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pivotTables/pivotTable4.xml" ContentType="application/vnd.openxmlformats-officedocument.spreadsheetml.pivotTable+xml"/>
  <Override PartName="/xl/tables/table5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e8ff5c683bef30a/"/>
    </mc:Choice>
  </mc:AlternateContent>
  <xr:revisionPtr revIDLastSave="0" documentId="8_{1112020C-8A34-4D5D-A5BF-0A280A7701B0}" xr6:coauthVersionLast="47" xr6:coauthVersionMax="47" xr10:uidLastSave="{00000000-0000-0000-0000-000000000000}"/>
  <bookViews>
    <workbookView xWindow="-120" yWindow="-120" windowWidth="20730" windowHeight="11160" tabRatio="694" xr2:uid="{00000000-000D-0000-FFFF-FFFF00000000}"/>
  </bookViews>
  <sheets>
    <sheet name="Home" sheetId="12" r:id="rId1"/>
    <sheet name="Attach" sheetId="3" r:id="rId2"/>
    <sheet name="Connect" sheetId="9" r:id="rId3"/>
    <sheet name="EDU-Attach-To-Services" sheetId="10" r:id="rId4"/>
    <sheet name="LicenseOrders" sheetId="2" r:id="rId5"/>
    <sheet name="PSOrders" sheetId="1" r:id="rId6"/>
    <sheet name="Deal Size" sheetId="13" r:id="rId7"/>
    <sheet name="PS Order Lvl" sheetId="14" r:id="rId8"/>
    <sheet name="LIC Order Lvl" sheetId="15" r:id="rId9"/>
    <sheet name="Summary" sheetId="16" r:id="rId10"/>
    <sheet name="Licensepivot" sheetId="6" state="hidden" r:id="rId11"/>
    <sheet name="PSPivot" sheetId="5" state="hidden" r:id="rId12"/>
    <sheet name="EduPivot" sheetId="11" state="hidden" r:id="rId13"/>
  </sheets>
  <externalReferences>
    <externalReference r:id="rId14"/>
  </externalReferences>
  <definedNames>
    <definedName name="_xlnm._FilterDatabase" localSheetId="4" hidden="1">LicenseOrders!$A$3:$AA$3</definedName>
    <definedName name="_xlnm._FilterDatabase" localSheetId="5" hidden="1">PSOrders!$A$3:$AA$3</definedName>
  </definedNames>
  <calcPr calcId="191029"/>
  <pivotCaches>
    <pivotCache cacheId="5" r:id="rId15"/>
    <pivotCache cacheId="6" r:id="rId16"/>
    <pivotCache cacheId="7" r:id="rId17"/>
    <pivotCache cacheId="8" r:id="rId18"/>
    <pivotCache cacheId="9" r:id="rId19"/>
    <pivotCache cacheId="10" r:id="rId20"/>
    <pivotCache cacheId="11" r:id="rId21"/>
    <pivotCache cacheId="12" r:id="rId2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6" i="15" l="1"/>
  <c r="S81" i="15"/>
  <c r="S63" i="15"/>
  <c r="S20" i="15"/>
  <c r="S4" i="15"/>
  <c r="S19" i="15"/>
  <c r="S17" i="15"/>
  <c r="S49" i="15"/>
  <c r="S16" i="15"/>
  <c r="S8" i="15"/>
  <c r="S23" i="15"/>
  <c r="S22" i="15"/>
  <c r="S9" i="15"/>
  <c r="S61" i="15"/>
  <c r="S73" i="15"/>
  <c r="S83" i="15"/>
  <c r="S21" i="15"/>
  <c r="S25" i="15"/>
  <c r="S10" i="15"/>
  <c r="S65" i="15"/>
  <c r="S82" i="15"/>
  <c r="S46" i="15"/>
  <c r="S53" i="15"/>
  <c r="S74" i="15"/>
  <c r="S56" i="15"/>
  <c r="S67" i="15"/>
  <c r="S71" i="15"/>
  <c r="S50" i="15"/>
  <c r="S58" i="15"/>
  <c r="S11" i="15"/>
  <c r="S38" i="15"/>
  <c r="S37" i="15"/>
  <c r="S59" i="15"/>
  <c r="S12" i="15"/>
  <c r="S62" i="15"/>
  <c r="S69" i="15"/>
  <c r="S13" i="15"/>
  <c r="S36" i="15"/>
  <c r="S55" i="15"/>
  <c r="S35" i="15"/>
  <c r="S70" i="15"/>
  <c r="S34" i="15"/>
  <c r="S77" i="15"/>
  <c r="S68" i="15"/>
  <c r="S79" i="15"/>
  <c r="S40" i="15"/>
  <c r="S75" i="15"/>
  <c r="S41" i="15"/>
  <c r="S80" i="15"/>
  <c r="S43" i="15"/>
  <c r="S57" i="15"/>
  <c r="S45" i="15"/>
  <c r="S47" i="15"/>
  <c r="S72" i="15"/>
  <c r="S14" i="15"/>
  <c r="S39" i="15"/>
  <c r="S60" i="15"/>
  <c r="S44" i="15"/>
  <c r="S54" i="15"/>
  <c r="S76" i="15"/>
  <c r="S15" i="15"/>
  <c r="S42" i="15"/>
  <c r="S64" i="15"/>
  <c r="S32" i="15" l="1"/>
  <c r="S18" i="15"/>
  <c r="S7" i="15"/>
  <c r="S51" i="15"/>
  <c r="S6" i="15"/>
  <c r="S5" i="15"/>
  <c r="S29" i="15"/>
  <c r="S26" i="15"/>
  <c r="S30" i="15"/>
  <c r="S28" i="15"/>
  <c r="S24" i="15"/>
  <c r="S27" i="15"/>
  <c r="S78" i="15"/>
  <c r="S31" i="15"/>
  <c r="S48" i="15"/>
  <c r="S33" i="15"/>
  <c r="S52" i="15"/>
  <c r="K1029" i="13"/>
  <c r="K1045" i="13"/>
  <c r="K1061" i="13"/>
  <c r="K1077" i="13"/>
  <c r="K1093" i="13"/>
  <c r="K1109" i="13"/>
  <c r="K1125" i="13"/>
  <c r="K1141" i="13"/>
  <c r="K1157" i="13"/>
  <c r="K1173" i="13"/>
  <c r="K1189" i="13"/>
  <c r="K1205" i="13"/>
  <c r="K1221" i="13"/>
  <c r="K1237" i="13"/>
  <c r="K1253" i="13"/>
  <c r="K1269" i="13"/>
  <c r="K1285" i="13"/>
  <c r="K1301" i="13"/>
  <c r="K1317" i="13"/>
  <c r="K1333" i="13"/>
  <c r="K1349" i="13"/>
  <c r="K1365" i="13"/>
  <c r="K1381" i="13"/>
  <c r="K1397" i="13"/>
  <c r="K1413" i="13"/>
  <c r="K1429" i="13"/>
  <c r="K1445" i="13"/>
  <c r="K1461" i="13"/>
  <c r="K1477" i="13"/>
  <c r="K1493" i="13"/>
  <c r="K1509" i="13"/>
  <c r="K1019" i="13"/>
  <c r="K1035" i="13"/>
  <c r="K1051" i="13"/>
  <c r="K1067" i="13"/>
  <c r="K1083" i="13"/>
  <c r="K1099" i="13"/>
  <c r="K1115" i="13"/>
  <c r="K1131" i="13"/>
  <c r="K1147" i="13"/>
  <c r="K1163" i="13"/>
  <c r="K1179" i="13"/>
  <c r="K1195" i="13"/>
  <c r="K1211" i="13"/>
  <c r="K1227" i="13"/>
  <c r="K1243" i="13"/>
  <c r="K1259" i="13"/>
  <c r="K1275" i="13"/>
  <c r="K1291" i="13"/>
  <c r="K1307" i="13"/>
  <c r="K1323" i="13"/>
  <c r="K1339" i="13"/>
  <c r="K1355" i="13"/>
  <c r="K1371" i="13"/>
  <c r="K1387" i="13"/>
  <c r="K1403" i="13"/>
  <c r="K1419" i="13"/>
  <c r="K1435" i="13"/>
  <c r="K1451" i="13"/>
  <c r="K1467" i="13"/>
  <c r="K1483" i="13"/>
  <c r="K1499" i="13"/>
  <c r="K1515" i="13"/>
  <c r="K1026" i="13"/>
  <c r="K1058" i="13"/>
  <c r="K1090" i="13"/>
  <c r="K1122" i="13"/>
  <c r="K1154" i="13"/>
  <c r="K1186" i="13"/>
  <c r="K1218" i="13"/>
  <c r="K1250" i="13"/>
  <c r="K1282" i="13"/>
  <c r="K1314" i="13"/>
  <c r="K1346" i="13"/>
  <c r="K1378" i="13"/>
  <c r="K1410" i="13"/>
  <c r="K1442" i="13"/>
  <c r="K1474" i="13"/>
  <c r="K1506" i="13"/>
  <c r="K1020" i="13"/>
  <c r="K1052" i="13"/>
  <c r="K1084" i="13"/>
  <c r="K1116" i="13"/>
  <c r="K1148" i="13"/>
  <c r="K1180" i="13"/>
  <c r="K1212" i="13"/>
  <c r="K1244" i="13"/>
  <c r="K1276" i="13"/>
  <c r="K1308" i="13"/>
  <c r="K1340" i="13"/>
  <c r="K1372" i="13"/>
  <c r="K1404" i="13"/>
  <c r="K1436" i="13"/>
  <c r="K1468" i="13"/>
  <c r="K1500" i="13"/>
  <c r="K1528" i="13"/>
  <c r="K1544" i="13"/>
  <c r="K1560" i="13"/>
  <c r="K1576" i="13"/>
  <c r="K1592" i="13"/>
  <c r="K1608" i="13"/>
  <c r="K1624" i="13"/>
  <c r="K1640" i="13"/>
  <c r="K1656" i="13"/>
  <c r="K1672" i="13"/>
  <c r="K1688" i="13"/>
  <c r="K1704" i="13"/>
  <c r="K1720" i="13"/>
  <c r="K1736" i="13"/>
  <c r="K1752" i="13"/>
  <c r="K1768" i="13"/>
  <c r="K1038" i="13"/>
  <c r="K1102" i="13"/>
  <c r="K1166" i="13"/>
  <c r="K1230" i="13"/>
  <c r="K1294" i="13"/>
  <c r="K1358" i="13"/>
  <c r="K1422" i="13"/>
  <c r="K1486" i="13"/>
  <c r="K1534" i="13"/>
  <c r="K1555" i="13"/>
  <c r="K1577" i="13"/>
  <c r="K1598" i="13"/>
  <c r="K1619" i="13"/>
  <c r="K1641" i="13"/>
  <c r="K1662" i="13"/>
  <c r="K1683" i="13"/>
  <c r="K1705" i="13"/>
  <c r="K1726" i="13"/>
  <c r="K1747" i="13"/>
  <c r="K1769" i="13"/>
  <c r="K1787" i="13"/>
  <c r="K1803" i="13"/>
  <c r="K1819" i="13"/>
  <c r="K1835" i="13"/>
  <c r="K1024" i="13"/>
  <c r="K1088" i="13"/>
  <c r="K1152" i="13"/>
  <c r="K1216" i="13"/>
  <c r="K1280" i="13"/>
  <c r="K1344" i="13"/>
  <c r="K1408" i="13"/>
  <c r="K1046" i="13"/>
  <c r="K1110" i="13"/>
  <c r="K1174" i="13"/>
  <c r="K1238" i="13"/>
  <c r="K1302" i="13"/>
  <c r="K1366" i="13"/>
  <c r="K1430" i="13"/>
  <c r="K1494" i="13"/>
  <c r="K1537" i="13"/>
  <c r="K1558" i="13"/>
  <c r="K1579" i="13"/>
  <c r="K1601" i="13"/>
  <c r="K1622" i="13"/>
  <c r="K1643" i="13"/>
  <c r="K1665" i="13"/>
  <c r="K1686" i="13"/>
  <c r="K1707" i="13"/>
  <c r="K1729" i="13"/>
  <c r="K1750" i="13"/>
  <c r="K1771" i="13"/>
  <c r="K1789" i="13"/>
  <c r="K1805" i="13"/>
  <c r="K1821" i="13"/>
  <c r="K1837" i="13"/>
  <c r="K1048" i="13"/>
  <c r="K1112" i="13"/>
  <c r="K1176" i="13"/>
  <c r="K1240" i="13"/>
  <c r="K1304" i="13"/>
  <c r="K1368" i="13"/>
  <c r="K1432" i="13"/>
  <c r="K1496" i="13"/>
  <c r="K1535" i="13"/>
  <c r="K1578" i="13"/>
  <c r="K1621" i="13"/>
  <c r="K1663" i="13"/>
  <c r="K1706" i="13"/>
  <c r="K1749" i="13"/>
  <c r="K1788" i="13"/>
  <c r="K1820" i="13"/>
  <c r="K1647" i="13"/>
  <c r="K1743" i="13"/>
  <c r="K1816" i="13"/>
  <c r="K1565" i="13"/>
  <c r="K1650" i="13"/>
  <c r="K1735" i="13"/>
  <c r="K1810" i="13"/>
  <c r="K1526" i="13"/>
  <c r="K1570" i="13"/>
  <c r="K1613" i="13"/>
  <c r="K1655" i="13"/>
  <c r="K1698" i="13"/>
  <c r="K1741" i="13"/>
  <c r="K1782" i="13"/>
  <c r="K1814" i="13"/>
  <c r="K1846" i="13"/>
  <c r="K1551" i="13"/>
  <c r="K1594" i="13"/>
  <c r="K1637" i="13"/>
  <c r="K1711" i="13"/>
  <c r="K1792" i="13"/>
  <c r="K1533" i="13"/>
  <c r="K1597" i="13"/>
  <c r="K1682" i="13"/>
  <c r="K1767" i="13"/>
  <c r="K1834" i="13"/>
  <c r="K1033" i="13"/>
  <c r="K1065" i="13"/>
  <c r="K1097" i="13"/>
  <c r="K1129" i="13"/>
  <c r="K1161" i="13"/>
  <c r="K1193" i="13"/>
  <c r="K1225" i="13"/>
  <c r="K1257" i="13"/>
  <c r="K1289" i="13"/>
  <c r="K1321" i="13"/>
  <c r="K1353" i="13"/>
  <c r="K1385" i="13"/>
  <c r="K1417" i="13"/>
  <c r="K1449" i="13"/>
  <c r="K1481" i="13"/>
  <c r="K1513" i="13"/>
  <c r="K1039" i="13"/>
  <c r="K1087" i="13"/>
  <c r="K1119" i="13"/>
  <c r="K1151" i="13"/>
  <c r="K1183" i="13"/>
  <c r="K1215" i="13"/>
  <c r="K1263" i="13"/>
  <c r="K1295" i="13"/>
  <c r="K1343" i="13"/>
  <c r="K1391" i="13"/>
  <c r="K1439" i="13"/>
  <c r="K1471" i="13"/>
  <c r="K1519" i="13"/>
  <c r="K1098" i="13"/>
  <c r="K1194" i="13"/>
  <c r="K1025" i="13"/>
  <c r="K1041" i="13"/>
  <c r="K1057" i="13"/>
  <c r="K1073" i="13"/>
  <c r="K1089" i="13"/>
  <c r="K1105" i="13"/>
  <c r="K1121" i="13"/>
  <c r="K1137" i="13"/>
  <c r="K1153" i="13"/>
  <c r="K1169" i="13"/>
  <c r="K1185" i="13"/>
  <c r="K1201" i="13"/>
  <c r="K1217" i="13"/>
  <c r="K1233" i="13"/>
  <c r="K1249" i="13"/>
  <c r="K1265" i="13"/>
  <c r="K1281" i="13"/>
  <c r="K1297" i="13"/>
  <c r="K1313" i="13"/>
  <c r="K1329" i="13"/>
  <c r="K1345" i="13"/>
  <c r="K1361" i="13"/>
  <c r="K1377" i="13"/>
  <c r="K1393" i="13"/>
  <c r="K1409" i="13"/>
  <c r="K1425" i="13"/>
  <c r="K1441" i="13"/>
  <c r="K1457" i="13"/>
  <c r="K1473" i="13"/>
  <c r="K1489" i="13"/>
  <c r="K1505" i="13"/>
  <c r="K1521" i="13"/>
  <c r="K1031" i="13"/>
  <c r="K1047" i="13"/>
  <c r="K1063" i="13"/>
  <c r="K1079" i="13"/>
  <c r="K1095" i="13"/>
  <c r="K1111" i="13"/>
  <c r="K1127" i="13"/>
  <c r="K1143" i="13"/>
  <c r="K1159" i="13"/>
  <c r="K1175" i="13"/>
  <c r="K1191" i="13"/>
  <c r="K1207" i="13"/>
  <c r="K1223" i="13"/>
  <c r="K1239" i="13"/>
  <c r="K1255" i="13"/>
  <c r="K1271" i="13"/>
  <c r="K1287" i="13"/>
  <c r="K1303" i="13"/>
  <c r="K1319" i="13"/>
  <c r="K1335" i="13"/>
  <c r="K1351" i="13"/>
  <c r="K1367" i="13"/>
  <c r="K1383" i="13"/>
  <c r="K1399" i="13"/>
  <c r="K1415" i="13"/>
  <c r="K1431" i="13"/>
  <c r="K1447" i="13"/>
  <c r="K1463" i="13"/>
  <c r="K1479" i="13"/>
  <c r="K1495" i="13"/>
  <c r="K1511" i="13"/>
  <c r="K1018" i="13"/>
  <c r="K1050" i="13"/>
  <c r="K1082" i="13"/>
  <c r="K1114" i="13"/>
  <c r="K1146" i="13"/>
  <c r="K1178" i="13"/>
  <c r="K1210" i="13"/>
  <c r="K1242" i="13"/>
  <c r="K1274" i="13"/>
  <c r="K1306" i="13"/>
  <c r="K1338" i="13"/>
  <c r="K1370" i="13"/>
  <c r="K1402" i="13"/>
  <c r="K1434" i="13"/>
  <c r="K1466" i="13"/>
  <c r="K1498" i="13"/>
  <c r="K1527" i="13"/>
  <c r="K1044" i="13"/>
  <c r="K1076" i="13"/>
  <c r="K1108" i="13"/>
  <c r="K1140" i="13"/>
  <c r="K1172" i="13"/>
  <c r="K1204" i="13"/>
  <c r="K1236" i="13"/>
  <c r="K1268" i="13"/>
  <c r="K1300" i="13"/>
  <c r="K1332" i="13"/>
  <c r="K1364" i="13"/>
  <c r="K1396" i="13"/>
  <c r="K1428" i="13"/>
  <c r="K1460" i="13"/>
  <c r="K1492" i="13"/>
  <c r="K1524" i="13"/>
  <c r="K1540" i="13"/>
  <c r="K1556" i="13"/>
  <c r="K1572" i="13"/>
  <c r="K1588" i="13"/>
  <c r="K1604" i="13"/>
  <c r="K1620" i="13"/>
  <c r="K1636" i="13"/>
  <c r="K1652" i="13"/>
  <c r="K1668" i="13"/>
  <c r="K1684" i="13"/>
  <c r="K1700" i="13"/>
  <c r="K1716" i="13"/>
  <c r="K1732" i="13"/>
  <c r="K1748" i="13"/>
  <c r="K1764" i="13"/>
  <c r="K1022" i="13"/>
  <c r="K1086" i="13"/>
  <c r="K1150" i="13"/>
  <c r="K1214" i="13"/>
  <c r="K1278" i="13"/>
  <c r="K1342" i="13"/>
  <c r="K1406" i="13"/>
  <c r="K1470" i="13"/>
  <c r="K1529" i="13"/>
  <c r="K1550" i="13"/>
  <c r="K1571" i="13"/>
  <c r="K1593" i="13"/>
  <c r="K1614" i="13"/>
  <c r="K1635" i="13"/>
  <c r="K1657" i="13"/>
  <c r="K1678" i="13"/>
  <c r="K1699" i="13"/>
  <c r="K1721" i="13"/>
  <c r="K1742" i="13"/>
  <c r="K1763" i="13"/>
  <c r="K1783" i="13"/>
  <c r="K1799" i="13"/>
  <c r="K1815" i="13"/>
  <c r="K1831" i="13"/>
  <c r="K1847" i="13"/>
  <c r="K1072" i="13"/>
  <c r="K1136" i="13"/>
  <c r="K1200" i="13"/>
  <c r="K1264" i="13"/>
  <c r="K1328" i="13"/>
  <c r="K1392" i="13"/>
  <c r="K1030" i="13"/>
  <c r="K1094" i="13"/>
  <c r="K1158" i="13"/>
  <c r="K1222" i="13"/>
  <c r="K1286" i="13"/>
  <c r="K1350" i="13"/>
  <c r="K1414" i="13"/>
  <c r="K1478" i="13"/>
  <c r="K1531" i="13"/>
  <c r="K1553" i="13"/>
  <c r="K1574" i="13"/>
  <c r="K1595" i="13"/>
  <c r="K1617" i="13"/>
  <c r="K1638" i="13"/>
  <c r="K1659" i="13"/>
  <c r="K1681" i="13"/>
  <c r="K1702" i="13"/>
  <c r="K1723" i="13"/>
  <c r="K1745" i="13"/>
  <c r="K1766" i="13"/>
  <c r="K1785" i="13"/>
  <c r="K1801" i="13"/>
  <c r="K1817" i="13"/>
  <c r="K1833" i="13"/>
  <c r="K1032" i="13"/>
  <c r="K1096" i="13"/>
  <c r="K1160" i="13"/>
  <c r="K1224" i="13"/>
  <c r="K1288" i="13"/>
  <c r="K1352" i="13"/>
  <c r="K1416" i="13"/>
  <c r="K1480" i="13"/>
  <c r="K1520" i="13"/>
  <c r="K1567" i="13"/>
  <c r="K1610" i="13"/>
  <c r="K1653" i="13"/>
  <c r="K1695" i="13"/>
  <c r="K1738" i="13"/>
  <c r="K1780" i="13"/>
  <c r="K1812" i="13"/>
  <c r="K1844" i="13"/>
  <c r="K1722" i="13"/>
  <c r="K1800" i="13"/>
  <c r="K1504" i="13"/>
  <c r="K1629" i="13"/>
  <c r="K1714" i="13"/>
  <c r="K1794" i="13"/>
  <c r="K1472" i="13"/>
  <c r="K1559" i="13"/>
  <c r="K1602" i="13"/>
  <c r="K1645" i="13"/>
  <c r="K1687" i="13"/>
  <c r="K1730" i="13"/>
  <c r="K1773" i="13"/>
  <c r="K1806" i="13"/>
  <c r="K1838" i="13"/>
  <c r="K1541" i="13"/>
  <c r="K1583" i="13"/>
  <c r="K1626" i="13"/>
  <c r="K1690" i="13"/>
  <c r="K1775" i="13"/>
  <c r="K1840" i="13"/>
  <c r="K1575" i="13"/>
  <c r="K1661" i="13"/>
  <c r="K1746" i="13"/>
  <c r="K1818" i="13"/>
  <c r="K1017" i="13"/>
  <c r="K1049" i="13"/>
  <c r="K1081" i="13"/>
  <c r="K1113" i="13"/>
  <c r="K1145" i="13"/>
  <c r="K1177" i="13"/>
  <c r="K1209" i="13"/>
  <c r="K1241" i="13"/>
  <c r="K1273" i="13"/>
  <c r="K1305" i="13"/>
  <c r="K1337" i="13"/>
  <c r="K1369" i="13"/>
  <c r="K1401" i="13"/>
  <c r="K1433" i="13"/>
  <c r="K1465" i="13"/>
  <c r="K1497" i="13"/>
  <c r="K1023" i="13"/>
  <c r="K1071" i="13"/>
  <c r="K1103" i="13"/>
  <c r="K1135" i="13"/>
  <c r="K1167" i="13"/>
  <c r="K1199" i="13"/>
  <c r="K1247" i="13"/>
  <c r="K1279" i="13"/>
  <c r="K1327" i="13"/>
  <c r="K1375" i="13"/>
  <c r="K1423" i="13"/>
  <c r="K1503" i="13"/>
  <c r="K1066" i="13"/>
  <c r="K1162" i="13"/>
  <c r="K1021" i="13"/>
  <c r="K1037" i="13"/>
  <c r="K1053" i="13"/>
  <c r="K1069" i="13"/>
  <c r="K1085" i="13"/>
  <c r="K1101" i="13"/>
  <c r="K1117" i="13"/>
  <c r="K1133" i="13"/>
  <c r="K1149" i="13"/>
  <c r="K1165" i="13"/>
  <c r="K1181" i="13"/>
  <c r="K1197" i="13"/>
  <c r="K1213" i="13"/>
  <c r="K1229" i="13"/>
  <c r="K1245" i="13"/>
  <c r="K1261" i="13"/>
  <c r="K1277" i="13"/>
  <c r="K1293" i="13"/>
  <c r="K1309" i="13"/>
  <c r="K1325" i="13"/>
  <c r="K1341" i="13"/>
  <c r="K1357" i="13"/>
  <c r="K1373" i="13"/>
  <c r="K1389" i="13"/>
  <c r="K1405" i="13"/>
  <c r="K1421" i="13"/>
  <c r="K1437" i="13"/>
  <c r="K1453" i="13"/>
  <c r="K1469" i="13"/>
  <c r="K1485" i="13"/>
  <c r="K1501" i="13"/>
  <c r="K1517" i="13"/>
  <c r="K1027" i="13"/>
  <c r="K1043" i="13"/>
  <c r="K1059" i="13"/>
  <c r="K1075" i="13"/>
  <c r="K1091" i="13"/>
  <c r="K1107" i="13"/>
  <c r="K1123" i="13"/>
  <c r="K1139" i="13"/>
  <c r="K1155" i="13"/>
  <c r="K1171" i="13"/>
  <c r="K1187" i="13"/>
  <c r="K1203" i="13"/>
  <c r="K1219" i="13"/>
  <c r="K1235" i="13"/>
  <c r="K1251" i="13"/>
  <c r="K1267" i="13"/>
  <c r="K1283" i="13"/>
  <c r="K1299" i="13"/>
  <c r="K1315" i="13"/>
  <c r="K1331" i="13"/>
  <c r="K1347" i="13"/>
  <c r="K1363" i="13"/>
  <c r="K1379" i="13"/>
  <c r="K1395" i="13"/>
  <c r="K1411" i="13"/>
  <c r="K1427" i="13"/>
  <c r="K1443" i="13"/>
  <c r="K1459" i="13"/>
  <c r="K1475" i="13"/>
  <c r="K1491" i="13"/>
  <c r="K1507" i="13"/>
  <c r="K1523" i="13"/>
  <c r="K1042" i="13"/>
  <c r="K1074" i="13"/>
  <c r="K1106" i="13"/>
  <c r="K1138" i="13"/>
  <c r="K1170" i="13"/>
  <c r="K1202" i="13"/>
  <c r="K1234" i="13"/>
  <c r="K1266" i="13"/>
  <c r="K1298" i="13"/>
  <c r="K1330" i="13"/>
  <c r="K1362" i="13"/>
  <c r="K1394" i="13"/>
  <c r="K1426" i="13"/>
  <c r="K1458" i="13"/>
  <c r="K1490" i="13"/>
  <c r="K1522" i="13"/>
  <c r="K1036" i="13"/>
  <c r="K1068" i="13"/>
  <c r="K1100" i="13"/>
  <c r="K1132" i="13"/>
  <c r="K1164" i="13"/>
  <c r="K1196" i="13"/>
  <c r="K1228" i="13"/>
  <c r="K1260" i="13"/>
  <c r="K1292" i="13"/>
  <c r="K1324" i="13"/>
  <c r="K1356" i="13"/>
  <c r="K1388" i="13"/>
  <c r="K1420" i="13"/>
  <c r="K1452" i="13"/>
  <c r="K1484" i="13"/>
  <c r="K1516" i="13"/>
  <c r="K1536" i="13"/>
  <c r="K1552" i="13"/>
  <c r="K1568" i="13"/>
  <c r="K1584" i="13"/>
  <c r="K1600" i="13"/>
  <c r="K1616" i="13"/>
  <c r="K1632" i="13"/>
  <c r="K1648" i="13"/>
  <c r="K1664" i="13"/>
  <c r="K1680" i="13"/>
  <c r="K1696" i="13"/>
  <c r="K1712" i="13"/>
  <c r="K1728" i="13"/>
  <c r="K1744" i="13"/>
  <c r="K1760" i="13"/>
  <c r="K1776" i="13"/>
  <c r="K1070" i="13"/>
  <c r="K1134" i="13"/>
  <c r="K1198" i="13"/>
  <c r="K1262" i="13"/>
  <c r="K1326" i="13"/>
  <c r="K1390" i="13"/>
  <c r="K1454" i="13"/>
  <c r="K1518" i="13"/>
  <c r="K1545" i="13"/>
  <c r="K1566" i="13"/>
  <c r="K1587" i="13"/>
  <c r="K1609" i="13"/>
  <c r="K1630" i="13"/>
  <c r="K1651" i="13"/>
  <c r="K1673" i="13"/>
  <c r="K1694" i="13"/>
  <c r="K1715" i="13"/>
  <c r="K1737" i="13"/>
  <c r="K1758" i="13"/>
  <c r="K1779" i="13"/>
  <c r="K1795" i="13"/>
  <c r="K1811" i="13"/>
  <c r="K1827" i="13"/>
  <c r="K1843" i="13"/>
  <c r="K1056" i="13"/>
  <c r="K1120" i="13"/>
  <c r="K1184" i="13"/>
  <c r="K1248" i="13"/>
  <c r="K1312" i="13"/>
  <c r="K1376" i="13"/>
  <c r="K1440" i="13"/>
  <c r="K1078" i="13"/>
  <c r="K1142" i="13"/>
  <c r="K1206" i="13"/>
  <c r="K1270" i="13"/>
  <c r="K1334" i="13"/>
  <c r="K1398" i="13"/>
  <c r="K1462" i="13"/>
  <c r="K1525" i="13"/>
  <c r="K1547" i="13"/>
  <c r="K1569" i="13"/>
  <c r="K1590" i="13"/>
  <c r="K1611" i="13"/>
  <c r="K1633" i="13"/>
  <c r="K1654" i="13"/>
  <c r="K1675" i="13"/>
  <c r="K1697" i="13"/>
  <c r="K1718" i="13"/>
  <c r="K1739" i="13"/>
  <c r="K1761" i="13"/>
  <c r="K1781" i="13"/>
  <c r="K1797" i="13"/>
  <c r="K1813" i="13"/>
  <c r="K1829" i="13"/>
  <c r="K1845" i="13"/>
  <c r="K1080" i="13"/>
  <c r="K1144" i="13"/>
  <c r="K1208" i="13"/>
  <c r="K1272" i="13"/>
  <c r="K1336" i="13"/>
  <c r="K1400" i="13"/>
  <c r="K1464" i="13"/>
  <c r="K1456" i="13"/>
  <c r="K1557" i="13"/>
  <c r="K1599" i="13"/>
  <c r="K1642" i="13"/>
  <c r="K1685" i="13"/>
  <c r="K1727" i="13"/>
  <c r="K1770" i="13"/>
  <c r="K1804" i="13"/>
  <c r="K1836" i="13"/>
  <c r="K1701" i="13"/>
  <c r="K1784" i="13"/>
  <c r="K1848" i="13"/>
  <c r="K1607" i="13"/>
  <c r="K1693" i="13"/>
  <c r="K1778" i="13"/>
  <c r="K1842" i="13"/>
  <c r="K1549" i="13"/>
  <c r="K1591" i="13"/>
  <c r="K1634" i="13"/>
  <c r="K1677" i="13"/>
  <c r="K1719" i="13"/>
  <c r="K1762" i="13"/>
  <c r="K1798" i="13"/>
  <c r="K1830" i="13"/>
  <c r="K1530" i="13"/>
  <c r="K1573" i="13"/>
  <c r="K1615" i="13"/>
  <c r="K1669" i="13"/>
  <c r="K1754" i="13"/>
  <c r="K1824" i="13"/>
  <c r="K1554" i="13"/>
  <c r="K1639" i="13"/>
  <c r="K1725" i="13"/>
  <c r="K1802" i="13"/>
  <c r="K1055" i="13"/>
  <c r="K1231" i="13"/>
  <c r="K1311" i="13"/>
  <c r="K1359" i="13"/>
  <c r="K1407" i="13"/>
  <c r="K1455" i="13"/>
  <c r="K1487" i="13"/>
  <c r="K1034" i="13"/>
  <c r="K1130" i="13"/>
  <c r="K1226" i="13"/>
  <c r="K1354" i="13"/>
  <c r="K1482" i="13"/>
  <c r="K1092" i="13"/>
  <c r="K1220" i="13"/>
  <c r="K1348" i="13"/>
  <c r="K1476" i="13"/>
  <c r="K1564" i="13"/>
  <c r="K1628" i="13"/>
  <c r="K1692" i="13"/>
  <c r="K1756" i="13"/>
  <c r="K1182" i="13"/>
  <c r="K1438" i="13"/>
  <c r="K1582" i="13"/>
  <c r="K1667" i="13"/>
  <c r="K1753" i="13"/>
  <c r="K1823" i="13"/>
  <c r="K1168" i="13"/>
  <c r="K1424" i="13"/>
  <c r="K1254" i="13"/>
  <c r="K1510" i="13"/>
  <c r="K1606" i="13"/>
  <c r="K1691" i="13"/>
  <c r="K1777" i="13"/>
  <c r="K1841" i="13"/>
  <c r="K1256" i="13"/>
  <c r="K1512" i="13"/>
  <c r="K1674" i="13"/>
  <c r="K1828" i="13"/>
  <c r="K1586" i="13"/>
  <c r="K1538" i="13"/>
  <c r="K1709" i="13"/>
  <c r="K1488" i="13"/>
  <c r="K1733" i="13"/>
  <c r="K1703" i="13"/>
  <c r="K1612" i="13"/>
  <c r="K1676" i="13"/>
  <c r="K1740" i="13"/>
  <c r="K1374" i="13"/>
  <c r="K1646" i="13"/>
  <c r="K1807" i="13"/>
  <c r="K1360" i="13"/>
  <c r="K1446" i="13"/>
  <c r="K1755" i="13"/>
  <c r="K1192" i="13"/>
  <c r="K1631" i="13"/>
  <c r="K1832" i="13"/>
  <c r="K1822" i="13"/>
  <c r="K1618" i="13"/>
  <c r="K1322" i="13"/>
  <c r="K1450" i="13"/>
  <c r="K1060" i="13"/>
  <c r="K1188" i="13"/>
  <c r="K1316" i="13"/>
  <c r="K1444" i="13"/>
  <c r="K1290" i="13"/>
  <c r="K1418" i="13"/>
  <c r="K1028" i="13"/>
  <c r="K1156" i="13"/>
  <c r="K1284" i="13"/>
  <c r="K1412" i="13"/>
  <c r="K1532" i="13"/>
  <c r="K1596" i="13"/>
  <c r="K1660" i="13"/>
  <c r="K1724" i="13"/>
  <c r="K1054" i="13"/>
  <c r="K1310" i="13"/>
  <c r="K1539" i="13"/>
  <c r="K1625" i="13"/>
  <c r="K1710" i="13"/>
  <c r="K1791" i="13"/>
  <c r="K1040" i="13"/>
  <c r="K1296" i="13"/>
  <c r="K1126" i="13"/>
  <c r="K1382" i="13"/>
  <c r="K1563" i="13"/>
  <c r="K1649" i="13"/>
  <c r="K1734" i="13"/>
  <c r="K1809" i="13"/>
  <c r="K1128" i="13"/>
  <c r="K1384" i="13"/>
  <c r="K1589" i="13"/>
  <c r="K1759" i="13"/>
  <c r="K1765" i="13"/>
  <c r="K1757" i="13"/>
  <c r="K1623" i="13"/>
  <c r="K1790" i="13"/>
  <c r="K1605" i="13"/>
  <c r="K1543" i="13"/>
  <c r="K1826" i="13"/>
  <c r="K1658" i="13"/>
  <c r="K1258" i="13"/>
  <c r="K1386" i="13"/>
  <c r="K1514" i="13"/>
  <c r="K1124" i="13"/>
  <c r="K1252" i="13"/>
  <c r="K1380" i="13"/>
  <c r="K1508" i="13"/>
  <c r="K1580" i="13"/>
  <c r="K1644" i="13"/>
  <c r="K1708" i="13"/>
  <c r="K1772" i="13"/>
  <c r="K1246" i="13"/>
  <c r="K1502" i="13"/>
  <c r="K1603" i="13"/>
  <c r="K1689" i="13"/>
  <c r="K1774" i="13"/>
  <c r="K1839" i="13"/>
  <c r="K1232" i="13"/>
  <c r="K1062" i="13"/>
  <c r="K1318" i="13"/>
  <c r="K1542" i="13"/>
  <c r="K1627" i="13"/>
  <c r="K1713" i="13"/>
  <c r="K1793" i="13"/>
  <c r="K1064" i="13"/>
  <c r="K1320" i="13"/>
  <c r="K1546" i="13"/>
  <c r="K1717" i="13"/>
  <c r="K1679" i="13"/>
  <c r="K1671" i="13"/>
  <c r="K1581" i="13"/>
  <c r="K1751" i="13"/>
  <c r="K1562" i="13"/>
  <c r="K1808" i="13"/>
  <c r="K1786" i="13"/>
  <c r="K1548" i="13"/>
  <c r="K1118" i="13"/>
  <c r="K1561" i="13"/>
  <c r="K1731" i="13"/>
  <c r="K1104" i="13"/>
  <c r="K1190" i="13"/>
  <c r="K1585" i="13"/>
  <c r="K1670" i="13"/>
  <c r="K1825" i="13"/>
  <c r="K1448" i="13"/>
  <c r="K1796" i="13"/>
  <c r="K1666" i="13"/>
  <c r="E45" i="16"/>
  <c r="D40" i="16"/>
  <c r="C35" i="16"/>
  <c r="E29" i="16"/>
  <c r="C23" i="16"/>
  <c r="E17" i="16"/>
  <c r="D12" i="16"/>
  <c r="C7" i="16"/>
  <c r="D45" i="16"/>
  <c r="C40" i="16"/>
  <c r="E34" i="16"/>
  <c r="D29" i="16"/>
  <c r="E18" i="16"/>
  <c r="C49" i="16"/>
  <c r="E43" i="16"/>
  <c r="D38" i="16"/>
  <c r="C33" i="16"/>
  <c r="E27" i="16"/>
  <c r="D22" i="16"/>
  <c r="C17" i="16"/>
  <c r="E11" i="16"/>
  <c r="E48" i="16"/>
  <c r="D43" i="16"/>
  <c r="C38" i="16"/>
  <c r="E32" i="16"/>
  <c r="C26" i="16"/>
  <c r="E20" i="16"/>
  <c r="D15" i="16"/>
  <c r="C10" i="16"/>
  <c r="E22" i="16"/>
  <c r="C12" i="16"/>
  <c r="S39" i="14"/>
  <c r="S52" i="14"/>
  <c r="S41" i="14"/>
  <c r="S35" i="14"/>
  <c r="S15" i="14"/>
  <c r="S10" i="14"/>
  <c r="S34" i="14"/>
  <c r="S4" i="14"/>
  <c r="S48" i="14"/>
  <c r="S17" i="14"/>
  <c r="S50" i="14"/>
  <c r="S32" i="14"/>
  <c r="S45" i="14"/>
  <c r="S12" i="14"/>
  <c r="C43" i="16"/>
  <c r="D32" i="16"/>
  <c r="E25" i="16"/>
  <c r="D20" i="16"/>
  <c r="C15" i="16"/>
  <c r="E9" i="16"/>
  <c r="C48" i="16"/>
  <c r="E42" i="16"/>
  <c r="D37" i="16"/>
  <c r="C24" i="16"/>
  <c r="D46" i="16"/>
  <c r="C41" i="16"/>
  <c r="D30" i="16"/>
  <c r="E19" i="16"/>
  <c r="C9" i="16"/>
  <c r="E40" i="16"/>
  <c r="D35" i="16"/>
  <c r="D23" i="16"/>
  <c r="E12" i="16"/>
  <c r="D7" i="16"/>
  <c r="C8" i="16"/>
  <c r="S13" i="14"/>
  <c r="S29" i="14"/>
  <c r="S16" i="14"/>
  <c r="S40" i="14"/>
  <c r="S47" i="14"/>
  <c r="S7" i="14"/>
  <c r="E41" i="16"/>
  <c r="C31" i="16"/>
  <c r="C19" i="16"/>
  <c r="D8" i="16"/>
  <c r="E46" i="16"/>
  <c r="C36" i="16"/>
  <c r="D21" i="16"/>
  <c r="C45" i="16"/>
  <c r="D34" i="16"/>
  <c r="C29" i="16"/>
  <c r="D18" i="16"/>
  <c r="E7" i="16"/>
  <c r="D39" i="16"/>
  <c r="C34" i="16"/>
  <c r="C22" i="16"/>
  <c r="D11" i="16"/>
  <c r="D25" i="16"/>
  <c r="S51" i="14"/>
  <c r="S46" i="14"/>
  <c r="S37" i="14"/>
  <c r="S33" i="14"/>
  <c r="S30" i="14"/>
  <c r="S26" i="14"/>
  <c r="S23" i="14"/>
  <c r="E49" i="16"/>
  <c r="D44" i="16"/>
  <c r="C39" i="16"/>
  <c r="E33" i="16"/>
  <c r="C27" i="16"/>
  <c r="E21" i="16"/>
  <c r="D16" i="16"/>
  <c r="C11" i="16"/>
  <c r="D49" i="16"/>
  <c r="C44" i="16"/>
  <c r="E38" i="16"/>
  <c r="D33" i="16"/>
  <c r="E26" i="16"/>
  <c r="C16" i="16"/>
  <c r="E47" i="16"/>
  <c r="D42" i="16"/>
  <c r="C37" i="16"/>
  <c r="E31" i="16"/>
  <c r="D26" i="16"/>
  <c r="C21" i="16"/>
  <c r="E15" i="16"/>
  <c r="D10" i="16"/>
  <c r="D47" i="16"/>
  <c r="C42" i="16"/>
  <c r="E36" i="16"/>
  <c r="D31" i="16"/>
  <c r="E24" i="16"/>
  <c r="D19" i="16"/>
  <c r="C14" i="16"/>
  <c r="E8" i="16"/>
  <c r="C20" i="16"/>
  <c r="D9" i="16"/>
  <c r="S49" i="14"/>
  <c r="S38" i="14"/>
  <c r="S42" i="14"/>
  <c r="S22" i="14"/>
  <c r="S21" i="14"/>
  <c r="S5" i="14"/>
  <c r="S27" i="14"/>
  <c r="S11" i="14"/>
  <c r="S31" i="14"/>
  <c r="S14" i="14"/>
  <c r="S44" i="14"/>
  <c r="S43" i="14"/>
  <c r="E37" i="16"/>
  <c r="C32" i="16"/>
  <c r="D13" i="16"/>
  <c r="E35" i="16"/>
  <c r="C25" i="16"/>
  <c r="D14" i="16"/>
  <c r="C46" i="16"/>
  <c r="C30" i="16"/>
  <c r="C18" i="16"/>
  <c r="D17" i="16"/>
  <c r="S19" i="14"/>
  <c r="S18" i="14"/>
  <c r="S36" i="14"/>
  <c r="S25" i="14"/>
  <c r="S6" i="14"/>
  <c r="C47" i="16"/>
  <c r="D36" i="16"/>
  <c r="D24" i="16"/>
  <c r="E13" i="16"/>
  <c r="D41" i="16"/>
  <c r="E30" i="16"/>
  <c r="E10" i="16"/>
  <c r="E39" i="16"/>
  <c r="E23" i="16"/>
  <c r="C13" i="16"/>
  <c r="E44" i="16"/>
  <c r="D27" i="16"/>
  <c r="E16" i="16"/>
  <c r="E14" i="16"/>
  <c r="S8" i="14"/>
  <c r="S9" i="14"/>
  <c r="S24" i="14"/>
  <c r="S28" i="14"/>
  <c r="S20" i="14"/>
  <c r="D48" i="16"/>
  <c r="D6" i="16" l="1"/>
  <c r="E6" i="16"/>
  <c r="C28" i="16"/>
  <c r="D28" i="16"/>
  <c r="C6" i="16"/>
  <c r="E28" i="16"/>
  <c r="K1012" i="13"/>
  <c r="K996" i="13"/>
  <c r="K980" i="13"/>
  <c r="K964" i="13"/>
  <c r="K948" i="13"/>
  <c r="K932" i="13"/>
  <c r="K916" i="13"/>
  <c r="K900" i="13"/>
  <c r="K884" i="13"/>
  <c r="K868" i="13"/>
  <c r="K852" i="13"/>
  <c r="K836" i="13"/>
  <c r="K820" i="13"/>
  <c r="K804" i="13"/>
  <c r="K788" i="13"/>
  <c r="K772" i="13"/>
  <c r="K756" i="13"/>
  <c r="K740" i="13"/>
  <c r="K1011" i="13"/>
  <c r="K995" i="13"/>
  <c r="K979" i="13"/>
  <c r="K963" i="13"/>
  <c r="K947" i="13"/>
  <c r="K931" i="13"/>
  <c r="K915" i="13"/>
  <c r="K899" i="13"/>
  <c r="K883" i="13"/>
  <c r="K867" i="13"/>
  <c r="K851" i="13"/>
  <c r="K835" i="13"/>
  <c r="K819" i="13"/>
  <c r="K803" i="13"/>
  <c r="K787" i="13"/>
  <c r="K771" i="13"/>
  <c r="K755" i="13"/>
  <c r="K1002" i="13"/>
  <c r="K986" i="13"/>
  <c r="K970" i="13"/>
  <c r="K954" i="13"/>
  <c r="K938" i="13"/>
  <c r="K922" i="13"/>
  <c r="K906" i="13"/>
  <c r="K890" i="13"/>
  <c r="K874" i="13"/>
  <c r="K858" i="13"/>
  <c r="K842" i="13"/>
  <c r="K826" i="13"/>
  <c r="K810" i="13"/>
  <c r="K794" i="13"/>
  <c r="K778" i="13"/>
  <c r="K762" i="13"/>
  <c r="K746" i="13"/>
  <c r="K730" i="13"/>
  <c r="K714" i="13"/>
  <c r="K698" i="13"/>
  <c r="K682" i="13"/>
  <c r="K666" i="13"/>
  <c r="K650" i="13"/>
  <c r="K634" i="13"/>
  <c r="K618" i="13"/>
  <c r="K602" i="13"/>
  <c r="K586" i="13"/>
  <c r="K570" i="13"/>
  <c r="K554" i="13"/>
  <c r="K538" i="13"/>
  <c r="K522" i="13"/>
  <c r="K1013" i="13"/>
  <c r="K949" i="13"/>
  <c r="K885" i="13"/>
  <c r="K821" i="13"/>
  <c r="K757" i="13"/>
  <c r="K725" i="13"/>
  <c r="K704" i="13"/>
  <c r="K683" i="13"/>
  <c r="K661" i="13"/>
  <c r="K640" i="13"/>
  <c r="K619" i="13"/>
  <c r="K597" i="13"/>
  <c r="K576" i="13"/>
  <c r="K555" i="13"/>
  <c r="K533" i="13"/>
  <c r="K512" i="13"/>
  <c r="K495" i="13"/>
  <c r="K479" i="13"/>
  <c r="K463" i="13"/>
  <c r="K447" i="13"/>
  <c r="K431" i="13"/>
  <c r="K415" i="13"/>
  <c r="K399" i="13"/>
  <c r="K383" i="13"/>
  <c r="K367" i="13"/>
  <c r="K351" i="13"/>
  <c r="K335" i="13"/>
  <c r="K319" i="13"/>
  <c r="K303" i="13"/>
  <c r="K287" i="13"/>
  <c r="K271" i="13"/>
  <c r="K255" i="13"/>
  <c r="K993" i="13"/>
  <c r="K929" i="13"/>
  <c r="K865" i="13"/>
  <c r="K801" i="13"/>
  <c r="K745" i="13"/>
  <c r="K719" i="13"/>
  <c r="K697" i="13"/>
  <c r="K676" i="13"/>
  <c r="K655" i="13"/>
  <c r="K633" i="13"/>
  <c r="K612" i="13"/>
  <c r="K591" i="13"/>
  <c r="K569" i="13"/>
  <c r="K548" i="13"/>
  <c r="K527" i="13"/>
  <c r="K506" i="13"/>
  <c r="K490" i="13"/>
  <c r="K474" i="13"/>
  <c r="K458" i="13"/>
  <c r="K442" i="13"/>
  <c r="K426" i="13"/>
  <c r="K410" i="13"/>
  <c r="K394" i="13"/>
  <c r="K378" i="13"/>
  <c r="K362" i="13"/>
  <c r="K346" i="13"/>
  <c r="K330" i="13"/>
  <c r="K314" i="13"/>
  <c r="K298" i="13"/>
  <c r="K989" i="13"/>
  <c r="K925" i="13"/>
  <c r="K861" i="13"/>
  <c r="K797" i="13"/>
  <c r="K743" i="13"/>
  <c r="K717" i="13"/>
  <c r="K696" i="13"/>
  <c r="K675" i="13"/>
  <c r="K653" i="13"/>
  <c r="K632" i="13"/>
  <c r="K611" i="13"/>
  <c r="K589" i="13"/>
  <c r="K568" i="13"/>
  <c r="K547" i="13"/>
  <c r="K525" i="13"/>
  <c r="K505" i="13"/>
  <c r="K489" i="13"/>
  <c r="K473" i="13"/>
  <c r="K457" i="13"/>
  <c r="K441" i="13"/>
  <c r="K425" i="13"/>
  <c r="K409" i="13"/>
  <c r="K393" i="13"/>
  <c r="K377" i="13"/>
  <c r="K361" i="13"/>
  <c r="K345" i="13"/>
  <c r="K329" i="13"/>
  <c r="K313" i="13"/>
  <c r="K297" i="13"/>
  <c r="K281" i="13"/>
  <c r="K265" i="13"/>
  <c r="K249" i="13"/>
  <c r="K233" i="13"/>
  <c r="K217" i="13"/>
  <c r="K201" i="13"/>
  <c r="K185" i="13"/>
  <c r="K169" i="13"/>
  <c r="K153" i="13"/>
  <c r="K137" i="13"/>
  <c r="K121" i="13"/>
  <c r="K105" i="13"/>
  <c r="K89" i="13"/>
  <c r="K73" i="13"/>
  <c r="K57" i="13"/>
  <c r="K41" i="13"/>
  <c r="K25" i="13"/>
  <c r="K9" i="13"/>
  <c r="K969" i="13"/>
  <c r="K905" i="13"/>
  <c r="K841" i="13"/>
  <c r="K705" i="13"/>
  <c r="K620" i="13"/>
  <c r="K535" i="13"/>
  <c r="K464" i="13"/>
  <c r="K400" i="13"/>
  <c r="K336" i="13"/>
  <c r="K280" i="13"/>
  <c r="K248" i="13"/>
  <c r="K226" i="13"/>
  <c r="K204" i="13"/>
  <c r="K183" i="13"/>
  <c r="K162" i="13"/>
  <c r="K140" i="13"/>
  <c r="K119" i="13"/>
  <c r="K98" i="13"/>
  <c r="K76" i="13"/>
  <c r="K55" i="13"/>
  <c r="K34" i="13"/>
  <c r="K12" i="13"/>
  <c r="K11" i="13"/>
  <c r="K67" i="13"/>
  <c r="K809" i="13"/>
  <c r="K679" i="13"/>
  <c r="K593" i="13"/>
  <c r="K508" i="13"/>
  <c r="K444" i="13"/>
  <c r="K380" i="13"/>
  <c r="K316" i="13"/>
  <c r="K270" i="13"/>
  <c r="K240" i="13"/>
  <c r="K219" i="13"/>
  <c r="K198" i="13"/>
  <c r="K176" i="13"/>
  <c r="K155" i="13"/>
  <c r="K134" i="13"/>
  <c r="K112" i="13"/>
  <c r="K91" i="13"/>
  <c r="K70" i="13"/>
  <c r="K48" i="13"/>
  <c r="K16" i="13"/>
  <c r="K72" i="13"/>
  <c r="K793" i="13"/>
  <c r="K673" i="13"/>
  <c r="K588" i="13"/>
  <c r="K504" i="13"/>
  <c r="K440" i="13"/>
  <c r="K376" i="13"/>
  <c r="K312" i="13"/>
  <c r="K268" i="13"/>
  <c r="K239" i="13"/>
  <c r="K218" i="13"/>
  <c r="K196" i="13"/>
  <c r="K175" i="13"/>
  <c r="K154" i="13"/>
  <c r="K132" i="13"/>
  <c r="K111" i="13"/>
  <c r="K90" i="13"/>
  <c r="K68" i="13"/>
  <c r="K47" i="13"/>
  <c r="K26" i="13"/>
  <c r="K4" i="13"/>
  <c r="K689" i="13"/>
  <c r="K604" i="13"/>
  <c r="K519" i="13"/>
  <c r="K452" i="13"/>
  <c r="K388" i="13"/>
  <c r="K324" i="13"/>
  <c r="K274" i="13"/>
  <c r="K243" i="13"/>
  <c r="K222" i="13"/>
  <c r="K200" i="13"/>
  <c r="K179" i="13"/>
  <c r="K158" i="13"/>
  <c r="K136" i="13"/>
  <c r="K99" i="13"/>
  <c r="K51" i="13"/>
  <c r="K1016" i="13"/>
  <c r="K1000" i="13"/>
  <c r="K984" i="13"/>
  <c r="K968" i="13"/>
  <c r="K952" i="13"/>
  <c r="K936" i="13"/>
  <c r="K920" i="13"/>
  <c r="K904" i="13"/>
  <c r="K888" i="13"/>
  <c r="K872" i="13"/>
  <c r="K856" i="13"/>
  <c r="K840" i="13"/>
  <c r="K824" i="13"/>
  <c r="K808" i="13"/>
  <c r="K792" i="13"/>
  <c r="K776" i="13"/>
  <c r="K760" i="13"/>
  <c r="K744" i="13"/>
  <c r="K1015" i="13"/>
  <c r="K999" i="13"/>
  <c r="K983" i="13"/>
  <c r="K967" i="13"/>
  <c r="K951" i="13"/>
  <c r="K935" i="13"/>
  <c r="K919" i="13"/>
  <c r="K903" i="13"/>
  <c r="K887" i="13"/>
  <c r="K871" i="13"/>
  <c r="K855" i="13"/>
  <c r="K839" i="13"/>
  <c r="K823" i="13"/>
  <c r="K807" i="13"/>
  <c r="K791" i="13"/>
  <c r="K775" i="13"/>
  <c r="K759" i="13"/>
  <c r="K1006" i="13"/>
  <c r="K990" i="13"/>
  <c r="K974" i="13"/>
  <c r="K958" i="13"/>
  <c r="K942" i="13"/>
  <c r="K926" i="13"/>
  <c r="K910" i="13"/>
  <c r="K894" i="13"/>
  <c r="K878" i="13"/>
  <c r="K862" i="13"/>
  <c r="K846" i="13"/>
  <c r="K830" i="13"/>
  <c r="K814" i="13"/>
  <c r="K798" i="13"/>
  <c r="K782" i="13"/>
  <c r="K766" i="13"/>
  <c r="K750" i="13"/>
  <c r="K734" i="13"/>
  <c r="K718" i="13"/>
  <c r="K702" i="13"/>
  <c r="K686" i="13"/>
  <c r="K670" i="13"/>
  <c r="K654" i="13"/>
  <c r="K638" i="13"/>
  <c r="K622" i="13"/>
  <c r="K606" i="13"/>
  <c r="K590" i="13"/>
  <c r="K574" i="13"/>
  <c r="K558" i="13"/>
  <c r="K542" i="13"/>
  <c r="K526" i="13"/>
  <c r="K510" i="13"/>
  <c r="K965" i="13"/>
  <c r="K901" i="13"/>
  <c r="K837" i="13"/>
  <c r="K773" i="13"/>
  <c r="K731" i="13"/>
  <c r="K709" i="13"/>
  <c r="K688" i="13"/>
  <c r="K667" i="13"/>
  <c r="K645" i="13"/>
  <c r="K624" i="13"/>
  <c r="K603" i="13"/>
  <c r="K581" i="13"/>
  <c r="K560" i="13"/>
  <c r="K539" i="13"/>
  <c r="K517" i="13"/>
  <c r="K499" i="13"/>
  <c r="K483" i="13"/>
  <c r="K467" i="13"/>
  <c r="K451" i="13"/>
  <c r="K435" i="13"/>
  <c r="K419" i="13"/>
  <c r="K403" i="13"/>
  <c r="K387" i="13"/>
  <c r="K371" i="13"/>
  <c r="K355" i="13"/>
  <c r="K339" i="13"/>
  <c r="K323" i="13"/>
  <c r="K307" i="13"/>
  <c r="K291" i="13"/>
  <c r="K275" i="13"/>
  <c r="K259" i="13"/>
  <c r="K1009" i="13"/>
  <c r="K945" i="13"/>
  <c r="K881" i="13"/>
  <c r="K817" i="13"/>
  <c r="K753" i="13"/>
  <c r="K724" i="13"/>
  <c r="K703" i="13"/>
  <c r="K681" i="13"/>
  <c r="K660" i="13"/>
  <c r="K639" i="13"/>
  <c r="K617" i="13"/>
  <c r="K596" i="13"/>
  <c r="K575" i="13"/>
  <c r="K553" i="13"/>
  <c r="K532" i="13"/>
  <c r="K511" i="13"/>
  <c r="K494" i="13"/>
  <c r="K478" i="13"/>
  <c r="K462" i="13"/>
  <c r="K446" i="13"/>
  <c r="K430" i="13"/>
  <c r="K414" i="13"/>
  <c r="K398" i="13"/>
  <c r="K382" i="13"/>
  <c r="K366" i="13"/>
  <c r="K350" i="13"/>
  <c r="K334" i="13"/>
  <c r="K318" i="13"/>
  <c r="K302" i="13"/>
  <c r="K1005" i="13"/>
  <c r="K941" i="13"/>
  <c r="K877" i="13"/>
  <c r="K813" i="13"/>
  <c r="K751" i="13"/>
  <c r="K723" i="13"/>
  <c r="K701" i="13"/>
  <c r="K680" i="13"/>
  <c r="K659" i="13"/>
  <c r="K637" i="13"/>
  <c r="K616" i="13"/>
  <c r="K595" i="13"/>
  <c r="K573" i="13"/>
  <c r="K552" i="13"/>
  <c r="K531" i="13"/>
  <c r="K509" i="13"/>
  <c r="K493" i="13"/>
  <c r="K477" i="13"/>
  <c r="K461" i="13"/>
  <c r="K445" i="13"/>
  <c r="K429" i="13"/>
  <c r="K413" i="13"/>
  <c r="K397" i="13"/>
  <c r="K381" i="13"/>
  <c r="K365" i="13"/>
  <c r="K349" i="13"/>
  <c r="K333" i="13"/>
  <c r="K317" i="13"/>
  <c r="K301" i="13"/>
  <c r="K285" i="13"/>
  <c r="K269" i="13"/>
  <c r="K253" i="13"/>
  <c r="K237" i="13"/>
  <c r="K221" i="13"/>
  <c r="K205" i="13"/>
  <c r="K189" i="13"/>
  <c r="K173" i="13"/>
  <c r="K157" i="13"/>
  <c r="K141" i="13"/>
  <c r="K125" i="13"/>
  <c r="K109" i="13"/>
  <c r="K93" i="13"/>
  <c r="K77" i="13"/>
  <c r="K61" i="13"/>
  <c r="K45" i="13"/>
  <c r="K29" i="13"/>
  <c r="K13" i="13"/>
  <c r="K985" i="13"/>
  <c r="K921" i="13"/>
  <c r="K857" i="13"/>
  <c r="K727" i="13"/>
  <c r="K641" i="13"/>
  <c r="K556" i="13"/>
  <c r="K480" i="13"/>
  <c r="K416" i="13"/>
  <c r="K352" i="13"/>
  <c r="K288" i="13"/>
  <c r="K256" i="13"/>
  <c r="K231" i="13"/>
  <c r="K210" i="13"/>
  <c r="K188" i="13"/>
  <c r="K167" i="13"/>
  <c r="K146" i="13"/>
  <c r="K124" i="13"/>
  <c r="K103" i="13"/>
  <c r="K82" i="13"/>
  <c r="K60" i="13"/>
  <c r="K39" i="13"/>
  <c r="K18" i="13"/>
  <c r="K22" i="13"/>
  <c r="K83" i="13"/>
  <c r="K8" i="13"/>
  <c r="K700" i="13"/>
  <c r="K615" i="13"/>
  <c r="K529" i="13"/>
  <c r="K460" i="13"/>
  <c r="K396" i="13"/>
  <c r="K332" i="13"/>
  <c r="K278" i="13"/>
  <c r="K246" i="13"/>
  <c r="K224" i="13"/>
  <c r="K203" i="13"/>
  <c r="K182" i="13"/>
  <c r="K160" i="13"/>
  <c r="K139" i="13"/>
  <c r="K118" i="13"/>
  <c r="K96" i="13"/>
  <c r="K75" i="13"/>
  <c r="K54" i="13"/>
  <c r="K27" i="13"/>
  <c r="K94" i="13"/>
  <c r="K14" i="13"/>
  <c r="K695" i="13"/>
  <c r="K609" i="13"/>
  <c r="K524" i="13"/>
  <c r="K456" i="13"/>
  <c r="K392" i="13"/>
  <c r="K328" i="13"/>
  <c r="K276" i="13"/>
  <c r="K244" i="13"/>
  <c r="K223" i="13"/>
  <c r="K202" i="13"/>
  <c r="K180" i="13"/>
  <c r="K159" i="13"/>
  <c r="K138" i="13"/>
  <c r="K116" i="13"/>
  <c r="K95" i="13"/>
  <c r="K74" i="13"/>
  <c r="K52" i="13"/>
  <c r="K31" i="13"/>
  <c r="K10" i="13"/>
  <c r="K711" i="13"/>
  <c r="K625" i="13"/>
  <c r="K540" i="13"/>
  <c r="K468" i="13"/>
  <c r="K404" i="13"/>
  <c r="K340" i="13"/>
  <c r="K282" i="13"/>
  <c r="K250" i="13"/>
  <c r="K227" i="13"/>
  <c r="K206" i="13"/>
  <c r="K184" i="13"/>
  <c r="K163" i="13"/>
  <c r="K142" i="13"/>
  <c r="K110" i="13"/>
  <c r="K62" i="13"/>
  <c r="K19" i="13"/>
  <c r="K1004" i="13"/>
  <c r="K988" i="13"/>
  <c r="K972" i="13"/>
  <c r="K956" i="13"/>
  <c r="K940" i="13"/>
  <c r="K924" i="13"/>
  <c r="K908" i="13"/>
  <c r="K892" i="13"/>
  <c r="K876" i="13"/>
  <c r="K860" i="13"/>
  <c r="K844" i="13"/>
  <c r="K828" i="13"/>
  <c r="K812" i="13"/>
  <c r="K796" i="13"/>
  <c r="K780" i="13"/>
  <c r="K764" i="13"/>
  <c r="K748" i="13"/>
  <c r="K732" i="13"/>
  <c r="K1003" i="13"/>
  <c r="K987" i="13"/>
  <c r="K971" i="13"/>
  <c r="K955" i="13"/>
  <c r="K939" i="13"/>
  <c r="K923" i="13"/>
  <c r="K907" i="13"/>
  <c r="K891" i="13"/>
  <c r="K875" i="13"/>
  <c r="K859" i="13"/>
  <c r="K843" i="13"/>
  <c r="K827" i="13"/>
  <c r="K811" i="13"/>
  <c r="K795" i="13"/>
  <c r="K779" i="13"/>
  <c r="K763" i="13"/>
  <c r="K1010" i="13"/>
  <c r="K994" i="13"/>
  <c r="K978" i="13"/>
  <c r="K962" i="13"/>
  <c r="K946" i="13"/>
  <c r="K930" i="13"/>
  <c r="K914" i="13"/>
  <c r="K898" i="13"/>
  <c r="K882" i="13"/>
  <c r="K866" i="13"/>
  <c r="K850" i="13"/>
  <c r="K834" i="13"/>
  <c r="K818" i="13"/>
  <c r="K802" i="13"/>
  <c r="K786" i="13"/>
  <c r="K770" i="13"/>
  <c r="K754" i="13"/>
  <c r="K738" i="13"/>
  <c r="K722" i="13"/>
  <c r="K706" i="13"/>
  <c r="K690" i="13"/>
  <c r="K674" i="13"/>
  <c r="K658" i="13"/>
  <c r="K642" i="13"/>
  <c r="K626" i="13"/>
  <c r="K610" i="13"/>
  <c r="K594" i="13"/>
  <c r="K578" i="13"/>
  <c r="K562" i="13"/>
  <c r="K546" i="13"/>
  <c r="K530" i="13"/>
  <c r="K514" i="13"/>
  <c r="K981" i="13"/>
  <c r="K917" i="13"/>
  <c r="K853" i="13"/>
  <c r="K789" i="13"/>
  <c r="K739" i="13"/>
  <c r="K715" i="13"/>
  <c r="K693" i="13"/>
  <c r="K672" i="13"/>
  <c r="K651" i="13"/>
  <c r="K629" i="13"/>
  <c r="K608" i="13"/>
  <c r="K587" i="13"/>
  <c r="K565" i="13"/>
  <c r="K544" i="13"/>
  <c r="K523" i="13"/>
  <c r="K503" i="13"/>
  <c r="K487" i="13"/>
  <c r="K471" i="13"/>
  <c r="K455" i="13"/>
  <c r="K439" i="13"/>
  <c r="K423" i="13"/>
  <c r="K407" i="13"/>
  <c r="K391" i="13"/>
  <c r="K375" i="13"/>
  <c r="K359" i="13"/>
  <c r="K343" i="13"/>
  <c r="K327" i="13"/>
  <c r="K311" i="13"/>
  <c r="K295" i="13"/>
  <c r="K279" i="13"/>
  <c r="K263" i="13"/>
  <c r="K247" i="13"/>
  <c r="K961" i="13"/>
  <c r="K897" i="13"/>
  <c r="K833" i="13"/>
  <c r="K769" i="13"/>
  <c r="K729" i="13"/>
  <c r="K708" i="13"/>
  <c r="K687" i="13"/>
  <c r="K665" i="13"/>
  <c r="K644" i="13"/>
  <c r="K623" i="13"/>
  <c r="K601" i="13"/>
  <c r="K580" i="13"/>
  <c r="K559" i="13"/>
  <c r="K537" i="13"/>
  <c r="K516" i="13"/>
  <c r="K498" i="13"/>
  <c r="K482" i="13"/>
  <c r="K466" i="13"/>
  <c r="K450" i="13"/>
  <c r="K434" i="13"/>
  <c r="K418" i="13"/>
  <c r="K402" i="13"/>
  <c r="K386" i="13"/>
  <c r="K370" i="13"/>
  <c r="K354" i="13"/>
  <c r="K338" i="13"/>
  <c r="K322" i="13"/>
  <c r="K306" i="13"/>
  <c r="K290" i="13"/>
  <c r="K957" i="13"/>
  <c r="K893" i="13"/>
  <c r="K829" i="13"/>
  <c r="K765" i="13"/>
  <c r="K728" i="13"/>
  <c r="K707" i="13"/>
  <c r="K685" i="13"/>
  <c r="K664" i="13"/>
  <c r="K643" i="13"/>
  <c r="K621" i="13"/>
  <c r="K600" i="13"/>
  <c r="K579" i="13"/>
  <c r="K557" i="13"/>
  <c r="K536" i="13"/>
  <c r="K515" i="13"/>
  <c r="K497" i="13"/>
  <c r="K481" i="13"/>
  <c r="K465" i="13"/>
  <c r="K449" i="13"/>
  <c r="K433" i="13"/>
  <c r="K417" i="13"/>
  <c r="K401" i="13"/>
  <c r="K385" i="13"/>
  <c r="K369" i="13"/>
  <c r="K353" i="13"/>
  <c r="K337" i="13"/>
  <c r="K321" i="13"/>
  <c r="K305" i="13"/>
  <c r="K289" i="13"/>
  <c r="K273" i="13"/>
  <c r="K257" i="13"/>
  <c r="K241" i="13"/>
  <c r="K225" i="13"/>
  <c r="K209" i="13"/>
  <c r="K193" i="13"/>
  <c r="K177" i="13"/>
  <c r="K161" i="13"/>
  <c r="K145" i="13"/>
  <c r="K129" i="13"/>
  <c r="K113" i="13"/>
  <c r="K97" i="13"/>
  <c r="K81" i="13"/>
  <c r="K65" i="13"/>
  <c r="K49" i="13"/>
  <c r="K33" i="13"/>
  <c r="K17" i="13"/>
  <c r="K1001" i="13"/>
  <c r="K937" i="13"/>
  <c r="K873" i="13"/>
  <c r="K761" i="13"/>
  <c r="K663" i="13"/>
  <c r="K577" i="13"/>
  <c r="K496" i="13"/>
  <c r="K432" i="13"/>
  <c r="K368" i="13"/>
  <c r="K304" i="13"/>
  <c r="K264" i="13"/>
  <c r="K236" i="13"/>
  <c r="K215" i="13"/>
  <c r="K194" i="13"/>
  <c r="K172" i="13"/>
  <c r="K151" i="13"/>
  <c r="K130" i="13"/>
  <c r="K108" i="13"/>
  <c r="K87" i="13"/>
  <c r="K66" i="13"/>
  <c r="K44" i="13"/>
  <c r="K23" i="13"/>
  <c r="K32" i="13"/>
  <c r="K104" i="13"/>
  <c r="K30" i="13"/>
  <c r="K721" i="13"/>
  <c r="K636" i="13"/>
  <c r="K551" i="13"/>
  <c r="K476" i="13"/>
  <c r="K412" i="13"/>
  <c r="K348" i="13"/>
  <c r="K286" i="13"/>
  <c r="K254" i="13"/>
  <c r="K230" i="13"/>
  <c r="K208" i="13"/>
  <c r="K187" i="13"/>
  <c r="K166" i="13"/>
  <c r="K144" i="13"/>
  <c r="K123" i="13"/>
  <c r="K102" i="13"/>
  <c r="K80" i="13"/>
  <c r="K59" i="13"/>
  <c r="K38" i="13"/>
  <c r="K115" i="13"/>
  <c r="K35" i="13"/>
  <c r="K716" i="13"/>
  <c r="K631" i="13"/>
  <c r="K545" i="13"/>
  <c r="K472" i="13"/>
  <c r="K408" i="13"/>
  <c r="K344" i="13"/>
  <c r="K284" i="13"/>
  <c r="K252" i="13"/>
  <c r="K228" i="13"/>
  <c r="K207" i="13"/>
  <c r="K186" i="13"/>
  <c r="K164" i="13"/>
  <c r="K143" i="13"/>
  <c r="K122" i="13"/>
  <c r="K100" i="13"/>
  <c r="K79" i="13"/>
  <c r="K58" i="13"/>
  <c r="K36" i="13"/>
  <c r="K15" i="13"/>
  <c r="K733" i="13"/>
  <c r="K647" i="13"/>
  <c r="K561" i="13"/>
  <c r="K484" i="13"/>
  <c r="K420" i="13"/>
  <c r="K356" i="13"/>
  <c r="K292" i="13"/>
  <c r="K258" i="13"/>
  <c r="K232" i="13"/>
  <c r="K211" i="13"/>
  <c r="K190" i="13"/>
  <c r="K168" i="13"/>
  <c r="K147" i="13"/>
  <c r="K120" i="13"/>
  <c r="K78" i="13"/>
  <c r="K24" i="13"/>
  <c r="K1008" i="13"/>
  <c r="K992" i="13"/>
  <c r="K976" i="13"/>
  <c r="K960" i="13"/>
  <c r="K944" i="13"/>
  <c r="K928" i="13"/>
  <c r="K912" i="13"/>
  <c r="K896" i="13"/>
  <c r="K880" i="13"/>
  <c r="K864" i="13"/>
  <c r="K848" i="13"/>
  <c r="K832" i="13"/>
  <c r="K816" i="13"/>
  <c r="K800" i="13"/>
  <c r="K784" i="13"/>
  <c r="K768" i="13"/>
  <c r="K752" i="13"/>
  <c r="K736" i="13"/>
  <c r="K1007" i="13"/>
  <c r="K991" i="13"/>
  <c r="K975" i="13"/>
  <c r="K959" i="13"/>
  <c r="K943" i="13"/>
  <c r="K927" i="13"/>
  <c r="K911" i="13"/>
  <c r="K895" i="13"/>
  <c r="K879" i="13"/>
  <c r="K863" i="13"/>
  <c r="K847" i="13"/>
  <c r="K831" i="13"/>
  <c r="K815" i="13"/>
  <c r="K799" i="13"/>
  <c r="K783" i="13"/>
  <c r="K767" i="13"/>
  <c r="K1014" i="13"/>
  <c r="K998" i="13"/>
  <c r="K982" i="13"/>
  <c r="K966" i="13"/>
  <c r="K950" i="13"/>
  <c r="K934" i="13"/>
  <c r="K918" i="13"/>
  <c r="K902" i="13"/>
  <c r="K886" i="13"/>
  <c r="K870" i="13"/>
  <c r="K854" i="13"/>
  <c r="K838" i="13"/>
  <c r="K822" i="13"/>
  <c r="K806" i="13"/>
  <c r="K790" i="13"/>
  <c r="K774" i="13"/>
  <c r="K758" i="13"/>
  <c r="K742" i="13"/>
  <c r="K726" i="13"/>
  <c r="K710" i="13"/>
  <c r="K694" i="13"/>
  <c r="K678" i="13"/>
  <c r="K662" i="13"/>
  <c r="K646" i="13"/>
  <c r="K630" i="13"/>
  <c r="K614" i="13"/>
  <c r="K598" i="13"/>
  <c r="K582" i="13"/>
  <c r="K566" i="13"/>
  <c r="K550" i="13"/>
  <c r="K534" i="13"/>
  <c r="K518" i="13"/>
  <c r="K997" i="13"/>
  <c r="K933" i="13"/>
  <c r="K869" i="13"/>
  <c r="K805" i="13"/>
  <c r="K747" i="13"/>
  <c r="K720" i="13"/>
  <c r="K699" i="13"/>
  <c r="K677" i="13"/>
  <c r="K656" i="13"/>
  <c r="K635" i="13"/>
  <c r="K613" i="13"/>
  <c r="K592" i="13"/>
  <c r="K571" i="13"/>
  <c r="K549" i="13"/>
  <c r="K528" i="13"/>
  <c r="K507" i="13"/>
  <c r="K491" i="13"/>
  <c r="K475" i="13"/>
  <c r="K459" i="13"/>
  <c r="K443" i="13"/>
  <c r="K427" i="13"/>
  <c r="K411" i="13"/>
  <c r="K395" i="13"/>
  <c r="K379" i="13"/>
  <c r="K363" i="13"/>
  <c r="K347" i="13"/>
  <c r="K331" i="13"/>
  <c r="K315" i="13"/>
  <c r="K299" i="13"/>
  <c r="K283" i="13"/>
  <c r="K267" i="13"/>
  <c r="K251" i="13"/>
  <c r="K977" i="13"/>
  <c r="K913" i="13"/>
  <c r="K849" i="13"/>
  <c r="K785" i="13"/>
  <c r="K737" i="13"/>
  <c r="K713" i="13"/>
  <c r="K692" i="13"/>
  <c r="K671" i="13"/>
  <c r="K649" i="13"/>
  <c r="K628" i="13"/>
  <c r="K607" i="13"/>
  <c r="K585" i="13"/>
  <c r="K564" i="13"/>
  <c r="K543" i="13"/>
  <c r="K521" i="13"/>
  <c r="K502" i="13"/>
  <c r="K486" i="13"/>
  <c r="K470" i="13"/>
  <c r="K454" i="13"/>
  <c r="K438" i="13"/>
  <c r="K422" i="13"/>
  <c r="K406" i="13"/>
  <c r="K390" i="13"/>
  <c r="K374" i="13"/>
  <c r="K358" i="13"/>
  <c r="K342" i="13"/>
  <c r="K326" i="13"/>
  <c r="K310" i="13"/>
  <c r="K294" i="13"/>
  <c r="K973" i="13"/>
  <c r="K909" i="13"/>
  <c r="K845" i="13"/>
  <c r="K781" i="13"/>
  <c r="K735" i="13"/>
  <c r="K712" i="13"/>
  <c r="K691" i="13"/>
  <c r="K669" i="13"/>
  <c r="K648" i="13"/>
  <c r="K627" i="13"/>
  <c r="K605" i="13"/>
  <c r="K584" i="13"/>
  <c r="K563" i="13"/>
  <c r="K541" i="13"/>
  <c r="K520" i="13"/>
  <c r="K501" i="13"/>
  <c r="K485" i="13"/>
  <c r="K469" i="13"/>
  <c r="K453" i="13"/>
  <c r="K437" i="13"/>
  <c r="K421" i="13"/>
  <c r="K405" i="13"/>
  <c r="K389" i="13"/>
  <c r="K373" i="13"/>
  <c r="K357" i="13"/>
  <c r="K341" i="13"/>
  <c r="K325" i="13"/>
  <c r="K309" i="13"/>
  <c r="K293" i="13"/>
  <c r="K277" i="13"/>
  <c r="K261" i="13"/>
  <c r="K245" i="13"/>
  <c r="K229" i="13"/>
  <c r="K213" i="13"/>
  <c r="K197" i="13"/>
  <c r="K181" i="13"/>
  <c r="K165" i="13"/>
  <c r="K149" i="13"/>
  <c r="K133" i="13"/>
  <c r="K117" i="13"/>
  <c r="K101" i="13"/>
  <c r="K85" i="13"/>
  <c r="K69" i="13"/>
  <c r="K53" i="13"/>
  <c r="K37" i="13"/>
  <c r="K21" i="13"/>
  <c r="K5" i="13"/>
  <c r="K953" i="13"/>
  <c r="K889" i="13"/>
  <c r="K825" i="13"/>
  <c r="K684" i="13"/>
  <c r="K599" i="13"/>
  <c r="K513" i="13"/>
  <c r="K448" i="13"/>
  <c r="K384" i="13"/>
  <c r="K320" i="13"/>
  <c r="K272" i="13"/>
  <c r="K242" i="13"/>
  <c r="K220" i="13"/>
  <c r="K199" i="13"/>
  <c r="K178" i="13"/>
  <c r="K156" i="13"/>
  <c r="K135" i="13"/>
  <c r="K114" i="13"/>
  <c r="K92" i="13"/>
  <c r="K71" i="13"/>
  <c r="K50" i="13"/>
  <c r="K28" i="13"/>
  <c r="K7" i="13"/>
  <c r="K126" i="13"/>
  <c r="K46" i="13"/>
  <c r="K749" i="13"/>
  <c r="K657" i="13"/>
  <c r="K572" i="13"/>
  <c r="K492" i="13"/>
  <c r="K428" i="13"/>
  <c r="K364" i="13"/>
  <c r="K300" i="13"/>
  <c r="K262" i="13"/>
  <c r="K235" i="13"/>
  <c r="K214" i="13"/>
  <c r="K192" i="13"/>
  <c r="K171" i="13"/>
  <c r="K150" i="13"/>
  <c r="K128" i="13"/>
  <c r="K107" i="13"/>
  <c r="K86" i="13"/>
  <c r="K64" i="13"/>
  <c r="K43" i="13"/>
  <c r="K6" i="13"/>
  <c r="K56" i="13"/>
  <c r="K741" i="13"/>
  <c r="K652" i="13"/>
  <c r="K567" i="13"/>
  <c r="K488" i="13"/>
  <c r="K424" i="13"/>
  <c r="K360" i="13"/>
  <c r="K296" i="13"/>
  <c r="K260" i="13"/>
  <c r="K234" i="13"/>
  <c r="K212" i="13"/>
  <c r="K191" i="13"/>
  <c r="K170" i="13"/>
  <c r="K148" i="13"/>
  <c r="K127" i="13"/>
  <c r="K106" i="13"/>
  <c r="K84" i="13"/>
  <c r="K63" i="13"/>
  <c r="K42" i="13"/>
  <c r="K20" i="13"/>
  <c r="K777" i="13"/>
  <c r="K668" i="13"/>
  <c r="K583" i="13"/>
  <c r="K500" i="13"/>
  <c r="K436" i="13"/>
  <c r="K372" i="13"/>
  <c r="K308" i="13"/>
  <c r="K266" i="13"/>
  <c r="K238" i="13"/>
  <c r="K216" i="13"/>
  <c r="K195" i="13"/>
  <c r="K174" i="13"/>
  <c r="K152" i="13"/>
  <c r="K131" i="13"/>
  <c r="K88" i="13"/>
  <c r="K40" i="13"/>
  <c r="E13" i="12" l="1"/>
  <c r="C27" i="10" l="1"/>
  <c r="C26" i="10"/>
  <c r="C25" i="10"/>
  <c r="C24" i="10"/>
  <c r="C23" i="10"/>
  <c r="C22" i="10"/>
  <c r="C21" i="10"/>
  <c r="C20" i="10"/>
  <c r="C18" i="10"/>
  <c r="C17" i="10"/>
  <c r="C16" i="10"/>
  <c r="C15" i="10"/>
  <c r="C14" i="10"/>
  <c r="C13" i="10"/>
  <c r="C12" i="10"/>
  <c r="C10" i="10"/>
  <c r="C9" i="10"/>
  <c r="C8" i="10"/>
  <c r="C8" i="9"/>
  <c r="G13" i="10"/>
  <c r="K26" i="10"/>
  <c r="E9" i="9"/>
  <c r="E27" i="3"/>
  <c r="E21" i="3"/>
  <c r="E24" i="10"/>
  <c r="E9" i="10"/>
  <c r="G22" i="9"/>
  <c r="K12" i="10"/>
  <c r="E16" i="3"/>
  <c r="G21" i="3"/>
  <c r="E16" i="10"/>
  <c r="G9" i="9"/>
  <c r="I12" i="9"/>
  <c r="E8" i="3"/>
  <c r="G24" i="3"/>
  <c r="E21" i="10"/>
  <c r="M22" i="10"/>
  <c r="G8" i="9"/>
  <c r="I25" i="9"/>
  <c r="E18" i="3"/>
  <c r="E22" i="3"/>
  <c r="E15" i="10"/>
  <c r="G12" i="10"/>
  <c r="G25" i="9"/>
  <c r="K18" i="10"/>
  <c r="K24" i="10"/>
  <c r="E8" i="9"/>
  <c r="G10" i="9"/>
  <c r="M10" i="10"/>
  <c r="G28" i="3"/>
  <c r="G26" i="3"/>
  <c r="E26" i="3"/>
  <c r="E17" i="10"/>
  <c r="E10" i="10"/>
  <c r="G24" i="9"/>
  <c r="E23" i="9"/>
  <c r="M21" i="10"/>
  <c r="K20" i="10"/>
  <c r="I18" i="9"/>
  <c r="K10" i="10"/>
  <c r="I26" i="3"/>
  <c r="G8" i="3"/>
  <c r="I8" i="3"/>
  <c r="G18" i="10"/>
  <c r="E18" i="10"/>
  <c r="G25" i="10"/>
  <c r="E13" i="9"/>
  <c r="G21" i="9"/>
  <c r="G16" i="9"/>
  <c r="I8" i="9"/>
  <c r="M17" i="10"/>
  <c r="G23" i="3"/>
  <c r="E23" i="3"/>
  <c r="E19" i="3"/>
  <c r="I25" i="3"/>
  <c r="E13" i="10"/>
  <c r="G26" i="10"/>
  <c r="K23" i="10"/>
  <c r="G26" i="9"/>
  <c r="E21" i="9"/>
  <c r="K15" i="10"/>
  <c r="M8" i="10"/>
  <c r="E15" i="9"/>
  <c r="I17" i="3"/>
  <c r="G14" i="3"/>
  <c r="G11" i="3"/>
  <c r="G20" i="10"/>
  <c r="M9" i="10"/>
  <c r="I23" i="9"/>
  <c r="E25" i="9"/>
  <c r="E14" i="3"/>
  <c r="E25" i="10"/>
  <c r="G9" i="10"/>
  <c r="I22" i="9"/>
  <c r="G20" i="9"/>
  <c r="K13" i="10"/>
  <c r="I14" i="9"/>
  <c r="G12" i="9"/>
  <c r="I10" i="9"/>
  <c r="G17" i="3"/>
  <c r="I16" i="3"/>
  <c r="E15" i="3"/>
  <c r="I22" i="3"/>
  <c r="E20" i="10"/>
  <c r="E8" i="10"/>
  <c r="E26" i="9"/>
  <c r="E16" i="9"/>
  <c r="M13" i="10"/>
  <c r="E14" i="9"/>
  <c r="I20" i="9"/>
  <c r="E17" i="3"/>
  <c r="E13" i="3"/>
  <c r="I13" i="3"/>
  <c r="I14" i="3"/>
  <c r="G17" i="10"/>
  <c r="G23" i="10"/>
  <c r="E12" i="9"/>
  <c r="K25" i="10"/>
  <c r="G27" i="9"/>
  <c r="I15" i="9"/>
  <c r="G23" i="9"/>
  <c r="I26" i="9"/>
  <c r="E10" i="3"/>
  <c r="G22" i="3"/>
  <c r="E28" i="3"/>
  <c r="G14" i="10"/>
  <c r="E27" i="10"/>
  <c r="E26" i="10"/>
  <c r="K22" i="10"/>
  <c r="M20" i="10"/>
  <c r="G15" i="9"/>
  <c r="M27" i="10"/>
  <c r="E20" i="9"/>
  <c r="I27" i="3"/>
  <c r="I19" i="3"/>
  <c r="I24" i="3"/>
  <c r="G9" i="3"/>
  <c r="E23" i="10"/>
  <c r="I24" i="9"/>
  <c r="M24" i="10"/>
  <c r="K17" i="10"/>
  <c r="E27" i="9"/>
  <c r="G10" i="3"/>
  <c r="G15" i="10"/>
  <c r="I9" i="9"/>
  <c r="E22" i="9"/>
  <c r="I17" i="9"/>
  <c r="I11" i="3"/>
  <c r="G18" i="3"/>
  <c r="E12" i="10"/>
  <c r="M12" i="10"/>
  <c r="E24" i="9"/>
  <c r="E10" i="9"/>
  <c r="G15" i="3"/>
  <c r="I10" i="3"/>
  <c r="G8" i="10"/>
  <c r="K21" i="10"/>
  <c r="I16" i="9"/>
  <c r="M26" i="10"/>
  <c r="I23" i="3"/>
  <c r="G16" i="3"/>
  <c r="G22" i="10"/>
  <c r="G10" i="10"/>
  <c r="G16" i="10"/>
  <c r="M18" i="10"/>
  <c r="I21" i="9"/>
  <c r="M23" i="10"/>
  <c r="M16" i="10"/>
  <c r="G17" i="9"/>
  <c r="G27" i="3"/>
  <c r="I15" i="3"/>
  <c r="I28" i="3"/>
  <c r="G13" i="3"/>
  <c r="G24" i="10"/>
  <c r="E22" i="10"/>
  <c r="M15" i="10"/>
  <c r="K27" i="10"/>
  <c r="K8" i="10"/>
  <c r="K9" i="10"/>
  <c r="I13" i="9"/>
  <c r="M25" i="10"/>
  <c r="E9" i="3"/>
  <c r="E24" i="3"/>
  <c r="G25" i="3"/>
  <c r="G21" i="10"/>
  <c r="G27" i="10"/>
  <c r="G18" i="9"/>
  <c r="G13" i="9"/>
  <c r="M14" i="10"/>
  <c r="E17" i="9"/>
  <c r="K16" i="10"/>
  <c r="E18" i="9"/>
  <c r="I18" i="3"/>
  <c r="I21" i="3"/>
  <c r="I9" i="3"/>
  <c r="G19" i="3"/>
  <c r="E14" i="10"/>
  <c r="G14" i="9"/>
  <c r="I27" i="9"/>
  <c r="K14" i="10"/>
  <c r="E25" i="3"/>
  <c r="E11" i="3"/>
  <c r="C28" i="10" l="1"/>
  <c r="C11" i="10"/>
  <c r="C19" i="10"/>
  <c r="C29" i="10" l="1"/>
  <c r="C21" i="3"/>
  <c r="R22" i="3" l="1"/>
  <c r="R23" i="3"/>
  <c r="R24" i="3"/>
  <c r="R25" i="3"/>
  <c r="R26" i="3"/>
  <c r="R27" i="3"/>
  <c r="R28" i="3"/>
  <c r="R21" i="3"/>
  <c r="R14" i="3"/>
  <c r="R15" i="3"/>
  <c r="R16" i="3"/>
  <c r="R17" i="3"/>
  <c r="R18" i="3"/>
  <c r="R19" i="3"/>
  <c r="R13" i="3"/>
  <c r="R9" i="3"/>
  <c r="R10" i="3"/>
  <c r="R11" i="3"/>
  <c r="R8" i="3"/>
  <c r="P22" i="3"/>
  <c r="P23" i="3"/>
  <c r="P24" i="3"/>
  <c r="P25" i="3"/>
  <c r="P26" i="3"/>
  <c r="P27" i="3"/>
  <c r="P28" i="3"/>
  <c r="P21" i="3"/>
  <c r="P19" i="3"/>
  <c r="P18" i="3"/>
  <c r="P17" i="3"/>
  <c r="P16" i="3"/>
  <c r="P15" i="3"/>
  <c r="P14" i="3"/>
  <c r="P13" i="3"/>
  <c r="P9" i="3"/>
  <c r="P10" i="3"/>
  <c r="P11" i="3"/>
  <c r="P8" i="3"/>
  <c r="N28" i="3"/>
  <c r="N27" i="3"/>
  <c r="N26" i="3"/>
  <c r="N25" i="3"/>
  <c r="N24" i="3"/>
  <c r="N23" i="3"/>
  <c r="N22" i="3"/>
  <c r="N21" i="3"/>
  <c r="N19" i="3"/>
  <c r="N18" i="3"/>
  <c r="N17" i="3"/>
  <c r="N16" i="3"/>
  <c r="N15" i="3"/>
  <c r="N14" i="3"/>
  <c r="N13" i="3"/>
  <c r="N9" i="3"/>
  <c r="N10" i="3"/>
  <c r="N11" i="3"/>
  <c r="N8" i="3"/>
  <c r="E12" i="3"/>
  <c r="L8" i="12"/>
  <c r="L7" i="12"/>
  <c r="A1" i="1" l="1"/>
  <c r="A1" i="2"/>
  <c r="R29" i="3"/>
  <c r="E14" i="12"/>
  <c r="E15" i="12"/>
  <c r="A1" i="3" l="1"/>
  <c r="A1" i="10"/>
  <c r="A1" i="9"/>
  <c r="L11" i="3"/>
  <c r="C11" i="3"/>
  <c r="T11" i="3" l="1"/>
  <c r="S11" i="3" s="1"/>
  <c r="O11" i="3"/>
  <c r="M11" i="3"/>
  <c r="Q11" i="3"/>
  <c r="K11" i="3"/>
  <c r="J11" i="3" s="1"/>
  <c r="H11" i="3"/>
  <c r="F11" i="3"/>
  <c r="D11" i="3"/>
  <c r="J17" i="10" l="1"/>
  <c r="D8" i="10"/>
  <c r="J14" i="10"/>
  <c r="C27" i="9"/>
  <c r="C26" i="9"/>
  <c r="C25" i="9"/>
  <c r="C24" i="9"/>
  <c r="C23" i="9"/>
  <c r="C22" i="9"/>
  <c r="C21" i="9"/>
  <c r="C20" i="9"/>
  <c r="C18" i="9"/>
  <c r="C17" i="9"/>
  <c r="C16" i="9"/>
  <c r="C15" i="9"/>
  <c r="C14" i="9"/>
  <c r="C13" i="9"/>
  <c r="C12" i="9"/>
  <c r="C9" i="9"/>
  <c r="C10" i="9"/>
  <c r="L28" i="3"/>
  <c r="L27" i="3"/>
  <c r="L26" i="3"/>
  <c r="L25" i="3"/>
  <c r="L24" i="3"/>
  <c r="L23" i="3"/>
  <c r="L22" i="3"/>
  <c r="L21" i="3"/>
  <c r="L19" i="3"/>
  <c r="L18" i="3"/>
  <c r="L17" i="3"/>
  <c r="L16" i="3"/>
  <c r="L15" i="3"/>
  <c r="L14" i="3"/>
  <c r="L13" i="3"/>
  <c r="L9" i="3"/>
  <c r="L10" i="3"/>
  <c r="C8" i="3"/>
  <c r="L8" i="3"/>
  <c r="C28" i="3"/>
  <c r="C27" i="3"/>
  <c r="C26" i="3"/>
  <c r="C25" i="3"/>
  <c r="C24" i="3"/>
  <c r="C23" i="3"/>
  <c r="C22" i="3"/>
  <c r="C19" i="3"/>
  <c r="C18" i="3"/>
  <c r="C17" i="3"/>
  <c r="C16" i="3"/>
  <c r="C15" i="3"/>
  <c r="C14" i="3"/>
  <c r="C13" i="3"/>
  <c r="C9" i="3"/>
  <c r="C10" i="3"/>
  <c r="K16" i="9" l="1"/>
  <c r="J16" i="9" s="1"/>
  <c r="F25" i="9"/>
  <c r="J12" i="10"/>
  <c r="C12" i="3"/>
  <c r="I8" i="10"/>
  <c r="H8" i="10" s="1"/>
  <c r="L12" i="3"/>
  <c r="G19" i="10"/>
  <c r="G28" i="10"/>
  <c r="E11" i="10"/>
  <c r="E19" i="10"/>
  <c r="E28" i="10"/>
  <c r="G11" i="10"/>
  <c r="K9" i="9"/>
  <c r="J9" i="9" s="1"/>
  <c r="O15" i="10"/>
  <c r="N15" i="10" s="1"/>
  <c r="O20" i="10"/>
  <c r="N20" i="10" s="1"/>
  <c r="O24" i="10"/>
  <c r="N24" i="10" s="1"/>
  <c r="N12" i="3"/>
  <c r="P12" i="3"/>
  <c r="K11" i="10"/>
  <c r="K28" i="10"/>
  <c r="O9" i="10"/>
  <c r="N9" i="10" s="1"/>
  <c r="O14" i="10"/>
  <c r="N14" i="10" s="1"/>
  <c r="O18" i="10"/>
  <c r="N18" i="10" s="1"/>
  <c r="O23" i="10"/>
  <c r="N23" i="10" s="1"/>
  <c r="O27" i="10"/>
  <c r="N27" i="10" s="1"/>
  <c r="L27" i="10"/>
  <c r="L20" i="10"/>
  <c r="L24" i="10"/>
  <c r="O12" i="10"/>
  <c r="N12" i="10" s="1"/>
  <c r="O16" i="10"/>
  <c r="N16" i="10" s="1"/>
  <c r="O21" i="10"/>
  <c r="O25" i="10"/>
  <c r="N25" i="10" s="1"/>
  <c r="L23" i="10"/>
  <c r="O10" i="10"/>
  <c r="N10" i="10" s="1"/>
  <c r="M28" i="10"/>
  <c r="K19" i="10"/>
  <c r="M11" i="10"/>
  <c r="O13" i="10"/>
  <c r="N13" i="10" s="1"/>
  <c r="O17" i="10"/>
  <c r="N17" i="10" s="1"/>
  <c r="O22" i="10"/>
  <c r="N22" i="10" s="1"/>
  <c r="O26" i="10"/>
  <c r="N26" i="10" s="1"/>
  <c r="L17" i="10"/>
  <c r="O8" i="10"/>
  <c r="M19" i="10"/>
  <c r="I12" i="3"/>
  <c r="L15" i="10"/>
  <c r="G12" i="3"/>
  <c r="R12" i="3"/>
  <c r="D26" i="10"/>
  <c r="C20" i="3"/>
  <c r="H25" i="9"/>
  <c r="L20" i="3"/>
  <c r="M9" i="3"/>
  <c r="M17" i="3"/>
  <c r="M21" i="3"/>
  <c r="M26" i="3"/>
  <c r="M22" i="3"/>
  <c r="O13" i="3"/>
  <c r="O22" i="3"/>
  <c r="O26" i="3"/>
  <c r="C19" i="9"/>
  <c r="D13" i="9"/>
  <c r="D17" i="9"/>
  <c r="D22" i="9"/>
  <c r="D26" i="9"/>
  <c r="F21" i="9"/>
  <c r="L29" i="3"/>
  <c r="C11" i="9"/>
  <c r="C28" i="9"/>
  <c r="H20" i="9"/>
  <c r="M25" i="3"/>
  <c r="O18" i="3"/>
  <c r="O23" i="3"/>
  <c r="O27" i="3"/>
  <c r="Q10" i="3"/>
  <c r="Q15" i="3"/>
  <c r="Q19" i="3"/>
  <c r="Q24" i="3"/>
  <c r="Q28" i="3"/>
  <c r="D10" i="9"/>
  <c r="D14" i="9"/>
  <c r="D18" i="9"/>
  <c r="D23" i="9"/>
  <c r="D27" i="9"/>
  <c r="H12" i="9"/>
  <c r="H16" i="9"/>
  <c r="H21" i="9"/>
  <c r="F9" i="9"/>
  <c r="F20" i="9"/>
  <c r="H24" i="9"/>
  <c r="O10" i="3"/>
  <c r="O24" i="3"/>
  <c r="O28" i="3"/>
  <c r="Q9" i="3"/>
  <c r="Q16" i="3"/>
  <c r="Q25" i="3"/>
  <c r="D9" i="9"/>
  <c r="D20" i="9"/>
  <c r="D24" i="9"/>
  <c r="F13" i="9"/>
  <c r="F17" i="9"/>
  <c r="F23" i="9"/>
  <c r="F27" i="9"/>
  <c r="H8" i="9"/>
  <c r="H13" i="9"/>
  <c r="H17" i="9"/>
  <c r="Q14" i="3"/>
  <c r="H9" i="9"/>
  <c r="M10" i="3"/>
  <c r="M18" i="3"/>
  <c r="M14" i="3"/>
  <c r="O9" i="3"/>
  <c r="O21" i="3"/>
  <c r="O25" i="3"/>
  <c r="D21" i="9"/>
  <c r="D25" i="9"/>
  <c r="F10" i="9"/>
  <c r="F14" i="9"/>
  <c r="F18" i="9"/>
  <c r="F24" i="9"/>
  <c r="L26" i="10"/>
  <c r="L21" i="10"/>
  <c r="L25" i="10"/>
  <c r="J15" i="10"/>
  <c r="J8" i="10"/>
  <c r="F13" i="10"/>
  <c r="J9" i="10"/>
  <c r="J18" i="10"/>
  <c r="L14" i="10"/>
  <c r="J10" i="10"/>
  <c r="D24" i="10"/>
  <c r="L10" i="10"/>
  <c r="D14" i="10"/>
  <c r="D23" i="10"/>
  <c r="F9" i="10"/>
  <c r="J24" i="10"/>
  <c r="I12" i="10"/>
  <c r="L9" i="10"/>
  <c r="J20" i="10"/>
  <c r="I10" i="10"/>
  <c r="H10" i="10" s="1"/>
  <c r="F14" i="10"/>
  <c r="F23" i="10"/>
  <c r="F27" i="10"/>
  <c r="D10" i="10"/>
  <c r="D18" i="10"/>
  <c r="D27" i="10"/>
  <c r="I9" i="10"/>
  <c r="H9" i="10" s="1"/>
  <c r="I15" i="10"/>
  <c r="H15" i="10" s="1"/>
  <c r="I14" i="10"/>
  <c r="H14" i="10" s="1"/>
  <c r="I23" i="10"/>
  <c r="H23" i="10" s="1"/>
  <c r="I20" i="10"/>
  <c r="F24" i="10"/>
  <c r="D9" i="10"/>
  <c r="D15" i="10"/>
  <c r="D20" i="10"/>
  <c r="I16" i="10"/>
  <c r="H16" i="10" s="1"/>
  <c r="F21" i="10"/>
  <c r="I25" i="10"/>
  <c r="H25" i="10" s="1"/>
  <c r="J16" i="10"/>
  <c r="I13" i="10"/>
  <c r="H13" i="10" s="1"/>
  <c r="I17" i="10"/>
  <c r="H17" i="10" s="1"/>
  <c r="I22" i="10"/>
  <c r="H22" i="10" s="1"/>
  <c r="I26" i="10"/>
  <c r="H26" i="10" s="1"/>
  <c r="D17" i="10"/>
  <c r="J26" i="10"/>
  <c r="I18" i="10"/>
  <c r="H18" i="10" s="1"/>
  <c r="I27" i="10"/>
  <c r="H27" i="10" s="1"/>
  <c r="I24" i="10"/>
  <c r="H24" i="10" s="1"/>
  <c r="L8" i="10"/>
  <c r="F10" i="10"/>
  <c r="L13" i="10"/>
  <c r="F17" i="10"/>
  <c r="L18" i="10"/>
  <c r="J22" i="10"/>
  <c r="J23" i="10"/>
  <c r="F25" i="10"/>
  <c r="J27" i="10"/>
  <c r="J13" i="10"/>
  <c r="D22" i="10"/>
  <c r="D13" i="10"/>
  <c r="F18" i="10"/>
  <c r="F20" i="10"/>
  <c r="L22" i="10"/>
  <c r="I21" i="10"/>
  <c r="H21" i="10" s="1"/>
  <c r="J21" i="10"/>
  <c r="F22" i="10"/>
  <c r="J25" i="10"/>
  <c r="F26" i="10"/>
  <c r="D21" i="10"/>
  <c r="D25" i="10"/>
  <c r="F15" i="10"/>
  <c r="D12" i="10"/>
  <c r="L12" i="10"/>
  <c r="D16" i="10"/>
  <c r="L16" i="10"/>
  <c r="F12" i="10"/>
  <c r="F16" i="10"/>
  <c r="F8" i="10"/>
  <c r="T15" i="3"/>
  <c r="S15" i="3" s="1"/>
  <c r="K21" i="9"/>
  <c r="J21" i="9" s="1"/>
  <c r="O17" i="3"/>
  <c r="T13" i="3"/>
  <c r="S13" i="3" s="1"/>
  <c r="T17" i="3"/>
  <c r="S17" i="3" s="1"/>
  <c r="T22" i="3"/>
  <c r="T26" i="3"/>
  <c r="S26" i="3" s="1"/>
  <c r="K27" i="9"/>
  <c r="J27" i="9" s="1"/>
  <c r="E11" i="9"/>
  <c r="K15" i="9"/>
  <c r="J15" i="9" s="1"/>
  <c r="K24" i="9"/>
  <c r="J24" i="9" s="1"/>
  <c r="K23" i="9"/>
  <c r="J23" i="9" s="1"/>
  <c r="T19" i="3"/>
  <c r="S19" i="3" s="1"/>
  <c r="K25" i="9"/>
  <c r="J25" i="9" s="1"/>
  <c r="K20" i="9"/>
  <c r="J20" i="9" s="1"/>
  <c r="K18" i="9"/>
  <c r="J18" i="9" s="1"/>
  <c r="O15" i="3"/>
  <c r="G11" i="9"/>
  <c r="T14" i="3"/>
  <c r="S14" i="3" s="1"/>
  <c r="T18" i="3"/>
  <c r="S18" i="3" s="1"/>
  <c r="T23" i="3"/>
  <c r="S23" i="3" s="1"/>
  <c r="T27" i="3"/>
  <c r="S27" i="3" s="1"/>
  <c r="H15" i="9"/>
  <c r="G19" i="9"/>
  <c r="K10" i="9"/>
  <c r="J10" i="9" s="1"/>
  <c r="K14" i="9"/>
  <c r="J14" i="9" s="1"/>
  <c r="O19" i="3"/>
  <c r="T24" i="3"/>
  <c r="S24" i="3" s="1"/>
  <c r="T28" i="3"/>
  <c r="S28" i="3" s="1"/>
  <c r="H10" i="9"/>
  <c r="I28" i="9"/>
  <c r="K26" i="9"/>
  <c r="J26" i="9" s="1"/>
  <c r="E19" i="9"/>
  <c r="E28" i="9"/>
  <c r="K12" i="9"/>
  <c r="Q18" i="3"/>
  <c r="T25" i="3"/>
  <c r="S25" i="3" s="1"/>
  <c r="I11" i="9"/>
  <c r="K17" i="9"/>
  <c r="J17" i="9" s="1"/>
  <c r="K13" i="9"/>
  <c r="J13" i="9" s="1"/>
  <c r="K22" i="9"/>
  <c r="I19" i="9"/>
  <c r="F12" i="9"/>
  <c r="F16" i="9"/>
  <c r="K8" i="3"/>
  <c r="N20" i="3"/>
  <c r="P20" i="3"/>
  <c r="P29" i="3"/>
  <c r="T10" i="3"/>
  <c r="S10" i="3" s="1"/>
  <c r="H14" i="9"/>
  <c r="H18" i="9"/>
  <c r="G28" i="9"/>
  <c r="K8" i="9"/>
  <c r="H23" i="9"/>
  <c r="H27" i="9"/>
  <c r="H22" i="9"/>
  <c r="H26" i="9"/>
  <c r="F15" i="9"/>
  <c r="F8" i="9"/>
  <c r="T9" i="3"/>
  <c r="S9" i="3" s="1"/>
  <c r="O14" i="3"/>
  <c r="Q17" i="3"/>
  <c r="Q22" i="3"/>
  <c r="Q26" i="3"/>
  <c r="H18" i="3"/>
  <c r="R20" i="3"/>
  <c r="T8" i="3"/>
  <c r="T16" i="3"/>
  <c r="S16" i="3" s="1"/>
  <c r="T21" i="3"/>
  <c r="Q21" i="3"/>
  <c r="F22" i="9"/>
  <c r="F26" i="9"/>
  <c r="D12" i="9"/>
  <c r="D15" i="9"/>
  <c r="D16" i="9"/>
  <c r="D8" i="9"/>
  <c r="Q13" i="3"/>
  <c r="O16" i="3"/>
  <c r="N29" i="3"/>
  <c r="M13" i="3"/>
  <c r="H19" i="3"/>
  <c r="H24" i="3"/>
  <c r="H28" i="3"/>
  <c r="H23" i="3"/>
  <c r="H27" i="3"/>
  <c r="H22" i="3"/>
  <c r="H26" i="3"/>
  <c r="F8" i="3"/>
  <c r="K13" i="3"/>
  <c r="J13" i="3" s="1"/>
  <c r="K17" i="3"/>
  <c r="J17" i="3" s="1"/>
  <c r="K22" i="3"/>
  <c r="K26" i="3"/>
  <c r="J26" i="3" s="1"/>
  <c r="F9" i="3"/>
  <c r="F25" i="3"/>
  <c r="K9" i="3"/>
  <c r="J9" i="3" s="1"/>
  <c r="K16" i="3"/>
  <c r="J16" i="3" s="1"/>
  <c r="K21" i="3"/>
  <c r="J21" i="3" s="1"/>
  <c r="K25" i="3"/>
  <c r="J25" i="3" s="1"/>
  <c r="D15" i="3"/>
  <c r="K18" i="3"/>
  <c r="J18" i="3" s="1"/>
  <c r="K23" i="3"/>
  <c r="J23" i="3" s="1"/>
  <c r="K27" i="3"/>
  <c r="J27" i="3" s="1"/>
  <c r="E20" i="3"/>
  <c r="G29" i="3"/>
  <c r="F10" i="3"/>
  <c r="E29" i="3"/>
  <c r="G20" i="3"/>
  <c r="K10" i="3"/>
  <c r="J10" i="3" s="1"/>
  <c r="I20" i="3"/>
  <c r="K19" i="3"/>
  <c r="J19" i="3" s="1"/>
  <c r="K24" i="3"/>
  <c r="J24" i="3" s="1"/>
  <c r="K28" i="3"/>
  <c r="D14" i="3"/>
  <c r="I29" i="3"/>
  <c r="K14" i="3"/>
  <c r="J14" i="3" s="1"/>
  <c r="F14" i="3"/>
  <c r="D17" i="3"/>
  <c r="K15" i="3"/>
  <c r="J15" i="3" s="1"/>
  <c r="D21" i="3"/>
  <c r="Q23" i="3"/>
  <c r="Q27" i="3"/>
  <c r="M23" i="3"/>
  <c r="M24" i="3"/>
  <c r="M27" i="3"/>
  <c r="M28" i="3"/>
  <c r="M15" i="3"/>
  <c r="M16" i="3"/>
  <c r="M19" i="3"/>
  <c r="M8" i="3"/>
  <c r="O8" i="3"/>
  <c r="Q8" i="3"/>
  <c r="H21" i="3"/>
  <c r="F15" i="3"/>
  <c r="H25" i="3"/>
  <c r="F16" i="3"/>
  <c r="F24" i="3"/>
  <c r="F21" i="3"/>
  <c r="D23" i="3"/>
  <c r="D8" i="3"/>
  <c r="H10" i="3"/>
  <c r="D25" i="3"/>
  <c r="D28" i="3"/>
  <c r="D16" i="3"/>
  <c r="C29" i="3"/>
  <c r="D24" i="3"/>
  <c r="F28" i="3"/>
  <c r="D27" i="3"/>
  <c r="H16" i="3"/>
  <c r="D22" i="3"/>
  <c r="D26" i="3"/>
  <c r="F22" i="3"/>
  <c r="F23" i="3"/>
  <c r="F26" i="3"/>
  <c r="F27" i="3"/>
  <c r="F17" i="3"/>
  <c r="D13" i="3"/>
  <c r="D18" i="3"/>
  <c r="H17" i="3"/>
  <c r="D10" i="3"/>
  <c r="D19" i="3"/>
  <c r="F18" i="3"/>
  <c r="F19" i="3"/>
  <c r="F13" i="3"/>
  <c r="H13" i="3"/>
  <c r="H14" i="3"/>
  <c r="H15" i="3"/>
  <c r="H9" i="3"/>
  <c r="D9" i="3"/>
  <c r="H8" i="3"/>
  <c r="E29" i="9" l="1"/>
  <c r="G29" i="9"/>
  <c r="E30" i="3"/>
  <c r="I30" i="3"/>
  <c r="G30" i="3"/>
  <c r="C30" i="3"/>
  <c r="K29" i="10"/>
  <c r="G29" i="10"/>
  <c r="M29" i="10"/>
  <c r="E29" i="10"/>
  <c r="I29" i="9"/>
  <c r="C29" i="9"/>
  <c r="P30" i="3"/>
  <c r="N30" i="3"/>
  <c r="R30" i="3"/>
  <c r="L30" i="3"/>
  <c r="J22" i="3"/>
  <c r="S22" i="3"/>
  <c r="F19" i="10"/>
  <c r="D11" i="10"/>
  <c r="D12" i="3"/>
  <c r="L19" i="10"/>
  <c r="J11" i="10"/>
  <c r="F11" i="10"/>
  <c r="O28" i="10"/>
  <c r="O19" i="10"/>
  <c r="N19" i="10" s="1"/>
  <c r="L11" i="10"/>
  <c r="L28" i="10"/>
  <c r="T12" i="3"/>
  <c r="S12" i="3" s="1"/>
  <c r="N21" i="10"/>
  <c r="O11" i="10"/>
  <c r="N11" i="10" s="1"/>
  <c r="J19" i="10"/>
  <c r="J8" i="3"/>
  <c r="K12" i="3"/>
  <c r="J12" i="3" s="1"/>
  <c r="F28" i="10"/>
  <c r="N8" i="10"/>
  <c r="D28" i="10"/>
  <c r="J28" i="10"/>
  <c r="H19" i="9"/>
  <c r="D19" i="9"/>
  <c r="M20" i="3"/>
  <c r="H11" i="9"/>
  <c r="F11" i="9"/>
  <c r="O20" i="3"/>
  <c r="D11" i="9"/>
  <c r="F19" i="9"/>
  <c r="Q29" i="3"/>
  <c r="Q12" i="3"/>
  <c r="M12" i="3"/>
  <c r="O12" i="3"/>
  <c r="H28" i="9"/>
  <c r="H20" i="10"/>
  <c r="I28" i="10"/>
  <c r="H12" i="10"/>
  <c r="I19" i="10"/>
  <c r="H19" i="10" s="1"/>
  <c r="I11" i="10"/>
  <c r="K28" i="9"/>
  <c r="O29" i="3"/>
  <c r="T20" i="3"/>
  <c r="K11" i="9"/>
  <c r="J11" i="9" s="1"/>
  <c r="J22" i="9"/>
  <c r="J8" i="9"/>
  <c r="D28" i="9"/>
  <c r="F28" i="9"/>
  <c r="Q20" i="3"/>
  <c r="K19" i="9"/>
  <c r="J19" i="9" s="1"/>
  <c r="J12" i="9"/>
  <c r="S8" i="3"/>
  <c r="T29" i="3"/>
  <c r="S21" i="3"/>
  <c r="M29" i="3"/>
  <c r="H29" i="3"/>
  <c r="H12" i="3"/>
  <c r="K29" i="3"/>
  <c r="J28" i="3"/>
  <c r="K20" i="3"/>
  <c r="H20" i="3"/>
  <c r="F20" i="3"/>
  <c r="D20" i="3"/>
  <c r="F29" i="3"/>
  <c r="F12" i="3"/>
  <c r="D29" i="3"/>
  <c r="K30" i="3" l="1"/>
  <c r="J30" i="3" s="1"/>
  <c r="K29" i="9"/>
  <c r="J29" i="9" s="1"/>
  <c r="I29" i="10"/>
  <c r="H29" i="10" s="1"/>
  <c r="O29" i="10"/>
  <c r="N29" i="10" s="1"/>
  <c r="D30" i="3"/>
  <c r="H28" i="10"/>
  <c r="J29" i="10"/>
  <c r="N28" i="10"/>
  <c r="T30" i="3"/>
  <c r="S30" i="3" s="1"/>
  <c r="J28" i="9"/>
  <c r="S20" i="3"/>
  <c r="J20" i="3"/>
  <c r="F29" i="10"/>
  <c r="H30" i="3"/>
  <c r="L29" i="10"/>
  <c r="D29" i="10"/>
  <c r="H29" i="9"/>
  <c r="F29" i="9"/>
  <c r="D29" i="9"/>
  <c r="Q30" i="3"/>
  <c r="M30" i="3"/>
  <c r="O30" i="3"/>
  <c r="H11" i="10"/>
  <c r="S29" i="3"/>
  <c r="J29" i="3"/>
  <c r="F30" i="3"/>
  <c r="D19" i="10" l="1"/>
</calcChain>
</file>

<file path=xl/sharedStrings.xml><?xml version="1.0" encoding="utf-8"?>
<sst xmlns="http://schemas.openxmlformats.org/spreadsheetml/2006/main" count="121013" uniqueCount="10750">
  <si>
    <t>Region</t>
  </si>
  <si>
    <t>Attach_Flag</t>
  </si>
  <si>
    <t>Total</t>
  </si>
  <si>
    <t>EMEA</t>
  </si>
  <si>
    <t>France</t>
  </si>
  <si>
    <t>APJ</t>
  </si>
  <si>
    <t>Japan</t>
  </si>
  <si>
    <t>Korea</t>
  </si>
  <si>
    <t>CEE</t>
  </si>
  <si>
    <t>AMS</t>
  </si>
  <si>
    <t>LAC</t>
  </si>
  <si>
    <t>ASEAN</t>
  </si>
  <si>
    <t>South Pacific</t>
  </si>
  <si>
    <t>UKI</t>
  </si>
  <si>
    <t>USA</t>
  </si>
  <si>
    <t>Canada</t>
  </si>
  <si>
    <t>Greater China</t>
  </si>
  <si>
    <t>India</t>
  </si>
  <si>
    <t>Row Labels</t>
  </si>
  <si>
    <t>Grand Total</t>
  </si>
  <si>
    <t>Sum of Total</t>
  </si>
  <si>
    <t>Services</t>
  </si>
  <si>
    <t>Education</t>
  </si>
  <si>
    <t>ART</t>
  </si>
  <si>
    <t>Column Labels</t>
  </si>
  <si>
    <t>Net_Amount</t>
  </si>
  <si>
    <t>EMEA HQ</t>
  </si>
  <si>
    <t>WW</t>
  </si>
  <si>
    <t>Sum of Net_Amount</t>
  </si>
  <si>
    <t>Orders in K$</t>
  </si>
  <si>
    <t>Orders Value</t>
  </si>
  <si>
    <t>Orders Volume</t>
  </si>
  <si>
    <t>License</t>
  </si>
  <si>
    <t xml:space="preserve">PS </t>
  </si>
  <si>
    <t>PS</t>
  </si>
  <si>
    <t>Total Education</t>
  </si>
  <si>
    <t>SubRegion</t>
  </si>
  <si>
    <t>Order Value</t>
  </si>
  <si>
    <t>Value % of License</t>
  </si>
  <si>
    <t>Order Volume</t>
  </si>
  <si>
    <t>Volume % of License</t>
  </si>
  <si>
    <t>APJ HQ</t>
  </si>
  <si>
    <t>(All)</t>
  </si>
  <si>
    <t>(Multiple Items)</t>
  </si>
  <si>
    <t>Attach Value</t>
  </si>
  <si>
    <t>Connect Value</t>
  </si>
  <si>
    <t>EDU_To_Services</t>
  </si>
  <si>
    <t>AMS HQ</t>
  </si>
  <si>
    <t>Attach Methods</t>
  </si>
  <si>
    <t>By AMID:</t>
  </si>
  <si>
    <t xml:space="preserve">Same ShipToAmid2 &amp; the license order date b/w +/-7days of services Order date &amp; Order Amount &gt;=0 </t>
  </si>
  <si>
    <t>PS Business Areas</t>
  </si>
  <si>
    <t>By Sales Order #:</t>
  </si>
  <si>
    <t>U3 &amp; 81</t>
  </si>
  <si>
    <t>Same Normalized SalesOrderNo &amp; the license order date b/w +/-7days of services Order date &amp; Order Amount &gt;=0</t>
  </si>
  <si>
    <t>License Business Areas</t>
  </si>
  <si>
    <t>License Products</t>
  </si>
  <si>
    <t>Period Scope</t>
  </si>
  <si>
    <t>By PO #</t>
  </si>
  <si>
    <t xml:space="preserve">Same ShipToAmid2 &amp; valid PO# from Service and License orders data in same QTR. </t>
  </si>
  <si>
    <t>Report Date</t>
  </si>
  <si>
    <t>Data Current Through</t>
  </si>
  <si>
    <t>PS ATTACH REPORTING</t>
  </si>
  <si>
    <t>EDW Yotta</t>
  </si>
  <si>
    <t>Data Source</t>
  </si>
  <si>
    <t>Data last refreshed on:</t>
  </si>
  <si>
    <t>License Data</t>
  </si>
  <si>
    <t>PS Data</t>
  </si>
  <si>
    <t>Source_System_Name</t>
  </si>
  <si>
    <t>Normalized_SalesOrderNo</t>
  </si>
  <si>
    <t>Ship_To_Amid_Level_2_Identifier</t>
  </si>
  <si>
    <t>Ship_To_Amid_Level_2_Name</t>
  </si>
  <si>
    <t>8700</t>
  </si>
  <si>
    <t>Fusion EMEA</t>
  </si>
  <si>
    <t>Fusion APJ</t>
  </si>
  <si>
    <t>?</t>
  </si>
  <si>
    <t>AUDEFAULT - default AMID</t>
  </si>
  <si>
    <t>Australia</t>
  </si>
  <si>
    <t>Poland</t>
  </si>
  <si>
    <t>SourceSystem</t>
  </si>
  <si>
    <t>Ship_To_Amid2</t>
  </si>
  <si>
    <t>Account</t>
  </si>
  <si>
    <t>PL_Portfolio</t>
  </si>
  <si>
    <t>32</t>
  </si>
  <si>
    <t>No Value</t>
  </si>
  <si>
    <t>NO</t>
  </si>
  <si>
    <t>EDW - Non Compass</t>
  </si>
  <si>
    <t>Subregion</t>
  </si>
  <si>
    <t>Country</t>
  </si>
  <si>
    <t>Fiscal_Quarter</t>
  </si>
  <si>
    <t>Fiscal_Month</t>
  </si>
  <si>
    <t>Orderdate_Dt</t>
  </si>
  <si>
    <t>Business_Area_Code</t>
  </si>
  <si>
    <t>PS_Client_Principal</t>
  </si>
  <si>
    <t>Legacy_Sales_Order_Identifier</t>
  </si>
  <si>
    <t>Quarter</t>
  </si>
  <si>
    <t>Bookingdate</t>
  </si>
  <si>
    <t>Month</t>
  </si>
  <si>
    <t>PL</t>
  </si>
  <si>
    <t>Sales_Order_Number</t>
  </si>
  <si>
    <t>Service_Attached</t>
  </si>
  <si>
    <t>Education_Attached</t>
  </si>
  <si>
    <t>Purchase_Order</t>
  </si>
  <si>
    <t>Opportunity_Identifier</t>
  </si>
  <si>
    <t>N/A</t>
  </si>
  <si>
    <t>Make sure this Filter is All but NO</t>
  </si>
  <si>
    <t>US_SubRegion</t>
  </si>
  <si>
    <t>US_Area</t>
  </si>
  <si>
    <t>AMS_AMID4_SW_Tiering</t>
  </si>
  <si>
    <t>SW_Tiering_Expanded</t>
  </si>
  <si>
    <t>PL366618890</t>
  </si>
  <si>
    <t>VERACOMP S.A.</t>
  </si>
  <si>
    <t>DACH</t>
  </si>
  <si>
    <t>MEA</t>
  </si>
  <si>
    <t>North</t>
  </si>
  <si>
    <t>South</t>
  </si>
  <si>
    <t>Denmark</t>
  </si>
  <si>
    <t>2014Q1</t>
  </si>
  <si>
    <t>201401</t>
  </si>
  <si>
    <t>TE00</t>
  </si>
  <si>
    <t>93R548567D01</t>
  </si>
  <si>
    <t>93R548567</t>
  </si>
  <si>
    <t>N/V</t>
  </si>
  <si>
    <t>2013/MS/Denmark/001</t>
  </si>
  <si>
    <t>Czech</t>
  </si>
  <si>
    <t>4Y00</t>
  </si>
  <si>
    <t>L8R299861007</t>
  </si>
  <si>
    <t>L8R299861</t>
  </si>
  <si>
    <t>CZ495049439</t>
  </si>
  <si>
    <t>DNS AS</t>
  </si>
  <si>
    <t>2113080123</t>
  </si>
  <si>
    <t>26Z071653001</t>
  </si>
  <si>
    <t>Fusion Americas</t>
  </si>
  <si>
    <t>26Z071653</t>
  </si>
  <si>
    <t>4503494882</t>
  </si>
  <si>
    <t>Takasu, Kenichi</t>
  </si>
  <si>
    <t>89FP05559001</t>
  </si>
  <si>
    <t>89FP05559</t>
  </si>
  <si>
    <t>JP690651989</t>
  </si>
  <si>
    <t>SOFTBANK group</t>
  </si>
  <si>
    <t>4500014642,4500012643</t>
  </si>
  <si>
    <t>Ota, Masao</t>
  </si>
  <si>
    <t>89FP05560003</t>
  </si>
  <si>
    <t>89FP05560</t>
  </si>
  <si>
    <t>7014842209/7014842208</t>
  </si>
  <si>
    <t>89FP05560002</t>
  </si>
  <si>
    <t>89FP05571001</t>
  </si>
  <si>
    <t>89FP05571</t>
  </si>
  <si>
    <t>D13110006000E-00</t>
  </si>
  <si>
    <t>89FP05560004</t>
  </si>
  <si>
    <t>26Z072231001</t>
  </si>
  <si>
    <t>26Z072231</t>
  </si>
  <si>
    <t>US130866551</t>
  </si>
  <si>
    <t>INTRADO INC</t>
  </si>
  <si>
    <t>HPP PO-01280</t>
  </si>
  <si>
    <t>West US</t>
  </si>
  <si>
    <t>W-Southwest</t>
  </si>
  <si>
    <t>4-Comm T2</t>
  </si>
  <si>
    <t>89FP05560001</t>
  </si>
  <si>
    <t>18E026948002</t>
  </si>
  <si>
    <t>18E026948</t>
  </si>
  <si>
    <t>IMAP - Silver Membership</t>
  </si>
  <si>
    <t>89FP05572001</t>
  </si>
  <si>
    <t>89FP05572</t>
  </si>
  <si>
    <t>D13100184700E-02</t>
  </si>
  <si>
    <t>24Z124507001</t>
  </si>
  <si>
    <t>24Z124507</t>
  </si>
  <si>
    <t>US023987717</t>
  </si>
  <si>
    <t>XL AMERICA INC</t>
  </si>
  <si>
    <t>103300864567</t>
  </si>
  <si>
    <t>East US</t>
  </si>
  <si>
    <t>E-Northeast</t>
  </si>
  <si>
    <t>TBH-US-East2</t>
  </si>
  <si>
    <t>26Z072269001</t>
  </si>
  <si>
    <t>26Z072269</t>
  </si>
  <si>
    <t>US159951060</t>
  </si>
  <si>
    <t>TRADEWEB MARKETS LLC</t>
  </si>
  <si>
    <t>4500656566-1099</t>
  </si>
  <si>
    <t>E-NYC Metro</t>
  </si>
  <si>
    <t>1-Strat</t>
  </si>
  <si>
    <t>1-Strat EG</t>
  </si>
  <si>
    <t>Carter, Guy</t>
  </si>
  <si>
    <t>26Z072395001</t>
  </si>
  <si>
    <t>26Z072395</t>
  </si>
  <si>
    <t>US108024050</t>
  </si>
  <si>
    <t>AT&amp;T INC</t>
  </si>
  <si>
    <t>P01083068</t>
  </si>
  <si>
    <t>E-Southeast</t>
  </si>
  <si>
    <t>Bucciarelli, Domenic</t>
  </si>
  <si>
    <t>20Z053322001</t>
  </si>
  <si>
    <t>20Z053322</t>
  </si>
  <si>
    <t>CA244607925</t>
  </si>
  <si>
    <t>BCE INC</t>
  </si>
  <si>
    <t>5100012005</t>
  </si>
  <si>
    <t>TBH-Central 2</t>
  </si>
  <si>
    <t>24Z124847001</t>
  </si>
  <si>
    <t>24Z124847</t>
  </si>
  <si>
    <t>US006987135</t>
  </si>
  <si>
    <t>MACYS INC</t>
  </si>
  <si>
    <t>ATTACH_BY_PO</t>
  </si>
  <si>
    <t>4300197360</t>
  </si>
  <si>
    <t>W-NC Ohio Valley</t>
  </si>
  <si>
    <t>3-Comm T1</t>
  </si>
  <si>
    <t>24Z124577001</t>
  </si>
  <si>
    <t>24Z124577</t>
  </si>
  <si>
    <t>US075199265</t>
  </si>
  <si>
    <t>EMBLEMHEALTH INC</t>
  </si>
  <si>
    <t>4300196755</t>
  </si>
  <si>
    <t>Qayyum, Fred</t>
  </si>
  <si>
    <t>26Z072235001</t>
  </si>
  <si>
    <t>26Z072235</t>
  </si>
  <si>
    <t>USFD6016741</t>
  </si>
  <si>
    <t>DEFENSE INFORMATION SYSTEMS AGENCY</t>
  </si>
  <si>
    <t>ATTACH_BY_AMIDID</t>
  </si>
  <si>
    <t>X1320017</t>
  </si>
  <si>
    <t>Public US</t>
  </si>
  <si>
    <t>P-FED-DoD/Intel</t>
  </si>
  <si>
    <t>UK</t>
  </si>
  <si>
    <t>Hayden, James</t>
  </si>
  <si>
    <t>80R566795001</t>
  </si>
  <si>
    <t>80R566795</t>
  </si>
  <si>
    <t>GB239864705</t>
  </si>
  <si>
    <t>LGD.</t>
  </si>
  <si>
    <t>4170669</t>
  </si>
  <si>
    <t>L8R299861006</t>
  </si>
  <si>
    <t>24Z124595001</t>
  </si>
  <si>
    <t>24Z124595</t>
  </si>
  <si>
    <t>US037159514</t>
  </si>
  <si>
    <t>MEASUREMENT INCORPORATED</t>
  </si>
  <si>
    <t>103300864884</t>
  </si>
  <si>
    <t>CCW577628D00</t>
  </si>
  <si>
    <t>CCW577628</t>
  </si>
  <si>
    <t>BE370344736</t>
  </si>
  <si>
    <t>AVNET EUROPE NV</t>
  </si>
  <si>
    <t>Q3-13_SOFTWARE-FEE_SGBU</t>
  </si>
  <si>
    <t>China</t>
  </si>
  <si>
    <t>F49963121001</t>
  </si>
  <si>
    <t>F49963121</t>
  </si>
  <si>
    <t>AUDEFAULT</t>
  </si>
  <si>
    <t>2013SINOUX(SW)-HP-006</t>
  </si>
  <si>
    <t>80R559193001</t>
  </si>
  <si>
    <t>80R559193</t>
  </si>
  <si>
    <t>4300045786</t>
  </si>
  <si>
    <t>F49963121003</t>
  </si>
  <si>
    <t>F49987130001</t>
  </si>
  <si>
    <t>F49987130</t>
  </si>
  <si>
    <t>CN999975550</t>
  </si>
  <si>
    <t>East-China Computer (Hk) Co Limited</t>
  </si>
  <si>
    <t>EHPRR13014U-02</t>
  </si>
  <si>
    <t>20Z052980001</t>
  </si>
  <si>
    <t>20Z052980</t>
  </si>
  <si>
    <t>CA202686119</t>
  </si>
  <si>
    <t>CANADIAN IMPERIAL BANK OF COMMERCE</t>
  </si>
  <si>
    <t>09902-0000375940</t>
  </si>
  <si>
    <t>20Z052553001</t>
  </si>
  <si>
    <t>20Z052553</t>
  </si>
  <si>
    <t>151300082149</t>
  </si>
  <si>
    <t>Venu</t>
  </si>
  <si>
    <t>75IN08627001</t>
  </si>
  <si>
    <t>75IN08627</t>
  </si>
  <si>
    <t>IN650174378</t>
  </si>
  <si>
    <t>WIPRO LIMITED</t>
  </si>
  <si>
    <t>4500475075</t>
  </si>
  <si>
    <t>Greece</t>
  </si>
  <si>
    <t>D9R492393R00</t>
  </si>
  <si>
    <t>D9R492393</t>
  </si>
  <si>
    <t>GR999998776</t>
  </si>
  <si>
    <t>MUENCHENER RUCK HELLAS</t>
  </si>
  <si>
    <t>64/13</t>
  </si>
  <si>
    <t>Germany</t>
  </si>
  <si>
    <t>83R552358001</t>
  </si>
  <si>
    <t>83R552358</t>
  </si>
  <si>
    <t>DE340752034</t>
  </si>
  <si>
    <t>BUNDESAMT FUER VERFASSUNGSSCHUTZ</t>
  </si>
  <si>
    <t>3505161103/5502078480/BKD1400396</t>
  </si>
  <si>
    <t>93R549299D01</t>
  </si>
  <si>
    <t>93R549299</t>
  </si>
  <si>
    <t>DK306283839</t>
  </si>
  <si>
    <t>LOGICA LOGICA UK LIMITED ENGLAND</t>
  </si>
  <si>
    <t>9300-65202-01</t>
  </si>
  <si>
    <t>Alcantara, Neil</t>
  </si>
  <si>
    <t>26Z072272001</t>
  </si>
  <si>
    <t>26Z072272</t>
  </si>
  <si>
    <t>US809979529</t>
  </si>
  <si>
    <t>AVIALL INC</t>
  </si>
  <si>
    <t>25690</t>
  </si>
  <si>
    <t>W-Northwest</t>
  </si>
  <si>
    <t>26Z071107002</t>
  </si>
  <si>
    <t>26Z071107</t>
  </si>
  <si>
    <t>4501539791</t>
  </si>
  <si>
    <t>TF00</t>
  </si>
  <si>
    <t>24Z124350001</t>
  </si>
  <si>
    <t>24Z124350</t>
  </si>
  <si>
    <t>4300195878</t>
  </si>
  <si>
    <t>20Z052938001</t>
  </si>
  <si>
    <t>20Z052938</t>
  </si>
  <si>
    <t>CA248361248</t>
  </si>
  <si>
    <t>COGECO CABLE SYSTEMS INC</t>
  </si>
  <si>
    <t>653262</t>
  </si>
  <si>
    <t>20Z052272001</t>
  </si>
  <si>
    <t>20Z052272</t>
  </si>
  <si>
    <t>CA208439778</t>
  </si>
  <si>
    <t>EQUITABLE LIFE INS CO OF CANADA</t>
  </si>
  <si>
    <t>4300195248</t>
  </si>
  <si>
    <t>26Z071882001</t>
  </si>
  <si>
    <t>26Z071882</t>
  </si>
  <si>
    <t>X1320022S</t>
  </si>
  <si>
    <t>26Z071906001</t>
  </si>
  <si>
    <t>26Z071906</t>
  </si>
  <si>
    <t>US174397265</t>
  </si>
  <si>
    <t>HEALTHEAST CARE SYSTEM</t>
  </si>
  <si>
    <t>HCS0002</t>
  </si>
  <si>
    <t>26Z071930001</t>
  </si>
  <si>
    <t>26Z071930</t>
  </si>
  <si>
    <t>X1320027S</t>
  </si>
  <si>
    <t>24Z124138001</t>
  </si>
  <si>
    <t>24Z124138</t>
  </si>
  <si>
    <t>US049960425</t>
  </si>
  <si>
    <t>IRVINE UC MEDICAL CENTER</t>
  </si>
  <si>
    <t>4300195886</t>
  </si>
  <si>
    <t>P-SLED</t>
  </si>
  <si>
    <t>5-Territory</t>
  </si>
  <si>
    <t>Easton, Grant</t>
  </si>
  <si>
    <t>24Z124169001</t>
  </si>
  <si>
    <t>24Z124169</t>
  </si>
  <si>
    <t>US806782553</t>
  </si>
  <si>
    <t>TEXAS DEPT OF TRANSPORTATION</t>
  </si>
  <si>
    <t>103300863362</t>
  </si>
  <si>
    <t>J92714783701</t>
  </si>
  <si>
    <t>J92714783</t>
  </si>
  <si>
    <t>IN650056930</t>
  </si>
  <si>
    <t>BANK OF BARODA</t>
  </si>
  <si>
    <t>FRF#727-BOB</t>
  </si>
  <si>
    <t>Finland</t>
  </si>
  <si>
    <t>91R546039001</t>
  </si>
  <si>
    <t>91R546039</t>
  </si>
  <si>
    <t>50613</t>
  </si>
  <si>
    <t>J92510883001</t>
  </si>
  <si>
    <t>J92510883</t>
  </si>
  <si>
    <t>IN862242315</t>
  </si>
  <si>
    <t>Ingram Micro India Limited</t>
  </si>
  <si>
    <t>67-72573/GOVT OF TRIPURA</t>
  </si>
  <si>
    <t>83R544897001</t>
  </si>
  <si>
    <t>83R544897</t>
  </si>
  <si>
    <t>DE330340253</t>
  </si>
  <si>
    <t>BUNDESVERWALTUNGSAMT KULN</t>
  </si>
  <si>
    <t>4300044913/76757/Computacenter</t>
  </si>
  <si>
    <t>89FP05555001</t>
  </si>
  <si>
    <t>89FP05555</t>
  </si>
  <si>
    <t>D13100114000E-01</t>
  </si>
  <si>
    <t>89FP05554001</t>
  </si>
  <si>
    <t>89FP05554</t>
  </si>
  <si>
    <t>JP691720069</t>
  </si>
  <si>
    <t>ASGENT,INC.</t>
  </si>
  <si>
    <t>13HP0028</t>
  </si>
  <si>
    <t>89FP05553001</t>
  </si>
  <si>
    <t>89FP05553</t>
  </si>
  <si>
    <t>13HP0027</t>
  </si>
  <si>
    <t>Laird, Matt</t>
  </si>
  <si>
    <t>24Z119558900</t>
  </si>
  <si>
    <t>24Z119558</t>
  </si>
  <si>
    <t>US833081081</t>
  </si>
  <si>
    <t>DIRECTV</t>
  </si>
  <si>
    <t>4300188106</t>
  </si>
  <si>
    <t>1-Strat SW</t>
  </si>
  <si>
    <t>Haslam, Andy</t>
  </si>
  <si>
    <t>80R523852001</t>
  </si>
  <si>
    <t>80R523852</t>
  </si>
  <si>
    <t>GB221724714</t>
  </si>
  <si>
    <t>BT GROUP PLC</t>
  </si>
  <si>
    <t>509523</t>
  </si>
  <si>
    <t>J92712483001</t>
  </si>
  <si>
    <t>J92712483</t>
  </si>
  <si>
    <t>4500482811</t>
  </si>
  <si>
    <t>24Z124293001</t>
  </si>
  <si>
    <t>24Z124293</t>
  </si>
  <si>
    <t>US839329158</t>
  </si>
  <si>
    <t>DTE ENERGY COMPANY</t>
  </si>
  <si>
    <t>4300195883</t>
  </si>
  <si>
    <t>W-NC Great Lakes</t>
  </si>
  <si>
    <t>Slosarczyk, Paul</t>
  </si>
  <si>
    <t>80R541839001</t>
  </si>
  <si>
    <t>80R541839</t>
  </si>
  <si>
    <t>GB211000351</t>
  </si>
  <si>
    <t>YORKSHIRE BUILDING SOCIETY</t>
  </si>
  <si>
    <t>4300043409</t>
  </si>
  <si>
    <t>Imamura, Satoshi</t>
  </si>
  <si>
    <t>89FP05556001</t>
  </si>
  <si>
    <t>89FP05556</t>
  </si>
  <si>
    <t>JPLV2MQSGEN</t>
  </si>
  <si>
    <t>COMMERCIAL ACCOUNT C2</t>
  </si>
  <si>
    <t>1476HP-201300015563</t>
  </si>
  <si>
    <t>Russia</t>
  </si>
  <si>
    <t>CCW602188001</t>
  </si>
  <si>
    <t>CCW602188</t>
  </si>
  <si>
    <t>RU633194089</t>
  </si>
  <si>
    <t>OFFICE COMPUTER SYSTEMS (OCS) PRIVATE JOINT STOCK COMPANY</t>
  </si>
  <si>
    <t>D13044</t>
  </si>
  <si>
    <t>24Z124542001</t>
  </si>
  <si>
    <t>24Z124542</t>
  </si>
  <si>
    <t>4300196433</t>
  </si>
  <si>
    <t>Gogolos, Andrea</t>
  </si>
  <si>
    <t>26Z072040001</t>
  </si>
  <si>
    <t>26Z072040</t>
  </si>
  <si>
    <t>US001338912</t>
  </si>
  <si>
    <t>CVS CAREMARK CORPORATION</t>
  </si>
  <si>
    <t>USSW-47102-02</t>
  </si>
  <si>
    <t>26Z071943001</t>
  </si>
  <si>
    <t>26Z071943</t>
  </si>
  <si>
    <t>X1320028</t>
  </si>
  <si>
    <t>26Z072085001</t>
  </si>
  <si>
    <t>26Z072085</t>
  </si>
  <si>
    <t>X1320024S</t>
  </si>
  <si>
    <t>26Z072081001</t>
  </si>
  <si>
    <t>26Z072081</t>
  </si>
  <si>
    <t>X1320029</t>
  </si>
  <si>
    <t>26Z071916001</t>
  </si>
  <si>
    <t>26Z071916</t>
  </si>
  <si>
    <t>X1320026</t>
  </si>
  <si>
    <t>26Z071883001</t>
  </si>
  <si>
    <t>26Z071883</t>
  </si>
  <si>
    <t>X1320021S</t>
  </si>
  <si>
    <t>26Z071935001</t>
  </si>
  <si>
    <t>26Z071935</t>
  </si>
  <si>
    <t>X1320023</t>
  </si>
  <si>
    <t>24Z124474001</t>
  </si>
  <si>
    <t>24Z124474</t>
  </si>
  <si>
    <t>4300196265</t>
  </si>
  <si>
    <t>26Z071941001</t>
  </si>
  <si>
    <t>26Z071941</t>
  </si>
  <si>
    <t>X1320016</t>
  </si>
  <si>
    <t>24Z124396001</t>
  </si>
  <si>
    <t>24Z124396</t>
  </si>
  <si>
    <t>US023890577</t>
  </si>
  <si>
    <t>CARMAX INC</t>
  </si>
  <si>
    <t>6713758</t>
  </si>
  <si>
    <t>E-Mid Atlantic</t>
  </si>
  <si>
    <t>Argentina</t>
  </si>
  <si>
    <t>94Z006051001</t>
  </si>
  <si>
    <t>94Z006051</t>
  </si>
  <si>
    <t>AR970504676</t>
  </si>
  <si>
    <t>SANTA MARIA SAI Y F</t>
  </si>
  <si>
    <t>3300009220</t>
  </si>
  <si>
    <t>Myer, Karl</t>
  </si>
  <si>
    <t>26Z072144001</t>
  </si>
  <si>
    <t>26Z072144</t>
  </si>
  <si>
    <t>US006092860</t>
  </si>
  <si>
    <t>JOHNSON CONTROLS INC</t>
  </si>
  <si>
    <t>COR-18365</t>
  </si>
  <si>
    <t>W-NC Plains</t>
  </si>
  <si>
    <t>2-Seed</t>
  </si>
  <si>
    <t>2-Seed EG</t>
  </si>
  <si>
    <t>26Z072029001</t>
  </si>
  <si>
    <t>26Z072029</t>
  </si>
  <si>
    <t>US009256819</t>
  </si>
  <si>
    <t>BOEING COMPANY THE</t>
  </si>
  <si>
    <t>25674</t>
  </si>
  <si>
    <t>26Z070490900</t>
  </si>
  <si>
    <t>26Z070490</t>
  </si>
  <si>
    <t>5004394063</t>
  </si>
  <si>
    <t>18E026948600</t>
  </si>
  <si>
    <t>AU759434285</t>
  </si>
  <si>
    <t>OFFICE OF THE AUDITOR GENERAL - WA</t>
  </si>
  <si>
    <t>Marr, Kevin</t>
  </si>
  <si>
    <t>26Z070762003</t>
  </si>
  <si>
    <t>26Z070762</t>
  </si>
  <si>
    <t>US001213206</t>
  </si>
  <si>
    <t>THE MCGRAW-HILL COMPANIES INC</t>
  </si>
  <si>
    <t>AR292253</t>
  </si>
  <si>
    <t>26Z070762002</t>
  </si>
  <si>
    <t>26Z072064001</t>
  </si>
  <si>
    <t>26Z072064</t>
  </si>
  <si>
    <t>US054328054</t>
  </si>
  <si>
    <t>TATA AMERICA INTERNATIONAL CORPORATION</t>
  </si>
  <si>
    <t>TCS-USA-NOV-2013-174-DN</t>
  </si>
  <si>
    <t>NONE</t>
  </si>
  <si>
    <t>89FK16521100</t>
  </si>
  <si>
    <t>89FK16521</t>
  </si>
  <si>
    <t>JP690710561</t>
  </si>
  <si>
    <t>NTT DATA CORPORATION</t>
  </si>
  <si>
    <t>C11C13-002854</t>
  </si>
  <si>
    <t>89FB13923001</t>
  </si>
  <si>
    <t>89FB13923</t>
  </si>
  <si>
    <t>JP690541263</t>
  </si>
  <si>
    <t>MARUBENI group</t>
  </si>
  <si>
    <t>400026611-00/400026608-00</t>
  </si>
  <si>
    <t>89FB13922002</t>
  </si>
  <si>
    <t>89FB13922</t>
  </si>
  <si>
    <t>JP696296784</t>
  </si>
  <si>
    <t>PANASONIC others</t>
  </si>
  <si>
    <t>B190242327</t>
  </si>
  <si>
    <t>89FB13922001</t>
  </si>
  <si>
    <t>89FP05558001</t>
  </si>
  <si>
    <t>89FP05558</t>
  </si>
  <si>
    <t>13HP0029</t>
  </si>
  <si>
    <t>89FP05557001</t>
  </si>
  <si>
    <t>89FP05557</t>
  </si>
  <si>
    <t>13HP0031</t>
  </si>
  <si>
    <t>South Africa</t>
  </si>
  <si>
    <t>79R522887C00</t>
  </si>
  <si>
    <t>79R522887</t>
  </si>
  <si>
    <t>CEMS0308</t>
  </si>
  <si>
    <t>24Z124296001</t>
  </si>
  <si>
    <t>24Z124296</t>
  </si>
  <si>
    <t>US089858989</t>
  </si>
  <si>
    <t>THE J PAUL GETTY TRUST</t>
  </si>
  <si>
    <t>4300196077</t>
  </si>
  <si>
    <t>Thailand</t>
  </si>
  <si>
    <t>J80501616661</t>
  </si>
  <si>
    <t>J80501616</t>
  </si>
  <si>
    <t>TH659721575</t>
  </si>
  <si>
    <t>THE VALUE SYSTEM CO LTD</t>
  </si>
  <si>
    <t>2013110618</t>
  </si>
  <si>
    <t>80R541288001</t>
  </si>
  <si>
    <t>80R541288</t>
  </si>
  <si>
    <t>GB737160981</t>
  </si>
  <si>
    <t>CENTER PARCS (UK) GROUP PLC</t>
  </si>
  <si>
    <t>EOH2013103001</t>
  </si>
  <si>
    <t>CCW596890001</t>
  </si>
  <si>
    <t>CCW596890</t>
  </si>
  <si>
    <t>984/hp/13</t>
  </si>
  <si>
    <t>E51057073001</t>
  </si>
  <si>
    <t>E51057073</t>
  </si>
  <si>
    <t>E6HP-13134-01</t>
  </si>
  <si>
    <t>Kazakhstan</t>
  </si>
  <si>
    <t>CBR540985009</t>
  </si>
  <si>
    <t>CBR540985</t>
  </si>
  <si>
    <t>HP-CustControl1113-38-CONS</t>
  </si>
  <si>
    <t>Mexico</t>
  </si>
  <si>
    <t>Gutierrez, Sonia</t>
  </si>
  <si>
    <t>36Z035198001</t>
  </si>
  <si>
    <t>36Z035198</t>
  </si>
  <si>
    <t>MX811959758</t>
  </si>
  <si>
    <t>GRUPO FINANCIERO BANAMEX ACCIVAL</t>
  </si>
  <si>
    <t>1068080292/DIRECT/BANAMEX</t>
  </si>
  <si>
    <t>79R562178001</t>
  </si>
  <si>
    <t>79R562178</t>
  </si>
  <si>
    <t>ZA999998724</t>
  </si>
  <si>
    <t>T SYSTEMS SOUTH</t>
  </si>
  <si>
    <t>POP123608</t>
  </si>
  <si>
    <t>Slovenia</t>
  </si>
  <si>
    <t>CBR564460001</t>
  </si>
  <si>
    <t>CBR564460</t>
  </si>
  <si>
    <t>SI366948917</t>
  </si>
  <si>
    <t>S&amp;T SLOVENIJA D.D. (SLO)</t>
  </si>
  <si>
    <t>2020006550</t>
  </si>
  <si>
    <t>J80501629661</t>
  </si>
  <si>
    <t>J80501629</t>
  </si>
  <si>
    <t>TH659754774</t>
  </si>
  <si>
    <t>CDG GROUP LTD</t>
  </si>
  <si>
    <t>M5601477</t>
  </si>
  <si>
    <t>80R564085001</t>
  </si>
  <si>
    <t>80R564085</t>
  </si>
  <si>
    <t>DO6530398</t>
  </si>
  <si>
    <t>E51057086001</t>
  </si>
  <si>
    <t>E51057086</t>
  </si>
  <si>
    <t>E6HP-13458-01</t>
  </si>
  <si>
    <t>L6R564479001</t>
  </si>
  <si>
    <t>L6R564479</t>
  </si>
  <si>
    <t>984A/hp/13pl</t>
  </si>
  <si>
    <t>26Z072391001</t>
  </si>
  <si>
    <t>26Z072391</t>
  </si>
  <si>
    <t>P01083069</t>
  </si>
  <si>
    <t>F49963121002</t>
  </si>
  <si>
    <t>F49963121004</t>
  </si>
  <si>
    <t>24Z124897001</t>
  </si>
  <si>
    <t>24Z124897</t>
  </si>
  <si>
    <t>US042634378</t>
  </si>
  <si>
    <t>103300866403</t>
  </si>
  <si>
    <t>26Z072512001</t>
  </si>
  <si>
    <t>26Z072512</t>
  </si>
  <si>
    <t>US046667523</t>
  </si>
  <si>
    <t>EDS</t>
  </si>
  <si>
    <t>7000041562</t>
  </si>
  <si>
    <t>26Z062438003</t>
  </si>
  <si>
    <t>26Z062438</t>
  </si>
  <si>
    <t>US009120817</t>
  </si>
  <si>
    <t>VARIAN MEDICAL SYSTEMS INC</t>
  </si>
  <si>
    <t>0600 FT 6540804</t>
  </si>
  <si>
    <t>4-Comm Invest</t>
  </si>
  <si>
    <t>83R563790001</t>
  </si>
  <si>
    <t>83R563790</t>
  </si>
  <si>
    <t>DE326566171</t>
  </si>
  <si>
    <t>ITC HOLDING GMBH</t>
  </si>
  <si>
    <t>4300045755/78248/ITC</t>
  </si>
  <si>
    <t>89FB13931001</t>
  </si>
  <si>
    <t>89FB13931</t>
  </si>
  <si>
    <t>JS1593000-3</t>
  </si>
  <si>
    <t>89FQ37313001</t>
  </si>
  <si>
    <t>89FQ37313</t>
  </si>
  <si>
    <t>JP691291264</t>
  </si>
  <si>
    <t>NTT DOCOMO group</t>
  </si>
  <si>
    <t>66201392210700001150053406</t>
  </si>
  <si>
    <t>89FP05573001</t>
  </si>
  <si>
    <t>89FP05573</t>
  </si>
  <si>
    <t>1786HP-2013177</t>
  </si>
  <si>
    <t>91R573635D01</t>
  </si>
  <si>
    <t>91R573635</t>
  </si>
  <si>
    <t>4500484376</t>
  </si>
  <si>
    <t>83R572856001</t>
  </si>
  <si>
    <t>83R572856</t>
  </si>
  <si>
    <t>50747759</t>
  </si>
  <si>
    <t>Italy</t>
  </si>
  <si>
    <t>82R561964001</t>
  </si>
  <si>
    <t>82R561964</t>
  </si>
  <si>
    <t>IT430810762</t>
  </si>
  <si>
    <t>COOP ITALIA SCARL</t>
  </si>
  <si>
    <t>79261</t>
  </si>
  <si>
    <t>81R574701D00</t>
  </si>
  <si>
    <t>81R574701</t>
  </si>
  <si>
    <t>FR281243886</t>
  </si>
  <si>
    <t>VALID'IT-FR</t>
  </si>
  <si>
    <t>VIT.LIC.LRITC.131112</t>
  </si>
  <si>
    <t>F49939892001</t>
  </si>
  <si>
    <t>F49939892</t>
  </si>
  <si>
    <t>AVNETHP13-0047</t>
  </si>
  <si>
    <t>26Z072632001</t>
  </si>
  <si>
    <t>26Z072632</t>
  </si>
  <si>
    <t>HPP PO-01289</t>
  </si>
  <si>
    <t>Israel</t>
  </si>
  <si>
    <t>74R574992001</t>
  </si>
  <si>
    <t>74R574992</t>
  </si>
  <si>
    <t>IL600052104</t>
  </si>
  <si>
    <t>A.M.N. COMPUTERS LTD.</t>
  </si>
  <si>
    <t>110274</t>
  </si>
  <si>
    <t>89FA70401001</t>
  </si>
  <si>
    <t>89FA70401</t>
  </si>
  <si>
    <t>JP690884879</t>
  </si>
  <si>
    <t>NEC FIELDING,LTD.</t>
  </si>
  <si>
    <t>183-VRGAQ20___-110561+1</t>
  </si>
  <si>
    <t>74R572729001</t>
  </si>
  <si>
    <t>74R572729</t>
  </si>
  <si>
    <t>IL532394624</t>
  </si>
  <si>
    <t>NESS TECHNOLOGIES INC</t>
  </si>
  <si>
    <t>1200000711</t>
  </si>
  <si>
    <t>Hungary</t>
  </si>
  <si>
    <t>Kisivan, Tibor</t>
  </si>
  <si>
    <t>9PR574695001</t>
  </si>
  <si>
    <t>9PR574695</t>
  </si>
  <si>
    <t>HU643309990</t>
  </si>
  <si>
    <t>MAGYAR TELEKOM NYRT</t>
  </si>
  <si>
    <t>90280321</t>
  </si>
  <si>
    <t>26Z072638001</t>
  </si>
  <si>
    <t>26Z072638</t>
  </si>
  <si>
    <t>US005146311</t>
  </si>
  <si>
    <t>BAXTER INTERNATIONAL INC</t>
  </si>
  <si>
    <t>USSW-48688-00/AMEX</t>
  </si>
  <si>
    <t>24Z125213001</t>
  </si>
  <si>
    <t>24Z125213</t>
  </si>
  <si>
    <t>4300197576</t>
  </si>
  <si>
    <t>24Z125169001</t>
  </si>
  <si>
    <t>24Z125169</t>
  </si>
  <si>
    <t>4300197721</t>
  </si>
  <si>
    <t>80R566862001</t>
  </si>
  <si>
    <t>80R566862</t>
  </si>
  <si>
    <t>4170667</t>
  </si>
  <si>
    <t>24Z125155001</t>
  </si>
  <si>
    <t>24Z125155</t>
  </si>
  <si>
    <t>US967356127</t>
  </si>
  <si>
    <t>Northrop Grumman Corporation</t>
  </si>
  <si>
    <t>6726439</t>
  </si>
  <si>
    <t>P-FED-Civ/SI</t>
  </si>
  <si>
    <t>26Z072634001</t>
  </si>
  <si>
    <t>26Z072634</t>
  </si>
  <si>
    <t>US878596220</t>
  </si>
  <si>
    <t>SCRIPTPRO LLC</t>
  </si>
  <si>
    <t>37637</t>
  </si>
  <si>
    <t>26Z072651001</t>
  </si>
  <si>
    <t>26Z072651</t>
  </si>
  <si>
    <t>X1320034s</t>
  </si>
  <si>
    <t>26Z072625001</t>
  </si>
  <si>
    <t>26Z072625</t>
  </si>
  <si>
    <t>AR294097</t>
  </si>
  <si>
    <t>80R566005001</t>
  </si>
  <si>
    <t>80R566005</t>
  </si>
  <si>
    <t>4300046193</t>
  </si>
  <si>
    <t>26Z072639001</t>
  </si>
  <si>
    <t>26Z072639</t>
  </si>
  <si>
    <t>US004467924</t>
  </si>
  <si>
    <t>THE GOODYEAR TIRE &amp; RUBBER COMPANY</t>
  </si>
  <si>
    <t>8230961091</t>
  </si>
  <si>
    <t>26Z072636001</t>
  </si>
  <si>
    <t>26Z072636</t>
  </si>
  <si>
    <t>US177483471</t>
  </si>
  <si>
    <t>MARKIT NORTH AMERICA INC</t>
  </si>
  <si>
    <t>4500002878</t>
  </si>
  <si>
    <t>26Z072711001</t>
  </si>
  <si>
    <t>26Z072711</t>
  </si>
  <si>
    <t>25716</t>
  </si>
  <si>
    <t>24Z125500001</t>
  </si>
  <si>
    <t>24Z125500</t>
  </si>
  <si>
    <t>US055991053</t>
  </si>
  <si>
    <t>SYNNEX CORPORATION</t>
  </si>
  <si>
    <t>6730674</t>
  </si>
  <si>
    <t>26Z072642001</t>
  </si>
  <si>
    <t>26Z072642</t>
  </si>
  <si>
    <t>ITKLM111213A</t>
  </si>
  <si>
    <t>US139469787</t>
  </si>
  <si>
    <t>BORGWARNER INC</t>
  </si>
  <si>
    <t>89FP05492001</t>
  </si>
  <si>
    <t>89FP05492</t>
  </si>
  <si>
    <t>D13110040700E-00</t>
  </si>
  <si>
    <t>89FP05580001</t>
  </si>
  <si>
    <t>89FP05580</t>
  </si>
  <si>
    <t>D13110006000E-01</t>
  </si>
  <si>
    <t>89FP05579001</t>
  </si>
  <si>
    <t>89FP05579</t>
  </si>
  <si>
    <t>D13110013600E-00</t>
  </si>
  <si>
    <t>24Z125255001</t>
  </si>
  <si>
    <t>24Z125255</t>
  </si>
  <si>
    <t>3501448465</t>
  </si>
  <si>
    <t>24Z125340001</t>
  </si>
  <si>
    <t>24Z125340</t>
  </si>
  <si>
    <t>US883073538</t>
  </si>
  <si>
    <t>GOLDEN STAR RESOURCES LTD</t>
  </si>
  <si>
    <t>6728224</t>
  </si>
  <si>
    <t>80R569961001</t>
  </si>
  <si>
    <t>80R569961</t>
  </si>
  <si>
    <t>GB215902952</t>
  </si>
  <si>
    <t>THE HOME OFFICE</t>
  </si>
  <si>
    <t>4300046542</t>
  </si>
  <si>
    <t>89FP05575001</t>
  </si>
  <si>
    <t>89FP05575</t>
  </si>
  <si>
    <t>D13100184700E-00</t>
  </si>
  <si>
    <t>SEO, JONG YOUL</t>
  </si>
  <si>
    <t>E51078048200</t>
  </si>
  <si>
    <t>E51078048</t>
  </si>
  <si>
    <t>KR687736405</t>
  </si>
  <si>
    <t>SK Networks</t>
  </si>
  <si>
    <t>E6HP-13109-02</t>
  </si>
  <si>
    <t>Bulgaria</t>
  </si>
  <si>
    <t>CBR559288001</t>
  </si>
  <si>
    <t>CBR559288</t>
  </si>
  <si>
    <t>HPPO15</t>
  </si>
  <si>
    <t>Spain</t>
  </si>
  <si>
    <t>Iberia CP TBH 02</t>
  </si>
  <si>
    <t>70R567683001</t>
  </si>
  <si>
    <t>70R567683</t>
  </si>
  <si>
    <t>ES462211913</t>
  </si>
  <si>
    <t>CENTROS COMERCIALES CARREFOUR</t>
  </si>
  <si>
    <t>3500155489</t>
  </si>
  <si>
    <t>E51057088002</t>
  </si>
  <si>
    <t>E51057088</t>
  </si>
  <si>
    <t>KR687940155</t>
  </si>
  <si>
    <t>Youngwoo Digital Co., Ltd.</t>
  </si>
  <si>
    <t>E6HP-13200-01</t>
  </si>
  <si>
    <t>89FP05576001</t>
  </si>
  <si>
    <t>89FP05576</t>
  </si>
  <si>
    <t>D13110013600E-01</t>
  </si>
  <si>
    <t>89FP05574001</t>
  </si>
  <si>
    <t>89FP05574</t>
  </si>
  <si>
    <t>13HP0032</t>
  </si>
  <si>
    <t>89FP05578001</t>
  </si>
  <si>
    <t>89FP05578</t>
  </si>
  <si>
    <t>D13110020900E-00</t>
  </si>
  <si>
    <t>89FP05577001</t>
  </si>
  <si>
    <t>89FP05577</t>
  </si>
  <si>
    <t>D13110021200E-00</t>
  </si>
  <si>
    <t>E51057090001</t>
  </si>
  <si>
    <t>E51057090</t>
  </si>
  <si>
    <t>E6HP-13461-01</t>
  </si>
  <si>
    <t>F49963120002</t>
  </si>
  <si>
    <t>F49963120</t>
  </si>
  <si>
    <t>AVNETHP13-0046-1</t>
  </si>
  <si>
    <t>F49963120001</t>
  </si>
  <si>
    <t>F49963122002</t>
  </si>
  <si>
    <t>F49963122</t>
  </si>
  <si>
    <t>AVNETHP13-0046-2</t>
  </si>
  <si>
    <t>F49963122001</t>
  </si>
  <si>
    <t>74R553958001</t>
  </si>
  <si>
    <t>74R553958</t>
  </si>
  <si>
    <t>IL514421098</t>
  </si>
  <si>
    <t>ELBIT SYSTEMS LTD.</t>
  </si>
  <si>
    <t>7RNL00019</t>
  </si>
  <si>
    <t>906409085001</t>
  </si>
  <si>
    <t>906409085</t>
  </si>
  <si>
    <t>AU756671871</t>
  </si>
  <si>
    <t>AVNET PTY LTD</t>
  </si>
  <si>
    <t>354538</t>
  </si>
  <si>
    <t>Pham, Leo</t>
  </si>
  <si>
    <t>26Z072383001</t>
  </si>
  <si>
    <t>26Z072383</t>
  </si>
  <si>
    <t>US001213214</t>
  </si>
  <si>
    <t>EXXON MOBIL CORPORATION</t>
  </si>
  <si>
    <t>PCO1340517</t>
  </si>
  <si>
    <t>W-South Central</t>
  </si>
  <si>
    <t>26Z072332001</t>
  </si>
  <si>
    <t>26Z072332</t>
  </si>
  <si>
    <t>X1320032</t>
  </si>
  <si>
    <t>94Z006066001</t>
  </si>
  <si>
    <t>94Z006066</t>
  </si>
  <si>
    <t>Brazil</t>
  </si>
  <si>
    <t>Lutfi, Raul</t>
  </si>
  <si>
    <t>K1Z059017001</t>
  </si>
  <si>
    <t>K1Z059017</t>
  </si>
  <si>
    <t>BR901309591</t>
  </si>
  <si>
    <t>TELEMAR</t>
  </si>
  <si>
    <t>PO#4504252374</t>
  </si>
  <si>
    <t>Pires,  Sergio</t>
  </si>
  <si>
    <t>K1Z053620900</t>
  </si>
  <si>
    <t>K1Z053620</t>
  </si>
  <si>
    <t>BR903325202</t>
  </si>
  <si>
    <t>GVT</t>
  </si>
  <si>
    <t>RETURN-REF-2500238463</t>
  </si>
  <si>
    <t>200053526135</t>
  </si>
  <si>
    <t>VELOCITY</t>
  </si>
  <si>
    <t>CANONRSLREB</t>
  </si>
  <si>
    <t>HP - NON RESELLER MTG REBATES</t>
  </si>
  <si>
    <t>CA Wallet #1Nov13 PartnerOne NBO</t>
  </si>
  <si>
    <t>89FA70399001</t>
  </si>
  <si>
    <t>89FA70399</t>
  </si>
  <si>
    <t>183-VRG0003537-110517+1</t>
  </si>
  <si>
    <t>89FA70396001</t>
  </si>
  <si>
    <t>89FA70396</t>
  </si>
  <si>
    <t>183-VRG0003537-110514+1</t>
  </si>
  <si>
    <t>89FA70394001</t>
  </si>
  <si>
    <t>89FA70394</t>
  </si>
  <si>
    <t>183-VRGAQ30___-110512+1</t>
  </si>
  <si>
    <t>89FA70398001</t>
  </si>
  <si>
    <t>89FA70398</t>
  </si>
  <si>
    <t>183-VRG0003537-110516+1</t>
  </si>
  <si>
    <t>89FA70397001</t>
  </si>
  <si>
    <t>89FA70397</t>
  </si>
  <si>
    <t>183-VRG0003537-110515+1</t>
  </si>
  <si>
    <t>89FA70393001</t>
  </si>
  <si>
    <t>89FA70393</t>
  </si>
  <si>
    <t>183-VRGAQ30___-110511+1</t>
  </si>
  <si>
    <t>89FA70383001</t>
  </si>
  <si>
    <t>89FA70383</t>
  </si>
  <si>
    <t>183-VRG0002783-110501+1</t>
  </si>
  <si>
    <t>89FA70382001</t>
  </si>
  <si>
    <t>89FA70382</t>
  </si>
  <si>
    <t>183-VRG0002783-110500+1</t>
  </si>
  <si>
    <t>89FA70390001</t>
  </si>
  <si>
    <t>89FA70390</t>
  </si>
  <si>
    <t>183-VRG0002783-110508+1</t>
  </si>
  <si>
    <t>89FA70389001</t>
  </si>
  <si>
    <t>89FA70389</t>
  </si>
  <si>
    <t>183-VRG0002783-110507+1</t>
  </si>
  <si>
    <t>89FA70392001</t>
  </si>
  <si>
    <t>89FA70392</t>
  </si>
  <si>
    <t>183-VRG0002783-110510+1</t>
  </si>
  <si>
    <t>89FA70391001</t>
  </si>
  <si>
    <t>89FA70391</t>
  </si>
  <si>
    <t>183-VRG0002783-110509+1</t>
  </si>
  <si>
    <t>89FA70388001</t>
  </si>
  <si>
    <t>89FA70388</t>
  </si>
  <si>
    <t>183-VRG0002783-110506+1</t>
  </si>
  <si>
    <t>89FA70385001</t>
  </si>
  <si>
    <t>89FA70385</t>
  </si>
  <si>
    <t>183-VRG0002783-110503+1</t>
  </si>
  <si>
    <t>89FA70384001</t>
  </si>
  <si>
    <t>89FA70384</t>
  </si>
  <si>
    <t>183-VRG0002783-110502+1</t>
  </si>
  <si>
    <t>89FA70387001</t>
  </si>
  <si>
    <t>89FA70387</t>
  </si>
  <si>
    <t>183-VRG0002783-110505+1</t>
  </si>
  <si>
    <t>89FA70386001</t>
  </si>
  <si>
    <t>89FA70386</t>
  </si>
  <si>
    <t>183-VRG0002783-110504+1</t>
  </si>
  <si>
    <t>26Z066661003</t>
  </si>
  <si>
    <t>26Z066661</t>
  </si>
  <si>
    <t>US039596507</t>
  </si>
  <si>
    <t>BP AMERICA INC</t>
  </si>
  <si>
    <t>K190347901</t>
  </si>
  <si>
    <t>26Z066661002</t>
  </si>
  <si>
    <t>Taiwan</t>
  </si>
  <si>
    <t>D40050917001</t>
  </si>
  <si>
    <t>D40050917</t>
  </si>
  <si>
    <t>TW657486309</t>
  </si>
  <si>
    <t>BESTCOM INFOTECH CORP.</t>
  </si>
  <si>
    <t>PO30022213</t>
  </si>
  <si>
    <t>26Z070785002</t>
  </si>
  <si>
    <t>26Z070785</t>
  </si>
  <si>
    <t>X1320001</t>
  </si>
  <si>
    <t>26Z070785003</t>
  </si>
  <si>
    <t>X1320012</t>
  </si>
  <si>
    <t>26Z057174005</t>
  </si>
  <si>
    <t>26Z057174</t>
  </si>
  <si>
    <t>US001368083</t>
  </si>
  <si>
    <t>INTERNATIONAL BUSINESS MACHINES CORPORATION</t>
  </si>
  <si>
    <t>5004093692</t>
  </si>
  <si>
    <t>26Z057174004</t>
  </si>
  <si>
    <t>Switzerland</t>
  </si>
  <si>
    <t>87R556482001</t>
  </si>
  <si>
    <t>87R556482</t>
  </si>
  <si>
    <t>CH480041524</t>
  </si>
  <si>
    <t>T-SYSTEMS SCHWEIZ AG</t>
  </si>
  <si>
    <t>4750034024</t>
  </si>
  <si>
    <t>79R522887D00</t>
  </si>
  <si>
    <t>ZA999998794</t>
  </si>
  <si>
    <t>CORNASTONE</t>
  </si>
  <si>
    <t>Norway</t>
  </si>
  <si>
    <t>92R556403001</t>
  </si>
  <si>
    <t>92R556403</t>
  </si>
  <si>
    <t>NO519063176</t>
  </si>
  <si>
    <t>STERIA AS</t>
  </si>
  <si>
    <t>131543</t>
  </si>
  <si>
    <t>New Zealand</t>
  </si>
  <si>
    <t>978213976001</t>
  </si>
  <si>
    <t>978213976</t>
  </si>
  <si>
    <t>NZ592999267</t>
  </si>
  <si>
    <t>LAND TRANSPORT NEW ZEALAND</t>
  </si>
  <si>
    <t>00106337</t>
  </si>
  <si>
    <t>24Z123732001</t>
  </si>
  <si>
    <t>24Z123732</t>
  </si>
  <si>
    <t>6699404</t>
  </si>
  <si>
    <t>Adekambi, Eric</t>
  </si>
  <si>
    <t>81R523702001</t>
  </si>
  <si>
    <t>81R523702</t>
  </si>
  <si>
    <t>FR270703879</t>
  </si>
  <si>
    <t>ATOS ORIGIN</t>
  </si>
  <si>
    <t>4900400578</t>
  </si>
  <si>
    <t>24Z123723001</t>
  </si>
  <si>
    <t>24Z123723</t>
  </si>
  <si>
    <t>US076334622</t>
  </si>
  <si>
    <t>DELTA DENTAL PLAN OF MICHIGAN INC</t>
  </si>
  <si>
    <t>4300194736</t>
  </si>
  <si>
    <t>24Z123751001</t>
  </si>
  <si>
    <t>24Z123751</t>
  </si>
  <si>
    <t>US090322194</t>
  </si>
  <si>
    <t>DELHAIZE AMERICA LLC</t>
  </si>
  <si>
    <t>103300861010</t>
  </si>
  <si>
    <t>24Z123719001</t>
  </si>
  <si>
    <t>24Z123719</t>
  </si>
  <si>
    <t>US007924756</t>
  </si>
  <si>
    <t>H E BUTT GROCERY COMPANY</t>
  </si>
  <si>
    <t>103300861317</t>
  </si>
  <si>
    <t>24Z123401001</t>
  </si>
  <si>
    <t>24Z123401</t>
  </si>
  <si>
    <t>US606887870</t>
  </si>
  <si>
    <t>TAKKT AMERICA HOLDING INC</t>
  </si>
  <si>
    <t>4300193999</t>
  </si>
  <si>
    <t>24Z123712001</t>
  </si>
  <si>
    <t>24Z123712</t>
  </si>
  <si>
    <t>US806256132</t>
  </si>
  <si>
    <t>KKR &amp; CO LP</t>
  </si>
  <si>
    <t>103300860947</t>
  </si>
  <si>
    <t>24Z123708001</t>
  </si>
  <si>
    <t>24Z123708</t>
  </si>
  <si>
    <t>US013470133</t>
  </si>
  <si>
    <t>HEALTHNOW NEW YORK INC</t>
  </si>
  <si>
    <t>103300861273</t>
  </si>
  <si>
    <t>26Z067735004</t>
  </si>
  <si>
    <t>26Z067735</t>
  </si>
  <si>
    <t>US932660376</t>
  </si>
  <si>
    <t>WALT DISNEY COMPANY</t>
  </si>
  <si>
    <t>4503454768</t>
  </si>
  <si>
    <t>83R523624C00</t>
  </si>
  <si>
    <t>83R523624</t>
  </si>
  <si>
    <t>4900400569</t>
  </si>
  <si>
    <t>24Z123850001</t>
  </si>
  <si>
    <t>24Z123850</t>
  </si>
  <si>
    <t>US047891903</t>
  </si>
  <si>
    <t>SAINT LUKES HEALTH SYSTEM INC</t>
  </si>
  <si>
    <t>103300861333</t>
  </si>
  <si>
    <t>Chapelet, Laurent</t>
  </si>
  <si>
    <t>81R523871001</t>
  </si>
  <si>
    <t>81R523871</t>
  </si>
  <si>
    <t>FR275267813</t>
  </si>
  <si>
    <t>STE GENERALE</t>
  </si>
  <si>
    <t>Prix No: 8100-69555-04</t>
  </si>
  <si>
    <t>Holusa, Miroslav</t>
  </si>
  <si>
    <t>Colombia</t>
  </si>
  <si>
    <t>R6Z006114001</t>
  </si>
  <si>
    <t>R6Z006114</t>
  </si>
  <si>
    <t>5000030316</t>
  </si>
  <si>
    <t>Coronado, William</t>
  </si>
  <si>
    <t>94Z005998001</t>
  </si>
  <si>
    <t>94Z005998</t>
  </si>
  <si>
    <t>AR972158711</t>
  </si>
  <si>
    <t>TELEFONICA MEDIA DE ARGENTINA S A</t>
  </si>
  <si>
    <t>9400126262</t>
  </si>
  <si>
    <t>20Z052625001</t>
  </si>
  <si>
    <t>20Z052625</t>
  </si>
  <si>
    <t>CA200508294</t>
  </si>
  <si>
    <t>KATZ GROUP CANADA LIMITED</t>
  </si>
  <si>
    <t>11087</t>
  </si>
  <si>
    <t>20Z052620001</t>
  </si>
  <si>
    <t>20Z052620</t>
  </si>
  <si>
    <t>11086</t>
  </si>
  <si>
    <t>20Z052627001</t>
  </si>
  <si>
    <t>20Z052627</t>
  </si>
  <si>
    <t>CA251017042</t>
  </si>
  <si>
    <t>MANULIFE FINANCIAL CORPORATION</t>
  </si>
  <si>
    <t>CASW-02205-09</t>
  </si>
  <si>
    <t>Klovvik, Bjorn</t>
  </si>
  <si>
    <t>NO999998989</t>
  </si>
  <si>
    <t>HELSE SOR-OST RHF</t>
  </si>
  <si>
    <t>36Z033867850</t>
  </si>
  <si>
    <t>36Z033867</t>
  </si>
  <si>
    <t>MX810010967</t>
  </si>
  <si>
    <t>TELEFONOS DE MEXICO SA DE CV</t>
  </si>
  <si>
    <t>ES001/DIREC/RAMSA</t>
  </si>
  <si>
    <t>36Z033821850</t>
  </si>
  <si>
    <t>36Z033821</t>
  </si>
  <si>
    <t>24Z123598001</t>
  </si>
  <si>
    <t>24Z123598</t>
  </si>
  <si>
    <t>103300861034</t>
  </si>
  <si>
    <t>TBH-US-East3</t>
  </si>
  <si>
    <t>26Z071657001</t>
  </si>
  <si>
    <t>26Z071657</t>
  </si>
  <si>
    <t>US107212169</t>
  </si>
  <si>
    <t>VERIZON COMMUNICATIONS INC</t>
  </si>
  <si>
    <t>ATTACH_BY_ORDERNO</t>
  </si>
  <si>
    <t>750-4791-1900</t>
  </si>
  <si>
    <t>Jayme, Allen</t>
  </si>
  <si>
    <t>26Z071638001</t>
  </si>
  <si>
    <t>26Z071638</t>
  </si>
  <si>
    <t>US177667227</t>
  </si>
  <si>
    <t>MCKESSON CORPORATION</t>
  </si>
  <si>
    <t>POA2 - USSW-47990-04</t>
  </si>
  <si>
    <t>TBH-West</t>
  </si>
  <si>
    <t>26Z071665001</t>
  </si>
  <si>
    <t>26Z071665</t>
  </si>
  <si>
    <t>US606205433</t>
  </si>
  <si>
    <t>MCAFEE INC</t>
  </si>
  <si>
    <t>1260085090</t>
  </si>
  <si>
    <t>26Z071652001</t>
  </si>
  <si>
    <t>26Z071652</t>
  </si>
  <si>
    <t>US799557058</t>
  </si>
  <si>
    <t>ACCELA INC</t>
  </si>
  <si>
    <t>2014-0051</t>
  </si>
  <si>
    <t>26Z071664001</t>
  </si>
  <si>
    <t>26Z071664</t>
  </si>
  <si>
    <t>US078760071</t>
  </si>
  <si>
    <t>DELTA DENTAL OF CALIFORNIA</t>
  </si>
  <si>
    <t>POA#2</t>
  </si>
  <si>
    <t>26Z070629002</t>
  </si>
  <si>
    <t>26Z070629</t>
  </si>
  <si>
    <t>HPFS Authorization Letter</t>
  </si>
  <si>
    <t>26Z071610001</t>
  </si>
  <si>
    <t>26Z071610</t>
  </si>
  <si>
    <t>50-00000195</t>
  </si>
  <si>
    <t>24Z123557001</t>
  </si>
  <si>
    <t>24Z123557</t>
  </si>
  <si>
    <t>103300860807</t>
  </si>
  <si>
    <t>24Z123607001</t>
  </si>
  <si>
    <t>24Z123607</t>
  </si>
  <si>
    <t>US006911622</t>
  </si>
  <si>
    <t>ABM INDUSTRIES INCORPORATED</t>
  </si>
  <si>
    <t>103300861013</t>
  </si>
  <si>
    <t>26Z071659001</t>
  </si>
  <si>
    <t>26Z071659</t>
  </si>
  <si>
    <t>4503471644</t>
  </si>
  <si>
    <t>26Z071651001</t>
  </si>
  <si>
    <t>26Z071651</t>
  </si>
  <si>
    <t>US067568246</t>
  </si>
  <si>
    <t>LAFARGE NORTH AMERICA INC</t>
  </si>
  <si>
    <t>964194 OJ</t>
  </si>
  <si>
    <t>24Z123688001</t>
  </si>
  <si>
    <t>24Z123688</t>
  </si>
  <si>
    <t>US010652097</t>
  </si>
  <si>
    <t>6699551</t>
  </si>
  <si>
    <t>24Z123695001</t>
  </si>
  <si>
    <t>24Z123695</t>
  </si>
  <si>
    <t>US047758503</t>
  </si>
  <si>
    <t>MCDERMOTT INTERNATIONAL INC</t>
  </si>
  <si>
    <t>103300861143</t>
  </si>
  <si>
    <t>TBH-US-East1</t>
  </si>
  <si>
    <t>24Z123665001</t>
  </si>
  <si>
    <t>24Z123665</t>
  </si>
  <si>
    <t>US001288497</t>
  </si>
  <si>
    <t>BRISTOL-MYERS SQUIBB COMPANY</t>
  </si>
  <si>
    <t>70VF132D</t>
  </si>
  <si>
    <t>24Z123648001</t>
  </si>
  <si>
    <t>24Z123648</t>
  </si>
  <si>
    <t>US005492160</t>
  </si>
  <si>
    <t>BOSTON MEDICAL CENTER CORPORATION</t>
  </si>
  <si>
    <t>103300861018</t>
  </si>
  <si>
    <t>24Z123664001</t>
  </si>
  <si>
    <t>24Z123664</t>
  </si>
  <si>
    <t>US039775119</t>
  </si>
  <si>
    <t>CSX CORPORATION</t>
  </si>
  <si>
    <t>6699550</t>
  </si>
  <si>
    <t>26Z071646001</t>
  </si>
  <si>
    <t>26Z071646</t>
  </si>
  <si>
    <t>US131155400</t>
  </si>
  <si>
    <t>PINNACLE WEST CAPITAL CORPORATION</t>
  </si>
  <si>
    <t>HPP PO-01274</t>
  </si>
  <si>
    <t>26Z071628001</t>
  </si>
  <si>
    <t>26Z071628</t>
  </si>
  <si>
    <t>US068528376</t>
  </si>
  <si>
    <t>T-MOBILE USA INC</t>
  </si>
  <si>
    <t>20070322</t>
  </si>
  <si>
    <t>26Z071641001</t>
  </si>
  <si>
    <t>26Z071641</t>
  </si>
  <si>
    <t>US007936941</t>
  </si>
  <si>
    <t>UNITED SERVICES AUTOMOBILE ASSOCIATION</t>
  </si>
  <si>
    <t>Addendum</t>
  </si>
  <si>
    <t>26Z071640001</t>
  </si>
  <si>
    <t>26Z071640</t>
  </si>
  <si>
    <t>POA2 -USSW-47985-06</t>
  </si>
  <si>
    <t>26Z071635001</t>
  </si>
  <si>
    <t>26Z071635</t>
  </si>
  <si>
    <t>US005191895</t>
  </si>
  <si>
    <t>CISION US INC</t>
  </si>
  <si>
    <t>POA2-USSW-47966-01</t>
  </si>
  <si>
    <t>26Z071594001</t>
  </si>
  <si>
    <t>26Z071594</t>
  </si>
  <si>
    <t>US144630571</t>
  </si>
  <si>
    <t>THE BLACKSTONE GROUP L P</t>
  </si>
  <si>
    <t>4503724172  / 4800271924</t>
  </si>
  <si>
    <t>24Z123801001</t>
  </si>
  <si>
    <t>24Z123801</t>
  </si>
  <si>
    <t>US043590116</t>
  </si>
  <si>
    <t>C V STARR &amp; CO INC</t>
  </si>
  <si>
    <t>103300861160</t>
  </si>
  <si>
    <t>24Z123811001</t>
  </si>
  <si>
    <t>24Z123811</t>
  </si>
  <si>
    <t>US175406842</t>
  </si>
  <si>
    <t>THE CARLYLE GROUP L P</t>
  </si>
  <si>
    <t>103300861156</t>
  </si>
  <si>
    <t>24Z123770001</t>
  </si>
  <si>
    <t>24Z123770</t>
  </si>
  <si>
    <t>US119163009</t>
  </si>
  <si>
    <t>SAGE SOFTWARE HOLDINGS INC</t>
  </si>
  <si>
    <t>103300861016</t>
  </si>
  <si>
    <t>24Z123742001</t>
  </si>
  <si>
    <t>24Z123742</t>
  </si>
  <si>
    <t>US002579431</t>
  </si>
  <si>
    <t>BOSE CORPORATION</t>
  </si>
  <si>
    <t>103300861019</t>
  </si>
  <si>
    <t>24Z123752001</t>
  </si>
  <si>
    <t>24Z123752</t>
  </si>
  <si>
    <t>103300861035</t>
  </si>
  <si>
    <t>24Z123832001</t>
  </si>
  <si>
    <t>24Z123832</t>
  </si>
  <si>
    <t>US024496726</t>
  </si>
  <si>
    <t>JANUS CAPITAL GROUP INC</t>
  </si>
  <si>
    <t>4300194899</t>
  </si>
  <si>
    <t>24Z123698001</t>
  </si>
  <si>
    <t>24Z123698</t>
  </si>
  <si>
    <t>US090395844</t>
  </si>
  <si>
    <t>JOHN HANCOCK FINANCIAL SERVICES INC</t>
  </si>
  <si>
    <t>4300194892</t>
  </si>
  <si>
    <t>26Z071771001</t>
  </si>
  <si>
    <t>26Z071771</t>
  </si>
  <si>
    <t>1333617</t>
  </si>
  <si>
    <t>26Z071802001</t>
  </si>
  <si>
    <t>26Z071802</t>
  </si>
  <si>
    <t>US829895171</t>
  </si>
  <si>
    <t>ACE US HOLDINGS INC</t>
  </si>
  <si>
    <t>ussw-48408-01</t>
  </si>
  <si>
    <t>20Z052564001</t>
  </si>
  <si>
    <t>20Z052564</t>
  </si>
  <si>
    <t>151300082057</t>
  </si>
  <si>
    <t>24Z123618001</t>
  </si>
  <si>
    <t>24Z123618</t>
  </si>
  <si>
    <t>103300861020</t>
  </si>
  <si>
    <t>Turkey</t>
  </si>
  <si>
    <t>J4R530076001</t>
  </si>
  <si>
    <t>J4R530076</t>
  </si>
  <si>
    <t>TR644825721</t>
  </si>
  <si>
    <t>DHL WORLDWIDE EXPRESS TASIMACILIK VE TICARET A S</t>
  </si>
  <si>
    <t>ASP00026235-DataServr-Garanti</t>
  </si>
  <si>
    <t>Kirby, Lisa</t>
  </si>
  <si>
    <t>80R531532002</t>
  </si>
  <si>
    <t>80R531532</t>
  </si>
  <si>
    <t>GB216854067</t>
  </si>
  <si>
    <t>TESCO STORES LTD</t>
  </si>
  <si>
    <t>E856817</t>
  </si>
  <si>
    <t>80R531532001</t>
  </si>
  <si>
    <t>26Z071726001</t>
  </si>
  <si>
    <t>26Z071726</t>
  </si>
  <si>
    <t>US043296060</t>
  </si>
  <si>
    <t>SAMMONS ENTERPRISES INC</t>
  </si>
  <si>
    <t>34321</t>
  </si>
  <si>
    <t>26Z071752001</t>
  </si>
  <si>
    <t>26Z071752</t>
  </si>
  <si>
    <t>US006962435</t>
  </si>
  <si>
    <t>WELLS FARGO &amp; COMPANY</t>
  </si>
  <si>
    <t>151613</t>
  </si>
  <si>
    <t>26Z071750001</t>
  </si>
  <si>
    <t>26Z071750</t>
  </si>
  <si>
    <t>151694</t>
  </si>
  <si>
    <t>24Z123819001</t>
  </si>
  <si>
    <t>24Z123819</t>
  </si>
  <si>
    <t>US623026353</t>
  </si>
  <si>
    <t>COACH INC</t>
  </si>
  <si>
    <t>103300862020</t>
  </si>
  <si>
    <t>26Z071542003</t>
  </si>
  <si>
    <t>26Z071542</t>
  </si>
  <si>
    <t>US101147130</t>
  </si>
  <si>
    <t>MORGAN STANLEY</t>
  </si>
  <si>
    <t>NADO565516</t>
  </si>
  <si>
    <t>26Z071542002</t>
  </si>
  <si>
    <t>Ecuador</t>
  </si>
  <si>
    <t>HW0053521159</t>
  </si>
  <si>
    <t>EC935280974</t>
  </si>
  <si>
    <t>ITSTK ECUADOR SA</t>
  </si>
  <si>
    <t>TCCRB-148740</t>
  </si>
  <si>
    <t>Rieke, Joerg</t>
  </si>
  <si>
    <t>83R536889001</t>
  </si>
  <si>
    <t>83R536889</t>
  </si>
  <si>
    <t>DE331648753</t>
  </si>
  <si>
    <t>T-COM</t>
  </si>
  <si>
    <t>4300044123/74045 Speech</t>
  </si>
  <si>
    <t>E51057069001</t>
  </si>
  <si>
    <t>E51057069</t>
  </si>
  <si>
    <t>E6HP-13105-01</t>
  </si>
  <si>
    <t>E51057066001</t>
  </si>
  <si>
    <t>E51057066</t>
  </si>
  <si>
    <t>E6HP-12518-00</t>
  </si>
  <si>
    <t>Austria</t>
  </si>
  <si>
    <t>71R542461001</t>
  </si>
  <si>
    <t>71R542461</t>
  </si>
  <si>
    <t>AT300417495</t>
  </si>
  <si>
    <t>SEQIS SOFTWARE ENGINEERING</t>
  </si>
  <si>
    <t>4300044766 /  76566 Seqis GmbH</t>
  </si>
  <si>
    <t>83R541830001</t>
  </si>
  <si>
    <t>83R541830</t>
  </si>
  <si>
    <t>931 / 4506952736</t>
  </si>
  <si>
    <t>E51078035001</t>
  </si>
  <si>
    <t>E51078035</t>
  </si>
  <si>
    <t>E6HP-13057-01</t>
  </si>
  <si>
    <t>E51078036001</t>
  </si>
  <si>
    <t>E51078036</t>
  </si>
  <si>
    <t>E6HP-13077-01</t>
  </si>
  <si>
    <t>E51078035002</t>
  </si>
  <si>
    <t>E6HP-13058-01</t>
  </si>
  <si>
    <t>Netherland</t>
  </si>
  <si>
    <t>85R537594001</t>
  </si>
  <si>
    <t>85R537594</t>
  </si>
  <si>
    <t>NL413148040</t>
  </si>
  <si>
    <t>VANDERLANDE INDUSTRIES B.V.</t>
  </si>
  <si>
    <t>11054437</t>
  </si>
  <si>
    <t>Kelly, Bill</t>
  </si>
  <si>
    <t>24Z124029001</t>
  </si>
  <si>
    <t>24Z124029</t>
  </si>
  <si>
    <t>US001307735</t>
  </si>
  <si>
    <t>CORNING INCORPORATED</t>
  </si>
  <si>
    <t>4300195643</t>
  </si>
  <si>
    <t>36Z028272855</t>
  </si>
  <si>
    <t>36Z028272</t>
  </si>
  <si>
    <t>MX812224327</t>
  </si>
  <si>
    <t>SECRETARIA DE GOBERNACION</t>
  </si>
  <si>
    <t>OM/UAI/DGRMSG/AD/015/2013</t>
  </si>
  <si>
    <t>36Z028272854</t>
  </si>
  <si>
    <t>89FA70343001</t>
  </si>
  <si>
    <t>89FA70343</t>
  </si>
  <si>
    <t>183-VRGAQ20___-110306</t>
  </si>
  <si>
    <t>89FA70342001</t>
  </si>
  <si>
    <t>89FA70342</t>
  </si>
  <si>
    <t>183-VRGAQ20___-110305</t>
  </si>
  <si>
    <t>89FA70344001</t>
  </si>
  <si>
    <t>89FA70344</t>
  </si>
  <si>
    <t>183-VRG0003537-110310</t>
  </si>
  <si>
    <t>89FA70341001</t>
  </si>
  <si>
    <t>89FA70341</t>
  </si>
  <si>
    <t>183-VRGAQ20___-110304</t>
  </si>
  <si>
    <t>74R536565001</t>
  </si>
  <si>
    <t>74R536565</t>
  </si>
  <si>
    <t>IL532450009</t>
  </si>
  <si>
    <t>TICOMOSFT LTD</t>
  </si>
  <si>
    <t>PO415</t>
  </si>
  <si>
    <t>89FP05552002</t>
  </si>
  <si>
    <t>89FP05552</t>
  </si>
  <si>
    <t>JP690573522</t>
  </si>
  <si>
    <t>OKI ELECTRIC INDUSTRY COMPANY,LIMIT</t>
  </si>
  <si>
    <t>P1022070001/P1022080001</t>
  </si>
  <si>
    <t>89FP05552001</t>
  </si>
  <si>
    <t>89FK16480100</t>
  </si>
  <si>
    <t>89FK16480</t>
  </si>
  <si>
    <t>C11C13-002750</t>
  </si>
  <si>
    <t>89FJ24243001</t>
  </si>
  <si>
    <t>89FJ24243</t>
  </si>
  <si>
    <t>JP690838727</t>
  </si>
  <si>
    <t>NIHON UNISYS, LTD.</t>
  </si>
  <si>
    <t>DR189823</t>
  </si>
  <si>
    <t>26Z071822001</t>
  </si>
  <si>
    <t>26Z071822</t>
  </si>
  <si>
    <t>X1320020</t>
  </si>
  <si>
    <t>26Z071871001</t>
  </si>
  <si>
    <t>26Z071871</t>
  </si>
  <si>
    <t>X1320019</t>
  </si>
  <si>
    <t>Javadi, Lee</t>
  </si>
  <si>
    <t>24Z123955001</t>
  </si>
  <si>
    <t>24Z123955</t>
  </si>
  <si>
    <t>US001339159</t>
  </si>
  <si>
    <t>RAYTHEON COMPANY</t>
  </si>
  <si>
    <t>6704755</t>
  </si>
  <si>
    <t>24Z123953001</t>
  </si>
  <si>
    <t>24Z123953</t>
  </si>
  <si>
    <t>US807918628</t>
  </si>
  <si>
    <t>NETSMART TECHNOLOGIES INC</t>
  </si>
  <si>
    <t>103300862186</t>
  </si>
  <si>
    <t>TBH-Central 1</t>
  </si>
  <si>
    <t>24Z124074001</t>
  </si>
  <si>
    <t>24Z124074</t>
  </si>
  <si>
    <t>US068728039</t>
  </si>
  <si>
    <t>EDUCATION MANAGEMENT CORPORATION</t>
  </si>
  <si>
    <t>103300862808</t>
  </si>
  <si>
    <t>24Z123887001</t>
  </si>
  <si>
    <t>24Z123887</t>
  </si>
  <si>
    <t>US055047138</t>
  </si>
  <si>
    <t>CSU INDUSTRIES INC</t>
  </si>
  <si>
    <t>103300862367</t>
  </si>
  <si>
    <t>80R537060D01</t>
  </si>
  <si>
    <t>80R537060</t>
  </si>
  <si>
    <t>040120/1163</t>
  </si>
  <si>
    <t>80R538226001</t>
  </si>
  <si>
    <t>80R538226</t>
  </si>
  <si>
    <t>GB211535281</t>
  </si>
  <si>
    <t>BUPA</t>
  </si>
  <si>
    <t>7962</t>
  </si>
  <si>
    <t>D40050911001</t>
  </si>
  <si>
    <t>D40050911</t>
  </si>
  <si>
    <t>TW656018009</t>
  </si>
  <si>
    <t>TECO ELECTRIC &amp; MACHINERY CO., LTD.</t>
  </si>
  <si>
    <t>PO-2013-02002</t>
  </si>
  <si>
    <t>D40050910002</t>
  </si>
  <si>
    <t>D40050910</t>
  </si>
  <si>
    <t>20131104001</t>
  </si>
  <si>
    <t>Salmen, Georg</t>
  </si>
  <si>
    <t>71R533433001</t>
  </si>
  <si>
    <t>71R533433</t>
  </si>
  <si>
    <t>AT300272937</t>
  </si>
  <si>
    <t>RZB RAIFFEISEN ZENTR</t>
  </si>
  <si>
    <t>130821_WDN</t>
  </si>
  <si>
    <t>80R527518001</t>
  </si>
  <si>
    <t>80R527518</t>
  </si>
  <si>
    <t>GB346397875</t>
  </si>
  <si>
    <t>SIMPLYHEALTH LIMITED</t>
  </si>
  <si>
    <t>4300043697</t>
  </si>
  <si>
    <t>81R516187001</t>
  </si>
  <si>
    <t>81R516187</t>
  </si>
  <si>
    <t>FR278093877</t>
  </si>
  <si>
    <t>SOGEMARCO-DAHER</t>
  </si>
  <si>
    <t>4500957675</t>
  </si>
  <si>
    <t>81R529955001</t>
  </si>
  <si>
    <t>81R529955</t>
  </si>
  <si>
    <t>S0001-0000071685</t>
  </si>
  <si>
    <t>83R532182001</t>
  </si>
  <si>
    <t>83R532182</t>
  </si>
  <si>
    <t>83RO-76145-05</t>
  </si>
  <si>
    <t>Q12014</t>
  </si>
  <si>
    <t>November</t>
  </si>
  <si>
    <t>81R529952D01</t>
  </si>
  <si>
    <t>81R529952</t>
  </si>
  <si>
    <t>F13008HP</t>
  </si>
  <si>
    <t>822130033226</t>
  </si>
  <si>
    <t>EDW - Compass</t>
  </si>
  <si>
    <t>30033226</t>
  </si>
  <si>
    <t>IT108625A34571</t>
  </si>
  <si>
    <t>2E</t>
  </si>
  <si>
    <t>248323633784</t>
  </si>
  <si>
    <t>23633784</t>
  </si>
  <si>
    <t>01130801</t>
  </si>
  <si>
    <t>OPP-000102702</t>
  </si>
  <si>
    <t>U3</t>
  </si>
  <si>
    <t>Ireland</t>
  </si>
  <si>
    <t>72R551286D01</t>
  </si>
  <si>
    <t>72R551286</t>
  </si>
  <si>
    <t>B32628</t>
  </si>
  <si>
    <t>242150023353</t>
  </si>
  <si>
    <t>50023353</t>
  </si>
  <si>
    <t>003/1006/12/2014</t>
  </si>
  <si>
    <t>242150020897</t>
  </si>
  <si>
    <t>50020897</t>
  </si>
  <si>
    <t>002/7906/11/2015</t>
  </si>
  <si>
    <t>242150020896</t>
  </si>
  <si>
    <t>50020896</t>
  </si>
  <si>
    <t>003/2000/3/2016</t>
  </si>
  <si>
    <t>242150020895</t>
  </si>
  <si>
    <t>50020895</t>
  </si>
  <si>
    <t>MC/6873/3/2015</t>
  </si>
  <si>
    <t>242150023352</t>
  </si>
  <si>
    <t>50023352</t>
  </si>
  <si>
    <t>001/2595/6/2014</t>
  </si>
  <si>
    <t>906307721001</t>
  </si>
  <si>
    <t>906307721</t>
  </si>
  <si>
    <t>2000004860</t>
  </si>
  <si>
    <t>David Lewis</t>
  </si>
  <si>
    <t>906110902884</t>
  </si>
  <si>
    <t>10902884</t>
  </si>
  <si>
    <t>AU750146227</t>
  </si>
  <si>
    <t>DEPT OF DEFENCE - FED</t>
  </si>
  <si>
    <t>4500912957</t>
  </si>
  <si>
    <t>OPP-0000001360</t>
  </si>
  <si>
    <t>906110902882</t>
  </si>
  <si>
    <t>10902882</t>
  </si>
  <si>
    <t>4500912887</t>
  </si>
  <si>
    <t>OPP-0001831227</t>
  </si>
  <si>
    <t>Robert Manning</t>
  </si>
  <si>
    <t>906110905444</t>
  </si>
  <si>
    <t>10905444</t>
  </si>
  <si>
    <t>AU750525149</t>
  </si>
  <si>
    <t>ORIGIN ENERGY PTY LTD</t>
  </si>
  <si>
    <t>ICOEM-HPSW Project ID - AU5-ES040</t>
  </si>
  <si>
    <t>OPP-0001575726</t>
  </si>
  <si>
    <t>81</t>
  </si>
  <si>
    <t>J92708496005</t>
  </si>
  <si>
    <t>J92708496</t>
  </si>
  <si>
    <t>PO/2013-14/HP/POLARIS RBI/06/RBI</t>
  </si>
  <si>
    <t>81R540015D01</t>
  </si>
  <si>
    <t>81R540015</t>
  </si>
  <si>
    <t>BDC13-015</t>
  </si>
  <si>
    <t>91R541680001</t>
  </si>
  <si>
    <t>91R541680</t>
  </si>
  <si>
    <t>PO_ALM_DEC13</t>
  </si>
  <si>
    <t>Vietnam</t>
  </si>
  <si>
    <t>ABZA00006850</t>
  </si>
  <si>
    <t>ABZA00006</t>
  </si>
  <si>
    <t>20131009CSCLR</t>
  </si>
  <si>
    <t>ABZA00006851</t>
  </si>
  <si>
    <t>F41080139100</t>
  </si>
  <si>
    <t>F41080139</t>
  </si>
  <si>
    <t>CN5-E0536</t>
  </si>
  <si>
    <t>89FB13934001</t>
  </si>
  <si>
    <t>89FB13934</t>
  </si>
  <si>
    <t>G131100056</t>
  </si>
  <si>
    <t>812039576434</t>
  </si>
  <si>
    <t>39576434</t>
  </si>
  <si>
    <t>FR108381A30234</t>
  </si>
  <si>
    <t>20Z052933001</t>
  </si>
  <si>
    <t>20Z052933</t>
  </si>
  <si>
    <t>CA201351975</t>
  </si>
  <si>
    <t>REGION OF PEEL</t>
  </si>
  <si>
    <t>Nov RP BB CC 2013</t>
  </si>
  <si>
    <t>Guertin, Marc-Andre</t>
  </si>
  <si>
    <t>208023411650</t>
  </si>
  <si>
    <t>23411650</t>
  </si>
  <si>
    <t>CA202135729</t>
  </si>
  <si>
    <t>CANADIAN NATIONAL RAILWAYS</t>
  </si>
  <si>
    <t>4501025086</t>
  </si>
  <si>
    <t>OPP-0000065258</t>
  </si>
  <si>
    <t>202150003904</t>
  </si>
  <si>
    <t>50003904</t>
  </si>
  <si>
    <t>09902-0000374767</t>
  </si>
  <si>
    <t>208023185840</t>
  </si>
  <si>
    <t>23185840</t>
  </si>
  <si>
    <t>CA206441842</t>
  </si>
  <si>
    <t>FEDERATION DES CAISSES DESJARDINS DU QUEBEC</t>
  </si>
  <si>
    <t>Change Order Signed</t>
  </si>
  <si>
    <t>OPP-0000026340</t>
  </si>
  <si>
    <t>OPP-0000932770</t>
  </si>
  <si>
    <t>208023251411</t>
  </si>
  <si>
    <t>23251411</t>
  </si>
  <si>
    <t>CA243930281</t>
  </si>
  <si>
    <t>WESCOM INC</t>
  </si>
  <si>
    <t>PO--5010</t>
  </si>
  <si>
    <t>OPP-0000672117</t>
  </si>
  <si>
    <t>208023634119</t>
  </si>
  <si>
    <t>23634119</t>
  </si>
  <si>
    <t>CA248754699</t>
  </si>
  <si>
    <t>ACCENTURE INC</t>
  </si>
  <si>
    <t>MRSA: CW290119</t>
  </si>
  <si>
    <t>OPP-0000355743</t>
  </si>
  <si>
    <t>208023275217</t>
  </si>
  <si>
    <t>23275217</t>
  </si>
  <si>
    <t>CA253891311</t>
  </si>
  <si>
    <t>EPCOR UTILITIES INC</t>
  </si>
  <si>
    <t>662428</t>
  </si>
  <si>
    <t>OPP-0001236681</t>
  </si>
  <si>
    <t>870001141077</t>
  </si>
  <si>
    <t>01141077</t>
  </si>
  <si>
    <t>CH481616324</t>
  </si>
  <si>
    <t>B-SOURCE SA CH</t>
  </si>
  <si>
    <t>Bestellung 4500027351 v. 30.07.2013</t>
  </si>
  <si>
    <t>OPP-0001499698</t>
  </si>
  <si>
    <t>Jia Lei</t>
  </si>
  <si>
    <t>F40010907676</t>
  </si>
  <si>
    <t>10907676</t>
  </si>
  <si>
    <t>CN654287242</t>
  </si>
  <si>
    <t>FUJIAN INDUSTRIAL BANK</t>
  </si>
  <si>
    <t>CN5-E0536 OPP-0000644681</t>
  </si>
  <si>
    <t>830001195722</t>
  </si>
  <si>
    <t>01195722</t>
  </si>
  <si>
    <t>DE312611300</t>
  </si>
  <si>
    <t>SAG BETEILIGUNGS GMBH</t>
  </si>
  <si>
    <t>SOW</t>
  </si>
  <si>
    <t>OPP-0000156371</t>
  </si>
  <si>
    <t>Schiffer, Daniel</t>
  </si>
  <si>
    <t>830001121878</t>
  </si>
  <si>
    <t>01121878</t>
  </si>
  <si>
    <t>DE315731513</t>
  </si>
  <si>
    <t>LINDE GAS - LINDE AKTIENGESELLSCHAFT</t>
  </si>
  <si>
    <t>8100812132</t>
  </si>
  <si>
    <t>OPP-0001190226</t>
  </si>
  <si>
    <t>830001193121</t>
  </si>
  <si>
    <t>01193121</t>
  </si>
  <si>
    <t>DE315764589</t>
  </si>
  <si>
    <t>T-SYSTEMS GMBH</t>
  </si>
  <si>
    <t>stat Order</t>
  </si>
  <si>
    <t>OPP-0001228278</t>
  </si>
  <si>
    <t>830001199088</t>
  </si>
  <si>
    <t>01199088</t>
  </si>
  <si>
    <t>4750034185 v. 12.11.2013</t>
  </si>
  <si>
    <t>830001192932</t>
  </si>
  <si>
    <t>01192932</t>
  </si>
  <si>
    <t>sow</t>
  </si>
  <si>
    <t>OPP-0000277895</t>
  </si>
  <si>
    <t>830001192931</t>
  </si>
  <si>
    <t>01192931</t>
  </si>
  <si>
    <t>4155764772</t>
  </si>
  <si>
    <t>830001087336</t>
  </si>
  <si>
    <t>01087336</t>
  </si>
  <si>
    <t>Wolf, Petra</t>
  </si>
  <si>
    <t>830001141828</t>
  </si>
  <si>
    <t>01141828</t>
  </si>
  <si>
    <t>DE316268655</t>
  </si>
  <si>
    <t>SAP AKTIENGESELLSCHAFT SYSTEME ANWENDUNGEN PRODUKTE IN DER DATENVERARBEITUNG</t>
  </si>
  <si>
    <t>4502473985</t>
  </si>
  <si>
    <t>OPP-0000154363</t>
  </si>
  <si>
    <t>830001175643</t>
  </si>
  <si>
    <t>01175643</t>
  </si>
  <si>
    <t>DE318280815</t>
  </si>
  <si>
    <t>ROBERT BOSCH GMBH</t>
  </si>
  <si>
    <t>CI 47018954</t>
  </si>
  <si>
    <t>OPP-0001652957</t>
  </si>
  <si>
    <t>830001196746</t>
  </si>
  <si>
    <t>01196746</t>
  </si>
  <si>
    <t>Correction</t>
  </si>
  <si>
    <t>Hemp, Thomas</t>
  </si>
  <si>
    <t>830001142097</t>
  </si>
  <si>
    <t>01142097</t>
  </si>
  <si>
    <t>DE323642157</t>
  </si>
  <si>
    <t>SIEMENS POWER GENERATION</t>
  </si>
  <si>
    <t>7715/47922190</t>
  </si>
  <si>
    <t>830001179198</t>
  </si>
  <si>
    <t>01179198</t>
  </si>
  <si>
    <t>DE326016888</t>
  </si>
  <si>
    <t>KAUFLAND WARENHANDEL GMBH &amp; CO KG</t>
  </si>
  <si>
    <t>7200039347</t>
  </si>
  <si>
    <t>OPP-0001179168</t>
  </si>
  <si>
    <t>830001194624</t>
  </si>
  <si>
    <t>01194624</t>
  </si>
  <si>
    <t>83R531889D01</t>
  </si>
  <si>
    <t>83R531889</t>
  </si>
  <si>
    <t>DE327437638</t>
  </si>
  <si>
    <t>KUEHNE &amp; NAGEL BETEILIGUNGS-AKTIENGESELLSCHAFT</t>
  </si>
  <si>
    <t>DE108093W</t>
  </si>
  <si>
    <t>83R545855001</t>
  </si>
  <si>
    <t>83R545855</t>
  </si>
  <si>
    <t>DE329051853</t>
  </si>
  <si>
    <t>VODAFONE DEUTSCHLAND GMBH</t>
  </si>
  <si>
    <t>5000476964</t>
  </si>
  <si>
    <t>Klotsche, Jens</t>
  </si>
  <si>
    <t>830001186756</t>
  </si>
  <si>
    <t>01186756</t>
  </si>
  <si>
    <t>DE329781889</t>
  </si>
  <si>
    <t>TOLL-COLLECT GMBH</t>
  </si>
  <si>
    <t>4500043318</t>
  </si>
  <si>
    <t>OPP-0001710408</t>
  </si>
  <si>
    <t>83R531983D01</t>
  </si>
  <si>
    <t>83R531983</t>
  </si>
  <si>
    <t>DE331725965</t>
  </si>
  <si>
    <t>THE CAMPUS GMBH</t>
  </si>
  <si>
    <t>DE108343A39051</t>
  </si>
  <si>
    <t>832130027817</t>
  </si>
  <si>
    <t>30027817</t>
  </si>
  <si>
    <t>DE332841746</t>
  </si>
  <si>
    <t>OPEN GRID EUROPE GMBH</t>
  </si>
  <si>
    <t>721/4510076663/01</t>
  </si>
  <si>
    <t>830000978446</t>
  </si>
  <si>
    <t>00978446</t>
  </si>
  <si>
    <t>DE333199370</t>
  </si>
  <si>
    <t>BUNDESAGENTUR FUER ARBEIT</t>
  </si>
  <si>
    <t>Vertragsnummer 2010-065-00</t>
  </si>
  <si>
    <t>NOT AVAILABLE</t>
  </si>
  <si>
    <t>830001194625</t>
  </si>
  <si>
    <t>01194625</t>
  </si>
  <si>
    <t>DE366320448</t>
  </si>
  <si>
    <t>ENERGIE BADEN-WUERTTEMBERG AKTIENGESELLSCHAFT</t>
  </si>
  <si>
    <t>OPP-0000923928</t>
  </si>
  <si>
    <t>93R467629D00</t>
  </si>
  <si>
    <t>93R467629</t>
  </si>
  <si>
    <t>DK305014532</t>
  </si>
  <si>
    <t>COMPAQ COMPUTER APS</t>
  </si>
  <si>
    <t>QFR100349A</t>
  </si>
  <si>
    <t>93R467629C00</t>
  </si>
  <si>
    <t>91R556637D01</t>
  </si>
  <si>
    <t>91R556637</t>
  </si>
  <si>
    <t>PO_ucmdb_13</t>
  </si>
  <si>
    <t>80R548570001</t>
  </si>
  <si>
    <t>80R548570</t>
  </si>
  <si>
    <t>BPOA6171317</t>
  </si>
  <si>
    <t>80R546479001</t>
  </si>
  <si>
    <t>80R546479</t>
  </si>
  <si>
    <t>GB739265544</t>
  </si>
  <si>
    <t>AXA UK PLC</t>
  </si>
  <si>
    <t>PO00380062</t>
  </si>
  <si>
    <t>80R546660D01</t>
  </si>
  <si>
    <t>80R546660</t>
  </si>
  <si>
    <t>GB768624926</t>
  </si>
  <si>
    <t>SQS GROUP LIMITED</t>
  </si>
  <si>
    <t>HPALM11.5ESS041113</t>
  </si>
  <si>
    <t>80R459579D00</t>
  </si>
  <si>
    <t>80R459579</t>
  </si>
  <si>
    <t>HPUFT.11.5ESS21102013</t>
  </si>
  <si>
    <t>80R459579C00</t>
  </si>
  <si>
    <t>J92708625001</t>
  </si>
  <si>
    <t>J92708625</t>
  </si>
  <si>
    <t>IN650171796</t>
  </si>
  <si>
    <t>REDINGTON LTD</t>
  </si>
  <si>
    <t>P988137/INFOSYS</t>
  </si>
  <si>
    <t xml:space="preserve">Perdiep </t>
  </si>
  <si>
    <t>J91914895851</t>
  </si>
  <si>
    <t>J91914895</t>
  </si>
  <si>
    <t>IN916152424</t>
  </si>
  <si>
    <t>TATA CONSULTANCY SERVICES LIMITED</t>
  </si>
  <si>
    <t>LOC/SERV/2013-2014 01SW26924/107</t>
  </si>
  <si>
    <t>J91914895850</t>
  </si>
  <si>
    <t>LOC-TCS-BG-HP-SM</t>
  </si>
  <si>
    <t>89FB13932001</t>
  </si>
  <si>
    <t>89FB13932</t>
  </si>
  <si>
    <t>JP691643936</t>
  </si>
  <si>
    <t>EAST JAPAN RAILWAY others</t>
  </si>
  <si>
    <t>20131121-1122 HPSE-LR11E JEIS</t>
  </si>
  <si>
    <t>89FQ37210004</t>
  </si>
  <si>
    <t>89FQ37210</t>
  </si>
  <si>
    <t>13S2508</t>
  </si>
  <si>
    <t>Luxemburg</t>
  </si>
  <si>
    <t>Brosens, Greet</t>
  </si>
  <si>
    <t>JM0001082732</t>
  </si>
  <si>
    <t>01082732</t>
  </si>
  <si>
    <t>LU400425153</t>
  </si>
  <si>
    <t>CLEARSTREAM LUX</t>
  </si>
  <si>
    <t>10160559 Stat Clearstream PSF</t>
  </si>
  <si>
    <t>NOT PROVIDED TO ECO</t>
  </si>
  <si>
    <t>Van Dijk, Hans</t>
  </si>
  <si>
    <t>85R556982D01</t>
  </si>
  <si>
    <t>85R556982</t>
  </si>
  <si>
    <t>NL404553448</t>
  </si>
  <si>
    <t>KONINKLIJKE PHILIPS ELECTRONICS N.V.</t>
  </si>
  <si>
    <t>NL31-2100467932</t>
  </si>
  <si>
    <t>85R537285001</t>
  </si>
  <si>
    <t>85R537285</t>
  </si>
  <si>
    <t>NL406425785</t>
  </si>
  <si>
    <t>CAP GEMINI N.V.</t>
  </si>
  <si>
    <t>2000958550</t>
  </si>
  <si>
    <t>85R537283001</t>
  </si>
  <si>
    <t>85R537283</t>
  </si>
  <si>
    <t>2000958581</t>
  </si>
  <si>
    <t>85R537253001</t>
  </si>
  <si>
    <t>85R537253</t>
  </si>
  <si>
    <t>2000958549</t>
  </si>
  <si>
    <t>85R537055001</t>
  </si>
  <si>
    <t>85R537055</t>
  </si>
  <si>
    <t>2000958547</t>
  </si>
  <si>
    <t>85R532213001</t>
  </si>
  <si>
    <t>85R532213</t>
  </si>
  <si>
    <t>NL406966304</t>
  </si>
  <si>
    <t>RGB HOLDINGS B.V.</t>
  </si>
  <si>
    <t>130056</t>
  </si>
  <si>
    <t>GWE CP TBH 01</t>
  </si>
  <si>
    <t>85R523460C01</t>
  </si>
  <si>
    <t>85R523460</t>
  </si>
  <si>
    <t>NL415497239</t>
  </si>
  <si>
    <t>VERENIGING ACHMEA</t>
  </si>
  <si>
    <t>5000004410</t>
  </si>
  <si>
    <t>85R523460C00</t>
  </si>
  <si>
    <t>85R523460D01</t>
  </si>
  <si>
    <t>85R523460D00</t>
  </si>
  <si>
    <t>85R532559001</t>
  </si>
  <si>
    <t>85R532559</t>
  </si>
  <si>
    <t>NL419614193</t>
  </si>
  <si>
    <t>Global Knowledge Network Netherlands B.v.</t>
  </si>
  <si>
    <t>20137705</t>
  </si>
  <si>
    <t>978110640197</t>
  </si>
  <si>
    <t>10640197</t>
  </si>
  <si>
    <t>NZ590130563</t>
  </si>
  <si>
    <t>AUCKLAND COUNCIL</t>
  </si>
  <si>
    <t>3000067066</t>
  </si>
  <si>
    <t>NA</t>
  </si>
  <si>
    <t>Philippines</t>
  </si>
  <si>
    <t>CP2</t>
  </si>
  <si>
    <t>R10010907456</t>
  </si>
  <si>
    <t>10907456</t>
  </si>
  <si>
    <t>PH718676000</t>
  </si>
  <si>
    <t>SMART COMMUNICATION INC</t>
  </si>
  <si>
    <t>659874</t>
  </si>
  <si>
    <t>CRMAP1-6-1IMC87D</t>
  </si>
  <si>
    <t>R17003532661</t>
  </si>
  <si>
    <t>R17003532</t>
  </si>
  <si>
    <t>PH718790330</t>
  </si>
  <si>
    <t>NEXUS TECHNOLOGIES INC</t>
  </si>
  <si>
    <t>L0042825</t>
  </si>
  <si>
    <t>R17003525850</t>
  </si>
  <si>
    <t>R17003525</t>
  </si>
  <si>
    <t>LOC90350273</t>
  </si>
  <si>
    <t>R17003525851</t>
  </si>
  <si>
    <t>610001179658</t>
  </si>
  <si>
    <t>01179658</t>
  </si>
  <si>
    <t>RU315016295</t>
  </si>
  <si>
    <t>VOLKSWAGEN</t>
  </si>
  <si>
    <t>Contract No 4500022479/A34</t>
  </si>
  <si>
    <t>OPP-0000718379</t>
  </si>
  <si>
    <t>Singapore</t>
  </si>
  <si>
    <t>752801741851</t>
  </si>
  <si>
    <t>752801741</t>
  </si>
  <si>
    <t>SG595143637</t>
  </si>
  <si>
    <t>Ministry of Defence</t>
  </si>
  <si>
    <t>20130627OMWDSTA</t>
  </si>
  <si>
    <t>752801741850</t>
  </si>
  <si>
    <t>J4R559282D01</t>
  </si>
  <si>
    <t>J4R559282</t>
  </si>
  <si>
    <t>TR535260632</t>
  </si>
  <si>
    <t>BILGINC BILGISAYAR EGITIMI VE DANISMANLIK TIC. LTD. STI.</t>
  </si>
  <si>
    <t>HH201301028</t>
  </si>
  <si>
    <t>248323415556</t>
  </si>
  <si>
    <t>23415556</t>
  </si>
  <si>
    <t>AR244687</t>
  </si>
  <si>
    <t>OPP-0000924837</t>
  </si>
  <si>
    <t>248323366349</t>
  </si>
  <si>
    <t>23366349</t>
  </si>
  <si>
    <t>US001307081</t>
  </si>
  <si>
    <t>JOHNSON &amp; JOHNSON</t>
  </si>
  <si>
    <t>993084810-V2</t>
  </si>
  <si>
    <t>OPP-0000111176</t>
  </si>
  <si>
    <t>82</t>
  </si>
  <si>
    <t>24Z125272001</t>
  </si>
  <si>
    <t>24Z125272</t>
  </si>
  <si>
    <t>4300197764</t>
  </si>
  <si>
    <t>248323033430</t>
  </si>
  <si>
    <t>23033430</t>
  </si>
  <si>
    <t>US001325463</t>
  </si>
  <si>
    <t>MOTOROLA SOLUTIONS INC</t>
  </si>
  <si>
    <t>NP5560425</t>
  </si>
  <si>
    <t>OPP-0000591111</t>
  </si>
  <si>
    <t>2-SEED</t>
  </si>
  <si>
    <t>248323423984</t>
  </si>
  <si>
    <t>23423984</t>
  </si>
  <si>
    <t>VMR012387</t>
  </si>
  <si>
    <t>OPP-0000102131</t>
  </si>
  <si>
    <t>248323202114</t>
  </si>
  <si>
    <t>23202114</t>
  </si>
  <si>
    <t>US001367960</t>
  </si>
  <si>
    <t>GENERAL ELECTRIC COMPANY</t>
  </si>
  <si>
    <t>2192352</t>
  </si>
  <si>
    <t>OPP-0000113164</t>
  </si>
  <si>
    <t>248322976668</t>
  </si>
  <si>
    <t>22976668</t>
  </si>
  <si>
    <t>2182477</t>
  </si>
  <si>
    <t>del Rosario, Vincent</t>
  </si>
  <si>
    <t>248322699154</t>
  </si>
  <si>
    <t>22699154</t>
  </si>
  <si>
    <t>US001863794</t>
  </si>
  <si>
    <t>PRICEWATERHOUSECOOPERS LLP</t>
  </si>
  <si>
    <t>3500427542</t>
  </si>
  <si>
    <t>OPP-0000098158</t>
  </si>
  <si>
    <t>Barnett, John</t>
  </si>
  <si>
    <t>242150020893</t>
  </si>
  <si>
    <t>50020893</t>
  </si>
  <si>
    <t>US002944531</t>
  </si>
  <si>
    <t>CONSOLIDATED EDISON INC</t>
  </si>
  <si>
    <t>002/5648/1/2016</t>
  </si>
  <si>
    <t>242150020891</t>
  </si>
  <si>
    <t>50020891</t>
  </si>
  <si>
    <t>US004206397</t>
  </si>
  <si>
    <t>THE SHERWIN-WILLIAMS COMPANY</t>
  </si>
  <si>
    <t>POA1_10312013</t>
  </si>
  <si>
    <t>248321825637</t>
  </si>
  <si>
    <t>21825637</t>
  </si>
  <si>
    <t>US006421325</t>
  </si>
  <si>
    <t>ELI LILLY AND COMPANY</t>
  </si>
  <si>
    <t>SIGNED MOU</t>
  </si>
  <si>
    <t>3-3GJHKA6</t>
  </si>
  <si>
    <t>Matthews, Tom</t>
  </si>
  <si>
    <t>248322281078</t>
  </si>
  <si>
    <t>22281078</t>
  </si>
  <si>
    <t>US006928097</t>
  </si>
  <si>
    <t>STATE FARM MUTUAL AUTOMOBILE INSURANCE COMPANY</t>
  </si>
  <si>
    <t>Per signed agreement</t>
  </si>
  <si>
    <t>SBLCRM-8-1OS622A</t>
  </si>
  <si>
    <t>248323017710</t>
  </si>
  <si>
    <t>23017710</t>
  </si>
  <si>
    <t>US006956049</t>
  </si>
  <si>
    <t>MASSACHUSETTS MUTUAL LIFE INSURANCE COMPANY</t>
  </si>
  <si>
    <t>C222</t>
  </si>
  <si>
    <t>OPP-0000500878</t>
  </si>
  <si>
    <t>242150020019</t>
  </si>
  <si>
    <t>50020019</t>
  </si>
  <si>
    <t>2740811399000001</t>
  </si>
  <si>
    <t>248323621159</t>
  </si>
  <si>
    <t>23621159</t>
  </si>
  <si>
    <t>WellsFargo Master Agreement: 3796</t>
  </si>
  <si>
    <t>OPP-0001748207</t>
  </si>
  <si>
    <t>248323493234</t>
  </si>
  <si>
    <t>23493234</t>
  </si>
  <si>
    <t>WellsFargo Master AgreementID: 3796</t>
  </si>
  <si>
    <t>OPP-0001511441</t>
  </si>
  <si>
    <t>248322751286</t>
  </si>
  <si>
    <t>22751286</t>
  </si>
  <si>
    <t>US006963540</t>
  </si>
  <si>
    <t>TRAVELERS COMPANIES INC</t>
  </si>
  <si>
    <t>Contract No: CW2211764</t>
  </si>
  <si>
    <t>OPP-0000094047</t>
  </si>
  <si>
    <t>248323592681</t>
  </si>
  <si>
    <t>23592681</t>
  </si>
  <si>
    <t>US006979900</t>
  </si>
  <si>
    <t>AMERICAN EXPRESS COMPANY</t>
  </si>
  <si>
    <t>PCO1076484</t>
  </si>
  <si>
    <t>OPP-0001458090</t>
  </si>
  <si>
    <t>248322358376</t>
  </si>
  <si>
    <t>22358376</t>
  </si>
  <si>
    <t>US006988034</t>
  </si>
  <si>
    <t>NBC UNIVERSAL INC</t>
  </si>
  <si>
    <t>3000139770</t>
  </si>
  <si>
    <t>CRMAM1-3-3NQQ8FF</t>
  </si>
  <si>
    <t>248322751268</t>
  </si>
  <si>
    <t>22751268</t>
  </si>
  <si>
    <t>US009137209</t>
  </si>
  <si>
    <t>SAFEWAY INC</t>
  </si>
  <si>
    <t>164637 ITEX</t>
  </si>
  <si>
    <t>\PP-0000126748</t>
  </si>
  <si>
    <t>248323277581</t>
  </si>
  <si>
    <t>23277581</t>
  </si>
  <si>
    <t>1102268916</t>
  </si>
  <si>
    <t>OPP-0000111862</t>
  </si>
  <si>
    <t>26Z067859003</t>
  </si>
  <si>
    <t>26Z067859</t>
  </si>
  <si>
    <t>1102539111</t>
  </si>
  <si>
    <t>248322849323</t>
  </si>
  <si>
    <t>22849323</t>
  </si>
  <si>
    <t>1101843638</t>
  </si>
  <si>
    <t>SBLCRM-8-1RVWTHT</t>
  </si>
  <si>
    <t>248322464522</t>
  </si>
  <si>
    <t>22464522</t>
  </si>
  <si>
    <t>1101454781</t>
  </si>
  <si>
    <t>248323243295</t>
  </si>
  <si>
    <t>23243295</t>
  </si>
  <si>
    <t>1102217929</t>
  </si>
  <si>
    <t>OPP-0001034968/OPP-000179899</t>
  </si>
  <si>
    <t>248322849358</t>
  </si>
  <si>
    <t>22849358</t>
  </si>
  <si>
    <t>1101843833</t>
  </si>
  <si>
    <t>CRMAM1-3NPTQJ6</t>
  </si>
  <si>
    <t>26Z067859002</t>
  </si>
  <si>
    <t>248323620558</t>
  </si>
  <si>
    <t>23620558</t>
  </si>
  <si>
    <t>LOC 12-31-16</t>
  </si>
  <si>
    <t>OPP-0001701906</t>
  </si>
  <si>
    <t>248323172277</t>
  </si>
  <si>
    <t>23172277</t>
  </si>
  <si>
    <t>1102140774</t>
  </si>
  <si>
    <t>OPP-0001016230</t>
  </si>
  <si>
    <t>248323169605</t>
  </si>
  <si>
    <t>23169605</t>
  </si>
  <si>
    <t>US009581646</t>
  </si>
  <si>
    <t>COUNTY OF SAN DIEGO</t>
  </si>
  <si>
    <t>ICOEM</t>
  </si>
  <si>
    <t>OPP-0001017292</t>
  </si>
  <si>
    <t>248323280540</t>
  </si>
  <si>
    <t>23280540</t>
  </si>
  <si>
    <t>US029990699</t>
  </si>
  <si>
    <t>UNITED STATES STEEL CORP</t>
  </si>
  <si>
    <t>0003875917</t>
  </si>
  <si>
    <t>OPP00008849507</t>
  </si>
  <si>
    <t>Robinson, Tom</t>
  </si>
  <si>
    <t>248323425549</t>
  </si>
  <si>
    <t>23425549</t>
  </si>
  <si>
    <t>US039976196</t>
  </si>
  <si>
    <t>AMGEN INC</t>
  </si>
  <si>
    <t>7200601317</t>
  </si>
  <si>
    <t>OPP-0000098610</t>
  </si>
  <si>
    <t>2-Seed SW</t>
  </si>
  <si>
    <t>248323225317</t>
  </si>
  <si>
    <t>23225317</t>
  </si>
  <si>
    <t>US040503955</t>
  </si>
  <si>
    <t>AMERICAN FIRST CREDIT UNION</t>
  </si>
  <si>
    <t>SOW 956794</t>
  </si>
  <si>
    <t>OPP-0001143438</t>
  </si>
  <si>
    <t>Jackiewicz, Gary</t>
  </si>
  <si>
    <t>248323425786</t>
  </si>
  <si>
    <t>23425786</t>
  </si>
  <si>
    <t>US044691103</t>
  </si>
  <si>
    <t>AMERICAN INTERNATIONAL GROUP (AIG)</t>
  </si>
  <si>
    <t>SOW ID 859614 / PSA March 19, 2010</t>
  </si>
  <si>
    <t>OPP-0000126699</t>
  </si>
  <si>
    <t>248323508353</t>
  </si>
  <si>
    <t>23508353</t>
  </si>
  <si>
    <t>US045812369</t>
  </si>
  <si>
    <t>EQUIFAX INC</t>
  </si>
  <si>
    <t>31886</t>
  </si>
  <si>
    <t>OPP-0001198212</t>
  </si>
  <si>
    <t>248323431943</t>
  </si>
  <si>
    <t>23431943</t>
  </si>
  <si>
    <t>US047675947</t>
  </si>
  <si>
    <t>JP MORGAN CHASE &amp; CO</t>
  </si>
  <si>
    <t>POX103788422</t>
  </si>
  <si>
    <t>OPP-0000415114</t>
  </si>
  <si>
    <t>248323397810</t>
  </si>
  <si>
    <t>23397810</t>
  </si>
  <si>
    <t>POX103737033</t>
  </si>
  <si>
    <t>OPP-0000301589</t>
  </si>
  <si>
    <t>242150020900</t>
  </si>
  <si>
    <t>50020900</t>
  </si>
  <si>
    <t>US049159957</t>
  </si>
  <si>
    <t>ARROW ELECTRONICS INC</t>
  </si>
  <si>
    <t>248321859027</t>
  </si>
  <si>
    <t>21859027</t>
  </si>
  <si>
    <t>US051550713</t>
  </si>
  <si>
    <t>BANK OF NEW YORK MELLON CORP</t>
  </si>
  <si>
    <t>Per SOW signed 10-12-11</t>
  </si>
  <si>
    <t>3-UYTGNH</t>
  </si>
  <si>
    <t>242150020898</t>
  </si>
  <si>
    <t>50020898</t>
  </si>
  <si>
    <t>US054541771</t>
  </si>
  <si>
    <t>PEARSON EDUCATION HOLDINGS INC</t>
  </si>
  <si>
    <t>003/1002/9/2015</t>
  </si>
  <si>
    <t>242055326009</t>
  </si>
  <si>
    <t>55326009</t>
  </si>
  <si>
    <t>Brown, Gordon</t>
  </si>
  <si>
    <t>248323521916</t>
  </si>
  <si>
    <t>23521916</t>
  </si>
  <si>
    <t>US064930894</t>
  </si>
  <si>
    <t>UBS AMERICAS INC</t>
  </si>
  <si>
    <t>SOW SIGNED</t>
  </si>
  <si>
    <t>OPP-0000830803</t>
  </si>
  <si>
    <t>248323554860</t>
  </si>
  <si>
    <t>23554860</t>
  </si>
  <si>
    <t>US069269975</t>
  </si>
  <si>
    <t>NAVY FEDERAL CREDIT UNION</t>
  </si>
  <si>
    <t>00021-0000107371</t>
  </si>
  <si>
    <t>OPP-0000739927</t>
  </si>
  <si>
    <t>248323465245</t>
  </si>
  <si>
    <t>23465245</t>
  </si>
  <si>
    <t>00021-0000106117</t>
  </si>
  <si>
    <t>OPP-0001322701</t>
  </si>
  <si>
    <t>248323636304</t>
  </si>
  <si>
    <t>23636304</t>
  </si>
  <si>
    <t>US071695183</t>
  </si>
  <si>
    <t>KAISER FOUNDATION HEALTH PLAN</t>
  </si>
  <si>
    <t>Contact Denise M Newlin</t>
  </si>
  <si>
    <t>OPP-0001499954</t>
  </si>
  <si>
    <t>248323507262</t>
  </si>
  <si>
    <t>23507262</t>
  </si>
  <si>
    <t>96500-0000025866</t>
  </si>
  <si>
    <t>OPP-0001564907</t>
  </si>
  <si>
    <t>26Z071656001</t>
  </si>
  <si>
    <t>26Z071656</t>
  </si>
  <si>
    <t>258614</t>
  </si>
  <si>
    <t>248323404621</t>
  </si>
  <si>
    <t>23404621</t>
  </si>
  <si>
    <t>US103391843</t>
  </si>
  <si>
    <t>COSTCO WHOLESALE CORPORATION</t>
  </si>
  <si>
    <t>990718-047X</t>
  </si>
  <si>
    <t>OPP-0000354314</t>
  </si>
  <si>
    <t>248323602481</t>
  </si>
  <si>
    <t>23602481</t>
  </si>
  <si>
    <t>US112871561</t>
  </si>
  <si>
    <t>UNITEDHEALTH GROUP</t>
  </si>
  <si>
    <t>SOW 64 - MSA March 31 2004</t>
  </si>
  <si>
    <t>OPP-0001809931</t>
  </si>
  <si>
    <t>248323438310</t>
  </si>
  <si>
    <t>23438310</t>
  </si>
  <si>
    <t>US113253319</t>
  </si>
  <si>
    <t>ROYAL BANK OF SCOTLAND GROUP (US)</t>
  </si>
  <si>
    <t>231012</t>
  </si>
  <si>
    <t>OPP-0000302160</t>
  </si>
  <si>
    <t>242150023355</t>
  </si>
  <si>
    <t>50023355</t>
  </si>
  <si>
    <t>US119723906</t>
  </si>
  <si>
    <t>FIRST CITIZENS BANCSHARES INC</t>
  </si>
  <si>
    <t>001/1864/10/2016</t>
  </si>
  <si>
    <t>242150023354</t>
  </si>
  <si>
    <t>50023354</t>
  </si>
  <si>
    <t>242150020888</t>
  </si>
  <si>
    <t>50020888</t>
  </si>
  <si>
    <t>US144356508</t>
  </si>
  <si>
    <t>QUALCOMM INCORPORATED</t>
  </si>
  <si>
    <t>900068522</t>
  </si>
  <si>
    <t>248323194632</t>
  </si>
  <si>
    <t>23194632</t>
  </si>
  <si>
    <t>US183616317</t>
  </si>
  <si>
    <t>SAP AMERICA INC</t>
  </si>
  <si>
    <t>4502025170</t>
  </si>
  <si>
    <t>OPP-0000645645</t>
  </si>
  <si>
    <t>248323624800</t>
  </si>
  <si>
    <t>23624800</t>
  </si>
  <si>
    <t>US783824670</t>
  </si>
  <si>
    <t>SUNGARD CAPITAL CORP</t>
  </si>
  <si>
    <t>LOC - 1/15/2014</t>
  </si>
  <si>
    <t>OPP-0001803983</t>
  </si>
  <si>
    <t>26Z071626001</t>
  </si>
  <si>
    <t>26Z071626</t>
  </si>
  <si>
    <t>48378</t>
  </si>
  <si>
    <t>248323624779</t>
  </si>
  <si>
    <t>23624779</t>
  </si>
  <si>
    <t>US799249461</t>
  </si>
  <si>
    <t>FIRSTENERGY CORP</t>
  </si>
  <si>
    <t>55109068.</t>
  </si>
  <si>
    <t>OPP-0000289675</t>
  </si>
  <si>
    <t>242150020892</t>
  </si>
  <si>
    <t>50020892</t>
  </si>
  <si>
    <t>US801550802</t>
  </si>
  <si>
    <t>LYONDELLBASELL INDUSTRIES INC</t>
  </si>
  <si>
    <t>4401958983</t>
  </si>
  <si>
    <t>248323469156</t>
  </si>
  <si>
    <t>23469156</t>
  </si>
  <si>
    <t>US807391529</t>
  </si>
  <si>
    <t>TEXAS DEPT OF AGING &amp; DISABILITY SERVICES</t>
  </si>
  <si>
    <t>2013-006</t>
  </si>
  <si>
    <t>OPP-0001606842</t>
  </si>
  <si>
    <t>26Z072267001</t>
  </si>
  <si>
    <t>26Z072267</t>
  </si>
  <si>
    <t>US808730360</t>
  </si>
  <si>
    <t>TEXAS DEPT OF FAMILY &amp; PROTECTIVE SERVICES</t>
  </si>
  <si>
    <t>53000-4-0000032138</t>
  </si>
  <si>
    <t>248323579226</t>
  </si>
  <si>
    <t>23579226</t>
  </si>
  <si>
    <t>US825894319</t>
  </si>
  <si>
    <t>FIRST DATA HOLDINGS INC</t>
  </si>
  <si>
    <t>66018065</t>
  </si>
  <si>
    <t>OPP-0000681306</t>
  </si>
  <si>
    <t>Edwards, Carl</t>
  </si>
  <si>
    <t>248323205689</t>
  </si>
  <si>
    <t>23205689</t>
  </si>
  <si>
    <t>US832447812</t>
  </si>
  <si>
    <t>GENERAL MOTORS COMPANY</t>
  </si>
  <si>
    <t>4300012301</t>
  </si>
  <si>
    <t>OPP-0000820224</t>
  </si>
  <si>
    <t>248323275186</t>
  </si>
  <si>
    <t>23275186</t>
  </si>
  <si>
    <t>TS00621373</t>
  </si>
  <si>
    <t>242150020899</t>
  </si>
  <si>
    <t>50020899</t>
  </si>
  <si>
    <t>003/1008/7/2017</t>
  </si>
  <si>
    <t>248323502376</t>
  </si>
  <si>
    <t>23502376</t>
  </si>
  <si>
    <t>US834951691</t>
  </si>
  <si>
    <t>LOCKHEED MARTIN CORPORATION</t>
  </si>
  <si>
    <t>4100998830</t>
  </si>
  <si>
    <t>OPP-0001680874</t>
  </si>
  <si>
    <t>26Z071993001</t>
  </si>
  <si>
    <t>26Z071993</t>
  </si>
  <si>
    <t>US949152987</t>
  </si>
  <si>
    <t>SANTANDER CONSUMER USA INC</t>
  </si>
  <si>
    <t>57892</t>
  </si>
  <si>
    <t>248322725610</t>
  </si>
  <si>
    <t>22725610</t>
  </si>
  <si>
    <t>7500108221</t>
  </si>
  <si>
    <t>248323626733</t>
  </si>
  <si>
    <t>23626733</t>
  </si>
  <si>
    <t>USFD1883032</t>
  </si>
  <si>
    <t>TENNESSEE VALLEY AUTHORITY</t>
  </si>
  <si>
    <t>614797</t>
  </si>
  <si>
    <t>OPP-0000523402</t>
  </si>
  <si>
    <t>248323143648</t>
  </si>
  <si>
    <t>23143648</t>
  </si>
  <si>
    <t>529521</t>
  </si>
  <si>
    <t>248323557272</t>
  </si>
  <si>
    <t>23557272</t>
  </si>
  <si>
    <t>602109</t>
  </si>
  <si>
    <t>OPP-0000048646</t>
  </si>
  <si>
    <t>248323587671</t>
  </si>
  <si>
    <t>23587671</t>
  </si>
  <si>
    <t>USFD3254885</t>
  </si>
  <si>
    <t>US DEPT OF TREASURY</t>
  </si>
  <si>
    <t>192</t>
  </si>
  <si>
    <t>OPP-0001122552,0001758034</t>
  </si>
  <si>
    <t>248323587685</t>
  </si>
  <si>
    <t>23587685</t>
  </si>
  <si>
    <t>190</t>
  </si>
  <si>
    <t>248323461880</t>
  </si>
  <si>
    <t>23461880</t>
  </si>
  <si>
    <t>169</t>
  </si>
  <si>
    <t>248322275137</t>
  </si>
  <si>
    <t>22275137</t>
  </si>
  <si>
    <t>ICOEM SOW</t>
  </si>
  <si>
    <t>8-1OEBJ1V</t>
  </si>
  <si>
    <t>F42140014923</t>
  </si>
  <si>
    <t>40014923</t>
  </si>
  <si>
    <t>WW654087733</t>
  </si>
  <si>
    <t>China Pacific Insurance (Group) Inc.</t>
  </si>
  <si>
    <t>F465866273 CRMM71-00-027 0001468393</t>
  </si>
  <si>
    <t>K1Z059240001</t>
  </si>
  <si>
    <t>K1Z059240</t>
  </si>
  <si>
    <t>REF-2500238463</t>
  </si>
  <si>
    <t>CA247133044</t>
  </si>
  <si>
    <t>BELL ICT</t>
  </si>
  <si>
    <t>200053530463</t>
  </si>
  <si>
    <t>CA253258446</t>
  </si>
  <si>
    <t>ARROW ELECTRONICS CANADA LTD</t>
  </si>
  <si>
    <t>CLO 11-11-13 Arrow COM AB ECP CCI#3</t>
  </si>
  <si>
    <t>80R577592001</t>
  </si>
  <si>
    <t>80R577592</t>
  </si>
  <si>
    <t>E858246</t>
  </si>
  <si>
    <t>20Z052938601</t>
  </si>
  <si>
    <t>71R589963001</t>
  </si>
  <si>
    <t>71R589963</t>
  </si>
  <si>
    <t>130871-WDN</t>
  </si>
  <si>
    <t>20Z052938600</t>
  </si>
  <si>
    <t>K1Z059298001</t>
  </si>
  <si>
    <t>K1Z059298</t>
  </si>
  <si>
    <t>PO#4504275433</t>
  </si>
  <si>
    <t>80R588904001</t>
  </si>
  <si>
    <t>80R588904</t>
  </si>
  <si>
    <t>E858518</t>
  </si>
  <si>
    <t>80R578039001</t>
  </si>
  <si>
    <t>80R578039</t>
  </si>
  <si>
    <t>GB231836615</t>
  </si>
  <si>
    <t>TRANSPORT FOR LONDON</t>
  </si>
  <si>
    <t>E858149</t>
  </si>
  <si>
    <t>80R590513001</t>
  </si>
  <si>
    <t>80R590513</t>
  </si>
  <si>
    <t>E858642</t>
  </si>
  <si>
    <t>80R585610001</t>
  </si>
  <si>
    <t>80R585610</t>
  </si>
  <si>
    <t>GB503249211</t>
  </si>
  <si>
    <t>FIDELITY INVESTMENT MANAGEMENT LTD</t>
  </si>
  <si>
    <t>D015487</t>
  </si>
  <si>
    <t>FERNANDEZ MUERZA, JESUS C</t>
  </si>
  <si>
    <t>70R589605001</t>
  </si>
  <si>
    <t>70R589605</t>
  </si>
  <si>
    <t>ES462068420</t>
  </si>
  <si>
    <t>GRUPO FERROVIAL SA</t>
  </si>
  <si>
    <t>8700002424</t>
  </si>
  <si>
    <t>74R590215001</t>
  </si>
  <si>
    <t>74R590215</t>
  </si>
  <si>
    <t>IL600720122</t>
  </si>
  <si>
    <t>TACT COMPUTERS AND SYSTEMS LTD</t>
  </si>
  <si>
    <t>90000130</t>
  </si>
  <si>
    <t>85R590031001</t>
  </si>
  <si>
    <t>85R590031</t>
  </si>
  <si>
    <t>NL414551663</t>
  </si>
  <si>
    <t>COMPAREX</t>
  </si>
  <si>
    <t>130007165EB1</t>
  </si>
  <si>
    <t>79R576374D01</t>
  </si>
  <si>
    <t>79R576374</t>
  </si>
  <si>
    <t>EOH PO PMT000855</t>
  </si>
  <si>
    <t>R17003538661</t>
  </si>
  <si>
    <t>R17003538</t>
  </si>
  <si>
    <t>L0042955</t>
  </si>
  <si>
    <t>89FJ24252001</t>
  </si>
  <si>
    <t>89FJ24252</t>
  </si>
  <si>
    <t>DR190305</t>
  </si>
  <si>
    <t>Indonesia</t>
  </si>
  <si>
    <t>756184264661</t>
  </si>
  <si>
    <t>756184264</t>
  </si>
  <si>
    <t>ID728832403</t>
  </si>
  <si>
    <t>PT MASTERSYSTEM INFOTAMA</t>
  </si>
  <si>
    <t>2013/11.PO/0149</t>
  </si>
  <si>
    <t>26Z072914001</t>
  </si>
  <si>
    <t>26Z072914</t>
  </si>
  <si>
    <t>US090758129</t>
  </si>
  <si>
    <t>THOMSON REUTERS CORPORATION</t>
  </si>
  <si>
    <t>4500655036-1002</t>
  </si>
  <si>
    <t>26Z072867001</t>
  </si>
  <si>
    <t>26Z072867</t>
  </si>
  <si>
    <t>US072324379</t>
  </si>
  <si>
    <t>DANIEL J EDELMAN INC</t>
  </si>
  <si>
    <t>HPP PO-01293</t>
  </si>
  <si>
    <t>26Z072144002</t>
  </si>
  <si>
    <t>26Z072935001</t>
  </si>
  <si>
    <t>26Z072935</t>
  </si>
  <si>
    <t>96500-0000028937</t>
  </si>
  <si>
    <t>24Z125811001</t>
  </si>
  <si>
    <t>24Z125811</t>
  </si>
  <si>
    <t>US191222244</t>
  </si>
  <si>
    <t>SEARS HOLDINGS CORPORATION</t>
  </si>
  <si>
    <t>4300198738</t>
  </si>
  <si>
    <t>24Z125607001</t>
  </si>
  <si>
    <t>24Z125607</t>
  </si>
  <si>
    <t>4300198745</t>
  </si>
  <si>
    <t>26Z072931001</t>
  </si>
  <si>
    <t>26Z072931</t>
  </si>
  <si>
    <t>X1320031</t>
  </si>
  <si>
    <t>26Z072928001</t>
  </si>
  <si>
    <t>26Z072928</t>
  </si>
  <si>
    <t>X1320030</t>
  </si>
  <si>
    <t>24Z125658001</t>
  </si>
  <si>
    <t>24Z125658</t>
  </si>
  <si>
    <t>US085157964</t>
  </si>
  <si>
    <t>SOUTHWEST BUSINESS CORPORATION</t>
  </si>
  <si>
    <t>4300198722</t>
  </si>
  <si>
    <t>80R585870001</t>
  </si>
  <si>
    <t>80R585870</t>
  </si>
  <si>
    <t>GB771303005</t>
  </si>
  <si>
    <t>STARBASE COMPUTER SERVICES LTD</t>
  </si>
  <si>
    <t>4300047444</t>
  </si>
  <si>
    <t>80R577997001</t>
  </si>
  <si>
    <t>80R577997</t>
  </si>
  <si>
    <t>GBEU9997025</t>
  </si>
  <si>
    <t>ITS CONF MGMT GB</t>
  </si>
  <si>
    <t>4300046819</t>
  </si>
  <si>
    <t>26Z072918001</t>
  </si>
  <si>
    <t>26Z072918</t>
  </si>
  <si>
    <t>1335228</t>
  </si>
  <si>
    <t>24Z125547001</t>
  </si>
  <si>
    <t>24Z125547</t>
  </si>
  <si>
    <t>6734264</t>
  </si>
  <si>
    <t>24Z126053001</t>
  </si>
  <si>
    <t>24Z126053</t>
  </si>
  <si>
    <t>US074882358</t>
  </si>
  <si>
    <t>BRIDGEWATER ASSOCIATES LIMITED PARTNERSHIP</t>
  </si>
  <si>
    <t>103300870700</t>
  </si>
  <si>
    <t>D40051288001</t>
  </si>
  <si>
    <t>D40051288</t>
  </si>
  <si>
    <t>PO30022305</t>
  </si>
  <si>
    <t>754305926661</t>
  </si>
  <si>
    <t>754305926</t>
  </si>
  <si>
    <t>SG894664044</t>
  </si>
  <si>
    <t>Avnet Asia PTE Ltd</t>
  </si>
  <si>
    <t>6300116124</t>
  </si>
  <si>
    <t>Muni, Shantanu</t>
  </si>
  <si>
    <t>26Z073141001</t>
  </si>
  <si>
    <t>26Z073141</t>
  </si>
  <si>
    <t>US003296175</t>
  </si>
  <si>
    <t>THE COCA-COLA COMPANY</t>
  </si>
  <si>
    <t>7000511595</t>
  </si>
  <si>
    <t>26Z073101001</t>
  </si>
  <si>
    <t>26Z073101</t>
  </si>
  <si>
    <t>US145966326</t>
  </si>
  <si>
    <t>WINDSTREAM CORPORATION</t>
  </si>
  <si>
    <t>HPP PO-01298</t>
  </si>
  <si>
    <t>24Z126071001</t>
  </si>
  <si>
    <t>24Z126071</t>
  </si>
  <si>
    <t>6742689</t>
  </si>
  <si>
    <t>26Z073093001</t>
  </si>
  <si>
    <t>26Z073093</t>
  </si>
  <si>
    <t>US199908526</t>
  </si>
  <si>
    <t>SWIFT</t>
  </si>
  <si>
    <t>305401</t>
  </si>
  <si>
    <t>26Z073057001</t>
  </si>
  <si>
    <t>26Z073057</t>
  </si>
  <si>
    <t>PO 305356</t>
  </si>
  <si>
    <t>26Z073179001</t>
  </si>
  <si>
    <t>26Z073179</t>
  </si>
  <si>
    <t>HPP PO-01295</t>
  </si>
  <si>
    <t>89FP05585001</t>
  </si>
  <si>
    <t>89FP05585</t>
  </si>
  <si>
    <t>13HP0033</t>
  </si>
  <si>
    <t>Morocco</t>
  </si>
  <si>
    <t>E8R595463001</t>
  </si>
  <si>
    <t>E8R595463</t>
  </si>
  <si>
    <t>MA644028144</t>
  </si>
  <si>
    <t>Munisys SA</t>
  </si>
  <si>
    <t>CF012001</t>
  </si>
  <si>
    <t>Malaysia</t>
  </si>
  <si>
    <t>687237199331</t>
  </si>
  <si>
    <t>687237199</t>
  </si>
  <si>
    <t>MY894316876</t>
  </si>
  <si>
    <t>NH2 SYSTEM SDN BHD</t>
  </si>
  <si>
    <t>13/0277</t>
  </si>
  <si>
    <t>92R596326001</t>
  </si>
  <si>
    <t>92R596326</t>
  </si>
  <si>
    <t>2323</t>
  </si>
  <si>
    <t>92R596321001</t>
  </si>
  <si>
    <t>92R596321</t>
  </si>
  <si>
    <t>2324</t>
  </si>
  <si>
    <t>85R595610001</t>
  </si>
  <si>
    <t>85R595610</t>
  </si>
  <si>
    <t>130007138EB-1</t>
  </si>
  <si>
    <t>E51078058001</t>
  </si>
  <si>
    <t>E51078058</t>
  </si>
  <si>
    <t>E6HP-13232-01</t>
  </si>
  <si>
    <t>26Z071594002</t>
  </si>
  <si>
    <t>24Z126194001</t>
  </si>
  <si>
    <t>24Z126194</t>
  </si>
  <si>
    <t>US082106332</t>
  </si>
  <si>
    <t>CHARTER COMMUNICATIONS INC</t>
  </si>
  <si>
    <t>103300871273</t>
  </si>
  <si>
    <t>24Z125745001</t>
  </si>
  <si>
    <t>24Z125745</t>
  </si>
  <si>
    <t>103300869536</t>
  </si>
  <si>
    <t>26Z071594003</t>
  </si>
  <si>
    <t>4503724172</t>
  </si>
  <si>
    <t>26Z073053001</t>
  </si>
  <si>
    <t>26Z073053</t>
  </si>
  <si>
    <t>US788948115</t>
  </si>
  <si>
    <t>BLACK &amp; VEATCH HOLDING COMPANY</t>
  </si>
  <si>
    <t>7000041773</t>
  </si>
  <si>
    <t>83R599819D00</t>
  </si>
  <si>
    <t>83R599819</t>
  </si>
  <si>
    <t>DEEU9999430</t>
  </si>
  <si>
    <t>QUALITY PARK GMBH</t>
  </si>
  <si>
    <t>PO20131002</t>
  </si>
  <si>
    <t>Wolf, Petra/ Klotsche, Jens</t>
  </si>
  <si>
    <t>83R600822001</t>
  </si>
  <si>
    <t>83R600822</t>
  </si>
  <si>
    <t>DE329365795</t>
  </si>
  <si>
    <t>HEWLETT PACKARD</t>
  </si>
  <si>
    <t>LEV_ON_41066924_111913</t>
  </si>
  <si>
    <t>94Z006167001</t>
  </si>
  <si>
    <t>94Z006167</t>
  </si>
  <si>
    <t>4791012414</t>
  </si>
  <si>
    <t>Venezuela</t>
  </si>
  <si>
    <t>18Z027701900</t>
  </si>
  <si>
    <t>18Z027701</t>
  </si>
  <si>
    <t>VE885310706</t>
  </si>
  <si>
    <t>PETROLEOS DE VENEZUELA, SA</t>
  </si>
  <si>
    <t>5100104007</t>
  </si>
  <si>
    <t>Franzone, Phil</t>
  </si>
  <si>
    <t>26Z073094001</t>
  </si>
  <si>
    <t>26Z073094</t>
  </si>
  <si>
    <t>US017730458</t>
  </si>
  <si>
    <t>THE CLEVELAND CLINIC FOUNDATION</t>
  </si>
  <si>
    <t>5818926</t>
  </si>
  <si>
    <t>J92306742001</t>
  </si>
  <si>
    <t>J92306742</t>
  </si>
  <si>
    <t>IN915336668</t>
  </si>
  <si>
    <t>Avnet India Limited</t>
  </si>
  <si>
    <t>6300116334/D &amp; B TECH</t>
  </si>
  <si>
    <t>89FP05586001</t>
  </si>
  <si>
    <t>89FP05586</t>
  </si>
  <si>
    <t>JP690541685</t>
  </si>
  <si>
    <t>NEC CORPORATION</t>
  </si>
  <si>
    <t>SP1-E39003-VP-0004+01</t>
  </si>
  <si>
    <t>JMR600410001</t>
  </si>
  <si>
    <t>JMR600410</t>
  </si>
  <si>
    <t>LU400530770</t>
  </si>
  <si>
    <t>LE FOYER ASSURANCES LUX</t>
  </si>
  <si>
    <t>C7025</t>
  </si>
  <si>
    <t>200053533615</t>
  </si>
  <si>
    <t>CLO 11-18-13 COM IBF FOCUS PMTS</t>
  </si>
  <si>
    <t>906200392001</t>
  </si>
  <si>
    <t>906200392</t>
  </si>
  <si>
    <t>00001183</t>
  </si>
  <si>
    <t>26Z072144004</t>
  </si>
  <si>
    <t>26Z073044001</t>
  </si>
  <si>
    <t>26Z073044</t>
  </si>
  <si>
    <t>X1320033</t>
  </si>
  <si>
    <t>24Z125806001</t>
  </si>
  <si>
    <t>24Z125806</t>
  </si>
  <si>
    <t>103300869535</t>
  </si>
  <si>
    <t>26Z073032001</t>
  </si>
  <si>
    <t>26Z073032</t>
  </si>
  <si>
    <t>US073133571</t>
  </si>
  <si>
    <t>UNIVERSITY OF MICHIGAN</t>
  </si>
  <si>
    <t>3002856420 &amp; 3002856738</t>
  </si>
  <si>
    <t>J92706736001</t>
  </si>
  <si>
    <t>J92706736</t>
  </si>
  <si>
    <t>P991402/LIONBRIDGE</t>
  </si>
  <si>
    <t>82R593488001</t>
  </si>
  <si>
    <t>82R593488</t>
  </si>
  <si>
    <t>81545</t>
  </si>
  <si>
    <t>756184274663</t>
  </si>
  <si>
    <t>756184274</t>
  </si>
  <si>
    <t>ID728818428</t>
  </si>
  <si>
    <t>PT BERCA HARDAYAPERKASA</t>
  </si>
  <si>
    <t>O1 064549</t>
  </si>
  <si>
    <t>L8R595786001</t>
  </si>
  <si>
    <t>L8R595786</t>
  </si>
  <si>
    <t>2113110168</t>
  </si>
  <si>
    <t>R6Z006272001</t>
  </si>
  <si>
    <t>R6Z006272</t>
  </si>
  <si>
    <t>CO880424168</t>
  </si>
  <si>
    <t>ITSTK IT SERVICES TECHNOLOGY AND KNOWLEDGE LTDA</t>
  </si>
  <si>
    <t>013-018</t>
  </si>
  <si>
    <t>HWZ008424001</t>
  </si>
  <si>
    <t>HWZ008424</t>
  </si>
  <si>
    <t>4400003083</t>
  </si>
  <si>
    <t>93R596008D01</t>
  </si>
  <si>
    <t>93R596008</t>
  </si>
  <si>
    <t>DK309793268</t>
  </si>
  <si>
    <t>ALLAN TANGE HOLDING APS</t>
  </si>
  <si>
    <t>9300-65676-00</t>
  </si>
  <si>
    <t>D40050924001</t>
  </si>
  <si>
    <t>D40050924</t>
  </si>
  <si>
    <t>PO30022264</t>
  </si>
  <si>
    <t>85R578265001</t>
  </si>
  <si>
    <t>85R578265</t>
  </si>
  <si>
    <t>NL415203608</t>
  </si>
  <si>
    <t>PGGM COOPERATIE U.A.</t>
  </si>
  <si>
    <t>PGGM15112013</t>
  </si>
  <si>
    <t>US112706499</t>
  </si>
  <si>
    <t>SITA INFORMATION NETWORKING COMPUTING USA INC</t>
  </si>
  <si>
    <t>80R576986001</t>
  </si>
  <si>
    <t>80R576986</t>
  </si>
  <si>
    <t>GB215785387</t>
  </si>
  <si>
    <t>HEWLETT-PACKARD LTD</t>
  </si>
  <si>
    <t>9400004034</t>
  </si>
  <si>
    <t>80R577034001</t>
  </si>
  <si>
    <t>80R577034</t>
  </si>
  <si>
    <t>4300046856</t>
  </si>
  <si>
    <t>24Z125426001</t>
  </si>
  <si>
    <t>24Z125426</t>
  </si>
  <si>
    <t>US182158873</t>
  </si>
  <si>
    <t>LIFE TECHNOLOGIES CORPORATION</t>
  </si>
  <si>
    <t>6731993</t>
  </si>
  <si>
    <t>89FP05584001</t>
  </si>
  <si>
    <t>89FP05584</t>
  </si>
  <si>
    <t>D13110038300E-00</t>
  </si>
  <si>
    <t>89FP05583001</t>
  </si>
  <si>
    <t>89FP05583</t>
  </si>
  <si>
    <t>D13110038900E-00</t>
  </si>
  <si>
    <t>89FP05582001</t>
  </si>
  <si>
    <t>89FP05582</t>
  </si>
  <si>
    <t>D13110031700E-00</t>
  </si>
  <si>
    <t>89FP05581001</t>
  </si>
  <si>
    <t>89FP05581</t>
  </si>
  <si>
    <t>D13110040900E-00</t>
  </si>
  <si>
    <t>26Z072821001</t>
  </si>
  <si>
    <t>26Z072821</t>
  </si>
  <si>
    <t>HPP PO-01292</t>
  </si>
  <si>
    <t>26Z072819001</t>
  </si>
  <si>
    <t>26Z072819</t>
  </si>
  <si>
    <t>55118148</t>
  </si>
  <si>
    <t>26Z072845001</t>
  </si>
  <si>
    <t>26Z072845</t>
  </si>
  <si>
    <t>7000041691</t>
  </si>
  <si>
    <t>26Z072767001</t>
  </si>
  <si>
    <t>26Z072767</t>
  </si>
  <si>
    <t>7000041587</t>
  </si>
  <si>
    <t>L8R577067001</t>
  </si>
  <si>
    <t>L8R577067</t>
  </si>
  <si>
    <t>2113110045</t>
  </si>
  <si>
    <t>20Z053063001</t>
  </si>
  <si>
    <t>20Z053063</t>
  </si>
  <si>
    <t>151300082440</t>
  </si>
  <si>
    <t>20Z053391001</t>
  </si>
  <si>
    <t>20Z053391</t>
  </si>
  <si>
    <t>4501048414</t>
  </si>
  <si>
    <t>20Z053387001</t>
  </si>
  <si>
    <t>20Z053387</t>
  </si>
  <si>
    <t>CA246801237</t>
  </si>
  <si>
    <t>GROUPE CGI INC</t>
  </si>
  <si>
    <t>70002-0000012156</t>
  </si>
  <si>
    <t>J91906732001</t>
  </si>
  <si>
    <t>J91906732</t>
  </si>
  <si>
    <t>6300115716/LIQUIDHUB</t>
  </si>
  <si>
    <t>756184118850</t>
  </si>
  <si>
    <t>756184118</t>
  </si>
  <si>
    <t>O1 063578</t>
  </si>
  <si>
    <t>93R577652001</t>
  </si>
  <si>
    <t>93R577652</t>
  </si>
  <si>
    <t>CARLSBERG003</t>
  </si>
  <si>
    <t>83R252253C01</t>
  </si>
  <si>
    <t>83R252253</t>
  </si>
  <si>
    <t>DE330896908</t>
  </si>
  <si>
    <t>EDEKA AG</t>
  </si>
  <si>
    <t>83RO-62568-01</t>
  </si>
  <si>
    <t>756184118851</t>
  </si>
  <si>
    <t>83R577293001</t>
  </si>
  <si>
    <t>83R577293</t>
  </si>
  <si>
    <t>DE315662965</t>
  </si>
  <si>
    <t>DEUTSCHE BAHN AG</t>
  </si>
  <si>
    <t>002B/2BW/41175990</t>
  </si>
  <si>
    <t>HWZ008380001</t>
  </si>
  <si>
    <t>HWZ008380</t>
  </si>
  <si>
    <t>4400003033</t>
  </si>
  <si>
    <t>HWZ008378001</t>
  </si>
  <si>
    <t>HWZ008378</t>
  </si>
  <si>
    <t>4400003034</t>
  </si>
  <si>
    <t>83R578220001</t>
  </si>
  <si>
    <t>83R578220</t>
  </si>
  <si>
    <t>DE315016295</t>
  </si>
  <si>
    <t>VOLKSWAGEN AG</t>
  </si>
  <si>
    <t>4500224083</t>
  </si>
  <si>
    <t>906137901001</t>
  </si>
  <si>
    <t>906137901</t>
  </si>
  <si>
    <t>354967</t>
  </si>
  <si>
    <t>906609858001</t>
  </si>
  <si>
    <t>906609858</t>
  </si>
  <si>
    <t>354964</t>
  </si>
  <si>
    <t>20Z053391600</t>
  </si>
  <si>
    <t>20Z053504001</t>
  </si>
  <si>
    <t>20Z053504</t>
  </si>
  <si>
    <t>70004-0000010534</t>
  </si>
  <si>
    <t>20Z053106001</t>
  </si>
  <si>
    <t>20Z053106</t>
  </si>
  <si>
    <t>CA202135869</t>
  </si>
  <si>
    <t>FAIRMONT HOTELS &amp; RESORTS</t>
  </si>
  <si>
    <t>4300198549</t>
  </si>
  <si>
    <t>20Z053391601</t>
  </si>
  <si>
    <t>940061231874</t>
  </si>
  <si>
    <t>AR975002460</t>
  </si>
  <si>
    <t>TSOFT SA</t>
  </si>
  <si>
    <t>TCCRB-149794</t>
  </si>
  <si>
    <t>940061231713</t>
  </si>
  <si>
    <t>TCCRB-153846</t>
  </si>
  <si>
    <t>83R584251001</t>
  </si>
  <si>
    <t>83R584251</t>
  </si>
  <si>
    <t>94Z006152001</t>
  </si>
  <si>
    <t>94Z006152</t>
  </si>
  <si>
    <t>3300062854</t>
  </si>
  <si>
    <t>906511464001</t>
  </si>
  <si>
    <t>906511464</t>
  </si>
  <si>
    <t>AU759129109</t>
  </si>
  <si>
    <t>GRIFFITH UNIVERSITY</t>
  </si>
  <si>
    <t>0000205965</t>
  </si>
  <si>
    <t>5100042556</t>
  </si>
  <si>
    <t>R60053531677</t>
  </si>
  <si>
    <t>TCCRB-153073</t>
  </si>
  <si>
    <t>24Z125599001</t>
  </si>
  <si>
    <t>24Z125599</t>
  </si>
  <si>
    <t>4300198573</t>
  </si>
  <si>
    <t>26Z072863001</t>
  </si>
  <si>
    <t>26Z072863</t>
  </si>
  <si>
    <t>PO0010437</t>
  </si>
  <si>
    <t>83R601445001</t>
  </si>
  <si>
    <t>83R601445</t>
  </si>
  <si>
    <t>665 / 4805065283</t>
  </si>
  <si>
    <t>JMR600303D01</t>
  </si>
  <si>
    <t>JMR600303</t>
  </si>
  <si>
    <t>LR-RBG/4500239169</t>
  </si>
  <si>
    <t>JMR600305D01</t>
  </si>
  <si>
    <t>JMR600305</t>
  </si>
  <si>
    <t>JMR599726D01</t>
  </si>
  <si>
    <t>JMR599726</t>
  </si>
  <si>
    <t>JMR600241D01</t>
  </si>
  <si>
    <t>JMR600241</t>
  </si>
  <si>
    <t>LR-RBG/4500239173</t>
  </si>
  <si>
    <t>940023664710</t>
  </si>
  <si>
    <t>23664710</t>
  </si>
  <si>
    <t>0001-00006570</t>
  </si>
  <si>
    <t>710001012034</t>
  </si>
  <si>
    <t>01012034</t>
  </si>
  <si>
    <t>OPP-0000161544</t>
  </si>
  <si>
    <t>OPP-0000261544</t>
  </si>
  <si>
    <t>Natalie Fair</t>
  </si>
  <si>
    <t>906110902422</t>
  </si>
  <si>
    <t>10902422</t>
  </si>
  <si>
    <t>AU750506131</t>
  </si>
  <si>
    <t>COMMONWEALTH BANK OF AUSTRALIA</t>
  </si>
  <si>
    <t>LOC Reversal date 14 Dec 2013</t>
  </si>
  <si>
    <t>OPP-0001477052</t>
  </si>
  <si>
    <t>906110909597</t>
  </si>
  <si>
    <t>10909597</t>
  </si>
  <si>
    <t>PO2162455</t>
  </si>
  <si>
    <t>906110909600</t>
  </si>
  <si>
    <t>10909600</t>
  </si>
  <si>
    <t>PO2162459</t>
  </si>
  <si>
    <t>906110909598</t>
  </si>
  <si>
    <t>10909598</t>
  </si>
  <si>
    <t>PO2162460</t>
  </si>
  <si>
    <t>906110909599</t>
  </si>
  <si>
    <t>10909599</t>
  </si>
  <si>
    <t>PO2162458</t>
  </si>
  <si>
    <t>906110910613</t>
  </si>
  <si>
    <t>10910613</t>
  </si>
  <si>
    <t>Exchange variance</t>
  </si>
  <si>
    <t>F41080139800</t>
  </si>
  <si>
    <t>K10023660209</t>
  </si>
  <si>
    <t>23660209</t>
  </si>
  <si>
    <t>LN-OPP0001599372</t>
  </si>
  <si>
    <t>870001118682</t>
  </si>
  <si>
    <t>01118682</t>
  </si>
  <si>
    <t>OPP-0001382901 v. 14.06.2013</t>
  </si>
  <si>
    <t>OPP-0001382901</t>
  </si>
  <si>
    <t>CBR346227C01</t>
  </si>
  <si>
    <t>CBR346227</t>
  </si>
  <si>
    <t>136617Q</t>
  </si>
  <si>
    <t>610001200639</t>
  </si>
  <si>
    <t>01200639</t>
  </si>
  <si>
    <t>P003436</t>
  </si>
  <si>
    <t>Belgium</t>
  </si>
  <si>
    <t>84R586393D01</t>
  </si>
  <si>
    <t>84R586393</t>
  </si>
  <si>
    <t>BE370515330</t>
  </si>
  <si>
    <t>BNP PARIBAS FORTIS</t>
  </si>
  <si>
    <t>4500929131 / DB5</t>
  </si>
  <si>
    <t>208023425671</t>
  </si>
  <si>
    <t>23425671</t>
  </si>
  <si>
    <t>4501025921</t>
  </si>
  <si>
    <t>OPP-0000873978</t>
  </si>
  <si>
    <t>208023651193</t>
  </si>
  <si>
    <t>23651193</t>
  </si>
  <si>
    <t>4501047658</t>
  </si>
  <si>
    <t>OPP-0001822087</t>
  </si>
  <si>
    <t>208023465851</t>
  </si>
  <si>
    <t>23465851</t>
  </si>
  <si>
    <t>CA207262296</t>
  </si>
  <si>
    <t>HYDRO QUEBEC</t>
  </si>
  <si>
    <t>4510097684</t>
  </si>
  <si>
    <t>OPP-0000028136</t>
  </si>
  <si>
    <t>208022326519</t>
  </si>
  <si>
    <t>22326519</t>
  </si>
  <si>
    <t>PEIN # A237208 Claude Auger.</t>
  </si>
  <si>
    <t>SBLCRM-8-1NK7QMK</t>
  </si>
  <si>
    <t>OPP-0000152366</t>
  </si>
  <si>
    <t>Chan, Philip</t>
  </si>
  <si>
    <t>20Z053614001</t>
  </si>
  <si>
    <t>20Z053614</t>
  </si>
  <si>
    <t>CA251797189</t>
  </si>
  <si>
    <t>GOV OF AB - ALBERTA HEALTH SVCS</t>
  </si>
  <si>
    <t>SYE916286</t>
  </si>
  <si>
    <t>870000980126</t>
  </si>
  <si>
    <t>00980126</t>
  </si>
  <si>
    <t>CH480683648</t>
  </si>
  <si>
    <t>SBB SCHWEIZERISCHE BUNDESBAHNEN</t>
  </si>
  <si>
    <t>4700149194 v. 26.10.2012</t>
  </si>
  <si>
    <t>OPP-0000272331</t>
  </si>
  <si>
    <t>OPP-0000644681</t>
  </si>
  <si>
    <t>L80001202010</t>
  </si>
  <si>
    <t>01202010</t>
  </si>
  <si>
    <t>Objednavka c. 2113110063</t>
  </si>
  <si>
    <t>OPP-0001432094</t>
  </si>
  <si>
    <t>VILARDAGA, RAQUEL</t>
  </si>
  <si>
    <t>700001202705</t>
  </si>
  <si>
    <t>01202705</t>
  </si>
  <si>
    <t>ES460141344</t>
  </si>
  <si>
    <t>BANCO DE SABADELL S.A.</t>
  </si>
  <si>
    <t>Integracion entidades bancarias1</t>
  </si>
  <si>
    <t>702130058493</t>
  </si>
  <si>
    <t>30058493</t>
  </si>
  <si>
    <t>ES513677336</t>
  </si>
  <si>
    <t>T-SYSTEMS ELTEC SEGURIDAD SA</t>
  </si>
  <si>
    <t>8110137331</t>
  </si>
  <si>
    <t>Arveiller, Aurelie</t>
  </si>
  <si>
    <t>81R451200C00</t>
  </si>
  <si>
    <t>81R451200</t>
  </si>
  <si>
    <t>FR279612824</t>
  </si>
  <si>
    <t>RENAULT SAS</t>
  </si>
  <si>
    <t>4202007687</t>
  </si>
  <si>
    <t>81R451200D00</t>
  </si>
  <si>
    <t>4202048060</t>
  </si>
  <si>
    <t>81R451200C01</t>
  </si>
  <si>
    <t>81R451200D02</t>
  </si>
  <si>
    <t>810001034917</t>
  </si>
  <si>
    <t>01034917</t>
  </si>
  <si>
    <t>FR647894260</t>
  </si>
  <si>
    <t>CHEOPS TECHNOLOGY FRANCE</t>
  </si>
  <si>
    <t>Bon pour commande Cheops</t>
  </si>
  <si>
    <t>OPP-0000740190</t>
  </si>
  <si>
    <t>81R595176D01</t>
  </si>
  <si>
    <t>81R595176</t>
  </si>
  <si>
    <t>FR762307056</t>
  </si>
  <si>
    <t>FITEC</t>
  </si>
  <si>
    <t>ML24042013-01</t>
  </si>
  <si>
    <t>810001199646</t>
  </si>
  <si>
    <t>01199646</t>
  </si>
  <si>
    <t>FR767534308</t>
  </si>
  <si>
    <t>GROUPE EURIWARE</t>
  </si>
  <si>
    <t>620164</t>
  </si>
  <si>
    <t>OPP-0001070476</t>
  </si>
  <si>
    <t>Laroche, Bertrand</t>
  </si>
  <si>
    <t>810001116602</t>
  </si>
  <si>
    <t>01116602</t>
  </si>
  <si>
    <t>FR772428918</t>
  </si>
  <si>
    <t>BANQUES POPULAIRES ET CAISSES D EPARGNE</t>
  </si>
  <si>
    <t>GCT130155SCFH</t>
  </si>
  <si>
    <t>OPP-0001351419</t>
  </si>
  <si>
    <t>800501085640</t>
  </si>
  <si>
    <t>01085640</t>
  </si>
  <si>
    <t>GB227305745</t>
  </si>
  <si>
    <t>EDS INTERNATIONAL LTD</t>
  </si>
  <si>
    <t>OPP-0001077354</t>
  </si>
  <si>
    <t>800501084568</t>
  </si>
  <si>
    <t>01084568</t>
  </si>
  <si>
    <t>OPP-0001077389</t>
  </si>
  <si>
    <t>80R601574001</t>
  </si>
  <si>
    <t>80R601574</t>
  </si>
  <si>
    <t>BPOA6231264</t>
  </si>
  <si>
    <t>80R601599001</t>
  </si>
  <si>
    <t>80R601599</t>
  </si>
  <si>
    <t>BPOA6228980</t>
  </si>
  <si>
    <t>80R585961D01</t>
  </si>
  <si>
    <t>80R585961</t>
  </si>
  <si>
    <t>GB228559365</t>
  </si>
  <si>
    <t>QA-IQ GROUP</t>
  </si>
  <si>
    <t>BPOA6166881</t>
  </si>
  <si>
    <t>80R585954D01</t>
  </si>
  <si>
    <t>80R585954</t>
  </si>
  <si>
    <t>GB239637049</t>
  </si>
  <si>
    <t>DIGITAL NETWORK SERVICES (UK) LTD</t>
  </si>
  <si>
    <t>407747</t>
  </si>
  <si>
    <t>80R585968D01</t>
  </si>
  <si>
    <t>80R585968</t>
  </si>
  <si>
    <t>GB777513102</t>
  </si>
  <si>
    <t>COMPUTERSHARE LTD</t>
  </si>
  <si>
    <t>SD137991</t>
  </si>
  <si>
    <t>00CD01110129</t>
  </si>
  <si>
    <t>01110129</t>
  </si>
  <si>
    <t>HU401220637</t>
  </si>
  <si>
    <t>ALPHANET SZAMITASTECHNIKAI ES VALLALKOZASI KORLATOLT FELELOSSEGU TARSASAG</t>
  </si>
  <si>
    <t>2013. máj. 6-án kelt szerződés</t>
  </si>
  <si>
    <t>OPP-0000619987</t>
  </si>
  <si>
    <t>J92140044850</t>
  </si>
  <si>
    <t>40044850</t>
  </si>
  <si>
    <t>J9008EDU02004J00</t>
  </si>
  <si>
    <t>Corona, Massimiliano</t>
  </si>
  <si>
    <t>820101201844</t>
  </si>
  <si>
    <t>01201844</t>
  </si>
  <si>
    <t>IT428569479</t>
  </si>
  <si>
    <t>UNICREDITO ITALIANO</t>
  </si>
  <si>
    <t>2000075894</t>
  </si>
  <si>
    <t>OPP-0000819386</t>
  </si>
  <si>
    <t>Paravani, Fabio</t>
  </si>
  <si>
    <t>82R578216D01</t>
  </si>
  <si>
    <t>82R578216</t>
  </si>
  <si>
    <t>IT432891620</t>
  </si>
  <si>
    <t>SOGEI SOCIETA' GENERALE D'INFORMATICA SPA</t>
  </si>
  <si>
    <t>NRXT130106</t>
  </si>
  <si>
    <t>Cusin, Enrica</t>
  </si>
  <si>
    <t>820101188103</t>
  </si>
  <si>
    <t>01188103</t>
  </si>
  <si>
    <t>IT440071629</t>
  </si>
  <si>
    <t>VODAFONE</t>
  </si>
  <si>
    <t>SOW del 18/10/2013</t>
  </si>
  <si>
    <t>OPP-0001693769</t>
  </si>
  <si>
    <t>Landolfo, Luca</t>
  </si>
  <si>
    <t>820101200691</t>
  </si>
  <si>
    <t>01200691</t>
  </si>
  <si>
    <t>IT447267550</t>
  </si>
  <si>
    <t>POSTE ITALIANE</t>
  </si>
  <si>
    <t>4501186234</t>
  </si>
  <si>
    <t>OPP-0001725763</t>
  </si>
  <si>
    <t>820101200454</t>
  </si>
  <si>
    <t>01200454</t>
  </si>
  <si>
    <t>IT514379643</t>
  </si>
  <si>
    <t>WIND TELECOMUNICAZIONI SPA</t>
  </si>
  <si>
    <t>MOU del 04/20/2011 PO 2013007473</t>
  </si>
  <si>
    <t>OPP-0000077394</t>
  </si>
  <si>
    <t>36Z035552001</t>
  </si>
  <si>
    <t>36Z035552</t>
  </si>
  <si>
    <t>8800256056/DIRECT/RED UNO</t>
  </si>
  <si>
    <t>687337061850</t>
  </si>
  <si>
    <t>687337061</t>
  </si>
  <si>
    <t>MY597916774</t>
  </si>
  <si>
    <t>TESCO STORES (MALAYSIA) SDN BHD</t>
  </si>
  <si>
    <t>13/0257</t>
  </si>
  <si>
    <t>687337061851</t>
  </si>
  <si>
    <t>Siong Cheng LIM</t>
  </si>
  <si>
    <t>682140048622</t>
  </si>
  <si>
    <t>40048622</t>
  </si>
  <si>
    <t>MY652147364</t>
  </si>
  <si>
    <t>DHL Worldwide Express (M) Sdn Bhd</t>
  </si>
  <si>
    <t>8800065691 (9200)</t>
  </si>
  <si>
    <t>850001200163</t>
  </si>
  <si>
    <t>01200163</t>
  </si>
  <si>
    <t>NL402001754</t>
  </si>
  <si>
    <t>RABOBANK - COOP. CENTRALE RAIFFEISEN-BOERENLEENBANK</t>
  </si>
  <si>
    <t>OPP-0001938358</t>
  </si>
  <si>
    <t>850001201365</t>
  </si>
  <si>
    <t>01201365</t>
  </si>
  <si>
    <t>NL409408432</t>
  </si>
  <si>
    <t>MIN_JUST_VEILIGHD</t>
  </si>
  <si>
    <t>SBLCRM-8-22LKBWH/SD2SM</t>
  </si>
  <si>
    <t>SBLCRM-8-22LKBWH</t>
  </si>
  <si>
    <t>850001200759</t>
  </si>
  <si>
    <t>01200759</t>
  </si>
  <si>
    <t>NL414620351</t>
  </si>
  <si>
    <t>ING GROEP NV (ING BANK)</t>
  </si>
  <si>
    <t>kostenplaats 5913320</t>
  </si>
  <si>
    <t>OPP-0001663088</t>
  </si>
  <si>
    <t>Michael Otschik</t>
  </si>
  <si>
    <t>978110854326</t>
  </si>
  <si>
    <t>10854326</t>
  </si>
  <si>
    <t>NZ590328928</t>
  </si>
  <si>
    <t>TELSTRACLEAR LIMITED</t>
  </si>
  <si>
    <t>ICOEM HP SW - NZ5-ES002 - CR 1</t>
  </si>
  <si>
    <t>0000001560</t>
  </si>
  <si>
    <t>Portugal</t>
  </si>
  <si>
    <t>L30001035839</t>
  </si>
  <si>
    <t>01035839</t>
  </si>
  <si>
    <t>PT450599134</t>
  </si>
  <si>
    <t>MIN AMBIENTE OTDR</t>
  </si>
  <si>
    <t>400/ 03-07-2012</t>
  </si>
  <si>
    <t>SBLCRM-8-1X6UKN3</t>
  </si>
  <si>
    <t>CBR583907001</t>
  </si>
  <si>
    <t>CBR583907</t>
  </si>
  <si>
    <t>R4995</t>
  </si>
  <si>
    <t>80R585826D01</t>
  </si>
  <si>
    <t>80R585826</t>
  </si>
  <si>
    <t>SAEU9999990</t>
  </si>
  <si>
    <t>INMA BANK</t>
  </si>
  <si>
    <t>UK108558A25392</t>
  </si>
  <si>
    <t>248321531030</t>
  </si>
  <si>
    <t>21531030</t>
  </si>
  <si>
    <t>992692925</t>
  </si>
  <si>
    <t>CRMAM1-3-3NYVGQN</t>
  </si>
  <si>
    <t>248323225014</t>
  </si>
  <si>
    <t>23225014</t>
  </si>
  <si>
    <t>US001316827</t>
  </si>
  <si>
    <t>PROCTER &amp; GAMBLE COMPANY THE</t>
  </si>
  <si>
    <t>OPP-0000292041</t>
  </si>
  <si>
    <t>248323586233</t>
  </si>
  <si>
    <t>23586233</t>
  </si>
  <si>
    <t>US001317064</t>
  </si>
  <si>
    <t>MERCK &amp; CO INC</t>
  </si>
  <si>
    <t>8101040228</t>
  </si>
  <si>
    <t>OPP-0001415305</t>
  </si>
  <si>
    <t>26Z072737001</t>
  </si>
  <si>
    <t>26Z072737</t>
  </si>
  <si>
    <t>142921</t>
  </si>
  <si>
    <t>Shaw, Kelley</t>
  </si>
  <si>
    <t>248322675003</t>
  </si>
  <si>
    <t>22675003</t>
  </si>
  <si>
    <t>US001807150</t>
  </si>
  <si>
    <t>EXELON CORPORATION</t>
  </si>
  <si>
    <t>01110842</t>
  </si>
  <si>
    <t>OPP-0000130404</t>
  </si>
  <si>
    <t>248321101372</t>
  </si>
  <si>
    <t>21101372</t>
  </si>
  <si>
    <t>signed mou</t>
  </si>
  <si>
    <t>3-3G8A9LX</t>
  </si>
  <si>
    <t>248322332605</t>
  </si>
  <si>
    <t>22332605</t>
  </si>
  <si>
    <t>SBLCRM-8-105G9KB</t>
  </si>
  <si>
    <t>248323334849</t>
  </si>
  <si>
    <t>23334849</t>
  </si>
  <si>
    <t>US006942395</t>
  </si>
  <si>
    <t>SPRINT</t>
  </si>
  <si>
    <t>OPP-0000826783</t>
  </si>
  <si>
    <t>248323224172</t>
  </si>
  <si>
    <t>23224172</t>
  </si>
  <si>
    <t>C230</t>
  </si>
  <si>
    <t>OPP-0000565099</t>
  </si>
  <si>
    <t>248323624822</t>
  </si>
  <si>
    <t>23624822</t>
  </si>
  <si>
    <t>CONTRACT # C40241</t>
  </si>
  <si>
    <t>OPP-0001587307</t>
  </si>
  <si>
    <t>1102638249</t>
  </si>
  <si>
    <t>248323650046</t>
  </si>
  <si>
    <t>23650046</t>
  </si>
  <si>
    <t>248323425673</t>
  </si>
  <si>
    <t>23425673</t>
  </si>
  <si>
    <t>7100124499</t>
  </si>
  <si>
    <t>OPP-0001184149</t>
  </si>
  <si>
    <t>248322768461</t>
  </si>
  <si>
    <t>22768461</t>
  </si>
  <si>
    <t>US048342034</t>
  </si>
  <si>
    <t>UNITED CONTINENTAL HOLDINGS INC</t>
  </si>
  <si>
    <t>SOW10/18/12Michael J.Rada</t>
  </si>
  <si>
    <t>0PP-0000259337</t>
  </si>
  <si>
    <t>248323183658</t>
  </si>
  <si>
    <t>23183658</t>
  </si>
  <si>
    <t>US051957769</t>
  </si>
  <si>
    <t>WAL-MART STORES INC</t>
  </si>
  <si>
    <t>31932012</t>
  </si>
  <si>
    <t>OPP-0000124053</t>
  </si>
  <si>
    <t>248323225539</t>
  </si>
  <si>
    <t>23225539</t>
  </si>
  <si>
    <t>US062024112</t>
  </si>
  <si>
    <t>WORLD BANK</t>
  </si>
  <si>
    <t>1379892</t>
  </si>
  <si>
    <t>OPP-0000729306</t>
  </si>
  <si>
    <t>26Z072971001</t>
  </si>
  <si>
    <t>26Z072971</t>
  </si>
  <si>
    <t>00021-0000108376</t>
  </si>
  <si>
    <t>26Z072814001</t>
  </si>
  <si>
    <t>26Z072814</t>
  </si>
  <si>
    <t>US075762237</t>
  </si>
  <si>
    <t>CENTURA HEALTH CORPORATION</t>
  </si>
  <si>
    <t>6993290</t>
  </si>
  <si>
    <t>248323590221</t>
  </si>
  <si>
    <t>23590221</t>
  </si>
  <si>
    <t>US078458370</t>
  </si>
  <si>
    <t>ABBVIE INC</t>
  </si>
  <si>
    <t>TBD</t>
  </si>
  <si>
    <t>248323404616</t>
  </si>
  <si>
    <t>23404616</t>
  </si>
  <si>
    <t>US080399256</t>
  </si>
  <si>
    <t>CA INC</t>
  </si>
  <si>
    <t>3000188108</t>
  </si>
  <si>
    <t>OPP-0001380676</t>
  </si>
  <si>
    <t>26Z073089001</t>
  </si>
  <si>
    <t>26Z073089</t>
  </si>
  <si>
    <t>US094399359</t>
  </si>
  <si>
    <t>PAYCHEX INC</t>
  </si>
  <si>
    <t>78324</t>
  </si>
  <si>
    <t>248323659354</t>
  </si>
  <si>
    <t>23659354</t>
  </si>
  <si>
    <t>US099855579</t>
  </si>
  <si>
    <t>ING AMERICA INSURANCE HOLDINGS INC</t>
  </si>
  <si>
    <t>IA10179295</t>
  </si>
  <si>
    <t>OPP-0001635119</t>
  </si>
  <si>
    <t>248323593496</t>
  </si>
  <si>
    <t>23593496</t>
  </si>
  <si>
    <t>US101991222</t>
  </si>
  <si>
    <t>TOTAL SYSTEM SERVICES INC</t>
  </si>
  <si>
    <t>009-010039327</t>
  </si>
  <si>
    <t>1280195</t>
  </si>
  <si>
    <t>248322674913</t>
  </si>
  <si>
    <t>22674913</t>
  </si>
  <si>
    <t>US160945242</t>
  </si>
  <si>
    <t>PUBLIC SERVICE ENTERPRISE GROUP INCORPORATED</t>
  </si>
  <si>
    <t>OPP-0000100463</t>
  </si>
  <si>
    <t>248323513130</t>
  </si>
  <si>
    <t>23513130</t>
  </si>
  <si>
    <t>US175778443</t>
  </si>
  <si>
    <t>NEWS CORPORATION</t>
  </si>
  <si>
    <t>OPP-0000815571</t>
  </si>
  <si>
    <t>248323079583</t>
  </si>
  <si>
    <t>23079583</t>
  </si>
  <si>
    <t>2000439802</t>
  </si>
  <si>
    <t>OPP-0000528172</t>
  </si>
  <si>
    <t>24Z125772001</t>
  </si>
  <si>
    <t>24Z125772</t>
  </si>
  <si>
    <t>US611879891</t>
  </si>
  <si>
    <t>SKY IT GROUP LLC</t>
  </si>
  <si>
    <t>103300869252</t>
  </si>
  <si>
    <t>248323622210</t>
  </si>
  <si>
    <t>23622210</t>
  </si>
  <si>
    <t>US786338199</t>
  </si>
  <si>
    <t>SOVEREIGN HOLDINGS INC</t>
  </si>
  <si>
    <t>OPP-0000961223</t>
  </si>
  <si>
    <t>248323167095</t>
  </si>
  <si>
    <t>23167095</t>
  </si>
  <si>
    <t>55109068</t>
  </si>
  <si>
    <t>OPP0000733143</t>
  </si>
  <si>
    <t>248323501558</t>
  </si>
  <si>
    <t>23501558</t>
  </si>
  <si>
    <t>4300021310</t>
  </si>
  <si>
    <t>OPP-0001531295</t>
  </si>
  <si>
    <t>Busa, Aditya</t>
  </si>
  <si>
    <t>248322469391</t>
  </si>
  <si>
    <t>22469391</t>
  </si>
  <si>
    <t>US878185453</t>
  </si>
  <si>
    <t>CAPITAL ONE FINANCIAL CORPORATION</t>
  </si>
  <si>
    <t>EPUS1-0000192515</t>
  </si>
  <si>
    <t>3BY7HYU &amp; 3-3MNRVMX</t>
  </si>
  <si>
    <t>248321883893</t>
  </si>
  <si>
    <t>21883893</t>
  </si>
  <si>
    <t>NO PO Approved by C&amp;C</t>
  </si>
  <si>
    <t>26Z073150001</t>
  </si>
  <si>
    <t>26Z073150</t>
  </si>
  <si>
    <t>EPUS1-0000238751</t>
  </si>
  <si>
    <t>248323034826</t>
  </si>
  <si>
    <t>23034826</t>
  </si>
  <si>
    <t>EPUS1-0000212908</t>
  </si>
  <si>
    <t>3NHYNJU</t>
  </si>
  <si>
    <t>248323406292</t>
  </si>
  <si>
    <t>23406292</t>
  </si>
  <si>
    <t>EPUS1-0000228386</t>
  </si>
  <si>
    <t>OPP-0000151593</t>
  </si>
  <si>
    <t>248323390377</t>
  </si>
  <si>
    <t>23390377</t>
  </si>
  <si>
    <t>571259</t>
  </si>
  <si>
    <t>OPP-0001017159</t>
  </si>
  <si>
    <t>248323653926</t>
  </si>
  <si>
    <t>23653926</t>
  </si>
  <si>
    <t>620048</t>
  </si>
  <si>
    <t>Coyne, Joe</t>
  </si>
  <si>
    <t>248323662394</t>
  </si>
  <si>
    <t>23662394</t>
  </si>
  <si>
    <t>USFD2022853</t>
  </si>
  <si>
    <t>DEFENSE AGENCIES GROUP</t>
  </si>
  <si>
    <t>OPP-0001649619</t>
  </si>
  <si>
    <t>248323340876</t>
  </si>
  <si>
    <t>23340876</t>
  </si>
  <si>
    <t>OPP-0000401264</t>
  </si>
  <si>
    <t>248322674474</t>
  </si>
  <si>
    <t>22674474</t>
  </si>
  <si>
    <t>USFD3257920</t>
  </si>
  <si>
    <t>US DEPT OF COMMERCE</t>
  </si>
  <si>
    <t>201211960-2</t>
  </si>
  <si>
    <t>OPP-0000124841</t>
  </si>
  <si>
    <t>26Z067974003</t>
  </si>
  <si>
    <t>26Z067974</t>
  </si>
  <si>
    <t>PO0001079</t>
  </si>
  <si>
    <t>26Z073667001</t>
  </si>
  <si>
    <t>26Z073667</t>
  </si>
  <si>
    <t>1311-182</t>
  </si>
  <si>
    <t>GB346650208</t>
  </si>
  <si>
    <t>BRAVURA SOLUTIONS (UK) LTD</t>
  </si>
  <si>
    <t>USFD1673995</t>
  </si>
  <si>
    <t>FEDERAL RESERVE</t>
  </si>
  <si>
    <t>D70053537210</t>
  </si>
  <si>
    <t>Q4'13 CSP FinBen Payment_Synnex</t>
  </si>
  <si>
    <t>USFD0441572</t>
  </si>
  <si>
    <t>US NAVY</t>
  </si>
  <si>
    <t>JP690546403</t>
  </si>
  <si>
    <t>MITSUI group</t>
  </si>
  <si>
    <t>80R514653C00</t>
  </si>
  <si>
    <t>80R514653</t>
  </si>
  <si>
    <t>1710688408</t>
  </si>
  <si>
    <t>89FA70149001</t>
  </si>
  <si>
    <t>89FA70149</t>
  </si>
  <si>
    <t>JP690541503</t>
  </si>
  <si>
    <t>HITACHI group</t>
  </si>
  <si>
    <t>333HU5143</t>
  </si>
  <si>
    <t>89FA70148001</t>
  </si>
  <si>
    <t>89FA70148</t>
  </si>
  <si>
    <t>333HU5142</t>
  </si>
  <si>
    <t>DK309424773</t>
  </si>
  <si>
    <t>SCOTT/TIGER GROUP</t>
  </si>
  <si>
    <t>26Z073694001</t>
  </si>
  <si>
    <t>26Z073694</t>
  </si>
  <si>
    <t>ESP - Silver Membership</t>
  </si>
  <si>
    <t>18E028633001</t>
  </si>
  <si>
    <t>18E028633</t>
  </si>
  <si>
    <t>SPP - Large Market Membership</t>
  </si>
  <si>
    <t>18E029050001</t>
  </si>
  <si>
    <t>18E029050</t>
  </si>
  <si>
    <t>EMAP - Silver Membership</t>
  </si>
  <si>
    <t>26Z073702001</t>
  </si>
  <si>
    <t>26Z073702</t>
  </si>
  <si>
    <t>24Z127067001</t>
  </si>
  <si>
    <t>24Z127067</t>
  </si>
  <si>
    <t>US006995419</t>
  </si>
  <si>
    <t>AVNET INC</t>
  </si>
  <si>
    <t>4300202156</t>
  </si>
  <si>
    <t>906284639001</t>
  </si>
  <si>
    <t>906284639</t>
  </si>
  <si>
    <t>356453</t>
  </si>
  <si>
    <t>20Z052938608</t>
  </si>
  <si>
    <t>20Z052938607</t>
  </si>
  <si>
    <t>906184658001</t>
  </si>
  <si>
    <t>906184658</t>
  </si>
  <si>
    <t>00001186</t>
  </si>
  <si>
    <t>HW0061232412</t>
  </si>
  <si>
    <t>TCCRB-153959</t>
  </si>
  <si>
    <t>Duschek, Thomas</t>
  </si>
  <si>
    <t>83R619300001</t>
  </si>
  <si>
    <t>83R619300</t>
  </si>
  <si>
    <t>4300049311/84576/Computacenter</t>
  </si>
  <si>
    <t>81R619708001</t>
  </si>
  <si>
    <t>81R619708</t>
  </si>
  <si>
    <t>FR275477800</t>
  </si>
  <si>
    <t>AXA</t>
  </si>
  <si>
    <t>GIETS-0000038698</t>
  </si>
  <si>
    <t>24Z126794001</t>
  </si>
  <si>
    <t>24Z126794</t>
  </si>
  <si>
    <t>4300201226</t>
  </si>
  <si>
    <t>83R621646001</t>
  </si>
  <si>
    <t>83R621646</t>
  </si>
  <si>
    <t>DE498999044</t>
  </si>
  <si>
    <t>DAIMLERCHRYSLER AG</t>
  </si>
  <si>
    <t>3096956967</t>
  </si>
  <si>
    <t>81R621705001</t>
  </si>
  <si>
    <t>81R621705</t>
  </si>
  <si>
    <t>3505200588 / SOFTWARE ONE / SCHNEID</t>
  </si>
  <si>
    <t>J80501646661</t>
  </si>
  <si>
    <t>J80501646</t>
  </si>
  <si>
    <t>2013113562</t>
  </si>
  <si>
    <t>Colley, Alan</t>
  </si>
  <si>
    <t>80R620469001</t>
  </si>
  <si>
    <t>80R620469</t>
  </si>
  <si>
    <t>GB214513087</t>
  </si>
  <si>
    <t>ROYAL BANK OF SCOTLAND</t>
  </si>
  <si>
    <t>P706695000000000</t>
  </si>
  <si>
    <t>79R621166001</t>
  </si>
  <si>
    <t>79R621166</t>
  </si>
  <si>
    <t>POP124753</t>
  </si>
  <si>
    <t>CBR621062001</t>
  </si>
  <si>
    <t>CBR621062</t>
  </si>
  <si>
    <t>RU552602302</t>
  </si>
  <si>
    <t>MARVEL COMPUTER SOLUTIONS LIMITED LIABILITY CO</t>
  </si>
  <si>
    <t>HPE-1334</t>
  </si>
  <si>
    <t>26Z067735006</t>
  </si>
  <si>
    <t>24Z126726001</t>
  </si>
  <si>
    <t>24Z126726</t>
  </si>
  <si>
    <t>US179294467</t>
  </si>
  <si>
    <t>YUM BRANDS INC</t>
  </si>
  <si>
    <t>10GZ351D</t>
  </si>
  <si>
    <t>24Z126628001</t>
  </si>
  <si>
    <t>24Z126628</t>
  </si>
  <si>
    <t>10GZ352D</t>
  </si>
  <si>
    <t>24Z126655001</t>
  </si>
  <si>
    <t>24Z126655</t>
  </si>
  <si>
    <t>4300201028</t>
  </si>
  <si>
    <t>18E028579001</t>
  </si>
  <si>
    <t>18E028579</t>
  </si>
  <si>
    <t>18E029010001</t>
  </si>
  <si>
    <t>18E029010</t>
  </si>
  <si>
    <t>24Z126791001</t>
  </si>
  <si>
    <t>24Z126791</t>
  </si>
  <si>
    <t>US169275836</t>
  </si>
  <si>
    <t>ENDURANCE US HOLDINGS CORP</t>
  </si>
  <si>
    <t>4300201148</t>
  </si>
  <si>
    <t>26Z067735007</t>
  </si>
  <si>
    <t>26Z067974002</t>
  </si>
  <si>
    <t>US128932022</t>
  </si>
  <si>
    <t>VERDASYS INC</t>
  </si>
  <si>
    <t>J92301460001</t>
  </si>
  <si>
    <t>J92301460</t>
  </si>
  <si>
    <t>6500208802/VIZAG</t>
  </si>
  <si>
    <t>89FP05588001</t>
  </si>
  <si>
    <t>89FP05588</t>
  </si>
  <si>
    <t>4500025489</t>
  </si>
  <si>
    <t>26Z073705001</t>
  </si>
  <si>
    <t>26Z073705</t>
  </si>
  <si>
    <t>26Z073625001</t>
  </si>
  <si>
    <t>26Z073625</t>
  </si>
  <si>
    <t>US121286777</t>
  </si>
  <si>
    <t>USG CORPORATION</t>
  </si>
  <si>
    <t>1581216</t>
  </si>
  <si>
    <t>F49969003001</t>
  </si>
  <si>
    <t>F49969003</t>
  </si>
  <si>
    <t>HK668051662</t>
  </si>
  <si>
    <t>Datang Telecom (H.K.) Limited - HK</t>
  </si>
  <si>
    <t>14DTVADBTO003</t>
  </si>
  <si>
    <t>R60061232286</t>
  </si>
  <si>
    <t>TCCRB-153175</t>
  </si>
  <si>
    <t>83R612325001</t>
  </si>
  <si>
    <t>83R612325</t>
  </si>
  <si>
    <t>DE315537944</t>
  </si>
  <si>
    <t>COMMERZBANK AG</t>
  </si>
  <si>
    <t>2472013</t>
  </si>
  <si>
    <t>83R614221D01</t>
  </si>
  <si>
    <t>83R614221</t>
  </si>
  <si>
    <t>DE330441788</t>
  </si>
  <si>
    <t>SIEMENS MEDICAL SOLUTIONS</t>
  </si>
  <si>
    <t>4751218743/M35</t>
  </si>
  <si>
    <t>24Z126924001</t>
  </si>
  <si>
    <t>24Z126924</t>
  </si>
  <si>
    <t>4300201592</t>
  </si>
  <si>
    <t>24Z126980001</t>
  </si>
  <si>
    <t>24Z126980</t>
  </si>
  <si>
    <t>4300201593</t>
  </si>
  <si>
    <t>81R615724001</t>
  </si>
  <si>
    <t>81R615724</t>
  </si>
  <si>
    <t>FR526244868</t>
  </si>
  <si>
    <t>ADP EUROPE</t>
  </si>
  <si>
    <t>142730</t>
  </si>
  <si>
    <t>24Z126544001</t>
  </si>
  <si>
    <t>24Z126544</t>
  </si>
  <si>
    <t>4300200833</t>
  </si>
  <si>
    <t>24Z126694001</t>
  </si>
  <si>
    <t>24Z126694</t>
  </si>
  <si>
    <t>US037955940</t>
  </si>
  <si>
    <t>WELLPOINT INC</t>
  </si>
  <si>
    <t>4300200834</t>
  </si>
  <si>
    <t>26Z073471001</t>
  </si>
  <si>
    <t>26Z073471</t>
  </si>
  <si>
    <t>HPP PO-01301</t>
  </si>
  <si>
    <t>26Z071345002</t>
  </si>
  <si>
    <t>26Z071345</t>
  </si>
  <si>
    <t>US040835311</t>
  </si>
  <si>
    <t>4500483455</t>
  </si>
  <si>
    <t>26Z070436002</t>
  </si>
  <si>
    <t>26Z070436</t>
  </si>
  <si>
    <t>26Z070897002</t>
  </si>
  <si>
    <t>26Z070897</t>
  </si>
  <si>
    <t>25600</t>
  </si>
  <si>
    <t>26Z070897003</t>
  </si>
  <si>
    <t>80R129897C03</t>
  </si>
  <si>
    <t>80R129897</t>
  </si>
  <si>
    <t>GB235606071</t>
  </si>
  <si>
    <t>GCB</t>
  </si>
  <si>
    <t>26349</t>
  </si>
  <si>
    <t>80R129897C02</t>
  </si>
  <si>
    <t>80R129897D04</t>
  </si>
  <si>
    <t>80R129897D05</t>
  </si>
  <si>
    <t>Wright, William</t>
  </si>
  <si>
    <t>80R605862001</t>
  </si>
  <si>
    <t>80R605862</t>
  </si>
  <si>
    <t>GB238437763</t>
  </si>
  <si>
    <t>SHELL INTERNATIONAL LTD</t>
  </si>
  <si>
    <t>6700174626</t>
  </si>
  <si>
    <t>26Z070436003</t>
  </si>
  <si>
    <t>26Z073452001</t>
  </si>
  <si>
    <t>26Z073452</t>
  </si>
  <si>
    <t>US187700604</t>
  </si>
  <si>
    <t>HONDA NORTH AMERICA INC</t>
  </si>
  <si>
    <t>POAHM - 0000069829</t>
  </si>
  <si>
    <t>26Z071268002</t>
  </si>
  <si>
    <t>26Z071268</t>
  </si>
  <si>
    <t>US009127663</t>
  </si>
  <si>
    <t>BIO-RAD LABORATORIES INC</t>
  </si>
  <si>
    <t>4500004243/4100000253</t>
  </si>
  <si>
    <t>26Z071268003</t>
  </si>
  <si>
    <t>4500004243</t>
  </si>
  <si>
    <t>26Z073476001</t>
  </si>
  <si>
    <t>26Z073476</t>
  </si>
  <si>
    <t>US008965063</t>
  </si>
  <si>
    <t>WALGREEN CO</t>
  </si>
  <si>
    <t>5004963</t>
  </si>
  <si>
    <t>18Z028954001</t>
  </si>
  <si>
    <t>18Z028954</t>
  </si>
  <si>
    <t>26Z073464001</t>
  </si>
  <si>
    <t>26Z073464</t>
  </si>
  <si>
    <t>US963823786</t>
  </si>
  <si>
    <t>E BAY</t>
  </si>
  <si>
    <t>2000059471</t>
  </si>
  <si>
    <t>26Z073484001</t>
  </si>
  <si>
    <t>26Z073484</t>
  </si>
  <si>
    <t>20000518</t>
  </si>
  <si>
    <t>85R369887D00</t>
  </si>
  <si>
    <t>85R369887</t>
  </si>
  <si>
    <t>NL404160777</t>
  </si>
  <si>
    <t>BELASTINGDIENST</t>
  </si>
  <si>
    <t>5600003503</t>
  </si>
  <si>
    <t>Qatar</t>
  </si>
  <si>
    <t>E8R614195001</t>
  </si>
  <si>
    <t>E8R614195</t>
  </si>
  <si>
    <t>QA644190548</t>
  </si>
  <si>
    <t>MANNAI TRADING COMPANY LIMITED</t>
  </si>
  <si>
    <t>COS/SW/HMC/HP/ 27432</t>
  </si>
  <si>
    <t>CBR615057001</t>
  </si>
  <si>
    <t>CBR615057</t>
  </si>
  <si>
    <t>TCG032864_Ent_BM</t>
  </si>
  <si>
    <t>26Z073692001</t>
  </si>
  <si>
    <t>26Z073692</t>
  </si>
  <si>
    <t>24Z127015001</t>
  </si>
  <si>
    <t>24Z127015</t>
  </si>
  <si>
    <t>4300201831</t>
  </si>
  <si>
    <t>E51053138001</t>
  </si>
  <si>
    <t>E51053138</t>
  </si>
  <si>
    <t>E6HP-14009-01</t>
  </si>
  <si>
    <t>D40050928001</t>
  </si>
  <si>
    <t>D40050928</t>
  </si>
  <si>
    <t>PO-2013-02077</t>
  </si>
  <si>
    <t>70R614744001</t>
  </si>
  <si>
    <t>70R614744</t>
  </si>
  <si>
    <t>ES462420217</t>
  </si>
  <si>
    <t>CAJA RURAL INTERMEDITERRANEA</t>
  </si>
  <si>
    <t>7001-81118-01</t>
  </si>
  <si>
    <t>26Z073685001</t>
  </si>
  <si>
    <t>26Z073685</t>
  </si>
  <si>
    <t>US110995797</t>
  </si>
  <si>
    <t>OLENICK &amp; ASSOCIATES INC</t>
  </si>
  <si>
    <t>26Z073690001</t>
  </si>
  <si>
    <t>26Z073690</t>
  </si>
  <si>
    <t>US615604340</t>
  </si>
  <si>
    <t>DAMBALLA INC</t>
  </si>
  <si>
    <t>26Z073686001</t>
  </si>
  <si>
    <t>26Z073686</t>
  </si>
  <si>
    <t>ESP - Gold Membership</t>
  </si>
  <si>
    <t>26Z073688001</t>
  </si>
  <si>
    <t>26Z073688</t>
  </si>
  <si>
    <t>26Z070988002</t>
  </si>
  <si>
    <t>26Z070988</t>
  </si>
  <si>
    <t>20020-0000006492</t>
  </si>
  <si>
    <t>26Z070988003</t>
  </si>
  <si>
    <t>24Z127141001</t>
  </si>
  <si>
    <t>24Z127141</t>
  </si>
  <si>
    <t>103300875846</t>
  </si>
  <si>
    <t>26Z073695001</t>
  </si>
  <si>
    <t>26Z073695</t>
  </si>
  <si>
    <t>US001381284</t>
  </si>
  <si>
    <t>GENERAL DYNAMICS CORPORATION</t>
  </si>
  <si>
    <t>26Z073700001</t>
  </si>
  <si>
    <t>26Z073700</t>
  </si>
  <si>
    <t>24Z127036001</t>
  </si>
  <si>
    <t>24Z127036</t>
  </si>
  <si>
    <t>4300201862</t>
  </si>
  <si>
    <t>24Z127060001</t>
  </si>
  <si>
    <t>24Z127060</t>
  </si>
  <si>
    <t>103300875434</t>
  </si>
  <si>
    <t>26Z073707001</t>
  </si>
  <si>
    <t>26Z073707</t>
  </si>
  <si>
    <t>US144875978</t>
  </si>
  <si>
    <t>XYPRO TECHNOLOGY CORPORATION</t>
  </si>
  <si>
    <t>24Z126799001</t>
  </si>
  <si>
    <t>24Z126799</t>
  </si>
  <si>
    <t>US021876420</t>
  </si>
  <si>
    <t>103300875022</t>
  </si>
  <si>
    <t>CBR625509001</t>
  </si>
  <si>
    <t>CBR625509</t>
  </si>
  <si>
    <t>TCG032211_Ent_CB</t>
  </si>
  <si>
    <t>87R614695001</t>
  </si>
  <si>
    <t>87R614695</t>
  </si>
  <si>
    <t>4500485920</t>
  </si>
  <si>
    <t>70R625353001</t>
  </si>
  <si>
    <t>70R625353</t>
  </si>
  <si>
    <t>3505202571 / TELEFONICA</t>
  </si>
  <si>
    <t>Romania</t>
  </si>
  <si>
    <t>CBR623931002</t>
  </si>
  <si>
    <t>CBR623931</t>
  </si>
  <si>
    <t>RO999998831</t>
  </si>
  <si>
    <t>S&amp;T ROMANIA SRL</t>
  </si>
  <si>
    <t>2009004347</t>
  </si>
  <si>
    <t>E8R626444001</t>
  </si>
  <si>
    <t>E8R626444</t>
  </si>
  <si>
    <t>QA534781617</t>
  </si>
  <si>
    <t>INFORMATION AND COMMUNICATION TECHNOLOGY</t>
  </si>
  <si>
    <t>HP13713-CBQ</t>
  </si>
  <si>
    <t>80R626329001</t>
  </si>
  <si>
    <t>80R626329</t>
  </si>
  <si>
    <t>3505204906</t>
  </si>
  <si>
    <t>24Z126838001</t>
  </si>
  <si>
    <t>24Z126838</t>
  </si>
  <si>
    <t>4300201373</t>
  </si>
  <si>
    <t>26Z073682001</t>
  </si>
  <si>
    <t>26Z073682</t>
  </si>
  <si>
    <t>1311-208</t>
  </si>
  <si>
    <t>26Z073665001</t>
  </si>
  <si>
    <t>26Z073665</t>
  </si>
  <si>
    <t>PO001304</t>
  </si>
  <si>
    <t>24Z126787001</t>
  </si>
  <si>
    <t>24Z126787</t>
  </si>
  <si>
    <t>4300201491</t>
  </si>
  <si>
    <t>24Z127121001</t>
  </si>
  <si>
    <t>24Z127121</t>
  </si>
  <si>
    <t>US073131062</t>
  </si>
  <si>
    <t>AUTO CLUB GROUP</t>
  </si>
  <si>
    <t>4300201910</t>
  </si>
  <si>
    <t>24Z127078001</t>
  </si>
  <si>
    <t>24Z127078</t>
  </si>
  <si>
    <t>4300202139</t>
  </si>
  <si>
    <t>80R631742001</t>
  </si>
  <si>
    <t>80R631742</t>
  </si>
  <si>
    <t>GB347258340</t>
  </si>
  <si>
    <t>AVNET HOLDINGS UK LTD</t>
  </si>
  <si>
    <t>4300050225</t>
  </si>
  <si>
    <t>80R632164001</t>
  </si>
  <si>
    <t>80R632164</t>
  </si>
  <si>
    <t>4300050285</t>
  </si>
  <si>
    <t>80R630883001</t>
  </si>
  <si>
    <t>80R630883</t>
  </si>
  <si>
    <t>4300050153</t>
  </si>
  <si>
    <t>24Z127126001</t>
  </si>
  <si>
    <t>24Z127126</t>
  </si>
  <si>
    <t>4300202125</t>
  </si>
  <si>
    <t>24Z127132001</t>
  </si>
  <si>
    <t>24Z127132</t>
  </si>
  <si>
    <t>103300875845</t>
  </si>
  <si>
    <t>24Z127072001</t>
  </si>
  <si>
    <t>24Z127072</t>
  </si>
  <si>
    <t>6767509</t>
  </si>
  <si>
    <t>R6Z006351001</t>
  </si>
  <si>
    <t>R6Z006351</t>
  </si>
  <si>
    <t>CO880302729</t>
  </si>
  <si>
    <t>GRUPO AVAL ACCIONES Y VALORES SA</t>
  </si>
  <si>
    <t>108514</t>
  </si>
  <si>
    <t>83R626691001</t>
  </si>
  <si>
    <t>83R626691</t>
  </si>
  <si>
    <t>LEV_ON_41067022_112713</t>
  </si>
  <si>
    <t>26Z073633001</t>
  </si>
  <si>
    <t>26Z073633</t>
  </si>
  <si>
    <t>US086542222</t>
  </si>
  <si>
    <t>REGIONS FINANCIAL CORPORATION</t>
  </si>
  <si>
    <t>DO1140946/DO1140947</t>
  </si>
  <si>
    <t>26Z073681001</t>
  </si>
  <si>
    <t>26Z073681</t>
  </si>
  <si>
    <t>7100210180-1395</t>
  </si>
  <si>
    <t>83R630288001</t>
  </si>
  <si>
    <t>83R630288</t>
  </si>
  <si>
    <t>4300049825/85546/Profi.Com</t>
  </si>
  <si>
    <t>CBR628967001</t>
  </si>
  <si>
    <t>CBR628967</t>
  </si>
  <si>
    <t>TCG033564_Ent_Raiffeissen</t>
  </si>
  <si>
    <t>Serbia</t>
  </si>
  <si>
    <t>CBR632017001</t>
  </si>
  <si>
    <t>CBR632017</t>
  </si>
  <si>
    <t>2711131</t>
  </si>
  <si>
    <t>CBR627565001</t>
  </si>
  <si>
    <t>CBR627565</t>
  </si>
  <si>
    <t>140466Q</t>
  </si>
  <si>
    <t>70R631096001</t>
  </si>
  <si>
    <t>70R631096</t>
  </si>
  <si>
    <t>ES462257783</t>
  </si>
  <si>
    <t>BANCO CETELEM S.A.</t>
  </si>
  <si>
    <t>CP13-09468 / CETELEM</t>
  </si>
  <si>
    <t>Kuich, Dieter</t>
  </si>
  <si>
    <t>87R631609001</t>
  </si>
  <si>
    <t>87R631609</t>
  </si>
  <si>
    <t>CH480206544</t>
  </si>
  <si>
    <t>SWISSCOM GROUP</t>
  </si>
  <si>
    <t>4500279522</t>
  </si>
  <si>
    <t>Peru</t>
  </si>
  <si>
    <t>ALZ002891001</t>
  </si>
  <si>
    <t>ALZ002891</t>
  </si>
  <si>
    <t>PE670561322</t>
  </si>
  <si>
    <t>TSOFT PERU SAC</t>
  </si>
  <si>
    <t>PE0001-0000042</t>
  </si>
  <si>
    <t>J91927913001</t>
  </si>
  <si>
    <t>J91927913</t>
  </si>
  <si>
    <t>IN650676737</t>
  </si>
  <si>
    <t>IBM INDIA PRIVATE LIMITED</t>
  </si>
  <si>
    <t>IG175527</t>
  </si>
  <si>
    <t>83R632163001</t>
  </si>
  <si>
    <t>83R632163</t>
  </si>
  <si>
    <t>DE343930459</t>
  </si>
  <si>
    <t>IVV -INFORMATIONSVERARBEITUNG F?R VERSICHERUNGEN G</t>
  </si>
  <si>
    <t>4207568</t>
  </si>
  <si>
    <t>82R628813001</t>
  </si>
  <si>
    <t>82R628813</t>
  </si>
  <si>
    <t>IT655718344</t>
  </si>
  <si>
    <t>MEDIOLANUM SPA</t>
  </si>
  <si>
    <t>90384032</t>
  </si>
  <si>
    <t>26Z073577001</t>
  </si>
  <si>
    <t>26Z073577</t>
  </si>
  <si>
    <t>US006173082</t>
  </si>
  <si>
    <t>3M COMPANY</t>
  </si>
  <si>
    <t>IT-88053</t>
  </si>
  <si>
    <t>83R624050001</t>
  </si>
  <si>
    <t>83R624050</t>
  </si>
  <si>
    <t>4300049604/85121/Hexaware</t>
  </si>
  <si>
    <t>81R625152001</t>
  </si>
  <si>
    <t>81R625152</t>
  </si>
  <si>
    <t>FR275127975</t>
  </si>
  <si>
    <t>ALCATEL LUCENT</t>
  </si>
  <si>
    <t>5010105106</t>
  </si>
  <si>
    <t>R6Z006334001</t>
  </si>
  <si>
    <t>R6Z006334</t>
  </si>
  <si>
    <t>CO880390877</t>
  </si>
  <si>
    <t>COLOMBIA TELECOMUNICACIONES SA ESP</t>
  </si>
  <si>
    <t>71.1.1317.2013</t>
  </si>
  <si>
    <t>18E029013001</t>
  </si>
  <si>
    <t>18E029013</t>
  </si>
  <si>
    <t>IL534167556</t>
  </si>
  <si>
    <t>QUALISYSTEMS LTD</t>
  </si>
  <si>
    <t>18E029011001</t>
  </si>
  <si>
    <t>18E029011</t>
  </si>
  <si>
    <t>IT630454726</t>
  </si>
  <si>
    <t>BSC CONSULTING</t>
  </si>
  <si>
    <t>18E029012001</t>
  </si>
  <si>
    <t>18E029012</t>
  </si>
  <si>
    <t>J92708494881</t>
  </si>
  <si>
    <t>J92708494</t>
  </si>
  <si>
    <t>PO/2013-14/HP/AXIS BANK/05</t>
  </si>
  <si>
    <t>J92708496850</t>
  </si>
  <si>
    <t>J92708494868</t>
  </si>
  <si>
    <t>J92708494879</t>
  </si>
  <si>
    <t>756184290661</t>
  </si>
  <si>
    <t>756184290</t>
  </si>
  <si>
    <t>ID726403715</t>
  </si>
  <si>
    <t>PROJECTINDO TEKNOWINDATA, PT</t>
  </si>
  <si>
    <t>PO00000028</t>
  </si>
  <si>
    <t>J92708496851</t>
  </si>
  <si>
    <t>J92708494865</t>
  </si>
  <si>
    <t>J91918625001</t>
  </si>
  <si>
    <t>J91918625</t>
  </si>
  <si>
    <t>6300116837/INDECOMM</t>
  </si>
  <si>
    <t>J92708494852</t>
  </si>
  <si>
    <t>J92708494863</t>
  </si>
  <si>
    <t>74R624252D00</t>
  </si>
  <si>
    <t>74R624252</t>
  </si>
  <si>
    <t>IL531882835</t>
  </si>
  <si>
    <t>COMVERSE TECHNOLOGY INC</t>
  </si>
  <si>
    <t>XLD13-2211/0000/0</t>
  </si>
  <si>
    <t>E51078064001</t>
  </si>
  <si>
    <t>E51078064</t>
  </si>
  <si>
    <t>E6HP-12785-02</t>
  </si>
  <si>
    <t>89FJ24274001</t>
  </si>
  <si>
    <t>89FJ24274</t>
  </si>
  <si>
    <t>DR190584</t>
  </si>
  <si>
    <t>74R625214001</t>
  </si>
  <si>
    <t>74R625214</t>
  </si>
  <si>
    <t>IL600003388</t>
  </si>
  <si>
    <t>BANK LEUMI LE-ISRAEL LTD</t>
  </si>
  <si>
    <t>131150269</t>
  </si>
  <si>
    <t>89FB13955001</t>
  </si>
  <si>
    <t>89FB13955</t>
  </si>
  <si>
    <t>13S2638</t>
  </si>
  <si>
    <t>89FP05589001</t>
  </si>
  <si>
    <t>89FP05589</t>
  </si>
  <si>
    <t>13HP0034</t>
  </si>
  <si>
    <t>89FJ24275001</t>
  </si>
  <si>
    <t>89FJ24275</t>
  </si>
  <si>
    <t>DR190569</t>
  </si>
  <si>
    <t>J92708494874</t>
  </si>
  <si>
    <t>J92708494876</t>
  </si>
  <si>
    <t>J92708494853</t>
  </si>
  <si>
    <t>J92708494854</t>
  </si>
  <si>
    <t>J92708494870</t>
  </si>
  <si>
    <t>J92708494851</t>
  </si>
  <si>
    <t>J92708494860</t>
  </si>
  <si>
    <t>J92708494867</t>
  </si>
  <si>
    <t>J92708494858</t>
  </si>
  <si>
    <t>J92708494855</t>
  </si>
  <si>
    <t>J92708494877</t>
  </si>
  <si>
    <t>J92708494878</t>
  </si>
  <si>
    <t>J92708494875</t>
  </si>
  <si>
    <t>J92708494861</t>
  </si>
  <si>
    <t>J92708494862</t>
  </si>
  <si>
    <t>J92708494857</t>
  </si>
  <si>
    <t>J92708494859</t>
  </si>
  <si>
    <t>J92708494871</t>
  </si>
  <si>
    <t>J92708494873</t>
  </si>
  <si>
    <t>J92708494869</t>
  </si>
  <si>
    <t>89FP05587001</t>
  </si>
  <si>
    <t>89FP05587</t>
  </si>
  <si>
    <t>4500025087</t>
  </si>
  <si>
    <t>82R606621001</t>
  </si>
  <si>
    <t>82R606621</t>
  </si>
  <si>
    <t>IT430469411</t>
  </si>
  <si>
    <t>82963</t>
  </si>
  <si>
    <t>74R603457001</t>
  </si>
  <si>
    <t>74R603457</t>
  </si>
  <si>
    <t>NO CHARGE FOR BEZEQ INT</t>
  </si>
  <si>
    <t>HW0061232312</t>
  </si>
  <si>
    <t>TCCRB-153170</t>
  </si>
  <si>
    <t>D70053537299</t>
  </si>
  <si>
    <t>Q4'13 ECP FinBen Payment_Avnet</t>
  </si>
  <si>
    <t>81R605041001</t>
  </si>
  <si>
    <t>81R605041</t>
  </si>
  <si>
    <t>FR275137594</t>
  </si>
  <si>
    <t>EDITIONS LEFEVRE SARRUT</t>
  </si>
  <si>
    <t>3505190968 / INSIGHT TECHNOLOGY SOL</t>
  </si>
  <si>
    <t>83R605537001</t>
  </si>
  <si>
    <t>83R605537</t>
  </si>
  <si>
    <t>DE999998876</t>
  </si>
  <si>
    <t>NW SICHERHEITSBEHOERDEN</t>
  </si>
  <si>
    <t>ZA5.1/21027491/Bö</t>
  </si>
  <si>
    <t>80R605766001</t>
  </si>
  <si>
    <t>80R605766</t>
  </si>
  <si>
    <t>GB525624110</t>
  </si>
  <si>
    <t>VIRGIN MONEY LTD</t>
  </si>
  <si>
    <t>E859026</t>
  </si>
  <si>
    <t>80R605722001</t>
  </si>
  <si>
    <t>80R605722</t>
  </si>
  <si>
    <t>4300048563</t>
  </si>
  <si>
    <t>92R337535C01</t>
  </si>
  <si>
    <t>92R337535</t>
  </si>
  <si>
    <t>NO517898917</t>
  </si>
  <si>
    <t>TELENOR ASA</t>
  </si>
  <si>
    <t>1257</t>
  </si>
  <si>
    <t>24Z126314001</t>
  </si>
  <si>
    <t>24Z126314</t>
  </si>
  <si>
    <t>4300199954</t>
  </si>
  <si>
    <t>24Z126384001</t>
  </si>
  <si>
    <t>24Z126384</t>
  </si>
  <si>
    <t>4300200077</t>
  </si>
  <si>
    <t>26Z071264002</t>
  </si>
  <si>
    <t>26Z071264</t>
  </si>
  <si>
    <t>PO107085, PO107086</t>
  </si>
  <si>
    <t>24Z123436900</t>
  </si>
  <si>
    <t>24Z123436</t>
  </si>
  <si>
    <t>US041118733</t>
  </si>
  <si>
    <t>SYNARC INC</t>
  </si>
  <si>
    <t>4300194269</t>
  </si>
  <si>
    <t>26Z073327001</t>
  </si>
  <si>
    <t>26Z073327</t>
  </si>
  <si>
    <t>PO 305530</t>
  </si>
  <si>
    <t>26Z071345900</t>
  </si>
  <si>
    <t>26Z073207001</t>
  </si>
  <si>
    <t>26Z073207</t>
  </si>
  <si>
    <t>7000041874</t>
  </si>
  <si>
    <t>26Z073253001</t>
  </si>
  <si>
    <t>26Z073253</t>
  </si>
  <si>
    <t>02ESM657095</t>
  </si>
  <si>
    <t>26Z073156001</t>
  </si>
  <si>
    <t>26Z073156</t>
  </si>
  <si>
    <t>7000041873</t>
  </si>
  <si>
    <t>E51057113001</t>
  </si>
  <si>
    <t>E51057113</t>
  </si>
  <si>
    <t>E6HP-13106-01</t>
  </si>
  <si>
    <t>E51057111201</t>
  </si>
  <si>
    <t>E51057111</t>
  </si>
  <si>
    <t>KR687798918</t>
  </si>
  <si>
    <t>Zungwon System Inc.</t>
  </si>
  <si>
    <t>E6HP-09014-07</t>
  </si>
  <si>
    <t>E51057111200</t>
  </si>
  <si>
    <t>E6HP-09008-07</t>
  </si>
  <si>
    <t>1068101384/DIRECT/BANAMEX</t>
  </si>
  <si>
    <t>36Z035601001</t>
  </si>
  <si>
    <t>36Z035601</t>
  </si>
  <si>
    <t>85R606253001</t>
  </si>
  <si>
    <t>85R606253</t>
  </si>
  <si>
    <t>NL415233506</t>
  </si>
  <si>
    <t>RUBIK SOLUTIONS B.V.</t>
  </si>
  <si>
    <t>SYM-201311-010</t>
  </si>
  <si>
    <t>753301669661</t>
  </si>
  <si>
    <t>753301669</t>
  </si>
  <si>
    <t>SG595100900</t>
  </si>
  <si>
    <t>Seagate Singapore International Hea</t>
  </si>
  <si>
    <t>SK-811386</t>
  </si>
  <si>
    <t>24Z126315001</t>
  </si>
  <si>
    <t>24Z126315</t>
  </si>
  <si>
    <t>103300872005</t>
  </si>
  <si>
    <t>906593758001</t>
  </si>
  <si>
    <t>906593758</t>
  </si>
  <si>
    <t>4505924415</t>
  </si>
  <si>
    <t>20Z052938603</t>
  </si>
  <si>
    <t>20Z052938604</t>
  </si>
  <si>
    <t>20Z053770001</t>
  </si>
  <si>
    <t>20Z053770</t>
  </si>
  <si>
    <t>082980-00</t>
  </si>
  <si>
    <t>D70053537276</t>
  </si>
  <si>
    <t>Q4'13 ECP FinBen Payment_Arrow</t>
  </si>
  <si>
    <t>26Z071363002</t>
  </si>
  <si>
    <t>26Z071363</t>
  </si>
  <si>
    <t>26Z071363003</t>
  </si>
  <si>
    <t>26Z073177001</t>
  </si>
  <si>
    <t>26Z073177</t>
  </si>
  <si>
    <t>X1320043</t>
  </si>
  <si>
    <t>UAE</t>
  </si>
  <si>
    <t>E8R601783001</t>
  </si>
  <si>
    <t>E8R601783</t>
  </si>
  <si>
    <t>AE643453467</t>
  </si>
  <si>
    <t>EMIRATES TECHNOLOGY</t>
  </si>
  <si>
    <t>130001395</t>
  </si>
  <si>
    <t>US145694753</t>
  </si>
  <si>
    <t>GWL&amp;A FINANCIAL INC</t>
  </si>
  <si>
    <t>26Z073235001</t>
  </si>
  <si>
    <t>26Z073235</t>
  </si>
  <si>
    <t>7000041897</t>
  </si>
  <si>
    <t>26Z073243001</t>
  </si>
  <si>
    <t>26Z073243</t>
  </si>
  <si>
    <t>USFD7645622</t>
  </si>
  <si>
    <t>US CENTERS FOR MEDICARE AND MEDICAID SERVICES</t>
  </si>
  <si>
    <t>201312829</t>
  </si>
  <si>
    <t>26Z073191001</t>
  </si>
  <si>
    <t>26Z073191</t>
  </si>
  <si>
    <t>US001381581</t>
  </si>
  <si>
    <t>DOW CHEMICAL COMPANY</t>
  </si>
  <si>
    <t>93515288</t>
  </si>
  <si>
    <t>74R603457C00</t>
  </si>
  <si>
    <t>906135285002</t>
  </si>
  <si>
    <t>906135285</t>
  </si>
  <si>
    <t>AU750905432</t>
  </si>
  <si>
    <t>NEC AUSTRALIA</t>
  </si>
  <si>
    <t>00001026</t>
  </si>
  <si>
    <t>906135285003</t>
  </si>
  <si>
    <t>906178461001</t>
  </si>
  <si>
    <t>906178461</t>
  </si>
  <si>
    <t>AU756168105</t>
  </si>
  <si>
    <t>SP AUSNET</t>
  </si>
  <si>
    <t>4100065455</t>
  </si>
  <si>
    <t>906227268001</t>
  </si>
  <si>
    <t>906227268</t>
  </si>
  <si>
    <t>AU741324503</t>
  </si>
  <si>
    <t>VODAFONE HUTCHISON</t>
  </si>
  <si>
    <t>3391956</t>
  </si>
  <si>
    <t>20Z053854001</t>
  </si>
  <si>
    <t>20Z053854</t>
  </si>
  <si>
    <t>CA241749548</t>
  </si>
  <si>
    <t>NATIONAL BANK OF CANADA</t>
  </si>
  <si>
    <t>45651-14-430005</t>
  </si>
  <si>
    <t>E8R610775001</t>
  </si>
  <si>
    <t>E8R610775</t>
  </si>
  <si>
    <t>HP-SCIC-34233</t>
  </si>
  <si>
    <t>940061232178</t>
  </si>
  <si>
    <t>AR973808801</t>
  </si>
  <si>
    <t>DATASTAR ARGENTINA SA</t>
  </si>
  <si>
    <t>TCCRB-149884</t>
  </si>
  <si>
    <t>24Z126521001</t>
  </si>
  <si>
    <t>24Z126521</t>
  </si>
  <si>
    <t>US948185459</t>
  </si>
  <si>
    <t>CATHOLIC HEALTH INITIATIVES</t>
  </si>
  <si>
    <t>103300872688</t>
  </si>
  <si>
    <t>24Z126443001</t>
  </si>
  <si>
    <t>24Z126443</t>
  </si>
  <si>
    <t>US016713716</t>
  </si>
  <si>
    <t>MEDSOLUTIONS INC</t>
  </si>
  <si>
    <t>6751598</t>
  </si>
  <si>
    <t>26Z071264003</t>
  </si>
  <si>
    <t>DE315408158</t>
  </si>
  <si>
    <t>LOYALTY PARTNER GMBH</t>
  </si>
  <si>
    <t>GB398054114</t>
  </si>
  <si>
    <t>HITACHI EUROPE LTD</t>
  </si>
  <si>
    <t>CA253730519</t>
  </si>
  <si>
    <t>BC HYDRO</t>
  </si>
  <si>
    <t>USFD0533494</t>
  </si>
  <si>
    <t>US ARMY</t>
  </si>
  <si>
    <t>US606809044</t>
  </si>
  <si>
    <t>BTM INFORMATION SERVICES INC</t>
  </si>
  <si>
    <t>DE329069509</t>
  </si>
  <si>
    <t>ATOS SIEMENSBUSINESSSERVICESVERWALTUNGS-GMBH</t>
  </si>
  <si>
    <t>US046901799</t>
  </si>
  <si>
    <t>COX ENTERPRISES INC</t>
  </si>
  <si>
    <t>JP712368851</t>
  </si>
  <si>
    <t>MS&amp;AD INSURANCE GROUP HOLDINGS, INC.</t>
  </si>
  <si>
    <t>ZA653114822</t>
  </si>
  <si>
    <t>COMPLETE E SERVICES</t>
  </si>
  <si>
    <t>USFD3254273</t>
  </si>
  <si>
    <t>US DEPT OF INTERIOR</t>
  </si>
  <si>
    <t>26Z073651001</t>
  </si>
  <si>
    <t>26Z073651</t>
  </si>
  <si>
    <t>POA110113</t>
  </si>
  <si>
    <t>89FB13944001</t>
  </si>
  <si>
    <t>89FB13944</t>
  </si>
  <si>
    <t>201400003-OOE</t>
  </si>
  <si>
    <t>208023684796</t>
  </si>
  <si>
    <t>23684796</t>
  </si>
  <si>
    <t>IT-52902</t>
  </si>
  <si>
    <t>OPP-0001929878</t>
  </si>
  <si>
    <t>610001201146</t>
  </si>
  <si>
    <t>01201146</t>
  </si>
  <si>
    <t>P003488</t>
  </si>
  <si>
    <t>610001201147</t>
  </si>
  <si>
    <t>01201147</t>
  </si>
  <si>
    <t>P003434</t>
  </si>
  <si>
    <t>D7</t>
  </si>
  <si>
    <t>830001204818</t>
  </si>
  <si>
    <t>01204818</t>
  </si>
  <si>
    <t>DE1-10142740-SR</t>
  </si>
  <si>
    <t>OPP-0001796852</t>
  </si>
  <si>
    <t>MEMA CP TBH 02</t>
  </si>
  <si>
    <t>TV2130112496</t>
  </si>
  <si>
    <t>30112496</t>
  </si>
  <si>
    <t>AE631419835</t>
  </si>
  <si>
    <t>EMIRATES AIRLINES</t>
  </si>
  <si>
    <t>31578</t>
  </si>
  <si>
    <t>TV2130090839</t>
  </si>
  <si>
    <t>30090839</t>
  </si>
  <si>
    <t>130001384</t>
  </si>
  <si>
    <t>940023698185</t>
  </si>
  <si>
    <t>23698185</t>
  </si>
  <si>
    <t>AR971725130</t>
  </si>
  <si>
    <t>BANCO HIPOTECARIO SA</t>
  </si>
  <si>
    <t>4700038507</t>
  </si>
  <si>
    <t>940023700506</t>
  </si>
  <si>
    <t>23700506</t>
  </si>
  <si>
    <t>9400126293</t>
  </si>
  <si>
    <t>940023693198</t>
  </si>
  <si>
    <t>23693198</t>
  </si>
  <si>
    <t>9400126261</t>
  </si>
  <si>
    <t>940023693196</t>
  </si>
  <si>
    <t>23693196</t>
  </si>
  <si>
    <t>9400126253</t>
  </si>
  <si>
    <t>940023693199</t>
  </si>
  <si>
    <t>23693199</t>
  </si>
  <si>
    <t>906227487001</t>
  </si>
  <si>
    <t>906227487</t>
  </si>
  <si>
    <t>AU750018590</t>
  </si>
  <si>
    <t>AUSTRALIAN BUREAU OF STATISTICS - FED</t>
  </si>
  <si>
    <t>235087</t>
  </si>
  <si>
    <t>E51053134501</t>
  </si>
  <si>
    <t>E51053134</t>
  </si>
  <si>
    <t>E6HP-13740-02</t>
  </si>
  <si>
    <t>610001201562</t>
  </si>
  <si>
    <t>01201562</t>
  </si>
  <si>
    <t>P003687</t>
  </si>
  <si>
    <t>610001201559</t>
  </si>
  <si>
    <t>01201559</t>
  </si>
  <si>
    <t>P003683</t>
  </si>
  <si>
    <t>610001199918</t>
  </si>
  <si>
    <t>01199918</t>
  </si>
  <si>
    <t>P003437</t>
  </si>
  <si>
    <t>610001201237</t>
  </si>
  <si>
    <t>01201237</t>
  </si>
  <si>
    <t>P003570</t>
  </si>
  <si>
    <t>610001201564</t>
  </si>
  <si>
    <t>01201564</t>
  </si>
  <si>
    <t>P003686</t>
  </si>
  <si>
    <t>610001201002</t>
  </si>
  <si>
    <t>01201002</t>
  </si>
  <si>
    <t>P003501</t>
  </si>
  <si>
    <t>610001201565</t>
  </si>
  <si>
    <t>01201565</t>
  </si>
  <si>
    <t>P003684</t>
  </si>
  <si>
    <t>720000978751</t>
  </si>
  <si>
    <t>00978751</t>
  </si>
  <si>
    <t>PO# 09-485</t>
  </si>
  <si>
    <t>CRMEM1-2-1B0VHGV</t>
  </si>
  <si>
    <t>720001011864</t>
  </si>
  <si>
    <t>01011864</t>
  </si>
  <si>
    <t>PO7009</t>
  </si>
  <si>
    <t>OPP-0000542527</t>
  </si>
  <si>
    <t>720000982225</t>
  </si>
  <si>
    <t>00982225</t>
  </si>
  <si>
    <t>4502647160</t>
  </si>
  <si>
    <t>OPP-0000266994</t>
  </si>
  <si>
    <t>J92708494850</t>
  </si>
  <si>
    <t>J92708494880</t>
  </si>
  <si>
    <t>J92708494864</t>
  </si>
  <si>
    <t>J92708494866</t>
  </si>
  <si>
    <t>92R628152D01</t>
  </si>
  <si>
    <t>92R628152</t>
  </si>
  <si>
    <t>LES20131121-01</t>
  </si>
  <si>
    <t>840001186140</t>
  </si>
  <si>
    <t>01186140</t>
  </si>
  <si>
    <t>BE370007150</t>
  </si>
  <si>
    <t>NMBS</t>
  </si>
  <si>
    <t>4500087547</t>
  </si>
  <si>
    <t>OPP-0001703790</t>
  </si>
  <si>
    <t>K1Z059646001</t>
  </si>
  <si>
    <t>K1Z059646</t>
  </si>
  <si>
    <t>BR899344030</t>
  </si>
  <si>
    <t>BANCO CENTRAL DO BRASIL</t>
  </si>
  <si>
    <t>Contrato Deinf 51572/2012-2</t>
  </si>
  <si>
    <t>20Z054090001</t>
  </si>
  <si>
    <t>20Z054090</t>
  </si>
  <si>
    <t>RP BB CC Nov 27</t>
  </si>
  <si>
    <t>20Z053981001</t>
  </si>
  <si>
    <t>20Z053981</t>
  </si>
  <si>
    <t>CIBC CC RL NOV 2013</t>
  </si>
  <si>
    <t>208021505473</t>
  </si>
  <si>
    <t>21505473</t>
  </si>
  <si>
    <t>CA249063835</t>
  </si>
  <si>
    <t>TALISMAN ENERGY INC</t>
  </si>
  <si>
    <t>Signed MOU</t>
  </si>
  <si>
    <t>870001207062</t>
  </si>
  <si>
    <t>01207062</t>
  </si>
  <si>
    <t>ICOEM CH3-SW008</t>
  </si>
  <si>
    <t>Hodel, Urs</t>
  </si>
  <si>
    <t>870001204278</t>
  </si>
  <si>
    <t>01204278</t>
  </si>
  <si>
    <t>CH487201915</t>
  </si>
  <si>
    <t>UBS AG</t>
  </si>
  <si>
    <t>ICOEM CH3-SW009</t>
  </si>
  <si>
    <t>OPP-0001906544</t>
  </si>
  <si>
    <t>F40010911717</t>
  </si>
  <si>
    <t>10911717</t>
  </si>
  <si>
    <t>CN654292358</t>
  </si>
  <si>
    <t>HUAWEI TECHNOLOGIES CO., LTD.</t>
  </si>
  <si>
    <t>CN5-E0574 OPP-0001783607</t>
  </si>
  <si>
    <t>OPP-0001783607</t>
  </si>
  <si>
    <t>F41080140100</t>
  </si>
  <si>
    <t>F41080140</t>
  </si>
  <si>
    <t>CN5-E0574</t>
  </si>
  <si>
    <t>F41080141100</t>
  </si>
  <si>
    <t>F41080141</t>
  </si>
  <si>
    <t>CN5-E0576</t>
  </si>
  <si>
    <t>F40010914155</t>
  </si>
  <si>
    <t>10914155</t>
  </si>
  <si>
    <t>CN5-E0576 OPP-0001783603</t>
  </si>
  <si>
    <t>F40010912255</t>
  </si>
  <si>
    <t>10912255</t>
  </si>
  <si>
    <t>CN654583822</t>
  </si>
  <si>
    <t>FAW-VOLKSWAGEN AUTOMOTIVE CO., LTD.</t>
  </si>
  <si>
    <t>CN5-E0573 OPP-0001478990</t>
  </si>
  <si>
    <t>OPP-0001478990</t>
  </si>
  <si>
    <t>F40010690262</t>
  </si>
  <si>
    <t>10690262</t>
  </si>
  <si>
    <t>CN999976347</t>
  </si>
  <si>
    <t>Neijiang Huiwei Information Technology Co Ltd</t>
  </si>
  <si>
    <t>5-E0453 CRMA3Y-0-319 8-22RCO0T</t>
  </si>
  <si>
    <t>SBLCRM-8-22RCO0T</t>
  </si>
  <si>
    <t>R60022015550</t>
  </si>
  <si>
    <t>22015550</t>
  </si>
  <si>
    <t>CO880177837</t>
  </si>
  <si>
    <t>COMCEL</t>
  </si>
  <si>
    <t>4500092973</t>
  </si>
  <si>
    <t>CRMAM1-3-3GVTUN9</t>
  </si>
  <si>
    <t>L80001206848</t>
  </si>
  <si>
    <t>01206848</t>
  </si>
  <si>
    <t>CZ360584072</t>
  </si>
  <si>
    <t>T-MOBILE CZECH REPUBLIC AS</t>
  </si>
  <si>
    <t>Objednavka c. 34026534</t>
  </si>
  <si>
    <t>OPP-0001683128</t>
  </si>
  <si>
    <t>800500895671</t>
  </si>
  <si>
    <t>00895671</t>
  </si>
  <si>
    <t>CZ360598890</t>
  </si>
  <si>
    <t>CSC COMPUTER SERVICES SPOL S RO</t>
  </si>
  <si>
    <t>7100069937</t>
  </si>
  <si>
    <t>CRMEM1-2-1A5T7YF</t>
  </si>
  <si>
    <t>800501030070</t>
  </si>
  <si>
    <t>01030070</t>
  </si>
  <si>
    <t>7100110228</t>
  </si>
  <si>
    <t>L8R625516D01</t>
  </si>
  <si>
    <t>L8R625516</t>
  </si>
  <si>
    <t>1650024696</t>
  </si>
  <si>
    <t>L80001193757</t>
  </si>
  <si>
    <t>01193757</t>
  </si>
  <si>
    <t>CZ495108516</t>
  </si>
  <si>
    <t>GE CAPITAL BANK A.S.</t>
  </si>
  <si>
    <t>ICOEM ES CZ1-1GB14</t>
  </si>
  <si>
    <t>OPP-0001366510</t>
  </si>
  <si>
    <t>L80001203511</t>
  </si>
  <si>
    <t>01203511</t>
  </si>
  <si>
    <t>Objednavka c. 2228863</t>
  </si>
  <si>
    <t>L80001205645</t>
  </si>
  <si>
    <t>01205645</t>
  </si>
  <si>
    <t>Objednavka c. 2228336</t>
  </si>
  <si>
    <t>L8R625427D01</t>
  </si>
  <si>
    <t>L8R625427</t>
  </si>
  <si>
    <t>CZ495313629</t>
  </si>
  <si>
    <t>ATACO</t>
  </si>
  <si>
    <t>Monitoring - Arcerol Mittal</t>
  </si>
  <si>
    <t>830001123461</t>
  </si>
  <si>
    <t>01123461</t>
  </si>
  <si>
    <t>DE315223255</t>
  </si>
  <si>
    <t>HONDA MOTOR EUROPE (NORTH) GMBH</t>
  </si>
  <si>
    <t>DEU-984695-SR</t>
  </si>
  <si>
    <t>OPP-0001413729</t>
  </si>
  <si>
    <t>830001206343</t>
  </si>
  <si>
    <t>01206343</t>
  </si>
  <si>
    <t>DE315731679</t>
  </si>
  <si>
    <t>AUDI AG</t>
  </si>
  <si>
    <t>0029</t>
  </si>
  <si>
    <t>OPP-0001862247</t>
  </si>
  <si>
    <t>832130112243</t>
  </si>
  <si>
    <t>30112243</t>
  </si>
  <si>
    <t>4750034185</t>
  </si>
  <si>
    <t>830001206394</t>
  </si>
  <si>
    <t>01206394</t>
  </si>
  <si>
    <t>4155812586 v. 31.10.2013</t>
  </si>
  <si>
    <t>SBLCRM-8-1YTGEBR</t>
  </si>
  <si>
    <t>830001206395</t>
  </si>
  <si>
    <t>01206395</t>
  </si>
  <si>
    <t>832130112245</t>
  </si>
  <si>
    <t>30112245</t>
  </si>
  <si>
    <t>4155812586</t>
  </si>
  <si>
    <t>830001203305</t>
  </si>
  <si>
    <t>01203305</t>
  </si>
  <si>
    <t>DE315778035</t>
  </si>
  <si>
    <t>SAL OPPENHEIM JR + CIE KG AUF AKTIEN</t>
  </si>
  <si>
    <t>22611</t>
  </si>
  <si>
    <t>OPP-0001790909</t>
  </si>
  <si>
    <t>832130107006</t>
  </si>
  <si>
    <t>30107006</t>
  </si>
  <si>
    <t>D21 | 45502438</t>
  </si>
  <si>
    <t>830001203729</t>
  </si>
  <si>
    <t>01203729</t>
  </si>
  <si>
    <t>4502546966</t>
  </si>
  <si>
    <t>OPP-0001844542</t>
  </si>
  <si>
    <t>820101137522</t>
  </si>
  <si>
    <t>01137522</t>
  </si>
  <si>
    <t>DE318595162</t>
  </si>
  <si>
    <t>E MERCK BETEILIGUNGEN OHG</t>
  </si>
  <si>
    <t>4501320333</t>
  </si>
  <si>
    <t>OPP-0000829969</t>
  </si>
  <si>
    <t>83R614077D01</t>
  </si>
  <si>
    <t>83R614077</t>
  </si>
  <si>
    <t>665 / 4805067330</t>
  </si>
  <si>
    <t>83R614076D01</t>
  </si>
  <si>
    <t>83R614076</t>
  </si>
  <si>
    <t>665 / 4805066330</t>
  </si>
  <si>
    <t>Paludan, Christian</t>
  </si>
  <si>
    <t>930000478924</t>
  </si>
  <si>
    <t>00478924</t>
  </si>
  <si>
    <t>DK308073050</t>
  </si>
  <si>
    <t>KMD</t>
  </si>
  <si>
    <t>DK5-E0047/ Lotte M.S. Østergaard</t>
  </si>
  <si>
    <t>RMEM1-2-QEV45R</t>
  </si>
  <si>
    <t>700001173879</t>
  </si>
  <si>
    <t>01173879</t>
  </si>
  <si>
    <t>ES461064446</t>
  </si>
  <si>
    <t>BANCO BILBAO VIZCAYA ARGENTARIA S.A.</t>
  </si>
  <si>
    <t>PO 4540232069</t>
  </si>
  <si>
    <t>OPP-0001719571</t>
  </si>
  <si>
    <t>700000709768</t>
  </si>
  <si>
    <t>00709768</t>
  </si>
  <si>
    <t>ES462006925</t>
  </si>
  <si>
    <t>PROSEGUR COMPANIA DE SEGURIDAD SA</t>
  </si>
  <si>
    <t>Contrato de Compra</t>
  </si>
  <si>
    <t>700001204149</t>
  </si>
  <si>
    <t>01204149</t>
  </si>
  <si>
    <t>CARREFOUR</t>
  </si>
  <si>
    <t>Iberia CP TBH 01</t>
  </si>
  <si>
    <t>700001203016</t>
  </si>
  <si>
    <t>01203016</t>
  </si>
  <si>
    <t>ES462213091</t>
  </si>
  <si>
    <t>REPSOL YPF S.A.</t>
  </si>
  <si>
    <t>PO 3000079038</t>
  </si>
  <si>
    <t>OPP-0000847230</t>
  </si>
  <si>
    <t>702130097383</t>
  </si>
  <si>
    <t>30097383</t>
  </si>
  <si>
    <t>3505140683</t>
  </si>
  <si>
    <t>700001206137</t>
  </si>
  <si>
    <t>01206137</t>
  </si>
  <si>
    <t>ES468172705</t>
  </si>
  <si>
    <t>TECNICOS ASOCIADOS INFORMATICA S.A.</t>
  </si>
  <si>
    <t>20766/EIN/450</t>
  </si>
  <si>
    <t>81R627403D01</t>
  </si>
  <si>
    <t>81R627403</t>
  </si>
  <si>
    <t>FR260509716</t>
  </si>
  <si>
    <t>CAISSE DES DEPOTS ET CONSIGNATIONS</t>
  </si>
  <si>
    <t>SF320131065</t>
  </si>
  <si>
    <t>81R631444D01</t>
  </si>
  <si>
    <t>81R631444</t>
  </si>
  <si>
    <t>FR262480728</t>
  </si>
  <si>
    <t>HUB FORMATION-FR</t>
  </si>
  <si>
    <t>HUBALM11.5180313</t>
  </si>
  <si>
    <t>81R619474D01</t>
  </si>
  <si>
    <t>81R619474</t>
  </si>
  <si>
    <t>3900094109</t>
  </si>
  <si>
    <t>812039576438</t>
  </si>
  <si>
    <t>39576438</t>
  </si>
  <si>
    <t>FR108386A30234</t>
  </si>
  <si>
    <t>Scheiltienne, Herve</t>
  </si>
  <si>
    <t>810001043902</t>
  </si>
  <si>
    <t>01043902</t>
  </si>
  <si>
    <t>FR275137164</t>
  </si>
  <si>
    <t>TOTAL SA</t>
  </si>
  <si>
    <t>4504960450</t>
  </si>
  <si>
    <t>OPP-0000679876</t>
  </si>
  <si>
    <t>810001205858</t>
  </si>
  <si>
    <t>01205858</t>
  </si>
  <si>
    <t>IT001-0000131479</t>
  </si>
  <si>
    <t>OPP-0001971505</t>
  </si>
  <si>
    <t>810001184496</t>
  </si>
  <si>
    <t>01184496</t>
  </si>
  <si>
    <t>IT001-0000130201</t>
  </si>
  <si>
    <t>OPP-0001087799</t>
  </si>
  <si>
    <t>810001014807</t>
  </si>
  <si>
    <t>01014807</t>
  </si>
  <si>
    <t>Contrat app CW79341</t>
  </si>
  <si>
    <t>SBLCRM-8-2L65DZZ</t>
  </si>
  <si>
    <t>81R628658D01</t>
  </si>
  <si>
    <t>81R628658</t>
  </si>
  <si>
    <t>FR380855445</t>
  </si>
  <si>
    <t>MINISTERE ECONOMIE ET FINANCES</t>
  </si>
  <si>
    <t>1401980075</t>
  </si>
  <si>
    <t>81R625533001</t>
  </si>
  <si>
    <t>81R625533</t>
  </si>
  <si>
    <t>FR392565800</t>
  </si>
  <si>
    <t>NEURONES</t>
  </si>
  <si>
    <t>F131124</t>
  </si>
  <si>
    <t>810001014806</t>
  </si>
  <si>
    <t>01014806</t>
  </si>
  <si>
    <t>FR569991342</t>
  </si>
  <si>
    <t>TECHNOLOGIES ET PARTICIPATIONS</t>
  </si>
  <si>
    <t>bon pour accord</t>
  </si>
  <si>
    <t>SBLCRM-8-2G7AEY7</t>
  </si>
  <si>
    <t>FR574965414</t>
  </si>
  <si>
    <t>AEDIAN</t>
  </si>
  <si>
    <t>81R620371D01</t>
  </si>
  <si>
    <t>81R620371</t>
  </si>
  <si>
    <t>FR647627173</t>
  </si>
  <si>
    <t>ITS GROUP IMPLEMENTATION TECH SOFTWARE</t>
  </si>
  <si>
    <t>RHFO 13-222</t>
  </si>
  <si>
    <t>812038770513</t>
  </si>
  <si>
    <t>38770513</t>
  </si>
  <si>
    <t>FR103679A32281</t>
  </si>
  <si>
    <t>81R627402D01</t>
  </si>
  <si>
    <t>81R627402</t>
  </si>
  <si>
    <t>FR779240720</t>
  </si>
  <si>
    <t>CSC</t>
  </si>
  <si>
    <t>7100037171</t>
  </si>
  <si>
    <t>800500979948</t>
  </si>
  <si>
    <t>00979948</t>
  </si>
  <si>
    <t>GB212238018</t>
  </si>
  <si>
    <t>CO-OPERATIVE GROUP (C W S) LTD</t>
  </si>
  <si>
    <t>30000087054</t>
  </si>
  <si>
    <t>2-TWHW7D</t>
  </si>
  <si>
    <t>800501061141</t>
  </si>
  <si>
    <t>01061141</t>
  </si>
  <si>
    <t>P669501000000000</t>
  </si>
  <si>
    <t>OPP-0000965453</t>
  </si>
  <si>
    <t>80R491203C00</t>
  </si>
  <si>
    <t>80R491203</t>
  </si>
  <si>
    <t>OOC 82533</t>
  </si>
  <si>
    <t>80R491202C00</t>
  </si>
  <si>
    <t>80R491202</t>
  </si>
  <si>
    <t>OOC 82641</t>
  </si>
  <si>
    <t>800501205352</t>
  </si>
  <si>
    <t>01205352</t>
  </si>
  <si>
    <t>GB218064780</t>
  </si>
  <si>
    <t>WOLSELEYPLC</t>
  </si>
  <si>
    <t>J18-1625</t>
  </si>
  <si>
    <t>OPP-0001234993</t>
  </si>
  <si>
    <t>800501134828</t>
  </si>
  <si>
    <t>01134828</t>
  </si>
  <si>
    <t>800500887575</t>
  </si>
  <si>
    <t>00887575</t>
  </si>
  <si>
    <t>1710522636</t>
  </si>
  <si>
    <t>SBLCRM-8-1O3YXPF</t>
  </si>
  <si>
    <t>80R632181001</t>
  </si>
  <si>
    <t>80R632181</t>
  </si>
  <si>
    <t>1710695066</t>
  </si>
  <si>
    <t>800501048515</t>
  </si>
  <si>
    <t>01048515</t>
  </si>
  <si>
    <t>Shell SOW</t>
  </si>
  <si>
    <t>OPP-0000255471</t>
  </si>
  <si>
    <t>800500962210</t>
  </si>
  <si>
    <t>00962210</t>
  </si>
  <si>
    <t>SOW Shell</t>
  </si>
  <si>
    <t>OPP-0000016756</t>
  </si>
  <si>
    <t>800500767355</t>
  </si>
  <si>
    <t>00767355</t>
  </si>
  <si>
    <t>Signed SOW 31.10.2011</t>
  </si>
  <si>
    <t>2-1EQTLFJ</t>
  </si>
  <si>
    <t>800501027303</t>
  </si>
  <si>
    <t>01027303</t>
  </si>
  <si>
    <t>SOW Rolls Royce</t>
  </si>
  <si>
    <t>OPP-000050496</t>
  </si>
  <si>
    <t>800501187730</t>
  </si>
  <si>
    <t>01187730</t>
  </si>
  <si>
    <t>OPP-0001731803</t>
  </si>
  <si>
    <t>800500820011</t>
  </si>
  <si>
    <t>00820011</t>
  </si>
  <si>
    <t>HP ES SOW BP</t>
  </si>
  <si>
    <t>CRMEM1-2-1KD2ART</t>
  </si>
  <si>
    <t>800501066107</t>
  </si>
  <si>
    <t>01066107</t>
  </si>
  <si>
    <t>OPP-0001029256</t>
  </si>
  <si>
    <t>800501203946</t>
  </si>
  <si>
    <t>01203946</t>
  </si>
  <si>
    <t>GB296267206</t>
  </si>
  <si>
    <t>LLOYDS T S B GROUP PLC</t>
  </si>
  <si>
    <t>7000136421/101</t>
  </si>
  <si>
    <t>OPP-0001125025</t>
  </si>
  <si>
    <t>800500939672</t>
  </si>
  <si>
    <t>00939672</t>
  </si>
  <si>
    <t>GB424636400</t>
  </si>
  <si>
    <t>ATOS UK HOLDINGS LTD</t>
  </si>
  <si>
    <t>8600031980</t>
  </si>
  <si>
    <t>OPP-0000071577</t>
  </si>
  <si>
    <t>800500997603</t>
  </si>
  <si>
    <t>00997603</t>
  </si>
  <si>
    <t>8600035728</t>
  </si>
  <si>
    <t>CRMEM-1-2-1JQE8MV</t>
  </si>
  <si>
    <t>800500977401</t>
  </si>
  <si>
    <t>00977401</t>
  </si>
  <si>
    <t>8600034803 &amp; 8600022065</t>
  </si>
  <si>
    <t>800500982355</t>
  </si>
  <si>
    <t>00982355</t>
  </si>
  <si>
    <t>GB737942263</t>
  </si>
  <si>
    <t>VIRGIN MEDIA</t>
  </si>
  <si>
    <t>PO 869521 and PO 870402</t>
  </si>
  <si>
    <t>OPP-0000066409</t>
  </si>
  <si>
    <t>002130113012</t>
  </si>
  <si>
    <t>30113012</t>
  </si>
  <si>
    <t>HU364745075</t>
  </si>
  <si>
    <t>CONTINENTAL TEVES AUTOMOTIVE SYSTEM MAGYARORSZAG KFT</t>
  </si>
  <si>
    <t>HU109095A34074</t>
  </si>
  <si>
    <t>Hwee Ming NG</t>
  </si>
  <si>
    <t>P60010910075</t>
  </si>
  <si>
    <t>10910075</t>
  </si>
  <si>
    <t>ID728820614</t>
  </si>
  <si>
    <t>TELEKOMUNIKASI SELULAR, PT</t>
  </si>
  <si>
    <t>As per signed MOU</t>
  </si>
  <si>
    <t>800560297594</t>
  </si>
  <si>
    <t>60297594</t>
  </si>
  <si>
    <t>IE989076328</t>
  </si>
  <si>
    <t>PIONEER INVESTMENT MANAGEMENT MANAGEMENT</t>
  </si>
  <si>
    <t>0000003468</t>
  </si>
  <si>
    <t>CRMEM1-2-1JIEYUR</t>
  </si>
  <si>
    <t>800500817094</t>
  </si>
  <si>
    <t>00817094</t>
  </si>
  <si>
    <t>Parin</t>
  </si>
  <si>
    <t>J90110913223</t>
  </si>
  <si>
    <t>10913223</t>
  </si>
  <si>
    <t>IN650056914</t>
  </si>
  <si>
    <t>STATE BANK OF INDIA</t>
  </si>
  <si>
    <t>DGM(ATMO)\13-14\KB\722</t>
  </si>
  <si>
    <t>OPP-0000648217</t>
  </si>
  <si>
    <t>J92140067092</t>
  </si>
  <si>
    <t>40067092</t>
  </si>
  <si>
    <t>10903634</t>
  </si>
  <si>
    <t>J91906748001</t>
  </si>
  <si>
    <t>J91906748</t>
  </si>
  <si>
    <t>IN915854165</t>
  </si>
  <si>
    <t>SAP Labs India Private Limited</t>
  </si>
  <si>
    <t>4502545871</t>
  </si>
  <si>
    <t>J91906748002</t>
  </si>
  <si>
    <t>820101204472</t>
  </si>
  <si>
    <t>01204472</t>
  </si>
  <si>
    <t>2000077004</t>
  </si>
  <si>
    <t>Adami, Daniele</t>
  </si>
  <si>
    <t>82R253565D03</t>
  </si>
  <si>
    <t>82R253565</t>
  </si>
  <si>
    <t>IT428718852</t>
  </si>
  <si>
    <t>FINANZIARIA BANSEL SPA - BANCA SELLA</t>
  </si>
  <si>
    <t>2598</t>
  </si>
  <si>
    <t>Marcantonio, Riccardo</t>
  </si>
  <si>
    <t>820101205513</t>
  </si>
  <si>
    <t>01205513</t>
  </si>
  <si>
    <t>IT429117146</t>
  </si>
  <si>
    <t>TELECOM ITALIA</t>
  </si>
  <si>
    <t>7010079171</t>
  </si>
  <si>
    <t>OPP-0001441947</t>
  </si>
  <si>
    <t>820101205376</t>
  </si>
  <si>
    <t>01205376</t>
  </si>
  <si>
    <t>IT432019594</t>
  </si>
  <si>
    <t>INTESA-SANPAOLO</t>
  </si>
  <si>
    <t>7200062801</t>
  </si>
  <si>
    <t>OPP-0001914818</t>
  </si>
  <si>
    <t>822038771080</t>
  </si>
  <si>
    <t>38771080</t>
  </si>
  <si>
    <t>CIG 5072505B89</t>
  </si>
  <si>
    <t>820101205356</t>
  </si>
  <si>
    <t>01205356</t>
  </si>
  <si>
    <t>IT437276392</t>
  </si>
  <si>
    <t>NPO SISTEMI SPA</t>
  </si>
  <si>
    <t>341/13</t>
  </si>
  <si>
    <t>OPP-0001857342</t>
  </si>
  <si>
    <t>890010912551</t>
  </si>
  <si>
    <t>10912551</t>
  </si>
  <si>
    <t>JP690536552</t>
  </si>
  <si>
    <t>PANASONIC CORPORATION</t>
  </si>
  <si>
    <t>T2013110043</t>
  </si>
  <si>
    <t>0001580924</t>
  </si>
  <si>
    <t>890010913416</t>
  </si>
  <si>
    <t>10913416</t>
  </si>
  <si>
    <t>ICOEM-HPSW Project ID JP1-MA002</t>
  </si>
  <si>
    <t>890010900352</t>
  </si>
  <si>
    <t>10900352</t>
  </si>
  <si>
    <t>JP690568647</t>
  </si>
  <si>
    <t>NIPPON EXPRESS group</t>
  </si>
  <si>
    <t>...</t>
  </si>
  <si>
    <t>0000969056</t>
  </si>
  <si>
    <t>89FB13948001</t>
  </si>
  <si>
    <t>89FB13948</t>
  </si>
  <si>
    <t>JP691733476</t>
  </si>
  <si>
    <t>NIPPON TELEGRAPH AND TELEPHONE EAST group</t>
  </si>
  <si>
    <t>201400001 OML</t>
  </si>
  <si>
    <t>89FB13956001</t>
  </si>
  <si>
    <t>89FB13956</t>
  </si>
  <si>
    <t>JP691733484</t>
  </si>
  <si>
    <t>NIPPON TELEGRAPH AND TELEPHONE WEST group</t>
  </si>
  <si>
    <t>IA</t>
  </si>
  <si>
    <t>890010911626</t>
  </si>
  <si>
    <t>10911626</t>
  </si>
  <si>
    <t>JP691733492</t>
  </si>
  <si>
    <t>NTT COMMUNICATIONS group</t>
  </si>
  <si>
    <t>BMO-2013007086</t>
  </si>
  <si>
    <t>0001247929</t>
  </si>
  <si>
    <t>89FB13946001</t>
  </si>
  <si>
    <t>89FB13946</t>
  </si>
  <si>
    <t>JP707533709</t>
  </si>
  <si>
    <t>UNIADEX,LTD.</t>
  </si>
  <si>
    <t>201400004 OML</t>
  </si>
  <si>
    <t>JM2130106561</t>
  </si>
  <si>
    <t>30106561</t>
  </si>
  <si>
    <t>LU400580262</t>
  </si>
  <si>
    <t>NATO NAMSA LUX</t>
  </si>
  <si>
    <t>LX107939A34571</t>
  </si>
  <si>
    <t>JM2039487004</t>
  </si>
  <si>
    <t>39487004</t>
  </si>
  <si>
    <t>83R625598D01</t>
  </si>
  <si>
    <t>83R625598</t>
  </si>
  <si>
    <t>LU400980215</t>
  </si>
  <si>
    <t>VODAFONE INTERNATIONAL 1 SARL</t>
  </si>
  <si>
    <t>5000475825</t>
  </si>
  <si>
    <t>680010894692</t>
  </si>
  <si>
    <t>10894692</t>
  </si>
  <si>
    <t>MY652184524</t>
  </si>
  <si>
    <t>MAYBAN VENTURES SDN. BHD</t>
  </si>
  <si>
    <t>MAYBANK/PO/0000123868</t>
  </si>
  <si>
    <t>0000110822</t>
  </si>
  <si>
    <t>852038452811</t>
  </si>
  <si>
    <t>38452811</t>
  </si>
  <si>
    <t>NL31-2100404707</t>
  </si>
  <si>
    <t>SBLCRM-8-1U55S2P</t>
  </si>
  <si>
    <t>85R628015D01</t>
  </si>
  <si>
    <t>85R628015</t>
  </si>
  <si>
    <t>1204077499</t>
  </si>
  <si>
    <t>920001204484</t>
  </si>
  <si>
    <t>01204484</t>
  </si>
  <si>
    <t>NO730454485</t>
  </si>
  <si>
    <t>HELSE MIDT-NORGE RHF</t>
  </si>
  <si>
    <t>Contact: Cristian Wrali</t>
  </si>
  <si>
    <t>OPP-0001027341</t>
  </si>
  <si>
    <t>920001206801</t>
  </si>
  <si>
    <t>01206801</t>
  </si>
  <si>
    <t>NO731089728</t>
  </si>
  <si>
    <t>LYSE ENERGI AS</t>
  </si>
  <si>
    <t>Rune Vestbø  NO5-09212</t>
  </si>
  <si>
    <t>OPP-0001807730</t>
  </si>
  <si>
    <t>978214052001</t>
  </si>
  <si>
    <t>978214052</t>
  </si>
  <si>
    <t>NZ593941206</t>
  </si>
  <si>
    <t>MCCRAE LIMITED</t>
  </si>
  <si>
    <t>ONZ-890</t>
  </si>
  <si>
    <t>Puerto Rico</t>
  </si>
  <si>
    <t>620023695338</t>
  </si>
  <si>
    <t>23695338</t>
  </si>
  <si>
    <t>PR828606546</t>
  </si>
  <si>
    <t>OPEN MOBILE</t>
  </si>
  <si>
    <t>PO 13142 - EID: PR5BT040</t>
  </si>
  <si>
    <t>L30001202373</t>
  </si>
  <si>
    <t>01202373</t>
  </si>
  <si>
    <t>PT449205376</t>
  </si>
  <si>
    <t>EDP - ELECTRICIDADE DE PORTUGAL SA</t>
  </si>
  <si>
    <t>3505134304</t>
  </si>
  <si>
    <t>OPP-0000074321</t>
  </si>
  <si>
    <t>L30001205974</t>
  </si>
  <si>
    <t>01205974</t>
  </si>
  <si>
    <t>PO 3505178659</t>
  </si>
  <si>
    <t>OPP-0001099633</t>
  </si>
  <si>
    <t>BR2130090837</t>
  </si>
  <si>
    <t>30090837</t>
  </si>
  <si>
    <t>QA644907628</t>
  </si>
  <si>
    <t>QATAR AIRWAYS</t>
  </si>
  <si>
    <t>40235</t>
  </si>
  <si>
    <t>CEE CP TBH 01</t>
  </si>
  <si>
    <t>610001181720</t>
  </si>
  <si>
    <t>01181720</t>
  </si>
  <si>
    <t>RU633206008</t>
  </si>
  <si>
    <t>GAZPROM NEFT</t>
  </si>
  <si>
    <t>Contract 1131-13/AO Order#1</t>
  </si>
  <si>
    <t>OPP-0000707438</t>
  </si>
  <si>
    <t>612039574444</t>
  </si>
  <si>
    <t>39574444</t>
  </si>
  <si>
    <t>RU644015489</t>
  </si>
  <si>
    <t>UNICREDIT BANK</t>
  </si>
  <si>
    <t>171/O-2013/3</t>
  </si>
  <si>
    <t>610001201242</t>
  </si>
  <si>
    <t>01201242</t>
  </si>
  <si>
    <t>RU644631392</t>
  </si>
  <si>
    <t>ROSTELECOM HQ</t>
  </si>
  <si>
    <t>P003426</t>
  </si>
  <si>
    <t>610001201550</t>
  </si>
  <si>
    <t>01201550</t>
  </si>
  <si>
    <t>RU644770091</t>
  </si>
  <si>
    <t>CROC INCORPORATED PRIVATE JOINT STOCK COMPANY</t>
  </si>
  <si>
    <t>P003682</t>
  </si>
  <si>
    <t>610001201558</t>
  </si>
  <si>
    <t>01201558</t>
  </si>
  <si>
    <t>P003681</t>
  </si>
  <si>
    <t>610001199922</t>
  </si>
  <si>
    <t>01199922</t>
  </si>
  <si>
    <t>RU644903627</t>
  </si>
  <si>
    <t>GAZPROM PUBLIC JOINT STOCK COMPANY</t>
  </si>
  <si>
    <t>P003502</t>
  </si>
  <si>
    <t>610001201560</t>
  </si>
  <si>
    <t>01201560</t>
  </si>
  <si>
    <t>RU999998651</t>
  </si>
  <si>
    <t>JET INFOSYSTEMS</t>
  </si>
  <si>
    <t>P003685</t>
  </si>
  <si>
    <t>Sweden</t>
  </si>
  <si>
    <t>Panagiotidis, Lambos</t>
  </si>
  <si>
    <t>880101050257</t>
  </si>
  <si>
    <t>01050257</t>
  </si>
  <si>
    <t>SE632837493</t>
  </si>
  <si>
    <t>F+RSVARSMAKTEN</t>
  </si>
  <si>
    <t>3000249714</t>
  </si>
  <si>
    <t>OPP-0000143861</t>
  </si>
  <si>
    <t>26Z072737002</t>
  </si>
  <si>
    <t>248322116027</t>
  </si>
  <si>
    <t>22116027</t>
  </si>
  <si>
    <t>US006924872</t>
  </si>
  <si>
    <t>DELTA AIR LINES</t>
  </si>
  <si>
    <t>9100042684</t>
  </si>
  <si>
    <t>CRMAM1-3-3MPSLMZ</t>
  </si>
  <si>
    <t>248323600328</t>
  </si>
  <si>
    <t>23600328</t>
  </si>
  <si>
    <t>1102600407</t>
  </si>
  <si>
    <t>OPP-0001697555</t>
  </si>
  <si>
    <t>248323669228</t>
  </si>
  <si>
    <t>23669228</t>
  </si>
  <si>
    <t>US009581091</t>
  </si>
  <si>
    <t>COMPUTER SCIENCES CORPORATION</t>
  </si>
  <si>
    <t>840985</t>
  </si>
  <si>
    <t>OPP-0001380665</t>
  </si>
  <si>
    <t>248323700225</t>
  </si>
  <si>
    <t>23700225</t>
  </si>
  <si>
    <t>US029053964</t>
  </si>
  <si>
    <t>CIGNA CORPORATION</t>
  </si>
  <si>
    <t>1325545</t>
  </si>
  <si>
    <t>248323700163</t>
  </si>
  <si>
    <t>23700163</t>
  </si>
  <si>
    <t>US041534264</t>
  </si>
  <si>
    <t>MCDONALDS CORPORATION</t>
  </si>
  <si>
    <t>AC224971</t>
  </si>
  <si>
    <t>248323201684</t>
  </si>
  <si>
    <t>23201684</t>
  </si>
  <si>
    <t>30304</t>
  </si>
  <si>
    <t>OPP-0000846086</t>
  </si>
  <si>
    <t>24Z126821001</t>
  </si>
  <si>
    <t>24Z126821</t>
  </si>
  <si>
    <t>103300874421</t>
  </si>
  <si>
    <t>248322526179</t>
  </si>
  <si>
    <t>22526179</t>
  </si>
  <si>
    <t>31557555</t>
  </si>
  <si>
    <t>CRMAM1-3-39AHAJD</t>
  </si>
  <si>
    <t>26Z073233001</t>
  </si>
  <si>
    <t>26Z073233</t>
  </si>
  <si>
    <t>US057980500</t>
  </si>
  <si>
    <t>THE PNC FINANCIAL SERVICES GROUP INC</t>
  </si>
  <si>
    <t>DO2478257</t>
  </si>
  <si>
    <t>248323303829</t>
  </si>
  <si>
    <t>23303829</t>
  </si>
  <si>
    <t>US062500678</t>
  </si>
  <si>
    <t>CONSTELLATION ENERGY GROUP INC</t>
  </si>
  <si>
    <t>01119863</t>
  </si>
  <si>
    <t>OPP-0000102555</t>
  </si>
  <si>
    <t>26Z071520003</t>
  </si>
  <si>
    <t>26Z071520</t>
  </si>
  <si>
    <t>US104590802</t>
  </si>
  <si>
    <t>CENTERPOINT ENERGY INC</t>
  </si>
  <si>
    <t>4504137944</t>
  </si>
  <si>
    <t>248323192807</t>
  </si>
  <si>
    <t>23192807</t>
  </si>
  <si>
    <t>PO709855</t>
  </si>
  <si>
    <t>99069</t>
  </si>
  <si>
    <t>248322751101</t>
  </si>
  <si>
    <t>22751101</t>
  </si>
  <si>
    <t>134367</t>
  </si>
  <si>
    <t>SBLCRM-8-22AML0V</t>
  </si>
  <si>
    <t>248322514949</t>
  </si>
  <si>
    <t>22514949</t>
  </si>
  <si>
    <t>2000403270</t>
  </si>
  <si>
    <t>SBLCRM-8-1TNN02E</t>
  </si>
  <si>
    <t>248323557159</t>
  </si>
  <si>
    <t>23557159</t>
  </si>
  <si>
    <t>US186815635</t>
  </si>
  <si>
    <t>AHOLD USA INC</t>
  </si>
  <si>
    <t>248323091764</t>
  </si>
  <si>
    <t>23091764</t>
  </si>
  <si>
    <t>US621411289</t>
  </si>
  <si>
    <t>ATOS IT SOLUTIONS AND SERVICES INC</t>
  </si>
  <si>
    <t>4900310607</t>
  </si>
  <si>
    <t>OPP-0000919633</t>
  </si>
  <si>
    <t>242150078600</t>
  </si>
  <si>
    <t>50078600</t>
  </si>
  <si>
    <t>US790786578</t>
  </si>
  <si>
    <t>CAREFIRST INC</t>
  </si>
  <si>
    <t>P048388</t>
  </si>
  <si>
    <t>26Z073650001</t>
  </si>
  <si>
    <t>26Z073650</t>
  </si>
  <si>
    <t>US791072197</t>
  </si>
  <si>
    <t>ARAMARK HOLDINGS CORPORATION</t>
  </si>
  <si>
    <t>110620132</t>
  </si>
  <si>
    <t>248323032881</t>
  </si>
  <si>
    <t>23032881</t>
  </si>
  <si>
    <t>US802054742</t>
  </si>
  <si>
    <t>NETAPP INC</t>
  </si>
  <si>
    <t>CRMAM1-3-3LYK1VB</t>
  </si>
  <si>
    <t>248322374616</t>
  </si>
  <si>
    <t>22374616</t>
  </si>
  <si>
    <t>95839</t>
  </si>
  <si>
    <t>248323576893</t>
  </si>
  <si>
    <t>23576893</t>
  </si>
  <si>
    <t>US848381245</t>
  </si>
  <si>
    <t>XCEL ENERGY INC</t>
  </si>
  <si>
    <t>WO# 00324957 Rel #00003</t>
  </si>
  <si>
    <t>OPP-0001726069</t>
  </si>
  <si>
    <t>248322326832</t>
  </si>
  <si>
    <t>22326832</t>
  </si>
  <si>
    <t>3-3NG3V5F</t>
  </si>
  <si>
    <t>248323675140</t>
  </si>
  <si>
    <t>23675140</t>
  </si>
  <si>
    <t>208</t>
  </si>
  <si>
    <t>OPP-0001951023</t>
  </si>
  <si>
    <t>906110910676</t>
  </si>
  <si>
    <t>10910676</t>
  </si>
  <si>
    <t>ICOEM-HPSW Project AU5-ES041</t>
  </si>
  <si>
    <t>906392729001</t>
  </si>
  <si>
    <t>906392729</t>
  </si>
  <si>
    <t>1126181</t>
  </si>
  <si>
    <t>800500926716</t>
  </si>
  <si>
    <t>00926716</t>
  </si>
  <si>
    <t>AU753337914</t>
  </si>
  <si>
    <t>GS1 Australia LTD - AU</t>
  </si>
  <si>
    <t>AP-000002-1</t>
  </si>
  <si>
    <t>CRMEM1-2-1B0VHFV</t>
  </si>
  <si>
    <t>800501147506</t>
  </si>
  <si>
    <t>01147506</t>
  </si>
  <si>
    <t>2E , 82 &amp; D7</t>
  </si>
  <si>
    <t>201402</t>
  </si>
  <si>
    <t>24Z127338001</t>
  </si>
  <si>
    <t>24Z127338</t>
  </si>
  <si>
    <t>4300202801</t>
  </si>
  <si>
    <t>89FQ37526003</t>
  </si>
  <si>
    <t>89FQ37526</t>
  </si>
  <si>
    <t>JP690648068</t>
  </si>
  <si>
    <t>KDDI group</t>
  </si>
  <si>
    <t>5200032615</t>
  </si>
  <si>
    <t>24Z127541001</t>
  </si>
  <si>
    <t>24Z127541</t>
  </si>
  <si>
    <t>4300202915</t>
  </si>
  <si>
    <t>83R638109001</t>
  </si>
  <si>
    <t>83R638109</t>
  </si>
  <si>
    <t>DE324628064</t>
  </si>
  <si>
    <t>VON ESSEN KG -- HANDELSGESELLSCHAFT</t>
  </si>
  <si>
    <t>4300050620/86714/Bechtle</t>
  </si>
  <si>
    <t>81R639673001</t>
  </si>
  <si>
    <t>81R639673</t>
  </si>
  <si>
    <t>FR579025388</t>
  </si>
  <si>
    <t>CAISSE NAT ASSUR MALAD TRAVAIL SALARIES</t>
  </si>
  <si>
    <t>3505213030 / SCC / CNAMTS</t>
  </si>
  <si>
    <t>Taube, Matthaeus</t>
  </si>
  <si>
    <t>83R638122001</t>
  </si>
  <si>
    <t>83R638122</t>
  </si>
  <si>
    <t>DE340182724</t>
  </si>
  <si>
    <t>TALANX AG</t>
  </si>
  <si>
    <t>4100108245</t>
  </si>
  <si>
    <t>J92127913001</t>
  </si>
  <si>
    <t>J92127913</t>
  </si>
  <si>
    <t>IN650635774</t>
  </si>
  <si>
    <t>SONATA SOFTWARE LIMITED</t>
  </si>
  <si>
    <t>POCHE_13_00129/POLARIS</t>
  </si>
  <si>
    <t>K10260071271</t>
  </si>
  <si>
    <t>BR905642422</t>
  </si>
  <si>
    <t>OPENTEC COMPUTACAO &amp; SISTEMAS LTDA</t>
  </si>
  <si>
    <t>R4B46/REBATES/OUTUBRO/2013</t>
  </si>
  <si>
    <t>K10260071309</t>
  </si>
  <si>
    <t>BR900686726</t>
  </si>
  <si>
    <t>DECATRON AUTOMACAO E TECNOLOGIA DA INFORMACAO LTDA</t>
  </si>
  <si>
    <t>R2ZD1/REBATES/OUTUBRO/2013</t>
  </si>
  <si>
    <t>71R638292001</t>
  </si>
  <si>
    <t>71R638292</t>
  </si>
  <si>
    <t>130915-ASD</t>
  </si>
  <si>
    <t>K10260071310</t>
  </si>
  <si>
    <t>BR899553416</t>
  </si>
  <si>
    <t>SERCOMPE COMPUTADORES LTDA</t>
  </si>
  <si>
    <t>R2ZI4/REBATES/OUTUBRO/2013</t>
  </si>
  <si>
    <t>K10260071553</t>
  </si>
  <si>
    <t>R4B67/REBATES/OUTUBRO/2013</t>
  </si>
  <si>
    <t>F49968015001</t>
  </si>
  <si>
    <t>F49968015</t>
  </si>
  <si>
    <t>AVNETHP13-0048</t>
  </si>
  <si>
    <t>Gitajn, Reney</t>
  </si>
  <si>
    <t>20Z054153001</t>
  </si>
  <si>
    <t>20Z054153</t>
  </si>
  <si>
    <t>CA209664622</t>
  </si>
  <si>
    <t>GOV OF ON - ONTARIO GOVERNMENT</t>
  </si>
  <si>
    <t>MGS-M7097</t>
  </si>
  <si>
    <t>FI368872722</t>
  </si>
  <si>
    <t>DIGITA OY</t>
  </si>
  <si>
    <t>US050911668</t>
  </si>
  <si>
    <t>CENTURYLINK</t>
  </si>
  <si>
    <t>GB295047724</t>
  </si>
  <si>
    <t>SWISS RE PLC</t>
  </si>
  <si>
    <t>79R522887001</t>
  </si>
  <si>
    <t>FI369507756</t>
  </si>
  <si>
    <t>WIPRO TECHNOLOGIES OY</t>
  </si>
  <si>
    <t>GB210300901</t>
  </si>
  <si>
    <t>UNILEVER PLC</t>
  </si>
  <si>
    <t>Currlin, George</t>
  </si>
  <si>
    <t>US042250712</t>
  </si>
  <si>
    <t>TRUSTEES OF THE UNIVERSITY OF PENNSYLVANIA</t>
  </si>
  <si>
    <t>US004286407</t>
  </si>
  <si>
    <t>BOB EVANS FARMS INC</t>
  </si>
  <si>
    <t>GB735703162</t>
  </si>
  <si>
    <t>HOCOMM LTD</t>
  </si>
  <si>
    <t>Riikonen, Heikki</t>
  </si>
  <si>
    <t>91R521085D00</t>
  </si>
  <si>
    <t>91R521085</t>
  </si>
  <si>
    <t>FI368756169</t>
  </si>
  <si>
    <t>TIETO OYJ</t>
  </si>
  <si>
    <t>9100-86405-01</t>
  </si>
  <si>
    <t>91R521085C01</t>
  </si>
  <si>
    <t>89FA70289001</t>
  </si>
  <si>
    <t>89FA70289</t>
  </si>
  <si>
    <t>183-VRGAQ30___-110848+1</t>
  </si>
  <si>
    <t>89FA70424001</t>
  </si>
  <si>
    <t>89FA70424</t>
  </si>
  <si>
    <t>333HU5496</t>
  </si>
  <si>
    <t>89FA70288001</t>
  </si>
  <si>
    <t>89FA70288</t>
  </si>
  <si>
    <t>183-VRGAQ30___-110849+1</t>
  </si>
  <si>
    <t>89FK16603400</t>
  </si>
  <si>
    <t>89FK16603</t>
  </si>
  <si>
    <t>C11C13-003259</t>
  </si>
  <si>
    <t>89FA70427001</t>
  </si>
  <si>
    <t>89FA70427</t>
  </si>
  <si>
    <t>333HU5502</t>
  </si>
  <si>
    <t>89FA70425001</t>
  </si>
  <si>
    <t>89FA70425</t>
  </si>
  <si>
    <t>333HU5498</t>
  </si>
  <si>
    <t>89FA70426001</t>
  </si>
  <si>
    <t>89FA70426</t>
  </si>
  <si>
    <t>333HU5500</t>
  </si>
  <si>
    <t>J91901458001</t>
  </si>
  <si>
    <t>J91901458</t>
  </si>
  <si>
    <t>6300117584/DIGITAL HARBOUR P. LTD</t>
  </si>
  <si>
    <t>US056354640</t>
  </si>
  <si>
    <t>QUEST DIAGNOSTICS INCORPORATED</t>
  </si>
  <si>
    <t>US128731473</t>
  </si>
  <si>
    <t>EREWARDS INC</t>
  </si>
  <si>
    <t>GB212195168</t>
  </si>
  <si>
    <t>BIBBY LINE GROUP LTD</t>
  </si>
  <si>
    <t>83R633434001</t>
  </si>
  <si>
    <t>83R633434</t>
  </si>
  <si>
    <t>4300050297/86400/Computacenter</t>
  </si>
  <si>
    <t>DE315117346</t>
  </si>
  <si>
    <t>ROCHE DEUTSCHLAND HOLDING GMBH</t>
  </si>
  <si>
    <t>K1Z059890001</t>
  </si>
  <si>
    <t>K1Z059890</t>
  </si>
  <si>
    <t>BR899406581</t>
  </si>
  <si>
    <t>ITAUSA - INVESTIMENTOS ITAU S/A</t>
  </si>
  <si>
    <t>4600066921</t>
  </si>
  <si>
    <t>200053540533</t>
  </si>
  <si>
    <t>CLO 11-25-13 Arrow CCI#3385; #3388</t>
  </si>
  <si>
    <t>20Z054133001</t>
  </si>
  <si>
    <t>20Z054133</t>
  </si>
  <si>
    <t>CA200591142</t>
  </si>
  <si>
    <t>INTERNATIONAL FINANCIAL DATA SERVICES</t>
  </si>
  <si>
    <t>5914</t>
  </si>
  <si>
    <t>L6R631694002</t>
  </si>
  <si>
    <t>L6R631694</t>
  </si>
  <si>
    <t>1251129175</t>
  </si>
  <si>
    <t>E51053149202</t>
  </si>
  <si>
    <t>E51053149</t>
  </si>
  <si>
    <t>KR688308105</t>
  </si>
  <si>
    <t>AST GLOBAL</t>
  </si>
  <si>
    <t>E6HP-12261-01</t>
  </si>
  <si>
    <t>E51053148210</t>
  </si>
  <si>
    <t>E51053148</t>
  </si>
  <si>
    <t>E6HP-13759-01</t>
  </si>
  <si>
    <t>E51053149201</t>
  </si>
  <si>
    <t>E6HP-12260-01</t>
  </si>
  <si>
    <t>E51078068001</t>
  </si>
  <si>
    <t>E51078068</t>
  </si>
  <si>
    <t>E6HP-12791-02</t>
  </si>
  <si>
    <t>E51053148208</t>
  </si>
  <si>
    <t>E6HP-13760-02</t>
  </si>
  <si>
    <t>89WS05379609</t>
  </si>
  <si>
    <t>89WS05379</t>
  </si>
  <si>
    <t>JP691738579</t>
  </si>
  <si>
    <t>HEWLETT - PACKARD JAPAN, LTD. - JP</t>
  </si>
  <si>
    <t>HPBTO_YRRA201311</t>
  </si>
  <si>
    <t>89WS86582704</t>
  </si>
  <si>
    <t>89WS86582</t>
  </si>
  <si>
    <t>HPBTO_YRTA201311</t>
  </si>
  <si>
    <t>E51053148206</t>
  </si>
  <si>
    <t>E6HP-13748-01</t>
  </si>
  <si>
    <t>E51053148207</t>
  </si>
  <si>
    <t>E6HP-13756-01</t>
  </si>
  <si>
    <t>E51053148205</t>
  </si>
  <si>
    <t>E6HP-13718-02</t>
  </si>
  <si>
    <t>E51053148204</t>
  </si>
  <si>
    <t>E6HP-13715-01</t>
  </si>
  <si>
    <t>88R637661001</t>
  </si>
  <si>
    <t>88R637661</t>
  </si>
  <si>
    <t>PO0006NE</t>
  </si>
  <si>
    <t>74R637618001</t>
  </si>
  <si>
    <t>74R637618</t>
  </si>
  <si>
    <t>IL534018473</t>
  </si>
  <si>
    <t>DO IT WISE LTD</t>
  </si>
  <si>
    <t>20131129-orange</t>
  </si>
  <si>
    <t>J91929112002</t>
  </si>
  <si>
    <t>J91929112</t>
  </si>
  <si>
    <t>IN650381804</t>
  </si>
  <si>
    <t>INSPIRA ENTERPRISE INDIA PRIVATE LIMITED</t>
  </si>
  <si>
    <t>IEIPL/CHN/HW/131129-001/BMTC</t>
  </si>
  <si>
    <t>GB211526009</t>
  </si>
  <si>
    <t>HUTCHISON WHAMPOA (U K) LTD</t>
  </si>
  <si>
    <t>180061232250</t>
  </si>
  <si>
    <t>TCCRB-157819</t>
  </si>
  <si>
    <t>US007928955</t>
  </si>
  <si>
    <t>EL PASO ELECTRIC COMPANY</t>
  </si>
  <si>
    <t>E8R633438001</t>
  </si>
  <si>
    <t>E8R633438</t>
  </si>
  <si>
    <t>CD13B010</t>
  </si>
  <si>
    <t>AU999999838</t>
  </si>
  <si>
    <t>DEPT OF HEALTH - QLD</t>
  </si>
  <si>
    <t>FR275136398</t>
  </si>
  <si>
    <t>SCHNEIDER ELECTRIC SA</t>
  </si>
  <si>
    <t>US943103531</t>
  </si>
  <si>
    <t>BNP PARIBAS FINANCIAL SERVICES LLC</t>
  </si>
  <si>
    <t>DE315034629</t>
  </si>
  <si>
    <t>BAYER AKTIENGESELLSCHAFT</t>
  </si>
  <si>
    <t>ZA999997879</t>
  </si>
  <si>
    <t>EOH CONSULTING SERVICES</t>
  </si>
  <si>
    <t>GB227198231</t>
  </si>
  <si>
    <t>THE LONDON METAL EXCHANGE LTD</t>
  </si>
  <si>
    <t>GB516483653</t>
  </si>
  <si>
    <t>ENRC MANAGEMENT UK</t>
  </si>
  <si>
    <t>US177302858</t>
  </si>
  <si>
    <t>SELECT COMFORT CORPORATION</t>
  </si>
  <si>
    <t>81R648949001</t>
  </si>
  <si>
    <t>81R648949</t>
  </si>
  <si>
    <t>4230005512</t>
  </si>
  <si>
    <t>20Z054236001</t>
  </si>
  <si>
    <t>20Z054236</t>
  </si>
  <si>
    <t>4510186175</t>
  </si>
  <si>
    <t>20Z054084001</t>
  </si>
  <si>
    <t>20Z054084</t>
  </si>
  <si>
    <t>CA240003244</t>
  </si>
  <si>
    <t>REGIONAL MUNICIPALITY OF WOOD BUFFALO</t>
  </si>
  <si>
    <t>151300083503</t>
  </si>
  <si>
    <t>20Z054267001</t>
  </si>
  <si>
    <t>20Z054267</t>
  </si>
  <si>
    <t>CA202686150</t>
  </si>
  <si>
    <t>TORONTO DOMINION BANK</t>
  </si>
  <si>
    <t>CASW-02144-03</t>
  </si>
  <si>
    <t>20Z054165001</t>
  </si>
  <si>
    <t>20Z054165</t>
  </si>
  <si>
    <t>CA205429533</t>
  </si>
  <si>
    <t>SNC LAVALIN INC</t>
  </si>
  <si>
    <t>4300202381</t>
  </si>
  <si>
    <t>Belarus</t>
  </si>
  <si>
    <t>CBR647164001</t>
  </si>
  <si>
    <t>CBR647164</t>
  </si>
  <si>
    <t>BY999999000</t>
  </si>
  <si>
    <t>COMPUTERS &amp; PERIPHERALS</t>
  </si>
  <si>
    <t>rinv7308</t>
  </si>
  <si>
    <t>89FP05594001</t>
  </si>
  <si>
    <t>89FP05594</t>
  </si>
  <si>
    <t>JP690882360</t>
  </si>
  <si>
    <t>Hitachi Systems, Ltd.</t>
  </si>
  <si>
    <t>1809HP-C445C9</t>
  </si>
  <si>
    <t>89FA70431001</t>
  </si>
  <si>
    <t>89FA70431</t>
  </si>
  <si>
    <t>183-VRGAQ30___-110764+1</t>
  </si>
  <si>
    <t>89FA70227001</t>
  </si>
  <si>
    <t>89FA70227</t>
  </si>
  <si>
    <t>183-VRG0003537-110768+1</t>
  </si>
  <si>
    <t>74R649505001</t>
  </si>
  <si>
    <t>74R649505</t>
  </si>
  <si>
    <t>90000131</t>
  </si>
  <si>
    <t>89FP05591001</t>
  </si>
  <si>
    <t>89FP05591</t>
  </si>
  <si>
    <t>SMC-F36001-VP-0001+01</t>
  </si>
  <si>
    <t>89FP05593001</t>
  </si>
  <si>
    <t>89FP05593</t>
  </si>
  <si>
    <t>4500025667</t>
  </si>
  <si>
    <t>89FP05590001</t>
  </si>
  <si>
    <t>89FP05590</t>
  </si>
  <si>
    <t>SW8-93V607-21-0017,-0018+01</t>
  </si>
  <si>
    <t>756184302661</t>
  </si>
  <si>
    <t>756184302</t>
  </si>
  <si>
    <t>O1 064723</t>
  </si>
  <si>
    <t>IL600067888</t>
  </si>
  <si>
    <t>PELEPHONE COMMUNICATIONS LTD</t>
  </si>
  <si>
    <t>Saudi Arabia</t>
  </si>
  <si>
    <t>E8R643694001</t>
  </si>
  <si>
    <t>E8R643694</t>
  </si>
  <si>
    <t>SA643313968</t>
  </si>
  <si>
    <t>NAHIL COMPUTER COMPANY</t>
  </si>
  <si>
    <t>E817-50-36046</t>
  </si>
  <si>
    <t>83R657548001</t>
  </si>
  <si>
    <t>83R657548</t>
  </si>
  <si>
    <t>LEV_ON_41067050_281113</t>
  </si>
  <si>
    <t>83R662605001</t>
  </si>
  <si>
    <t>83R662605</t>
  </si>
  <si>
    <t>4751220096/M53</t>
  </si>
  <si>
    <t>26Z071540003</t>
  </si>
  <si>
    <t>26Z071540</t>
  </si>
  <si>
    <t>USSLEDCASTA</t>
  </si>
  <si>
    <t>CALIFORNIA STATE GOV</t>
  </si>
  <si>
    <t>7600000606</t>
  </si>
  <si>
    <t>26Z071540002</t>
  </si>
  <si>
    <t>26Z071510002</t>
  </si>
  <si>
    <t>26Z071510</t>
  </si>
  <si>
    <t>US021717889</t>
  </si>
  <si>
    <t>BOSTON SCIENTIFIC CORPORATION</t>
  </si>
  <si>
    <t>7600000601</t>
  </si>
  <si>
    <t>26Z071510003</t>
  </si>
  <si>
    <t>26Z073853001</t>
  </si>
  <si>
    <t>26Z073853</t>
  </si>
  <si>
    <t>X1320048</t>
  </si>
  <si>
    <t>26Z073936001</t>
  </si>
  <si>
    <t>26Z073936</t>
  </si>
  <si>
    <t>US046400180</t>
  </si>
  <si>
    <t>LINCOLN NATIONAL CORPORATION</t>
  </si>
  <si>
    <t>PO3375411</t>
  </si>
  <si>
    <t>24Z127488001</t>
  </si>
  <si>
    <t>24Z127488</t>
  </si>
  <si>
    <t>103300877401</t>
  </si>
  <si>
    <t>26Z073928001</t>
  </si>
  <si>
    <t>26Z073928</t>
  </si>
  <si>
    <t>US001382555</t>
  </si>
  <si>
    <t>CHEVRON CORPORATION</t>
  </si>
  <si>
    <t>0010045593</t>
  </si>
  <si>
    <t>26Z073893001</t>
  </si>
  <si>
    <t>26Z073893</t>
  </si>
  <si>
    <t>US008955171</t>
  </si>
  <si>
    <t>FERGUSON ENTERPRISES INC</t>
  </si>
  <si>
    <t>K18-709</t>
  </si>
  <si>
    <t>26Z071495004</t>
  </si>
  <si>
    <t>26Z071495</t>
  </si>
  <si>
    <t>7600000593</t>
  </si>
  <si>
    <t>26Z071495003</t>
  </si>
  <si>
    <t>24Z127463001</t>
  </si>
  <si>
    <t>24Z127463</t>
  </si>
  <si>
    <t>6773673</t>
  </si>
  <si>
    <t>Croatia</t>
  </si>
  <si>
    <t>CBR663117001</t>
  </si>
  <si>
    <t>CBR663117</t>
  </si>
  <si>
    <t>HR999998997</t>
  </si>
  <si>
    <t>COMPING LDA D.O.O.</t>
  </si>
  <si>
    <t>UX026</t>
  </si>
  <si>
    <t>20Z054459001</t>
  </si>
  <si>
    <t>20Z054459</t>
  </si>
  <si>
    <t>CA247446677</t>
  </si>
  <si>
    <t>ALCATEL CANADA INC</t>
  </si>
  <si>
    <t>4570008566</t>
  </si>
  <si>
    <t>20Z054458001</t>
  </si>
  <si>
    <t>20Z054458</t>
  </si>
  <si>
    <t>CA207471566</t>
  </si>
  <si>
    <t>FARM CREDIT CANADA</t>
  </si>
  <si>
    <t>CO-0911</t>
  </si>
  <si>
    <t>20Z054457001</t>
  </si>
  <si>
    <t>20Z054457</t>
  </si>
  <si>
    <t>CO-0910</t>
  </si>
  <si>
    <t>71R663771001</t>
  </si>
  <si>
    <t>71R663771</t>
  </si>
  <si>
    <t>AT303327886</t>
  </si>
  <si>
    <t>TELEKOM AUSTRIA</t>
  </si>
  <si>
    <t>4210248141</t>
  </si>
  <si>
    <t>CBR662665001</t>
  </si>
  <si>
    <t>CBR662665</t>
  </si>
  <si>
    <t>BG999998991</t>
  </si>
  <si>
    <t>HEWLETT-PACKARD BULGARIA</t>
  </si>
  <si>
    <t>HP010/06.08.2013</t>
  </si>
  <si>
    <t>J80501658661</t>
  </si>
  <si>
    <t>J80501658</t>
  </si>
  <si>
    <t>2013120297</t>
  </si>
  <si>
    <t>24Z127549001</t>
  </si>
  <si>
    <t>24Z127549</t>
  </si>
  <si>
    <t>4300203173</t>
  </si>
  <si>
    <t>24Z127562001</t>
  </si>
  <si>
    <t>24Z127562</t>
  </si>
  <si>
    <t>US041564378</t>
  </si>
  <si>
    <t>MARSH &amp; MCLENNAN COMPANIES INC</t>
  </si>
  <si>
    <t>4300203031</t>
  </si>
  <si>
    <t>26Z073969001</t>
  </si>
  <si>
    <t>26Z073969</t>
  </si>
  <si>
    <t>X1320046</t>
  </si>
  <si>
    <t>87R664350001</t>
  </si>
  <si>
    <t>87R664350</t>
  </si>
  <si>
    <t>MTX.2013.11.204</t>
  </si>
  <si>
    <t>24Z127655001</t>
  </si>
  <si>
    <t>24Z127655</t>
  </si>
  <si>
    <t>4300203135</t>
  </si>
  <si>
    <t>26Z074008001</t>
  </si>
  <si>
    <t>26Z074008</t>
  </si>
  <si>
    <t>US150220002</t>
  </si>
  <si>
    <t>AMDOCS INC</t>
  </si>
  <si>
    <t>US - 3400522</t>
  </si>
  <si>
    <t>26Z073983001</t>
  </si>
  <si>
    <t>26Z073983</t>
  </si>
  <si>
    <t>US602458531</t>
  </si>
  <si>
    <t>FOOT LOCKER INC</t>
  </si>
  <si>
    <t>20131202004</t>
  </si>
  <si>
    <t>87R663861001</t>
  </si>
  <si>
    <t>87R663861</t>
  </si>
  <si>
    <t>CH480008226</t>
  </si>
  <si>
    <t>ROCHE HOLDING AG</t>
  </si>
  <si>
    <t>4500410918</t>
  </si>
  <si>
    <t>70R660900001</t>
  </si>
  <si>
    <t>70R660900</t>
  </si>
  <si>
    <t>ES467190013</t>
  </si>
  <si>
    <t>ALMIRALL PRODESFARMA S.A.</t>
  </si>
  <si>
    <t>4501249357 / ALMIRALL SA</t>
  </si>
  <si>
    <t>D40050929001</t>
  </si>
  <si>
    <t>D40050929</t>
  </si>
  <si>
    <t>20131203001-R1</t>
  </si>
  <si>
    <t>89FA70472001</t>
  </si>
  <si>
    <t>89FA70472</t>
  </si>
  <si>
    <t>183-VRG0003537-110906+1</t>
  </si>
  <si>
    <t>906137889001</t>
  </si>
  <si>
    <t>906137889</t>
  </si>
  <si>
    <t>357039</t>
  </si>
  <si>
    <t>89FA70150001</t>
  </si>
  <si>
    <t>89FA70150</t>
  </si>
  <si>
    <t>183-VRGAQ30___-110901+1</t>
  </si>
  <si>
    <t>24Z127705001</t>
  </si>
  <si>
    <t>24Z127705</t>
  </si>
  <si>
    <t>US006213482</t>
  </si>
  <si>
    <t>U S BANCORP</t>
  </si>
  <si>
    <t>103300878435</t>
  </si>
  <si>
    <t>24Z127696001</t>
  </si>
  <si>
    <t>24Z127696</t>
  </si>
  <si>
    <t>6778922</t>
  </si>
  <si>
    <t>24Z127724001</t>
  </si>
  <si>
    <t>24Z127724</t>
  </si>
  <si>
    <t>4300203385</t>
  </si>
  <si>
    <t>24Z127742001</t>
  </si>
  <si>
    <t>24Z127742</t>
  </si>
  <si>
    <t>103300878324</t>
  </si>
  <si>
    <t>26Z071366003</t>
  </si>
  <si>
    <t>26Z071366</t>
  </si>
  <si>
    <t>US006095251</t>
  </si>
  <si>
    <t>MILLERCOORS LLC</t>
  </si>
  <si>
    <t>240182</t>
  </si>
  <si>
    <t>26Z072821002</t>
  </si>
  <si>
    <t>26Z071366002</t>
  </si>
  <si>
    <t>906138154001</t>
  </si>
  <si>
    <t>906138154</t>
  </si>
  <si>
    <t>MEBB3796</t>
  </si>
  <si>
    <t>26Z074001001</t>
  </si>
  <si>
    <t>26Z074001</t>
  </si>
  <si>
    <t>US060286759</t>
  </si>
  <si>
    <t>LONE STAR FUND IV (US) LP</t>
  </si>
  <si>
    <t>HPP PO-01302</t>
  </si>
  <si>
    <t>CBR664145001</t>
  </si>
  <si>
    <t>CBR664145</t>
  </si>
  <si>
    <t>R5056</t>
  </si>
  <si>
    <t>Kawase, Atsushi</t>
  </si>
  <si>
    <t>89FP05595001</t>
  </si>
  <si>
    <t>89FP05595</t>
  </si>
  <si>
    <t>JP698657934</t>
  </si>
  <si>
    <t>MIZUHO FINANCIAL group</t>
  </si>
  <si>
    <t>4500013008/4500013009</t>
  </si>
  <si>
    <t>E51057140001</t>
  </si>
  <si>
    <t>E51057140</t>
  </si>
  <si>
    <t>E6HP-14544-01</t>
  </si>
  <si>
    <t>E51057141001</t>
  </si>
  <si>
    <t>E51057141</t>
  </si>
  <si>
    <t>E6HP-14565-01</t>
  </si>
  <si>
    <t>89FP05596001</t>
  </si>
  <si>
    <t>89FP05596</t>
  </si>
  <si>
    <t>JP693082216</t>
  </si>
  <si>
    <t>TOSHIBA IT-SERVICES CORPORATION</t>
  </si>
  <si>
    <t>DSK300521400/DSK300521500</t>
  </si>
  <si>
    <t>20Z054330002</t>
  </si>
  <si>
    <t>20Z054330</t>
  </si>
  <si>
    <t>CA200008290</t>
  </si>
  <si>
    <t>GOV OF CANADA - CANADA CUSTOMS &amp; REVENUE AGENCY</t>
  </si>
  <si>
    <t>2008010254</t>
  </si>
  <si>
    <t>20Z054336001</t>
  </si>
  <si>
    <t>20Z054336</t>
  </si>
  <si>
    <t>111794</t>
  </si>
  <si>
    <t>20Z054330001</t>
  </si>
  <si>
    <t>24Z127158001</t>
  </si>
  <si>
    <t>24Z127158</t>
  </si>
  <si>
    <t>US128873671</t>
  </si>
  <si>
    <t>MUNICH-AMERICAN HOLDING CORPORATION</t>
  </si>
  <si>
    <t>4300202170</t>
  </si>
  <si>
    <t>24Z127571001</t>
  </si>
  <si>
    <t>24Z127571</t>
  </si>
  <si>
    <t>4300202939</t>
  </si>
  <si>
    <t>24Z127540001</t>
  </si>
  <si>
    <t>24Z127540</t>
  </si>
  <si>
    <t>4300202886</t>
  </si>
  <si>
    <t>HWZ008558001</t>
  </si>
  <si>
    <t>HWZ008558</t>
  </si>
  <si>
    <t>4400003180</t>
  </si>
  <si>
    <t>20Z054335001</t>
  </si>
  <si>
    <t>20Z054335</t>
  </si>
  <si>
    <t>CA246422307</t>
  </si>
  <si>
    <t>STANTEC CONSULTING</t>
  </si>
  <si>
    <t>204740-1171133</t>
  </si>
  <si>
    <t>Chile</t>
  </si>
  <si>
    <t>N1Z004568001</t>
  </si>
  <si>
    <t>N1Z004568</t>
  </si>
  <si>
    <t>CL980734235</t>
  </si>
  <si>
    <t>SOCIEDAD MATRIZ DEL BANCO DE CHILE SA</t>
  </si>
  <si>
    <t>46290</t>
  </si>
  <si>
    <t>24Z127274001</t>
  </si>
  <si>
    <t>24Z127274</t>
  </si>
  <si>
    <t>103300876685</t>
  </si>
  <si>
    <t>E8R650713001</t>
  </si>
  <si>
    <t>E8R650713</t>
  </si>
  <si>
    <t>E817-50-36052</t>
  </si>
  <si>
    <t>802036436869</t>
  </si>
  <si>
    <t>HPS SAP PO1 EMEA</t>
  </si>
  <si>
    <t>36436869</t>
  </si>
  <si>
    <t>368892</t>
  </si>
  <si>
    <t>UKI CP TBH 01</t>
  </si>
  <si>
    <t>80R651079001</t>
  </si>
  <si>
    <t>80R651079</t>
  </si>
  <si>
    <t>GB232226415</t>
  </si>
  <si>
    <t>SCOTTISH EXECUTIVE</t>
  </si>
  <si>
    <t>4300051316</t>
  </si>
  <si>
    <t>80R651424001</t>
  </si>
  <si>
    <t>80R651424</t>
  </si>
  <si>
    <t>4300051365</t>
  </si>
  <si>
    <t>87R614695D00</t>
  </si>
  <si>
    <t>758S03187609</t>
  </si>
  <si>
    <t>758S03187</t>
  </si>
  <si>
    <t>SG130478003</t>
  </si>
  <si>
    <t>87R658212001</t>
  </si>
  <si>
    <t>87R658212</t>
  </si>
  <si>
    <t>GetIT 35961</t>
  </si>
  <si>
    <t>87R656021001</t>
  </si>
  <si>
    <t>87R656021</t>
  </si>
  <si>
    <t>CH485392950</t>
  </si>
  <si>
    <t>AIZO GROUP AG CH</t>
  </si>
  <si>
    <t>8700-67542-04</t>
  </si>
  <si>
    <t>CBR656034001</t>
  </si>
  <si>
    <t>CBR656034</t>
  </si>
  <si>
    <t>TCG035212_Ent_CB</t>
  </si>
  <si>
    <t>D40050930001</t>
  </si>
  <si>
    <t>D40050930</t>
  </si>
  <si>
    <t>PO-2013-02116</t>
  </si>
  <si>
    <t>89FQ37421006</t>
  </si>
  <si>
    <t>89FQ37421</t>
  </si>
  <si>
    <t>JP690897053</t>
  </si>
  <si>
    <t>SOFTBANK MOBILE CORP.</t>
  </si>
  <si>
    <t>4500192709</t>
  </si>
  <si>
    <t>89FQ37421005</t>
  </si>
  <si>
    <t>26Z071495006</t>
  </si>
  <si>
    <t>26Z071503002</t>
  </si>
  <si>
    <t>26Z071503</t>
  </si>
  <si>
    <t>1393580</t>
  </si>
  <si>
    <t>26Z071495005</t>
  </si>
  <si>
    <t>26Z071503003</t>
  </si>
  <si>
    <t>24Z127229001</t>
  </si>
  <si>
    <t>24Z127229</t>
  </si>
  <si>
    <t>4300202587</t>
  </si>
  <si>
    <t>80R658721001</t>
  </si>
  <si>
    <t>80R658721</t>
  </si>
  <si>
    <t>GB210254371</t>
  </si>
  <si>
    <t>ROYAL LONDON MUTUAL</t>
  </si>
  <si>
    <t>4300051728</t>
  </si>
  <si>
    <t>24Z127405001</t>
  </si>
  <si>
    <t>24Z127405</t>
  </si>
  <si>
    <t>US074741034</t>
  </si>
  <si>
    <t>CENTRA HEALTH INC</t>
  </si>
  <si>
    <t>4300202692</t>
  </si>
  <si>
    <t>24Z127296001</t>
  </si>
  <si>
    <t>24Z127296</t>
  </si>
  <si>
    <t>6772181</t>
  </si>
  <si>
    <t>December</t>
  </si>
  <si>
    <t>BR2130144214</t>
  </si>
  <si>
    <t>30144214</t>
  </si>
  <si>
    <t>40577</t>
  </si>
  <si>
    <t>J92140067091</t>
  </si>
  <si>
    <t>40067091</t>
  </si>
  <si>
    <t>10880850</t>
  </si>
  <si>
    <t>OPP-0000834977</t>
  </si>
  <si>
    <t>SBLCRM-8-1SOO3UD</t>
  </si>
  <si>
    <t>712038032663</t>
  </si>
  <si>
    <t>38032663</t>
  </si>
  <si>
    <t>AT300252322</t>
  </si>
  <si>
    <t>HUTCHISON 3G AUSTRIA HOLDINGS GMBH</t>
  </si>
  <si>
    <t>AT100081A34571</t>
  </si>
  <si>
    <t>71R662577D01</t>
  </si>
  <si>
    <t>71R662577</t>
  </si>
  <si>
    <t>130919-ASD</t>
  </si>
  <si>
    <t>710000594173</t>
  </si>
  <si>
    <t>00594173</t>
  </si>
  <si>
    <t>Bestellung v 27.1.2011 Hr. Rabacher</t>
  </si>
  <si>
    <t>2-1AY631B</t>
  </si>
  <si>
    <t>712130132808</t>
  </si>
  <si>
    <t>30132808</t>
  </si>
  <si>
    <t>710001209456</t>
  </si>
  <si>
    <t>01209456</t>
  </si>
  <si>
    <t>130914-ASD v. 29.11.2013</t>
  </si>
  <si>
    <t>710000863177</t>
  </si>
  <si>
    <t>00863177</t>
  </si>
  <si>
    <t>AT300514168</t>
  </si>
  <si>
    <t>MAGNA</t>
  </si>
  <si>
    <t>2135250</t>
  </si>
  <si>
    <t>2-1EJ52SW</t>
  </si>
  <si>
    <t>710000658374</t>
  </si>
  <si>
    <t>00658374</t>
  </si>
  <si>
    <t>AT303406300</t>
  </si>
  <si>
    <t>ACP HOLDING GMBH</t>
  </si>
  <si>
    <t>AO/8144126</t>
  </si>
  <si>
    <t>2-1FOCFTP</t>
  </si>
  <si>
    <t>906227454851</t>
  </si>
  <si>
    <t>906227454</t>
  </si>
  <si>
    <t>840001208980</t>
  </si>
  <si>
    <t>01208980</t>
  </si>
  <si>
    <t>4500088974</t>
  </si>
  <si>
    <t>OPP-0001572777</t>
  </si>
  <si>
    <t>840001028431</t>
  </si>
  <si>
    <t>01028431</t>
  </si>
  <si>
    <t>BE370190878</t>
  </si>
  <si>
    <t>GDF SUEZ BELGIUM</t>
  </si>
  <si>
    <t>8800035837</t>
  </si>
  <si>
    <t>SF</t>
  </si>
  <si>
    <t>20Z053908001</t>
  </si>
  <si>
    <t>20Z053908</t>
  </si>
  <si>
    <t>CA200856560</t>
  </si>
  <si>
    <t>GOV OF CANADA - PUBLIC SAFETY &amp; EMERGENCY PREPAREDNESS CANADA</t>
  </si>
  <si>
    <t>4300202729</t>
  </si>
  <si>
    <t>208023715060</t>
  </si>
  <si>
    <t>23715060</t>
  </si>
  <si>
    <t>SOW signed</t>
  </si>
  <si>
    <t>OPP-0000679859</t>
  </si>
  <si>
    <t>208023529086</t>
  </si>
  <si>
    <t>23529086</t>
  </si>
  <si>
    <t>208023702003</t>
  </si>
  <si>
    <t>23702003</t>
  </si>
  <si>
    <t>AE8001</t>
  </si>
  <si>
    <t>OPP-0000035084</t>
  </si>
  <si>
    <t>208023701960</t>
  </si>
  <si>
    <t>23701960</t>
  </si>
  <si>
    <t>CA250829553</t>
  </si>
  <si>
    <t>GOV OF BC - VANCOUVER ISLAND HEALTH AUTHORITY (VIHA)</t>
  </si>
  <si>
    <t>ICEOM</t>
  </si>
  <si>
    <t>OPP-0001500714</t>
  </si>
  <si>
    <t>870001205566</t>
  </si>
  <si>
    <t>01205566</t>
  </si>
  <si>
    <t>9110055972</t>
  </si>
  <si>
    <t>870000811536</t>
  </si>
  <si>
    <t>00811536</t>
  </si>
  <si>
    <t>CH480708874</t>
  </si>
  <si>
    <t>NESTLE S.A.</t>
  </si>
  <si>
    <t>4520377549</t>
  </si>
  <si>
    <t>2-1H0XSF7</t>
  </si>
  <si>
    <t>870001068773</t>
  </si>
  <si>
    <t>01068773</t>
  </si>
  <si>
    <t>CH480721971</t>
  </si>
  <si>
    <t>FINOVA_KB</t>
  </si>
  <si>
    <t>OPP-00000138248</t>
  </si>
  <si>
    <t>OPP-0000952628</t>
  </si>
  <si>
    <t>870000969903</t>
  </si>
  <si>
    <t>00969903</t>
  </si>
  <si>
    <t>CH480847557</t>
  </si>
  <si>
    <t>DIE SCHWEIZERISCHE POST</t>
  </si>
  <si>
    <t>GM-45502423</t>
  </si>
  <si>
    <t>OPP-0000250363</t>
  </si>
  <si>
    <t>870001003998</t>
  </si>
  <si>
    <t>01003998</t>
  </si>
  <si>
    <t>CH480927891</t>
  </si>
  <si>
    <t>HELSANA</t>
  </si>
  <si>
    <t>DV 201 342</t>
  </si>
  <si>
    <t>8-2AG6GUV</t>
  </si>
  <si>
    <t>870000957976</t>
  </si>
  <si>
    <t>00957976</t>
  </si>
  <si>
    <t>DV 201 246</t>
  </si>
  <si>
    <t>870001028969</t>
  </si>
  <si>
    <t>01028969</t>
  </si>
  <si>
    <t>CH481421261</t>
  </si>
  <si>
    <t>SCHWEIZER VERBAND DER RAIFFEISENBANKEN S</t>
  </si>
  <si>
    <t>OPP-0000347399 v. 10.01.2013</t>
  </si>
  <si>
    <t>OPP-0000347399</t>
  </si>
  <si>
    <t>870001209472</t>
  </si>
  <si>
    <t>01209472</t>
  </si>
  <si>
    <t>PO 4500028794 v. 29.11.2013</t>
  </si>
  <si>
    <t>87R649679001</t>
  </si>
  <si>
    <t>87R649679</t>
  </si>
  <si>
    <t>4300050756/87087/AnyWeb AG</t>
  </si>
  <si>
    <t>870001207758</t>
  </si>
  <si>
    <t>01207758</t>
  </si>
  <si>
    <t>Ang. OPP-0001819509 v. 31.10.2013</t>
  </si>
  <si>
    <t>Cui  Hui Bin</t>
  </si>
  <si>
    <t>F40010914618</t>
  </si>
  <si>
    <t>10914618</t>
  </si>
  <si>
    <t>CN653710657</t>
  </si>
  <si>
    <t>INDUSTRY AND COMMERCE BANK OF CHINA GENERAL HEADQUARTERS</t>
  </si>
  <si>
    <t>CN5-E0575 OPP-0001988783</t>
  </si>
  <si>
    <t>OPP-0001988783</t>
  </si>
  <si>
    <t>OPP-0001783603</t>
  </si>
  <si>
    <t>F40010915908</t>
  </si>
  <si>
    <t>10915908</t>
  </si>
  <si>
    <t>CN5-E0577 OPP-0001238786</t>
  </si>
  <si>
    <t>OPP-0001238786</t>
  </si>
  <si>
    <t>F41080142100</t>
  </si>
  <si>
    <t>F41080142</t>
  </si>
  <si>
    <t>CN5-E0577</t>
  </si>
  <si>
    <t>L80001141960</t>
  </si>
  <si>
    <t>01141960</t>
  </si>
  <si>
    <t>CZ366924348</t>
  </si>
  <si>
    <t>CESKA SPORITELNA A.S.</t>
  </si>
  <si>
    <t>Smlouva o dílo č. 2013-2510-140</t>
  </si>
  <si>
    <t>OPP-0000608953</t>
  </si>
  <si>
    <t>L82039016137</t>
  </si>
  <si>
    <t>39016137</t>
  </si>
  <si>
    <t>CZ643586670</t>
  </si>
  <si>
    <t>MITTAL ARCELOR</t>
  </si>
  <si>
    <t>CZ644034605</t>
  </si>
  <si>
    <t>HEWLETT-PACKARD S.R.O.</t>
  </si>
  <si>
    <t>83R638233D01</t>
  </si>
  <si>
    <t>83R638233</t>
  </si>
  <si>
    <t>DE315801068</t>
  </si>
  <si>
    <t>DATEV EG</t>
  </si>
  <si>
    <t>830001206680</t>
  </si>
  <si>
    <t>01206680</t>
  </si>
  <si>
    <t>4502546958 v. 19.11.2013</t>
  </si>
  <si>
    <t>830001206682</t>
  </si>
  <si>
    <t>01206682</t>
  </si>
  <si>
    <t>830001206677</t>
  </si>
  <si>
    <t>01206677</t>
  </si>
  <si>
    <t>4502473985 v. 07.11.2013</t>
  </si>
  <si>
    <t>830001051935</t>
  </si>
  <si>
    <t>01051935</t>
  </si>
  <si>
    <t>DE317502557</t>
  </si>
  <si>
    <t>MUNCHENER RUCKVERSICHERUNGS-GESELLSCHAFT AG</t>
  </si>
  <si>
    <t>Bestell Nr 4500094576 v.04.03.2013</t>
  </si>
  <si>
    <t>830001208046</t>
  </si>
  <si>
    <t>01208046</t>
  </si>
  <si>
    <t>OPP-0001971360</t>
  </si>
  <si>
    <t>832039408272</t>
  </si>
  <si>
    <t>39408272</t>
  </si>
  <si>
    <t>LOC 29.10.2013</t>
  </si>
  <si>
    <t>830000784314</t>
  </si>
  <si>
    <t>00784314</t>
  </si>
  <si>
    <t>3096079662</t>
  </si>
  <si>
    <t>830001209866</t>
  </si>
  <si>
    <t>01209866</t>
  </si>
  <si>
    <t>DE999998399</t>
  </si>
  <si>
    <t>NW GKV - GESETZLICHE KRANKENVERSICHERUNG</t>
  </si>
  <si>
    <t>1019619</t>
  </si>
  <si>
    <t>930001115271</t>
  </si>
  <si>
    <t>01115271</t>
  </si>
  <si>
    <t>DK305025413</t>
  </si>
  <si>
    <t>DONG ENERGY</t>
  </si>
  <si>
    <t>DK3-TS237 / Poul Westmose</t>
  </si>
  <si>
    <t>OPP-0001144821</t>
  </si>
  <si>
    <t>930001209051</t>
  </si>
  <si>
    <t>01209051</t>
  </si>
  <si>
    <t>DK305372513</t>
  </si>
  <si>
    <t>NNIT A/S</t>
  </si>
  <si>
    <t>SOW/ Jesper Boegelund Madsen</t>
  </si>
  <si>
    <t>OPP-0001481118</t>
  </si>
  <si>
    <t>930001010180</t>
  </si>
  <si>
    <t>01010180</t>
  </si>
  <si>
    <t>DK5-E0233/ Att: Hr. Thomas Bæk</t>
  </si>
  <si>
    <t>OPP-0000231987</t>
  </si>
  <si>
    <t>930001209060</t>
  </si>
  <si>
    <t>01209060</t>
  </si>
  <si>
    <t>STAT DK5-E0233</t>
  </si>
  <si>
    <t>930001086062</t>
  </si>
  <si>
    <t>01086062</t>
  </si>
  <si>
    <t>DK306116914</t>
  </si>
  <si>
    <t>TDC A/S</t>
  </si>
  <si>
    <t>DK5-E0250 / Att.: Hr. Robert Jan Bo</t>
  </si>
  <si>
    <t>930001209055</t>
  </si>
  <si>
    <t>01209055</t>
  </si>
  <si>
    <t>930001104555</t>
  </si>
  <si>
    <t>01104555</t>
  </si>
  <si>
    <t>DK307616250</t>
  </si>
  <si>
    <t>KOBENHAVNS UNIVERSITET</t>
  </si>
  <si>
    <t>DK5-E0255 Att: Mette Hoffmann</t>
  </si>
  <si>
    <t>700001207945</t>
  </si>
  <si>
    <t>01207945</t>
  </si>
  <si>
    <t>ES460024144</t>
  </si>
  <si>
    <t>COMPAQ COMPUTER ESPANA S.L</t>
  </si>
  <si>
    <t>FCC DA VINCI ES5-I0381 SOW</t>
  </si>
  <si>
    <t>Å°</t>
  </si>
  <si>
    <t>700001207960</t>
  </si>
  <si>
    <t>01207960</t>
  </si>
  <si>
    <t>ES460024847</t>
  </si>
  <si>
    <t>GAS NATURAL SDG S.A.</t>
  </si>
  <si>
    <t>ICOEM CR November 13</t>
  </si>
  <si>
    <t>700001209058</t>
  </si>
  <si>
    <t>01209058</t>
  </si>
  <si>
    <t>SOW CO NOV 2013</t>
  </si>
  <si>
    <t>4RMEM1-2-1ITJ1UP</t>
  </si>
  <si>
    <t>ES462004128</t>
  </si>
  <si>
    <t>TELEFONICA SA</t>
  </si>
  <si>
    <t>700001208299</t>
  </si>
  <si>
    <t>01208299</t>
  </si>
  <si>
    <t>700001208296</t>
  </si>
  <si>
    <t>01208296</t>
  </si>
  <si>
    <t>700000871308</t>
  </si>
  <si>
    <t>00871308</t>
  </si>
  <si>
    <t>ES465752512</t>
  </si>
  <si>
    <t>FREMAP MUTUA DE ACCIDENTES DE TRABAJO Y ENFERMEDADES PROFESONALES DE LA SEGURIDAD SOCIAL N</t>
  </si>
  <si>
    <t>2012-P004452</t>
  </si>
  <si>
    <t>2-1JCRIJ2</t>
  </si>
  <si>
    <t>70R635449001</t>
  </si>
  <si>
    <t>70R635449</t>
  </si>
  <si>
    <t>ES513394205</t>
  </si>
  <si>
    <t>OFICINA DE COOPERACION UNIVERSITARIA</t>
  </si>
  <si>
    <t>PED-1556 A</t>
  </si>
  <si>
    <t>91R635874001</t>
  </si>
  <si>
    <t>91R635874</t>
  </si>
  <si>
    <t>FI651757627</t>
  </si>
  <si>
    <t>FUJITSU SERVICES MCD OY</t>
  </si>
  <si>
    <t>Anneli Martonen</t>
  </si>
  <si>
    <t>812130132451</t>
  </si>
  <si>
    <t>30132451</t>
  </si>
  <si>
    <t>FR275237931</t>
  </si>
  <si>
    <t>AEROPORTS DE PARIS</t>
  </si>
  <si>
    <t>FR087728A25445</t>
  </si>
  <si>
    <t>810001067079</t>
  </si>
  <si>
    <t>01067079</t>
  </si>
  <si>
    <t>FR275247807</t>
  </si>
  <si>
    <t>STE NAT DES CHEMINS DE FER FRANCAIS</t>
  </si>
  <si>
    <t>01328-0000011684</t>
  </si>
  <si>
    <t>OPP-0000660730</t>
  </si>
  <si>
    <t>810001206833</t>
  </si>
  <si>
    <t>01206833</t>
  </si>
  <si>
    <t>FOR-024926</t>
  </si>
  <si>
    <t>OPP-0001345716</t>
  </si>
  <si>
    <t>81R638044001</t>
  </si>
  <si>
    <t>81R638044</t>
  </si>
  <si>
    <t>FR278151303</t>
  </si>
  <si>
    <t>MUTUELLE GENERALE EDUCATION NATIONALE</t>
  </si>
  <si>
    <t>201313</t>
  </si>
  <si>
    <t>810001137751</t>
  </si>
  <si>
    <t>01137751</t>
  </si>
  <si>
    <t>FR380948745</t>
  </si>
  <si>
    <t>ORANGE-FR</t>
  </si>
  <si>
    <t>COMMANDE SUR CONTRAT N° 60568428</t>
  </si>
  <si>
    <t>OPP-0000611812</t>
  </si>
  <si>
    <t>810001209023</t>
  </si>
  <si>
    <t>01209023</t>
  </si>
  <si>
    <t>FR382613610</t>
  </si>
  <si>
    <t>LA POSTE</t>
  </si>
  <si>
    <t>DIS13BC05087/0</t>
  </si>
  <si>
    <t>OPP-0001971231</t>
  </si>
  <si>
    <t>810001210468</t>
  </si>
  <si>
    <t>01210468</t>
  </si>
  <si>
    <t>FR392095410</t>
  </si>
  <si>
    <t>GROUPE TEAMLOG</t>
  </si>
  <si>
    <t>AA_OPG_20131112</t>
  </si>
  <si>
    <t>OPP-0001989266</t>
  </si>
  <si>
    <t>810001209889</t>
  </si>
  <si>
    <t>01209889</t>
  </si>
  <si>
    <t>F131126</t>
  </si>
  <si>
    <t>OPP-0001828002</t>
  </si>
  <si>
    <t>810001209892</t>
  </si>
  <si>
    <t>01209892</t>
  </si>
  <si>
    <t>FR393854133</t>
  </si>
  <si>
    <t>SCH SAS</t>
  </si>
  <si>
    <t>LOC-13.01.2014</t>
  </si>
  <si>
    <t>OPP-0001828883</t>
  </si>
  <si>
    <t>810001202121</t>
  </si>
  <si>
    <t>01202121</t>
  </si>
  <si>
    <t>FR399752687</t>
  </si>
  <si>
    <t>INFORMATIQUE BANQUES POPULAIRES</t>
  </si>
  <si>
    <t>201310-I-BP-Migration Quality Cente</t>
  </si>
  <si>
    <t>OPP-0001546139</t>
  </si>
  <si>
    <t>810001208390</t>
  </si>
  <si>
    <t>01208390</t>
  </si>
  <si>
    <t>AA-IBP_20131119 du 19 nov 2013</t>
  </si>
  <si>
    <t>OPP-0001955537</t>
  </si>
  <si>
    <t>81R657368001</t>
  </si>
  <si>
    <t>81R657368</t>
  </si>
  <si>
    <t>FR494169089</t>
  </si>
  <si>
    <t>DEVOTEAM</t>
  </si>
  <si>
    <t>14DRFI5231</t>
  </si>
  <si>
    <t>FR494694607</t>
  </si>
  <si>
    <t>STE FRANCAISE DU RADIOTELEPHONE</t>
  </si>
  <si>
    <t>812037513485</t>
  </si>
  <si>
    <t>37513485</t>
  </si>
  <si>
    <t>FR093769A32281</t>
  </si>
  <si>
    <t>810001208630</t>
  </si>
  <si>
    <t>01208630</t>
  </si>
  <si>
    <t>LOC policy - de-book 12.01.2014</t>
  </si>
  <si>
    <t>OPP-0001683005</t>
  </si>
  <si>
    <t>81R595654D01</t>
  </si>
  <si>
    <t>81R595654</t>
  </si>
  <si>
    <t>SYNAIRGIS251113</t>
  </si>
  <si>
    <t>810001088553</t>
  </si>
  <si>
    <t>01088553</t>
  </si>
  <si>
    <t>Commande No. CF1304-ORL0724</t>
  </si>
  <si>
    <t>OPP-0000730079</t>
  </si>
  <si>
    <t>81R633903D01</t>
  </si>
  <si>
    <t>81R633903</t>
  </si>
  <si>
    <t>810001206827</t>
  </si>
  <si>
    <t>01206827</t>
  </si>
  <si>
    <t>FREU9999596</t>
  </si>
  <si>
    <t>EADS DS</t>
  </si>
  <si>
    <t>45099606</t>
  </si>
  <si>
    <t>OPP-0001943271</t>
  </si>
  <si>
    <t>800501207636</t>
  </si>
  <si>
    <t>01207636</t>
  </si>
  <si>
    <t>P706981000000000</t>
  </si>
  <si>
    <t>OPP-0001950177</t>
  </si>
  <si>
    <t>800501208989</t>
  </si>
  <si>
    <t>01208989</t>
  </si>
  <si>
    <t>P704492000000000</t>
  </si>
  <si>
    <t>OPP-0001950523</t>
  </si>
  <si>
    <t>800501209182</t>
  </si>
  <si>
    <t>01209182</t>
  </si>
  <si>
    <t>OPP-0001024761</t>
  </si>
  <si>
    <t>800501209050</t>
  </si>
  <si>
    <t>01209050</t>
  </si>
  <si>
    <t>P705171000000000</t>
  </si>
  <si>
    <t>OPP-0001797385</t>
  </si>
  <si>
    <t>800501209061</t>
  </si>
  <si>
    <t>01209061</t>
  </si>
  <si>
    <t>GB227248127</t>
  </si>
  <si>
    <t>ITV NETWORK LTD</t>
  </si>
  <si>
    <t>800501141847</t>
  </si>
  <si>
    <t>01141847</t>
  </si>
  <si>
    <t>OPP-0001538138</t>
  </si>
  <si>
    <t>800501208988</t>
  </si>
  <si>
    <t>01208988</t>
  </si>
  <si>
    <t>SOW CR1</t>
  </si>
  <si>
    <t>800501183979</t>
  </si>
  <si>
    <t>01183979</t>
  </si>
  <si>
    <t>OPP-0001776729</t>
  </si>
  <si>
    <t>80R662435D01</t>
  </si>
  <si>
    <t>80R662435</t>
  </si>
  <si>
    <t>BPOA6207017</t>
  </si>
  <si>
    <t>800501189636</t>
  </si>
  <si>
    <t>01189636</t>
  </si>
  <si>
    <t>HPES SOW multiyear</t>
  </si>
  <si>
    <t>OPP-0000166696</t>
  </si>
  <si>
    <t>80R637940D01</t>
  </si>
  <si>
    <t>80R637940</t>
  </si>
  <si>
    <t>GB238446699</t>
  </si>
  <si>
    <t>DEUTSCHE TELEKOM</t>
  </si>
  <si>
    <t>8110063362</t>
  </si>
  <si>
    <t>800501209186</t>
  </si>
  <si>
    <t>01209186</t>
  </si>
  <si>
    <t>7000135324/101</t>
  </si>
  <si>
    <t>800501209608</t>
  </si>
  <si>
    <t>01209608</t>
  </si>
  <si>
    <t>7000137837/101</t>
  </si>
  <si>
    <t>OPP-0001802975</t>
  </si>
  <si>
    <t>80R662436D01</t>
  </si>
  <si>
    <t>80R662436</t>
  </si>
  <si>
    <t>GB346639198</t>
  </si>
  <si>
    <t>RABOBANK</t>
  </si>
  <si>
    <t>DT02122013</t>
  </si>
  <si>
    <t>800501208289</t>
  </si>
  <si>
    <t>01208289</t>
  </si>
  <si>
    <t>GB379004625</t>
  </si>
  <si>
    <t>SONY EUROPE LIMITED</t>
  </si>
  <si>
    <t>4200120570</t>
  </si>
  <si>
    <t>OPP-0001956741</t>
  </si>
  <si>
    <t>80R662248D01</t>
  </si>
  <si>
    <t>80R662248</t>
  </si>
  <si>
    <t>HPALM11.5ESS20131209SS</t>
  </si>
  <si>
    <t>80R662362D01</t>
  </si>
  <si>
    <t>80R662362</t>
  </si>
  <si>
    <t>80R662369D01</t>
  </si>
  <si>
    <t>80R662369</t>
  </si>
  <si>
    <t>LR021213</t>
  </si>
  <si>
    <t>D9R633452D01</t>
  </si>
  <si>
    <t>D9R633452</t>
  </si>
  <si>
    <t>HH20131029</t>
  </si>
  <si>
    <t>J91906729001</t>
  </si>
  <si>
    <t>J91906729</t>
  </si>
  <si>
    <t>4500487443</t>
  </si>
  <si>
    <t>J91906725001</t>
  </si>
  <si>
    <t>J91906725</t>
  </si>
  <si>
    <t>J91906724001</t>
  </si>
  <si>
    <t>J91906724</t>
  </si>
  <si>
    <t>J91906726001</t>
  </si>
  <si>
    <t>J91906726</t>
  </si>
  <si>
    <t>J91906728001</t>
  </si>
  <si>
    <t>J91906728</t>
  </si>
  <si>
    <t>J91906727001</t>
  </si>
  <si>
    <t>J91906727</t>
  </si>
  <si>
    <t>J91906731001</t>
  </si>
  <si>
    <t>J91906731</t>
  </si>
  <si>
    <t>J91906730001</t>
  </si>
  <si>
    <t>J91906730</t>
  </si>
  <si>
    <t>J91906733001</t>
  </si>
  <si>
    <t>J91906733</t>
  </si>
  <si>
    <t>J90110914004</t>
  </si>
  <si>
    <t>10914004</t>
  </si>
  <si>
    <t>IN918447756</t>
  </si>
  <si>
    <t>Comviva Technologies Limited</t>
  </si>
  <si>
    <t>As per Signed ICOEM SOW</t>
  </si>
  <si>
    <t>820101208607</t>
  </si>
  <si>
    <t>01208607</t>
  </si>
  <si>
    <t>2000081232</t>
  </si>
  <si>
    <t>OPP-0001853824</t>
  </si>
  <si>
    <t>820101208368</t>
  </si>
  <si>
    <t>01208368</t>
  </si>
  <si>
    <t>2000081238</t>
  </si>
  <si>
    <t>820101208365</t>
  </si>
  <si>
    <t>01208365</t>
  </si>
  <si>
    <t>2000081618</t>
  </si>
  <si>
    <t>820101208604</t>
  </si>
  <si>
    <t>01208604</t>
  </si>
  <si>
    <t>2000081227</t>
  </si>
  <si>
    <t>820101208608</t>
  </si>
  <si>
    <t>01208608</t>
  </si>
  <si>
    <t>2000081267</t>
  </si>
  <si>
    <t>820101208610</t>
  </si>
  <si>
    <t>01208610</t>
  </si>
  <si>
    <t>2000078345</t>
  </si>
  <si>
    <t>820101139036</t>
  </si>
  <si>
    <t>01139036</t>
  </si>
  <si>
    <t>4510184997</t>
  </si>
  <si>
    <t>OPP-0001484849</t>
  </si>
  <si>
    <t>820101208078</t>
  </si>
  <si>
    <t>01208078</t>
  </si>
  <si>
    <t>7010079910</t>
  </si>
  <si>
    <t>OPP-0000289056</t>
  </si>
  <si>
    <t>82R637935001</t>
  </si>
  <si>
    <t>82R637935</t>
  </si>
  <si>
    <t>IT429146983</t>
  </si>
  <si>
    <t>ASYSTEL SPA</t>
  </si>
  <si>
    <t>4501247793</t>
  </si>
  <si>
    <t>820101192923</t>
  </si>
  <si>
    <t>01192923</t>
  </si>
  <si>
    <t>7200062022</t>
  </si>
  <si>
    <t>OPP-0001558027</t>
  </si>
  <si>
    <t>820101209452</t>
  </si>
  <si>
    <t>01209452</t>
  </si>
  <si>
    <t>IT433203270</t>
  </si>
  <si>
    <t>GRUPPO ENI</t>
  </si>
  <si>
    <t>ICOEM – HPES IT1-ENI05</t>
  </si>
  <si>
    <t>OPP-0001756329</t>
  </si>
  <si>
    <t>820101208270</t>
  </si>
  <si>
    <t>01208270</t>
  </si>
  <si>
    <t>IT438679735</t>
  </si>
  <si>
    <t>SNAM RETE GAS</t>
  </si>
  <si>
    <t>ICOEM – HPES IT1-SRG05</t>
  </si>
  <si>
    <t>OPP-0001904384</t>
  </si>
  <si>
    <t>0001580938</t>
  </si>
  <si>
    <t>89FB13966001</t>
  </si>
  <si>
    <t>89FB13966</t>
  </si>
  <si>
    <t>JP690543699</t>
  </si>
  <si>
    <t>MITSUBISHI ELECTRIC CORPORATION</t>
  </si>
  <si>
    <t>201400004 NNM</t>
  </si>
  <si>
    <t>JP690553649</t>
  </si>
  <si>
    <t>SONY CORPORATION</t>
  </si>
  <si>
    <t>89FQ37514507</t>
  </si>
  <si>
    <t>89FQ37514</t>
  </si>
  <si>
    <t>13S2761</t>
  </si>
  <si>
    <t>890010914409</t>
  </si>
  <si>
    <t>10914409</t>
  </si>
  <si>
    <t>13情S第2620号</t>
  </si>
  <si>
    <t>0001880722</t>
  </si>
  <si>
    <t>89FQ37514202</t>
  </si>
  <si>
    <t>89FQ37514102</t>
  </si>
  <si>
    <t>89FQ37514402</t>
  </si>
  <si>
    <t>89FB13967001</t>
  </si>
  <si>
    <t>89FB13967</t>
  </si>
  <si>
    <t>IA52</t>
  </si>
  <si>
    <t>89FB13967002</t>
  </si>
  <si>
    <t>89WS86581704</t>
  </si>
  <si>
    <t>89WS86581</t>
  </si>
  <si>
    <t>800501209594</t>
  </si>
  <si>
    <t>01209594</t>
  </si>
  <si>
    <t>5000085677</t>
  </si>
  <si>
    <t>CRMEM1-2-1DGCKXO</t>
  </si>
  <si>
    <t>360023626703</t>
  </si>
  <si>
    <t>23626703</t>
  </si>
  <si>
    <t>Pedido 1623650 30/05/2013</t>
  </si>
  <si>
    <t>360022944616</t>
  </si>
  <si>
    <t>22944616</t>
  </si>
  <si>
    <t>MX810762823</t>
  </si>
  <si>
    <t>FOMENTO ECONOMICO MEX (FEMSA)</t>
  </si>
  <si>
    <t>OC 5500262266 14/12/2012</t>
  </si>
  <si>
    <t>85R637158D01</t>
  </si>
  <si>
    <t>85R637158</t>
  </si>
  <si>
    <t>IvB-0120-2700-I</t>
  </si>
  <si>
    <t>850001209057</t>
  </si>
  <si>
    <t>01209057</t>
  </si>
  <si>
    <t>OPP-0001938373</t>
  </si>
  <si>
    <t>850001207712</t>
  </si>
  <si>
    <t>01207712</t>
  </si>
  <si>
    <t>OPP-0001948478</t>
  </si>
  <si>
    <t>GWE CP TBH 02</t>
  </si>
  <si>
    <t>800501209019</t>
  </si>
  <si>
    <t>01209019</t>
  </si>
  <si>
    <t>NL402008445</t>
  </si>
  <si>
    <t>N.V. KONINKLIJKE NEDERLANDSCHE PETROLEUM MAATSCHAP</t>
  </si>
  <si>
    <t>LOC policy - de-book 13 Ian 2014</t>
  </si>
  <si>
    <t>OPP-0001528879</t>
  </si>
  <si>
    <t>800501209012</t>
  </si>
  <si>
    <t>01209012</t>
  </si>
  <si>
    <t>OPP-0001529076</t>
  </si>
  <si>
    <t>850000927414</t>
  </si>
  <si>
    <t>00927414</t>
  </si>
  <si>
    <t>NL3L-2100378079</t>
  </si>
  <si>
    <t>SBLCRM-8-1S7RL96</t>
  </si>
  <si>
    <t>850001142094</t>
  </si>
  <si>
    <t>01142094</t>
  </si>
  <si>
    <t>NL409473852</t>
  </si>
  <si>
    <t>EQUENS SE</t>
  </si>
  <si>
    <t>41318</t>
  </si>
  <si>
    <t>"OPP-0000232392</t>
  </si>
  <si>
    <t>850001209047</t>
  </si>
  <si>
    <t>01209047</t>
  </si>
  <si>
    <t>kostenplaats B5772000/SDP</t>
  </si>
  <si>
    <t>CRMEM1-2-1HNSNHH</t>
  </si>
  <si>
    <t>850000857050</t>
  </si>
  <si>
    <t>00857050</t>
  </si>
  <si>
    <t>850001207709</t>
  </si>
  <si>
    <t>01207709</t>
  </si>
  <si>
    <t>850001184441</t>
  </si>
  <si>
    <t>01184441</t>
  </si>
  <si>
    <t>85R636270D01</t>
  </si>
  <si>
    <t>85R636270</t>
  </si>
  <si>
    <t>20137797</t>
  </si>
  <si>
    <t>920001013420</t>
  </si>
  <si>
    <t>01013420</t>
  </si>
  <si>
    <t>Geir Sæbø/ NO5-09187</t>
  </si>
  <si>
    <t>OPP-0000284190</t>
  </si>
  <si>
    <t>920001155526</t>
  </si>
  <si>
    <t>01155526</t>
  </si>
  <si>
    <t>Sykehuspartner prosjekt ID:  58182</t>
  </si>
  <si>
    <t>CRMEM1-2-YBZO5O</t>
  </si>
  <si>
    <t>R17003547661</t>
  </si>
  <si>
    <t>R17003547</t>
  </si>
  <si>
    <t>L0042927</t>
  </si>
  <si>
    <t>R17003548661</t>
  </si>
  <si>
    <t>R17003548</t>
  </si>
  <si>
    <t>R17003547850</t>
  </si>
  <si>
    <t>Pik, Michal</t>
  </si>
  <si>
    <t>L62036523349</t>
  </si>
  <si>
    <t>36523349</t>
  </si>
  <si>
    <t>PL422245449</t>
  </si>
  <si>
    <t>ZUS (ZAKLAD UBEZPIECZEN SPOLECZNYCH)</t>
  </si>
  <si>
    <t>ZUS/HP/SOFTWARE/2011</t>
  </si>
  <si>
    <t>L30001208337</t>
  </si>
  <si>
    <t>01208337</t>
  </si>
  <si>
    <t>PT450495502</t>
  </si>
  <si>
    <t>GRUPO JOSE DE MELLO</t>
  </si>
  <si>
    <t>30.10.2013</t>
  </si>
  <si>
    <t>OPP-0001767903</t>
  </si>
  <si>
    <t>L30001207290</t>
  </si>
  <si>
    <t>01207290</t>
  </si>
  <si>
    <t>PT509866914</t>
  </si>
  <si>
    <t>SYNCREA ENTERPRISE COMMUNICATIONS S A</t>
  </si>
  <si>
    <t>EC1311016</t>
  </si>
  <si>
    <t>OPP-0001324420</t>
  </si>
  <si>
    <t>PT999998984</t>
  </si>
  <si>
    <t>MIN TRAB SEG SOCIAL</t>
  </si>
  <si>
    <t>850001209059</t>
  </si>
  <si>
    <t>01209059</t>
  </si>
  <si>
    <t>RO645209289</t>
  </si>
  <si>
    <t>ALCATEL NETWORK SYSTEMS ROMANIA S A</t>
  </si>
  <si>
    <t>5010106534</t>
  </si>
  <si>
    <t>OPP-0001662713</t>
  </si>
  <si>
    <t>610001203915</t>
  </si>
  <si>
    <t>01203915</t>
  </si>
  <si>
    <t>610001190572</t>
  </si>
  <si>
    <t>01190572</t>
  </si>
  <si>
    <t>RU644830044</t>
  </si>
  <si>
    <t>AVTOVAZ PUBLIC JOINT STOCK COMPANY</t>
  </si>
  <si>
    <t>1132-13/AO RU5-NVG01</t>
  </si>
  <si>
    <t>OPP-0000874881</t>
  </si>
  <si>
    <t>880101085988</t>
  </si>
  <si>
    <t>01085988</t>
  </si>
  <si>
    <t>3000263821</t>
  </si>
  <si>
    <t>SE124</t>
  </si>
  <si>
    <t>880101029059</t>
  </si>
  <si>
    <t>01029059</t>
  </si>
  <si>
    <t>3000236982</t>
  </si>
  <si>
    <t>OPP-0000143730</t>
  </si>
  <si>
    <t>L80001208510</t>
  </si>
  <si>
    <t>01208510</t>
  </si>
  <si>
    <t>SK662572937</t>
  </si>
  <si>
    <t>T-SYSTEMS SLOVAKIA</t>
  </si>
  <si>
    <t>Order number: 4155816998</t>
  </si>
  <si>
    <t>OPP-0001781146</t>
  </si>
  <si>
    <t>248322980427</t>
  </si>
  <si>
    <t>22980427</t>
  </si>
  <si>
    <t>US007902059</t>
  </si>
  <si>
    <t>NATIONWIDE MUTUAL INSURANCE COMPANY</t>
  </si>
  <si>
    <t>0002679152</t>
  </si>
  <si>
    <t>OPP-0001099980</t>
  </si>
  <si>
    <t>800560299810</t>
  </si>
  <si>
    <t>60299810</t>
  </si>
  <si>
    <t>US014127109</t>
  </si>
  <si>
    <t>DELOITTE LLP</t>
  </si>
  <si>
    <t>OPP-0001278936</t>
  </si>
  <si>
    <t>248322753014</t>
  </si>
  <si>
    <t>22753014</t>
  </si>
  <si>
    <t>US056134315</t>
  </si>
  <si>
    <t>CARNIVAL CORPORATION</t>
  </si>
  <si>
    <t>Signed SOW dated 10/31/2012</t>
  </si>
  <si>
    <t>OPP-0000103442</t>
  </si>
  <si>
    <t>US131784451</t>
  </si>
  <si>
    <t>WORLD WIDE TECHNOLOGY HOLDING CO INC</t>
  </si>
  <si>
    <t>24Z127568001</t>
  </si>
  <si>
    <t>24Z127568</t>
  </si>
  <si>
    <t>103300878061</t>
  </si>
  <si>
    <t>248323139250</t>
  </si>
  <si>
    <t>23139250</t>
  </si>
  <si>
    <t>EPUS1-0000216994</t>
  </si>
  <si>
    <t>CRMAM1-3-3IRSJIT</t>
  </si>
  <si>
    <t>248322458478</t>
  </si>
  <si>
    <t>22458478</t>
  </si>
  <si>
    <t>EPUS1-0000193228</t>
  </si>
  <si>
    <t>3-309G0C1</t>
  </si>
  <si>
    <t>248322458463</t>
  </si>
  <si>
    <t>22458463</t>
  </si>
  <si>
    <t>EPUS2-0000291673</t>
  </si>
  <si>
    <t>960023704376</t>
  </si>
  <si>
    <t>23704376</t>
  </si>
  <si>
    <t>VE885620229</t>
  </si>
  <si>
    <t>TELCEL</t>
  </si>
  <si>
    <t>4590030696 (VE5BT088)</t>
  </si>
  <si>
    <t>792130135004</t>
  </si>
  <si>
    <t>30135004</t>
  </si>
  <si>
    <t>8110140876</t>
  </si>
  <si>
    <t>79R648781D01</t>
  </si>
  <si>
    <t>79R648781</t>
  </si>
  <si>
    <t>906227454850</t>
  </si>
  <si>
    <t>Work Order 25</t>
  </si>
  <si>
    <t>ACT TBH</t>
  </si>
  <si>
    <t>AU755247988</t>
  </si>
  <si>
    <t>AUSTRALIAN TAX OFFICE - ACT</t>
  </si>
  <si>
    <t>880101159306</t>
  </si>
  <si>
    <t>01159306</t>
  </si>
  <si>
    <t>75101-0000004866</t>
  </si>
  <si>
    <t>OPP-0001624543</t>
  </si>
  <si>
    <t>720000926720</t>
  </si>
  <si>
    <t>00926720</t>
  </si>
  <si>
    <t>Signed contract 24 July 2012</t>
  </si>
  <si>
    <t>OPP-0000072866</t>
  </si>
  <si>
    <t>TE00,TF00,8700, 4Y00, D900 &amp; FC00</t>
  </si>
  <si>
    <t>26Z075625001</t>
  </si>
  <si>
    <t>26Z075625</t>
  </si>
  <si>
    <t>18E029685001</t>
  </si>
  <si>
    <t>18E029685</t>
  </si>
  <si>
    <t>26Z075617001</t>
  </si>
  <si>
    <t>26Z075617</t>
  </si>
  <si>
    <t>EMAP - Gold Membership</t>
  </si>
  <si>
    <t>SITTI S.P.A SPEC IMPIANTI TELESCRIVENTI TELEFONICI</t>
  </si>
  <si>
    <t>F49998300002</t>
  </si>
  <si>
    <t>F49998300</t>
  </si>
  <si>
    <t>CN654638824</t>
  </si>
  <si>
    <t>Datang Telecom Technology Co., Ltd</t>
  </si>
  <si>
    <t>13SWDTZC097</t>
  </si>
  <si>
    <t>84W712292C01</t>
  </si>
  <si>
    <t>84W712292</t>
  </si>
  <si>
    <t>BE769894270</t>
  </si>
  <si>
    <t>INGRAM MICRO EUROPE BVBA</t>
  </si>
  <si>
    <t>Q4-13_FUL_SGBU</t>
  </si>
  <si>
    <t>ZA538414801</t>
  </si>
  <si>
    <t>MITTAL STEEL SOUTH AFRICA LTD</t>
  </si>
  <si>
    <t>INTERNATIONAL CITY MANAGEMENT ASSOCIATION RETIREME</t>
  </si>
  <si>
    <t>F49987128001</t>
  </si>
  <si>
    <t>F49987128</t>
  </si>
  <si>
    <t>EHPRR13014U-01</t>
  </si>
  <si>
    <t>F49977196002</t>
  </si>
  <si>
    <t>F49977196</t>
  </si>
  <si>
    <t>2013dhcd1023xdltq/cg1</t>
  </si>
  <si>
    <t>F49977196001</t>
  </si>
  <si>
    <t>F49977196008</t>
  </si>
  <si>
    <t>F49977196007</t>
  </si>
  <si>
    <t>F49977196009</t>
  </si>
  <si>
    <t>F49977196010</t>
  </si>
  <si>
    <t>F49977196003</t>
  </si>
  <si>
    <t>F49977196004</t>
  </si>
  <si>
    <t>F49977196006</t>
  </si>
  <si>
    <t>F49977196005</t>
  </si>
  <si>
    <t>26Z065388001</t>
  </si>
  <si>
    <t>26Z065388</t>
  </si>
  <si>
    <t>X1310319S</t>
  </si>
  <si>
    <t>26Z065094001</t>
  </si>
  <si>
    <t>26Z065094</t>
  </si>
  <si>
    <t>X1310309</t>
  </si>
  <si>
    <t>26Z071458001</t>
  </si>
  <si>
    <t>26Z071458</t>
  </si>
  <si>
    <t>4500155212</t>
  </si>
  <si>
    <t>26Z068125001</t>
  </si>
  <si>
    <t>26Z068125</t>
  </si>
  <si>
    <t>X1310348</t>
  </si>
  <si>
    <t>26Z067779001</t>
  </si>
  <si>
    <t>26Z067779</t>
  </si>
  <si>
    <t>X1310354</t>
  </si>
  <si>
    <t>26Z068128001</t>
  </si>
  <si>
    <t>26Z068128</t>
  </si>
  <si>
    <t>X1310351</t>
  </si>
  <si>
    <t>26Z066088001</t>
  </si>
  <si>
    <t>26Z066088</t>
  </si>
  <si>
    <t>X1310333</t>
  </si>
  <si>
    <t>K1Z058245001</t>
  </si>
  <si>
    <t>K1Z058245</t>
  </si>
  <si>
    <t>WW009122532</t>
  </si>
  <si>
    <t>HEWLETT-PACKARD COMPANY</t>
  </si>
  <si>
    <t>K1RE-41228-611</t>
  </si>
  <si>
    <t>D900</t>
  </si>
  <si>
    <t>26Z070785001</t>
  </si>
  <si>
    <t>CCW577628C00</t>
  </si>
  <si>
    <t>J92708494872</t>
  </si>
  <si>
    <t>26Z065585001</t>
  </si>
  <si>
    <t>26Z065585</t>
  </si>
  <si>
    <t>X1310323s</t>
  </si>
  <si>
    <t>26Z069288001</t>
  </si>
  <si>
    <t>26Z069288</t>
  </si>
  <si>
    <t>X1320004</t>
  </si>
  <si>
    <t>26Z069075001</t>
  </si>
  <si>
    <t>26Z069075</t>
  </si>
  <si>
    <t>X1320006s</t>
  </si>
  <si>
    <t>26Z067106001</t>
  </si>
  <si>
    <t>26Z067106</t>
  </si>
  <si>
    <t>X1310340</t>
  </si>
  <si>
    <t>906409083001</t>
  </si>
  <si>
    <t>906409083</t>
  </si>
  <si>
    <t>353542</t>
  </si>
  <si>
    <t>FC00</t>
  </si>
  <si>
    <t>E8R558362001</t>
  </si>
  <si>
    <t>E8R558362</t>
  </si>
  <si>
    <t>HP-NSS-33677</t>
  </si>
  <si>
    <t>R6Z005363001</t>
  </si>
  <si>
    <t>R6Z005363</t>
  </si>
  <si>
    <t>CO880048764</t>
  </si>
  <si>
    <t>ECOPETROL SA</t>
  </si>
  <si>
    <t>50030444 / MA-0029257</t>
  </si>
  <si>
    <t>26Z065101001</t>
  </si>
  <si>
    <t>26Z065101</t>
  </si>
  <si>
    <t>X1310314</t>
  </si>
  <si>
    <t>26Z065100001</t>
  </si>
  <si>
    <t>26Z065100</t>
  </si>
  <si>
    <t>X1310313</t>
  </si>
  <si>
    <t>26Z065102001</t>
  </si>
  <si>
    <t>26Z065102</t>
  </si>
  <si>
    <t>X1310315s</t>
  </si>
  <si>
    <t>26Z065104001</t>
  </si>
  <si>
    <t>26Z065104</t>
  </si>
  <si>
    <t>X1310312</t>
  </si>
  <si>
    <t>26Z065103001</t>
  </si>
  <si>
    <t>26Z065103</t>
  </si>
  <si>
    <t>X1310317s</t>
  </si>
  <si>
    <t>26Z064923001</t>
  </si>
  <si>
    <t>26Z064923</t>
  </si>
  <si>
    <t>X1310305</t>
  </si>
  <si>
    <t>26Z064258001</t>
  </si>
  <si>
    <t>26Z064258</t>
  </si>
  <si>
    <t>X1310300</t>
  </si>
  <si>
    <t>26Z065093001</t>
  </si>
  <si>
    <t>26Z065093</t>
  </si>
  <si>
    <t>X1310308</t>
  </si>
  <si>
    <t>26Z065099001</t>
  </si>
  <si>
    <t>26Z065099</t>
  </si>
  <si>
    <t>X1310311s</t>
  </si>
  <si>
    <t>26Z065095001</t>
  </si>
  <si>
    <t>26Z065095</t>
  </si>
  <si>
    <t>X1310310</t>
  </si>
  <si>
    <t xml:space="preserve">TRI-STATE GENERATION AND TRANSMISSION ASSOCIATION </t>
  </si>
  <si>
    <t>GB503671943</t>
  </si>
  <si>
    <t>EVERYTHING EVERYWHERE LTD</t>
  </si>
  <si>
    <t>26Z066441001</t>
  </si>
  <si>
    <t>26Z066441</t>
  </si>
  <si>
    <t>X1310329</t>
  </si>
  <si>
    <t>26Z066794001</t>
  </si>
  <si>
    <t>26Z066794</t>
  </si>
  <si>
    <t>X1310338</t>
  </si>
  <si>
    <t>26Z066440001</t>
  </si>
  <si>
    <t>26Z066440</t>
  </si>
  <si>
    <t>X1310337</t>
  </si>
  <si>
    <t>26Z066439001</t>
  </si>
  <si>
    <t>26Z066439</t>
  </si>
  <si>
    <t>X1310336</t>
  </si>
  <si>
    <t>J92708494856</t>
  </si>
  <si>
    <t>R6Z006098001</t>
  </si>
  <si>
    <t>R6Z006098</t>
  </si>
  <si>
    <t>CO880216221</t>
  </si>
  <si>
    <t>CAJA COLOMBIANA DE SUBSIDIO FAMILIAR</t>
  </si>
  <si>
    <t>6200086209</t>
  </si>
  <si>
    <t>20Z053393001</t>
  </si>
  <si>
    <t>20Z053393</t>
  </si>
  <si>
    <t>AE4703</t>
  </si>
  <si>
    <t>26Z065447001</t>
  </si>
  <si>
    <t>26Z065447</t>
  </si>
  <si>
    <t>X1310318S</t>
  </si>
  <si>
    <t>26Z065389001</t>
  </si>
  <si>
    <t>26Z065389</t>
  </si>
  <si>
    <t>X1310320</t>
  </si>
  <si>
    <t>24Z123546001</t>
  </si>
  <si>
    <t>24Z123546</t>
  </si>
  <si>
    <t>US001287762</t>
  </si>
  <si>
    <t>PEPSICO INC</t>
  </si>
  <si>
    <t>103300860413</t>
  </si>
  <si>
    <t>24Z123535001</t>
  </si>
  <si>
    <t>24Z123535</t>
  </si>
  <si>
    <t>US004461406</t>
  </si>
  <si>
    <t>THE J M SMUCKER COMPANY</t>
  </si>
  <si>
    <t>4300194440</t>
  </si>
  <si>
    <t>26Z071495002</t>
  </si>
  <si>
    <t>26Z071495001</t>
  </si>
  <si>
    <t>GB238345201</t>
  </si>
  <si>
    <t>ROYAL &amp; SUN ALLIANCE INSURANCE GROUP PLC</t>
  </si>
  <si>
    <t xml:space="preserve">OFFICE COMPUTER SYSTEMS (OCS) PRIVATE JOINT STOCK </t>
  </si>
  <si>
    <t>26Z066075001</t>
  </si>
  <si>
    <t>26Z066075</t>
  </si>
  <si>
    <t>X1310334</t>
  </si>
  <si>
    <t>26Z065976001</t>
  </si>
  <si>
    <t>26Z065976</t>
  </si>
  <si>
    <t>X1310332</t>
  </si>
  <si>
    <t>26Z066327001</t>
  </si>
  <si>
    <t>26Z066327</t>
  </si>
  <si>
    <t>X1310321</t>
  </si>
  <si>
    <t>26Z064921001</t>
  </si>
  <si>
    <t>26Z064921</t>
  </si>
  <si>
    <t>X1310304s</t>
  </si>
  <si>
    <t>26Z065696001</t>
  </si>
  <si>
    <t>26Z065696</t>
  </si>
  <si>
    <t>X1310331s</t>
  </si>
  <si>
    <t>26Z065695001</t>
  </si>
  <si>
    <t>26Z065695</t>
  </si>
  <si>
    <t>X1310330s</t>
  </si>
  <si>
    <t>26Z067995001</t>
  </si>
  <si>
    <t>26Z067995</t>
  </si>
  <si>
    <t>X1310345</t>
  </si>
  <si>
    <t>26Z069076001</t>
  </si>
  <si>
    <t>26Z069076</t>
  </si>
  <si>
    <t>X1320007</t>
  </si>
  <si>
    <t>26Z068956001</t>
  </si>
  <si>
    <t>26Z068956</t>
  </si>
  <si>
    <t>X1320005</t>
  </si>
  <si>
    <t>26Z069077001</t>
  </si>
  <si>
    <t>26Z069077</t>
  </si>
  <si>
    <t>X1320008s</t>
  </si>
  <si>
    <t>26Z071517001</t>
  </si>
  <si>
    <t>26Z071517</t>
  </si>
  <si>
    <t>US803898469</t>
  </si>
  <si>
    <t>ALLSTATE INSURANCE CORPORATION</t>
  </si>
  <si>
    <t>4501148214</t>
  </si>
  <si>
    <t>Torres, Billy</t>
  </si>
  <si>
    <t>24Z123466001</t>
  </si>
  <si>
    <t>24Z123466</t>
  </si>
  <si>
    <t>US121768035</t>
  </si>
  <si>
    <t>ALLEGIS GROUP INC</t>
  </si>
  <si>
    <t>6696721</t>
  </si>
  <si>
    <t>20Z052314001</t>
  </si>
  <si>
    <t>20Z052314</t>
  </si>
  <si>
    <t>CA247075187</t>
  </si>
  <si>
    <t>CITY OF TORONTO</t>
  </si>
  <si>
    <t>4300194297</t>
  </si>
  <si>
    <t>UNIFIED GOVERNMENT OF WYANDOTTE COUNTY-KANSAS CITY</t>
  </si>
  <si>
    <t>26Z071514001</t>
  </si>
  <si>
    <t>26Z071514</t>
  </si>
  <si>
    <t>US010850857</t>
  </si>
  <si>
    <t>4501233981</t>
  </si>
  <si>
    <t>24Z128876001</t>
  </si>
  <si>
    <t>24Z128876</t>
  </si>
  <si>
    <t>4300206089</t>
  </si>
  <si>
    <t>80R726282001</t>
  </si>
  <si>
    <t>80R726282</t>
  </si>
  <si>
    <t>GB237887505</t>
  </si>
  <si>
    <t>FIDESSA LATENTZERO</t>
  </si>
  <si>
    <t>4300056149</t>
  </si>
  <si>
    <t>24Z129489001</t>
  </si>
  <si>
    <t>24Z129489</t>
  </si>
  <si>
    <t>US117439273</t>
  </si>
  <si>
    <t>INTERVOICE LLC</t>
  </si>
  <si>
    <t>103300886547</t>
  </si>
  <si>
    <t>24Z129012001</t>
  </si>
  <si>
    <t>24Z129012</t>
  </si>
  <si>
    <t>US073019465</t>
  </si>
  <si>
    <t>MULTIPLAN INC</t>
  </si>
  <si>
    <t>6799279</t>
  </si>
  <si>
    <t>80R217094D00</t>
  </si>
  <si>
    <t>80R217094</t>
  </si>
  <si>
    <t>GB238127463</t>
  </si>
  <si>
    <t>PRUHEALTH UK</t>
  </si>
  <si>
    <t>E843515</t>
  </si>
  <si>
    <t>Matur, Nevcihan</t>
  </si>
  <si>
    <t>J4R726615001</t>
  </si>
  <si>
    <t>J4R726615</t>
  </si>
  <si>
    <t>TR649493269</t>
  </si>
  <si>
    <t>TURKCELL HOLDING A S</t>
  </si>
  <si>
    <t>TURKCELL 125421</t>
  </si>
  <si>
    <t>24Z129546001</t>
  </si>
  <si>
    <t>24Z129546</t>
  </si>
  <si>
    <t>103300886835</t>
  </si>
  <si>
    <t>26Z075049001</t>
  </si>
  <si>
    <t>26Z075049</t>
  </si>
  <si>
    <t>X1320059</t>
  </si>
  <si>
    <t>26Z075048001</t>
  </si>
  <si>
    <t>26Z075048</t>
  </si>
  <si>
    <t>X1320056</t>
  </si>
  <si>
    <t>26Z075059001</t>
  </si>
  <si>
    <t>26Z075059</t>
  </si>
  <si>
    <t>X1320057</t>
  </si>
  <si>
    <t>24Z129750001</t>
  </si>
  <si>
    <t>24Z129750</t>
  </si>
  <si>
    <t>4300208237</t>
  </si>
  <si>
    <t>70R725142001</t>
  </si>
  <si>
    <t>70R725142</t>
  </si>
  <si>
    <t>ES460026677</t>
  </si>
  <si>
    <t>AXA AURORA IBERICA SOCIEDAD ANONIMA DE SEGUROS Y REASEGUROS</t>
  </si>
  <si>
    <t>20131217</t>
  </si>
  <si>
    <t>906307831001</t>
  </si>
  <si>
    <t>906307831</t>
  </si>
  <si>
    <t>359224</t>
  </si>
  <si>
    <t>26Z075058001</t>
  </si>
  <si>
    <t>26Z075058</t>
  </si>
  <si>
    <t>X1320054</t>
  </si>
  <si>
    <t>754830598661</t>
  </si>
  <si>
    <t>754830598</t>
  </si>
  <si>
    <t>SG595538018</t>
  </si>
  <si>
    <t>Ncs Pte. Ltd. - SG</t>
  </si>
  <si>
    <t>10097315</t>
  </si>
  <si>
    <t>81R742085001</t>
  </si>
  <si>
    <t>81R742085</t>
  </si>
  <si>
    <t>99030022</t>
  </si>
  <si>
    <t>26Z075061001</t>
  </si>
  <si>
    <t>26Z075061</t>
  </si>
  <si>
    <t>X1320058</t>
  </si>
  <si>
    <t>92R738499001</t>
  </si>
  <si>
    <t>92R738499</t>
  </si>
  <si>
    <t>2013HP003</t>
  </si>
  <si>
    <t>92R143308C00</t>
  </si>
  <si>
    <t>92R143308</t>
  </si>
  <si>
    <t>615198</t>
  </si>
  <si>
    <t>89FQ37920002</t>
  </si>
  <si>
    <t>89FQ37920</t>
  </si>
  <si>
    <t>KA1371700001</t>
  </si>
  <si>
    <t>71R731355001</t>
  </si>
  <si>
    <t>71R731355</t>
  </si>
  <si>
    <t>AT300168861</t>
  </si>
  <si>
    <t>FREQUENTIS</t>
  </si>
  <si>
    <t>4500097855</t>
  </si>
  <si>
    <t>83R252253C02</t>
  </si>
  <si>
    <t>89FA70430001</t>
  </si>
  <si>
    <t>89FA70430</t>
  </si>
  <si>
    <t>333HU7407</t>
  </si>
  <si>
    <t>26Z075062001</t>
  </si>
  <si>
    <t>26Z075062</t>
  </si>
  <si>
    <t>X1320065s</t>
  </si>
  <si>
    <t>26Z075066001</t>
  </si>
  <si>
    <t>26Z075066</t>
  </si>
  <si>
    <t>X1320073</t>
  </si>
  <si>
    <t>24Z129228001</t>
  </si>
  <si>
    <t>24Z129228</t>
  </si>
  <si>
    <t>US608168597</t>
  </si>
  <si>
    <t>ULTA SALON COSMETICS &amp; FRAGRANCE INC</t>
  </si>
  <si>
    <t>6807046</t>
  </si>
  <si>
    <t>26Z075193001</t>
  </si>
  <si>
    <t>26Z075193</t>
  </si>
  <si>
    <t>US006925341</t>
  </si>
  <si>
    <t>THE SOUTHERN COMPANY</t>
  </si>
  <si>
    <t>HPP PO-01343</t>
  </si>
  <si>
    <t>26Z075168001</t>
  </si>
  <si>
    <t>26Z075168</t>
  </si>
  <si>
    <t>X1320069</t>
  </si>
  <si>
    <t>26Z075128001</t>
  </si>
  <si>
    <t>26Z075128</t>
  </si>
  <si>
    <t>1338840</t>
  </si>
  <si>
    <t>E8R735942001</t>
  </si>
  <si>
    <t>E8R735942</t>
  </si>
  <si>
    <t>130001515</t>
  </si>
  <si>
    <t>24Z128771001</t>
  </si>
  <si>
    <t>24Z128771</t>
  </si>
  <si>
    <t>4300205661</t>
  </si>
  <si>
    <t>24Z128749001</t>
  </si>
  <si>
    <t>24Z128749</t>
  </si>
  <si>
    <t>4300205959</t>
  </si>
  <si>
    <t>89FQ37891002</t>
  </si>
  <si>
    <t>89FQ37891</t>
  </si>
  <si>
    <t>H2013120253-00</t>
  </si>
  <si>
    <t>89FQ37891001</t>
  </si>
  <si>
    <t>89FP05613001</t>
  </si>
  <si>
    <t>89FP05613</t>
  </si>
  <si>
    <t>13HP0037</t>
  </si>
  <si>
    <t>89FP05612001</t>
  </si>
  <si>
    <t>89FP05612</t>
  </si>
  <si>
    <t>C11C13-003589/C33B13-005744</t>
  </si>
  <si>
    <t>26Z074278001</t>
  </si>
  <si>
    <t>26Z074278</t>
  </si>
  <si>
    <t>7100138789</t>
  </si>
  <si>
    <t>US004180022</t>
  </si>
  <si>
    <t>AMERICAN GREETINGS CORPORATION</t>
  </si>
  <si>
    <t>US197154586</t>
  </si>
  <si>
    <t>PRAXAIR INC</t>
  </si>
  <si>
    <t>20Z054258001</t>
  </si>
  <si>
    <t>20Z054258</t>
  </si>
  <si>
    <t>CA243632937</t>
  </si>
  <si>
    <t>AIMIA INC - CA</t>
  </si>
  <si>
    <t>4300203712</t>
  </si>
  <si>
    <t>US110376014</t>
  </si>
  <si>
    <t>CHARLES RIVER LABORATORIES INTERNATIONAL INC</t>
  </si>
  <si>
    <t>75IN27910001</t>
  </si>
  <si>
    <t>75IN27910</t>
  </si>
  <si>
    <t>SG595169673</t>
  </si>
  <si>
    <t>INGRAM MICRO ASIA LTD</t>
  </si>
  <si>
    <t>75-02534/INFORMATICA</t>
  </si>
  <si>
    <t>J92391013001</t>
  </si>
  <si>
    <t>J92391013</t>
  </si>
  <si>
    <t>01SW15817/115/VIZAG STEEL</t>
  </si>
  <si>
    <t>F49939893001</t>
  </si>
  <si>
    <t>F49939893</t>
  </si>
  <si>
    <t>2014SINOUX(SW)-HP-002</t>
  </si>
  <si>
    <t>83R667373001</t>
  </si>
  <si>
    <t>83R667373</t>
  </si>
  <si>
    <t>DE316325299</t>
  </si>
  <si>
    <t>HANNOVER RUCKVERSICHERUNG AG</t>
  </si>
  <si>
    <t>FM-0005766</t>
  </si>
  <si>
    <t>CH482134830</t>
  </si>
  <si>
    <t>STRYKER S.A.</t>
  </si>
  <si>
    <t>CH480657126</t>
  </si>
  <si>
    <t>ABB LTD</t>
  </si>
  <si>
    <t>E51051852002</t>
  </si>
  <si>
    <t>E51051852</t>
  </si>
  <si>
    <t>E6HP-12761-01</t>
  </si>
  <si>
    <t>756184046661</t>
  </si>
  <si>
    <t>756184046</t>
  </si>
  <si>
    <t>4800067258</t>
  </si>
  <si>
    <t>26Z074234001</t>
  </si>
  <si>
    <t>26Z074234</t>
  </si>
  <si>
    <t>USFDTRNSCOM</t>
  </si>
  <si>
    <t>US TRANSPORTATION COMMAND</t>
  </si>
  <si>
    <t>1337450-02</t>
  </si>
  <si>
    <t>26Z074225001</t>
  </si>
  <si>
    <t>26Z074225</t>
  </si>
  <si>
    <t>US118168293</t>
  </si>
  <si>
    <t>XILINX INC</t>
  </si>
  <si>
    <t>726414</t>
  </si>
  <si>
    <t>24Z128045001</t>
  </si>
  <si>
    <t>24Z128045</t>
  </si>
  <si>
    <t>US006997142</t>
  </si>
  <si>
    <t>LOWES COMPANIES INC</t>
  </si>
  <si>
    <t>103300879999</t>
  </si>
  <si>
    <t>906136282001</t>
  </si>
  <si>
    <t>906136282</t>
  </si>
  <si>
    <t>AU754012615</t>
  </si>
  <si>
    <t>COMPUTERSHARE</t>
  </si>
  <si>
    <t>CTS-100462</t>
  </si>
  <si>
    <t>24Z128132001</t>
  </si>
  <si>
    <t>24Z128132</t>
  </si>
  <si>
    <t>US604092713</t>
  </si>
  <si>
    <t>NEWPORT GROUP OF NORTH CAROLINA INC</t>
  </si>
  <si>
    <t>103300880008</t>
  </si>
  <si>
    <t>26Z074228001</t>
  </si>
  <si>
    <t>26Z074228</t>
  </si>
  <si>
    <t>US035519235</t>
  </si>
  <si>
    <t>SAVVIS INC</t>
  </si>
  <si>
    <t>4501567495</t>
  </si>
  <si>
    <t>26Z074172001</t>
  </si>
  <si>
    <t>26Z074172</t>
  </si>
  <si>
    <t>X1320049</t>
  </si>
  <si>
    <t>Hong Kong</t>
  </si>
  <si>
    <t>Ray Hui</t>
  </si>
  <si>
    <t>730025186001</t>
  </si>
  <si>
    <t>730025186</t>
  </si>
  <si>
    <t>HK686119975</t>
  </si>
  <si>
    <t>HONG KONG JOCKEY CLUB THE</t>
  </si>
  <si>
    <t>2200718</t>
  </si>
  <si>
    <t>75IN01352001</t>
  </si>
  <si>
    <t>75IN01352</t>
  </si>
  <si>
    <t>P054404D/GENPACT INDIA</t>
  </si>
  <si>
    <t>24Z127980001</t>
  </si>
  <si>
    <t>24Z127980</t>
  </si>
  <si>
    <t>US360708283</t>
  </si>
  <si>
    <t>JUDICIARY COURTS OF THE STATE OF NEW JERSEY</t>
  </si>
  <si>
    <t>10H3738D</t>
  </si>
  <si>
    <t>906215614005</t>
  </si>
  <si>
    <t>906215614</t>
  </si>
  <si>
    <t>6800079850</t>
  </si>
  <si>
    <t>906566471001</t>
  </si>
  <si>
    <t>906566471</t>
  </si>
  <si>
    <t>AU753805670</t>
  </si>
  <si>
    <t>TELSTRA CORPORATION</t>
  </si>
  <si>
    <t>8300491699</t>
  </si>
  <si>
    <t>906284537001</t>
  </si>
  <si>
    <t>906284537</t>
  </si>
  <si>
    <t>AU753201276</t>
  </si>
  <si>
    <t>EDS (AUSTRALIA)</t>
  </si>
  <si>
    <t>6800082405</t>
  </si>
  <si>
    <t>84R675283001</t>
  </si>
  <si>
    <t>84R675283</t>
  </si>
  <si>
    <t>BE372061044</t>
  </si>
  <si>
    <t>EUROCONTROL</t>
  </si>
  <si>
    <t>13-110836-C , 01/13</t>
  </si>
  <si>
    <t>906584537001</t>
  </si>
  <si>
    <t>906584537</t>
  </si>
  <si>
    <t>6800082409</t>
  </si>
  <si>
    <t>906132332001</t>
  </si>
  <si>
    <t>906132332</t>
  </si>
  <si>
    <t>00001168</t>
  </si>
  <si>
    <t>906215614002</t>
  </si>
  <si>
    <t>906137868001</t>
  </si>
  <si>
    <t>906137868</t>
  </si>
  <si>
    <t>00001167</t>
  </si>
  <si>
    <t>906166479001</t>
  </si>
  <si>
    <t>906166479</t>
  </si>
  <si>
    <t>6800082372</t>
  </si>
  <si>
    <t>906215614004</t>
  </si>
  <si>
    <t>26Z074123001</t>
  </si>
  <si>
    <t>26Z074123</t>
  </si>
  <si>
    <t>US006943781</t>
  </si>
  <si>
    <t>WESTAR ENERGY INC</t>
  </si>
  <si>
    <t>10ITT-0000000467</t>
  </si>
  <si>
    <t>26Z074101001</t>
  </si>
  <si>
    <t>26Z074101</t>
  </si>
  <si>
    <t>US876861790</t>
  </si>
  <si>
    <t>BAE SYSTEMS HOLDINGS</t>
  </si>
  <si>
    <t>1337129-01</t>
  </si>
  <si>
    <t>26Z074056001</t>
  </si>
  <si>
    <t>26Z074056</t>
  </si>
  <si>
    <t>USFDHBRDTRN</t>
  </si>
  <si>
    <t>US BORDER &amp; TRANSPORTATION SECURITY</t>
  </si>
  <si>
    <t>1337214-02</t>
  </si>
  <si>
    <t>26Z074112001</t>
  </si>
  <si>
    <t>26Z074112</t>
  </si>
  <si>
    <t>HPP PO-01315</t>
  </si>
  <si>
    <t>20Z054623001</t>
  </si>
  <si>
    <t>20Z054623</t>
  </si>
  <si>
    <t>CA249507393</t>
  </si>
  <si>
    <t>AVIVA HOLDINGS CANADA</t>
  </si>
  <si>
    <t>PO0005838/1801500</t>
  </si>
  <si>
    <t>F49939883001</t>
  </si>
  <si>
    <t>F49939883</t>
  </si>
  <si>
    <t>2013SINOUX(SW)-HP-005</t>
  </si>
  <si>
    <t>F49939883002</t>
  </si>
  <si>
    <t>83R674976001</t>
  </si>
  <si>
    <t>83R674976</t>
  </si>
  <si>
    <t>DE330871646</t>
  </si>
  <si>
    <t>FINANZ INFORMATIK</t>
  </si>
  <si>
    <t>4500030974</t>
  </si>
  <si>
    <t>93R673673D01</t>
  </si>
  <si>
    <t>93R673673</t>
  </si>
  <si>
    <t>9300-65847-00</t>
  </si>
  <si>
    <t>F49997816001</t>
  </si>
  <si>
    <t>F49997816</t>
  </si>
  <si>
    <t>AVNETHP13-0043</t>
  </si>
  <si>
    <t>F49992623001</t>
  </si>
  <si>
    <t>F49992623</t>
  </si>
  <si>
    <t>AVNETHP13-0032</t>
  </si>
  <si>
    <t>F49977196011</t>
  </si>
  <si>
    <t>F49997815013</t>
  </si>
  <si>
    <t>F49997815</t>
  </si>
  <si>
    <t>AVNETHP13-0041</t>
  </si>
  <si>
    <t>F49997815002</t>
  </si>
  <si>
    <t>F49997815016</t>
  </si>
  <si>
    <t>26Z074061001</t>
  </si>
  <si>
    <t>26Z074061</t>
  </si>
  <si>
    <t>232891 OS</t>
  </si>
  <si>
    <t>F49998309002</t>
  </si>
  <si>
    <t>F49998309</t>
  </si>
  <si>
    <t>14DTVADBTO006</t>
  </si>
  <si>
    <t>F49998309001</t>
  </si>
  <si>
    <t>26Z074043001</t>
  </si>
  <si>
    <t>26Z074043</t>
  </si>
  <si>
    <t>1336965</t>
  </si>
  <si>
    <t>E51078084203</t>
  </si>
  <si>
    <t>E51078084</t>
  </si>
  <si>
    <t>KR689260974</t>
  </si>
  <si>
    <t>Korea Information Engineering Services Co.</t>
  </si>
  <si>
    <t>E51078084202</t>
  </si>
  <si>
    <t>E51078084201</t>
  </si>
  <si>
    <t>E51057012001</t>
  </si>
  <si>
    <t>E51057012</t>
  </si>
  <si>
    <t>E6HP-10759-03</t>
  </si>
  <si>
    <t>26Z071628002</t>
  </si>
  <si>
    <t>24Z127841001</t>
  </si>
  <si>
    <t>24Z127841</t>
  </si>
  <si>
    <t>US081466849</t>
  </si>
  <si>
    <t>MICROSOFT CORPORATION</t>
  </si>
  <si>
    <t>4300203492</t>
  </si>
  <si>
    <t>80R664035001</t>
  </si>
  <si>
    <t>80R664035</t>
  </si>
  <si>
    <t>4500016287</t>
  </si>
  <si>
    <t>26Z071628003</t>
  </si>
  <si>
    <t>26Z071458002</t>
  </si>
  <si>
    <t>26Z071458003</t>
  </si>
  <si>
    <t>US001374297</t>
  </si>
  <si>
    <t>BOARS HEAD PROVISIONS CO INC</t>
  </si>
  <si>
    <t>24Z127787001</t>
  </si>
  <si>
    <t>24Z127787</t>
  </si>
  <si>
    <t>US800012221</t>
  </si>
  <si>
    <t>RBC HOLDINGS USA INC</t>
  </si>
  <si>
    <t>103300879080</t>
  </si>
  <si>
    <t>CBR667446001</t>
  </si>
  <si>
    <t>CBR667446</t>
  </si>
  <si>
    <t>TCG034406_Ent_Ingosstrakh</t>
  </si>
  <si>
    <t>687237012336</t>
  </si>
  <si>
    <t>687237012</t>
  </si>
  <si>
    <t>MY894310374</t>
  </si>
  <si>
    <t>ITDISTRIBUTION SDN. BHD</t>
  </si>
  <si>
    <t>00142551</t>
  </si>
  <si>
    <t>87R668798001</t>
  </si>
  <si>
    <t>87R668798</t>
  </si>
  <si>
    <t>GUP3</t>
  </si>
  <si>
    <t>87R667654001</t>
  </si>
  <si>
    <t>87R667654</t>
  </si>
  <si>
    <t>8700-68229-00</t>
  </si>
  <si>
    <t>87R669833001</t>
  </si>
  <si>
    <t>87R669833</t>
  </si>
  <si>
    <t>4300052165/89737 SwissConomy AG</t>
  </si>
  <si>
    <t>83R675517001</t>
  </si>
  <si>
    <t>83R675517</t>
  </si>
  <si>
    <t>4300052703/90501 Hexaware Technolog</t>
  </si>
  <si>
    <t>E51057149001</t>
  </si>
  <si>
    <t>E51057149</t>
  </si>
  <si>
    <t>E6HP-14656-01</t>
  </si>
  <si>
    <t>754305902661</t>
  </si>
  <si>
    <t>754305902</t>
  </si>
  <si>
    <t>SG595452806</t>
  </si>
  <si>
    <t>Singapore Pools (Private) Limited.</t>
  </si>
  <si>
    <t>4200006397</t>
  </si>
  <si>
    <t>752801784661</t>
  </si>
  <si>
    <t>752801784</t>
  </si>
  <si>
    <t>10093016</t>
  </si>
  <si>
    <t>L6R675126001</t>
  </si>
  <si>
    <t>L6R675126</t>
  </si>
  <si>
    <t>1176/hp/13pl</t>
  </si>
  <si>
    <t>R17003551661</t>
  </si>
  <si>
    <t>R17003551</t>
  </si>
  <si>
    <t>L0043213</t>
  </si>
  <si>
    <t>89FP05602001</t>
  </si>
  <si>
    <t>89FP05602</t>
  </si>
  <si>
    <t>P1044320001</t>
  </si>
  <si>
    <t>24Z127819001</t>
  </si>
  <si>
    <t>24Z127819</t>
  </si>
  <si>
    <t>US006991681</t>
  </si>
  <si>
    <t>UNITED PARCEL SERVICE INC</t>
  </si>
  <si>
    <t>103300879280</t>
  </si>
  <si>
    <t>24Z127776001</t>
  </si>
  <si>
    <t>24Z127776</t>
  </si>
  <si>
    <t>US094972106</t>
  </si>
  <si>
    <t>SELECTIVE INSURANCE GROUP INC</t>
  </si>
  <si>
    <t>4300203626</t>
  </si>
  <si>
    <t>24Z127985001</t>
  </si>
  <si>
    <t>24Z127985</t>
  </si>
  <si>
    <t>103300879830</t>
  </si>
  <si>
    <t>24Z127975001</t>
  </si>
  <si>
    <t>24Z127975</t>
  </si>
  <si>
    <t>4300203963</t>
  </si>
  <si>
    <t>24Z127991001</t>
  </si>
  <si>
    <t>24Z127991</t>
  </si>
  <si>
    <t>4300203879</t>
  </si>
  <si>
    <t>80R675117001</t>
  </si>
  <si>
    <t>80R675117</t>
  </si>
  <si>
    <t>4300052674</t>
  </si>
  <si>
    <t>J80501603661</t>
  </si>
  <si>
    <t>J80501603</t>
  </si>
  <si>
    <t>2013104519</t>
  </si>
  <si>
    <t>26Z074270001</t>
  </si>
  <si>
    <t>26Z074270</t>
  </si>
  <si>
    <t>969308 OJ</t>
  </si>
  <si>
    <t>26Z074195001</t>
  </si>
  <si>
    <t>26Z074195</t>
  </si>
  <si>
    <t>US007220817</t>
  </si>
  <si>
    <t>THE BAMA COMPANIES INC</t>
  </si>
  <si>
    <t>ENG-13141</t>
  </si>
  <si>
    <t>24Z128162001</t>
  </si>
  <si>
    <t>24Z128162</t>
  </si>
  <si>
    <t>US196801849</t>
  </si>
  <si>
    <t>NOVO-NORDISK OF NORTH AMERICA INC</t>
  </si>
  <si>
    <t>103300880225</t>
  </si>
  <si>
    <t>D40050904001</t>
  </si>
  <si>
    <t>D40050904</t>
  </si>
  <si>
    <t>20131029009</t>
  </si>
  <si>
    <t>D40059405003</t>
  </si>
  <si>
    <t>D40059405</t>
  </si>
  <si>
    <t>D/TW/LYE/INFO/241013-01</t>
  </si>
  <si>
    <t>D40059405002</t>
  </si>
  <si>
    <t>87R675487001</t>
  </si>
  <si>
    <t>87R675487</t>
  </si>
  <si>
    <t>CH480712348</t>
  </si>
  <si>
    <t>BASLER KANTONALBANK</t>
  </si>
  <si>
    <t>4300052792/90030 Swissconomy</t>
  </si>
  <si>
    <t>89FP05601001</t>
  </si>
  <si>
    <t>89FP05601</t>
  </si>
  <si>
    <t>4500026770</t>
  </si>
  <si>
    <t>J91909710002</t>
  </si>
  <si>
    <t>J91909710</t>
  </si>
  <si>
    <t>IN862306672</t>
  </si>
  <si>
    <t>COGNIZANT TECHNOLOGY SOLUTIONS</t>
  </si>
  <si>
    <t>IN226-0000001864</t>
  </si>
  <si>
    <t>J92139401001</t>
  </si>
  <si>
    <t>J92139401</t>
  </si>
  <si>
    <t>IEIPL/CHN/HW-SS/130830-002/ELCOT</t>
  </si>
  <si>
    <t>J92708494044</t>
  </si>
  <si>
    <t>J92708494042</t>
  </si>
  <si>
    <t>J92708494040</t>
  </si>
  <si>
    <t>J92501394001</t>
  </si>
  <si>
    <t>J92501394</t>
  </si>
  <si>
    <t>IEIPL/DEL/HW-SS/130823-001/NCRWF</t>
  </si>
  <si>
    <t>J92723986001</t>
  </si>
  <si>
    <t>J92723986</t>
  </si>
  <si>
    <t>IN650056880</t>
  </si>
  <si>
    <t>Bank Of India</t>
  </si>
  <si>
    <t>3824_001/3823_001/3821_001/3820_001</t>
  </si>
  <si>
    <t>J92708494036</t>
  </si>
  <si>
    <t>75IN01325001</t>
  </si>
  <si>
    <t>75IN01325</t>
  </si>
  <si>
    <t>P054402D/GENPACT INDIA</t>
  </si>
  <si>
    <t>730017850001</t>
  </si>
  <si>
    <t>730017850</t>
  </si>
  <si>
    <t>HK686090952</t>
  </si>
  <si>
    <t>JARDINE MATHESON &amp; CO LIMITED</t>
  </si>
  <si>
    <t>PR1310310261</t>
  </si>
  <si>
    <t>75IN01326002</t>
  </si>
  <si>
    <t>75IN01326</t>
  </si>
  <si>
    <t>P054403D/GENPACT INDIA</t>
  </si>
  <si>
    <t>75IN08506001</t>
  </si>
  <si>
    <t>75IN08506</t>
  </si>
  <si>
    <t>P055004W/SYMANTEC</t>
  </si>
  <si>
    <t>89FP05485001</t>
  </si>
  <si>
    <t>89FP05485</t>
  </si>
  <si>
    <t>JP692622939</t>
  </si>
  <si>
    <t>CANON others C2</t>
  </si>
  <si>
    <t>STE1000831413</t>
  </si>
  <si>
    <t>756184221662</t>
  </si>
  <si>
    <t>756184221</t>
  </si>
  <si>
    <t>ID728864950</t>
  </si>
  <si>
    <t>METROCOM GLOBAL SOLUSI, PT - ID</t>
  </si>
  <si>
    <t>MGS/PO/X-13/693</t>
  </si>
  <si>
    <t>756184220661</t>
  </si>
  <si>
    <t>756184220</t>
  </si>
  <si>
    <t>201/ICT/WH/HPS/PO/1013</t>
  </si>
  <si>
    <t>756184047661</t>
  </si>
  <si>
    <t>756184047</t>
  </si>
  <si>
    <t>4800067251</t>
  </si>
  <si>
    <t>89FP05598002</t>
  </si>
  <si>
    <t>89FP05598</t>
  </si>
  <si>
    <t>4500026787</t>
  </si>
  <si>
    <t>89FP05598001</t>
  </si>
  <si>
    <t>4500026785</t>
  </si>
  <si>
    <t>89FP05600001</t>
  </si>
  <si>
    <t>89FP05600</t>
  </si>
  <si>
    <t>4500026778</t>
  </si>
  <si>
    <t>89FP05599001</t>
  </si>
  <si>
    <t>89FP05599</t>
  </si>
  <si>
    <t>4500026786</t>
  </si>
  <si>
    <t>89FP05597001</t>
  </si>
  <si>
    <t>89FP05597</t>
  </si>
  <si>
    <t>C11C13-003286,C33B13-005310</t>
  </si>
  <si>
    <t>L6R724470001</t>
  </si>
  <si>
    <t>L6R724470</t>
  </si>
  <si>
    <t>1230/hp/13pl</t>
  </si>
  <si>
    <t>L6R726593001</t>
  </si>
  <si>
    <t>L6R726593</t>
  </si>
  <si>
    <t>1239/hp/13pl</t>
  </si>
  <si>
    <t>E8R720993001</t>
  </si>
  <si>
    <t>E8R720993</t>
  </si>
  <si>
    <t>HP15313-CBQ</t>
  </si>
  <si>
    <t>24Z129942001</t>
  </si>
  <si>
    <t>24Z129942</t>
  </si>
  <si>
    <t>103300888003</t>
  </si>
  <si>
    <t>L6R726141001</t>
  </si>
  <si>
    <t>L6R726141</t>
  </si>
  <si>
    <t>1235/hp/13pl</t>
  </si>
  <si>
    <t>ALZ002962001</t>
  </si>
  <si>
    <t>ALZ002962</t>
  </si>
  <si>
    <t>PE934269564</t>
  </si>
  <si>
    <t>TELEFONICA DEL PERU SAA</t>
  </si>
  <si>
    <t>4791014092 Anexo 566</t>
  </si>
  <si>
    <t>CBR725766001</t>
  </si>
  <si>
    <t>CBR725766</t>
  </si>
  <si>
    <t>TCG035412_Ent_CB</t>
  </si>
  <si>
    <t>E8R724553001</t>
  </si>
  <si>
    <t>E8R724553</t>
  </si>
  <si>
    <t>SA557712341</t>
  </si>
  <si>
    <t>WIPRO ARABIA LIMITED</t>
  </si>
  <si>
    <t>9100002919</t>
  </si>
  <si>
    <t>81R770579001</t>
  </si>
  <si>
    <t>81R770579</t>
  </si>
  <si>
    <t>60695866</t>
  </si>
  <si>
    <t>92R755380001</t>
  </si>
  <si>
    <t>92R755380</t>
  </si>
  <si>
    <t>58196</t>
  </si>
  <si>
    <t>26Z075751001</t>
  </si>
  <si>
    <t>26Z075751</t>
  </si>
  <si>
    <t>CIOG133440</t>
  </si>
  <si>
    <t>CBR725766002</t>
  </si>
  <si>
    <t>36Z036496001</t>
  </si>
  <si>
    <t>36Z036496</t>
  </si>
  <si>
    <t>MX812421493</t>
  </si>
  <si>
    <t>COMPUSOLUCIONES Y ASOCIADOS SA DE CV</t>
  </si>
  <si>
    <t>CX55733/R2RY3/PEGASO</t>
  </si>
  <si>
    <t>Paraguay</t>
  </si>
  <si>
    <t>18Z029585001</t>
  </si>
  <si>
    <t>18Z029585</t>
  </si>
  <si>
    <t>i180-2013</t>
  </si>
  <si>
    <t>687237251331</t>
  </si>
  <si>
    <t>687237251</t>
  </si>
  <si>
    <t>MY659353569</t>
  </si>
  <si>
    <t>JARDINE ONESOLUTION (2001) SDN BHD</t>
  </si>
  <si>
    <t>PR1312130215</t>
  </si>
  <si>
    <t>K10260071716</t>
  </si>
  <si>
    <t>R4B08/REBATES/NOVEMBRO/2013</t>
  </si>
  <si>
    <t>89FA70486001</t>
  </si>
  <si>
    <t>89FA70486</t>
  </si>
  <si>
    <t>183-VRG0002783-111078+1</t>
  </si>
  <si>
    <t>183-VRG0002783-111078</t>
  </si>
  <si>
    <t>89FA70487001</t>
  </si>
  <si>
    <t>89FA70487</t>
  </si>
  <si>
    <t>183-VRG0002783-111079+1</t>
  </si>
  <si>
    <t>183-VRG0002783-111079</t>
  </si>
  <si>
    <t>89FA70466001</t>
  </si>
  <si>
    <t>89FA70466</t>
  </si>
  <si>
    <t>183-VRG0002783-111072+1</t>
  </si>
  <si>
    <t>89FA70465001</t>
  </si>
  <si>
    <t>89FA70465</t>
  </si>
  <si>
    <t>183-VRG0002783-111071</t>
  </si>
  <si>
    <t>89FA70464001</t>
  </si>
  <si>
    <t>89FA70464</t>
  </si>
  <si>
    <t>183-VRG0002783-111070+1</t>
  </si>
  <si>
    <t>183-VRG0002783-111072</t>
  </si>
  <si>
    <t>183-VRG0002783-111071+1</t>
  </si>
  <si>
    <t>89FA70488001</t>
  </si>
  <si>
    <t>89FA70488</t>
  </si>
  <si>
    <t>183-VRG0002783-111080</t>
  </si>
  <si>
    <t>89FA70532001</t>
  </si>
  <si>
    <t>89FA70532</t>
  </si>
  <si>
    <t>183-VRG0002783-111074</t>
  </si>
  <si>
    <t>89FA70531001</t>
  </si>
  <si>
    <t>89FA70531</t>
  </si>
  <si>
    <t>183-VRG0002783-111073+1</t>
  </si>
  <si>
    <t>89FA70533001</t>
  </si>
  <si>
    <t>89FA70533</t>
  </si>
  <si>
    <t>183-VRG0002783-111075</t>
  </si>
  <si>
    <t>183-VRG0002783-111074+1</t>
  </si>
  <si>
    <t>183-VRG0002783-111073</t>
  </si>
  <si>
    <t>89FA70489001</t>
  </si>
  <si>
    <t>89FA70489</t>
  </si>
  <si>
    <t>183-VRG0002783-111081</t>
  </si>
  <si>
    <t>183-VRG0002783-111080+1</t>
  </si>
  <si>
    <t>183-VRG0002783-111081+1</t>
  </si>
  <si>
    <t>72R735094001</t>
  </si>
  <si>
    <t>72R735094</t>
  </si>
  <si>
    <t>1004375</t>
  </si>
  <si>
    <t>72R732014001</t>
  </si>
  <si>
    <t>72R732014</t>
  </si>
  <si>
    <t>IEEU9999937</t>
  </si>
  <si>
    <t>BELL MICROPRODUCTS INC</t>
  </si>
  <si>
    <t>4300056712</t>
  </si>
  <si>
    <t>82R708029001</t>
  </si>
  <si>
    <t>82R708029</t>
  </si>
  <si>
    <t>IT440211105</t>
  </si>
  <si>
    <t>13A5113200</t>
  </si>
  <si>
    <t>82R735368001</t>
  </si>
  <si>
    <t>82R735368</t>
  </si>
  <si>
    <t>IT443411715</t>
  </si>
  <si>
    <t>HDI ASSICURAZIONI S.P.A.</t>
  </si>
  <si>
    <t>92776</t>
  </si>
  <si>
    <t>89FA70463001</t>
  </si>
  <si>
    <t>89FA70463</t>
  </si>
  <si>
    <t>183-VRG0002783-111069</t>
  </si>
  <si>
    <t>89FA70462001</t>
  </si>
  <si>
    <t>89FA70462</t>
  </si>
  <si>
    <t>183-VRG0002783-111068+1</t>
  </si>
  <si>
    <t>183-VRG0002783-111070</t>
  </si>
  <si>
    <t>183-VRG0002783-111069+1</t>
  </si>
  <si>
    <t>183-VRG0002783-111068</t>
  </si>
  <si>
    <t>183-VRG0002783-111075+1</t>
  </si>
  <si>
    <t>ALZ002968001</t>
  </si>
  <si>
    <t>ALZ002968</t>
  </si>
  <si>
    <t>PE0001-00000044</t>
  </si>
  <si>
    <t>89FA70542001</t>
  </si>
  <si>
    <t>89FA70542</t>
  </si>
  <si>
    <t>183-VRG0003537-111084</t>
  </si>
  <si>
    <t>89FA70541001</t>
  </si>
  <si>
    <t>89FA70541</t>
  </si>
  <si>
    <t>183-VRG0003537-111083+1</t>
  </si>
  <si>
    <t>89FA70543001</t>
  </si>
  <si>
    <t>89FA70543</t>
  </si>
  <si>
    <t>183-VRG0003537-111085</t>
  </si>
  <si>
    <t>183-VRG0003537-111084+1</t>
  </si>
  <si>
    <t>183-VRG0003537-111083</t>
  </si>
  <si>
    <t>89FA70534001</t>
  </si>
  <si>
    <t>89FA70534</t>
  </si>
  <si>
    <t>183-VRG0002783-111076+1</t>
  </si>
  <si>
    <t>183-VRG0002783-111076</t>
  </si>
  <si>
    <t>89FA70535001</t>
  </si>
  <si>
    <t>89FA70535</t>
  </si>
  <si>
    <t>183-VRG0002783-111077+1</t>
  </si>
  <si>
    <t>183-VRG0002783-111077</t>
  </si>
  <si>
    <t>183-VRG0003537-111085+1</t>
  </si>
  <si>
    <t>89FP05614001</t>
  </si>
  <si>
    <t>89FP05614</t>
  </si>
  <si>
    <t>C11C13-003573,C33B13-005761</t>
  </si>
  <si>
    <t>89FA70544001</t>
  </si>
  <si>
    <t>89FA70544</t>
  </si>
  <si>
    <t>183-VRG0003537-111086+1</t>
  </si>
  <si>
    <t>183-VRG0003537-111086</t>
  </si>
  <si>
    <t>89FA70545001</t>
  </si>
  <si>
    <t>89FA70545</t>
  </si>
  <si>
    <t>183-VRG0003537-111087+1</t>
  </si>
  <si>
    <t>183-VRG0003537-111087</t>
  </si>
  <si>
    <t>81R516975C01</t>
  </si>
  <si>
    <t>81R516975</t>
  </si>
  <si>
    <t>FR276676939</t>
  </si>
  <si>
    <t>BNP PARIBAS</t>
  </si>
  <si>
    <t>8100-69515-00</t>
  </si>
  <si>
    <t>83R732733001</t>
  </si>
  <si>
    <t>83R732733</t>
  </si>
  <si>
    <t>DE315808592</t>
  </si>
  <si>
    <t>REHAU AG + CO.</t>
  </si>
  <si>
    <t>4300056691/97067 IT Unlimited</t>
  </si>
  <si>
    <t>83R732398001</t>
  </si>
  <si>
    <t>83R732398</t>
  </si>
  <si>
    <t>DE332625128</t>
  </si>
  <si>
    <t>FINANZMINISTERIUM DES LANDES BADEN-WUERTTEMBERG</t>
  </si>
  <si>
    <t>4300056651/96984/IT Unlimited</t>
  </si>
  <si>
    <t>83R735487001</t>
  </si>
  <si>
    <t>83R735487</t>
  </si>
  <si>
    <t>DE316546373</t>
  </si>
  <si>
    <t>GAD GESELLSCHAFT FUR AUTOMATISCHE DATENVERARBEITUNG E.G.</t>
  </si>
  <si>
    <t>45204418</t>
  </si>
  <si>
    <t>81R516975D01</t>
  </si>
  <si>
    <t>83R732814001</t>
  </si>
  <si>
    <t>83R732814</t>
  </si>
  <si>
    <t>4300056706/97161/IT Unlimited</t>
  </si>
  <si>
    <t>83R732037001</t>
  </si>
  <si>
    <t>83R732037</t>
  </si>
  <si>
    <t>DE498009257</t>
  </si>
  <si>
    <t>IT NRW</t>
  </si>
  <si>
    <t>ZB13/601115/2011</t>
  </si>
  <si>
    <t>83R733584001</t>
  </si>
  <si>
    <t>83R733584</t>
  </si>
  <si>
    <t>20Z055344001</t>
  </si>
  <si>
    <t>20Z055344</t>
  </si>
  <si>
    <t>4510200474</t>
  </si>
  <si>
    <t>200053557770</t>
  </si>
  <si>
    <t>CA204218804</t>
  </si>
  <si>
    <t>AVNET COMPUTER</t>
  </si>
  <si>
    <t>CLO 12-17-13 Avnet COM AB ECP 3Clms</t>
  </si>
  <si>
    <t>N1Z004708001</t>
  </si>
  <si>
    <t>N1Z004708</t>
  </si>
  <si>
    <t>SAL0038-13</t>
  </si>
  <si>
    <t>200053557769</t>
  </si>
  <si>
    <t>CLO 12-17-13 Arrow COM AB ECP 7Clms</t>
  </si>
  <si>
    <t>20Z055322001</t>
  </si>
  <si>
    <t>20Z055322</t>
  </si>
  <si>
    <t>151300084870</t>
  </si>
  <si>
    <t>J92701441001</t>
  </si>
  <si>
    <t>J92701441</t>
  </si>
  <si>
    <t>PO/2013-14/HP/CAPGEMINI/09</t>
  </si>
  <si>
    <t>730017950009</t>
  </si>
  <si>
    <t>730017950</t>
  </si>
  <si>
    <t>HK662926468</t>
  </si>
  <si>
    <t>INGRAM MICRO HONG KONG (HOLDING) LIMITED</t>
  </si>
  <si>
    <t>11-65521</t>
  </si>
  <si>
    <t>83R733660C00</t>
  </si>
  <si>
    <t>83R733660</t>
  </si>
  <si>
    <t>DE499162956</t>
  </si>
  <si>
    <t>HSN HOME SHOPPING NETWORK GMBH</t>
  </si>
  <si>
    <t>TGR0000804</t>
  </si>
  <si>
    <t>83R733660001</t>
  </si>
  <si>
    <t>730017950008</t>
  </si>
  <si>
    <t>11-65517</t>
  </si>
  <si>
    <t>9PR733769001</t>
  </si>
  <si>
    <t>9PR733769</t>
  </si>
  <si>
    <t>5100043774</t>
  </si>
  <si>
    <t>74R720298001</t>
  </si>
  <si>
    <t>74R720298</t>
  </si>
  <si>
    <t>IL600015010</t>
  </si>
  <si>
    <t>THE PHOENIX HOLDINGS LTD.</t>
  </si>
  <si>
    <t>2000066758</t>
  </si>
  <si>
    <t>E51078116001</t>
  </si>
  <si>
    <t>E51078116</t>
  </si>
  <si>
    <t>E6HP-15054-02</t>
  </si>
  <si>
    <t>K1Z061408001</t>
  </si>
  <si>
    <t>K1Z061408</t>
  </si>
  <si>
    <t>BR901310552</t>
  </si>
  <si>
    <t>PORTO DE CIMA ADMINISTRACAO PARTICIPACOES E SERVICOS LTDA</t>
  </si>
  <si>
    <t>REP_SR 988904 - PO244922</t>
  </si>
  <si>
    <t>20Z055122001</t>
  </si>
  <si>
    <t>20Z055122</t>
  </si>
  <si>
    <t>CA207434333</t>
  </si>
  <si>
    <t>BLUE CROSS CANADA</t>
  </si>
  <si>
    <t>151300084695</t>
  </si>
  <si>
    <t>20Z054865001</t>
  </si>
  <si>
    <t>20Z054865</t>
  </si>
  <si>
    <t>4300207203</t>
  </si>
  <si>
    <t>84R720531001</t>
  </si>
  <si>
    <t>84R720531</t>
  </si>
  <si>
    <t>9900305865</t>
  </si>
  <si>
    <t>26Z074939001</t>
  </si>
  <si>
    <t>26Z074939</t>
  </si>
  <si>
    <t>HPP PO-01338</t>
  </si>
  <si>
    <t>26Z074908001</t>
  </si>
  <si>
    <t>26Z074908</t>
  </si>
  <si>
    <t>US780542882</t>
  </si>
  <si>
    <t>BOK FINANCIAL CORPORATION</t>
  </si>
  <si>
    <t>13121120-TEC</t>
  </si>
  <si>
    <t>26Z074869001</t>
  </si>
  <si>
    <t>26Z074869</t>
  </si>
  <si>
    <t>US170558746</t>
  </si>
  <si>
    <t>TUFTS ASSOCIATED HEALTH PLANS INC</t>
  </si>
  <si>
    <t>1013388</t>
  </si>
  <si>
    <t>26Z074910001</t>
  </si>
  <si>
    <t>26Z074910</t>
  </si>
  <si>
    <t>0000007327</t>
  </si>
  <si>
    <t>26Z074865001</t>
  </si>
  <si>
    <t>26Z074865</t>
  </si>
  <si>
    <t>US835433830</t>
  </si>
  <si>
    <t>PPL CORPORATION</t>
  </si>
  <si>
    <t>HPP PO-01337</t>
  </si>
  <si>
    <t>26Z074807001</t>
  </si>
  <si>
    <t>26Z074807</t>
  </si>
  <si>
    <t>US018860556</t>
  </si>
  <si>
    <t>VOLCANO CORPORATION</t>
  </si>
  <si>
    <t>HPP PO-01333</t>
  </si>
  <si>
    <t>94Z006326001</t>
  </si>
  <si>
    <t>94Z006326</t>
  </si>
  <si>
    <t>HP-2871</t>
  </si>
  <si>
    <t>26Z074768001</t>
  </si>
  <si>
    <t>26Z074768</t>
  </si>
  <si>
    <t>50-00000390</t>
  </si>
  <si>
    <t>94Z006329001</t>
  </si>
  <si>
    <t>94Z006329</t>
  </si>
  <si>
    <t>AR970653010</t>
  </si>
  <si>
    <t>GLOBAL CROSSING</t>
  </si>
  <si>
    <t>O6 6667</t>
  </si>
  <si>
    <t>26Z074873001</t>
  </si>
  <si>
    <t>26Z074873</t>
  </si>
  <si>
    <t>9100048556</t>
  </si>
  <si>
    <t>81R720787001</t>
  </si>
  <si>
    <t>81R720787</t>
  </si>
  <si>
    <t>FR276287778</t>
  </si>
  <si>
    <t>STE DES AUTOROUTES DU NORD ET DE L EST DE LA FRANCE</t>
  </si>
  <si>
    <t>3505255547 / MATRICS / SANEF</t>
  </si>
  <si>
    <t>81R719379001</t>
  </si>
  <si>
    <t>81R719379</t>
  </si>
  <si>
    <t>FREU9999585</t>
  </si>
  <si>
    <t>COMMUNAUTES COMMUNES LYO</t>
  </si>
  <si>
    <t>333201 / ECONOCOM / COMMUNAUTE URBA</t>
  </si>
  <si>
    <t>83R719086001</t>
  </si>
  <si>
    <t>83R719086</t>
  </si>
  <si>
    <t>4900002177</t>
  </si>
  <si>
    <t>20Z055244001</t>
  </si>
  <si>
    <t>20Z055244</t>
  </si>
  <si>
    <t>CA249661265</t>
  </si>
  <si>
    <t>INTACT FINANCIAL GROUP</t>
  </si>
  <si>
    <t>773092</t>
  </si>
  <si>
    <t>906227512001</t>
  </si>
  <si>
    <t>906227512</t>
  </si>
  <si>
    <t>3393086</t>
  </si>
  <si>
    <t>K1Z061573001</t>
  </si>
  <si>
    <t>K1Z061573</t>
  </si>
  <si>
    <t>BR901321679</t>
  </si>
  <si>
    <t>CENTRAL DE CUSTODIA E DE LIQUIDACAO FINANCEIRA DE TITULOS</t>
  </si>
  <si>
    <t>SR 491034 - OC nº1274</t>
  </si>
  <si>
    <t>K1Z061256001</t>
  </si>
  <si>
    <t>K1Z061256</t>
  </si>
  <si>
    <t>SR 988904 - PO244922</t>
  </si>
  <si>
    <t>20Z055041001</t>
  </si>
  <si>
    <t>20Z055041</t>
  </si>
  <si>
    <t>4300206690</t>
  </si>
  <si>
    <t>L8R725081001</t>
  </si>
  <si>
    <t>L8R725081</t>
  </si>
  <si>
    <t>CZ366937597</t>
  </si>
  <si>
    <t>TELEFONICA O2 CZECH REPUBLICAS</t>
  </si>
  <si>
    <t>2113120262/ 1800110211,385,749,746</t>
  </si>
  <si>
    <t>J92597677001</t>
  </si>
  <si>
    <t>J92597677</t>
  </si>
  <si>
    <t>A001677/RANBAXY LAB</t>
  </si>
  <si>
    <t>83R729881001</t>
  </si>
  <si>
    <t>83R729881</t>
  </si>
  <si>
    <t>4300056076/95237/ITC</t>
  </si>
  <si>
    <t>83R725225001</t>
  </si>
  <si>
    <t>83R725225</t>
  </si>
  <si>
    <t>DE325739811</t>
  </si>
  <si>
    <t>ADIDAS GROUP</t>
  </si>
  <si>
    <t>SOI / 4900145941</t>
  </si>
  <si>
    <t>93R727135001</t>
  </si>
  <si>
    <t>93R727135</t>
  </si>
  <si>
    <t>DK310623699</t>
  </si>
  <si>
    <t>SDC AF 1993 HOLDING A/S</t>
  </si>
  <si>
    <t>QTP_UFT_2013</t>
  </si>
  <si>
    <t>81R727132001</t>
  </si>
  <si>
    <t>81R727132</t>
  </si>
  <si>
    <t>FR494763675</t>
  </si>
  <si>
    <t>VEOLIA ENVIRONNEMENT</t>
  </si>
  <si>
    <t>3505256833 / C2L2 CONSULTING / VEOL</t>
  </si>
  <si>
    <t>80R217094C01</t>
  </si>
  <si>
    <t>80R217094C00</t>
  </si>
  <si>
    <t>D40050933001</t>
  </si>
  <si>
    <t>D40050933</t>
  </si>
  <si>
    <t>PO-2013-02218</t>
  </si>
  <si>
    <t>80R217094C02</t>
  </si>
  <si>
    <t>80R217094C09</t>
  </si>
  <si>
    <t>80R217094C08</t>
  </si>
  <si>
    <t>80R217094C11</t>
  </si>
  <si>
    <t>80R217094C10</t>
  </si>
  <si>
    <t>80R217094C07</t>
  </si>
  <si>
    <t>80R217094C04</t>
  </si>
  <si>
    <t>80R217094C03</t>
  </si>
  <si>
    <t>80R217094C06</t>
  </si>
  <si>
    <t>80R217094C05</t>
  </si>
  <si>
    <t>24Z129452001</t>
  </si>
  <si>
    <t>24Z129452</t>
  </si>
  <si>
    <t>4300207535</t>
  </si>
  <si>
    <t>L6R720433001</t>
  </si>
  <si>
    <t>L6R720433</t>
  </si>
  <si>
    <t>PL644324949</t>
  </si>
  <si>
    <t>TECH DATA POLSKA SP Z O O</t>
  </si>
  <si>
    <t>3505257158</t>
  </si>
  <si>
    <t>L6R720881001</t>
  </si>
  <si>
    <t>L6R720881</t>
  </si>
  <si>
    <t>PL999998936</t>
  </si>
  <si>
    <t>MINISTERSTWO FINANSOW</t>
  </si>
  <si>
    <t>3505257447</t>
  </si>
  <si>
    <t>36Z036448001</t>
  </si>
  <si>
    <t>36Z036448</t>
  </si>
  <si>
    <t>MX822035382</t>
  </si>
  <si>
    <t>EMPRESAS GAMESA SA DE CV</t>
  </si>
  <si>
    <t>4502555787/DIRECT/SABRITAS</t>
  </si>
  <si>
    <t>36Z036430001</t>
  </si>
  <si>
    <t>36Z036430</t>
  </si>
  <si>
    <t>MX811489715</t>
  </si>
  <si>
    <t>RADIOMOVIL DIPSA SA DE CV</t>
  </si>
  <si>
    <t>7200045688/DIRECT/TELCEL</t>
  </si>
  <si>
    <t>978204638001</t>
  </si>
  <si>
    <t>978204638</t>
  </si>
  <si>
    <t>NZ760012765</t>
  </si>
  <si>
    <t>ALCATEL/LUCENT NEW ZEALAND LIMITED</t>
  </si>
  <si>
    <t>5020025177</t>
  </si>
  <si>
    <t>CBR717543001</t>
  </si>
  <si>
    <t>CBR717543</t>
  </si>
  <si>
    <t>TCG039135_Ent_ Micex</t>
  </si>
  <si>
    <t>87R718995001</t>
  </si>
  <si>
    <t>87R718995</t>
  </si>
  <si>
    <t>CH485636547</t>
  </si>
  <si>
    <t>INVENTX AG</t>
  </si>
  <si>
    <t>8700-66106-04</t>
  </si>
  <si>
    <t>80R217094C12</t>
  </si>
  <si>
    <t>756372185662</t>
  </si>
  <si>
    <t>756372185</t>
  </si>
  <si>
    <t>VN555285584</t>
  </si>
  <si>
    <t>HPT VIETNAMCORPORATION</t>
  </si>
  <si>
    <t>HP-1216/13-Vietinbank</t>
  </si>
  <si>
    <t>Algeria</t>
  </si>
  <si>
    <t>CBR728155001</t>
  </si>
  <si>
    <t>CBR728155</t>
  </si>
  <si>
    <t>FR393337261</t>
  </si>
  <si>
    <t>MC3 LOGISTIQUE</t>
  </si>
  <si>
    <t>13BC03489</t>
  </si>
  <si>
    <t>26Z075043001</t>
  </si>
  <si>
    <t>26Z075043</t>
  </si>
  <si>
    <t>US164916913</t>
  </si>
  <si>
    <t>G HOLDINGS INC</t>
  </si>
  <si>
    <t>40059308</t>
  </si>
  <si>
    <t>26Z075082001</t>
  </si>
  <si>
    <t>26Z075082</t>
  </si>
  <si>
    <t>US602513673</t>
  </si>
  <si>
    <t>CARLSON HOLDINGS INC</t>
  </si>
  <si>
    <t>295326</t>
  </si>
  <si>
    <t>26Z075050001</t>
  </si>
  <si>
    <t>26Z075050</t>
  </si>
  <si>
    <t>US085215825</t>
  </si>
  <si>
    <t>UNIVERSITY OF MARYLAND UNIVERSITY COLLEGE</t>
  </si>
  <si>
    <t>UC 1400140503</t>
  </si>
  <si>
    <t>E8R725250001</t>
  </si>
  <si>
    <t>E8R725250</t>
  </si>
  <si>
    <t>130001503</t>
  </si>
  <si>
    <t>26Z070426003</t>
  </si>
  <si>
    <t>26Z070426</t>
  </si>
  <si>
    <t>US047897855</t>
  </si>
  <si>
    <t>INTEL CORPORATION</t>
  </si>
  <si>
    <t>3000687488</t>
  </si>
  <si>
    <t>26Z070426002</t>
  </si>
  <si>
    <t>26Z074984001</t>
  </si>
  <si>
    <t>26Z074984</t>
  </si>
  <si>
    <t>972721 OJ</t>
  </si>
  <si>
    <t>26Z049514003</t>
  </si>
  <si>
    <t>26Z049514</t>
  </si>
  <si>
    <t>80R217094C14</t>
  </si>
  <si>
    <t>80R217094C13</t>
  </si>
  <si>
    <t>26Z075041001</t>
  </si>
  <si>
    <t>26Z075041</t>
  </si>
  <si>
    <t>USFD8944690</t>
  </si>
  <si>
    <t>STRATEGIC PROGRAMS GROUP</t>
  </si>
  <si>
    <t>690759EA</t>
  </si>
  <si>
    <t>26Z075075001</t>
  </si>
  <si>
    <t>26Z075075</t>
  </si>
  <si>
    <t>842018</t>
  </si>
  <si>
    <t>24Z129417001</t>
  </si>
  <si>
    <t>24Z129417</t>
  </si>
  <si>
    <t>4300207523</t>
  </si>
  <si>
    <t>24Z129199001</t>
  </si>
  <si>
    <t>24Z129199</t>
  </si>
  <si>
    <t>US072929078</t>
  </si>
  <si>
    <t>DECKERS OUTDOOR CORPORATION</t>
  </si>
  <si>
    <t>103300885172</t>
  </si>
  <si>
    <t>24Z130311001</t>
  </si>
  <si>
    <t>24Z130311</t>
  </si>
  <si>
    <t>103300890013</t>
  </si>
  <si>
    <t>24Z130247001</t>
  </si>
  <si>
    <t>24Z130247</t>
  </si>
  <si>
    <t>6820219</t>
  </si>
  <si>
    <t>26Z075452001</t>
  </si>
  <si>
    <t>26Z075452</t>
  </si>
  <si>
    <t>4200106205</t>
  </si>
  <si>
    <t>26Z075474001</t>
  </si>
  <si>
    <t>26Z075474</t>
  </si>
  <si>
    <t>5004425823</t>
  </si>
  <si>
    <t>24Z130187001</t>
  </si>
  <si>
    <t>24Z130187</t>
  </si>
  <si>
    <t>US001265263</t>
  </si>
  <si>
    <t>RAYONIER INC</t>
  </si>
  <si>
    <t>103300889983</t>
  </si>
  <si>
    <t>26Z075496001</t>
  </si>
  <si>
    <t>26Z075496</t>
  </si>
  <si>
    <t>US005353487</t>
  </si>
  <si>
    <t>DOW CORNING CORPORATION</t>
  </si>
  <si>
    <t>4505059386</t>
  </si>
  <si>
    <t>24Z130322001</t>
  </si>
  <si>
    <t>24Z130322</t>
  </si>
  <si>
    <t>US943556183</t>
  </si>
  <si>
    <t>UNITED NATURAL FOODS INC</t>
  </si>
  <si>
    <t>4300210082</t>
  </si>
  <si>
    <t>24Z130254001</t>
  </si>
  <si>
    <t>24Z130254</t>
  </si>
  <si>
    <t>4300209934</t>
  </si>
  <si>
    <t>26Z075495001</t>
  </si>
  <si>
    <t>26Z075495</t>
  </si>
  <si>
    <t>4505059389</t>
  </si>
  <si>
    <t>26Z075471001</t>
  </si>
  <si>
    <t>26Z075471</t>
  </si>
  <si>
    <t>4505059217</t>
  </si>
  <si>
    <t>26Z075507001</t>
  </si>
  <si>
    <t>26Z075507</t>
  </si>
  <si>
    <t>4505059225</t>
  </si>
  <si>
    <t>26Z075461001</t>
  </si>
  <si>
    <t>26Z075461</t>
  </si>
  <si>
    <t>4505059219</t>
  </si>
  <si>
    <t>26Z075282003</t>
  </si>
  <si>
    <t>26Z075282</t>
  </si>
  <si>
    <t>121813-5555-cd1</t>
  </si>
  <si>
    <t>E8R747274001</t>
  </si>
  <si>
    <t>E8R747274</t>
  </si>
  <si>
    <t>HP-ORE-34805</t>
  </si>
  <si>
    <t>92R742259001</t>
  </si>
  <si>
    <t>92R742259</t>
  </si>
  <si>
    <t>NO671325439</t>
  </si>
  <si>
    <t>LEMONTREE AS-NO</t>
  </si>
  <si>
    <t>92BU-01938-03</t>
  </si>
  <si>
    <t>26Z064923900</t>
  </si>
  <si>
    <t>906100887001</t>
  </si>
  <si>
    <t>906100887</t>
  </si>
  <si>
    <t>00001195</t>
  </si>
  <si>
    <t>71R749691001</t>
  </si>
  <si>
    <t>71R749691</t>
  </si>
  <si>
    <t>130999-WDN</t>
  </si>
  <si>
    <t>93R742135001</t>
  </si>
  <si>
    <t>93R742135</t>
  </si>
  <si>
    <t>43072482</t>
  </si>
  <si>
    <t>26Z075307001</t>
  </si>
  <si>
    <t>26Z075307</t>
  </si>
  <si>
    <t>US063843387</t>
  </si>
  <si>
    <t>THE CAPITAL GROUP COMPANIES INC</t>
  </si>
  <si>
    <t>4400002029</t>
  </si>
  <si>
    <t>83R252253D00</t>
  </si>
  <si>
    <t>K1Z061839001</t>
  </si>
  <si>
    <t>K1Z061839</t>
  </si>
  <si>
    <t>INTELIT/R4BUN/SERPROPPMFASE1</t>
  </si>
  <si>
    <t>K1Z061875001</t>
  </si>
  <si>
    <t>K1Z061875</t>
  </si>
  <si>
    <t>BR909148913</t>
  </si>
  <si>
    <t>TELMEX DO BRASIL LTDA</t>
  </si>
  <si>
    <t>SR 492779 - PO 4500338817</t>
  </si>
  <si>
    <t>20Z047069900</t>
  </si>
  <si>
    <t>20Z047069</t>
  </si>
  <si>
    <t>CA242901619</t>
  </si>
  <si>
    <t>SYNNEX CANADA LTD</t>
  </si>
  <si>
    <t>2347317 DIR486074 253902</t>
  </si>
  <si>
    <t>K10260071806</t>
  </si>
  <si>
    <t>R4B67/REBATES/NOVEMBRO/2013</t>
  </si>
  <si>
    <t>F49961999800</t>
  </si>
  <si>
    <t>F49961999</t>
  </si>
  <si>
    <t>12SWDTZC029</t>
  </si>
  <si>
    <t>75IN24195001</t>
  </si>
  <si>
    <t>75IN24195</t>
  </si>
  <si>
    <t>P056334D/GENPACT</t>
  </si>
  <si>
    <t>81R738454001</t>
  </si>
  <si>
    <t>81R738454</t>
  </si>
  <si>
    <t>FR275153401</t>
  </si>
  <si>
    <t>GAZ DE FRANCE</t>
  </si>
  <si>
    <t>9300360974</t>
  </si>
  <si>
    <t>81R738296001</t>
  </si>
  <si>
    <t>81R738296</t>
  </si>
  <si>
    <t>5010113160</t>
  </si>
  <si>
    <t>75IN24192001</t>
  </si>
  <si>
    <t>75IN24192</t>
  </si>
  <si>
    <t>P056333D/GENPACT</t>
  </si>
  <si>
    <t>83R741305001</t>
  </si>
  <si>
    <t>83R741305</t>
  </si>
  <si>
    <t>83R742198001</t>
  </si>
  <si>
    <t>83R742198</t>
  </si>
  <si>
    <t>4300057532/98398/ITC</t>
  </si>
  <si>
    <t>83R735481001</t>
  </si>
  <si>
    <t>83R735481</t>
  </si>
  <si>
    <t>4750035045</t>
  </si>
  <si>
    <t>730017953002</t>
  </si>
  <si>
    <t>730017953</t>
  </si>
  <si>
    <t>PR1312130133</t>
  </si>
  <si>
    <t>730017953001</t>
  </si>
  <si>
    <t>Tunisia</t>
  </si>
  <si>
    <t>E8R735213001</t>
  </si>
  <si>
    <t>E8R735213</t>
  </si>
  <si>
    <t>TN644531527</t>
  </si>
  <si>
    <t>Tunisie Electronique Sarl</t>
  </si>
  <si>
    <t>AC 13-0955</t>
  </si>
  <si>
    <t>24Z129718001</t>
  </si>
  <si>
    <t>24Z129718</t>
  </si>
  <si>
    <t>4300208685</t>
  </si>
  <si>
    <t>24Z129820001</t>
  </si>
  <si>
    <t>24Z129820</t>
  </si>
  <si>
    <t>US006934590</t>
  </si>
  <si>
    <t>CONSOLIDATED COMMUNICATIONS HOLDINGS INC</t>
  </si>
  <si>
    <t>4300208439</t>
  </si>
  <si>
    <t>24Z129797001</t>
  </si>
  <si>
    <t>24Z129797</t>
  </si>
  <si>
    <t>103300888176</t>
  </si>
  <si>
    <t>24Z128748003</t>
  </si>
  <si>
    <t>24Z128748</t>
  </si>
  <si>
    <t>US364138990</t>
  </si>
  <si>
    <t>AMEREN CORPORATION</t>
  </si>
  <si>
    <t>103300883053</t>
  </si>
  <si>
    <t>80R733783001</t>
  </si>
  <si>
    <t>80R733783</t>
  </si>
  <si>
    <t>7600001354</t>
  </si>
  <si>
    <t>24Z128911003</t>
  </si>
  <si>
    <t>24Z128911</t>
  </si>
  <si>
    <t>103300883042</t>
  </si>
  <si>
    <t>24Z129931001</t>
  </si>
  <si>
    <t>24Z129931</t>
  </si>
  <si>
    <t>103300888002</t>
  </si>
  <si>
    <t>26Z075282001</t>
  </si>
  <si>
    <t>24Z128911001</t>
  </si>
  <si>
    <t>87R731356001</t>
  </si>
  <si>
    <t>87R731356</t>
  </si>
  <si>
    <t>CH485609796</t>
  </si>
  <si>
    <t>NOVARTIS EUROPE</t>
  </si>
  <si>
    <t>C028-3000938039</t>
  </si>
  <si>
    <t>88R733294001</t>
  </si>
  <si>
    <t>88R733294</t>
  </si>
  <si>
    <t>SQS-SW-2013-12-18-00 / INDUSTRIAL A</t>
  </si>
  <si>
    <t>88R733536001</t>
  </si>
  <si>
    <t>88R733536</t>
  </si>
  <si>
    <t>PO1001141</t>
  </si>
  <si>
    <t>906227605001</t>
  </si>
  <si>
    <t>906227605</t>
  </si>
  <si>
    <t>AU750760050</t>
  </si>
  <si>
    <t>ALLIANZ</t>
  </si>
  <si>
    <t>11730</t>
  </si>
  <si>
    <t>24Z129635001</t>
  </si>
  <si>
    <t>24Z129635</t>
  </si>
  <si>
    <t>70WM240D</t>
  </si>
  <si>
    <t>87R731353001</t>
  </si>
  <si>
    <t>87R731353</t>
  </si>
  <si>
    <t>CH480694264</t>
  </si>
  <si>
    <t>PICTET ET CIE</t>
  </si>
  <si>
    <t>8700-68457-00</t>
  </si>
  <si>
    <t>70R735510001</t>
  </si>
  <si>
    <t>70R735510</t>
  </si>
  <si>
    <t>ES462401487</t>
  </si>
  <si>
    <t>WEDDING PLANNER</t>
  </si>
  <si>
    <t>CP13-10435 / WEDDING PLANNER SL</t>
  </si>
  <si>
    <t>24Z129825001</t>
  </si>
  <si>
    <t>24Z129825</t>
  </si>
  <si>
    <t>US001344803</t>
  </si>
  <si>
    <t>PPG INDUSTRIES INC</t>
  </si>
  <si>
    <t>6814998</t>
  </si>
  <si>
    <t>94Z006356001</t>
  </si>
  <si>
    <t>94Z006356</t>
  </si>
  <si>
    <t>AR970788808</t>
  </si>
  <si>
    <t>YPF SA</t>
  </si>
  <si>
    <t>4502256311</t>
  </si>
  <si>
    <t>26Z075281001</t>
  </si>
  <si>
    <t>26Z075281</t>
  </si>
  <si>
    <t>US125987318</t>
  </si>
  <si>
    <t>INTERCONTINENTAL HOTELS GROUP RESOURCES INC</t>
  </si>
  <si>
    <t>ACORP-2000079210 &amp; ACORP-2000079778</t>
  </si>
  <si>
    <t>26Z075254001</t>
  </si>
  <si>
    <t>26Z075254</t>
  </si>
  <si>
    <t>US097336259</t>
  </si>
  <si>
    <t>REDPRAIRIE CORPORATION</t>
  </si>
  <si>
    <t>13J040</t>
  </si>
  <si>
    <t>26Z075218001</t>
  </si>
  <si>
    <t>26Z075218</t>
  </si>
  <si>
    <t>US621454722</t>
  </si>
  <si>
    <t>HANESBRANDS INC</t>
  </si>
  <si>
    <t>380608747-0000-DIRM</t>
  </si>
  <si>
    <t>24Z129972001</t>
  </si>
  <si>
    <t>24Z129972</t>
  </si>
  <si>
    <t>4300208970</t>
  </si>
  <si>
    <t>26Z075262001</t>
  </si>
  <si>
    <t>26Z075262</t>
  </si>
  <si>
    <t>US049944143</t>
  </si>
  <si>
    <t>HUMANA INC</t>
  </si>
  <si>
    <t>3000771-N312451526</t>
  </si>
  <si>
    <t>26Z075242001</t>
  </si>
  <si>
    <t>26Z075242</t>
  </si>
  <si>
    <t>4501259366</t>
  </si>
  <si>
    <t>94Z006351001</t>
  </si>
  <si>
    <t>94Z006351</t>
  </si>
  <si>
    <t>4791016681</t>
  </si>
  <si>
    <t>26Z075240001</t>
  </si>
  <si>
    <t>26Z075240</t>
  </si>
  <si>
    <t>POA#1</t>
  </si>
  <si>
    <t>D40051313003</t>
  </si>
  <si>
    <t>D40051313</t>
  </si>
  <si>
    <t>TW658122291</t>
  </si>
  <si>
    <t>KINMAX TECHNOLOGY INC.</t>
  </si>
  <si>
    <t>201312180005</t>
  </si>
  <si>
    <t>24Z129897001</t>
  </si>
  <si>
    <t>24Z129897</t>
  </si>
  <si>
    <t>6817121</t>
  </si>
  <si>
    <t>79R741709001</t>
  </si>
  <si>
    <t>79R741709</t>
  </si>
  <si>
    <t>EOH PO PMT002954</t>
  </si>
  <si>
    <t>79R741483001</t>
  </si>
  <si>
    <t>79R741483</t>
  </si>
  <si>
    <t>EOH PO PMT002948</t>
  </si>
  <si>
    <t>70R735359001</t>
  </si>
  <si>
    <t>70R735359</t>
  </si>
  <si>
    <t>ES464643550</t>
  </si>
  <si>
    <t>REAL AUTOMOVIL CLUB DE ESPANA</t>
  </si>
  <si>
    <t>DED_ 6700178831</t>
  </si>
  <si>
    <t>Slovakia</t>
  </si>
  <si>
    <t>CBR741906001</t>
  </si>
  <si>
    <t>CBR741906</t>
  </si>
  <si>
    <t>4500017956</t>
  </si>
  <si>
    <t>87R741633001</t>
  </si>
  <si>
    <t>87R741633</t>
  </si>
  <si>
    <t>CH999998891</t>
  </si>
  <si>
    <t>UN_SYSTEMS</t>
  </si>
  <si>
    <t>40117891/0</t>
  </si>
  <si>
    <t>87R738206001</t>
  </si>
  <si>
    <t>87R738206</t>
  </si>
  <si>
    <t>CH999998996</t>
  </si>
  <si>
    <t>GOV_LU</t>
  </si>
  <si>
    <t>43000574270/98078/Any Web AG</t>
  </si>
  <si>
    <t>87R741934001</t>
  </si>
  <si>
    <t>87R741934</t>
  </si>
  <si>
    <t>8700-68235-02</t>
  </si>
  <si>
    <t>87R741865001</t>
  </si>
  <si>
    <t>87R741865</t>
  </si>
  <si>
    <t>8700-68184-00</t>
  </si>
  <si>
    <t>26Z075338001</t>
  </si>
  <si>
    <t>26Z075338</t>
  </si>
  <si>
    <t>X1320076</t>
  </si>
  <si>
    <t>26Z075336001</t>
  </si>
  <si>
    <t>26Z075336</t>
  </si>
  <si>
    <t>X1320052s</t>
  </si>
  <si>
    <t>26Z075460001</t>
  </si>
  <si>
    <t>26Z075460</t>
  </si>
  <si>
    <t>US150924769</t>
  </si>
  <si>
    <t>QVC INC</t>
  </si>
  <si>
    <t>922-0147</t>
  </si>
  <si>
    <t>26Z075300001</t>
  </si>
  <si>
    <t>26Z075300</t>
  </si>
  <si>
    <t>X1320074</t>
  </si>
  <si>
    <t>26Z075297001</t>
  </si>
  <si>
    <t>26Z075297</t>
  </si>
  <si>
    <t>X1320072s</t>
  </si>
  <si>
    <t>26Z075296001</t>
  </si>
  <si>
    <t>26Z075296</t>
  </si>
  <si>
    <t>X1320071S</t>
  </si>
  <si>
    <t>26Z075381001</t>
  </si>
  <si>
    <t>26Z075381</t>
  </si>
  <si>
    <t>US806416439</t>
  </si>
  <si>
    <t>CRUMP GROUP INC</t>
  </si>
  <si>
    <t>HPP PO-01345</t>
  </si>
  <si>
    <t>26Z075370001</t>
  </si>
  <si>
    <t>26Z075370</t>
  </si>
  <si>
    <t>US828369678</t>
  </si>
  <si>
    <t>HEXAWARE TECHNOLOGIES INC</t>
  </si>
  <si>
    <t>2013-1203</t>
  </si>
  <si>
    <t>26Z075463001</t>
  </si>
  <si>
    <t>26Z075463</t>
  </si>
  <si>
    <t>20000601</t>
  </si>
  <si>
    <t>26Z075282900</t>
  </si>
  <si>
    <t>26Z075343001</t>
  </si>
  <si>
    <t>26Z075343</t>
  </si>
  <si>
    <t>BCG0005150</t>
  </si>
  <si>
    <t>24Z130019001</t>
  </si>
  <si>
    <t>24Z130019</t>
  </si>
  <si>
    <t>103300889356</t>
  </si>
  <si>
    <t>26Z075393001</t>
  </si>
  <si>
    <t>26Z075393</t>
  </si>
  <si>
    <t>4505058933</t>
  </si>
  <si>
    <t>24Z130210001</t>
  </si>
  <si>
    <t>24Z130210</t>
  </si>
  <si>
    <t>US001292192</t>
  </si>
  <si>
    <t>BECTON DICKINSON AND COMPANY</t>
  </si>
  <si>
    <t>4300209764</t>
  </si>
  <si>
    <t>24Z130036001</t>
  </si>
  <si>
    <t>24Z130036</t>
  </si>
  <si>
    <t>US178744632</t>
  </si>
  <si>
    <t>GREATBATCH INC</t>
  </si>
  <si>
    <t>103300889244</t>
  </si>
  <si>
    <t>26Z075491001</t>
  </si>
  <si>
    <t>26Z075491</t>
  </si>
  <si>
    <t>4505058947</t>
  </si>
  <si>
    <t>26Z075422001</t>
  </si>
  <si>
    <t>26Z075422</t>
  </si>
  <si>
    <t>4505057744</t>
  </si>
  <si>
    <t>24Z129908001</t>
  </si>
  <si>
    <t>24Z129908</t>
  </si>
  <si>
    <t>4300209186</t>
  </si>
  <si>
    <t>89FP05616001</t>
  </si>
  <si>
    <t>89FP05616</t>
  </si>
  <si>
    <t>JP690535638</t>
  </si>
  <si>
    <t>ITOCHU CORPORATION</t>
  </si>
  <si>
    <t>STS1000855954/7/6004/SHS~</t>
  </si>
  <si>
    <t>89FP05615001</t>
  </si>
  <si>
    <t>89FP05615</t>
  </si>
  <si>
    <t>13HP0039</t>
  </si>
  <si>
    <t>89FA70489003</t>
  </si>
  <si>
    <t>89FP05616002</t>
  </si>
  <si>
    <t>89FP05617001</t>
  </si>
  <si>
    <t>89FP05617</t>
  </si>
  <si>
    <t>4500028723</t>
  </si>
  <si>
    <t>89FP05616008</t>
  </si>
  <si>
    <t>89FP05618001</t>
  </si>
  <si>
    <t>89FP05618</t>
  </si>
  <si>
    <t>4500028722</t>
  </si>
  <si>
    <t>89FP05616007</t>
  </si>
  <si>
    <t>89FP05616004</t>
  </si>
  <si>
    <t>89FP05616003</t>
  </si>
  <si>
    <t>89FP05616006</t>
  </si>
  <si>
    <t>89FP05616005</t>
  </si>
  <si>
    <t>978213996001</t>
  </si>
  <si>
    <t>978213996</t>
  </si>
  <si>
    <t>3000133202</t>
  </si>
  <si>
    <t>CBR738613001</t>
  </si>
  <si>
    <t>CBR738613</t>
  </si>
  <si>
    <t>RU999998527</t>
  </si>
  <si>
    <t>PALADIN SPB</t>
  </si>
  <si>
    <t>00018558</t>
  </si>
  <si>
    <t>L6R742374001</t>
  </si>
  <si>
    <t>L6R742374</t>
  </si>
  <si>
    <t>PL422157446</t>
  </si>
  <si>
    <t>POLSKA TELEFONIA CYFROWA</t>
  </si>
  <si>
    <t>4400311724/200973</t>
  </si>
  <si>
    <t>L6R738293001</t>
  </si>
  <si>
    <t>L6R738293</t>
  </si>
  <si>
    <t>1177/hp/13pl</t>
  </si>
  <si>
    <t>E51078131001</t>
  </si>
  <si>
    <t>E51078131</t>
  </si>
  <si>
    <t>E6HP-15145-01</t>
  </si>
  <si>
    <t>24Z128389001</t>
  </si>
  <si>
    <t>24Z128389</t>
  </si>
  <si>
    <t>6790933</t>
  </si>
  <si>
    <t>24Z128596001</t>
  </si>
  <si>
    <t>24Z128596</t>
  </si>
  <si>
    <t>4300205582</t>
  </si>
  <si>
    <t>24Z128566001</t>
  </si>
  <si>
    <t>24Z128566</t>
  </si>
  <si>
    <t>4300205363</t>
  </si>
  <si>
    <t>24Z128338001</t>
  </si>
  <si>
    <t>24Z128338</t>
  </si>
  <si>
    <t>US067999979</t>
  </si>
  <si>
    <t>AON HEWITT LLC</t>
  </si>
  <si>
    <t>4300205014</t>
  </si>
  <si>
    <t>26Z074477001</t>
  </si>
  <si>
    <t>26Z074477</t>
  </si>
  <si>
    <t>1304410</t>
  </si>
  <si>
    <t>24Z128339001</t>
  </si>
  <si>
    <t>24Z128339</t>
  </si>
  <si>
    <t>US121816615</t>
  </si>
  <si>
    <t>SUTTER HEALTH</t>
  </si>
  <si>
    <t>6791424</t>
  </si>
  <si>
    <t>J4R675231001</t>
  </si>
  <si>
    <t>J4R675231</t>
  </si>
  <si>
    <t>SUPERONLINE 38469</t>
  </si>
  <si>
    <t>80R697224001</t>
  </si>
  <si>
    <t>80R697224</t>
  </si>
  <si>
    <t>4300053954</t>
  </si>
  <si>
    <t>80R697221001</t>
  </si>
  <si>
    <t>80R697221</t>
  </si>
  <si>
    <t>4300054054</t>
  </si>
  <si>
    <t>24Z128500001</t>
  </si>
  <si>
    <t>24Z128500</t>
  </si>
  <si>
    <t>US782505739</t>
  </si>
  <si>
    <t>UNIFUND CORPORATION</t>
  </si>
  <si>
    <t>10H5520D</t>
  </si>
  <si>
    <t>24Z128721001</t>
  </si>
  <si>
    <t>24Z128721</t>
  </si>
  <si>
    <t>US121477160</t>
  </si>
  <si>
    <t>MORNINGSTAR INC</t>
  </si>
  <si>
    <t>4300205470</t>
  </si>
  <si>
    <t>26Z074557001</t>
  </si>
  <si>
    <t>26Z074557</t>
  </si>
  <si>
    <t>US006944334</t>
  </si>
  <si>
    <t>KOCH INDUSTRIES INC</t>
  </si>
  <si>
    <t>KRC PO-76349-0-0</t>
  </si>
  <si>
    <t>26Z074503001</t>
  </si>
  <si>
    <t>26Z074503</t>
  </si>
  <si>
    <t>726483</t>
  </si>
  <si>
    <t>L3R697352001</t>
  </si>
  <si>
    <t>L3R697352</t>
  </si>
  <si>
    <t>PT449067822</t>
  </si>
  <si>
    <t>ARW PORTUGAL UNIPESSOAL LDA</t>
  </si>
  <si>
    <t>CP13-50721 / Refer Telecom, Serviço</t>
  </si>
  <si>
    <t>L6R695116001</t>
  </si>
  <si>
    <t>L6R695116</t>
  </si>
  <si>
    <t>PL643581473</t>
  </si>
  <si>
    <t>BRE BANK</t>
  </si>
  <si>
    <t>3505238031</t>
  </si>
  <si>
    <t>36Z036300001</t>
  </si>
  <si>
    <t>36Z036300</t>
  </si>
  <si>
    <t>MX811909043</t>
  </si>
  <si>
    <t>TELEVISA CORPORACION SA</t>
  </si>
  <si>
    <t>34524/DIRECT/Operbes</t>
  </si>
  <si>
    <t>CBR697244001</t>
  </si>
  <si>
    <t>CBR697244</t>
  </si>
  <si>
    <t>TCG037917_Ent_CB</t>
  </si>
  <si>
    <t>81R770576001</t>
  </si>
  <si>
    <t>81R770576</t>
  </si>
  <si>
    <t>60693526</t>
  </si>
  <si>
    <t>906193468001</t>
  </si>
  <si>
    <t>906193468</t>
  </si>
  <si>
    <t>00001193</t>
  </si>
  <si>
    <t>26Z074461001</t>
  </si>
  <si>
    <t>26Z074461</t>
  </si>
  <si>
    <t>4501570201/4501570014</t>
  </si>
  <si>
    <t>26Z071640003</t>
  </si>
  <si>
    <t>2000490126</t>
  </si>
  <si>
    <t>26Z071640002</t>
  </si>
  <si>
    <t>26Z074514001</t>
  </si>
  <si>
    <t>26Z074514</t>
  </si>
  <si>
    <t>HPP PO-01326</t>
  </si>
  <si>
    <t>26Z074349001</t>
  </si>
  <si>
    <t>26Z074349</t>
  </si>
  <si>
    <t>US829964563</t>
  </si>
  <si>
    <t>CAREFUSION CORPORATION</t>
  </si>
  <si>
    <t>4200279217</t>
  </si>
  <si>
    <t>94Z006308001</t>
  </si>
  <si>
    <t>94Z006308</t>
  </si>
  <si>
    <t>AR977404045</t>
  </si>
  <si>
    <t>SOFORA TELECOMUNICACIONES SA</t>
  </si>
  <si>
    <t>4800419706</t>
  </si>
  <si>
    <t>92R755586001</t>
  </si>
  <si>
    <t>92R755586</t>
  </si>
  <si>
    <t>58210</t>
  </si>
  <si>
    <t>730017930001</t>
  </si>
  <si>
    <t>730017930</t>
  </si>
  <si>
    <t>IISPO-1312-0019</t>
  </si>
  <si>
    <t>26Z075750001</t>
  </si>
  <si>
    <t>26Z075750</t>
  </si>
  <si>
    <t>HPP PO-01353</t>
  </si>
  <si>
    <t>730017902001</t>
  </si>
  <si>
    <t>730017902</t>
  </si>
  <si>
    <t>IISPO-1311-0023</t>
  </si>
  <si>
    <t>24Z128438001</t>
  </si>
  <si>
    <t>24Z128438</t>
  </si>
  <si>
    <t>4300204951</t>
  </si>
  <si>
    <t>20Z054857001</t>
  </si>
  <si>
    <t>20Z054857</t>
  </si>
  <si>
    <t>CA259984052</t>
  </si>
  <si>
    <t>SUN LIFE FINANCIAL SERVICES OF CANADA INC</t>
  </si>
  <si>
    <t>624670</t>
  </si>
  <si>
    <t>20Z054812001</t>
  </si>
  <si>
    <t>20Z054812</t>
  </si>
  <si>
    <t>CA241308365</t>
  </si>
  <si>
    <t>THE ALTUS GROUP</t>
  </si>
  <si>
    <t>151300084217</t>
  </si>
  <si>
    <t>CBR696400001</t>
  </si>
  <si>
    <t>CBR696400</t>
  </si>
  <si>
    <t>HP-MinFin1213-51-CONS</t>
  </si>
  <si>
    <t>K1Z060829001</t>
  </si>
  <si>
    <t>K1Z060829</t>
  </si>
  <si>
    <t>BR901593876</t>
  </si>
  <si>
    <t>TELEFONICA INTERATIVA BRASIL LTDA</t>
  </si>
  <si>
    <t>PO#5100057616</t>
  </si>
  <si>
    <t>E51053169001</t>
  </si>
  <si>
    <t>E51053169</t>
  </si>
  <si>
    <t>E6HP-14866-01</t>
  </si>
  <si>
    <t>88R701502001</t>
  </si>
  <si>
    <t>88R701502</t>
  </si>
  <si>
    <t>SE356530998</t>
  </si>
  <si>
    <t>OMX</t>
  </si>
  <si>
    <t>8800-66699-01</t>
  </si>
  <si>
    <t>81R702349001</t>
  </si>
  <si>
    <t>81R702349</t>
  </si>
  <si>
    <t>63993/GFH</t>
  </si>
  <si>
    <t>J92107654001</t>
  </si>
  <si>
    <t>J92107654</t>
  </si>
  <si>
    <t>P998650/OPENWAVE</t>
  </si>
  <si>
    <t>80R704132001</t>
  </si>
  <si>
    <t>80R704132</t>
  </si>
  <si>
    <t>3505232531</t>
  </si>
  <si>
    <t>80R703654001</t>
  </si>
  <si>
    <t>80R703654</t>
  </si>
  <si>
    <t>GB227089133</t>
  </si>
  <si>
    <t>LEGAL &amp; GENERAL GROUP PLC</t>
  </si>
  <si>
    <t>4300054310</t>
  </si>
  <si>
    <t>L6R393370R00</t>
  </si>
  <si>
    <t>L6R393370</t>
  </si>
  <si>
    <t>859/hp/13pl</t>
  </si>
  <si>
    <t>ALZ002944001</t>
  </si>
  <si>
    <t>ALZ002944</t>
  </si>
  <si>
    <t>PE0001-00000043</t>
  </si>
  <si>
    <t>88R042102C01</t>
  </si>
  <si>
    <t>88R042102</t>
  </si>
  <si>
    <t>SE357135276</t>
  </si>
  <si>
    <t>CAP GEMINI ERNST &amp; YOUNG AB</t>
  </si>
  <si>
    <t>100135423</t>
  </si>
  <si>
    <t>89FA70521001</t>
  </si>
  <si>
    <t>89FA70521</t>
  </si>
  <si>
    <t>333HU8254</t>
  </si>
  <si>
    <t>26Z075584001</t>
  </si>
  <si>
    <t>26Z075584</t>
  </si>
  <si>
    <t>US945155190</t>
  </si>
  <si>
    <t>AETNA</t>
  </si>
  <si>
    <t>EP746041</t>
  </si>
  <si>
    <t>754305934661</t>
  </si>
  <si>
    <t>754305934</t>
  </si>
  <si>
    <t>SG894721898</t>
  </si>
  <si>
    <t>DBS GROUP HOLDINGS LTD</t>
  </si>
  <si>
    <t>PO-SG-201331015</t>
  </si>
  <si>
    <t>70R702652001</t>
  </si>
  <si>
    <t>70R702652</t>
  </si>
  <si>
    <t>ES465272615</t>
  </si>
  <si>
    <t>GRUPO ANTOLIN-IRAUSA S.A.</t>
  </si>
  <si>
    <t>3505242188 / GRUPO ANTOLIN-IRAUSA S</t>
  </si>
  <si>
    <t>81R703301001</t>
  </si>
  <si>
    <t>81R703301</t>
  </si>
  <si>
    <t>GIETS-0000038968</t>
  </si>
  <si>
    <t>81R702273001</t>
  </si>
  <si>
    <t>81R702273</t>
  </si>
  <si>
    <t>FR378548044</t>
  </si>
  <si>
    <t>GROUPE AG2R</t>
  </si>
  <si>
    <t>2013-BC13818-2938</t>
  </si>
  <si>
    <t>20Z054933001</t>
  </si>
  <si>
    <t>20Z054933</t>
  </si>
  <si>
    <t>111887</t>
  </si>
  <si>
    <t>20Z054756001</t>
  </si>
  <si>
    <t>20Z054756</t>
  </si>
  <si>
    <t>4300206064</t>
  </si>
  <si>
    <t>20Z049907601</t>
  </si>
  <si>
    <t>20Z049907</t>
  </si>
  <si>
    <t>POGLES261122105</t>
  </si>
  <si>
    <t>81R689441001</t>
  </si>
  <si>
    <t>81R689441</t>
  </si>
  <si>
    <t>FR276276904</t>
  </si>
  <si>
    <t>L OREAL</t>
  </si>
  <si>
    <t>XB4100451132</t>
  </si>
  <si>
    <t>K1Z060690001</t>
  </si>
  <si>
    <t>K1Z060690</t>
  </si>
  <si>
    <t>542/R2ZI4/WEG</t>
  </si>
  <si>
    <t>20Z054405001</t>
  </si>
  <si>
    <t>20Z054405</t>
  </si>
  <si>
    <t>CA207711599</t>
  </si>
  <si>
    <t>GEORGE BROWN COLLEGE OF APPLIED ARTS AND TECHNOLOGY</t>
  </si>
  <si>
    <t>4300204971</t>
  </si>
  <si>
    <t>R6Z006521001</t>
  </si>
  <si>
    <t>R6Z006521</t>
  </si>
  <si>
    <t>CO880189725</t>
  </si>
  <si>
    <t>GLOBAL CROSSING COLOMBIA</t>
  </si>
  <si>
    <t>O613000255</t>
  </si>
  <si>
    <t>HWZ008599001</t>
  </si>
  <si>
    <t>HWZ008599</t>
  </si>
  <si>
    <t>EC935101345</t>
  </si>
  <si>
    <t>MAINT CIA LTDA</t>
  </si>
  <si>
    <t>7175</t>
  </si>
  <si>
    <t>75IN27951001</t>
  </si>
  <si>
    <t>75IN27951</t>
  </si>
  <si>
    <t>P053860D/GENPACT</t>
  </si>
  <si>
    <t>83R682534001</t>
  </si>
  <si>
    <t>83R682534</t>
  </si>
  <si>
    <t>DE321905317</t>
  </si>
  <si>
    <t>BAYERISCHER RUNDFUNK</t>
  </si>
  <si>
    <t>7700045452</t>
  </si>
  <si>
    <t>93R683686001</t>
  </si>
  <si>
    <t>93R683686</t>
  </si>
  <si>
    <t>DK305945263</t>
  </si>
  <si>
    <t>CODAN A/S</t>
  </si>
  <si>
    <t>9300-65805-00</t>
  </si>
  <si>
    <t>89FP05605001</t>
  </si>
  <si>
    <t>89FP05605</t>
  </si>
  <si>
    <t>4500026804</t>
  </si>
  <si>
    <t>89FP05604001</t>
  </si>
  <si>
    <t>89FP05604</t>
  </si>
  <si>
    <t>4500026807</t>
  </si>
  <si>
    <t>CBR683296001</t>
  </si>
  <si>
    <t>CBR683296</t>
  </si>
  <si>
    <t>INISIS_04/13</t>
  </si>
  <si>
    <t>CBR681282001</t>
  </si>
  <si>
    <t>CBR681282</t>
  </si>
  <si>
    <t>RU645917600</t>
  </si>
  <si>
    <t>COMPLETE COMPANY LIMITED LIABILITY COMPANY</t>
  </si>
  <si>
    <t>R0612169</t>
  </si>
  <si>
    <t>82R682675001</t>
  </si>
  <si>
    <t>82R682675</t>
  </si>
  <si>
    <t>IT434602199</t>
  </si>
  <si>
    <t>BANCA POPOLARE DI MILANO</t>
  </si>
  <si>
    <t>88139</t>
  </si>
  <si>
    <t>89FP05603001</t>
  </si>
  <si>
    <t>89FP05603</t>
  </si>
  <si>
    <t>4500026810</t>
  </si>
  <si>
    <t>26Z068124001</t>
  </si>
  <si>
    <t>26Z068124</t>
  </si>
  <si>
    <t>X1310347</t>
  </si>
  <si>
    <t>26Z067832001</t>
  </si>
  <si>
    <t>26Z067832</t>
  </si>
  <si>
    <t>X1310344</t>
  </si>
  <si>
    <t>26Z068127001</t>
  </si>
  <si>
    <t>26Z068127</t>
  </si>
  <si>
    <t>X1310350</t>
  </si>
  <si>
    <t>26Z068126001</t>
  </si>
  <si>
    <t>26Z068126</t>
  </si>
  <si>
    <t>X1310349</t>
  </si>
  <si>
    <t>26Z066796001</t>
  </si>
  <si>
    <t>26Z066796</t>
  </si>
  <si>
    <t>X1310339</t>
  </si>
  <si>
    <t>80R689458001</t>
  </si>
  <si>
    <t>80R689458</t>
  </si>
  <si>
    <t>6010105</t>
  </si>
  <si>
    <t>80R689416001</t>
  </si>
  <si>
    <t>80R689416</t>
  </si>
  <si>
    <t>4300053079</t>
  </si>
  <si>
    <t>80R690456001</t>
  </si>
  <si>
    <t>80R690456</t>
  </si>
  <si>
    <t>GB214216595</t>
  </si>
  <si>
    <t>TOWRY</t>
  </si>
  <si>
    <t>4300053427</t>
  </si>
  <si>
    <t>26Z069151001</t>
  </si>
  <si>
    <t>26Z069151</t>
  </si>
  <si>
    <t>X1320003</t>
  </si>
  <si>
    <t>24Z128308001</t>
  </si>
  <si>
    <t>24Z128308</t>
  </si>
  <si>
    <t>103300881137</t>
  </si>
  <si>
    <t>24Z127508001</t>
  </si>
  <si>
    <t>24Z127508</t>
  </si>
  <si>
    <t>3501497315</t>
  </si>
  <si>
    <t>24Z128136001</t>
  </si>
  <si>
    <t>24Z128136</t>
  </si>
  <si>
    <t>US005926100</t>
  </si>
  <si>
    <t>SCHLUMBERGER TECHNOLOGY CORP</t>
  </si>
  <si>
    <t>103300880436</t>
  </si>
  <si>
    <t>24Z128114001</t>
  </si>
  <si>
    <t>24Z128114</t>
  </si>
  <si>
    <t>US044519650</t>
  </si>
  <si>
    <t>CORPORATION SERVICE COMPANY INC</t>
  </si>
  <si>
    <t>103300880072</t>
  </si>
  <si>
    <t>754305933661</t>
  </si>
  <si>
    <t>754305933</t>
  </si>
  <si>
    <t>SG595151846</t>
  </si>
  <si>
    <t>NEC SINGAPORE PTE LTD</t>
  </si>
  <si>
    <t>4500096530</t>
  </si>
  <si>
    <t>753608472661</t>
  </si>
  <si>
    <t>753608472</t>
  </si>
  <si>
    <t>WW713565195</t>
  </si>
  <si>
    <t>FUJIFILM</t>
  </si>
  <si>
    <t>XS|1310-101A</t>
  </si>
  <si>
    <t>906137892002</t>
  </si>
  <si>
    <t>906137892</t>
  </si>
  <si>
    <t>00001187</t>
  </si>
  <si>
    <t>20Z049907600</t>
  </si>
  <si>
    <t>CA201613668</t>
  </si>
  <si>
    <t>CANADIAN TIRE CORP LTD</t>
  </si>
  <si>
    <t>26Z074424001</t>
  </si>
  <si>
    <t>26Z074424</t>
  </si>
  <si>
    <t>971293 OJ</t>
  </si>
  <si>
    <t>26Z074364001</t>
  </si>
  <si>
    <t>26Z074364</t>
  </si>
  <si>
    <t>US007947146</t>
  </si>
  <si>
    <t>THE NORTHWESTERN MUTUAL LIFE INSURANCE COMPANY</t>
  </si>
  <si>
    <t>10000-5000047196</t>
  </si>
  <si>
    <t>26Z074429001</t>
  </si>
  <si>
    <t>26Z074429</t>
  </si>
  <si>
    <t>993255626</t>
  </si>
  <si>
    <t>26Z074259001</t>
  </si>
  <si>
    <t>26Z074259</t>
  </si>
  <si>
    <t>X1320053s</t>
  </si>
  <si>
    <t>26Z074426001</t>
  </si>
  <si>
    <t>26Z074426</t>
  </si>
  <si>
    <t>35017521</t>
  </si>
  <si>
    <t>26Z073476003</t>
  </si>
  <si>
    <t>94Z006299001</t>
  </si>
  <si>
    <t>94Z006299</t>
  </si>
  <si>
    <t>O6 6657</t>
  </si>
  <si>
    <t>26Z073476002</t>
  </si>
  <si>
    <t>24Z128253001</t>
  </si>
  <si>
    <t>24Z128253</t>
  </si>
  <si>
    <t>4300204470</t>
  </si>
  <si>
    <t>26Z074312001</t>
  </si>
  <si>
    <t>26Z074312</t>
  </si>
  <si>
    <t>CAP30116</t>
  </si>
  <si>
    <t>26Z074307001</t>
  </si>
  <si>
    <t>26Z074307</t>
  </si>
  <si>
    <t>8900010565</t>
  </si>
  <si>
    <t>89FA70276001</t>
  </si>
  <si>
    <t>89FA70276</t>
  </si>
  <si>
    <t>183-VRG0002782-110972+1</t>
  </si>
  <si>
    <t>89FB13972001</t>
  </si>
  <si>
    <t>89FB13972</t>
  </si>
  <si>
    <t>JP690536248</t>
  </si>
  <si>
    <t>OLYMPUS group</t>
  </si>
  <si>
    <t>L46-0735</t>
  </si>
  <si>
    <t>89FA70499001</t>
  </si>
  <si>
    <t>89FA70499</t>
  </si>
  <si>
    <t>183-VRG0002782-110971+1</t>
  </si>
  <si>
    <t>36Z036174001</t>
  </si>
  <si>
    <t>36Z036174</t>
  </si>
  <si>
    <t>MX812265684</t>
  </si>
  <si>
    <t>SISTEMAS Y COMPUTADORES DIGITALES SA DE CV</t>
  </si>
  <si>
    <t>DG13-239/R2RX8/STOCK</t>
  </si>
  <si>
    <t>753301688661</t>
  </si>
  <si>
    <t>753301688</t>
  </si>
  <si>
    <t>SK-811455</t>
  </si>
  <si>
    <t>E8R690840001</t>
  </si>
  <si>
    <t>E8R690840</t>
  </si>
  <si>
    <t>HP-QU-34601</t>
  </si>
  <si>
    <t>L6R690074003</t>
  </si>
  <si>
    <t>L6R690074</t>
  </si>
  <si>
    <t>3505236713</t>
  </si>
  <si>
    <t>89FP05607001</t>
  </si>
  <si>
    <t>89FP05607</t>
  </si>
  <si>
    <t>4500027002</t>
  </si>
  <si>
    <t>89FP05606001</t>
  </si>
  <si>
    <t>89FP05606</t>
  </si>
  <si>
    <t>13HP0035</t>
  </si>
  <si>
    <t>978213958001</t>
  </si>
  <si>
    <t>978213958</t>
  </si>
  <si>
    <t>00106570</t>
  </si>
  <si>
    <t>E8R710416001</t>
  </si>
  <si>
    <t>E8R710416</t>
  </si>
  <si>
    <t>E817-50-36132</t>
  </si>
  <si>
    <t>20Z055030001</t>
  </si>
  <si>
    <t>20Z055030</t>
  </si>
  <si>
    <t>4300206693</t>
  </si>
  <si>
    <t>20Z054991001</t>
  </si>
  <si>
    <t>20Z054991</t>
  </si>
  <si>
    <t>4300206691</t>
  </si>
  <si>
    <t>CBR716092001</t>
  </si>
  <si>
    <t>CBR716092</t>
  </si>
  <si>
    <t>BG644994832</t>
  </si>
  <si>
    <t>BULGARTABAC HOLDING</t>
  </si>
  <si>
    <t>ITCE-219</t>
  </si>
  <si>
    <t>20Z055020001</t>
  </si>
  <si>
    <t>20Z055020</t>
  </si>
  <si>
    <t>AG6122 AG5979</t>
  </si>
  <si>
    <t>20Z054825001</t>
  </si>
  <si>
    <t>20Z054825</t>
  </si>
  <si>
    <t>4300206692</t>
  </si>
  <si>
    <t>26Z074774001</t>
  </si>
  <si>
    <t>26Z074774</t>
  </si>
  <si>
    <t>4101131452</t>
  </si>
  <si>
    <t>26Z074820001</t>
  </si>
  <si>
    <t>26Z074820</t>
  </si>
  <si>
    <t>US018300884</t>
  </si>
  <si>
    <t>PRUDENTIAL FINANCIAL INC</t>
  </si>
  <si>
    <t>1406156</t>
  </si>
  <si>
    <t>200053556073</t>
  </si>
  <si>
    <t>CLO 12-09-13 COM IBF FOCUS Pmts</t>
  </si>
  <si>
    <t>200053554524</t>
  </si>
  <si>
    <t>CLO 12-09-13 Avnet 10 CLM IDs</t>
  </si>
  <si>
    <t>26Z069286001</t>
  </si>
  <si>
    <t>26Z069286</t>
  </si>
  <si>
    <t>E51057172001</t>
  </si>
  <si>
    <t>E51057172</t>
  </si>
  <si>
    <t>E6HP-15030-01</t>
  </si>
  <si>
    <t>89FA70520001</t>
  </si>
  <si>
    <t>89FA70520</t>
  </si>
  <si>
    <t>333HU8251</t>
  </si>
  <si>
    <t>89FA70522001</t>
  </si>
  <si>
    <t>89FA70522</t>
  </si>
  <si>
    <t>333HU8252</t>
  </si>
  <si>
    <t>26Z074875001</t>
  </si>
  <si>
    <t>26Z074875</t>
  </si>
  <si>
    <t>HPP PO-01336</t>
  </si>
  <si>
    <t>36Z036373001</t>
  </si>
  <si>
    <t>36Z036373</t>
  </si>
  <si>
    <t>MX812549801</t>
  </si>
  <si>
    <t>DATAVISION DIGITAL SA DE CV</t>
  </si>
  <si>
    <t>PP 2DA QUINCENA NOV 2013</t>
  </si>
  <si>
    <t>82R714609001</t>
  </si>
  <si>
    <t>82R714609</t>
  </si>
  <si>
    <t>IT629963229</t>
  </si>
  <si>
    <t>ENPAIA</t>
  </si>
  <si>
    <t>90296</t>
  </si>
  <si>
    <t>89FP05610001</t>
  </si>
  <si>
    <t>89FP05610</t>
  </si>
  <si>
    <t>SW8-93V631-21-0019/-0020+01</t>
  </si>
  <si>
    <t>89FP05611001</t>
  </si>
  <si>
    <t>89FP05611</t>
  </si>
  <si>
    <t>13HP0036</t>
  </si>
  <si>
    <t>89FC46639001</t>
  </si>
  <si>
    <t>89FC46639</t>
  </si>
  <si>
    <t>71131200183</t>
  </si>
  <si>
    <t>36Z036441001</t>
  </si>
  <si>
    <t>36Z036441</t>
  </si>
  <si>
    <t>26Z074731001</t>
  </si>
  <si>
    <t>26Z074731</t>
  </si>
  <si>
    <t>BCB0004643</t>
  </si>
  <si>
    <t>24Z128748001</t>
  </si>
  <si>
    <t>CBR715330001</t>
  </si>
  <si>
    <t>CBR715330</t>
  </si>
  <si>
    <t>TCG037918_Ent_CB</t>
  </si>
  <si>
    <t>L3R704315001</t>
  </si>
  <si>
    <t>L3R704315</t>
  </si>
  <si>
    <t>CP13-50722 / JERÓNIMO MARTINS, SGPS</t>
  </si>
  <si>
    <t>CBR712524001</t>
  </si>
  <si>
    <t>CBR712524</t>
  </si>
  <si>
    <t>zakaz cr_047se</t>
  </si>
  <si>
    <t>L6R713531001</t>
  </si>
  <si>
    <t>L6R713531</t>
  </si>
  <si>
    <t>3505250329</t>
  </si>
  <si>
    <t>87R715706001</t>
  </si>
  <si>
    <t>87R715706</t>
  </si>
  <si>
    <t>CH480203160</t>
  </si>
  <si>
    <t>CSS VERSICHERUNG</t>
  </si>
  <si>
    <t>HP-2013-12.01</t>
  </si>
  <si>
    <t>87R715948001</t>
  </si>
  <si>
    <t>87R715948</t>
  </si>
  <si>
    <t>CH484341243</t>
  </si>
  <si>
    <t>MEDIDATA AG</t>
  </si>
  <si>
    <t>MK-121213</t>
  </si>
  <si>
    <t>L8R714786001</t>
  </si>
  <si>
    <t>L8R714786</t>
  </si>
  <si>
    <t>2113120215</t>
  </si>
  <si>
    <t>J92716123001</t>
  </si>
  <si>
    <t>J92716123</t>
  </si>
  <si>
    <t>IN650048713</t>
  </si>
  <si>
    <t>PHILIPS INDIA LIMITED</t>
  </si>
  <si>
    <t>POBHI_13_00353/LARSON&amp;TOUBRO</t>
  </si>
  <si>
    <t>D70070550591</t>
  </si>
  <si>
    <t>Debit Memo_Q4'13 CSP FinBen</t>
  </si>
  <si>
    <t>D70053556287</t>
  </si>
  <si>
    <t>Credit Memo_Q4'13 CSP FinBen</t>
  </si>
  <si>
    <t>81R714122001</t>
  </si>
  <si>
    <t>81R714122</t>
  </si>
  <si>
    <t>8930-4200145861</t>
  </si>
  <si>
    <t>HWZ008644001</t>
  </si>
  <si>
    <t>HWZ008644</t>
  </si>
  <si>
    <t>EC935052662</t>
  </si>
  <si>
    <t>COMPUTADORES Y EQUIPOS COMPUEQUIP DOS CIA LTDA</t>
  </si>
  <si>
    <t>4400003311##</t>
  </si>
  <si>
    <t>730021217001</t>
  </si>
  <si>
    <t>730021217</t>
  </si>
  <si>
    <t>HK667617927</t>
  </si>
  <si>
    <t>MTR Corporation</t>
  </si>
  <si>
    <t>1071501</t>
  </si>
  <si>
    <t>83R715551001</t>
  </si>
  <si>
    <t>83R715551</t>
  </si>
  <si>
    <t>DE498619857</t>
  </si>
  <si>
    <t>DFS DEUTSCHE FLUGSICHERUNG GMBH</t>
  </si>
  <si>
    <t>4300055402/95095/IT Unlimited</t>
  </si>
  <si>
    <t>83R712500001</t>
  </si>
  <si>
    <t>83R712500</t>
  </si>
  <si>
    <t>DE314950346</t>
  </si>
  <si>
    <t>COFACE DEUTSCHLAND AG</t>
  </si>
  <si>
    <t>4300055104/94625/Inforsacom</t>
  </si>
  <si>
    <t>83R716635001</t>
  </si>
  <si>
    <t>83R716635</t>
  </si>
  <si>
    <t>DE313557654</t>
  </si>
  <si>
    <t>PRIMACOM AG</t>
  </si>
  <si>
    <t>4300055559/95367/profi.Com</t>
  </si>
  <si>
    <t>F49968028001</t>
  </si>
  <si>
    <t>F49968028</t>
  </si>
  <si>
    <t>AVNETHP13-0051</t>
  </si>
  <si>
    <t>R6Z006557001</t>
  </si>
  <si>
    <t>R6Z006557</t>
  </si>
  <si>
    <t>COAM9999799</t>
  </si>
  <si>
    <t>CIFIN</t>
  </si>
  <si>
    <t>Contrato GT-02-2013-0512</t>
  </si>
  <si>
    <t>J92108519001</t>
  </si>
  <si>
    <t>J92108519</t>
  </si>
  <si>
    <t>IN219-0000002991</t>
  </si>
  <si>
    <t>9PR715989001</t>
  </si>
  <si>
    <t>9PR715989</t>
  </si>
  <si>
    <t>5100043128</t>
  </si>
  <si>
    <t>89FP05609001</t>
  </si>
  <si>
    <t>89FP05609</t>
  </si>
  <si>
    <t>0222HP-K33600079</t>
  </si>
  <si>
    <t>87R707537001</t>
  </si>
  <si>
    <t>87R707537</t>
  </si>
  <si>
    <t>CH999998999</t>
  </si>
  <si>
    <t>SWISS_GOV</t>
  </si>
  <si>
    <t>860324152</t>
  </si>
  <si>
    <t>24Z128907001</t>
  </si>
  <si>
    <t>24Z128907</t>
  </si>
  <si>
    <t>4300206179</t>
  </si>
  <si>
    <t>87R705649001</t>
  </si>
  <si>
    <t>87R705649</t>
  </si>
  <si>
    <t>CH483025586</t>
  </si>
  <si>
    <t>BLS AG</t>
  </si>
  <si>
    <t>4300054625/93936/Anyweb</t>
  </si>
  <si>
    <t>80R707715001</t>
  </si>
  <si>
    <t>80R707715</t>
  </si>
  <si>
    <t>4300054909</t>
  </si>
  <si>
    <t>80R705310001</t>
  </si>
  <si>
    <t>80R705310</t>
  </si>
  <si>
    <t>4300054666</t>
  </si>
  <si>
    <t>J80501668661</t>
  </si>
  <si>
    <t>J80501668</t>
  </si>
  <si>
    <t>2013121524</t>
  </si>
  <si>
    <t>L6R706010001</t>
  </si>
  <si>
    <t>L6R706010</t>
  </si>
  <si>
    <t>3505245999</t>
  </si>
  <si>
    <t>26Z074597001</t>
  </si>
  <si>
    <t>26Z074597</t>
  </si>
  <si>
    <t>7100141086</t>
  </si>
  <si>
    <t>94Z006066850</t>
  </si>
  <si>
    <t>94Z006066851</t>
  </si>
  <si>
    <t>26Z074540001</t>
  </si>
  <si>
    <t>26Z074540</t>
  </si>
  <si>
    <t>POR # 36</t>
  </si>
  <si>
    <t>24Z128947001</t>
  </si>
  <si>
    <t>24Z128947</t>
  </si>
  <si>
    <t>103300883372</t>
  </si>
  <si>
    <t>24Z128826001</t>
  </si>
  <si>
    <t>24Z128826</t>
  </si>
  <si>
    <t>US006994339</t>
  </si>
  <si>
    <t>THE GOLUB CORPORATION</t>
  </si>
  <si>
    <t>4300206046</t>
  </si>
  <si>
    <t>26Z074656001</t>
  </si>
  <si>
    <t>26Z074656</t>
  </si>
  <si>
    <t>US004203337</t>
  </si>
  <si>
    <t>HARRIS CORPORATION</t>
  </si>
  <si>
    <t>A000285223</t>
  </si>
  <si>
    <t>81R705555002</t>
  </si>
  <si>
    <t>81R705555</t>
  </si>
  <si>
    <t>4500961483</t>
  </si>
  <si>
    <t>81R705555001</t>
  </si>
  <si>
    <t>81R705272002</t>
  </si>
  <si>
    <t>81R705272</t>
  </si>
  <si>
    <t>4500964124</t>
  </si>
  <si>
    <t>81R705272001</t>
  </si>
  <si>
    <t>200070550857</t>
  </si>
  <si>
    <t>Arrow FY13Q4 ECP Benefits Chan.Cap</t>
  </si>
  <si>
    <t>200053554283</t>
  </si>
  <si>
    <t>FY13Q4CA PartnerOneBaseCompensation</t>
  </si>
  <si>
    <t>200053556143</t>
  </si>
  <si>
    <t>CA Wallet12-12-13 P1 BusinessInterm</t>
  </si>
  <si>
    <t>71R706627001</t>
  </si>
  <si>
    <t>71R706627</t>
  </si>
  <si>
    <t>AT300259595</t>
  </si>
  <si>
    <t>EUROPAY AUSTRIA</t>
  </si>
  <si>
    <t>4300054809/93974/Seqis</t>
  </si>
  <si>
    <t>200053554285</t>
  </si>
  <si>
    <t>FY13Q4CA PartnerOne Specialist</t>
  </si>
  <si>
    <t>F49968024001</t>
  </si>
  <si>
    <t>F49968024</t>
  </si>
  <si>
    <t>AVNETHP13-0050</t>
  </si>
  <si>
    <t>200053556145</t>
  </si>
  <si>
    <t>24Z129060001</t>
  </si>
  <si>
    <t>24Z129060</t>
  </si>
  <si>
    <t>4300206238</t>
  </si>
  <si>
    <t>200053556206</t>
  </si>
  <si>
    <t>Avnet FY13Q4 ECP BenefitsChan.Cap</t>
  </si>
  <si>
    <t>20Z054978001</t>
  </si>
  <si>
    <t>20Z054978</t>
  </si>
  <si>
    <t>CA244116752</t>
  </si>
  <si>
    <t>ONTARIO MUNICIPAL EMPLOYEES RETIREMENT SYSTEM</t>
  </si>
  <si>
    <t>101686</t>
  </si>
  <si>
    <t>24Z128959001</t>
  </si>
  <si>
    <t>24Z128959</t>
  </si>
  <si>
    <t>US828183140</t>
  </si>
  <si>
    <t>HSN INC</t>
  </si>
  <si>
    <t>4300206322</t>
  </si>
  <si>
    <t>24Z128857001</t>
  </si>
  <si>
    <t>24Z128857</t>
  </si>
  <si>
    <t>US110553737</t>
  </si>
  <si>
    <t>FRUIT OF THE LOOM INC</t>
  </si>
  <si>
    <t>103300883610</t>
  </si>
  <si>
    <t>24Z129024001</t>
  </si>
  <si>
    <t>24Z129024</t>
  </si>
  <si>
    <t>4300206289</t>
  </si>
  <si>
    <t>26Z074654001</t>
  </si>
  <si>
    <t>26Z074654</t>
  </si>
  <si>
    <t>X1320068</t>
  </si>
  <si>
    <t>24Z128987001</t>
  </si>
  <si>
    <t>24Z128987</t>
  </si>
  <si>
    <t>US187224147</t>
  </si>
  <si>
    <t>CAPITAL CONFIRMATION</t>
  </si>
  <si>
    <t>4300206290</t>
  </si>
  <si>
    <t>26Z074727001</t>
  </si>
  <si>
    <t>26Z074727</t>
  </si>
  <si>
    <t>US014000363</t>
  </si>
  <si>
    <t>CABLEVISION SYSTEMS CORPORATION</t>
  </si>
  <si>
    <t>842325</t>
  </si>
  <si>
    <t>26Z074689001</t>
  </si>
  <si>
    <t>26Z074689</t>
  </si>
  <si>
    <t>US967362331</t>
  </si>
  <si>
    <t>HUNTINGTON INGALLS INDUSTRIES INC.</t>
  </si>
  <si>
    <t>1338143</t>
  </si>
  <si>
    <t>26Z074721001</t>
  </si>
  <si>
    <t>26Z074721</t>
  </si>
  <si>
    <t>US006974851</t>
  </si>
  <si>
    <t>NEW JERSEY MANUFACTURERS INSURANCE CO</t>
  </si>
  <si>
    <t>HPP PO-01334</t>
  </si>
  <si>
    <t>F49969020001</t>
  </si>
  <si>
    <t>F49969020</t>
  </si>
  <si>
    <t>14DTVADBTO007</t>
  </si>
  <si>
    <t>F49984606001</t>
  </si>
  <si>
    <t>F49984606</t>
  </si>
  <si>
    <t>AVNETHP13-0055</t>
  </si>
  <si>
    <t>F49987161002</t>
  </si>
  <si>
    <t>F49987161</t>
  </si>
  <si>
    <t>EHPRR13016U</t>
  </si>
  <si>
    <t>F49987165001</t>
  </si>
  <si>
    <t>F49987165</t>
  </si>
  <si>
    <t>F49987162001</t>
  </si>
  <si>
    <t>F49987162</t>
  </si>
  <si>
    <t>F49987182001</t>
  </si>
  <si>
    <t>F49987182</t>
  </si>
  <si>
    <t>EHPRR13017U-01</t>
  </si>
  <si>
    <t>K1Z062183001</t>
  </si>
  <si>
    <t>K1Z062183</t>
  </si>
  <si>
    <t>BR897410106</t>
  </si>
  <si>
    <t>BRADESCO</t>
  </si>
  <si>
    <t>4600006246 - Aditivo 39</t>
  </si>
  <si>
    <t>K1Z048301850</t>
  </si>
  <si>
    <t>K1Z048301</t>
  </si>
  <si>
    <t>4700008320</t>
  </si>
  <si>
    <t>K1Z062283001</t>
  </si>
  <si>
    <t>K1Z062283</t>
  </si>
  <si>
    <t>4600006246 ADIT. 40</t>
  </si>
  <si>
    <t>20Z055417001</t>
  </si>
  <si>
    <t>20Z055417</t>
  </si>
  <si>
    <t>CA247402738</t>
  </si>
  <si>
    <t>SOCIÉTÉ INTERNATIONALE DE TÉLÉCOMMUNICATIONS AÉRONAUTIQUES (SITA) INC</t>
  </si>
  <si>
    <t>4300212648</t>
  </si>
  <si>
    <t>F49998311001</t>
  </si>
  <si>
    <t>F49998311</t>
  </si>
  <si>
    <t>AVNETHP13-0053</t>
  </si>
  <si>
    <t>20Z055633001</t>
  </si>
  <si>
    <t>20Z055633</t>
  </si>
  <si>
    <t>OSS 184202</t>
  </si>
  <si>
    <t>20Z055594001</t>
  </si>
  <si>
    <t>20Z055594</t>
  </si>
  <si>
    <t>4300212649</t>
  </si>
  <si>
    <t>J91907687001</t>
  </si>
  <si>
    <t>J91907687</t>
  </si>
  <si>
    <t>A006852/HARMAN</t>
  </si>
  <si>
    <t>J92207684001</t>
  </si>
  <si>
    <t>J92207684</t>
  </si>
  <si>
    <t>41-98886/GOG</t>
  </si>
  <si>
    <t>687337271331</t>
  </si>
  <si>
    <t>687337271</t>
  </si>
  <si>
    <t>MY652242009</t>
  </si>
  <si>
    <t>RHB CAPITAL BERHAD</t>
  </si>
  <si>
    <t>PO/2013/32293</t>
  </si>
  <si>
    <t>L6R770831001</t>
  </si>
  <si>
    <t>L6R770831</t>
  </si>
  <si>
    <t>1283/hp/13pl</t>
  </si>
  <si>
    <t>Nigeria</t>
  </si>
  <si>
    <t>E8R771692001</t>
  </si>
  <si>
    <t>E8R771692</t>
  </si>
  <si>
    <t>NG552432577</t>
  </si>
  <si>
    <t>Technology Distribution Ltd</t>
  </si>
  <si>
    <t>TDV0342(FBN)</t>
  </si>
  <si>
    <t>F49987173001</t>
  </si>
  <si>
    <t>F49987173</t>
  </si>
  <si>
    <t>F49987172001</t>
  </si>
  <si>
    <t>F49987172</t>
  </si>
  <si>
    <t>F49987175001</t>
  </si>
  <si>
    <t>F49987175</t>
  </si>
  <si>
    <t>F49987174001</t>
  </si>
  <si>
    <t>F49987174</t>
  </si>
  <si>
    <t>F49987171001</t>
  </si>
  <si>
    <t>F49987171</t>
  </si>
  <si>
    <t>F49987168001</t>
  </si>
  <si>
    <t>F49987168</t>
  </si>
  <si>
    <t>F49987167001</t>
  </si>
  <si>
    <t>F49987167</t>
  </si>
  <si>
    <t>F49987170001</t>
  </si>
  <si>
    <t>F49987170</t>
  </si>
  <si>
    <t>F49987169001</t>
  </si>
  <si>
    <t>F49987169</t>
  </si>
  <si>
    <t>F49987176001</t>
  </si>
  <si>
    <t>F49987176</t>
  </si>
  <si>
    <t>F49998310001</t>
  </si>
  <si>
    <t>F49998310</t>
  </si>
  <si>
    <t>AVNETHP13-0057</t>
  </si>
  <si>
    <t>F49987181001</t>
  </si>
  <si>
    <t>F49987181</t>
  </si>
  <si>
    <t>F49987178001</t>
  </si>
  <si>
    <t>F49987178</t>
  </si>
  <si>
    <t>F49987177001</t>
  </si>
  <si>
    <t>F49987177</t>
  </si>
  <si>
    <t>F49987180001</t>
  </si>
  <si>
    <t>F49987180</t>
  </si>
  <si>
    <t>F49987179001</t>
  </si>
  <si>
    <t>F49987179</t>
  </si>
  <si>
    <t>HWZ008774001</t>
  </si>
  <si>
    <t>HWZ008774</t>
  </si>
  <si>
    <t>013-012</t>
  </si>
  <si>
    <t>81R770645001</t>
  </si>
  <si>
    <t>81R770645</t>
  </si>
  <si>
    <t>FR382726925</t>
  </si>
  <si>
    <t>STE AIR FRANCE</t>
  </si>
  <si>
    <t>7500273440</t>
  </si>
  <si>
    <t>81R771392001</t>
  </si>
  <si>
    <t>81R771392</t>
  </si>
  <si>
    <t>BDC ARVAL 8100-71376-00</t>
  </si>
  <si>
    <t>R6Z006651001</t>
  </si>
  <si>
    <t>R6Z006651</t>
  </si>
  <si>
    <t>CO880061734</t>
  </si>
  <si>
    <t>CARVAJAL SA</t>
  </si>
  <si>
    <t>96883473</t>
  </si>
  <si>
    <t>93R770638D00</t>
  </si>
  <si>
    <t>93R770638</t>
  </si>
  <si>
    <t>9300-65966-00</t>
  </si>
  <si>
    <t>93R769916001</t>
  </si>
  <si>
    <t>93R769916</t>
  </si>
  <si>
    <t>DK305754202</t>
  </si>
  <si>
    <t>A P MOLLER GRUPPEN</t>
  </si>
  <si>
    <t>9084437654</t>
  </si>
  <si>
    <t>CBR765097001</t>
  </si>
  <si>
    <t>CBR765097</t>
  </si>
  <si>
    <t>TCG043306_Ent_Gazprom</t>
  </si>
  <si>
    <t>74R767030001</t>
  </si>
  <si>
    <t>74R767030</t>
  </si>
  <si>
    <t>131240714</t>
  </si>
  <si>
    <t>74R767195001</t>
  </si>
  <si>
    <t>74R767195</t>
  </si>
  <si>
    <t>PO426</t>
  </si>
  <si>
    <t>74R767111001</t>
  </si>
  <si>
    <t>74R767111</t>
  </si>
  <si>
    <t>2000066859</t>
  </si>
  <si>
    <t>18E029753001</t>
  </si>
  <si>
    <t>18E029753</t>
  </si>
  <si>
    <t>18E029752001</t>
  </si>
  <si>
    <t>18E029752</t>
  </si>
  <si>
    <t>18E029754001</t>
  </si>
  <si>
    <t>18E029754</t>
  </si>
  <si>
    <t>NL402401546</t>
  </si>
  <si>
    <t>WESTBURY IT SERVICES B.V.</t>
  </si>
  <si>
    <t>26Z075770001</t>
  </si>
  <si>
    <t>26Z075770</t>
  </si>
  <si>
    <t>US071719793</t>
  </si>
  <si>
    <t>WELLINGTON MANAGEMENT CO LLP</t>
  </si>
  <si>
    <t>0302600087</t>
  </si>
  <si>
    <t>J4R776061001</t>
  </si>
  <si>
    <t>J4R776061</t>
  </si>
  <si>
    <t>TR366776714</t>
  </si>
  <si>
    <t>HEWLETT - PACKARD BILGISAYAR VE OLCUM SISTEMLERI A S</t>
  </si>
  <si>
    <t>4500020956-Turk</t>
  </si>
  <si>
    <t>26Z075876001</t>
  </si>
  <si>
    <t>26Z075876</t>
  </si>
  <si>
    <t>US964899132</t>
  </si>
  <si>
    <t>PG&amp;E CORPORATION</t>
  </si>
  <si>
    <t>2500936712</t>
  </si>
  <si>
    <t>24Z131232001</t>
  </si>
  <si>
    <t>24Z131232</t>
  </si>
  <si>
    <t>US045445137</t>
  </si>
  <si>
    <t>METROPOLITAN TRANSPORTATION AUTHORITY (NY)</t>
  </si>
  <si>
    <t>10HE631D</t>
  </si>
  <si>
    <t>753608400850</t>
  </si>
  <si>
    <t>753608400</t>
  </si>
  <si>
    <t>POBRS-0000000138</t>
  </si>
  <si>
    <t>753608400851</t>
  </si>
  <si>
    <t>E8R775043001</t>
  </si>
  <si>
    <t>E8R775043</t>
  </si>
  <si>
    <t>E817-50-36218</t>
  </si>
  <si>
    <t>L3R775053001</t>
  </si>
  <si>
    <t>L3R775053</t>
  </si>
  <si>
    <t>PT449551837</t>
  </si>
  <si>
    <t>SIBS</t>
  </si>
  <si>
    <t>4140004983</t>
  </si>
  <si>
    <t>E8R776608001</t>
  </si>
  <si>
    <t>E8R776608</t>
  </si>
  <si>
    <t>AE534424403</t>
  </si>
  <si>
    <t>TOLL GLOBAL FORWARDING (UAE) L.L.C</t>
  </si>
  <si>
    <t>CGPO2013-1743</t>
  </si>
  <si>
    <t>752801849661</t>
  </si>
  <si>
    <t>752801849</t>
  </si>
  <si>
    <t>6300120498</t>
  </si>
  <si>
    <t>70R774858001</t>
  </si>
  <si>
    <t>70R774858</t>
  </si>
  <si>
    <t>0056051530</t>
  </si>
  <si>
    <t>24Z130918001</t>
  </si>
  <si>
    <t>24Z130918</t>
  </si>
  <si>
    <t>US006154611</t>
  </si>
  <si>
    <t>ECOLAB INC</t>
  </si>
  <si>
    <t>103300894862</t>
  </si>
  <si>
    <t>26Z075873001</t>
  </si>
  <si>
    <t>26Z075873</t>
  </si>
  <si>
    <t>20099521</t>
  </si>
  <si>
    <t>26Z075870001</t>
  </si>
  <si>
    <t>26Z075870</t>
  </si>
  <si>
    <t>2500937370</t>
  </si>
  <si>
    <t>26Z075884001</t>
  </si>
  <si>
    <t>26Z075884</t>
  </si>
  <si>
    <t>US801259180</t>
  </si>
  <si>
    <t>ECHOSTAR CORPORATION</t>
  </si>
  <si>
    <t>6315573</t>
  </si>
  <si>
    <t>26Z075882001</t>
  </si>
  <si>
    <t>26Z075882</t>
  </si>
  <si>
    <t>7000043237</t>
  </si>
  <si>
    <t>26Z075885001</t>
  </si>
  <si>
    <t>26Z075885</t>
  </si>
  <si>
    <t>US074901380</t>
  </si>
  <si>
    <t>BLUECROSS BLUESHIELD OF TENNESSEE INC</t>
  </si>
  <si>
    <t>HPP PO-01358</t>
  </si>
  <si>
    <t>26Z075842001</t>
  </si>
  <si>
    <t>26Z075842</t>
  </si>
  <si>
    <t>7000043223</t>
  </si>
  <si>
    <t>24Z131152001</t>
  </si>
  <si>
    <t>24Z131152</t>
  </si>
  <si>
    <t>103300895250</t>
  </si>
  <si>
    <t>24Z130978001</t>
  </si>
  <si>
    <t>24Z130978</t>
  </si>
  <si>
    <t>US003012549</t>
  </si>
  <si>
    <t>TYCO ELECTRONICS CORPORATION</t>
  </si>
  <si>
    <t>103300895276</t>
  </si>
  <si>
    <t>24Z131315001</t>
  </si>
  <si>
    <t>24Z131315</t>
  </si>
  <si>
    <t>US625888748</t>
  </si>
  <si>
    <t>HEALTHSTREAM INC</t>
  </si>
  <si>
    <t>103300896038</t>
  </si>
  <si>
    <t>26Z075868001</t>
  </si>
  <si>
    <t>26Z075868</t>
  </si>
  <si>
    <t>US039713354</t>
  </si>
  <si>
    <t>DIRECT ENERGY LP</t>
  </si>
  <si>
    <t>26Z075864001</t>
  </si>
  <si>
    <t>26Z075864</t>
  </si>
  <si>
    <t>26Z075879001</t>
  </si>
  <si>
    <t>26Z075879</t>
  </si>
  <si>
    <t>US064549959</t>
  </si>
  <si>
    <t>ZURICH HOLDING COMPANY OF AMERICA INC</t>
  </si>
  <si>
    <t>DO2127740</t>
  </si>
  <si>
    <t>26Z075874001</t>
  </si>
  <si>
    <t>26Z075874</t>
  </si>
  <si>
    <t>9536301</t>
  </si>
  <si>
    <t>201403</t>
  </si>
  <si>
    <t>81R776327001</t>
  </si>
  <si>
    <t>81R776327</t>
  </si>
  <si>
    <t>S0001-0000072239</t>
  </si>
  <si>
    <t>26Z075883001</t>
  </si>
  <si>
    <t>26Z075883</t>
  </si>
  <si>
    <t>US847498938</t>
  </si>
  <si>
    <t>BAPTIST HEALTH SOUTH FLORIDA INC</t>
  </si>
  <si>
    <t>339844P, 707185SC</t>
  </si>
  <si>
    <t>24Z131390001</t>
  </si>
  <si>
    <t>24Z131390</t>
  </si>
  <si>
    <t>US006964480</t>
  </si>
  <si>
    <t>SOUTHERN FARM BUREAU CASUALTY INSURANCE COMPANY</t>
  </si>
  <si>
    <t>103300896134</t>
  </si>
  <si>
    <t>24Z131373001</t>
  </si>
  <si>
    <t>24Z131373</t>
  </si>
  <si>
    <t>US063689954</t>
  </si>
  <si>
    <t>BLUE CROSS &amp; BLUE SHIELD OF ALABAMA</t>
  </si>
  <si>
    <t>103300896040</t>
  </si>
  <si>
    <t>79R754434001</t>
  </si>
  <si>
    <t>79R754434</t>
  </si>
  <si>
    <t>ZA999998906</t>
  </si>
  <si>
    <t>DATACENTRIX (PTY) LIMITED</t>
  </si>
  <si>
    <t>GTIPO049012</t>
  </si>
  <si>
    <t>L3R780068001</t>
  </si>
  <si>
    <t>L3R780068</t>
  </si>
  <si>
    <t>CP13-50781 / EDP - DISTRIBUIÇÃO DE</t>
  </si>
  <si>
    <t>26Z075906001</t>
  </si>
  <si>
    <t>26Z075906</t>
  </si>
  <si>
    <t>13F096</t>
  </si>
  <si>
    <t>80R781019001</t>
  </si>
  <si>
    <t>80R781019</t>
  </si>
  <si>
    <t>4300060443</t>
  </si>
  <si>
    <t>24Z131522001</t>
  </si>
  <si>
    <t>24Z131522</t>
  </si>
  <si>
    <t>103300896942</t>
  </si>
  <si>
    <t>80R780110001</t>
  </si>
  <si>
    <t>80R780110</t>
  </si>
  <si>
    <t>4300060400</t>
  </si>
  <si>
    <t>80R781011001</t>
  </si>
  <si>
    <t>80R781011</t>
  </si>
  <si>
    <t>4300060393</t>
  </si>
  <si>
    <t>J80501694661</t>
  </si>
  <si>
    <t>J80501694</t>
  </si>
  <si>
    <t>2014010027</t>
  </si>
  <si>
    <t>81R781531001</t>
  </si>
  <si>
    <t>81R781531</t>
  </si>
  <si>
    <t>FR502106433</t>
  </si>
  <si>
    <t>TECH DATA FRANCE HOLDING</t>
  </si>
  <si>
    <t>3505284339 / SOFTWAREONE FRANCE SAS</t>
  </si>
  <si>
    <t>K1Z062557001</t>
  </si>
  <si>
    <t>K1Z062557</t>
  </si>
  <si>
    <t>606/R2ZI4/WEG</t>
  </si>
  <si>
    <t>E51053194001</t>
  </si>
  <si>
    <t>E51053194</t>
  </si>
  <si>
    <t>KR688166354</t>
  </si>
  <si>
    <t>Datagate Korea Co., Ltd.</t>
  </si>
  <si>
    <t>E6HP-15281-03</t>
  </si>
  <si>
    <t>74R779167001</t>
  </si>
  <si>
    <t>74R779167</t>
  </si>
  <si>
    <t>IL514420405</t>
  </si>
  <si>
    <t>TESCOM SOFTWARE SYSTEMS TESTING LTD.</t>
  </si>
  <si>
    <t>for RadVision</t>
  </si>
  <si>
    <t>F49984608005</t>
  </si>
  <si>
    <t>F49984608</t>
  </si>
  <si>
    <t>2013dhcd1227xdltp/cg</t>
  </si>
  <si>
    <t>F49984608003</t>
  </si>
  <si>
    <t>F49984608002</t>
  </si>
  <si>
    <t>F49984608001</t>
  </si>
  <si>
    <t>26Z075785001</t>
  </si>
  <si>
    <t>26Z075785</t>
  </si>
  <si>
    <t>2013-024</t>
  </si>
  <si>
    <t>20Z055656001</t>
  </si>
  <si>
    <t>20Z055656</t>
  </si>
  <si>
    <t>CA245386008</t>
  </si>
  <si>
    <t>ONTARIO TEACHERS PENSION PLAN BOARD</t>
  </si>
  <si>
    <t>13-2690</t>
  </si>
  <si>
    <t>20Z055646001</t>
  </si>
  <si>
    <t>20Z055646</t>
  </si>
  <si>
    <t>CA247250772</t>
  </si>
  <si>
    <t>GOV OF BC - WORKSAFEBC</t>
  </si>
  <si>
    <t>0000030364</t>
  </si>
  <si>
    <t>26Z075795001</t>
  </si>
  <si>
    <t>26Z075795</t>
  </si>
  <si>
    <t>K187897201</t>
  </si>
  <si>
    <t>F49961049001</t>
  </si>
  <si>
    <t>F49961049</t>
  </si>
  <si>
    <t>AVNETHP13-0056-2</t>
  </si>
  <si>
    <t>F49961048001</t>
  </si>
  <si>
    <t>F49961048</t>
  </si>
  <si>
    <t>AVNETHP13-0056-1</t>
  </si>
  <si>
    <t>24Z130470001</t>
  </si>
  <si>
    <t>24Z130470</t>
  </si>
  <si>
    <t>US883073371</t>
  </si>
  <si>
    <t>DAVITA HEALTHCARE PARTNERS INC</t>
  </si>
  <si>
    <t>103300891181</t>
  </si>
  <si>
    <t>24Z130862001</t>
  </si>
  <si>
    <t>24Z130862</t>
  </si>
  <si>
    <t>US030811111</t>
  </si>
  <si>
    <t>MASSACHUSETTS HIGHER EDUCATION ASSISTANCE CORP</t>
  </si>
  <si>
    <t>103300893813</t>
  </si>
  <si>
    <t>24Z130764001</t>
  </si>
  <si>
    <t>24Z130764</t>
  </si>
  <si>
    <t>US055038228</t>
  </si>
  <si>
    <t>ZIONS BANCORPORATION</t>
  </si>
  <si>
    <t>103300893205</t>
  </si>
  <si>
    <t>24Z130928001</t>
  </si>
  <si>
    <t>24Z130928</t>
  </si>
  <si>
    <t>4300212669</t>
  </si>
  <si>
    <t>88R754315001</t>
  </si>
  <si>
    <t>88R754315</t>
  </si>
  <si>
    <t>SE350863556</t>
  </si>
  <si>
    <t>ERGOINTEGRATION HOLDING AB</t>
  </si>
  <si>
    <t>1000717</t>
  </si>
  <si>
    <t>26Z075789001</t>
  </si>
  <si>
    <t>26Z075789</t>
  </si>
  <si>
    <t>HPP PO-01356</t>
  </si>
  <si>
    <t>26Z075787001</t>
  </si>
  <si>
    <t>26Z075787</t>
  </si>
  <si>
    <t>3000264525</t>
  </si>
  <si>
    <t>K1Z045959850</t>
  </si>
  <si>
    <t>K1Z045959</t>
  </si>
  <si>
    <t>4600006246 - Adit. 35</t>
  </si>
  <si>
    <t>E8R776663001</t>
  </si>
  <si>
    <t>E8R776663</t>
  </si>
  <si>
    <t>AE552543480</t>
  </si>
  <si>
    <t>REDINGTON GULF FZE</t>
  </si>
  <si>
    <t>40061256-HP SW-UAE</t>
  </si>
  <si>
    <t>26Z075806001</t>
  </si>
  <si>
    <t>26Z075806</t>
  </si>
  <si>
    <t>US006911770</t>
  </si>
  <si>
    <t>UNIONBANCAL CORPORATION</t>
  </si>
  <si>
    <t>PO242120</t>
  </si>
  <si>
    <t>26Z075805001</t>
  </si>
  <si>
    <t>26Z075805</t>
  </si>
  <si>
    <t>1327164</t>
  </si>
  <si>
    <t>J91927929001</t>
  </si>
  <si>
    <t>J91927929</t>
  </si>
  <si>
    <t>IN650088735</t>
  </si>
  <si>
    <t>INFOSYS TECHNOLOGIES LIMITED</t>
  </si>
  <si>
    <t>2300056601</t>
  </si>
  <si>
    <t>J91901351002</t>
  </si>
  <si>
    <t>J91901351</t>
  </si>
  <si>
    <t>IN650671977</t>
  </si>
  <si>
    <t>COCA COLA INDIA</t>
  </si>
  <si>
    <t>PF983R09</t>
  </si>
  <si>
    <t>J92740041008</t>
  </si>
  <si>
    <t>J92740041</t>
  </si>
  <si>
    <t>PO/2013-14/HP/FSS/010</t>
  </si>
  <si>
    <t>J92740041006</t>
  </si>
  <si>
    <t>J92222351001</t>
  </si>
  <si>
    <t>J92222351</t>
  </si>
  <si>
    <t>A008193/GOVT OF GUJARAT</t>
  </si>
  <si>
    <t>J92522342001</t>
  </si>
  <si>
    <t>J92522342</t>
  </si>
  <si>
    <t>1412DLPO/141201137/NEWGEN</t>
  </si>
  <si>
    <t>26Z075622001</t>
  </si>
  <si>
    <t>26Z075622</t>
  </si>
  <si>
    <t>E51051909001</t>
  </si>
  <si>
    <t>E51051909</t>
  </si>
  <si>
    <t>E6HP-15450-01</t>
  </si>
  <si>
    <t>72R771400001</t>
  </si>
  <si>
    <t>72R771400</t>
  </si>
  <si>
    <t>4300058513</t>
  </si>
  <si>
    <t>36Z036769001</t>
  </si>
  <si>
    <t>36Z036769</t>
  </si>
  <si>
    <t>KK77286/R2RY5/Infonavit</t>
  </si>
  <si>
    <t>82R774835001</t>
  </si>
  <si>
    <t>82R774835</t>
  </si>
  <si>
    <t>IT439480646</t>
  </si>
  <si>
    <t>MINISTERO DELLE INFRASTRUTTURE E DEI TRASPORTI</t>
  </si>
  <si>
    <t>96478</t>
  </si>
  <si>
    <t>82R774913001</t>
  </si>
  <si>
    <t>82R774913</t>
  </si>
  <si>
    <t>96382</t>
  </si>
  <si>
    <t>74R775085001</t>
  </si>
  <si>
    <t>74R775085</t>
  </si>
  <si>
    <t>XLD13-0044/0000/0</t>
  </si>
  <si>
    <t>74R775000001</t>
  </si>
  <si>
    <t>74R775000</t>
  </si>
  <si>
    <t>IL532048493</t>
  </si>
  <si>
    <t>VERINT SYSTEMS LTD.</t>
  </si>
  <si>
    <t>22808/0/0</t>
  </si>
  <si>
    <t>74R774976001</t>
  </si>
  <si>
    <t>74R774976</t>
  </si>
  <si>
    <t>90000133</t>
  </si>
  <si>
    <t>82R774998001</t>
  </si>
  <si>
    <t>82R774998</t>
  </si>
  <si>
    <t>95683</t>
  </si>
  <si>
    <t>F49998313001</t>
  </si>
  <si>
    <t>F49998313</t>
  </si>
  <si>
    <t>AVNETHP13-0058</t>
  </si>
  <si>
    <t>F49998312001</t>
  </si>
  <si>
    <t>F49998312</t>
  </si>
  <si>
    <t>AVNETHP13-0059</t>
  </si>
  <si>
    <t>F49984608004</t>
  </si>
  <si>
    <t>F49987166001</t>
  </si>
  <si>
    <t>F49987166</t>
  </si>
  <si>
    <t>75IN12313004</t>
  </si>
  <si>
    <t>75IN12313</t>
  </si>
  <si>
    <t>75-02864/WIPRO</t>
  </si>
  <si>
    <t>L8R775126001</t>
  </si>
  <si>
    <t>L8R775126</t>
  </si>
  <si>
    <t>2113120424/1800109437</t>
  </si>
  <si>
    <t>L8R775131001</t>
  </si>
  <si>
    <t>L8R775131</t>
  </si>
  <si>
    <t>2113120423/1800109422</t>
  </si>
  <si>
    <t>26Z075610001</t>
  </si>
  <si>
    <t>26Z075610</t>
  </si>
  <si>
    <t>26Z075609001</t>
  </si>
  <si>
    <t>26Z075609</t>
  </si>
  <si>
    <t>BTO - TIP</t>
  </si>
  <si>
    <t>81R775101001</t>
  </si>
  <si>
    <t>81R775101</t>
  </si>
  <si>
    <t>FR275480994</t>
  </si>
  <si>
    <t>BANQUE DE FRANCE</t>
  </si>
  <si>
    <t>2190101738</t>
  </si>
  <si>
    <t>730017975001</t>
  </si>
  <si>
    <t>730017975</t>
  </si>
  <si>
    <t>PR1312300185</t>
  </si>
  <si>
    <t>83R775106001</t>
  </si>
  <si>
    <t>83R775106</t>
  </si>
  <si>
    <t>4500258255</t>
  </si>
  <si>
    <t>F49987160001</t>
  </si>
  <si>
    <t>F49987160</t>
  </si>
  <si>
    <t>EHPRR13015U-02</t>
  </si>
  <si>
    <t>F49987159001</t>
  </si>
  <si>
    <t>F49987159</t>
  </si>
  <si>
    <t>F49987158001</t>
  </si>
  <si>
    <t>F49987158</t>
  </si>
  <si>
    <t>F49984602001</t>
  </si>
  <si>
    <t>F49984602</t>
  </si>
  <si>
    <t>ZKJCHP13026</t>
  </si>
  <si>
    <t>93R751356001</t>
  </si>
  <si>
    <t>93R751356</t>
  </si>
  <si>
    <t>Domstolsstyrelsen_1</t>
  </si>
  <si>
    <t>26Z075605001</t>
  </si>
  <si>
    <t>26Z075605</t>
  </si>
  <si>
    <t>US052443892</t>
  </si>
  <si>
    <t>BLOOMBERG LP</t>
  </si>
  <si>
    <t>18079</t>
  </si>
  <si>
    <t>80R754845001</t>
  </si>
  <si>
    <t>80R754845</t>
  </si>
  <si>
    <t>GB458765088</t>
  </si>
  <si>
    <t>KELLOGG U K HOLDING CO LTD</t>
  </si>
  <si>
    <t>4300059085</t>
  </si>
  <si>
    <t>80R752009001</t>
  </si>
  <si>
    <t>80R752009</t>
  </si>
  <si>
    <t>4300058845</t>
  </si>
  <si>
    <t>E8R753707001</t>
  </si>
  <si>
    <t>E8R753707</t>
  </si>
  <si>
    <t>AE535298780</t>
  </si>
  <si>
    <t>COMGUARD FZ LLC</t>
  </si>
  <si>
    <t>CGPO2013-1614</t>
  </si>
  <si>
    <t>CBR755581001</t>
  </si>
  <si>
    <t>CBR755581</t>
  </si>
  <si>
    <t>R5123</t>
  </si>
  <si>
    <t>88R751310001</t>
  </si>
  <si>
    <t>88R751310</t>
  </si>
  <si>
    <t>SE422551973</t>
  </si>
  <si>
    <t>MANAG-E SVERIGE AB</t>
  </si>
  <si>
    <t>1020379</t>
  </si>
  <si>
    <t>88R755377001</t>
  </si>
  <si>
    <t>88R755377</t>
  </si>
  <si>
    <t>SE507630767</t>
  </si>
  <si>
    <t>EXTENDA HOLDING AB</t>
  </si>
  <si>
    <t>8800-66694-00</t>
  </si>
  <si>
    <t>24Z130550001</t>
  </si>
  <si>
    <t>24Z130550</t>
  </si>
  <si>
    <t>US073249799</t>
  </si>
  <si>
    <t>THE DEPOSITORY TRUST &amp; CLEARING CORPORATION</t>
  </si>
  <si>
    <t>103300891540</t>
  </si>
  <si>
    <t>24Z130530001</t>
  </si>
  <si>
    <t>24Z130530</t>
  </si>
  <si>
    <t>US073299026</t>
  </si>
  <si>
    <t>CITY OF NEW YORK</t>
  </si>
  <si>
    <t>4300210782</t>
  </si>
  <si>
    <t>24Z130432001</t>
  </si>
  <si>
    <t>24Z130432</t>
  </si>
  <si>
    <t>US065092538</t>
  </si>
  <si>
    <t>ACADEMY LTD</t>
  </si>
  <si>
    <t>103300891184</t>
  </si>
  <si>
    <t>24Z130259001</t>
  </si>
  <si>
    <t>24Z130259</t>
  </si>
  <si>
    <t>US009483629</t>
  </si>
  <si>
    <t>SEATTLE CITY LIGHT</t>
  </si>
  <si>
    <t>4300210612</t>
  </si>
  <si>
    <t>24Z130520001</t>
  </si>
  <si>
    <t>24Z130520</t>
  </si>
  <si>
    <t>US805768897</t>
  </si>
  <si>
    <t>KRONOS ACQUISITION CORPORATION</t>
  </si>
  <si>
    <t>4300210781</t>
  </si>
  <si>
    <t>24Z130443001</t>
  </si>
  <si>
    <t>24Z130443</t>
  </si>
  <si>
    <t>US152359092</t>
  </si>
  <si>
    <t>GFI GROUP INC</t>
  </si>
  <si>
    <t>103300891458</t>
  </si>
  <si>
    <t>26Z075613001</t>
  </si>
  <si>
    <t>26Z075613</t>
  </si>
  <si>
    <t>US791263387</t>
  </si>
  <si>
    <t>ESQ BUSINESS SERVICES INC</t>
  </si>
  <si>
    <t>26Z075612001</t>
  </si>
  <si>
    <t>26Z075612</t>
  </si>
  <si>
    <t>US960536746</t>
  </si>
  <si>
    <t>COURION CORPORATION</t>
  </si>
  <si>
    <t>26Z075615001</t>
  </si>
  <si>
    <t>26Z075615</t>
  </si>
  <si>
    <t>US093649895</t>
  </si>
  <si>
    <t>ITRON INC</t>
  </si>
  <si>
    <t>26Z075614001</t>
  </si>
  <si>
    <t>26Z075614</t>
  </si>
  <si>
    <t>5004398539</t>
  </si>
  <si>
    <t>26Z075611001</t>
  </si>
  <si>
    <t>26Z075611</t>
  </si>
  <si>
    <t>26Z075608001</t>
  </si>
  <si>
    <t>26Z075608</t>
  </si>
  <si>
    <t>US849998810</t>
  </si>
  <si>
    <t>ATTENTION SOFTWARE INC</t>
  </si>
  <si>
    <t>26Z075607001</t>
  </si>
  <si>
    <t>26Z075607</t>
  </si>
  <si>
    <t>US102096559</t>
  </si>
  <si>
    <t>ADOBE SYSTEMS INCORPORATED</t>
  </si>
  <si>
    <t>26Z075616001</t>
  </si>
  <si>
    <t>26Z075616</t>
  </si>
  <si>
    <t>US129354903</t>
  </si>
  <si>
    <t>KOVAIR SOFTWARE INC</t>
  </si>
  <si>
    <t>26Z075623001</t>
  </si>
  <si>
    <t>26Z075623</t>
  </si>
  <si>
    <t>US958448920</t>
  </si>
  <si>
    <t>F5 NETWORKS INC</t>
  </si>
  <si>
    <t>26Z075624001</t>
  </si>
  <si>
    <t>26Z075624</t>
  </si>
  <si>
    <t>US013814426</t>
  </si>
  <si>
    <t>GUIDANCE SOFTWARE INC</t>
  </si>
  <si>
    <t>26Z075621001</t>
  </si>
  <si>
    <t>26Z075621</t>
  </si>
  <si>
    <t>US966441250</t>
  </si>
  <si>
    <t>XMATTERS INC</t>
  </si>
  <si>
    <t>26Z075618001</t>
  </si>
  <si>
    <t>26Z075618</t>
  </si>
  <si>
    <t>US005178363</t>
  </si>
  <si>
    <t>PANDUIT CORP</t>
  </si>
  <si>
    <t>26Z075620001</t>
  </si>
  <si>
    <t>26Z075620</t>
  </si>
  <si>
    <t>26Z075619001</t>
  </si>
  <si>
    <t>26Z075619</t>
  </si>
  <si>
    <t>94Z006372001</t>
  </si>
  <si>
    <t>94Z006372</t>
  </si>
  <si>
    <t>AR971386313</t>
  </si>
  <si>
    <t>PAN AMERICAN ENERGY LLC - APCO ARG INC</t>
  </si>
  <si>
    <t>4100029579</t>
  </si>
  <si>
    <t>75IN24295001</t>
  </si>
  <si>
    <t>75IN24295</t>
  </si>
  <si>
    <t>P056488D/GENPACT</t>
  </si>
  <si>
    <t>R6Z006625001</t>
  </si>
  <si>
    <t>R6Z006625</t>
  </si>
  <si>
    <t>14458</t>
  </si>
  <si>
    <t>R6Z006647001</t>
  </si>
  <si>
    <t>R6Z006647</t>
  </si>
  <si>
    <t>CO881964576</t>
  </si>
  <si>
    <t>EVOLUTION TECHNOLOGIES GROUP SAS</t>
  </si>
  <si>
    <t>031- 2013</t>
  </si>
  <si>
    <t>R6Z006632001</t>
  </si>
  <si>
    <t>R6Z006632</t>
  </si>
  <si>
    <t>14482</t>
  </si>
  <si>
    <t>81R755382001</t>
  </si>
  <si>
    <t>81R755382</t>
  </si>
  <si>
    <t>FR763148954</t>
  </si>
  <si>
    <t>RANDSTAD FRANCE SA</t>
  </si>
  <si>
    <t>3505276789 / Valid IT / Randstad</t>
  </si>
  <si>
    <t>89FB13985001</t>
  </si>
  <si>
    <t>89FB13985</t>
  </si>
  <si>
    <t>JP690593132</t>
  </si>
  <si>
    <t>DAIWA SECURITIES group</t>
  </si>
  <si>
    <t>H25-B06208</t>
  </si>
  <si>
    <t>89FP05625001</t>
  </si>
  <si>
    <t>89FP05625</t>
  </si>
  <si>
    <t>1052HP-50935-109</t>
  </si>
  <si>
    <t>74R757637002</t>
  </si>
  <si>
    <t>74R757637</t>
  </si>
  <si>
    <t>20131225-leumi</t>
  </si>
  <si>
    <t>J4R756994001</t>
  </si>
  <si>
    <t>J4R756994</t>
  </si>
  <si>
    <t>SUPERONLINE 39558</t>
  </si>
  <si>
    <t>CBR754971001</t>
  </si>
  <si>
    <t>CBR754971</t>
  </si>
  <si>
    <t>TCG039642_Ent_Raiffeissen</t>
  </si>
  <si>
    <t>CBR756807001</t>
  </si>
  <si>
    <t>CBR756807</t>
  </si>
  <si>
    <t>142019Q</t>
  </si>
  <si>
    <t>CBR757684002</t>
  </si>
  <si>
    <t>CBR757684</t>
  </si>
  <si>
    <t>HPE-1351</t>
  </si>
  <si>
    <t>E8R755394001</t>
  </si>
  <si>
    <t>E8R755394</t>
  </si>
  <si>
    <t>CF012126</t>
  </si>
  <si>
    <t>36Z036569001</t>
  </si>
  <si>
    <t>36Z036569</t>
  </si>
  <si>
    <t>52000083/DIRECT/Acision</t>
  </si>
  <si>
    <t>CBR747916001</t>
  </si>
  <si>
    <t>CBR747916</t>
  </si>
  <si>
    <t>TCG041164_Ent_CB</t>
  </si>
  <si>
    <t>CBR749417001</t>
  </si>
  <si>
    <t>CBR749417</t>
  </si>
  <si>
    <t>09E13_00266</t>
  </si>
  <si>
    <t>CBR749818001</t>
  </si>
  <si>
    <t>CBR749818</t>
  </si>
  <si>
    <t>TCG040852_Ent_FTC</t>
  </si>
  <si>
    <t>E8R749321001</t>
  </si>
  <si>
    <t>E8R749321</t>
  </si>
  <si>
    <t>HP-MEZ-34813</t>
  </si>
  <si>
    <t>26Z075542001</t>
  </si>
  <si>
    <t>26Z075542</t>
  </si>
  <si>
    <t>201312877-2</t>
  </si>
  <si>
    <t>Kenya</t>
  </si>
  <si>
    <t>E8R750359001</t>
  </si>
  <si>
    <t>E8R750359</t>
  </si>
  <si>
    <t>HM330284C</t>
  </si>
  <si>
    <t>E51057181001</t>
  </si>
  <si>
    <t>E51057181</t>
  </si>
  <si>
    <t>E6HP-15241-01</t>
  </si>
  <si>
    <t>26Z075533001</t>
  </si>
  <si>
    <t>26Z075533</t>
  </si>
  <si>
    <t>7600015153</t>
  </si>
  <si>
    <t>24Z130344001</t>
  </si>
  <si>
    <t>24Z130344</t>
  </si>
  <si>
    <t>US001519248</t>
  </si>
  <si>
    <t>JOHN WILEY &amp; SONS INC</t>
  </si>
  <si>
    <t>103300891022</t>
  </si>
  <si>
    <t>24Z130296001</t>
  </si>
  <si>
    <t>24Z130296</t>
  </si>
  <si>
    <t>US112158568</t>
  </si>
  <si>
    <t>METLIFE INC</t>
  </si>
  <si>
    <t>10HC041D</t>
  </si>
  <si>
    <t>80R750676001</t>
  </si>
  <si>
    <t>80R750676</t>
  </si>
  <si>
    <t>7600001464</t>
  </si>
  <si>
    <t>24Z130452001</t>
  </si>
  <si>
    <t>24Z130452</t>
  </si>
  <si>
    <t>US621101484</t>
  </si>
  <si>
    <t>LOUISVILLE GAS AND ELECTRIC</t>
  </si>
  <si>
    <t>4300210883</t>
  </si>
  <si>
    <t>26Z075581001</t>
  </si>
  <si>
    <t>26Z075581</t>
  </si>
  <si>
    <t>US049515430</t>
  </si>
  <si>
    <t>FEDERAL NATIONAL MORTGAGE ASSOCIATION</t>
  </si>
  <si>
    <t>HQR-3000241953</t>
  </si>
  <si>
    <t>26Z075583001</t>
  </si>
  <si>
    <t>26Z075583</t>
  </si>
  <si>
    <t>US963621776</t>
  </si>
  <si>
    <t>INC RESEARCH LLC</t>
  </si>
  <si>
    <t>103300891183</t>
  </si>
  <si>
    <t>26Z075524001</t>
  </si>
  <si>
    <t>26Z075524</t>
  </si>
  <si>
    <t>24Z130563001</t>
  </si>
  <si>
    <t>24Z130563</t>
  </si>
  <si>
    <t>US102235004</t>
  </si>
  <si>
    <t>MEADWESTVACO CORPORATION</t>
  </si>
  <si>
    <t>103300891659</t>
  </si>
  <si>
    <t>87R749426001</t>
  </si>
  <si>
    <t>87R749426</t>
  </si>
  <si>
    <t>4300058462/99621/SwissConomy</t>
  </si>
  <si>
    <t>CBR749451001</t>
  </si>
  <si>
    <t>CBR749451</t>
  </si>
  <si>
    <t>4500018012</t>
  </si>
  <si>
    <t>CBR749746001</t>
  </si>
  <si>
    <t>CBR749746</t>
  </si>
  <si>
    <t>4500018021</t>
  </si>
  <si>
    <t>CBR749530001</t>
  </si>
  <si>
    <t>CBR749530</t>
  </si>
  <si>
    <t>4500018019</t>
  </si>
  <si>
    <t>80R747565001</t>
  </si>
  <si>
    <t>80R747565</t>
  </si>
  <si>
    <t>GB458341948</t>
  </si>
  <si>
    <t>LOCKHEED MARTIN UK HOLDINGS LTD</t>
  </si>
  <si>
    <t>3505272150</t>
  </si>
  <si>
    <t>D40051318001</t>
  </si>
  <si>
    <t>D40051318</t>
  </si>
  <si>
    <t>P-201312230001</t>
  </si>
  <si>
    <t>82R750974001</t>
  </si>
  <si>
    <t>82R750974</t>
  </si>
  <si>
    <t>IT428788780</t>
  </si>
  <si>
    <t>GAMBRO DASCO SPA</t>
  </si>
  <si>
    <t>93497</t>
  </si>
  <si>
    <t>81R750856001</t>
  </si>
  <si>
    <t>81R750856</t>
  </si>
  <si>
    <t>FR570482419</t>
  </si>
  <si>
    <t>COFINOGA</t>
  </si>
  <si>
    <t>BDC LASER COFINOGA</t>
  </si>
  <si>
    <t>20Z055470001</t>
  </si>
  <si>
    <t>20Z055470</t>
  </si>
  <si>
    <t>AH1354 AH1371</t>
  </si>
  <si>
    <t>26Z075595001</t>
  </si>
  <si>
    <t>26Z075595</t>
  </si>
  <si>
    <t>HPP PO-01351</t>
  </si>
  <si>
    <t>L8R741783001</t>
  </si>
  <si>
    <t>L8R741783</t>
  </si>
  <si>
    <t>CZ495721797</t>
  </si>
  <si>
    <t>AVG TECHNOLOGIES CZ S.R.O.</t>
  </si>
  <si>
    <t>4500011881</t>
  </si>
  <si>
    <t>D9R751018001</t>
  </si>
  <si>
    <t>D9R751018</t>
  </si>
  <si>
    <t>GR503630139</t>
  </si>
  <si>
    <t>COSMOTE SA</t>
  </si>
  <si>
    <t>4500881406</t>
  </si>
  <si>
    <t>81R750516001</t>
  </si>
  <si>
    <t>81R750516</t>
  </si>
  <si>
    <t>3505257143 / MATRICS COMMUNICATIONS</t>
  </si>
  <si>
    <t>81R747896001</t>
  </si>
  <si>
    <t>81R747896</t>
  </si>
  <si>
    <t>3505272149 / S CUBE / RENAULT</t>
  </si>
  <si>
    <t>HWZ008725001</t>
  </si>
  <si>
    <t>HWZ008725</t>
  </si>
  <si>
    <t>4400003382</t>
  </si>
  <si>
    <t>81R749811001</t>
  </si>
  <si>
    <t>81R749811</t>
  </si>
  <si>
    <t>3505273945 / S CUBE / RENAULT</t>
  </si>
  <si>
    <t>81R749585001</t>
  </si>
  <si>
    <t>81R749585</t>
  </si>
  <si>
    <t>3505272140 / S CUBE / RENAULT</t>
  </si>
  <si>
    <t>20Z055541001</t>
  </si>
  <si>
    <t>20Z055541</t>
  </si>
  <si>
    <t>CA201532871</t>
  </si>
  <si>
    <t>GOV OF BC - FRASER HEALTH AUTHORITY</t>
  </si>
  <si>
    <t>01190003</t>
  </si>
  <si>
    <t>20Z055421001</t>
  </si>
  <si>
    <t>20Z055421</t>
  </si>
  <si>
    <t>CA242410694</t>
  </si>
  <si>
    <t>CORPORATION OF THE CITY OF VAUGHAN THE</t>
  </si>
  <si>
    <t>4300210161</t>
  </si>
  <si>
    <t>20Z055530001</t>
  </si>
  <si>
    <t>20Z055530</t>
  </si>
  <si>
    <t>151300085174</t>
  </si>
  <si>
    <t>84R749408001</t>
  </si>
  <si>
    <t>84R749408</t>
  </si>
  <si>
    <t>BE372143060</t>
  </si>
  <si>
    <t>EUROPEAN COMMISSION</t>
  </si>
  <si>
    <t>TAXUD/2013/DE/166</t>
  </si>
  <si>
    <t>74R749870001</t>
  </si>
  <si>
    <t>74R749870</t>
  </si>
  <si>
    <t>187431</t>
  </si>
  <si>
    <t>730025214001</t>
  </si>
  <si>
    <t>730025214</t>
  </si>
  <si>
    <t>2207496</t>
  </si>
  <si>
    <t>74R523199C00</t>
  </si>
  <si>
    <t>74R523199</t>
  </si>
  <si>
    <t>HIS-3400015</t>
  </si>
  <si>
    <t>89FP05620001</t>
  </si>
  <si>
    <t>89FP05620</t>
  </si>
  <si>
    <t>TSC130H1220_LAB</t>
  </si>
  <si>
    <t>759I88881704</t>
  </si>
  <si>
    <t>759I88881</t>
  </si>
  <si>
    <t>4550057689A</t>
  </si>
  <si>
    <t>759I12114609</t>
  </si>
  <si>
    <t>759I12114</t>
  </si>
  <si>
    <t>89FP05621001</t>
  </si>
  <si>
    <t>89FP05621</t>
  </si>
  <si>
    <t>JP691633002</t>
  </si>
  <si>
    <t>INTERNET INITIATIVE group</t>
  </si>
  <si>
    <t>0260HP-51649-237</t>
  </si>
  <si>
    <t>89FQ37935001</t>
  </si>
  <si>
    <t>89FQ37935</t>
  </si>
  <si>
    <t>JP690571377</t>
  </si>
  <si>
    <t>BANK OF TOKYO-MITSUBISHI UFJ,LTD., THE</t>
  </si>
  <si>
    <t>4500228765</t>
  </si>
  <si>
    <t>Lebanon</t>
  </si>
  <si>
    <t>E8R754025001</t>
  </si>
  <si>
    <t>E8R754025</t>
  </si>
  <si>
    <t>LB999998972</t>
  </si>
  <si>
    <t>MIDWARE DATA SYSTEMS SAL</t>
  </si>
  <si>
    <t>MID337/13</t>
  </si>
  <si>
    <t>26Z075596001</t>
  </si>
  <si>
    <t>26Z075596</t>
  </si>
  <si>
    <t>HPP PO-01350</t>
  </si>
  <si>
    <t>730021222001</t>
  </si>
  <si>
    <t>730021222</t>
  </si>
  <si>
    <t>HK686093196</t>
  </si>
  <si>
    <t>HSBC</t>
  </si>
  <si>
    <t>CW548487</t>
  </si>
  <si>
    <t>89FP05623001</t>
  </si>
  <si>
    <t>89FP05623</t>
  </si>
  <si>
    <t>JP690886890</t>
  </si>
  <si>
    <t>NIPPON OFFICE SYSTEMS LTD.</t>
  </si>
  <si>
    <t>1052HP-102598-005-6</t>
  </si>
  <si>
    <t>89FP05622001</t>
  </si>
  <si>
    <t>89FP05622</t>
  </si>
  <si>
    <t>4500028911/4500028913</t>
  </si>
  <si>
    <t>89FP05624001</t>
  </si>
  <si>
    <t>89FP05624</t>
  </si>
  <si>
    <t>4500028905</t>
  </si>
  <si>
    <t>89FP05619001</t>
  </si>
  <si>
    <t>89FP05619</t>
  </si>
  <si>
    <t>13HP0038</t>
  </si>
  <si>
    <t>20Z055577001</t>
  </si>
  <si>
    <t>20Z055577</t>
  </si>
  <si>
    <t>CA204483143</t>
  </si>
  <si>
    <t>SASKTEL</t>
  </si>
  <si>
    <t>4600010258</t>
  </si>
  <si>
    <t>20Z055521001</t>
  </si>
  <si>
    <t>20Z055521</t>
  </si>
  <si>
    <t>151300085200</t>
  </si>
  <si>
    <t>26Z075600001</t>
  </si>
  <si>
    <t>26Z075600</t>
  </si>
  <si>
    <t>US078198520</t>
  </si>
  <si>
    <t>GROUP HEALTH COOPERATIVE</t>
  </si>
  <si>
    <t>2013186551 &amp; 2013187262</t>
  </si>
  <si>
    <t>730017965001</t>
  </si>
  <si>
    <t>730017965</t>
  </si>
  <si>
    <t>PR1312240213</t>
  </si>
  <si>
    <t>R6Z006622001</t>
  </si>
  <si>
    <t>R6Z006622</t>
  </si>
  <si>
    <t>CO880139894</t>
  </si>
  <si>
    <t>EMPRESAS PUBLICAS DE MEDELLIN E.S.P.</t>
  </si>
  <si>
    <t>01-70-18-12-2013-00185809</t>
  </si>
  <si>
    <t>81R754384001</t>
  </si>
  <si>
    <t>81R754384</t>
  </si>
  <si>
    <t>8100-71375-00</t>
  </si>
  <si>
    <t>CBR755300001</t>
  </si>
  <si>
    <t>CBR755300</t>
  </si>
  <si>
    <t>HR645335282</t>
  </si>
  <si>
    <t>S&amp;T HERMES PLUS D.O.O.</t>
  </si>
  <si>
    <t>13/2412-VIP</t>
  </si>
  <si>
    <t>91R755296001</t>
  </si>
  <si>
    <t>91R755296</t>
  </si>
  <si>
    <t>FI368627360</t>
  </si>
  <si>
    <t>KESKINAINEN ELAKEVAKUUTUSYHTIO ILMARINEN</t>
  </si>
  <si>
    <t>9100-87247-00</t>
  </si>
  <si>
    <t>81R754067001</t>
  </si>
  <si>
    <t>81R754067</t>
  </si>
  <si>
    <t>FR261953497</t>
  </si>
  <si>
    <t>CREDIT AGRICOLE TECHONOLOGIES</t>
  </si>
  <si>
    <t>3505275767 / VALID IT / MONECAM</t>
  </si>
  <si>
    <t>E51078148001</t>
  </si>
  <si>
    <t>E51078148</t>
  </si>
  <si>
    <t>E6HP-15314-02</t>
  </si>
  <si>
    <t>92R755376001</t>
  </si>
  <si>
    <t>92R755376</t>
  </si>
  <si>
    <t>7214/Dan Eilertsen</t>
  </si>
  <si>
    <t>E51057193001</t>
  </si>
  <si>
    <t>E51057193</t>
  </si>
  <si>
    <t>E6HP-15413-01</t>
  </si>
  <si>
    <t>89FQ37846200</t>
  </si>
  <si>
    <t>89FQ37846</t>
  </si>
  <si>
    <t>4500013294</t>
  </si>
  <si>
    <t>81R753901D00</t>
  </si>
  <si>
    <t>81R753901</t>
  </si>
  <si>
    <t>131216110842</t>
  </si>
  <si>
    <t>81R754005D00</t>
  </si>
  <si>
    <t>81R754005</t>
  </si>
  <si>
    <t>131216113556</t>
  </si>
  <si>
    <t>F49987157001</t>
  </si>
  <si>
    <t>F49987157</t>
  </si>
  <si>
    <t>EHPRR13015U-01</t>
  </si>
  <si>
    <t>F49987156001</t>
  </si>
  <si>
    <t>F49987156</t>
  </si>
  <si>
    <t>F49987155001</t>
  </si>
  <si>
    <t>F49987155</t>
  </si>
  <si>
    <t>F49969019001</t>
  </si>
  <si>
    <t>F49969019</t>
  </si>
  <si>
    <t>AVNETHP13-0054</t>
  </si>
  <si>
    <t>F49977218016</t>
  </si>
  <si>
    <t>F49977218</t>
  </si>
  <si>
    <t>2013dhcd1225xdltq/cg1</t>
  </si>
  <si>
    <t>F49977218015</t>
  </si>
  <si>
    <t>F49977218018</t>
  </si>
  <si>
    <t>F49977218017</t>
  </si>
  <si>
    <t>F49977218014</t>
  </si>
  <si>
    <t>F49977217003</t>
  </si>
  <si>
    <t>F49977217</t>
  </si>
  <si>
    <t>2013dhcd1225xdltq/cg</t>
  </si>
  <si>
    <t>F49977217002</t>
  </si>
  <si>
    <t>F49977218013</t>
  </si>
  <si>
    <t>F49977218003</t>
  </si>
  <si>
    <t>F49977218049</t>
  </si>
  <si>
    <t>F49977218048</t>
  </si>
  <si>
    <t>F49977218051</t>
  </si>
  <si>
    <t>F49977218050</t>
  </si>
  <si>
    <t>F49977218047</t>
  </si>
  <si>
    <t>F49977218044</t>
  </si>
  <si>
    <t>F49977218043</t>
  </si>
  <si>
    <t>F49977218046</t>
  </si>
  <si>
    <t>F49977218045</t>
  </si>
  <si>
    <t>F49977218052</t>
  </si>
  <si>
    <t>F49977218059</t>
  </si>
  <si>
    <t>F49977218058</t>
  </si>
  <si>
    <t>F49977218061</t>
  </si>
  <si>
    <t>F49977218060</t>
  </si>
  <si>
    <t>F49977218057</t>
  </si>
  <si>
    <t>F49977218054</t>
  </si>
  <si>
    <t>F49977218053</t>
  </si>
  <si>
    <t>F49977218056</t>
  </si>
  <si>
    <t>F49977218055</t>
  </si>
  <si>
    <t>F49977218019</t>
  </si>
  <si>
    <t>83R763110001</t>
  </si>
  <si>
    <t>83R763110</t>
  </si>
  <si>
    <t>DE344940361</t>
  </si>
  <si>
    <t>SYNIVERSE TECHNOLOGIES</t>
  </si>
  <si>
    <t>4300059471/100936/profi.Com</t>
  </si>
  <si>
    <t>93R762018001</t>
  </si>
  <si>
    <t>93R762018</t>
  </si>
  <si>
    <t>DSB_1</t>
  </si>
  <si>
    <t>81R761727001</t>
  </si>
  <si>
    <t>81R761727</t>
  </si>
  <si>
    <t>FR262647100</t>
  </si>
  <si>
    <t>DECATHLON SA</t>
  </si>
  <si>
    <t>1015951_73775_73755</t>
  </si>
  <si>
    <t>75IN00205001</t>
  </si>
  <si>
    <t>75IN00205</t>
  </si>
  <si>
    <t>P056539D/GENPACT</t>
  </si>
  <si>
    <t>75IN00204001</t>
  </si>
  <si>
    <t>75IN00204</t>
  </si>
  <si>
    <t>P056538D/GENPACT</t>
  </si>
  <si>
    <t>75IN00203001</t>
  </si>
  <si>
    <t>75IN00203</t>
  </si>
  <si>
    <t>P056537D/GENPACT</t>
  </si>
  <si>
    <t>75IN00202001</t>
  </si>
  <si>
    <t>75IN00202</t>
  </si>
  <si>
    <t>P056536D/GENPACT</t>
  </si>
  <si>
    <t>F49977218031</t>
  </si>
  <si>
    <t>F49977218021</t>
  </si>
  <si>
    <t>F49977218020</t>
  </si>
  <si>
    <t>F49977218023</t>
  </si>
  <si>
    <t>F49977218022</t>
  </si>
  <si>
    <t>93R755666D00</t>
  </si>
  <si>
    <t>93R755666</t>
  </si>
  <si>
    <t>J02 / 8600017881</t>
  </si>
  <si>
    <t>93R755663D00</t>
  </si>
  <si>
    <t>93R755663</t>
  </si>
  <si>
    <t>93R761891001</t>
  </si>
  <si>
    <t>93R761891</t>
  </si>
  <si>
    <t>9300-65959-00</t>
  </si>
  <si>
    <t>93R755723D00</t>
  </si>
  <si>
    <t>93R755723</t>
  </si>
  <si>
    <t>93R755661D00</t>
  </si>
  <si>
    <t>93R755661</t>
  </si>
  <si>
    <t>93R738238D00</t>
  </si>
  <si>
    <t>93R738238</t>
  </si>
  <si>
    <t>CARLSBERG004</t>
  </si>
  <si>
    <t>L8R760057001</t>
  </si>
  <si>
    <t>L8R760057</t>
  </si>
  <si>
    <t>CZ643840853</t>
  </si>
  <si>
    <t>DHL INTERNATIONAL (CZECH REPUBLIC) S.R.O.</t>
  </si>
  <si>
    <t>3001164257</t>
  </si>
  <si>
    <t>L6R762253001</t>
  </si>
  <si>
    <t>L6R762253</t>
  </si>
  <si>
    <t>1274/hp/13pl</t>
  </si>
  <si>
    <t>24Z130672001</t>
  </si>
  <si>
    <t>24Z130672</t>
  </si>
  <si>
    <t>4300211460</t>
  </si>
  <si>
    <t>24Z130748001</t>
  </si>
  <si>
    <t>24Z130748</t>
  </si>
  <si>
    <t>6829398</t>
  </si>
  <si>
    <t>24Z130684001</t>
  </si>
  <si>
    <t>24Z130684</t>
  </si>
  <si>
    <t>4300211804</t>
  </si>
  <si>
    <t>24Z130805001</t>
  </si>
  <si>
    <t>24Z130805</t>
  </si>
  <si>
    <t>6829397</t>
  </si>
  <si>
    <t>24Z130435001</t>
  </si>
  <si>
    <t>24Z130435</t>
  </si>
  <si>
    <t>USFDHCSTGRD</t>
  </si>
  <si>
    <t>US COAST GUARD</t>
  </si>
  <si>
    <t>6823985</t>
  </si>
  <si>
    <t>80R762414001</t>
  </si>
  <si>
    <t>80R762414</t>
  </si>
  <si>
    <t>3505280327</t>
  </si>
  <si>
    <t>J4R763091001</t>
  </si>
  <si>
    <t>J4R763091</t>
  </si>
  <si>
    <t>TR999998937</t>
  </si>
  <si>
    <t>4S BILGISAYAR TICARET LTD STI</t>
  </si>
  <si>
    <t>4S2013305 Devlet</t>
  </si>
  <si>
    <t>80R762483001</t>
  </si>
  <si>
    <t>80R762483</t>
  </si>
  <si>
    <t>GB235555542</t>
  </si>
  <si>
    <t>THREADNEEDLE ASSET MANAGEMENT HOLDINGS LTD</t>
  </si>
  <si>
    <t>3505280892</t>
  </si>
  <si>
    <t>24Z130666001</t>
  </si>
  <si>
    <t>24Z130666</t>
  </si>
  <si>
    <t>US808957229</t>
  </si>
  <si>
    <t>AGRIUM US INC</t>
  </si>
  <si>
    <t>103300893312</t>
  </si>
  <si>
    <t>24Z130637001</t>
  </si>
  <si>
    <t>24Z130637</t>
  </si>
  <si>
    <t>US006909717</t>
  </si>
  <si>
    <t>HOAG HOSPITAL FOUNDATION</t>
  </si>
  <si>
    <t>103300892860</t>
  </si>
  <si>
    <t>24Z130685001</t>
  </si>
  <si>
    <t>24Z130685</t>
  </si>
  <si>
    <t>US788823016</t>
  </si>
  <si>
    <t>LPL INVESTMENT HOLDINGS INC</t>
  </si>
  <si>
    <t>103300893151</t>
  </si>
  <si>
    <t>26Z075733001</t>
  </si>
  <si>
    <t>26Z075733</t>
  </si>
  <si>
    <t>X1320081</t>
  </si>
  <si>
    <t>70R753875004</t>
  </si>
  <si>
    <t>70R753875</t>
  </si>
  <si>
    <t>ES462027178</t>
  </si>
  <si>
    <t>MAPFRE MUTUALIDAD DE SEGUROS Y REASEGUROS A PRIMA FIJA</t>
  </si>
  <si>
    <t>4700018028</t>
  </si>
  <si>
    <t>L6R762326001</t>
  </si>
  <si>
    <t>L6R762326</t>
  </si>
  <si>
    <t>1273/hp/13pl</t>
  </si>
  <si>
    <t>CBR761905001</t>
  </si>
  <si>
    <t>CBR761905</t>
  </si>
  <si>
    <t>R5149</t>
  </si>
  <si>
    <t>TCG039642_Ent_Raiffeissen.</t>
  </si>
  <si>
    <t>70R762252001</t>
  </si>
  <si>
    <t>70R762252</t>
  </si>
  <si>
    <t>CP13-10654 /  AMBAR TELECOMUNICACIO</t>
  </si>
  <si>
    <t>26Z075601001</t>
  </si>
  <si>
    <t>26Z075601</t>
  </si>
  <si>
    <t>HPP PO-01347</t>
  </si>
  <si>
    <t>E8R763080001</t>
  </si>
  <si>
    <t>E8R763080</t>
  </si>
  <si>
    <t>AC13-0972</t>
  </si>
  <si>
    <t>24Z130699001</t>
  </si>
  <si>
    <t>24Z130699</t>
  </si>
  <si>
    <t>103300893455</t>
  </si>
  <si>
    <t>K1Z062331001</t>
  </si>
  <si>
    <t>K1Z062331</t>
  </si>
  <si>
    <t>BR901929484</t>
  </si>
  <si>
    <t>CÂMARA DE COMERCIALIZACAO DE ENERGIA ELÉTRICA CCEE</t>
  </si>
  <si>
    <t>Aceite de Proposta_CCEE</t>
  </si>
  <si>
    <t>26Z075738001</t>
  </si>
  <si>
    <t>26Z075738</t>
  </si>
  <si>
    <t>5033000878</t>
  </si>
  <si>
    <t>24Z130706001</t>
  </si>
  <si>
    <t>24Z130706</t>
  </si>
  <si>
    <t>US078705161</t>
  </si>
  <si>
    <t>THE ADT CORPORATION - US</t>
  </si>
  <si>
    <t>103300893203</t>
  </si>
  <si>
    <t>24Z130705001</t>
  </si>
  <si>
    <t>24Z130705</t>
  </si>
  <si>
    <t>6827513</t>
  </si>
  <si>
    <t>24Z130791001</t>
  </si>
  <si>
    <t>24Z130791</t>
  </si>
  <si>
    <t>103300893202</t>
  </si>
  <si>
    <t>24Z130772001</t>
  </si>
  <si>
    <t>24Z130772</t>
  </si>
  <si>
    <t>103300893026</t>
  </si>
  <si>
    <t>26Z075671001</t>
  </si>
  <si>
    <t>26Z075671</t>
  </si>
  <si>
    <t>2500935780</t>
  </si>
  <si>
    <t>F49977218042</t>
  </si>
  <si>
    <t>R17003556661</t>
  </si>
  <si>
    <t>R17003556</t>
  </si>
  <si>
    <t>L0043417</t>
  </si>
  <si>
    <t>36Z036686001</t>
  </si>
  <si>
    <t>36Z036686</t>
  </si>
  <si>
    <t>X55840/R2RY3/SAT</t>
  </si>
  <si>
    <t>89WS11732609</t>
  </si>
  <si>
    <t>89WS11732</t>
  </si>
  <si>
    <t>HPBTO_YRTA201312</t>
  </si>
  <si>
    <t>89WS11731609</t>
  </si>
  <si>
    <t>89WS11731</t>
  </si>
  <si>
    <t>HPBTO_YRRA201312</t>
  </si>
  <si>
    <t>89FP05626001</t>
  </si>
  <si>
    <t>89FP05626</t>
  </si>
  <si>
    <t>JP690800198</t>
  </si>
  <si>
    <t>NOMURA RESEARCH INSTITUTE, LTD.</t>
  </si>
  <si>
    <t>49B120145-T01</t>
  </si>
  <si>
    <t>89FB13987001</t>
  </si>
  <si>
    <t>89FB13987</t>
  </si>
  <si>
    <t>JP690729900</t>
  </si>
  <si>
    <t>AMERICAN FAMILY LIFE ASSURANCE CO OF COLUMBUS</t>
  </si>
  <si>
    <t>2013-2020</t>
  </si>
  <si>
    <t>R17003556662</t>
  </si>
  <si>
    <t>D40057731001</t>
  </si>
  <si>
    <t>D40057731</t>
  </si>
  <si>
    <t>P-201312260001</t>
  </si>
  <si>
    <t>26Z075627001</t>
  </si>
  <si>
    <t>26Z075627</t>
  </si>
  <si>
    <t>CNW1-17458-01</t>
  </si>
  <si>
    <t>E8R759112001</t>
  </si>
  <si>
    <t>E8R759112</t>
  </si>
  <si>
    <t>SA643331408</t>
  </si>
  <si>
    <t>NATIONAL COMPUTER SYSTEMS COMPANY</t>
  </si>
  <si>
    <t>POJ 24275</t>
  </si>
  <si>
    <t>CBR759163001</t>
  </si>
  <si>
    <t>CBR759163</t>
  </si>
  <si>
    <t>TCG042399_Ent_Gazprom</t>
  </si>
  <si>
    <t>R17003556664</t>
  </si>
  <si>
    <t>R17003556663</t>
  </si>
  <si>
    <t>754305938662</t>
  </si>
  <si>
    <t>754305938</t>
  </si>
  <si>
    <t>SG595120049</t>
  </si>
  <si>
    <t>United Overseas Bank Limited (UOB)</t>
  </si>
  <si>
    <t>4500286498</t>
  </si>
  <si>
    <t>82R755965001</t>
  </si>
  <si>
    <t>82R755965</t>
  </si>
  <si>
    <t>94976</t>
  </si>
  <si>
    <t>82R750874001</t>
  </si>
  <si>
    <t>82R750874</t>
  </si>
  <si>
    <t>IT428869465</t>
  </si>
  <si>
    <t>FINMECCANICA SPA</t>
  </si>
  <si>
    <t>13AP116359</t>
  </si>
  <si>
    <t>89FA70467001</t>
  </si>
  <si>
    <t>89FA70467</t>
  </si>
  <si>
    <t>183-VRG0002783-111231+1</t>
  </si>
  <si>
    <t>89FA70248001</t>
  </si>
  <si>
    <t>89FA70248</t>
  </si>
  <si>
    <t>183-VRG0002783-111216+1</t>
  </si>
  <si>
    <t>89FA70250001</t>
  </si>
  <si>
    <t>89FA70250</t>
  </si>
  <si>
    <t>183-VRG0002783-111214+1</t>
  </si>
  <si>
    <t>89FA70249001</t>
  </si>
  <si>
    <t>89FA70249</t>
  </si>
  <si>
    <t>183-VRG0002783-111215+1</t>
  </si>
  <si>
    <t>J92508225001</t>
  </si>
  <si>
    <t>J92508225</t>
  </si>
  <si>
    <t>1412DLPO/141201096/WINSHUTTLE</t>
  </si>
  <si>
    <t>89FA70468001</t>
  </si>
  <si>
    <t>89FA70468</t>
  </si>
  <si>
    <t>183-VRG0002783-111230+1</t>
  </si>
  <si>
    <t>89FA70585001</t>
  </si>
  <si>
    <t>89FA70585</t>
  </si>
  <si>
    <t>183-VRG0002783-111209+1</t>
  </si>
  <si>
    <t>89FA70584001</t>
  </si>
  <si>
    <t>89FA70584</t>
  </si>
  <si>
    <t>183-VRG0002783-111210+1</t>
  </si>
  <si>
    <t>89FA70587001</t>
  </si>
  <si>
    <t>89FA70587</t>
  </si>
  <si>
    <t>183-VRG0002783-111207+1</t>
  </si>
  <si>
    <t>89FA70586001</t>
  </si>
  <si>
    <t>89FA70586</t>
  </si>
  <si>
    <t>183-VRG0002783-111208+1</t>
  </si>
  <si>
    <t>89FA70583001</t>
  </si>
  <si>
    <t>89FA70583</t>
  </si>
  <si>
    <t>183-VRG0002783-111211+1</t>
  </si>
  <si>
    <t>89FA70580001</t>
  </si>
  <si>
    <t>89FA70580</t>
  </si>
  <si>
    <t>183-VRG0002783-111218+1</t>
  </si>
  <si>
    <t>89FA70579001</t>
  </si>
  <si>
    <t>89FA70579</t>
  </si>
  <si>
    <t>183-VRG0002783-111219+1</t>
  </si>
  <si>
    <t>89FA70582001</t>
  </si>
  <si>
    <t>89FA70582</t>
  </si>
  <si>
    <t>183-VRG0002783-111212+1</t>
  </si>
  <si>
    <t>89FA70581001</t>
  </si>
  <si>
    <t>89FA70581</t>
  </si>
  <si>
    <t>183-VRG0002783-111213+1</t>
  </si>
  <si>
    <t>89FA70588001</t>
  </si>
  <si>
    <t>89FA70588</t>
  </si>
  <si>
    <t>183-VRG0002783-111206+1</t>
  </si>
  <si>
    <t>89FA70602001</t>
  </si>
  <si>
    <t>89FA70602</t>
  </si>
  <si>
    <t>183-VRG0002783-111202+1</t>
  </si>
  <si>
    <t>89FA70590001</t>
  </si>
  <si>
    <t>89FA70590</t>
  </si>
  <si>
    <t>183-VRG0002783-111204+1</t>
  </si>
  <si>
    <t>89FA70589001</t>
  </si>
  <si>
    <t>89FA70589</t>
  </si>
  <si>
    <t>183-VRG0002783-111205+1</t>
  </si>
  <si>
    <t>89FA70601001</t>
  </si>
  <si>
    <t>89FA70601</t>
  </si>
  <si>
    <t>183-VRG0002783-111203+1</t>
  </si>
  <si>
    <t>89FA70591001</t>
  </si>
  <si>
    <t>89FA70591</t>
  </si>
  <si>
    <t>183-VRG0002783-111217+1</t>
  </si>
  <si>
    <t>89FA70561001</t>
  </si>
  <si>
    <t>89FA70561</t>
  </si>
  <si>
    <t>183-VRG0003537-111238+1</t>
  </si>
  <si>
    <t>89FA70470001</t>
  </si>
  <si>
    <t>89FA70470</t>
  </si>
  <si>
    <t>183-VRG0002783-111228+1</t>
  </si>
  <si>
    <t>89FA70469001</t>
  </si>
  <si>
    <t>89FA70469</t>
  </si>
  <si>
    <t>183-VRG0002783-111229+1</t>
  </si>
  <si>
    <t>89FA70562001</t>
  </si>
  <si>
    <t>89FA70562</t>
  </si>
  <si>
    <t>183-VRG0003537-111237+1</t>
  </si>
  <si>
    <t>89FA70576001</t>
  </si>
  <si>
    <t>89FA70576</t>
  </si>
  <si>
    <t>183-VRG0002783-111222+1</t>
  </si>
  <si>
    <t>89FA70575001</t>
  </si>
  <si>
    <t>89FA70575</t>
  </si>
  <si>
    <t>183-VRG0002783-111223+1</t>
  </si>
  <si>
    <t>89FA70578001</t>
  </si>
  <si>
    <t>89FA70578</t>
  </si>
  <si>
    <t>183-VRG0002783-111220+1</t>
  </si>
  <si>
    <t>89FA70577001</t>
  </si>
  <si>
    <t>89FA70577</t>
  </si>
  <si>
    <t>183-VRG0002783-111221+1</t>
  </si>
  <si>
    <t>89FA70574001</t>
  </si>
  <si>
    <t>89FA70574</t>
  </si>
  <si>
    <t>183-VRG0002783-111224+1</t>
  </si>
  <si>
    <t>89FA70571001</t>
  </si>
  <si>
    <t>89FA70571</t>
  </si>
  <si>
    <t>183-VRG0002783-111227+1</t>
  </si>
  <si>
    <t>89FA70563001</t>
  </si>
  <si>
    <t>89FA70563</t>
  </si>
  <si>
    <t>183-VRG0003537-111236+1</t>
  </si>
  <si>
    <t>89FA70573001</t>
  </si>
  <si>
    <t>89FA70573</t>
  </si>
  <si>
    <t>183-VRG0002783-111225+1</t>
  </si>
  <si>
    <t>89FA70572001</t>
  </si>
  <si>
    <t>89FA70572</t>
  </si>
  <si>
    <t>183-VRG0002783-111226+1</t>
  </si>
  <si>
    <t>26Z075652001</t>
  </si>
  <si>
    <t>26Z075652</t>
  </si>
  <si>
    <t>X1320079</t>
  </si>
  <si>
    <t>F49961044001</t>
  </si>
  <si>
    <t>F49961044</t>
  </si>
  <si>
    <t>AVNETHP13-0052</t>
  </si>
  <si>
    <t>F49977217012</t>
  </si>
  <si>
    <t>F49977217011</t>
  </si>
  <si>
    <t>F49977217014</t>
  </si>
  <si>
    <t>F49977217013</t>
  </si>
  <si>
    <t>F49977217004</t>
  </si>
  <si>
    <t>F49968042002</t>
  </si>
  <si>
    <t>F49968042</t>
  </si>
  <si>
    <t>14DTVADBTO008</t>
  </si>
  <si>
    <t>F49977217001</t>
  </si>
  <si>
    <t>F49977218012</t>
  </si>
  <si>
    <t>F49977218011</t>
  </si>
  <si>
    <t>F49987131001</t>
  </si>
  <si>
    <t>F49987131</t>
  </si>
  <si>
    <t>F49977218062</t>
  </si>
  <si>
    <t>F49977217015</t>
  </si>
  <si>
    <t>F49977218002</t>
  </si>
  <si>
    <t>F49977217040</t>
  </si>
  <si>
    <t>F49977218024</t>
  </si>
  <si>
    <t>F49977217039</t>
  </si>
  <si>
    <t>F49977217036</t>
  </si>
  <si>
    <t>F49977217035</t>
  </si>
  <si>
    <t>F49977217038</t>
  </si>
  <si>
    <t>F49977217037</t>
  </si>
  <si>
    <t>F49977218032</t>
  </si>
  <si>
    <t>F49977218039</t>
  </si>
  <si>
    <t>F49977218038</t>
  </si>
  <si>
    <t>F49977218041</t>
  </si>
  <si>
    <t>F49977218040</t>
  </si>
  <si>
    <t>24Z130413001</t>
  </si>
  <si>
    <t>24Z130413</t>
  </si>
  <si>
    <t>103300891294</t>
  </si>
  <si>
    <t>F49977218037</t>
  </si>
  <si>
    <t>F49977218034</t>
  </si>
  <si>
    <t>F49977218033</t>
  </si>
  <si>
    <t>F49977218036</t>
  </si>
  <si>
    <t>F49977218035</t>
  </si>
  <si>
    <t>F49977217022</t>
  </si>
  <si>
    <t>F49977217021</t>
  </si>
  <si>
    <t>F49977217024</t>
  </si>
  <si>
    <t>F49977217023</t>
  </si>
  <si>
    <t>F49977217020</t>
  </si>
  <si>
    <t>F49977217017</t>
  </si>
  <si>
    <t>F49977217016</t>
  </si>
  <si>
    <t>F49977217019</t>
  </si>
  <si>
    <t>F49977217018</t>
  </si>
  <si>
    <t>F49977217025</t>
  </si>
  <si>
    <t>F49977217032</t>
  </si>
  <si>
    <t>F49977217031</t>
  </si>
  <si>
    <t>F49977217034</t>
  </si>
  <si>
    <t>F49977217033</t>
  </si>
  <si>
    <t>F49977217030</t>
  </si>
  <si>
    <t>F49977217027</t>
  </si>
  <si>
    <t>F49977217026</t>
  </si>
  <si>
    <t>F49977217029</t>
  </si>
  <si>
    <t>F49977217028</t>
  </si>
  <si>
    <t>F49977218010</t>
  </si>
  <si>
    <t>906102476001</t>
  </si>
  <si>
    <t>906102476</t>
  </si>
  <si>
    <t>AU750089336</t>
  </si>
  <si>
    <t>UNITED ENERGY DISTRIBUTION PTY LIMITED</t>
  </si>
  <si>
    <t>POA #2 90IN-71668-01</t>
  </si>
  <si>
    <t>24Z130594001</t>
  </si>
  <si>
    <t>24Z130594</t>
  </si>
  <si>
    <t>US055444384</t>
  </si>
  <si>
    <t>UMB FINANCIAL CORPORATION</t>
  </si>
  <si>
    <t>6825407</t>
  </si>
  <si>
    <t>24Z127787900</t>
  </si>
  <si>
    <t>26Z075653001</t>
  </si>
  <si>
    <t>26Z075653</t>
  </si>
  <si>
    <t>X1320078S</t>
  </si>
  <si>
    <t>24Z130538001</t>
  </si>
  <si>
    <t>24Z130538</t>
  </si>
  <si>
    <t>6825408</t>
  </si>
  <si>
    <t>94Z006376001</t>
  </si>
  <si>
    <t>94Z006376</t>
  </si>
  <si>
    <t>AR0001-000000224</t>
  </si>
  <si>
    <t>26Z075583002</t>
  </si>
  <si>
    <t>26Z075583003</t>
  </si>
  <si>
    <t>F49977218030</t>
  </si>
  <si>
    <t>F49977218029</t>
  </si>
  <si>
    <t>F49977218028</t>
  </si>
  <si>
    <t>F49977218025</t>
  </si>
  <si>
    <t>F49977218027</t>
  </si>
  <si>
    <t>F49977218026</t>
  </si>
  <si>
    <t>F49977218007</t>
  </si>
  <si>
    <t>F49977218006</t>
  </si>
  <si>
    <t>F49977218009</t>
  </si>
  <si>
    <t>F49977218008</t>
  </si>
  <si>
    <t>F49977218005</t>
  </si>
  <si>
    <t>F49977218001</t>
  </si>
  <si>
    <t>F49977218004</t>
  </si>
  <si>
    <t>20Z055584001</t>
  </si>
  <si>
    <t>20Z055584</t>
  </si>
  <si>
    <t>CA255417685</t>
  </si>
  <si>
    <t>CANADIAN BLOOD SERVICES</t>
  </si>
  <si>
    <t>4300211933</t>
  </si>
  <si>
    <t>20Z055583001</t>
  </si>
  <si>
    <t>20Z055583</t>
  </si>
  <si>
    <t>4300211581</t>
  </si>
  <si>
    <t>20Z055604001</t>
  </si>
  <si>
    <t>20Z055604</t>
  </si>
  <si>
    <t>0000030358</t>
  </si>
  <si>
    <t>F49977217009</t>
  </si>
  <si>
    <t>F49977217008</t>
  </si>
  <si>
    <t>F49977217010</t>
  </si>
  <si>
    <t>F49977217007</t>
  </si>
  <si>
    <t>F49977217006</t>
  </si>
  <si>
    <t>F49977217005</t>
  </si>
  <si>
    <t>242150174354</t>
  </si>
  <si>
    <t>50174354</t>
  </si>
  <si>
    <t>CC/4003/10/2017</t>
  </si>
  <si>
    <t>80R720801D01</t>
  </si>
  <si>
    <t>80R720801</t>
  </si>
  <si>
    <t>PO2016615</t>
  </si>
  <si>
    <t>87R718836001</t>
  </si>
  <si>
    <t>87R718836</t>
  </si>
  <si>
    <t>4500007442</t>
  </si>
  <si>
    <t>80R735403001</t>
  </si>
  <si>
    <t>80R735403</t>
  </si>
  <si>
    <t>8000069264</t>
  </si>
  <si>
    <t>81R732697D01</t>
  </si>
  <si>
    <t>81R732697</t>
  </si>
  <si>
    <t>75001-0000003814</t>
  </si>
  <si>
    <t>85R749402D01</t>
  </si>
  <si>
    <t>85R749402</t>
  </si>
  <si>
    <t>191213</t>
  </si>
  <si>
    <t>P72130263550</t>
  </si>
  <si>
    <t>30263550</t>
  </si>
  <si>
    <t>13BC03490</t>
  </si>
  <si>
    <t>TV2130159814</t>
  </si>
  <si>
    <t>30159814</t>
  </si>
  <si>
    <t>130001444</t>
  </si>
  <si>
    <t>TV2130159813</t>
  </si>
  <si>
    <t>30159813</t>
  </si>
  <si>
    <t>130001442</t>
  </si>
  <si>
    <t>AE649543451</t>
  </si>
  <si>
    <t>DUBAI CHAMBER OF COMMERCE</t>
  </si>
  <si>
    <t>940023786620</t>
  </si>
  <si>
    <t>23786620</t>
  </si>
  <si>
    <t>LOC DEBOOK 02/02/2014</t>
  </si>
  <si>
    <t>OPP-0000834286</t>
  </si>
  <si>
    <t>940023769522</t>
  </si>
  <si>
    <t>23769522</t>
  </si>
  <si>
    <t>4600030119</t>
  </si>
  <si>
    <t>940023624540</t>
  </si>
  <si>
    <t>23624540</t>
  </si>
  <si>
    <t>LOC, DEBOOK 12/15/2013</t>
  </si>
  <si>
    <t>OPP-0000854141</t>
  </si>
  <si>
    <t>710001226947</t>
  </si>
  <si>
    <t>01226947</t>
  </si>
  <si>
    <t>AT300133535</t>
  </si>
  <si>
    <t>AUSTRIAN AIRLINES</t>
  </si>
  <si>
    <t>4500090441</t>
  </si>
  <si>
    <t>OPP-0002030703</t>
  </si>
  <si>
    <t>710001221723</t>
  </si>
  <si>
    <t>01221723</t>
  </si>
  <si>
    <t>130933-ASD</t>
  </si>
  <si>
    <t>OPP-0001686819</t>
  </si>
  <si>
    <t>720001220313</t>
  </si>
  <si>
    <t>01220313</t>
  </si>
  <si>
    <t>J92740041007</t>
  </si>
  <si>
    <t>242150121441</t>
  </si>
  <si>
    <t>50121441</t>
  </si>
  <si>
    <t>CC003/1075/11/16</t>
  </si>
  <si>
    <t>F41080139101</t>
  </si>
  <si>
    <t>820101226134</t>
  </si>
  <si>
    <t>01226134</t>
  </si>
  <si>
    <t>961/13</t>
  </si>
  <si>
    <t>OPP-0002055122</t>
  </si>
  <si>
    <t>K12150174966</t>
  </si>
  <si>
    <t>50174966</t>
  </si>
  <si>
    <t>+NALI#OPP-0001990539-02</t>
  </si>
  <si>
    <t>J92522342002</t>
  </si>
  <si>
    <t>840001127009</t>
  </si>
  <si>
    <t>01127009</t>
  </si>
  <si>
    <t>BE282744309</t>
  </si>
  <si>
    <t>BELGACOM</t>
  </si>
  <si>
    <t>4570648293</t>
  </si>
  <si>
    <t>840001224496</t>
  </si>
  <si>
    <t>01224496</t>
  </si>
  <si>
    <t>4570674033</t>
  </si>
  <si>
    <t>OPP-0001670995</t>
  </si>
  <si>
    <t>January</t>
  </si>
  <si>
    <t>840001224507</t>
  </si>
  <si>
    <t>01224507</t>
  </si>
  <si>
    <t>LOC 02.02.2014-.</t>
  </si>
  <si>
    <t>840001028429</t>
  </si>
  <si>
    <t>01028429</t>
  </si>
  <si>
    <t>8800035836</t>
  </si>
  <si>
    <t>840001224505</t>
  </si>
  <si>
    <t>01224505</t>
  </si>
  <si>
    <t>LOC 02.02.2014.</t>
  </si>
  <si>
    <t>840001224506</t>
  </si>
  <si>
    <t>01224506</t>
  </si>
  <si>
    <t>LOC 02.02.2014-</t>
  </si>
  <si>
    <t>840001224504</t>
  </si>
  <si>
    <t>01224504</t>
  </si>
  <si>
    <t>LOC 02.02.2014</t>
  </si>
  <si>
    <t>840001226055</t>
  </si>
  <si>
    <t>01226055</t>
  </si>
  <si>
    <t>BE370222416</t>
  </si>
  <si>
    <t>MAZDA</t>
  </si>
  <si>
    <t>4500099434/17.12.2013</t>
  </si>
  <si>
    <t>840001226163</t>
  </si>
  <si>
    <t>01226163</t>
  </si>
  <si>
    <t>BE373876762</t>
  </si>
  <si>
    <t>CEGEKA NV</t>
  </si>
  <si>
    <t>Stat update ICOEM TS CEGEKA</t>
  </si>
  <si>
    <t>K10022255417</t>
  </si>
  <si>
    <t>22255417</t>
  </si>
  <si>
    <t>BR678272727</t>
  </si>
  <si>
    <t>Sk Intelligence Tecnologia Em Informatica Ltda</t>
  </si>
  <si>
    <t>WS_8_1L3TQWZ</t>
  </si>
  <si>
    <t>K10020420647</t>
  </si>
  <si>
    <t>20420647</t>
  </si>
  <si>
    <t>BR898626452</t>
  </si>
  <si>
    <t>Almap BBDO Publicidade e Comunicacoes Ltda</t>
  </si>
  <si>
    <t>CM - 3-1BP6E0Z - FICHA</t>
  </si>
  <si>
    <t>K10022398369</t>
  </si>
  <si>
    <t>22398369</t>
  </si>
  <si>
    <t>WS_8_1RRI22M</t>
  </si>
  <si>
    <t>K10020376723</t>
  </si>
  <si>
    <t>20376723</t>
  </si>
  <si>
    <t>CM - 3-2P17LTJ - FICHA</t>
  </si>
  <si>
    <t>K10023763652</t>
  </si>
  <si>
    <t>23763652</t>
  </si>
  <si>
    <t>BR899936876</t>
  </si>
  <si>
    <t>WEG PARTICIPACOES E SERVICOS S/A</t>
  </si>
  <si>
    <t>LN-OPP-0001748201</t>
  </si>
  <si>
    <t>K10020420553</t>
  </si>
  <si>
    <t>20420553</t>
  </si>
  <si>
    <t>BR900085382</t>
  </si>
  <si>
    <t>ITACATU S/A</t>
  </si>
  <si>
    <t>CM - 3-1ZNAJAH - PROPOSTA</t>
  </si>
  <si>
    <t>K10020364844</t>
  </si>
  <si>
    <t>20364844</t>
  </si>
  <si>
    <t>CM - 3-2P17LTB - FICHA</t>
  </si>
  <si>
    <t>K10020456017</t>
  </si>
  <si>
    <t>20456017</t>
  </si>
  <si>
    <t>BR901720511</t>
  </si>
  <si>
    <t>DIEBOLD BRASIL LTDA</t>
  </si>
  <si>
    <t>CM - 3-3ASEGU3 - FICHA</t>
  </si>
  <si>
    <t>K10020376722</t>
  </si>
  <si>
    <t>20376722</t>
  </si>
  <si>
    <t>CM - 3-2P17LUR - FICHA</t>
  </si>
  <si>
    <t>K10020465337</t>
  </si>
  <si>
    <t>20465337</t>
  </si>
  <si>
    <t>CM - 3-3C3RCKJ - FICHA</t>
  </si>
  <si>
    <t>K10020427849</t>
  </si>
  <si>
    <t>20427849</t>
  </si>
  <si>
    <t>BR908751766</t>
  </si>
  <si>
    <t>Interadapt Solutions Ltda.</t>
  </si>
  <si>
    <t>CM - 3-37V67Y1 - FICHA</t>
  </si>
  <si>
    <t>20Z053908600</t>
  </si>
  <si>
    <t>208023591790</t>
  </si>
  <si>
    <t>23591790</t>
  </si>
  <si>
    <t>CA201649068</t>
  </si>
  <si>
    <t>ROGERS COMMUNICATIONS INC</t>
  </si>
  <si>
    <t>9002092430</t>
  </si>
  <si>
    <t>OPP-0001070502</t>
  </si>
  <si>
    <t>208023746880</t>
  </si>
  <si>
    <t>23746880</t>
  </si>
  <si>
    <t>20Z054934001</t>
  </si>
  <si>
    <t>20Z054934</t>
  </si>
  <si>
    <t>111886</t>
  </si>
  <si>
    <t>208023521539</t>
  </si>
  <si>
    <t>23521539</t>
  </si>
  <si>
    <t>Change Order SOW Signed</t>
  </si>
  <si>
    <t>OPP-0000359550</t>
  </si>
  <si>
    <t>208023783901</t>
  </si>
  <si>
    <t>23783901</t>
  </si>
  <si>
    <t>CA206933090</t>
  </si>
  <si>
    <t>ALTAGAS LTD</t>
  </si>
  <si>
    <t>2013-483</t>
  </si>
  <si>
    <t>OPP-0001845844Â</t>
  </si>
  <si>
    <t>208023725227</t>
  </si>
  <si>
    <t>23725227</t>
  </si>
  <si>
    <t>208023783995</t>
  </si>
  <si>
    <t>23783995</t>
  </si>
  <si>
    <t>5100013832</t>
  </si>
  <si>
    <t>OPP-0001911277</t>
  </si>
  <si>
    <t>208022951121</t>
  </si>
  <si>
    <t>22951121</t>
  </si>
  <si>
    <t>Claude Auger’s PEIN -  A237208</t>
  </si>
  <si>
    <t>OPP-0000346539</t>
  </si>
  <si>
    <t>208023778538</t>
  </si>
  <si>
    <t>23778538</t>
  </si>
  <si>
    <t>Claude Auger’s PEIN is A237208</t>
  </si>
  <si>
    <t>OPP-0001890950</t>
  </si>
  <si>
    <t>208023725824</t>
  </si>
  <si>
    <t>23725824</t>
  </si>
  <si>
    <t>CA252727136</t>
  </si>
  <si>
    <t>INSURANCE CORPORATION OF BC</t>
  </si>
  <si>
    <t>258340</t>
  </si>
  <si>
    <t>OPP-0001963076</t>
  </si>
  <si>
    <t>20Z055281001</t>
  </si>
  <si>
    <t>20Z055281</t>
  </si>
  <si>
    <t>Hydro CC TK Dec</t>
  </si>
  <si>
    <t>208023778410</t>
  </si>
  <si>
    <t>23778410</t>
  </si>
  <si>
    <t>625166</t>
  </si>
  <si>
    <t>OPP-0001891035</t>
  </si>
  <si>
    <t>870001156270</t>
  </si>
  <si>
    <t>01156270</t>
  </si>
  <si>
    <t>CH480001163</t>
  </si>
  <si>
    <t>SWISS RE</t>
  </si>
  <si>
    <t>PO 30073809</t>
  </si>
  <si>
    <t>OPP-0001617914</t>
  </si>
  <si>
    <t>870001215059</t>
  </si>
  <si>
    <t>01215059</t>
  </si>
  <si>
    <t>CH480001296</t>
  </si>
  <si>
    <t>MIGROS_DS</t>
  </si>
  <si>
    <t>Einzelvertrag</t>
  </si>
  <si>
    <t>OPP-0001894200</t>
  </si>
  <si>
    <t>870001085793</t>
  </si>
  <si>
    <t>01085793</t>
  </si>
  <si>
    <t>ICOEM CH3-SW006</t>
  </si>
  <si>
    <t>OPP-0000920773</t>
  </si>
  <si>
    <t>87R703829001</t>
  </si>
  <si>
    <t>87R703829</t>
  </si>
  <si>
    <t>7010024486</t>
  </si>
  <si>
    <t>870001218585</t>
  </si>
  <si>
    <t>01218585</t>
  </si>
  <si>
    <t>ICOEM CH3-SW007</t>
  </si>
  <si>
    <t>OPP-0001668003</t>
  </si>
  <si>
    <t>870000694108</t>
  </si>
  <si>
    <t>00694108</t>
  </si>
  <si>
    <t>870001224004</t>
  </si>
  <si>
    <t>01224004</t>
  </si>
  <si>
    <t>LOC 18.12.2013</t>
  </si>
  <si>
    <t>870001057452</t>
  </si>
  <si>
    <t>01057452</t>
  </si>
  <si>
    <t>244679</t>
  </si>
  <si>
    <t>870001045371</t>
  </si>
  <si>
    <t>01045371</t>
  </si>
  <si>
    <t>CH480716935</t>
  </si>
  <si>
    <t>SCHWEIZERISCHE MOBILIAR GENOSSENSCHAFT</t>
  </si>
  <si>
    <t>Einzelvertrag Nr. 1</t>
  </si>
  <si>
    <t>OPP-0000253443</t>
  </si>
  <si>
    <t>870001215190</t>
  </si>
  <si>
    <t>01215190</t>
  </si>
  <si>
    <t>Bestellnummer: GM-45513220</t>
  </si>
  <si>
    <t>OPP-0001664047</t>
  </si>
  <si>
    <t>CH480893994</t>
  </si>
  <si>
    <t>ISOURCE AG</t>
  </si>
  <si>
    <t>870001215263</t>
  </si>
  <si>
    <t>01215263</t>
  </si>
  <si>
    <t>OPP-0001141032 v. 11.12.2013</t>
  </si>
  <si>
    <t>OPP-0001141032</t>
  </si>
  <si>
    <t>870001183019</t>
  </si>
  <si>
    <t>01183019</t>
  </si>
  <si>
    <t>OPP-0001659074 v. 24.09.2013</t>
  </si>
  <si>
    <t>OPP-0001659074</t>
  </si>
  <si>
    <t>870001224014</t>
  </si>
  <si>
    <t>01224014</t>
  </si>
  <si>
    <t>ICOEM BA to follow</t>
  </si>
  <si>
    <t>870001140465</t>
  </si>
  <si>
    <t>01140465</t>
  </si>
  <si>
    <t>CH481693786</t>
  </si>
  <si>
    <t>INDUSTRIELLE WERKE BASEL (IWB)</t>
  </si>
  <si>
    <t>Bestellnr: 4500290222</t>
  </si>
  <si>
    <t>OPP-0001524512</t>
  </si>
  <si>
    <t>870001213576</t>
  </si>
  <si>
    <t>01213576</t>
  </si>
  <si>
    <t>PO C028-3000918151</t>
  </si>
  <si>
    <t>OPP-0000344845</t>
  </si>
  <si>
    <t>870001030821</t>
  </si>
  <si>
    <t>01030821</t>
  </si>
  <si>
    <t>C028-3000534547</t>
  </si>
  <si>
    <t>F41080143100</t>
  </si>
  <si>
    <t>F41080143</t>
  </si>
  <si>
    <t>CN529663692</t>
  </si>
  <si>
    <t>CITIC INDUSTRIAL BANK</t>
  </si>
  <si>
    <t>2013-IT-0138-HR-01</t>
  </si>
  <si>
    <t>F41080145100</t>
  </si>
  <si>
    <t>F41080145</t>
  </si>
  <si>
    <t>CN653715839</t>
  </si>
  <si>
    <t>CHINA MERCHANTS BANK CO LTD</t>
  </si>
  <si>
    <t>CN5-E0506</t>
  </si>
  <si>
    <t>F40010926667</t>
  </si>
  <si>
    <t>10926667</t>
  </si>
  <si>
    <t>CN5-E0506 OPP-0000696031</t>
  </si>
  <si>
    <t>OPP-0000696031</t>
  </si>
  <si>
    <t>F40010919432</t>
  </si>
  <si>
    <t>10919432</t>
  </si>
  <si>
    <t>F40010922433</t>
  </si>
  <si>
    <t>10922433</t>
  </si>
  <si>
    <t>CN5-E0585 OPP-0001958618</t>
  </si>
  <si>
    <t>OPP-0001958618</t>
  </si>
  <si>
    <t>F41080144100</t>
  </si>
  <si>
    <t>F41080144</t>
  </si>
  <si>
    <t>CN5-E0586</t>
  </si>
  <si>
    <t>F40010925695</t>
  </si>
  <si>
    <t>10925695</t>
  </si>
  <si>
    <t>CN5-E0586 OPP-0001846492</t>
  </si>
  <si>
    <t>OPP-0001846492</t>
  </si>
  <si>
    <t>L8R741783D00</t>
  </si>
  <si>
    <t>L80001223485</t>
  </si>
  <si>
    <t>01223485</t>
  </si>
  <si>
    <t>CZ643480403</t>
  </si>
  <si>
    <t>KOMERCNI BANKA A.S.</t>
  </si>
  <si>
    <t>Objednavka c. 0000350935</t>
  </si>
  <si>
    <t>OPP-0000619174</t>
  </si>
  <si>
    <t>L80001222612</t>
  </si>
  <si>
    <t>01222612</t>
  </si>
  <si>
    <t>3001148441 (9300)</t>
  </si>
  <si>
    <t>OPP-0001658619</t>
  </si>
  <si>
    <t>L8R689638D01</t>
  </si>
  <si>
    <t>L8R689638</t>
  </si>
  <si>
    <t>26258288/611</t>
  </si>
  <si>
    <t>L8R719838D00</t>
  </si>
  <si>
    <t>L8R719838</t>
  </si>
  <si>
    <t>L8R719838D01</t>
  </si>
  <si>
    <t>L8R727517D01</t>
  </si>
  <si>
    <t>L8R727517</t>
  </si>
  <si>
    <t>1031006289</t>
  </si>
  <si>
    <t>L80001224689</t>
  </si>
  <si>
    <t>01224689</t>
  </si>
  <si>
    <t>CZ644195984</t>
  </si>
  <si>
    <t>KOOPERATIVA POJISTOVNA A.S.</t>
  </si>
  <si>
    <t>ICOEM TS CZ3-1KO02</t>
  </si>
  <si>
    <t>OPP-0001666156</t>
  </si>
  <si>
    <t>L80001211806</t>
  </si>
  <si>
    <t>01211806</t>
  </si>
  <si>
    <t>CZ644862666</t>
  </si>
  <si>
    <t>VSEOBECNA ZDRAVOTNI POJISTOVNA CESKE REPUBLIKY</t>
  </si>
  <si>
    <t>Obj.c. 4200000894 ze dne 5.12.2013</t>
  </si>
  <si>
    <t>OPP-0000618522</t>
  </si>
  <si>
    <t>830001212271</t>
  </si>
  <si>
    <t>01212271</t>
  </si>
  <si>
    <t>DE312843352</t>
  </si>
  <si>
    <t>EADS DEUTSCHLAND GMBH (SOUTH)</t>
  </si>
  <si>
    <t>45433162-903-0010</t>
  </si>
  <si>
    <t>OPP-0001580928</t>
  </si>
  <si>
    <t>83R702276001</t>
  </si>
  <si>
    <t>83R702276</t>
  </si>
  <si>
    <t>DE315000893</t>
  </si>
  <si>
    <t>DEUTSCHE LUFTHANSA AKTIENGESELLSCHAFT</t>
  </si>
  <si>
    <t>Abteilung:FRA AI/5-T ProcessSupport</t>
  </si>
  <si>
    <t>830001221507</t>
  </si>
  <si>
    <t>01221507</t>
  </si>
  <si>
    <t>CR zu 2910139973 vom 21.03.2013</t>
  </si>
  <si>
    <t>CRMEM1-2-1F9K3FJ</t>
  </si>
  <si>
    <t>830001048010</t>
  </si>
  <si>
    <t>01048010</t>
  </si>
  <si>
    <t>DE315531558</t>
  </si>
  <si>
    <t>BSH BOSCH &amp;SIEMENS HAUSGERTE GMBH</t>
  </si>
  <si>
    <t>3100012416</t>
  </si>
  <si>
    <t>OPP-0000676521</t>
  </si>
  <si>
    <t>830001104679</t>
  </si>
  <si>
    <t>01104679</t>
  </si>
  <si>
    <t>Stat. Order ICOEM</t>
  </si>
  <si>
    <t>OPP-0000975488</t>
  </si>
  <si>
    <t>830001097031</t>
  </si>
  <si>
    <t>01097031</t>
  </si>
  <si>
    <t>DE315750646</t>
  </si>
  <si>
    <t>DZ BANK AG DEUTSCHE ZENTRALGENOSSENSCHAFTSBANK</t>
  </si>
  <si>
    <t>DEU-933541-SR</t>
  </si>
  <si>
    <t>830001221891</t>
  </si>
  <si>
    <t>01221891</t>
  </si>
  <si>
    <t>4155826073</t>
  </si>
  <si>
    <t>OPP-0001853061</t>
  </si>
  <si>
    <t>83R741852D01</t>
  </si>
  <si>
    <t>83R741852</t>
  </si>
  <si>
    <t>830001186139</t>
  </si>
  <si>
    <t>01186139</t>
  </si>
  <si>
    <t>DEU-1005510-SR V2</t>
  </si>
  <si>
    <t>OPP-0001731026</t>
  </si>
  <si>
    <t>830001121934</t>
  </si>
  <si>
    <t>01121934</t>
  </si>
  <si>
    <t>DE316067164</t>
  </si>
  <si>
    <t>SIEMENS AKTIENGESELLSCHAFT</t>
  </si>
  <si>
    <t>7715/649060</t>
  </si>
  <si>
    <t>4502537668 v. 7.11.2013</t>
  </si>
  <si>
    <t>830001223182</t>
  </si>
  <si>
    <t>01223182</t>
  </si>
  <si>
    <t>4502564453</t>
  </si>
  <si>
    <t>OPP-0000523326</t>
  </si>
  <si>
    <t>820101217071</t>
  </si>
  <si>
    <t>01217071</t>
  </si>
  <si>
    <t>4501359453</t>
  </si>
  <si>
    <t>OPP-0001725985</t>
  </si>
  <si>
    <t>830000971156</t>
  </si>
  <si>
    <t>00971156</t>
  </si>
  <si>
    <t>DE321094120</t>
  </si>
  <si>
    <t>LANDESBANK BADEN-WUERTTEMBERG</t>
  </si>
  <si>
    <t>2000280829</t>
  </si>
  <si>
    <t>SBLCRM-8-23UV0Y1</t>
  </si>
  <si>
    <t>830001220115</t>
  </si>
  <si>
    <t>01220115</t>
  </si>
  <si>
    <t>.....</t>
  </si>
  <si>
    <t>OPP-0002069539</t>
  </si>
  <si>
    <t>830001034460</t>
  </si>
  <si>
    <t>01034460</t>
  </si>
  <si>
    <t>4500042011 v. 30.01.2013</t>
  </si>
  <si>
    <t>SIEBEL LINKER NOT COMPLETED</t>
  </si>
  <si>
    <t>830001223383</t>
  </si>
  <si>
    <t>01223383</t>
  </si>
  <si>
    <t>4500043697</t>
  </si>
  <si>
    <t>830000882239</t>
  </si>
  <si>
    <t>00882239</t>
  </si>
  <si>
    <t>4500039111</t>
  </si>
  <si>
    <t>SBLCRM-8-1QTXT9F</t>
  </si>
  <si>
    <t>830001059246</t>
  </si>
  <si>
    <t>01059246</t>
  </si>
  <si>
    <t>4500042011</t>
  </si>
  <si>
    <t>830000969894</t>
  </si>
  <si>
    <t>00969894</t>
  </si>
  <si>
    <t>4500036933</t>
  </si>
  <si>
    <t>OPP-0000263937</t>
  </si>
  <si>
    <t>830000834217</t>
  </si>
  <si>
    <t>00834217</t>
  </si>
  <si>
    <t>4500038764</t>
  </si>
  <si>
    <t>83R749859D01</t>
  </si>
  <si>
    <t>83R749859</t>
  </si>
  <si>
    <t>PO 18-12-13-OO350-GELN</t>
  </si>
  <si>
    <t>83R750381D01</t>
  </si>
  <si>
    <t>83R750381</t>
  </si>
  <si>
    <t>PO 2013-12-17-OO120-GELN</t>
  </si>
  <si>
    <t>830000944127</t>
  </si>
  <si>
    <t>00944127</t>
  </si>
  <si>
    <t>2011-026-00</t>
  </si>
  <si>
    <t>830000957365</t>
  </si>
  <si>
    <t>00957365</t>
  </si>
  <si>
    <t>DE341389328</t>
  </si>
  <si>
    <t>T-MOBILE DEUTSCHLAND GMBH</t>
  </si>
  <si>
    <t>ICEOM Deutsche Telekom</t>
  </si>
  <si>
    <t>830000881176</t>
  </si>
  <si>
    <t>00881176</t>
  </si>
  <si>
    <t>DE341704432</t>
  </si>
  <si>
    <t>MSG SERVICES AG</t>
  </si>
  <si>
    <t>42658</t>
  </si>
  <si>
    <t>830001215136</t>
  </si>
  <si>
    <t>01215136</t>
  </si>
  <si>
    <t>DE343863791</t>
  </si>
  <si>
    <t>LANDESBANK BERLIN HOLDING AG</t>
  </si>
  <si>
    <t>PSA-D-014399V01 vom 21.12.2006</t>
  </si>
  <si>
    <t>830001220390</t>
  </si>
  <si>
    <t>01220390</t>
  </si>
  <si>
    <t>4510004540</t>
  </si>
  <si>
    <t>OPP-0001976920</t>
  </si>
  <si>
    <t>830001220388</t>
  </si>
  <si>
    <t>01220388</t>
  </si>
  <si>
    <t>45010004492</t>
  </si>
  <si>
    <t>OPP-0001972931</t>
  </si>
  <si>
    <t>830001217868</t>
  </si>
  <si>
    <t>01217868</t>
  </si>
  <si>
    <t>45010004371</t>
  </si>
  <si>
    <t>830001212544</t>
  </si>
  <si>
    <t>01212544</t>
  </si>
  <si>
    <t>NB/4561131053/961/1000/I</t>
  </si>
  <si>
    <t>OPP-0001827234</t>
  </si>
  <si>
    <t>830001212547</t>
  </si>
  <si>
    <t>01212547</t>
  </si>
  <si>
    <t>832038148207</t>
  </si>
  <si>
    <t>38148207</t>
  </si>
  <si>
    <t>ZB13/600006/2013 - 500028</t>
  </si>
  <si>
    <t>930001187212</t>
  </si>
  <si>
    <t>01187212</t>
  </si>
  <si>
    <t>Att : Hr Finn Torben Andersen</t>
  </si>
  <si>
    <t>43072498, Maria Jolanta Pedersen</t>
  </si>
  <si>
    <t>930000959269</t>
  </si>
  <si>
    <t>00959269</t>
  </si>
  <si>
    <t>DK5-E0218 Att: Mette Hoffmann</t>
  </si>
  <si>
    <t>SBLCRM-8-25Q2EL2</t>
  </si>
  <si>
    <t>930001222489</t>
  </si>
  <si>
    <t>01222489</t>
  </si>
  <si>
    <t>DK310046375</t>
  </si>
  <si>
    <t>REGION SJAELLAND</t>
  </si>
  <si>
    <t>OPP-0001914823/ Britt Ellehave</t>
  </si>
  <si>
    <t>OPP-0001914823</t>
  </si>
  <si>
    <t>Egypt</t>
  </si>
  <si>
    <t>CS0001226602</t>
  </si>
  <si>
    <t>01226602</t>
  </si>
  <si>
    <t>EG366719321</t>
  </si>
  <si>
    <t>ERICSSON EGYPT LTD</t>
  </si>
  <si>
    <t>ICOEM+EG1-00043</t>
  </si>
  <si>
    <t>CS2130221992</t>
  </si>
  <si>
    <t>30221992</t>
  </si>
  <si>
    <t>EG552438053</t>
  </si>
  <si>
    <t>RAYA HOLDING</t>
  </si>
  <si>
    <t>14747</t>
  </si>
  <si>
    <t>702039173350</t>
  </si>
  <si>
    <t>39173350</t>
  </si>
  <si>
    <t>ES092689A31262</t>
  </si>
  <si>
    <t>700001224159</t>
  </si>
  <si>
    <t>01224159</t>
  </si>
  <si>
    <t>700001224043</t>
  </si>
  <si>
    <t>01224043</t>
  </si>
  <si>
    <t>ICOEM CR December 13</t>
  </si>
  <si>
    <t>700001227169</t>
  </si>
  <si>
    <t>01227169</t>
  </si>
  <si>
    <t>ICOEM CR17 December 13</t>
  </si>
  <si>
    <t>700001218529</t>
  </si>
  <si>
    <t>01218529</t>
  </si>
  <si>
    <t>700001224814</t>
  </si>
  <si>
    <t>01224814</t>
  </si>
  <si>
    <t>ES460282148</t>
  </si>
  <si>
    <t>AJUNTAMENT DE BARCELONA</t>
  </si>
  <si>
    <t>CONTRATO CON ES</t>
  </si>
  <si>
    <t>OPP-0001081630</t>
  </si>
  <si>
    <t>700001220098</t>
  </si>
  <si>
    <t>01220098</t>
  </si>
  <si>
    <t>PO 4540242223</t>
  </si>
  <si>
    <t>70R749696001</t>
  </si>
  <si>
    <t>70R749696</t>
  </si>
  <si>
    <t>8600004340</t>
  </si>
  <si>
    <t>70R733444D01</t>
  </si>
  <si>
    <t>70R733444</t>
  </si>
  <si>
    <t>ES462009655</t>
  </si>
  <si>
    <t>INDRA SISTEMAS S.A.</t>
  </si>
  <si>
    <t>4200137546</t>
  </si>
  <si>
    <t>700001226091</t>
  </si>
  <si>
    <t>01226091</t>
  </si>
  <si>
    <t>TGC4497</t>
  </si>
  <si>
    <t>OPP-0001699820</t>
  </si>
  <si>
    <t>700001226168</t>
  </si>
  <si>
    <t>01226168</t>
  </si>
  <si>
    <t>OPP-0000274181</t>
  </si>
  <si>
    <t>700001224815</t>
  </si>
  <si>
    <t>01224815</t>
  </si>
  <si>
    <t>700001218449</t>
  </si>
  <si>
    <t>01218449</t>
  </si>
  <si>
    <t>700001220091</t>
  </si>
  <si>
    <t>01220091</t>
  </si>
  <si>
    <t>700001227168</t>
  </si>
  <si>
    <t>01227168</t>
  </si>
  <si>
    <t>ES463774401</t>
  </si>
  <si>
    <t>ACESA TELECOM SA</t>
  </si>
  <si>
    <t>ICOEM SOW signed Dec'13</t>
  </si>
  <si>
    <t>OPP-0001263313</t>
  </si>
  <si>
    <t>700001227487</t>
  </si>
  <si>
    <t>01227487</t>
  </si>
  <si>
    <t>ES464117019</t>
  </si>
  <si>
    <t>MERCADONA S.A.- FORNS VALENCIANS FORVA S.A.</t>
  </si>
  <si>
    <t>PO 17673</t>
  </si>
  <si>
    <t>OPP-0000385187</t>
  </si>
  <si>
    <t>700000873923</t>
  </si>
  <si>
    <t>00873923</t>
  </si>
  <si>
    <t>TGC3161</t>
  </si>
  <si>
    <t>700001225205</t>
  </si>
  <si>
    <t>01225205</t>
  </si>
  <si>
    <t>ES479639387</t>
  </si>
  <si>
    <t>GENERALITAT DE CATALUNYA</t>
  </si>
  <si>
    <t>CONTRATO CON ES ICOEM</t>
  </si>
  <si>
    <t>OPP-0000400991</t>
  </si>
  <si>
    <t>700001217284</t>
  </si>
  <si>
    <t>01217284</t>
  </si>
  <si>
    <t>8110141408</t>
  </si>
  <si>
    <t>OPP-0000420025</t>
  </si>
  <si>
    <t>810001218937</t>
  </si>
  <si>
    <t>01218937</t>
  </si>
  <si>
    <t>13PHA0001</t>
  </si>
  <si>
    <t>SBLCRM-8-1V2KDEJ</t>
  </si>
  <si>
    <t>810001191032</t>
  </si>
  <si>
    <t>01191032</t>
  </si>
  <si>
    <t>FR268458213</t>
  </si>
  <si>
    <t>BRAINPOWER FRANCE</t>
  </si>
  <si>
    <t>Apside pour S2E_ELO_20131010</t>
  </si>
  <si>
    <t>OPP-0001852147</t>
  </si>
  <si>
    <t>810001225798</t>
  </si>
  <si>
    <t>01225798</t>
  </si>
  <si>
    <t>LOC policy - de-book 05.02.2014</t>
  </si>
  <si>
    <t>CRMEM1-2-1CNDO8P</t>
  </si>
  <si>
    <t>810001225844</t>
  </si>
  <si>
    <t>01225844</t>
  </si>
  <si>
    <t>4700775691</t>
  </si>
  <si>
    <t>OPP-0002130850</t>
  </si>
  <si>
    <t>81R720205D01</t>
  </si>
  <si>
    <t>81R720205</t>
  </si>
  <si>
    <t>4700644182</t>
  </si>
  <si>
    <t>810001031064</t>
  </si>
  <si>
    <t>01031064</t>
  </si>
  <si>
    <t>FR275256642</t>
  </si>
  <si>
    <t>ELECTRICITE DE FRANCE</t>
  </si>
  <si>
    <t>Commande no. 8930-4200119358</t>
  </si>
  <si>
    <t>SBLCRM-8-2RL7V6H</t>
  </si>
  <si>
    <t>81R732622D01</t>
  </si>
  <si>
    <t>81R732622</t>
  </si>
  <si>
    <t>FR275260909</t>
  </si>
  <si>
    <t>AIR LIQUIDE SAD CONSEIL SURVEILLANCE...</t>
  </si>
  <si>
    <t>AIRLIQUIDEUCMDB921213</t>
  </si>
  <si>
    <t>810001225937</t>
  </si>
  <si>
    <t>01225937</t>
  </si>
  <si>
    <t>IT001-0000131283</t>
  </si>
  <si>
    <t>OPP-0001827930</t>
  </si>
  <si>
    <t>810001218695</t>
  </si>
  <si>
    <t>01218695</t>
  </si>
  <si>
    <t>SG-SIOP-151113_001</t>
  </si>
  <si>
    <t>OPP-0001514882</t>
  </si>
  <si>
    <t>812039576432</t>
  </si>
  <si>
    <t>39576432</t>
  </si>
  <si>
    <t>FR275463404</t>
  </si>
  <si>
    <t>GENERALI FRANCE HOLDING</t>
  </si>
  <si>
    <t>FR108380A30234</t>
  </si>
  <si>
    <t>81R732692D01</t>
  </si>
  <si>
    <t>81R732692</t>
  </si>
  <si>
    <t>AED-1000010611</t>
  </si>
  <si>
    <t>810001225797</t>
  </si>
  <si>
    <t>01225797</t>
  </si>
  <si>
    <t>4202085386</t>
  </si>
  <si>
    <t>OPP-0000611972</t>
  </si>
  <si>
    <t>81R749798D01</t>
  </si>
  <si>
    <t>81R749798</t>
  </si>
  <si>
    <t>FR297878469</t>
  </si>
  <si>
    <t>AVS CONSULTING</t>
  </si>
  <si>
    <t>LD33129-93/526296/54192</t>
  </si>
  <si>
    <t>81R705519D01</t>
  </si>
  <si>
    <t>81R705519</t>
  </si>
  <si>
    <t>1402072364</t>
  </si>
  <si>
    <t>81R731351D01</t>
  </si>
  <si>
    <t>81R731351</t>
  </si>
  <si>
    <t>810001050693</t>
  </si>
  <si>
    <t>01050693</t>
  </si>
  <si>
    <t>FR382014330</t>
  </si>
  <si>
    <t>CAPGEMINI</t>
  </si>
  <si>
    <t>2000890676-Tech</t>
  </si>
  <si>
    <t>OPP-0000719444</t>
  </si>
  <si>
    <t>810001012700</t>
  </si>
  <si>
    <t>01012700</t>
  </si>
  <si>
    <t>Commande N° DIS12BC06692/0</t>
  </si>
  <si>
    <t>SBLCRM-8-2PISVWF</t>
  </si>
  <si>
    <t>810001227192</t>
  </si>
  <si>
    <t>01227192</t>
  </si>
  <si>
    <t>DIS13BC05378/0</t>
  </si>
  <si>
    <t>810001186433</t>
  </si>
  <si>
    <t>01186433</t>
  </si>
  <si>
    <t>Bon de Commande N° 8188079 /MH0029</t>
  </si>
  <si>
    <t>OPP-0000711790</t>
  </si>
  <si>
    <t>810001225765</t>
  </si>
  <si>
    <t>01225765</t>
  </si>
  <si>
    <t>PPX-EXPERTISE-12122013</t>
  </si>
  <si>
    <t>81R690780C00</t>
  </si>
  <si>
    <t>81R690780</t>
  </si>
  <si>
    <t>812130292073</t>
  </si>
  <si>
    <t>30292073</t>
  </si>
  <si>
    <t>FR109723A30234</t>
  </si>
  <si>
    <t>812130292053</t>
  </si>
  <si>
    <t>30292053</t>
  </si>
  <si>
    <t>FR109725A30234</t>
  </si>
  <si>
    <t>812130292061</t>
  </si>
  <si>
    <t>30292061</t>
  </si>
  <si>
    <t>FR109724A30234</t>
  </si>
  <si>
    <t>81R690780D01</t>
  </si>
  <si>
    <t>81R731352D01</t>
  </si>
  <si>
    <t>81R731352</t>
  </si>
  <si>
    <t>810001214800</t>
  </si>
  <si>
    <t>01214800</t>
  </si>
  <si>
    <t>FREU9999769</t>
  </si>
  <si>
    <t>CREDIT AGRICOLE SA</t>
  </si>
  <si>
    <t>Bon de commande PAC 401 11539</t>
  </si>
  <si>
    <t>OPP-0001939239</t>
  </si>
  <si>
    <t>800500672174</t>
  </si>
  <si>
    <t>00672174</t>
  </si>
  <si>
    <t>GB210021531</t>
  </si>
  <si>
    <t>BARCLAYS PLC</t>
  </si>
  <si>
    <t>6200517846</t>
  </si>
  <si>
    <t>CRMEM1-2-1GKNAFB</t>
  </si>
  <si>
    <t>800501224298</t>
  </si>
  <si>
    <t>01224298</t>
  </si>
  <si>
    <t>P711095000000000</t>
  </si>
  <si>
    <t>OPP-0001797365</t>
  </si>
  <si>
    <t>800501223375</t>
  </si>
  <si>
    <t>01223375</t>
  </si>
  <si>
    <t>GB221195030</t>
  </si>
  <si>
    <t>CAPITAL ONE FUNDING LTD</t>
  </si>
  <si>
    <t>LOC policy - de-book 3 Feb 2014</t>
  </si>
  <si>
    <t>OPP-0002056951</t>
  </si>
  <si>
    <t>800501085200</t>
  </si>
  <si>
    <t>01085200</t>
  </si>
  <si>
    <t>HPES GB5-01355</t>
  </si>
  <si>
    <t>OPP-0001170111</t>
  </si>
  <si>
    <t>800501115596</t>
  </si>
  <si>
    <t>01115596</t>
  </si>
  <si>
    <t>SOW DWP</t>
  </si>
  <si>
    <t>OPP-0001365443</t>
  </si>
  <si>
    <t>800500873981</t>
  </si>
  <si>
    <t>00873981</t>
  </si>
  <si>
    <t>ICOEM – HPES Project ID GB5-ES004</t>
  </si>
  <si>
    <t>RMEM1-2-1J3CCMO</t>
  </si>
  <si>
    <t>800501222492</t>
  </si>
  <si>
    <t>01222492</t>
  </si>
  <si>
    <t>SOW Shell CR1</t>
  </si>
  <si>
    <t>OPP-0001718983</t>
  </si>
  <si>
    <t>800501224463</t>
  </si>
  <si>
    <t>01224463</t>
  </si>
  <si>
    <t>28191</t>
  </si>
  <si>
    <t>OPP-0002120203</t>
  </si>
  <si>
    <t>800501224469</t>
  </si>
  <si>
    <t>01224469</t>
  </si>
  <si>
    <t>7047879</t>
  </si>
  <si>
    <t>OPP-0001484668</t>
  </si>
  <si>
    <t>800501225434</t>
  </si>
  <si>
    <t>01225434</t>
  </si>
  <si>
    <t>GB238953785</t>
  </si>
  <si>
    <t>TRAINLINE HOLDINGS LTD</t>
  </si>
  <si>
    <t>POS000010728</t>
  </si>
  <si>
    <t>OPP-0002030659</t>
  </si>
  <si>
    <t>80R750859D01</t>
  </si>
  <si>
    <t>80R750859</t>
  </si>
  <si>
    <t>414698</t>
  </si>
  <si>
    <t>80R751001D01</t>
  </si>
  <si>
    <t>80R751001</t>
  </si>
  <si>
    <t>414816</t>
  </si>
  <si>
    <t>800501224468</t>
  </si>
  <si>
    <t>01224468</t>
  </si>
  <si>
    <t>4171787</t>
  </si>
  <si>
    <t>OPP-0001313683</t>
  </si>
  <si>
    <t>800501224467</t>
  </si>
  <si>
    <t>01224467</t>
  </si>
  <si>
    <t>4171784</t>
  </si>
  <si>
    <t>OPP-0001931509</t>
  </si>
  <si>
    <t>800501222385</t>
  </si>
  <si>
    <t>01222385</t>
  </si>
  <si>
    <t>4171627</t>
  </si>
  <si>
    <t>OPP-0001313699</t>
  </si>
  <si>
    <t>800501218532</t>
  </si>
  <si>
    <t>01218532</t>
  </si>
  <si>
    <t>4167231</t>
  </si>
  <si>
    <t>OPP-0000695908</t>
  </si>
  <si>
    <t>800501220047</t>
  </si>
  <si>
    <t>01220047</t>
  </si>
  <si>
    <t>4169035</t>
  </si>
  <si>
    <t>800501220048</t>
  </si>
  <si>
    <t>01220048</t>
  </si>
  <si>
    <t>4169207</t>
  </si>
  <si>
    <t>OPP-0001430491</t>
  </si>
  <si>
    <t>80R669494001</t>
  </si>
  <si>
    <t>80R669494</t>
  </si>
  <si>
    <t>GB348812566</t>
  </si>
  <si>
    <t>PERVASIVE LTD</t>
  </si>
  <si>
    <t>011982</t>
  </si>
  <si>
    <t>800501103796</t>
  </si>
  <si>
    <t>01103796</t>
  </si>
  <si>
    <t>GB390288827</t>
  </si>
  <si>
    <t>NATIONAL AUSTRALIA GROUP EUROPE LTD</t>
  </si>
  <si>
    <t>400016384</t>
  </si>
  <si>
    <t>OPP-0001136871</t>
  </si>
  <si>
    <t>800501215371</t>
  </si>
  <si>
    <t>01215371</t>
  </si>
  <si>
    <t>3900098307</t>
  </si>
  <si>
    <t>OPP-0001989571</t>
  </si>
  <si>
    <t>800501219809</t>
  </si>
  <si>
    <t>01219809</t>
  </si>
  <si>
    <t>937838</t>
  </si>
  <si>
    <t>80R720805D01</t>
  </si>
  <si>
    <t>80R720805</t>
  </si>
  <si>
    <t>HPUFT115ESS091213</t>
  </si>
  <si>
    <t>GR999998958</t>
  </si>
  <si>
    <t>HELEX GROUP</t>
  </si>
  <si>
    <t>P60010922904</t>
  </si>
  <si>
    <t>10922904</t>
  </si>
  <si>
    <t>2013/12.PO/0207</t>
  </si>
  <si>
    <t>OPP-0002105484</t>
  </si>
  <si>
    <t>J90110922473</t>
  </si>
  <si>
    <t>10922473</t>
  </si>
  <si>
    <t>4500489038</t>
  </si>
  <si>
    <t>OPP-0001620719</t>
  </si>
  <si>
    <t>J92907577001</t>
  </si>
  <si>
    <t>J92907577</t>
  </si>
  <si>
    <t>IN650194665</t>
  </si>
  <si>
    <t>STMICROELECTRONICS</t>
  </si>
  <si>
    <t>4000398462</t>
  </si>
  <si>
    <t>J91906749001</t>
  </si>
  <si>
    <t>J91906749</t>
  </si>
  <si>
    <t>IN650446854</t>
  </si>
  <si>
    <t>ETISALAT DB TELECOM PRIVATE LIMITED</t>
  </si>
  <si>
    <t>ETISALAT/GEN-PO/14077</t>
  </si>
  <si>
    <t>J91901563001</t>
  </si>
  <si>
    <t>J91901563</t>
  </si>
  <si>
    <t>POBNG_13_01460/NOMURA</t>
  </si>
  <si>
    <t>J90110900448</t>
  </si>
  <si>
    <t>10900448</t>
  </si>
  <si>
    <t>IN650665649</t>
  </si>
  <si>
    <t>POLARIS SOFTWARE LAB LIMITED</t>
  </si>
  <si>
    <t>LOC Reversal date 12/11/13</t>
  </si>
  <si>
    <t>OPP-0000521164</t>
  </si>
  <si>
    <t>IN677335830</t>
  </si>
  <si>
    <t>VODAFONE INDIA SERVICES PRIVATE LIMITED</t>
  </si>
  <si>
    <t>J90110922719</t>
  </si>
  <si>
    <t>10922719</t>
  </si>
  <si>
    <t>IN677371737</t>
  </si>
  <si>
    <t>Thomson Reuters India Private Limited</t>
  </si>
  <si>
    <t>4500638120-4025</t>
  </si>
  <si>
    <t>OPP-0002016125</t>
  </si>
  <si>
    <t>J90110926991</t>
  </si>
  <si>
    <t>10926991</t>
  </si>
  <si>
    <t>IN918436937</t>
  </si>
  <si>
    <t>Societe Generale(India Branch)</t>
  </si>
  <si>
    <t>Purchase Order(PO) N0:9</t>
  </si>
  <si>
    <t>OPP-0002042767</t>
  </si>
  <si>
    <t>820101224318</t>
  </si>
  <si>
    <t>01224318</t>
  </si>
  <si>
    <t>2000086885</t>
  </si>
  <si>
    <t>82R735100D01</t>
  </si>
  <si>
    <t>82R735100</t>
  </si>
  <si>
    <t>7010078979</t>
  </si>
  <si>
    <t>820101227219</t>
  </si>
  <si>
    <t>01227219</t>
  </si>
  <si>
    <t>7010081445</t>
  </si>
  <si>
    <t>OPP-0001907432</t>
  </si>
  <si>
    <t>820101225901</t>
  </si>
  <si>
    <t>01225901</t>
  </si>
  <si>
    <t>IT431864529</t>
  </si>
  <si>
    <t>SOCIETA' CATTOLICA DI ASSICURAZIONE SCARL</t>
  </si>
  <si>
    <t>2313001176</t>
  </si>
  <si>
    <t>OPP-0001682501</t>
  </si>
  <si>
    <t>820101226941</t>
  </si>
  <si>
    <t>01226941</t>
  </si>
  <si>
    <t>IT433013984</t>
  </si>
  <si>
    <t>ENEL SPA</t>
  </si>
  <si>
    <t>8400060549</t>
  </si>
  <si>
    <t>OPP-0001844489</t>
  </si>
  <si>
    <t>820101226942</t>
  </si>
  <si>
    <t>01226942</t>
  </si>
  <si>
    <t>CRMEM1-2-W4B36C</t>
  </si>
  <si>
    <t>820101226114</t>
  </si>
  <si>
    <t>01226114</t>
  </si>
  <si>
    <t>OPP-0001578378</t>
  </si>
  <si>
    <t>820101226115</t>
  </si>
  <si>
    <t>01226115</t>
  </si>
  <si>
    <t>OPP-0002056416</t>
  </si>
  <si>
    <t>820101225902</t>
  </si>
  <si>
    <t>01225902</t>
  </si>
  <si>
    <t>IT439176116</t>
  </si>
  <si>
    <t>PROJECT INFORMATICA SRL</t>
  </si>
  <si>
    <t>19.386/00</t>
  </si>
  <si>
    <t>OPP-0000357358</t>
  </si>
  <si>
    <t>820101211451</t>
  </si>
  <si>
    <t>01211451</t>
  </si>
  <si>
    <t>IT070 - 0000132243</t>
  </si>
  <si>
    <t>OPP-0001392811</t>
  </si>
  <si>
    <t>IT445954142</t>
  </si>
  <si>
    <t>COMPUTER GROSS ITALIA SPA</t>
  </si>
  <si>
    <t>820101226943</t>
  </si>
  <si>
    <t>01226943</t>
  </si>
  <si>
    <t>4501187216</t>
  </si>
  <si>
    <t>OPP-0001583142</t>
  </si>
  <si>
    <t>820101218644</t>
  </si>
  <si>
    <t>01218644</t>
  </si>
  <si>
    <t>4500007114</t>
  </si>
  <si>
    <t>OPP-0001976453</t>
  </si>
  <si>
    <t>820101227776</t>
  </si>
  <si>
    <t>01227776</t>
  </si>
  <si>
    <t>2013008838</t>
  </si>
  <si>
    <t>OPP-0001856759</t>
  </si>
  <si>
    <t>820101227144</t>
  </si>
  <si>
    <t>01227144</t>
  </si>
  <si>
    <t>IT654926112</t>
  </si>
  <si>
    <t>FIAT</t>
  </si>
  <si>
    <t>21002077</t>
  </si>
  <si>
    <t>OPP-0001857703</t>
  </si>
  <si>
    <t>820101227148</t>
  </si>
  <si>
    <t>01227148</t>
  </si>
  <si>
    <t>21002106</t>
  </si>
  <si>
    <t>OPP-0001989148</t>
  </si>
  <si>
    <t>820101227146</t>
  </si>
  <si>
    <t>01227146</t>
  </si>
  <si>
    <t>21002107</t>
  </si>
  <si>
    <t>OPP-0001989170</t>
  </si>
  <si>
    <t>89FB13975001</t>
  </si>
  <si>
    <t>89FB13975</t>
  </si>
  <si>
    <t>353HU7196</t>
  </si>
  <si>
    <t>890010919449</t>
  </si>
  <si>
    <t>10919449</t>
  </si>
  <si>
    <t>JP690542881</t>
  </si>
  <si>
    <t>TOPCON CORPORATION</t>
  </si>
  <si>
    <t>SO1JP5-ZZ001MileJPY</t>
  </si>
  <si>
    <t>0009999999</t>
  </si>
  <si>
    <t>890010925447</t>
  </si>
  <si>
    <t>10925447</t>
  </si>
  <si>
    <t>JP690546460</t>
  </si>
  <si>
    <t>MITSUBISHI group</t>
  </si>
  <si>
    <t>HPSWCRT-E1403</t>
  </si>
  <si>
    <t>890010922612</t>
  </si>
  <si>
    <t>10922612</t>
  </si>
  <si>
    <t>JP690564737</t>
  </si>
  <si>
    <t>TOYOTA MOTOR CORPORATION</t>
  </si>
  <si>
    <t>AZ19993-0001</t>
  </si>
  <si>
    <t>892140138175</t>
  </si>
  <si>
    <t>40138175</t>
  </si>
  <si>
    <t>JP690568399</t>
  </si>
  <si>
    <t>MEIDENSHA CORPORATION</t>
  </si>
  <si>
    <t>HPES</t>
  </si>
  <si>
    <t>892140138177</t>
  </si>
  <si>
    <t>40138177</t>
  </si>
  <si>
    <t>C 2013/12/20 20159874/D</t>
  </si>
  <si>
    <t>89FB13976001</t>
  </si>
  <si>
    <t>89FB13976</t>
  </si>
  <si>
    <t>201400005NNM</t>
  </si>
  <si>
    <t>Yuri, Naomi</t>
  </si>
  <si>
    <t>890010920105</t>
  </si>
  <si>
    <t>10920105</t>
  </si>
  <si>
    <t>JP690594940</t>
  </si>
  <si>
    <t>ALL NIPPON AIRWAYS others</t>
  </si>
  <si>
    <t>3CP00001</t>
  </si>
  <si>
    <t>0000740706</t>
  </si>
  <si>
    <t>890010926029</t>
  </si>
  <si>
    <t>10926029</t>
  </si>
  <si>
    <t>3CP00300</t>
  </si>
  <si>
    <t>890010924404</t>
  </si>
  <si>
    <t>10924404</t>
  </si>
  <si>
    <t>13情S第2955号</t>
  </si>
  <si>
    <t>0001581693</t>
  </si>
  <si>
    <t>890010896331</t>
  </si>
  <si>
    <t>10896331</t>
  </si>
  <si>
    <t>LoC reversal date 12/2/2013</t>
  </si>
  <si>
    <t>0001195971</t>
  </si>
  <si>
    <t>890010926657</t>
  </si>
  <si>
    <t>10926657</t>
  </si>
  <si>
    <t>LoC reversal date 2/10/2014</t>
  </si>
  <si>
    <t>890010923954</t>
  </si>
  <si>
    <t>10923954</t>
  </si>
  <si>
    <t>ICOEM-HPSW Project ID JP3-SW075</t>
  </si>
  <si>
    <t>89FB13984001</t>
  </si>
  <si>
    <t>89FB13984</t>
  </si>
  <si>
    <t>JP701268799</t>
  </si>
  <si>
    <t>ING LIFE INSURANCE COMPANY,LTD.</t>
  </si>
  <si>
    <t>LIFE 2013-12-352</t>
  </si>
  <si>
    <t>E52140155175</t>
  </si>
  <si>
    <t>40155175</t>
  </si>
  <si>
    <t>KR687735621</t>
  </si>
  <si>
    <t>Korea Exchange Bank</t>
  </si>
  <si>
    <t>E5001079S</t>
  </si>
  <si>
    <t>E50010925760</t>
  </si>
  <si>
    <t>10925760</t>
  </si>
  <si>
    <t>KR688022516</t>
  </si>
  <si>
    <t>KFTC(Korea Financial Telecommunications &amp; Clearings Institute)</t>
  </si>
  <si>
    <t>KR5-B0084</t>
  </si>
  <si>
    <t>OPP-0002115086</t>
  </si>
  <si>
    <t>BR2130220022</t>
  </si>
  <si>
    <t>30220022</t>
  </si>
  <si>
    <t>LB999998970</t>
  </si>
  <si>
    <t>ALFA LEBANON</t>
  </si>
  <si>
    <t>PRF131342</t>
  </si>
  <si>
    <t>360023758399</t>
  </si>
  <si>
    <t>23758399</t>
  </si>
  <si>
    <t>1068111063</t>
  </si>
  <si>
    <t>OPP-0001633849</t>
  </si>
  <si>
    <t>36Z036687001</t>
  </si>
  <si>
    <t>36Z036687</t>
  </si>
  <si>
    <t>NL386333629</t>
  </si>
  <si>
    <t>CENTRIC B.V.</t>
  </si>
  <si>
    <t>850001221578</t>
  </si>
  <si>
    <t>01221578</t>
  </si>
  <si>
    <t>HF20134890</t>
  </si>
  <si>
    <t>OPP-0001707042</t>
  </si>
  <si>
    <t>850000919073</t>
  </si>
  <si>
    <t>00919073</t>
  </si>
  <si>
    <t>4550075592</t>
  </si>
  <si>
    <t>800501223697</t>
  </si>
  <si>
    <t>01223697</t>
  </si>
  <si>
    <t>LOC policy - de-book 1 Feb 2014 CR2</t>
  </si>
  <si>
    <t>OPP-0000016696</t>
  </si>
  <si>
    <t>850001083390</t>
  </si>
  <si>
    <t>01083390</t>
  </si>
  <si>
    <t>NL31-2100427257</t>
  </si>
  <si>
    <t>OPP-0001163245</t>
  </si>
  <si>
    <t>85R716068D01</t>
  </si>
  <si>
    <t>85R716068</t>
  </si>
  <si>
    <t>130059</t>
  </si>
  <si>
    <t>850001186541</t>
  </si>
  <si>
    <t>01186541</t>
  </si>
  <si>
    <t>41685</t>
  </si>
  <si>
    <t>OPP-0000509237</t>
  </si>
  <si>
    <t>850001222929</t>
  </si>
  <si>
    <t>01222929</t>
  </si>
  <si>
    <t>NL410332522</t>
  </si>
  <si>
    <t>SIMAC TECHNIEK NV</t>
  </si>
  <si>
    <t>OPP-0002107081</t>
  </si>
  <si>
    <t>85R690777D01</t>
  </si>
  <si>
    <t>85R690777</t>
  </si>
  <si>
    <t>20137863</t>
  </si>
  <si>
    <t>85R741475D01</t>
  </si>
  <si>
    <t>85R741475</t>
  </si>
  <si>
    <t>20137867</t>
  </si>
  <si>
    <t>85R741543D01</t>
  </si>
  <si>
    <t>85R741543</t>
  </si>
  <si>
    <t>20147043</t>
  </si>
  <si>
    <t>85R741308D01</t>
  </si>
  <si>
    <t>85R741308</t>
  </si>
  <si>
    <t>20147026</t>
  </si>
  <si>
    <t>920000820573</t>
  </si>
  <si>
    <t>00820573</t>
  </si>
  <si>
    <t>NO515112308</t>
  </si>
  <si>
    <t>EVRY</t>
  </si>
  <si>
    <t>NO5-09169/ P2126.S004.2..</t>
  </si>
  <si>
    <t>CRMEM1-2-1FW6CGT</t>
  </si>
  <si>
    <t>920000908644</t>
  </si>
  <si>
    <t>00908644</t>
  </si>
  <si>
    <t>NO518459289</t>
  </si>
  <si>
    <t>NAV</t>
  </si>
  <si>
    <t>LSC2970, avtale nr 12/4691</t>
  </si>
  <si>
    <t>SPLCRM-8-1OXBRQE</t>
  </si>
  <si>
    <t>922130295076</t>
  </si>
  <si>
    <t>30295076</t>
  </si>
  <si>
    <t>NO548385033</t>
  </si>
  <si>
    <t>GLOBAL KNOWLEDGE</t>
  </si>
  <si>
    <t>20933</t>
  </si>
  <si>
    <t>OPP-0001868392</t>
  </si>
  <si>
    <t>920001223359</t>
  </si>
  <si>
    <t>01223359</t>
  </si>
  <si>
    <t>Contact:Kjetil Skinlo 2014</t>
  </si>
  <si>
    <t>CRMEM1-2-1I2L9NW</t>
  </si>
  <si>
    <t>920001044743</t>
  </si>
  <si>
    <t>01044743</t>
  </si>
  <si>
    <t>Contact: Dan Eilertsen</t>
  </si>
  <si>
    <t>978110921843</t>
  </si>
  <si>
    <t>10921843</t>
  </si>
  <si>
    <t>NZ590112975</t>
  </si>
  <si>
    <t>TELEVISION NEW ZEALAND LIMITED</t>
  </si>
  <si>
    <t>4500044909</t>
  </si>
  <si>
    <t>OPP -0002040993</t>
  </si>
  <si>
    <t>R17003556665</t>
  </si>
  <si>
    <t>R17003551662</t>
  </si>
  <si>
    <t>R17003557661</t>
  </si>
  <si>
    <t>R17003557</t>
  </si>
  <si>
    <t>L0043275</t>
  </si>
  <si>
    <t>R10010924422</t>
  </si>
  <si>
    <t>10924422</t>
  </si>
  <si>
    <t>L0043420</t>
  </si>
  <si>
    <t>OPP-0000356521</t>
  </si>
  <si>
    <t>R10010899808</t>
  </si>
  <si>
    <t>10899808</t>
  </si>
  <si>
    <t>LOC - Reversal Date -12/12/13</t>
  </si>
  <si>
    <t>Pakistan</t>
  </si>
  <si>
    <t>752046854144</t>
  </si>
  <si>
    <t>46854144</t>
  </si>
  <si>
    <t>MC/05/060/2013/A</t>
  </si>
  <si>
    <t>L62130291742</t>
  </si>
  <si>
    <t>30291742</t>
  </si>
  <si>
    <t>ePO:4400311724/200973</t>
  </si>
  <si>
    <t>L62038423090</t>
  </si>
  <si>
    <t>38423090</t>
  </si>
  <si>
    <t>PL643839558</t>
  </si>
  <si>
    <t>POLSKA GRUPA ENERGETYCZNA</t>
  </si>
  <si>
    <t>146/hp/13pl</t>
  </si>
  <si>
    <t>L6R741768D01</t>
  </si>
  <si>
    <t>L6R741768</t>
  </si>
  <si>
    <t>PLEU9998626</t>
  </si>
  <si>
    <t>NITTO POLSKA SP. Z O.O.</t>
  </si>
  <si>
    <t>PO109442A34074</t>
  </si>
  <si>
    <t>CEE CP TBH 02</t>
  </si>
  <si>
    <t>610001226381</t>
  </si>
  <si>
    <t>01226381</t>
  </si>
  <si>
    <t>RU633200696</t>
  </si>
  <si>
    <t>MOSCOW MUNICIPAL BANK - BANK OF MOSCOW (OPEN JOINT STOCK BANK) PUBLIC JOINT STOCK COMPANY</t>
  </si>
  <si>
    <t>Contract 1103-12/AO Order#9</t>
  </si>
  <si>
    <t>OPP-0001629866</t>
  </si>
  <si>
    <t>610001219818</t>
  </si>
  <si>
    <t>01219818</t>
  </si>
  <si>
    <t>Contract 1015-10/AO Order #7</t>
  </si>
  <si>
    <t>OPP-0000792239</t>
  </si>
  <si>
    <t>610000909699</t>
  </si>
  <si>
    <t>00909699</t>
  </si>
  <si>
    <t>RU999997928</t>
  </si>
  <si>
    <t>OGV MOSCOW-RU</t>
  </si>
  <si>
    <t>RU5-ELM04</t>
  </si>
  <si>
    <t>CRMEM1-2-1KPNK93</t>
  </si>
  <si>
    <t>610001226637</t>
  </si>
  <si>
    <t>01226637</t>
  </si>
  <si>
    <t>Contract No EM-87/13-Y</t>
  </si>
  <si>
    <t>OPP-0001666841</t>
  </si>
  <si>
    <t>880101223531</t>
  </si>
  <si>
    <t>01223531</t>
  </si>
  <si>
    <t>SE350581039</t>
  </si>
  <si>
    <t>SKATTEVERKET</t>
  </si>
  <si>
    <t>817712-01</t>
  </si>
  <si>
    <t>OPP-0001894563</t>
  </si>
  <si>
    <t>880101223528</t>
  </si>
  <si>
    <t>01223528</t>
  </si>
  <si>
    <t>815976-01</t>
  </si>
  <si>
    <t>880101223527</t>
  </si>
  <si>
    <t>01223527</t>
  </si>
  <si>
    <t>815836-01</t>
  </si>
  <si>
    <t>880101224269</t>
  </si>
  <si>
    <t>01224269</t>
  </si>
  <si>
    <t>818391-01</t>
  </si>
  <si>
    <t>OPP-0001679744</t>
  </si>
  <si>
    <t>880101226250</t>
  </si>
  <si>
    <t>01226250</t>
  </si>
  <si>
    <t>819329-01</t>
  </si>
  <si>
    <t>OPP-0000145204</t>
  </si>
  <si>
    <t>882130260025</t>
  </si>
  <si>
    <t>30260025</t>
  </si>
  <si>
    <t>SE353250673</t>
  </si>
  <si>
    <t>SWEDBANK</t>
  </si>
  <si>
    <t>SE107163A36787</t>
  </si>
  <si>
    <t>88R741477D01</t>
  </si>
  <si>
    <t>88R741477</t>
  </si>
  <si>
    <t>PO_Swedbank_NNMi</t>
  </si>
  <si>
    <t>Seemen, Marwen</t>
  </si>
  <si>
    <t>880101223381</t>
  </si>
  <si>
    <t>01223381</t>
  </si>
  <si>
    <t>SE353957491</t>
  </si>
  <si>
    <t>ERICSSON AB</t>
  </si>
  <si>
    <t>ICOEM Ericsson - SC PSM extension</t>
  </si>
  <si>
    <t>880100980960</t>
  </si>
  <si>
    <t>00980960</t>
  </si>
  <si>
    <t>SAKNAS</t>
  </si>
  <si>
    <t>880101178478</t>
  </si>
  <si>
    <t>01178478</t>
  </si>
  <si>
    <t>9400414706</t>
  </si>
  <si>
    <t>OPP-0001637341</t>
  </si>
  <si>
    <t>880101225092</t>
  </si>
  <si>
    <t>01225092</t>
  </si>
  <si>
    <t>SE354052045</t>
  </si>
  <si>
    <t>AB TETRA PAK</t>
  </si>
  <si>
    <t>OPP-0001644104</t>
  </si>
  <si>
    <t>880101158958</t>
  </si>
  <si>
    <t>01158958</t>
  </si>
  <si>
    <t>909973926</t>
  </si>
  <si>
    <t>880101224874</t>
  </si>
  <si>
    <t>01224874</t>
  </si>
  <si>
    <t>SE508410342</t>
  </si>
  <si>
    <t>SAAB SECURITY</t>
  </si>
  <si>
    <t>21302339</t>
  </si>
  <si>
    <t>88R754090001</t>
  </si>
  <si>
    <t>88R754090</t>
  </si>
  <si>
    <t>882130215987</t>
  </si>
  <si>
    <t>30215987</t>
  </si>
  <si>
    <t>SE554588459</t>
  </si>
  <si>
    <t>NET ENTERTAINMENT NE AB</t>
  </si>
  <si>
    <t>SE109537A31219</t>
  </si>
  <si>
    <t>880101217185</t>
  </si>
  <si>
    <t>01217185</t>
  </si>
  <si>
    <t>PO006NE / Wilhelm Vörtman</t>
  </si>
  <si>
    <t>OPP-0001843356</t>
  </si>
  <si>
    <t>880101222274</t>
  </si>
  <si>
    <t>01222274</t>
  </si>
  <si>
    <t>SE631945057</t>
  </si>
  <si>
    <t>EDB UNIGRID AB</t>
  </si>
  <si>
    <t>ALM Migration ref Dragi Atanasovski</t>
  </si>
  <si>
    <t>880101125112</t>
  </si>
  <si>
    <t>01125112</t>
  </si>
  <si>
    <t>3000279905</t>
  </si>
  <si>
    <t>880101123918</t>
  </si>
  <si>
    <t>01123918</t>
  </si>
  <si>
    <t>3000279910</t>
  </si>
  <si>
    <t>880101085990</t>
  </si>
  <si>
    <t>01085990</t>
  </si>
  <si>
    <t>3000263829</t>
  </si>
  <si>
    <t>752140146066</t>
  </si>
  <si>
    <t>40146066</t>
  </si>
  <si>
    <t>750010927131</t>
  </si>
  <si>
    <t>10927131</t>
  </si>
  <si>
    <t>DEF000EPO13000294</t>
  </si>
  <si>
    <t>OPP-0001458819</t>
  </si>
  <si>
    <t>752801844661</t>
  </si>
  <si>
    <t>752801844</t>
  </si>
  <si>
    <t>10098368</t>
  </si>
  <si>
    <t>750010921183</t>
  </si>
  <si>
    <t>10921183</t>
  </si>
  <si>
    <t>PO-SG-201331261</t>
  </si>
  <si>
    <t>OPP-0001886036</t>
  </si>
  <si>
    <t>754305937661</t>
  </si>
  <si>
    <t>754305937</t>
  </si>
  <si>
    <t>KR2130163290</t>
  </si>
  <si>
    <t>30163290</t>
  </si>
  <si>
    <t>CU00-09752-00</t>
  </si>
  <si>
    <t>CT0001223671</t>
  </si>
  <si>
    <t>01223671</t>
  </si>
  <si>
    <t>SK643567985</t>
  </si>
  <si>
    <t>VOLKSWAGEN SLOVAKIA A.S.</t>
  </si>
  <si>
    <t>Obj. c. 4100161551 / 17.05.2013</t>
  </si>
  <si>
    <t>OPP-0001201205</t>
  </si>
  <si>
    <t>J4R771315D01</t>
  </si>
  <si>
    <t>J4R771315</t>
  </si>
  <si>
    <t>E2013-12-260</t>
  </si>
  <si>
    <t>J40001227171</t>
  </si>
  <si>
    <t>01227171</t>
  </si>
  <si>
    <t>TR644514572</t>
  </si>
  <si>
    <t>TURK TELEKOMUNIKASYON A S</t>
  </si>
  <si>
    <t>Signed Contract - SOW 25/12/2013</t>
  </si>
  <si>
    <t>OPP-0000763916</t>
  </si>
  <si>
    <t>J40001225853</t>
  </si>
  <si>
    <t>01225853</t>
  </si>
  <si>
    <t>TREU9999965</t>
  </si>
  <si>
    <t>TTNET</t>
  </si>
  <si>
    <t>4200015780</t>
  </si>
  <si>
    <t>D40010925178</t>
  </si>
  <si>
    <t>10925178</t>
  </si>
  <si>
    <t>TW657239380</t>
  </si>
  <si>
    <t>FAR EASTONE TELECOMMUNICATIONS CO., LTD.</t>
  </si>
  <si>
    <t>STAT for 10914040 TW3-SW003 PLG4</t>
  </si>
  <si>
    <t>OPP-0001073355</t>
  </si>
  <si>
    <t>248323782537</t>
  </si>
  <si>
    <t>23782537</t>
  </si>
  <si>
    <t>PCO1345066</t>
  </si>
  <si>
    <t>OPP-0000415403</t>
  </si>
  <si>
    <t>24Z129883001</t>
  </si>
  <si>
    <t>24Z129883</t>
  </si>
  <si>
    <t>103300888285</t>
  </si>
  <si>
    <t>248323425670</t>
  </si>
  <si>
    <t>23425670</t>
  </si>
  <si>
    <t>993201341</t>
  </si>
  <si>
    <t>OPP-0000415660</t>
  </si>
  <si>
    <t>248322752520</t>
  </si>
  <si>
    <t>22752520</t>
  </si>
  <si>
    <t>993084810</t>
  </si>
  <si>
    <t>248323100200</t>
  </si>
  <si>
    <t>23100200</t>
  </si>
  <si>
    <t>OPP-0001821547</t>
  </si>
  <si>
    <t>248322656821</t>
  </si>
  <si>
    <t>22656821</t>
  </si>
  <si>
    <t>OPP-0000092413</t>
  </si>
  <si>
    <t>248321019977</t>
  </si>
  <si>
    <t>21019977</t>
  </si>
  <si>
    <t>3-3EXLW4F</t>
  </si>
  <si>
    <t>248323790296</t>
  </si>
  <si>
    <t>23790296</t>
  </si>
  <si>
    <t>OPP-0001854401</t>
  </si>
  <si>
    <t>24Z130129001</t>
  </si>
  <si>
    <t>24Z130129</t>
  </si>
  <si>
    <t>4300209389</t>
  </si>
  <si>
    <t>248323610487</t>
  </si>
  <si>
    <t>23610487</t>
  </si>
  <si>
    <t>VMR013562</t>
  </si>
  <si>
    <t>OPP-0000500879</t>
  </si>
  <si>
    <t>248323315471</t>
  </si>
  <si>
    <t>23315471</t>
  </si>
  <si>
    <t>VMR # 011710, 013772</t>
  </si>
  <si>
    <t>OPP-0001016569</t>
  </si>
  <si>
    <t>242150121439</t>
  </si>
  <si>
    <t>50121439</t>
  </si>
  <si>
    <t>242150123151</t>
  </si>
  <si>
    <t>50123151</t>
  </si>
  <si>
    <t>CC002/1425/9/15</t>
  </si>
  <si>
    <t>242150121448</t>
  </si>
  <si>
    <t>50121448</t>
  </si>
  <si>
    <t>242150121446</t>
  </si>
  <si>
    <t>50121446</t>
  </si>
  <si>
    <t>CC002/7511/2/16</t>
  </si>
  <si>
    <t>248323781356</t>
  </si>
  <si>
    <t>23781356</t>
  </si>
  <si>
    <t>US001344746</t>
  </si>
  <si>
    <t>FORD MOTOR COMPANY</t>
  </si>
  <si>
    <t>A01 PO13097300</t>
  </si>
  <si>
    <t>OPP-0001858471</t>
  </si>
  <si>
    <t>248323790997</t>
  </si>
  <si>
    <t>23790997</t>
  </si>
  <si>
    <t>2213372</t>
  </si>
  <si>
    <t>OPP-0001952424</t>
  </si>
  <si>
    <t>248322593698</t>
  </si>
  <si>
    <t>22593698</t>
  </si>
  <si>
    <t>US001802511</t>
  </si>
  <si>
    <t>MERCEDES-BENZ USA LLC</t>
  </si>
  <si>
    <t>1525002336</t>
  </si>
  <si>
    <t>SBLCRM-8-1ZCPOO5</t>
  </si>
  <si>
    <t>26Z074254001</t>
  </si>
  <si>
    <t>26Z074254</t>
  </si>
  <si>
    <t>US001940170</t>
  </si>
  <si>
    <t>THE CORP OF CHURCH OF CHRIST LATTER-DAY ST</t>
  </si>
  <si>
    <t>ICS-107969</t>
  </si>
  <si>
    <t>248320555945</t>
  </si>
  <si>
    <t>20555945</t>
  </si>
  <si>
    <t>MOU 2/25/10</t>
  </si>
  <si>
    <t>24Z128190001</t>
  </si>
  <si>
    <t>24Z128190</t>
  </si>
  <si>
    <t>US004255915</t>
  </si>
  <si>
    <t>GARDNER BUSINESS MEDIA INC</t>
  </si>
  <si>
    <t>4300204243</t>
  </si>
  <si>
    <t>248323134961</t>
  </si>
  <si>
    <t>23134961</t>
  </si>
  <si>
    <t>US004318846</t>
  </si>
  <si>
    <t>H J HEINZ COMPANY</t>
  </si>
  <si>
    <t>323995</t>
  </si>
  <si>
    <t>OPP-0000737633</t>
  </si>
  <si>
    <t>248323583813</t>
  </si>
  <si>
    <t>23583813</t>
  </si>
  <si>
    <t>US004726456</t>
  </si>
  <si>
    <t>MASSACHUSETTS  DEPT OF REVENUE</t>
  </si>
  <si>
    <t>4501224166</t>
  </si>
  <si>
    <t>OPP-0001667968</t>
  </si>
  <si>
    <t>242150121443</t>
  </si>
  <si>
    <t>50121443</t>
  </si>
  <si>
    <t>US005034566</t>
  </si>
  <si>
    <t>OWENS-ILLINOIS INC</t>
  </si>
  <si>
    <t>CCAMEX/1004/1/15</t>
  </si>
  <si>
    <t>248323817917</t>
  </si>
  <si>
    <t>23817917</t>
  </si>
  <si>
    <t>9100048867</t>
  </si>
  <si>
    <t>OPP-0001206203</t>
  </si>
  <si>
    <t>26Z075871001</t>
  </si>
  <si>
    <t>26Z075871</t>
  </si>
  <si>
    <t>1000136880</t>
  </si>
  <si>
    <t>248322985830</t>
  </si>
  <si>
    <t>22985830</t>
  </si>
  <si>
    <t>OPP-0000501020</t>
  </si>
  <si>
    <t>248323811917</t>
  </si>
  <si>
    <t>23811917</t>
  </si>
  <si>
    <t>OPP-0001861940</t>
  </si>
  <si>
    <t>242150136603</t>
  </si>
  <si>
    <t>50136603</t>
  </si>
  <si>
    <t>US006950349</t>
  </si>
  <si>
    <t>PHH CORPORATION</t>
  </si>
  <si>
    <t>114025</t>
  </si>
  <si>
    <t>242150121440</t>
  </si>
  <si>
    <t>50121440</t>
  </si>
  <si>
    <t>US006960066</t>
  </si>
  <si>
    <t>FARM BUREAU MUTUAL INSURANCE COMPANY OF MICHIGAN</t>
  </si>
  <si>
    <t>CC001/0817/10/14</t>
  </si>
  <si>
    <t>26Z074447001</t>
  </si>
  <si>
    <t>26Z074447</t>
  </si>
  <si>
    <t>POA USSW-47387-04</t>
  </si>
  <si>
    <t>248323610638</t>
  </si>
  <si>
    <t>23610638</t>
  </si>
  <si>
    <t>SIGNED SOW</t>
  </si>
  <si>
    <t>OPP-0001662263</t>
  </si>
  <si>
    <t>24Z129462001</t>
  </si>
  <si>
    <t>24Z129462</t>
  </si>
  <si>
    <t>4300207534</t>
  </si>
  <si>
    <t>248323738958</t>
  </si>
  <si>
    <t>23738958</t>
  </si>
  <si>
    <t>5116059</t>
  </si>
  <si>
    <t>OPP-0001895890</t>
  </si>
  <si>
    <t>248322675270</t>
  </si>
  <si>
    <t>22675270</t>
  </si>
  <si>
    <t>US009138033</t>
  </si>
  <si>
    <t>THE CLOROX COMPANY</t>
  </si>
  <si>
    <t>OPP-0000933143</t>
  </si>
  <si>
    <t>248323593519</t>
  </si>
  <si>
    <t>23593519</t>
  </si>
  <si>
    <t>1102587588</t>
  </si>
  <si>
    <t>248323780839</t>
  </si>
  <si>
    <t>23780839</t>
  </si>
  <si>
    <t>1102723620</t>
  </si>
  <si>
    <t>242150123155</t>
  </si>
  <si>
    <t>50123155</t>
  </si>
  <si>
    <t>CC003/1004/2/17</t>
  </si>
  <si>
    <t>242150123153</t>
  </si>
  <si>
    <t>50123153</t>
  </si>
  <si>
    <t>CC003/1002/2/17</t>
  </si>
  <si>
    <t>248322961015</t>
  </si>
  <si>
    <t>22961015</t>
  </si>
  <si>
    <t>US009602533</t>
  </si>
  <si>
    <t>NISSAN NORTH AMERICA INC</t>
  </si>
  <si>
    <t>OPP-0001852064</t>
  </si>
  <si>
    <t>248322764526</t>
  </si>
  <si>
    <t>22764526</t>
  </si>
  <si>
    <t>US013005702</t>
  </si>
  <si>
    <t>MARRIOTT INTERNATIONAL INC</t>
  </si>
  <si>
    <t>HP Project ID Ref# 874962</t>
  </si>
  <si>
    <t>OPP-0000264824</t>
  </si>
  <si>
    <t>248322142585</t>
  </si>
  <si>
    <t>22142585</t>
  </si>
  <si>
    <t>SOW-1/27/2012-JohnKelly</t>
  </si>
  <si>
    <t>CRMAM1-3KJBLNT</t>
  </si>
  <si>
    <t>OPP-0001952420</t>
  </si>
  <si>
    <t>248323624793</t>
  </si>
  <si>
    <t>23624793</t>
  </si>
  <si>
    <t>US030772334</t>
  </si>
  <si>
    <t>FIDELITY NATIONAL INFORMATION SERVICES INC</t>
  </si>
  <si>
    <t>63916</t>
  </si>
  <si>
    <t>OPP-0000921155</t>
  </si>
  <si>
    <t>248322920782</t>
  </si>
  <si>
    <t>22920782</t>
  </si>
  <si>
    <t>SOW 891006</t>
  </si>
  <si>
    <t>OPP-0000360638</t>
  </si>
  <si>
    <t>26Z075097001</t>
  </si>
  <si>
    <t>26Z075097</t>
  </si>
  <si>
    <t>US042803536</t>
  </si>
  <si>
    <t>UNIVERSITY OF WASHINGTON</t>
  </si>
  <si>
    <t>EI372766</t>
  </si>
  <si>
    <t>248323333972</t>
  </si>
  <si>
    <t>23333972</t>
  </si>
  <si>
    <t>OPP-0000948458</t>
  </si>
  <si>
    <t>248323776723</t>
  </si>
  <si>
    <t>23776723</t>
  </si>
  <si>
    <t>POX104231690</t>
  </si>
  <si>
    <t>248322926453</t>
  </si>
  <si>
    <t>22926453</t>
  </si>
  <si>
    <t>POX103026844</t>
  </si>
  <si>
    <t>242150121447</t>
  </si>
  <si>
    <t>50121447</t>
  </si>
  <si>
    <t>US048198188</t>
  </si>
  <si>
    <t>FEDERATED INVESTORS INC</t>
  </si>
  <si>
    <t>CC001/9774/1/16</t>
  </si>
  <si>
    <t>24Z129801001</t>
  </si>
  <si>
    <t>24Z129801</t>
  </si>
  <si>
    <t>103300887471</t>
  </si>
  <si>
    <t>24Z127905001</t>
  </si>
  <si>
    <t>24Z127905</t>
  </si>
  <si>
    <t>103300879315</t>
  </si>
  <si>
    <t>242150162071</t>
  </si>
  <si>
    <t>50162071</t>
  </si>
  <si>
    <t>HQR-3000241956</t>
  </si>
  <si>
    <t>248322146614</t>
  </si>
  <si>
    <t>22146614</t>
  </si>
  <si>
    <t>US049809676</t>
  </si>
  <si>
    <t>DISCOVER FINANCIAL SERVICES</t>
  </si>
  <si>
    <t>CSDO199880</t>
  </si>
  <si>
    <t>CRMAM1-3-3NIA4B7</t>
  </si>
  <si>
    <t>248323309817</t>
  </si>
  <si>
    <t>23309817</t>
  </si>
  <si>
    <t>US050957364</t>
  </si>
  <si>
    <t>NIKE INC</t>
  </si>
  <si>
    <t>OPP-0001229542</t>
  </si>
  <si>
    <t>248323390328</t>
  </si>
  <si>
    <t>23390328</t>
  </si>
  <si>
    <t>OPP-0001389131</t>
  </si>
  <si>
    <t>248322160656</t>
  </si>
  <si>
    <t>22160656</t>
  </si>
  <si>
    <t>Per Signed SOW.</t>
  </si>
  <si>
    <t>CRMAM1-3-UYTGNH</t>
  </si>
  <si>
    <t>248323781969</t>
  </si>
  <si>
    <t>23781969</t>
  </si>
  <si>
    <t>Per signed SOW 10-3-13</t>
  </si>
  <si>
    <t>242150121444</t>
  </si>
  <si>
    <t>50121444</t>
  </si>
  <si>
    <t>CCVSA/8951/11/15</t>
  </si>
  <si>
    <t>248323558958</t>
  </si>
  <si>
    <t>23558958</t>
  </si>
  <si>
    <t>US055169452</t>
  </si>
  <si>
    <t>BANK OF AMERICA CORPORATION</t>
  </si>
  <si>
    <t>SOW # CW478652</t>
  </si>
  <si>
    <t>OPP-0001762513</t>
  </si>
  <si>
    <t>248323819803</t>
  </si>
  <si>
    <t>23819803</t>
  </si>
  <si>
    <t>Signed SOW dated 12/19/2013</t>
  </si>
  <si>
    <t>248323787233</t>
  </si>
  <si>
    <t>23787233</t>
  </si>
  <si>
    <t>US058369562</t>
  </si>
  <si>
    <t>ERNST &amp; YOUNG LLP</t>
  </si>
  <si>
    <t>Per SOW signed 12-13-13</t>
  </si>
  <si>
    <t>248322704558</t>
  </si>
  <si>
    <t>22704558</t>
  </si>
  <si>
    <t>US065377418</t>
  </si>
  <si>
    <t>US AIRWAYS GROUP INC</t>
  </si>
  <si>
    <t>Sow signed</t>
  </si>
  <si>
    <t>OPP-0000125693</t>
  </si>
  <si>
    <t>248322950027</t>
  </si>
  <si>
    <t>22950027</t>
  </si>
  <si>
    <t>4500140258</t>
  </si>
  <si>
    <t>OPP-0000097844</t>
  </si>
  <si>
    <t>248323214117</t>
  </si>
  <si>
    <t>23214117</t>
  </si>
  <si>
    <t>4500138243</t>
  </si>
  <si>
    <t>OPP-0000097799</t>
  </si>
  <si>
    <t>248323790918</t>
  </si>
  <si>
    <t>23790918</t>
  </si>
  <si>
    <t>00021-0000109003</t>
  </si>
  <si>
    <t>OPP-0001806138</t>
  </si>
  <si>
    <t>248323788275</t>
  </si>
  <si>
    <t>23788275</t>
  </si>
  <si>
    <t>00021-0000109027</t>
  </si>
  <si>
    <t>OPP-0001721042</t>
  </si>
  <si>
    <t>248323492206</t>
  </si>
  <si>
    <t>23492206</t>
  </si>
  <si>
    <t>US071285837</t>
  </si>
  <si>
    <t>REED ELSEVIER</t>
  </si>
  <si>
    <t>00D00 - 0000004710</t>
  </si>
  <si>
    <t>OPP-000098142</t>
  </si>
  <si>
    <t>248323787856</t>
  </si>
  <si>
    <t>23787856</t>
  </si>
  <si>
    <t>SOW Signed</t>
  </si>
  <si>
    <t>OPP-0001639013</t>
  </si>
  <si>
    <t>248323819902</t>
  </si>
  <si>
    <t>23819902</t>
  </si>
  <si>
    <t>SOW Ref#313-3826-11983</t>
  </si>
  <si>
    <t>OPP-0001950868</t>
  </si>
  <si>
    <t>26Z074368001</t>
  </si>
  <si>
    <t>26Z074368</t>
  </si>
  <si>
    <t>US072957699</t>
  </si>
  <si>
    <t>AMERICA FIRST CREDIT UNION</t>
  </si>
  <si>
    <t>GLGQ2040-0</t>
  </si>
  <si>
    <t>24Z131181001</t>
  </si>
  <si>
    <t>24Z131181</t>
  </si>
  <si>
    <t>6832978</t>
  </si>
  <si>
    <t>26Z074609001</t>
  </si>
  <si>
    <t>26Z074609</t>
  </si>
  <si>
    <t>0000179061</t>
  </si>
  <si>
    <t>26Z074603001</t>
  </si>
  <si>
    <t>26Z074603</t>
  </si>
  <si>
    <t>248323790904</t>
  </si>
  <si>
    <t>23790904</t>
  </si>
  <si>
    <t>13046093</t>
  </si>
  <si>
    <t>OPP-0001972241</t>
  </si>
  <si>
    <t>24Z128381001</t>
  </si>
  <si>
    <t>24Z128381</t>
  </si>
  <si>
    <t>US078423447</t>
  </si>
  <si>
    <t>PHILLIPS 66</t>
  </si>
  <si>
    <t>103300880947</t>
  </si>
  <si>
    <t>26Z073089002</t>
  </si>
  <si>
    <t>26Z073089003</t>
  </si>
  <si>
    <t>248323623488</t>
  </si>
  <si>
    <t>23623488</t>
  </si>
  <si>
    <t>US095856332</t>
  </si>
  <si>
    <t>FMR LLC</t>
  </si>
  <si>
    <t>35010736</t>
  </si>
  <si>
    <t>26Z075433001</t>
  </si>
  <si>
    <t>26Z075433</t>
  </si>
  <si>
    <t>26Z075410001</t>
  </si>
  <si>
    <t>26Z075410</t>
  </si>
  <si>
    <t>248323813154</t>
  </si>
  <si>
    <t>23813154</t>
  </si>
  <si>
    <t>280381</t>
  </si>
  <si>
    <t>OPP-0001986520</t>
  </si>
  <si>
    <t>242150123172</t>
  </si>
  <si>
    <t>50123172</t>
  </si>
  <si>
    <t>US118569339</t>
  </si>
  <si>
    <t>MASTERCARD INCORPORATED</t>
  </si>
  <si>
    <t>CC002/8741/12/13</t>
  </si>
  <si>
    <t>242150112670</t>
  </si>
  <si>
    <t>50112670</t>
  </si>
  <si>
    <t>US155366107</t>
  </si>
  <si>
    <t>STARBUCKS CORPORATION</t>
  </si>
  <si>
    <t>80227892</t>
  </si>
  <si>
    <t>242150121445</t>
  </si>
  <si>
    <t>50121445</t>
  </si>
  <si>
    <t>US160068433</t>
  </si>
  <si>
    <t>CARTERS INC</t>
  </si>
  <si>
    <t>CC003/1005/10/18</t>
  </si>
  <si>
    <t>OPP-0001900213</t>
  </si>
  <si>
    <t>248323817119</t>
  </si>
  <si>
    <t>23817119</t>
  </si>
  <si>
    <t>US197329691</t>
  </si>
  <si>
    <t>CITIGROUP INC</t>
  </si>
  <si>
    <t>Per work order signed 12-28-13</t>
  </si>
  <si>
    <t>49058</t>
  </si>
  <si>
    <t>248323624178</t>
  </si>
  <si>
    <t>23624178</t>
  </si>
  <si>
    <t>OPP-0000921563</t>
  </si>
  <si>
    <t>248323803901</t>
  </si>
  <si>
    <t>23803901</t>
  </si>
  <si>
    <t>US788621402</t>
  </si>
  <si>
    <t>NOKIA SIEMENS NETWORKS USA LLC</t>
  </si>
  <si>
    <t>90484578</t>
  </si>
  <si>
    <t>OPP-0002064011</t>
  </si>
  <si>
    <t>26Z073911001</t>
  </si>
  <si>
    <t>26Z073911</t>
  </si>
  <si>
    <t>110720132</t>
  </si>
  <si>
    <t>26Z073912001</t>
  </si>
  <si>
    <t>26Z073912</t>
  </si>
  <si>
    <t>248322675268</t>
  </si>
  <si>
    <t>22675268</t>
  </si>
  <si>
    <t>99758</t>
  </si>
  <si>
    <t>242150123154</t>
  </si>
  <si>
    <t>50123154</t>
  </si>
  <si>
    <t>CC002/2735/12/13</t>
  </si>
  <si>
    <t>US808513709</t>
  </si>
  <si>
    <t>CALIFORNIA DEPT OF CORRECTIONS</t>
  </si>
  <si>
    <t>248323130801</t>
  </si>
  <si>
    <t>23130801</t>
  </si>
  <si>
    <t>122483</t>
  </si>
  <si>
    <t>OPP-0000820404</t>
  </si>
  <si>
    <t>248323528058</t>
  </si>
  <si>
    <t>23528058</t>
  </si>
  <si>
    <t>4300021157</t>
  </si>
  <si>
    <t>OPP-0001877082</t>
  </si>
  <si>
    <t>248323553394</t>
  </si>
  <si>
    <t>23553394</t>
  </si>
  <si>
    <t>OPP-0001535093</t>
  </si>
  <si>
    <t>US872991138</t>
  </si>
  <si>
    <t>STANFORD MEDICAL CENTER</t>
  </si>
  <si>
    <t>26Z074668001</t>
  </si>
  <si>
    <t>26Z074668</t>
  </si>
  <si>
    <t>US878072446</t>
  </si>
  <si>
    <t>NEBRASKA DEPT OF LABOR</t>
  </si>
  <si>
    <t>PO#379-13</t>
  </si>
  <si>
    <t>26Z074185001</t>
  </si>
  <si>
    <t>26Z074185</t>
  </si>
  <si>
    <t>2500925133</t>
  </si>
  <si>
    <t>242150121450</t>
  </si>
  <si>
    <t>50121450</t>
  </si>
  <si>
    <t>CCMC/3736/9/15</t>
  </si>
  <si>
    <t>248323624747</t>
  </si>
  <si>
    <t>23624747</t>
  </si>
  <si>
    <t>2500907206</t>
  </si>
  <si>
    <t>OPP-0001799096</t>
  </si>
  <si>
    <t>248323602406</t>
  </si>
  <si>
    <t>23602406</t>
  </si>
  <si>
    <t>4500453454</t>
  </si>
  <si>
    <t>OPP-0001638174</t>
  </si>
  <si>
    <t>248323717946</t>
  </si>
  <si>
    <t>23717946</t>
  </si>
  <si>
    <t>5011479-0-0SRI</t>
  </si>
  <si>
    <t>OPP-0001766446</t>
  </si>
  <si>
    <t>248323623118</t>
  </si>
  <si>
    <t>23623118</t>
  </si>
  <si>
    <t>609993</t>
  </si>
  <si>
    <t>OPP-0000523408</t>
  </si>
  <si>
    <t>248323538561</t>
  </si>
  <si>
    <t>23538561</t>
  </si>
  <si>
    <t>OPP-0001711091</t>
  </si>
  <si>
    <t>242150123152</t>
  </si>
  <si>
    <t>50123152</t>
  </si>
  <si>
    <t>USFD3257987</t>
  </si>
  <si>
    <t>US DEPT OF JUSTICE</t>
  </si>
  <si>
    <t>CC/2473/12/15</t>
  </si>
  <si>
    <t>242150121438</t>
  </si>
  <si>
    <t>50121438</t>
  </si>
  <si>
    <t>USFD5421256</t>
  </si>
  <si>
    <t>US AIR FORCE</t>
  </si>
  <si>
    <t>1336582</t>
  </si>
  <si>
    <t>26Z070288002</t>
  </si>
  <si>
    <t>26Z070288</t>
  </si>
  <si>
    <t>DHQCSD</t>
  </si>
  <si>
    <t>26Z070288003</t>
  </si>
  <si>
    <t>248323486860</t>
  </si>
  <si>
    <t>23486860</t>
  </si>
  <si>
    <t>OPP-0001638896</t>
  </si>
  <si>
    <t>248323739913</t>
  </si>
  <si>
    <t>23739913</t>
  </si>
  <si>
    <t>1337214-03</t>
  </si>
  <si>
    <t>OPP-0001638091</t>
  </si>
  <si>
    <t>248323788400</t>
  </si>
  <si>
    <t>23788400</t>
  </si>
  <si>
    <t>USSLEDDESTA</t>
  </si>
  <si>
    <t>DELAWARE STATE GOV</t>
  </si>
  <si>
    <t>OPP-0001752044</t>
  </si>
  <si>
    <t>248323035180</t>
  </si>
  <si>
    <t>23035180</t>
  </si>
  <si>
    <t>USSLEDINSTA</t>
  </si>
  <si>
    <t>INDIANA STATE GOV</t>
  </si>
  <si>
    <t>OPP-0000693811</t>
  </si>
  <si>
    <t>792130197712</t>
  </si>
  <si>
    <t>30197712</t>
  </si>
  <si>
    <t>ZA644663171</t>
  </si>
  <si>
    <t>NEDBANK LIMITED</t>
  </si>
  <si>
    <t>WESM/5685/1587</t>
  </si>
  <si>
    <t>906110917625</t>
  </si>
  <si>
    <t>10917625</t>
  </si>
  <si>
    <t>PO2166005</t>
  </si>
  <si>
    <t>902140146019</t>
  </si>
  <si>
    <t>40146019</t>
  </si>
  <si>
    <t>11699</t>
  </si>
  <si>
    <t>906138083001</t>
  </si>
  <si>
    <t>906138083</t>
  </si>
  <si>
    <t>4500095862</t>
  </si>
  <si>
    <t>906110827882</t>
  </si>
  <si>
    <t>10827882</t>
  </si>
  <si>
    <t>AU753682830</t>
  </si>
  <si>
    <t>AUSTRALIA AND NEW ZEALAND BANKING GROUP LTD</t>
  </si>
  <si>
    <t>PO77084</t>
  </si>
  <si>
    <t>906110922503</t>
  </si>
  <si>
    <t>10922503</t>
  </si>
  <si>
    <t>ICOEM-HPSW Project ID - AU5-ES043</t>
  </si>
  <si>
    <t>OPP-0001794488</t>
  </si>
  <si>
    <t>902140150703</t>
  </si>
  <si>
    <t>40150703</t>
  </si>
  <si>
    <t>AU758703227</t>
  </si>
  <si>
    <t>UNIVERSITY OF SOUTHERN QUEENSLAND</t>
  </si>
  <si>
    <t>0008089266</t>
  </si>
  <si>
    <t>Order #</t>
  </si>
  <si>
    <t>Deal Size</t>
  </si>
  <si>
    <t>&lt;100k</t>
  </si>
  <si>
    <t>100-250k</t>
  </si>
  <si>
    <t>250k+</t>
  </si>
  <si>
    <t>Exception</t>
  </si>
  <si>
    <t>SW Sub-Reg</t>
  </si>
  <si>
    <t>AMID 2 #</t>
  </si>
  <si>
    <t>AMID 2 Name</t>
  </si>
  <si>
    <t>Amount</t>
  </si>
  <si>
    <t>EXC</t>
  </si>
  <si>
    <t>(blank)</t>
  </si>
  <si>
    <t>YES</t>
  </si>
  <si>
    <t>Type</t>
  </si>
  <si>
    <t>Count of Order #</t>
  </si>
  <si>
    <t>DACH &amp; CEE</t>
  </si>
  <si>
    <t>South &amp; MEA</t>
  </si>
  <si>
    <t>LICENSE</t>
  </si>
  <si>
    <t>Unkn US</t>
  </si>
  <si>
    <t>=VLOOKUP([@[Sales_Order_Number]],Table3,3,0)</t>
  </si>
  <si>
    <t>=IF([@[EDU_To_Services]]="NO",IF(ISERROR(IFERROR(VLOOKUP([@[Opportunity_Identifier]],'Attach Exception Approval Report.xlsx'!Table1[SFDC Op ID],1,0),VLOOKUP([@[Ship_To_Amid2]],'Attach Exception Approval Report.xlsx'!Table1[AMID2],1,0))),"NO","EXC"),"YES")</t>
  </si>
  <si>
    <t>=VLOOKUP([@[Legacy_Sales_Order_Identifier]],Table3,3,0)</t>
  </si>
  <si>
    <t>=IF([@[Education_Attached]]="NO",IF(ISERROR(VLOOKUP([@[Ship_To_Amid_Level_2_Identifier]],'Attach Exception Approval Report.xlsx'!Table1[AMID2],1,0)),"NO","EXC"),"YES")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</si>
</sst>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_(&quot;$&quot;* #,##0_);_(&quot;$&quot;* \(#,##0\);_(&quot;$&quot;* &quot;-&quot;??_);_(@_)"/>
    <numFmt numFmtId="166" formatCode="#,##0,"/>
    <numFmt numFmtId="167" formatCode="0.0%"/>
    <numFmt numFmtId="168" formatCode="_(* #,##0_);_(* \(#,##0\);_(* &quot;-&quot;??_);_(@_)"/>
    <numFmt numFmtId="169" formatCode="[$-409]mmmm\ d\,\ yyyy;@"/>
    <numFmt numFmtId="170" formatCode="dd\ \-\ mmm\ \-\ yyyy"/>
    <numFmt numFmtId="171" formatCode="yyyy\-mm\-dd\ hh:mm:ss\ "/>
  </numFmts>
  <fonts count="49">
    <font>
      <sz val="8"/>
      <color theme="1"/>
      <name val="Gill Sans MT"/>
      <family val="2"/>
    </font>
    <font>
      <sz val="11"/>
      <color theme="1"/>
      <name val="Calibri"/>
      <family val="2"/>
      <scheme val="minor"/>
    </font>
    <font>
      <sz val="10.5"/>
      <color theme="1"/>
      <name val="Palatino Linotype"/>
      <family val="2"/>
    </font>
    <font>
      <b/>
      <sz val="16"/>
      <color theme="0"/>
      <name val="Arial"/>
      <family val="2"/>
    </font>
    <font>
      <sz val="9"/>
      <color theme="1"/>
      <name val="HP Simplified"/>
      <family val="2"/>
    </font>
    <font>
      <sz val="9"/>
      <color theme="1"/>
      <name val="HP Simplified"/>
      <family val="2"/>
    </font>
    <font>
      <sz val="8"/>
      <color theme="0"/>
      <name val="Gill Sans MT"/>
      <family val="2"/>
    </font>
    <font>
      <sz val="10"/>
      <color theme="1"/>
      <name val="HP Simplified"/>
      <family val="2"/>
    </font>
    <font>
      <b/>
      <sz val="11"/>
      <color rgb="FFF05332"/>
      <name val="HP Simplified"/>
      <family val="2"/>
    </font>
    <font>
      <sz val="10.5"/>
      <color theme="1"/>
      <name val="HP Simplified"/>
      <family val="2"/>
    </font>
    <font>
      <b/>
      <sz val="14"/>
      <color rgb="FFF05332"/>
      <name val="HP Simplified"/>
      <family val="2"/>
    </font>
    <font>
      <b/>
      <sz val="14"/>
      <color theme="0"/>
      <name val="HP Simplified"/>
      <family val="2"/>
    </font>
    <font>
      <b/>
      <sz val="14"/>
      <name val="HP Simplified"/>
      <family val="2"/>
    </font>
    <font>
      <b/>
      <sz val="9"/>
      <color theme="0"/>
      <name val="HP Simplified"/>
      <family val="2"/>
    </font>
    <font>
      <b/>
      <sz val="9"/>
      <name val="HP Simplified"/>
      <family val="2"/>
    </font>
    <font>
      <sz val="9"/>
      <name val="HP Simplified"/>
      <family val="2"/>
    </font>
    <font>
      <sz val="14"/>
      <color theme="1"/>
      <name val="HP Simplified"/>
      <family val="2"/>
    </font>
    <font>
      <sz val="12"/>
      <color theme="0"/>
      <name val="HP Simplified"/>
      <family val="2"/>
    </font>
    <font>
      <sz val="12"/>
      <color theme="1"/>
      <name val="HP Simplified"/>
      <family val="2"/>
    </font>
    <font>
      <sz val="13"/>
      <color theme="0"/>
      <name val="HP Simplified"/>
      <family val="2"/>
    </font>
    <font>
      <sz val="13"/>
      <color rgb="FF0096D6"/>
      <name val="HP Simplified"/>
      <family val="2"/>
    </font>
    <font>
      <u/>
      <sz val="14"/>
      <color rgb="FFFF7C80"/>
      <name val="HP Simplified"/>
      <family val="2"/>
    </font>
    <font>
      <sz val="12"/>
      <color rgb="FF0096D6"/>
      <name val="HP Simplified"/>
      <family val="2"/>
    </font>
    <font>
      <sz val="13"/>
      <name val="HP Simplified"/>
      <family val="2"/>
    </font>
    <font>
      <sz val="14"/>
      <color rgb="FF0096D6"/>
      <name val="HP Simplified"/>
      <family val="2"/>
    </font>
    <font>
      <sz val="11"/>
      <color rgb="FF0096D6"/>
      <name val="HP Simplified"/>
      <family val="2"/>
    </font>
    <font>
      <sz val="10"/>
      <name val="HP Simplified"/>
      <family val="2"/>
    </font>
    <font>
      <u/>
      <sz val="13"/>
      <name val="HP Simplified"/>
      <family val="2"/>
    </font>
    <font>
      <u/>
      <sz val="13"/>
      <color theme="0"/>
      <name val="HP Simplified"/>
      <family val="2"/>
    </font>
    <font>
      <sz val="14"/>
      <color theme="0"/>
      <name val="HP Simplified"/>
      <family val="2"/>
    </font>
    <font>
      <sz val="24"/>
      <color theme="8"/>
      <name val="HP Simplified"/>
      <family val="2"/>
    </font>
    <font>
      <sz val="12"/>
      <name val="HP Simplified"/>
      <family val="2"/>
    </font>
    <font>
      <sz val="24"/>
      <name val="HP Simplified"/>
      <family val="2"/>
    </font>
    <font>
      <u/>
      <sz val="14"/>
      <name val="HP Simplified"/>
      <family val="2"/>
    </font>
    <font>
      <sz val="14"/>
      <name val="HP Simplified"/>
      <family val="2"/>
    </font>
    <font>
      <sz val="11"/>
      <name val="HP Simplified"/>
      <family val="2"/>
    </font>
    <font>
      <sz val="10"/>
      <color theme="0"/>
      <name val="HP Simplified"/>
      <family val="2"/>
    </font>
    <font>
      <b/>
      <sz val="8"/>
      <color theme="0"/>
      <name val="HP Simplified"/>
      <family val="2"/>
    </font>
    <font>
      <sz val="8"/>
      <color theme="8"/>
      <name val="HP Simplified"/>
      <family val="2"/>
    </font>
    <font>
      <sz val="10"/>
      <color theme="8"/>
      <name val="HP Simplified"/>
      <family val="2"/>
    </font>
    <font>
      <b/>
      <sz val="18"/>
      <color theme="8"/>
      <name val="HP Simplified"/>
      <family val="2"/>
    </font>
    <font>
      <sz val="9"/>
      <color theme="8"/>
      <name val="HP Simplified"/>
      <family val="2"/>
    </font>
    <font>
      <b/>
      <sz val="8"/>
      <color theme="8"/>
      <name val="HP Simplified"/>
      <family val="2"/>
    </font>
    <font>
      <b/>
      <sz val="14"/>
      <color theme="8"/>
      <name val="HP Simplified"/>
      <family val="2"/>
    </font>
    <font>
      <sz val="10"/>
      <color rgb="FF000000"/>
      <name val="Segoe UI"/>
      <family val="2"/>
    </font>
    <font>
      <sz val="12"/>
      <color rgb="FFFF0000"/>
      <name val="HP Simplified"/>
      <family val="2"/>
    </font>
    <font>
      <sz val="8"/>
      <color rgb="FFFF0000"/>
      <name val="Gill Sans MT"/>
      <family val="2"/>
    </font>
    <font>
      <sz val="8"/>
      <color theme="1"/>
      <name val="Gill Sans MT"/>
      <family val="2"/>
    </font>
    <font>
      <b/>
      <sz val="8"/>
      <color rgb="FFFF0000"/>
      <name val="Gill Sans MT"/>
      <family val="2"/>
    </font>
  </fonts>
  <fills count="9">
    <fill>
      <patternFill patternType="none"/>
    </fill>
    <fill>
      <patternFill patternType="gray125"/>
    </fill>
    <fill>
      <gradientFill degree="90">
        <stop position="0">
          <color rgb="FF1E89C5"/>
        </stop>
        <stop position="1">
          <color rgb="FF00104D"/>
        </stop>
      </gradientFill>
    </fill>
    <fill>
      <patternFill patternType="solid">
        <fgColor rgb="FF0096D6"/>
        <bgColor indexed="64"/>
      </patternFill>
    </fill>
    <fill>
      <patternFill patternType="solid">
        <fgColor rgb="FFB9B8BB"/>
        <bgColor auto="1"/>
      </patternFill>
    </fill>
    <fill>
      <patternFill patternType="solid">
        <fgColor rgb="FFE5E8E8"/>
        <bgColor indexed="64"/>
      </patternFill>
    </fill>
    <fill>
      <patternFill patternType="solid">
        <fgColor rgb="FF0096D6"/>
        <bgColor auto="1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</fills>
  <borders count="97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rgb="FFB2B3B5"/>
      </bottom>
      <diagonal/>
    </border>
    <border>
      <left style="thin">
        <color theme="0"/>
      </left>
      <right style="dashed">
        <color rgb="FFB2B3B5"/>
      </right>
      <top/>
      <bottom style="thin">
        <color rgb="FFB2B3B5"/>
      </bottom>
      <diagonal/>
    </border>
    <border>
      <left style="dashed">
        <color rgb="FFB2B3B5"/>
      </left>
      <right style="thin">
        <color theme="0"/>
      </right>
      <top style="thin">
        <color theme="0"/>
      </top>
      <bottom style="thin">
        <color rgb="FFB2B3B5"/>
      </bottom>
      <diagonal/>
    </border>
    <border>
      <left/>
      <right style="dashed">
        <color rgb="FFB2B3B5"/>
      </right>
      <top/>
      <bottom style="thin">
        <color rgb="FFB2B3B5"/>
      </bottom>
      <diagonal/>
    </border>
    <border>
      <left/>
      <right style="thin">
        <color theme="0"/>
      </right>
      <top/>
      <bottom style="thin">
        <color rgb="FFB2B3B5"/>
      </bottom>
      <diagonal/>
    </border>
    <border>
      <left/>
      <right style="thin">
        <color theme="0"/>
      </right>
      <top style="thin">
        <color rgb="FFB2B3B5"/>
      </top>
      <bottom/>
      <diagonal/>
    </border>
    <border>
      <left style="thin">
        <color theme="0"/>
      </left>
      <right style="dashDotDot">
        <color theme="0"/>
      </right>
      <top style="thin">
        <color rgb="FFB2B3B5"/>
      </top>
      <bottom style="thin">
        <color rgb="FFB2B3B5"/>
      </bottom>
      <diagonal/>
    </border>
    <border>
      <left/>
      <right style="thin">
        <color theme="0"/>
      </right>
      <top style="thin">
        <color rgb="FFB2B3B5"/>
      </top>
      <bottom style="thin">
        <color rgb="FFB2B3B5"/>
      </bottom>
      <diagonal/>
    </border>
    <border>
      <left style="thin">
        <color theme="0"/>
      </left>
      <right style="dashDotDot">
        <color theme="0"/>
      </right>
      <top style="thin">
        <color rgb="FFB2B3B5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dashDotDot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dashDotDot">
        <color theme="0"/>
      </right>
      <top/>
      <bottom style="thin">
        <color theme="0"/>
      </bottom>
      <diagonal/>
    </border>
    <border>
      <left style="thin">
        <color theme="0"/>
      </left>
      <right style="dashDotDot">
        <color theme="0"/>
      </right>
      <top/>
      <bottom style="thin">
        <color rgb="FFB2B3B5"/>
      </bottom>
      <diagonal/>
    </border>
    <border>
      <left/>
      <right/>
      <top style="medium">
        <color theme="0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/>
      <top style="thin">
        <color rgb="FFB2B3B5"/>
      </top>
      <bottom style="thin">
        <color theme="0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/>
      <right style="dashDotDot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/>
      <right style="dashed">
        <color rgb="FFB2B3B5"/>
      </right>
      <top/>
      <bottom style="medium">
        <color indexed="64"/>
      </bottom>
      <diagonal/>
    </border>
    <border>
      <left style="dashed">
        <color rgb="FFB2B3B5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dashDotDot">
        <color theme="0"/>
      </right>
      <top/>
      <bottom style="thin">
        <color rgb="FFB2B3B5"/>
      </bottom>
      <diagonal/>
    </border>
    <border>
      <left/>
      <right style="dashDotDot">
        <color theme="0"/>
      </right>
      <top style="thin">
        <color rgb="FFB2B3B5"/>
      </top>
      <bottom style="thin">
        <color theme="0"/>
      </bottom>
      <diagonal/>
    </border>
    <border>
      <left/>
      <right style="dashDotDot">
        <color theme="0"/>
      </right>
      <top/>
      <bottom style="thin">
        <color theme="0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n">
        <color rgb="FFB2B3B5"/>
      </top>
      <bottom style="thin">
        <color rgb="FFB2B3B5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theme="8"/>
      </left>
      <right style="thin">
        <color theme="0"/>
      </right>
      <top/>
      <bottom/>
      <diagonal/>
    </border>
    <border>
      <left/>
      <right style="medium">
        <color theme="8"/>
      </right>
      <top/>
      <bottom style="thin">
        <color theme="0"/>
      </bottom>
      <diagonal/>
    </border>
    <border>
      <left style="medium">
        <color theme="8"/>
      </left>
      <right style="thin">
        <color theme="0"/>
      </right>
      <top/>
      <bottom style="thin">
        <color rgb="FFB2B3B5"/>
      </bottom>
      <diagonal/>
    </border>
    <border>
      <left style="dashed">
        <color rgb="FFB2B3B5"/>
      </left>
      <right style="medium">
        <color theme="8"/>
      </right>
      <top style="thin">
        <color theme="0"/>
      </top>
      <bottom style="thin">
        <color rgb="FFB2B3B5"/>
      </bottom>
      <diagonal/>
    </border>
    <border>
      <left style="medium">
        <color theme="8"/>
      </left>
      <right style="thin">
        <color theme="0"/>
      </right>
      <top style="thin">
        <color rgb="FFB2B3B5"/>
      </top>
      <bottom style="thin">
        <color rgb="FFB2B3B5"/>
      </bottom>
      <diagonal/>
    </border>
    <border>
      <left/>
      <right style="medium">
        <color theme="8"/>
      </right>
      <top/>
      <bottom style="thin">
        <color rgb="FFB2B3B5"/>
      </bottom>
      <diagonal/>
    </border>
    <border>
      <left style="medium">
        <color theme="8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ashDotDot">
        <color theme="0"/>
      </left>
      <right style="medium">
        <color theme="8"/>
      </right>
      <top style="thin">
        <color rgb="FFB2B3B5"/>
      </top>
      <bottom style="thin">
        <color theme="0"/>
      </bottom>
      <diagonal/>
    </border>
    <border>
      <left style="dashDotDot">
        <color theme="0"/>
      </left>
      <right style="medium">
        <color theme="8"/>
      </right>
      <top style="thin">
        <color theme="0"/>
      </top>
      <bottom style="thin">
        <color theme="0"/>
      </bottom>
      <diagonal/>
    </border>
    <border>
      <left style="medium">
        <color theme="8"/>
      </left>
      <right style="thin">
        <color theme="0"/>
      </right>
      <top style="thin">
        <color rgb="FFB2B3B5"/>
      </top>
      <bottom/>
      <diagonal/>
    </border>
    <border>
      <left style="medium">
        <color theme="8"/>
      </left>
      <right style="thin">
        <color theme="0"/>
      </right>
      <top/>
      <bottom style="medium">
        <color theme="8"/>
      </bottom>
      <diagonal/>
    </border>
    <border>
      <left style="thin">
        <color theme="0"/>
      </left>
      <right style="dashDotDot">
        <color theme="0"/>
      </right>
      <top/>
      <bottom style="medium">
        <color theme="8"/>
      </bottom>
      <diagonal/>
    </border>
    <border>
      <left/>
      <right style="thin">
        <color theme="0"/>
      </right>
      <top/>
      <bottom style="medium">
        <color theme="8"/>
      </bottom>
      <diagonal/>
    </border>
    <border>
      <left style="dashed">
        <color rgb="FFB2B3B5"/>
      </left>
      <right style="medium">
        <color theme="8"/>
      </right>
      <top/>
      <bottom style="thin">
        <color rgb="FFB2B3B5"/>
      </bottom>
      <diagonal/>
    </border>
    <border>
      <left/>
      <right style="medium">
        <color theme="8"/>
      </right>
      <top style="thin">
        <color theme="0"/>
      </top>
      <bottom style="thin">
        <color theme="0"/>
      </bottom>
      <diagonal/>
    </border>
    <border>
      <left style="dashDotDot">
        <color theme="0"/>
      </left>
      <right style="medium">
        <color theme="8"/>
      </right>
      <top/>
      <bottom style="medium">
        <color theme="8"/>
      </bottom>
      <diagonal/>
    </border>
    <border>
      <left style="medium">
        <color theme="8"/>
      </left>
      <right style="thin">
        <color indexed="64"/>
      </right>
      <top style="medium">
        <color theme="8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theme="8"/>
      </top>
      <bottom style="thin">
        <color theme="0"/>
      </bottom>
      <diagonal/>
    </border>
    <border>
      <left style="thin">
        <color theme="0"/>
      </left>
      <right style="medium">
        <color theme="8"/>
      </right>
      <top style="medium">
        <color theme="8"/>
      </top>
      <bottom style="thin">
        <color theme="0"/>
      </bottom>
      <diagonal/>
    </border>
    <border>
      <left style="medium">
        <color theme="8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medium">
        <color theme="8"/>
      </right>
      <top style="thin">
        <color theme="0"/>
      </top>
      <bottom style="medium">
        <color auto="1"/>
      </bottom>
      <diagonal/>
    </border>
    <border>
      <left style="medium">
        <color theme="8"/>
      </left>
      <right style="thin">
        <color theme="0"/>
      </right>
      <top/>
      <bottom style="thin">
        <color theme="0"/>
      </bottom>
      <diagonal/>
    </border>
    <border>
      <left style="medium">
        <color theme="8"/>
      </left>
      <right/>
      <top style="thin">
        <color theme="0"/>
      </top>
      <bottom style="thin">
        <color theme="0"/>
      </bottom>
      <diagonal/>
    </border>
    <border>
      <left style="medium">
        <color theme="8"/>
      </left>
      <right/>
      <top/>
      <bottom style="thin">
        <color theme="0"/>
      </bottom>
      <diagonal/>
    </border>
    <border>
      <left/>
      <right style="thin">
        <color theme="0"/>
      </right>
      <top style="medium">
        <color theme="8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indexed="64"/>
      </left>
      <right style="medium">
        <color theme="8"/>
      </right>
      <top style="medium">
        <color theme="8"/>
      </top>
      <bottom style="thin">
        <color indexed="64"/>
      </bottom>
      <diagonal/>
    </border>
    <border>
      <left style="thin">
        <color indexed="64"/>
      </left>
      <right style="medium">
        <color theme="8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medium">
        <color theme="8"/>
      </right>
      <top style="thin">
        <color rgb="FFB2B3B5"/>
      </top>
      <bottom style="thin">
        <color theme="0"/>
      </bottom>
      <diagonal/>
    </border>
    <border>
      <left style="thin">
        <color theme="0"/>
      </left>
      <right style="medium">
        <color theme="8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medium">
        <color theme="8"/>
      </top>
      <bottom style="thin">
        <color theme="0"/>
      </bottom>
      <diagonal/>
    </border>
    <border>
      <left/>
      <right/>
      <top style="medium">
        <color theme="8"/>
      </top>
      <bottom style="thin">
        <color theme="0"/>
      </bottom>
      <diagonal/>
    </border>
    <border>
      <left/>
      <right style="medium">
        <color theme="8"/>
      </right>
      <top style="medium">
        <color theme="8"/>
      </top>
      <bottom style="thin">
        <color theme="0"/>
      </bottom>
      <diagonal/>
    </border>
    <border>
      <left style="medium">
        <color theme="8"/>
      </left>
      <right/>
      <top/>
      <bottom style="medium">
        <color indexed="64"/>
      </bottom>
      <diagonal/>
    </border>
    <border>
      <left style="dashed">
        <color rgb="FFB2B3B5"/>
      </left>
      <right style="medium">
        <color theme="8"/>
      </right>
      <top/>
      <bottom style="medium">
        <color indexed="64"/>
      </bottom>
      <diagonal/>
    </border>
    <border>
      <left style="dashDotDot">
        <color theme="0"/>
      </left>
      <right style="medium">
        <color theme="8"/>
      </right>
      <top style="medium">
        <color indexed="64"/>
      </top>
      <bottom style="thin">
        <color rgb="FFB2B3B5"/>
      </bottom>
      <diagonal/>
    </border>
    <border>
      <left/>
      <right style="dashDotDot">
        <color theme="0"/>
      </right>
      <top/>
      <bottom style="medium">
        <color theme="8"/>
      </bottom>
      <diagonal/>
    </border>
    <border>
      <left/>
      <right style="medium">
        <color theme="8"/>
      </right>
      <top/>
      <bottom style="medium">
        <color auto="1"/>
      </bottom>
      <diagonal/>
    </border>
    <border>
      <left style="medium">
        <color theme="8"/>
      </left>
      <right style="thin">
        <color theme="0"/>
      </right>
      <top style="medium">
        <color theme="8"/>
      </top>
      <bottom/>
      <diagonal/>
    </border>
    <border>
      <left style="medium">
        <color theme="8"/>
      </left>
      <right style="thin">
        <color theme="0"/>
      </right>
      <top/>
      <bottom style="medium">
        <color auto="1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8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2" borderId="1" applyNumberFormat="0" applyAlignment="0"/>
    <xf numFmtId="9" fontId="2" fillId="0" borderId="0" applyFont="0" applyFill="0" applyBorder="0" applyAlignment="0" applyProtection="0"/>
    <xf numFmtId="0" fontId="1" fillId="0" borderId="0"/>
    <xf numFmtId="0" fontId="47" fillId="0" borderId="0"/>
    <xf numFmtId="43" fontId="47" fillId="0" borderId="0" applyFont="0" applyFill="0" applyBorder="0" applyAlignment="0" applyProtection="0"/>
  </cellStyleXfs>
  <cellXfs count="233">
    <xf numFmtId="0" fontId="0" fillId="0" borderId="0" xfId="0"/>
    <xf numFmtId="0" fontId="4" fillId="0" borderId="0" xfId="1" applyFont="1"/>
    <xf numFmtId="49" fontId="4" fillId="0" borderId="0" xfId="1" applyNumberFormat="1" applyFont="1"/>
    <xf numFmtId="165" fontId="4" fillId="0" borderId="0" xfId="2" applyNumberFormat="1" applyFont="1"/>
    <xf numFmtId="0" fontId="5" fillId="0" borderId="0" xfId="1" applyFont="1"/>
    <xf numFmtId="49" fontId="5" fillId="0" borderId="0" xfId="1" applyNumberFormat="1" applyFont="1"/>
    <xf numFmtId="165" fontId="5" fillId="0" borderId="0" xfId="2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applyFont="1"/>
    <xf numFmtId="0" fontId="9" fillId="0" borderId="6" xfId="0" applyFont="1" applyBorder="1"/>
    <xf numFmtId="0" fontId="9" fillId="0" borderId="0" xfId="0" applyFont="1"/>
    <xf numFmtId="0" fontId="10" fillId="0" borderId="5" xfId="3" applyFont="1" applyFill="1" applyBorder="1"/>
    <xf numFmtId="0" fontId="11" fillId="0" borderId="6" xfId="3" applyFont="1" applyFill="1" applyBorder="1"/>
    <xf numFmtId="0" fontId="13" fillId="3" borderId="11" xfId="0" applyFont="1" applyFill="1" applyBorder="1" applyAlignment="1">
      <alignment horizontal="centerContinuous" wrapText="1"/>
    </xf>
    <xf numFmtId="0" fontId="13" fillId="3" borderId="12" xfId="0" applyFont="1" applyFill="1" applyBorder="1" applyAlignment="1">
      <alignment horizontal="centerContinuous" wrapText="1"/>
    </xf>
    <xf numFmtId="0" fontId="13" fillId="3" borderId="13" xfId="0" applyFont="1" applyFill="1" applyBorder="1" applyAlignment="1">
      <alignment horizontal="centerContinuous" wrapText="1"/>
    </xf>
    <xf numFmtId="0" fontId="13" fillId="3" borderId="12" xfId="0" applyFont="1" applyFill="1" applyBorder="1" applyAlignment="1">
      <alignment horizontal="centerContinuous"/>
    </xf>
    <xf numFmtId="0" fontId="14" fillId="4" borderId="15" xfId="0" applyFont="1" applyFill="1" applyBorder="1" applyAlignment="1">
      <alignment wrapText="1"/>
    </xf>
    <xf numFmtId="10" fontId="14" fillId="4" borderId="16" xfId="0" applyNumberFormat="1" applyFont="1" applyFill="1" applyBorder="1" applyAlignment="1">
      <alignment horizontal="centerContinuous" wrapText="1"/>
    </xf>
    <xf numFmtId="0" fontId="14" fillId="4" borderId="17" xfId="0" applyFont="1" applyFill="1" applyBorder="1" applyAlignment="1">
      <alignment horizontal="centerContinuous" wrapText="1"/>
    </xf>
    <xf numFmtId="0" fontId="14" fillId="4" borderId="14" xfId="0" applyFont="1" applyFill="1" applyBorder="1" applyAlignment="1">
      <alignment horizontal="centerContinuous" wrapText="1"/>
    </xf>
    <xf numFmtId="0" fontId="15" fillId="0" borderId="15" xfId="0" applyFont="1" applyBorder="1" applyAlignment="1">
      <alignment vertical="top"/>
    </xf>
    <xf numFmtId="167" fontId="15" fillId="5" borderId="18" xfId="0" applyNumberFormat="1" applyFont="1" applyFill="1" applyBorder="1" applyAlignment="1">
      <alignment vertical="top"/>
    </xf>
    <xf numFmtId="166" fontId="15" fillId="5" borderId="4" xfId="0" applyNumberFormat="1" applyFont="1" applyFill="1" applyBorder="1"/>
    <xf numFmtId="0" fontId="15" fillId="0" borderId="19" xfId="0" applyFont="1" applyBorder="1" applyAlignment="1">
      <alignment vertical="top"/>
    </xf>
    <xf numFmtId="167" fontId="15" fillId="5" borderId="20" xfId="0" applyNumberFormat="1" applyFont="1" applyFill="1" applyBorder="1" applyAlignment="1">
      <alignment vertical="top"/>
    </xf>
    <xf numFmtId="0" fontId="15" fillId="0" borderId="9" xfId="0" applyFont="1" applyBorder="1" applyAlignment="1">
      <alignment vertical="top"/>
    </xf>
    <xf numFmtId="167" fontId="15" fillId="5" borderId="21" xfId="0" applyNumberFormat="1" applyFont="1" applyFill="1" applyBorder="1" applyAlignment="1">
      <alignment vertical="top"/>
    </xf>
    <xf numFmtId="0" fontId="14" fillId="4" borderId="3" xfId="0" applyFont="1" applyFill="1" applyBorder="1" applyAlignment="1">
      <alignment vertical="top"/>
    </xf>
    <xf numFmtId="167" fontId="14" fillId="4" borderId="20" xfId="0" applyNumberFormat="1" applyFont="1" applyFill="1" applyBorder="1" applyAlignment="1">
      <alignment vertical="top"/>
    </xf>
    <xf numFmtId="166" fontId="14" fillId="4" borderId="4" xfId="0" applyNumberFormat="1" applyFont="1" applyFill="1" applyBorder="1"/>
    <xf numFmtId="168" fontId="14" fillId="4" borderId="4" xfId="0" applyNumberFormat="1" applyFont="1" applyFill="1" applyBorder="1"/>
    <xf numFmtId="0" fontId="15" fillId="0" borderId="6" xfId="0" applyFont="1" applyBorder="1" applyAlignment="1">
      <alignment vertical="top"/>
    </xf>
    <xf numFmtId="0" fontId="7" fillId="0" borderId="0" xfId="0" applyFont="1"/>
    <xf numFmtId="168" fontId="9" fillId="0" borderId="0" xfId="0" applyNumberFormat="1" applyFont="1"/>
    <xf numFmtId="0" fontId="15" fillId="5" borderId="4" xfId="0" applyFont="1" applyFill="1" applyBorder="1"/>
    <xf numFmtId="0" fontId="16" fillId="0" borderId="0" xfId="0" applyFont="1"/>
    <xf numFmtId="0" fontId="9" fillId="0" borderId="19" xfId="0" applyFont="1" applyBorder="1"/>
    <xf numFmtId="0" fontId="4" fillId="0" borderId="19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9" xfId="0" applyFont="1" applyBorder="1"/>
    <xf numFmtId="0" fontId="4" fillId="0" borderId="0" xfId="0" applyFont="1"/>
    <xf numFmtId="0" fontId="4" fillId="0" borderId="8" xfId="0" applyFont="1" applyBorder="1"/>
    <xf numFmtId="0" fontId="4" fillId="0" borderId="4" xfId="0" applyFont="1" applyBorder="1"/>
    <xf numFmtId="0" fontId="4" fillId="0" borderId="3" xfId="0" applyFont="1" applyBorder="1"/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left" wrapText="1"/>
    </xf>
    <xf numFmtId="0" fontId="0" fillId="0" borderId="24" xfId="0" pivotButton="1" applyBorder="1"/>
    <xf numFmtId="0" fontId="0" fillId="0" borderId="24" xfId="0" applyBorder="1"/>
    <xf numFmtId="0" fontId="0" fillId="0" borderId="2" xfId="0" pivotButton="1" applyBorder="1" applyAlignment="1">
      <alignment horizontal="left" wrapText="1"/>
    </xf>
    <xf numFmtId="167" fontId="15" fillId="5" borderId="25" xfId="0" applyNumberFormat="1" applyFont="1" applyFill="1" applyBorder="1" applyAlignment="1">
      <alignment vertical="top"/>
    </xf>
    <xf numFmtId="14" fontId="0" fillId="0" borderId="0" xfId="0" applyNumberFormat="1"/>
    <xf numFmtId="14" fontId="4" fillId="0" borderId="0" xfId="1" applyNumberFormat="1" applyFont="1"/>
    <xf numFmtId="14" fontId="5" fillId="0" borderId="0" xfId="1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169" fontId="28" fillId="0" borderId="0" xfId="0" applyNumberFormat="1" applyFont="1"/>
    <xf numFmtId="0" fontId="29" fillId="0" borderId="0" xfId="0" applyFont="1"/>
    <xf numFmtId="0" fontId="30" fillId="0" borderId="0" xfId="0" applyFont="1"/>
    <xf numFmtId="0" fontId="23" fillId="0" borderId="0" xfId="0" applyFont="1"/>
    <xf numFmtId="0" fontId="23" fillId="0" borderId="0" xfId="0" quotePrefix="1" applyFont="1" applyAlignment="1">
      <alignment horizontal="left"/>
    </xf>
    <xf numFmtId="0" fontId="31" fillId="0" borderId="0" xfId="0" applyFont="1"/>
    <xf numFmtId="0" fontId="32" fillId="0" borderId="0" xfId="0" applyFont="1"/>
    <xf numFmtId="0" fontId="21" fillId="0" borderId="0" xfId="0" applyFont="1"/>
    <xf numFmtId="0" fontId="22" fillId="0" borderId="0" xfId="0" applyFont="1"/>
    <xf numFmtId="0" fontId="24" fillId="0" borderId="0" xfId="0" applyFont="1"/>
    <xf numFmtId="0" fontId="25" fillId="0" borderId="0" xfId="0" applyFont="1"/>
    <xf numFmtId="0" fontId="25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0" fontId="33" fillId="0" borderId="0" xfId="0" applyFont="1"/>
    <xf numFmtId="0" fontId="34" fillId="0" borderId="0" xfId="0" applyFont="1"/>
    <xf numFmtId="0" fontId="35" fillId="0" borderId="0" xfId="0" applyFont="1"/>
    <xf numFmtId="0" fontId="26" fillId="0" borderId="0" xfId="0" applyFont="1"/>
    <xf numFmtId="0" fontId="36" fillId="7" borderId="0" xfId="0" applyFont="1" applyFill="1"/>
    <xf numFmtId="0" fontId="36" fillId="7" borderId="26" xfId="0" applyFont="1" applyFill="1" applyBorder="1"/>
    <xf numFmtId="0" fontId="36" fillId="7" borderId="27" xfId="0" applyFont="1" applyFill="1" applyBorder="1"/>
    <xf numFmtId="0" fontId="36" fillId="7" borderId="29" xfId="0" applyFont="1" applyFill="1" applyBorder="1"/>
    <xf numFmtId="0" fontId="26" fillId="7" borderId="30" xfId="0" applyFont="1" applyFill="1" applyBorder="1" applyAlignment="1">
      <alignment horizontal="left"/>
    </xf>
    <xf numFmtId="0" fontId="36" fillId="7" borderId="31" xfId="0" applyFont="1" applyFill="1" applyBorder="1"/>
    <xf numFmtId="0" fontId="36" fillId="7" borderId="32" xfId="0" applyFont="1" applyFill="1" applyBorder="1"/>
    <xf numFmtId="0" fontId="26" fillId="0" borderId="0" xfId="0" applyFont="1" applyAlignment="1">
      <alignment vertical="top"/>
    </xf>
    <xf numFmtId="0" fontId="17" fillId="7" borderId="29" xfId="0" applyFont="1" applyFill="1" applyBorder="1"/>
    <xf numFmtId="0" fontId="38" fillId="0" borderId="0" xfId="0" applyFont="1"/>
    <xf numFmtId="0" fontId="38" fillId="0" borderId="29" xfId="0" applyFont="1" applyBorder="1"/>
    <xf numFmtId="14" fontId="38" fillId="0" borderId="30" xfId="0" applyNumberFormat="1" applyFont="1" applyBorder="1"/>
    <xf numFmtId="0" fontId="38" fillId="0" borderId="31" xfId="0" applyFont="1" applyBorder="1"/>
    <xf numFmtId="0" fontId="38" fillId="0" borderId="32" xfId="0" applyFont="1" applyBorder="1"/>
    <xf numFmtId="14" fontId="38" fillId="0" borderId="33" xfId="0" applyNumberFormat="1" applyFont="1" applyBorder="1"/>
    <xf numFmtId="14" fontId="38" fillId="0" borderId="0" xfId="0" applyNumberFormat="1" applyFont="1"/>
    <xf numFmtId="0" fontId="39" fillId="0" borderId="28" xfId="0" applyFont="1" applyBorder="1" applyAlignment="1">
      <alignment horizontal="left"/>
    </xf>
    <xf numFmtId="0" fontId="39" fillId="0" borderId="30" xfId="0" applyFont="1" applyBorder="1" applyAlignment="1">
      <alignment horizontal="left"/>
    </xf>
    <xf numFmtId="0" fontId="39" fillId="0" borderId="30" xfId="0" quotePrefix="1" applyFont="1" applyBorder="1" applyAlignment="1">
      <alignment horizontal="left"/>
    </xf>
    <xf numFmtId="169" fontId="39" fillId="0" borderId="33" xfId="0" applyNumberFormat="1" applyFont="1" applyBorder="1" applyAlignment="1">
      <alignment horizontal="left"/>
    </xf>
    <xf numFmtId="0" fontId="39" fillId="0" borderId="0" xfId="0" applyFont="1"/>
    <xf numFmtId="0" fontId="41" fillId="0" borderId="0" xfId="0" applyFont="1"/>
    <xf numFmtId="0" fontId="42" fillId="0" borderId="0" xfId="0" applyFont="1"/>
    <xf numFmtId="0" fontId="11" fillId="0" borderId="23" xfId="3" applyFont="1" applyFill="1" applyBorder="1"/>
    <xf numFmtId="0" fontId="42" fillId="0" borderId="0" xfId="0" applyFont="1" applyAlignment="1">
      <alignment horizontal="right"/>
    </xf>
    <xf numFmtId="167" fontId="14" fillId="4" borderId="34" xfId="0" applyNumberFormat="1" applyFont="1" applyFill="1" applyBorder="1" applyAlignment="1">
      <alignment vertical="top"/>
    </xf>
    <xf numFmtId="0" fontId="10" fillId="0" borderId="35" xfId="3" applyFont="1" applyFill="1" applyBorder="1"/>
    <xf numFmtId="0" fontId="11" fillId="0" borderId="0" xfId="3" applyFont="1" applyFill="1" applyBorder="1"/>
    <xf numFmtId="10" fontId="14" fillId="4" borderId="22" xfId="0" applyNumberFormat="1" applyFont="1" applyFill="1" applyBorder="1" applyAlignment="1">
      <alignment horizontal="centerContinuous" wrapText="1"/>
    </xf>
    <xf numFmtId="0" fontId="13" fillId="3" borderId="36" xfId="0" applyFont="1" applyFill="1" applyBorder="1" applyAlignment="1">
      <alignment horizontal="centerContinuous" wrapText="1"/>
    </xf>
    <xf numFmtId="0" fontId="13" fillId="3" borderId="36" xfId="0" applyFont="1" applyFill="1" applyBorder="1" applyAlignment="1">
      <alignment horizontal="centerContinuous"/>
    </xf>
    <xf numFmtId="0" fontId="13" fillId="3" borderId="37" xfId="0" applyFont="1" applyFill="1" applyBorder="1" applyAlignment="1">
      <alignment horizontal="centerContinuous" wrapText="1"/>
    </xf>
    <xf numFmtId="0" fontId="13" fillId="3" borderId="38" xfId="0" applyFont="1" applyFill="1" applyBorder="1" applyAlignment="1">
      <alignment horizontal="centerContinuous"/>
    </xf>
    <xf numFmtId="10" fontId="14" fillId="4" borderId="39" xfId="0" applyNumberFormat="1" applyFont="1" applyFill="1" applyBorder="1" applyAlignment="1">
      <alignment horizontal="centerContinuous" wrapText="1"/>
    </xf>
    <xf numFmtId="167" fontId="15" fillId="5" borderId="40" xfId="0" applyNumberFormat="1" applyFont="1" applyFill="1" applyBorder="1" applyAlignment="1">
      <alignment vertical="top"/>
    </xf>
    <xf numFmtId="167" fontId="15" fillId="5" borderId="34" xfId="0" applyNumberFormat="1" applyFont="1" applyFill="1" applyBorder="1" applyAlignment="1">
      <alignment vertical="top"/>
    </xf>
    <xf numFmtId="167" fontId="15" fillId="5" borderId="41" xfId="0" applyNumberFormat="1" applyFont="1" applyFill="1" applyBorder="1" applyAlignment="1">
      <alignment vertical="top"/>
    </xf>
    <xf numFmtId="17" fontId="39" fillId="0" borderId="30" xfId="0" applyNumberFormat="1" applyFont="1" applyBorder="1" applyAlignment="1">
      <alignment horizontal="left"/>
    </xf>
    <xf numFmtId="170" fontId="39" fillId="0" borderId="30" xfId="0" applyNumberFormat="1" applyFont="1" applyBorder="1" applyAlignment="1">
      <alignment horizontal="left"/>
    </xf>
    <xf numFmtId="0" fontId="14" fillId="4" borderId="46" xfId="0" applyFont="1" applyFill="1" applyBorder="1" applyAlignment="1">
      <alignment horizontal="left"/>
    </xf>
    <xf numFmtId="0" fontId="15" fillId="5" borderId="25" xfId="0" applyFont="1" applyFill="1" applyBorder="1" applyAlignment="1">
      <alignment vertical="top"/>
    </xf>
    <xf numFmtId="0" fontId="15" fillId="5" borderId="47" xfId="0" applyFont="1" applyFill="1" applyBorder="1" applyAlignment="1">
      <alignment vertical="top"/>
    </xf>
    <xf numFmtId="0" fontId="15" fillId="5" borderId="6" xfId="0" applyFont="1" applyFill="1" applyBorder="1" applyAlignment="1">
      <alignment vertical="top"/>
    </xf>
    <xf numFmtId="0" fontId="13" fillId="3" borderId="51" xfId="0" applyFont="1" applyFill="1" applyBorder="1" applyAlignment="1">
      <alignment horizontal="centerContinuous"/>
    </xf>
    <xf numFmtId="0" fontId="14" fillId="4" borderId="52" xfId="0" applyFont="1" applyFill="1" applyBorder="1" applyAlignment="1">
      <alignment horizontal="centerContinuous" wrapText="1"/>
    </xf>
    <xf numFmtId="0" fontId="14" fillId="4" borderId="53" xfId="0" applyFont="1" applyFill="1" applyBorder="1" applyAlignment="1">
      <alignment horizontal="centerContinuous" wrapText="1"/>
    </xf>
    <xf numFmtId="166" fontId="15" fillId="5" borderId="54" xfId="0" applyNumberFormat="1" applyFont="1" applyFill="1" applyBorder="1"/>
    <xf numFmtId="166" fontId="15" fillId="5" borderId="55" xfId="0" applyNumberFormat="1" applyFont="1" applyFill="1" applyBorder="1"/>
    <xf numFmtId="166" fontId="15" fillId="5" borderId="56" xfId="0" applyNumberFormat="1" applyFont="1" applyFill="1" applyBorder="1"/>
    <xf numFmtId="166" fontId="14" fillId="4" borderId="54" xfId="0" applyNumberFormat="1" applyFont="1" applyFill="1" applyBorder="1"/>
    <xf numFmtId="166" fontId="14" fillId="4" borderId="56" xfId="0" applyNumberFormat="1" applyFont="1" applyFill="1" applyBorder="1"/>
    <xf numFmtId="166" fontId="13" fillId="6" borderId="58" xfId="0" applyNumberFormat="1" applyFont="1" applyFill="1" applyBorder="1" applyAlignment="1">
      <alignment horizontal="right"/>
    </xf>
    <xf numFmtId="166" fontId="13" fillId="6" borderId="60" xfId="0" applyNumberFormat="1" applyFont="1" applyFill="1" applyBorder="1" applyAlignment="1">
      <alignment horizontal="right"/>
    </xf>
    <xf numFmtId="0" fontId="13" fillId="3" borderId="61" xfId="0" applyFont="1" applyFill="1" applyBorder="1" applyAlignment="1">
      <alignment horizontal="centerContinuous"/>
    </xf>
    <xf numFmtId="0" fontId="15" fillId="5" borderId="54" xfId="0" applyFont="1" applyFill="1" applyBorder="1"/>
    <xf numFmtId="0" fontId="15" fillId="5" borderId="55" xfId="0" applyFont="1" applyFill="1" applyBorder="1"/>
    <xf numFmtId="0" fontId="15" fillId="5" borderId="56" xfId="0" applyFont="1" applyFill="1" applyBorder="1"/>
    <xf numFmtId="168" fontId="14" fillId="4" borderId="54" xfId="0" applyNumberFormat="1" applyFont="1" applyFill="1" applyBorder="1"/>
    <xf numFmtId="168" fontId="14" fillId="4" borderId="62" xfId="0" applyNumberFormat="1" applyFont="1" applyFill="1" applyBorder="1"/>
    <xf numFmtId="168" fontId="13" fillId="6" borderId="58" xfId="0" applyNumberFormat="1" applyFont="1" applyFill="1" applyBorder="1" applyAlignment="1">
      <alignment horizontal="right"/>
    </xf>
    <xf numFmtId="168" fontId="13" fillId="6" borderId="60" xfId="0" applyNumberFormat="1" applyFont="1" applyFill="1" applyBorder="1" applyAlignment="1">
      <alignment horizontal="left"/>
    </xf>
    <xf numFmtId="168" fontId="13" fillId="6" borderId="63" xfId="0" applyNumberFormat="1" applyFont="1" applyFill="1" applyBorder="1" applyAlignment="1">
      <alignment horizontal="left"/>
    </xf>
    <xf numFmtId="0" fontId="13" fillId="3" borderId="68" xfId="0" applyFont="1" applyFill="1" applyBorder="1" applyAlignment="1">
      <alignment horizontal="centerContinuous"/>
    </xf>
    <xf numFmtId="0" fontId="14" fillId="4" borderId="48" xfId="0" applyFont="1" applyFill="1" applyBorder="1" applyAlignment="1">
      <alignment wrapText="1"/>
    </xf>
    <xf numFmtId="0" fontId="15" fillId="0" borderId="57" xfId="0" applyFont="1" applyBorder="1" applyAlignment="1">
      <alignment vertical="top"/>
    </xf>
    <xf numFmtId="166" fontId="15" fillId="5" borderId="62" xfId="0" applyNumberFormat="1" applyFont="1" applyFill="1" applyBorder="1"/>
    <xf numFmtId="0" fontId="15" fillId="0" borderId="48" xfId="0" applyFont="1" applyBorder="1" applyAlignment="1">
      <alignment vertical="top"/>
    </xf>
    <xf numFmtId="0" fontId="15" fillId="0" borderId="69" xfId="0" applyFont="1" applyBorder="1" applyAlignment="1">
      <alignment vertical="top"/>
    </xf>
    <xf numFmtId="0" fontId="14" fillId="4" borderId="70" xfId="0" applyFont="1" applyFill="1" applyBorder="1" applyAlignment="1">
      <alignment vertical="top"/>
    </xf>
    <xf numFmtId="166" fontId="14" fillId="4" borderId="62" xfId="0" applyNumberFormat="1" applyFont="1" applyFill="1" applyBorder="1"/>
    <xf numFmtId="0" fontId="15" fillId="0" borderId="71" xfId="0" applyFont="1" applyBorder="1" applyAlignment="1">
      <alignment vertical="top"/>
    </xf>
    <xf numFmtId="0" fontId="13" fillId="6" borderId="31" xfId="0" applyFont="1" applyFill="1" applyBorder="1" applyAlignment="1">
      <alignment vertical="top"/>
    </xf>
    <xf numFmtId="0" fontId="14" fillId="4" borderId="53" xfId="0" applyFont="1" applyFill="1" applyBorder="1" applyAlignment="1">
      <alignment horizontal="left"/>
    </xf>
    <xf numFmtId="0" fontId="15" fillId="5" borderId="76" xfId="0" applyFont="1" applyFill="1" applyBorder="1" applyAlignment="1">
      <alignment vertical="top"/>
    </xf>
    <xf numFmtId="0" fontId="15" fillId="5" borderId="77" xfId="0" applyFont="1" applyFill="1" applyBorder="1" applyAlignment="1">
      <alignment vertical="top"/>
    </xf>
    <xf numFmtId="0" fontId="15" fillId="5" borderId="49" xfId="0" applyFont="1" applyFill="1" applyBorder="1" applyAlignment="1">
      <alignment vertical="top"/>
    </xf>
    <xf numFmtId="0" fontId="14" fillId="4" borderId="62" xfId="0" applyFont="1" applyFill="1" applyBorder="1" applyAlignment="1">
      <alignment vertical="top"/>
    </xf>
    <xf numFmtId="0" fontId="13" fillId="6" borderId="33" xfId="0" applyFont="1" applyFill="1" applyBorder="1" applyAlignment="1">
      <alignment horizontal="left" vertical="top"/>
    </xf>
    <xf numFmtId="0" fontId="13" fillId="3" borderId="82" xfId="0" applyFont="1" applyFill="1" applyBorder="1" applyAlignment="1">
      <alignment horizontal="centerContinuous"/>
    </xf>
    <xf numFmtId="0" fontId="14" fillId="4" borderId="83" xfId="0" applyFont="1" applyFill="1" applyBorder="1" applyAlignment="1">
      <alignment horizontal="centerContinuous" wrapText="1"/>
    </xf>
    <xf numFmtId="0" fontId="14" fillId="4" borderId="50" xfId="0" applyFont="1" applyFill="1" applyBorder="1" applyAlignment="1">
      <alignment horizontal="centerContinuous" wrapText="1"/>
    </xf>
    <xf numFmtId="171" fontId="0" fillId="0" borderId="0" xfId="0" applyNumberFormat="1"/>
    <xf numFmtId="167" fontId="13" fillId="6" borderId="59" xfId="0" applyNumberFormat="1" applyFont="1" applyFill="1" applyBorder="1" applyAlignment="1">
      <alignment horizontal="right"/>
    </xf>
    <xf numFmtId="167" fontId="13" fillId="6" borderId="84" xfId="0" applyNumberFormat="1" applyFont="1" applyFill="1" applyBorder="1" applyAlignment="1">
      <alignment horizontal="right"/>
    </xf>
    <xf numFmtId="166" fontId="13" fillId="6" borderId="58" xfId="0" applyNumberFormat="1" applyFont="1" applyFill="1" applyBorder="1" applyAlignment="1">
      <alignment horizontal="left"/>
    </xf>
    <xf numFmtId="0" fontId="44" fillId="0" borderId="0" xfId="0" applyFont="1" applyAlignment="1">
      <alignment horizontal="left" vertical="center" indent="1" readingOrder="1"/>
    </xf>
    <xf numFmtId="0" fontId="45" fillId="0" borderId="0" xfId="0" applyFont="1"/>
    <xf numFmtId="2" fontId="6" fillId="0" borderId="0" xfId="0" applyNumberFormat="1" applyFont="1"/>
    <xf numFmtId="0" fontId="0" fillId="0" borderId="2" xfId="0" pivotButton="1" applyBorder="1" applyAlignment="1">
      <alignment wrapText="1"/>
    </xf>
    <xf numFmtId="0" fontId="46" fillId="0" borderId="0" xfId="0" applyFont="1"/>
    <xf numFmtId="0" fontId="0" fillId="0" borderId="2" xfId="0" pivotButton="1" applyBorder="1"/>
    <xf numFmtId="0" fontId="0" fillId="0" borderId="2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4" xfId="0" applyBorder="1"/>
    <xf numFmtId="0" fontId="0" fillId="0" borderId="88" xfId="0" applyBorder="1" applyAlignment="1">
      <alignment wrapText="1"/>
    </xf>
    <xf numFmtId="0" fontId="0" fillId="0" borderId="89" xfId="0" applyBorder="1" applyAlignment="1">
      <alignment wrapText="1"/>
    </xf>
    <xf numFmtId="1" fontId="0" fillId="0" borderId="2" xfId="0" applyNumberFormat="1" applyBorder="1"/>
    <xf numFmtId="1" fontId="0" fillId="0" borderId="90" xfId="0" applyNumberFormat="1" applyBorder="1"/>
    <xf numFmtId="1" fontId="0" fillId="0" borderId="91" xfId="0" applyNumberFormat="1" applyBorder="1"/>
    <xf numFmtId="1" fontId="0" fillId="0" borderId="92" xfId="0" applyNumberFormat="1" applyBorder="1"/>
    <xf numFmtId="1" fontId="0" fillId="0" borderId="0" xfId="0" applyNumberFormat="1"/>
    <xf numFmtId="1" fontId="0" fillId="0" borderId="93" xfId="0" applyNumberFormat="1" applyBorder="1"/>
    <xf numFmtId="1" fontId="0" fillId="0" borderId="94" xfId="0" applyNumberFormat="1" applyBorder="1"/>
    <xf numFmtId="1" fontId="0" fillId="0" borderId="95" xfId="0" applyNumberFormat="1" applyBorder="1"/>
    <xf numFmtId="1" fontId="0" fillId="0" borderId="96" xfId="0" applyNumberFormat="1" applyBorder="1"/>
    <xf numFmtId="0" fontId="36" fillId="7" borderId="29" xfId="0" applyFont="1" applyFill="1" applyBorder="1" applyAlignment="1">
      <alignment horizontal="left" vertical="center"/>
    </xf>
    <xf numFmtId="0" fontId="39" fillId="0" borderId="30" xfId="0" applyFont="1" applyBorder="1" applyAlignment="1">
      <alignment horizontal="left" wrapText="1"/>
    </xf>
    <xf numFmtId="0" fontId="0" fillId="8" borderId="0" xfId="0" applyFill="1"/>
    <xf numFmtId="168" fontId="0" fillId="0" borderId="0" xfId="7" applyNumberFormat="1" applyFont="1"/>
    <xf numFmtId="0" fontId="48" fillId="0" borderId="0" xfId="0" applyFont="1"/>
    <xf numFmtId="0" fontId="36" fillId="7" borderId="26" xfId="0" applyFont="1" applyFill="1" applyBorder="1" applyAlignment="1">
      <alignment horizontal="center"/>
    </xf>
    <xf numFmtId="0" fontId="36" fillId="7" borderId="28" xfId="0" applyFont="1" applyFill="1" applyBorder="1" applyAlignment="1">
      <alignment horizontal="center"/>
    </xf>
    <xf numFmtId="0" fontId="36" fillId="7" borderId="29" xfId="0" applyFont="1" applyFill="1" applyBorder="1" applyAlignment="1">
      <alignment horizontal="left" vertical="center"/>
    </xf>
    <xf numFmtId="0" fontId="36" fillId="7" borderId="29" xfId="0" applyFont="1" applyFill="1" applyBorder="1" applyAlignment="1">
      <alignment horizontal="center" vertical="center"/>
    </xf>
    <xf numFmtId="0" fontId="36" fillId="7" borderId="29" xfId="0" applyFont="1" applyFill="1" applyBorder="1" applyAlignment="1">
      <alignment horizontal="left" vertical="center" wrapText="1"/>
    </xf>
    <xf numFmtId="0" fontId="36" fillId="7" borderId="31" xfId="0" applyFont="1" applyFill="1" applyBorder="1" applyAlignment="1">
      <alignment horizontal="left" vertical="center" wrapText="1"/>
    </xf>
    <xf numFmtId="0" fontId="37" fillId="7" borderId="26" xfId="0" applyFont="1" applyFill="1" applyBorder="1" applyAlignment="1">
      <alignment horizontal="center"/>
    </xf>
    <xf numFmtId="0" fontId="37" fillId="7" borderId="27" xfId="0" applyFont="1" applyFill="1" applyBorder="1" applyAlignment="1">
      <alignment horizontal="center"/>
    </xf>
    <xf numFmtId="0" fontId="37" fillId="7" borderId="28" xfId="0" applyFont="1" applyFill="1" applyBorder="1" applyAlignment="1">
      <alignment horizontal="center"/>
    </xf>
    <xf numFmtId="0" fontId="39" fillId="0" borderId="30" xfId="0" applyFont="1" applyBorder="1" applyAlignment="1">
      <alignment horizontal="left" vertical="top" wrapText="1"/>
    </xf>
    <xf numFmtId="0" fontId="39" fillId="0" borderId="33" xfId="0" applyFont="1" applyBorder="1" applyAlignment="1">
      <alignment horizontal="left" vertical="top" wrapText="1"/>
    </xf>
    <xf numFmtId="0" fontId="26" fillId="0" borderId="0" xfId="0" applyFont="1" applyAlignment="1">
      <alignment horizontal="left" vertical="top" wrapText="1"/>
    </xf>
    <xf numFmtId="169" fontId="27" fillId="0" borderId="0" xfId="0" applyNumberFormat="1" applyFont="1" applyAlignment="1">
      <alignment horizontal="left"/>
    </xf>
    <xf numFmtId="0" fontId="40" fillId="0" borderId="0" xfId="0" applyFont="1" applyAlignment="1">
      <alignment horizontal="left" vertical="top"/>
    </xf>
    <xf numFmtId="0" fontId="43" fillId="0" borderId="43" xfId="3" applyFont="1" applyFill="1" applyBorder="1" applyAlignment="1">
      <alignment horizontal="center"/>
    </xf>
    <xf numFmtId="0" fontId="43" fillId="0" borderId="44" xfId="3" applyFont="1" applyFill="1" applyBorder="1" applyAlignment="1">
      <alignment horizontal="center"/>
    </xf>
    <xf numFmtId="0" fontId="43" fillId="0" borderId="45" xfId="3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 vertical="center" wrapText="1"/>
    </xf>
    <xf numFmtId="0" fontId="12" fillId="3" borderId="10" xfId="0" applyFont="1" applyFill="1" applyBorder="1" applyAlignment="1">
      <alignment horizontal="center" vertical="center" wrapText="1"/>
    </xf>
    <xf numFmtId="0" fontId="13" fillId="3" borderId="48" xfId="0" applyFont="1" applyFill="1" applyBorder="1" applyAlignment="1">
      <alignment horizontal="center" vertical="center"/>
    </xf>
    <xf numFmtId="0" fontId="13" fillId="3" borderId="50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top"/>
    </xf>
    <xf numFmtId="0" fontId="13" fillId="3" borderId="6" xfId="0" applyFont="1" applyFill="1" applyBorder="1" applyAlignment="1">
      <alignment horizontal="center" vertical="top"/>
    </xf>
    <xf numFmtId="0" fontId="13" fillId="3" borderId="49" xfId="0" applyFont="1" applyFill="1" applyBorder="1" applyAlignment="1">
      <alignment horizontal="center" vertical="top"/>
    </xf>
    <xf numFmtId="0" fontId="8" fillId="0" borderId="0" xfId="0" applyFont="1" applyAlignment="1">
      <alignment horizontal="center"/>
    </xf>
    <xf numFmtId="0" fontId="12" fillId="3" borderId="64" xfId="0" applyFont="1" applyFill="1" applyBorder="1" applyAlignment="1">
      <alignment horizontal="center" vertical="center" wrapText="1"/>
    </xf>
    <xf numFmtId="0" fontId="12" fillId="3" borderId="74" xfId="0" applyFont="1" applyFill="1" applyBorder="1" applyAlignment="1">
      <alignment horizontal="center" vertical="center" wrapText="1"/>
    </xf>
    <xf numFmtId="0" fontId="12" fillId="3" borderId="67" xfId="0" applyFont="1" applyFill="1" applyBorder="1" applyAlignment="1">
      <alignment horizontal="center" vertical="center" wrapText="1"/>
    </xf>
    <xf numFmtId="0" fontId="12" fillId="3" borderId="75" xfId="0" applyFont="1" applyFill="1" applyBorder="1" applyAlignment="1">
      <alignment horizontal="center" vertical="center" wrapText="1"/>
    </xf>
    <xf numFmtId="0" fontId="13" fillId="3" borderId="72" xfId="0" applyFont="1" applyFill="1" applyBorder="1" applyAlignment="1">
      <alignment horizontal="center" vertical="center"/>
    </xf>
    <xf numFmtId="0" fontId="13" fillId="3" borderId="73" xfId="0" applyFont="1" applyFill="1" applyBorder="1" applyAlignment="1">
      <alignment horizontal="center" vertical="center"/>
    </xf>
    <xf numFmtId="0" fontId="13" fillId="3" borderId="65" xfId="0" applyFont="1" applyFill="1" applyBorder="1" applyAlignment="1">
      <alignment horizontal="center" vertical="top"/>
    </xf>
    <xf numFmtId="0" fontId="13" fillId="3" borderId="66" xfId="0" applyFont="1" applyFill="1" applyBorder="1" applyAlignment="1">
      <alignment horizontal="center" vertical="top"/>
    </xf>
    <xf numFmtId="0" fontId="43" fillId="0" borderId="42" xfId="3" applyFont="1" applyFill="1" applyBorder="1" applyAlignment="1">
      <alignment horizontal="center"/>
    </xf>
    <xf numFmtId="0" fontId="12" fillId="3" borderId="26" xfId="0" applyFont="1" applyFill="1" applyBorder="1" applyAlignment="1">
      <alignment horizontal="center" vertical="center" wrapText="1"/>
    </xf>
    <xf numFmtId="0" fontId="12" fillId="3" borderId="28" xfId="0" applyFont="1" applyFill="1" applyBorder="1" applyAlignment="1">
      <alignment horizontal="center" vertical="center" wrapText="1"/>
    </xf>
    <xf numFmtId="0" fontId="12" fillId="3" borderId="81" xfId="0" applyFont="1" applyFill="1" applyBorder="1" applyAlignment="1">
      <alignment horizontal="center" vertical="center" wrapText="1"/>
    </xf>
    <xf numFmtId="0" fontId="12" fillId="3" borderId="85" xfId="0" applyFont="1" applyFill="1" applyBorder="1" applyAlignment="1">
      <alignment horizontal="center" vertical="center" wrapText="1"/>
    </xf>
    <xf numFmtId="0" fontId="13" fillId="3" borderId="86" xfId="0" applyFont="1" applyFill="1" applyBorder="1" applyAlignment="1">
      <alignment horizontal="center" vertical="center"/>
    </xf>
    <xf numFmtId="0" fontId="13" fillId="3" borderId="87" xfId="0" applyFont="1" applyFill="1" applyBorder="1" applyAlignment="1">
      <alignment horizontal="center" vertical="center"/>
    </xf>
    <xf numFmtId="0" fontId="13" fillId="3" borderId="78" xfId="0" applyFont="1" applyFill="1" applyBorder="1" applyAlignment="1">
      <alignment horizontal="center" vertical="top"/>
    </xf>
    <xf numFmtId="0" fontId="13" fillId="3" borderId="79" xfId="0" applyFont="1" applyFill="1" applyBorder="1" applyAlignment="1">
      <alignment horizontal="center" vertical="top"/>
    </xf>
    <xf numFmtId="0" fontId="13" fillId="3" borderId="80" xfId="0" applyFont="1" applyFill="1" applyBorder="1" applyAlignment="1">
      <alignment horizontal="center" vertical="top"/>
    </xf>
  </cellXfs>
  <cellStyles count="8">
    <cellStyle name="Comma" xfId="7" builtinId="3"/>
    <cellStyle name="Currency 2" xfId="2" xr:uid="{00000000-0005-0000-0000-000001000000}"/>
    <cellStyle name="Normal" xfId="0" builtinId="0"/>
    <cellStyle name="Normal 2" xfId="1" xr:uid="{00000000-0005-0000-0000-000003000000}"/>
    <cellStyle name="Normal 3" xfId="6" xr:uid="{00000000-0005-0000-0000-000004000000}"/>
    <cellStyle name="Normal 4" xfId="5" xr:uid="{00000000-0005-0000-0000-000005000000}"/>
    <cellStyle name="Percent 2" xfId="4" xr:uid="{00000000-0005-0000-0000-000006000000}"/>
    <cellStyle name="Rpt_Valuel_Blue_Header" xfId="3" xr:uid="{00000000-0005-0000-0000-000007000000}"/>
  </cellStyles>
  <dxfs count="24">
    <dxf>
      <alignment wrapText="1" readingOrder="0"/>
    </dxf>
    <dxf>
      <numFmt numFmtId="1" formatCode="0"/>
    </dxf>
    <dxf>
      <alignment vertical="bottom" readingOrder="0"/>
    </dxf>
    <dxf>
      <alignment horizontal="left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" formatCode="0"/>
    </dxf>
    <dxf>
      <alignment vertical="bottom" readingOrder="0"/>
    </dxf>
    <dxf>
      <alignment horizontal="left" readingOrder="0"/>
    </dxf>
    <dxf>
      <alignment wrapText="1" readingOrder="0"/>
    </dxf>
    <dxf>
      <alignment wrapText="1" readingOrder="0"/>
    </dxf>
    <dxf>
      <alignment wrapText="1" readingOrder="0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0" formatCode="General"/>
    </dxf>
    <dxf>
      <numFmt numFmtId="168" formatCode="_(* #,##0_);_(* \(#,##0\);_(* &quot;-&quot;??_);_(@_)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pivotCacheDefinition" Target="pivotCache/pivotCacheDefinition8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DU-Attach-To-Services'!A1"/><Relationship Id="rId2" Type="http://schemas.openxmlformats.org/officeDocument/2006/relationships/hyperlink" Target="#Connect!A1"/><Relationship Id="rId1" Type="http://schemas.openxmlformats.org/officeDocument/2006/relationships/hyperlink" Target="#Attach!A1"/><Relationship Id="rId5" Type="http://schemas.openxmlformats.org/officeDocument/2006/relationships/hyperlink" Target="#PSOrders!A1"/><Relationship Id="rId4" Type="http://schemas.openxmlformats.org/officeDocument/2006/relationships/hyperlink" Target="#LicenseOrder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19049</xdr:colOff>
      <xdr:row>3</xdr:row>
      <xdr:rowOff>85726</xdr:rowOff>
    </xdr:from>
    <xdr:to>
      <xdr:col>4</xdr:col>
      <xdr:colOff>875537</xdr:colOff>
      <xdr:row>3</xdr:row>
      <xdr:rowOff>333376</xdr:rowOff>
    </xdr:to>
    <xdr:sp macro="[0]!Attach" textlink="">
      <xdr:nvSpPr>
        <xdr:cNvPr id="7" name="TextBox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52524" y="1038226"/>
          <a:ext cx="2075688" cy="247650"/>
        </a:xfrm>
        <a:prstGeom prst="rect">
          <a:avLst/>
        </a:prstGeom>
        <a:solidFill>
          <a:schemeClr val="lt1"/>
        </a:solidFill>
        <a:ln w="952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5"/>
              </a:solidFill>
              <a:latin typeface="HP Simplified" pitchFamily="34" charset="0"/>
            </a:rPr>
            <a:t>ATTACH</a:t>
          </a:r>
          <a:r>
            <a:rPr lang="en-US" sz="1200" b="1" baseline="0">
              <a:solidFill>
                <a:schemeClr val="accent5"/>
              </a:solidFill>
              <a:latin typeface="HP Simplified" pitchFamily="34" charset="0"/>
            </a:rPr>
            <a:t> SUMMARY</a:t>
          </a:r>
          <a:endParaRPr lang="en-US" sz="1200" b="1">
            <a:solidFill>
              <a:schemeClr val="accent5"/>
            </a:solidFill>
            <a:latin typeface="HP Simplified" pitchFamily="34" charset="0"/>
          </a:endParaRPr>
        </a:p>
      </xdr:txBody>
    </xdr:sp>
    <xdr:clientData/>
  </xdr:twoCellAnchor>
  <xdr:twoCellAnchor editAs="absolute">
    <xdr:from>
      <xdr:col>4</xdr:col>
      <xdr:colOff>964025</xdr:colOff>
      <xdr:row>3</xdr:row>
      <xdr:rowOff>85726</xdr:rowOff>
    </xdr:from>
    <xdr:to>
      <xdr:col>7</xdr:col>
      <xdr:colOff>125063</xdr:colOff>
      <xdr:row>3</xdr:row>
      <xdr:rowOff>333376</xdr:rowOff>
    </xdr:to>
    <xdr:sp macro="[0]!Connectsheet" textlink="">
      <xdr:nvSpPr>
        <xdr:cNvPr id="8" name="TextBox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316700" y="1038226"/>
          <a:ext cx="2075688" cy="247650"/>
        </a:xfrm>
        <a:prstGeom prst="rect">
          <a:avLst/>
        </a:prstGeom>
        <a:solidFill>
          <a:schemeClr val="lt1"/>
        </a:solidFill>
        <a:ln w="952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5"/>
              </a:solidFill>
              <a:latin typeface="HP Simplified" pitchFamily="34" charset="0"/>
            </a:rPr>
            <a:t>CONNECT</a:t>
          </a:r>
          <a:r>
            <a:rPr lang="en-US" sz="1200" b="1" baseline="0">
              <a:solidFill>
                <a:schemeClr val="accent5"/>
              </a:solidFill>
              <a:latin typeface="HP Simplified" pitchFamily="34" charset="0"/>
            </a:rPr>
            <a:t> SUMMARY</a:t>
          </a:r>
          <a:endParaRPr lang="en-US" sz="1200" b="1">
            <a:solidFill>
              <a:schemeClr val="accent5"/>
            </a:solidFill>
            <a:latin typeface="HP Simplified" pitchFamily="34" charset="0"/>
          </a:endParaRPr>
        </a:p>
      </xdr:txBody>
    </xdr:sp>
    <xdr:clientData/>
  </xdr:twoCellAnchor>
  <xdr:twoCellAnchor editAs="absolute">
    <xdr:from>
      <xdr:col>7</xdr:col>
      <xdr:colOff>213550</xdr:colOff>
      <xdr:row>3</xdr:row>
      <xdr:rowOff>85726</xdr:rowOff>
    </xdr:from>
    <xdr:to>
      <xdr:col>7</xdr:col>
      <xdr:colOff>2290000</xdr:colOff>
      <xdr:row>3</xdr:row>
      <xdr:rowOff>333376</xdr:rowOff>
    </xdr:to>
    <xdr:sp macro="[0]!Edu" textlink="">
      <xdr:nvSpPr>
        <xdr:cNvPr id="9" name="TextBox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480875" y="1038226"/>
          <a:ext cx="20764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5"/>
              </a:solidFill>
              <a:latin typeface="HP Simplified" pitchFamily="34" charset="0"/>
            </a:rPr>
            <a:t>EDU TO SERVICES</a:t>
          </a:r>
          <a:r>
            <a:rPr lang="en-US" sz="1200" b="1" baseline="0">
              <a:solidFill>
                <a:schemeClr val="accent5"/>
              </a:solidFill>
              <a:latin typeface="HP Simplified" pitchFamily="34" charset="0"/>
            </a:rPr>
            <a:t> SUMMARY</a:t>
          </a:r>
          <a:endParaRPr lang="en-US" sz="1200" b="1">
            <a:solidFill>
              <a:schemeClr val="accent5"/>
            </a:solidFill>
            <a:latin typeface="HP Simplified" pitchFamily="34" charset="0"/>
          </a:endParaRPr>
        </a:p>
      </xdr:txBody>
    </xdr:sp>
    <xdr:clientData/>
  </xdr:twoCellAnchor>
  <xdr:twoCellAnchor editAs="absolute">
    <xdr:from>
      <xdr:col>7</xdr:col>
      <xdr:colOff>2378487</xdr:colOff>
      <xdr:row>3</xdr:row>
      <xdr:rowOff>85726</xdr:rowOff>
    </xdr:from>
    <xdr:to>
      <xdr:col>10</xdr:col>
      <xdr:colOff>159162</xdr:colOff>
      <xdr:row>3</xdr:row>
      <xdr:rowOff>333376</xdr:rowOff>
    </xdr:to>
    <xdr:sp macro="" textlink="">
      <xdr:nvSpPr>
        <xdr:cNvPr id="10" name="TextBox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45812" y="1038226"/>
          <a:ext cx="20764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5"/>
              </a:solidFill>
              <a:latin typeface="HP Simplified" pitchFamily="34" charset="0"/>
            </a:rPr>
            <a:t>LICENSE ORDERS DATA</a:t>
          </a:r>
        </a:p>
      </xdr:txBody>
    </xdr:sp>
    <xdr:clientData/>
  </xdr:twoCellAnchor>
  <xdr:twoCellAnchor editAs="absolute">
    <xdr:from>
      <xdr:col>10</xdr:col>
      <xdr:colOff>247650</xdr:colOff>
      <xdr:row>3</xdr:row>
      <xdr:rowOff>85726</xdr:rowOff>
    </xdr:from>
    <xdr:to>
      <xdr:col>13</xdr:col>
      <xdr:colOff>419100</xdr:colOff>
      <xdr:row>3</xdr:row>
      <xdr:rowOff>333376</xdr:rowOff>
    </xdr:to>
    <xdr:sp macro="" textlink="">
      <xdr:nvSpPr>
        <xdr:cNvPr id="11" name="TextBox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9810750" y="1038226"/>
          <a:ext cx="20764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5"/>
              </a:solidFill>
              <a:latin typeface="HP Simplified" pitchFamily="34" charset="0"/>
            </a:rPr>
            <a:t>PS ORDERS DATA</a:t>
          </a:r>
        </a:p>
      </xdr:txBody>
    </xdr:sp>
    <xdr:clientData/>
  </xdr:twoCellAnchor>
  <xdr:twoCellAnchor editAs="absolute">
    <xdr:from>
      <xdr:col>10</xdr:col>
      <xdr:colOff>209550</xdr:colOff>
      <xdr:row>8</xdr:row>
      <xdr:rowOff>47626</xdr:rowOff>
    </xdr:from>
    <xdr:to>
      <xdr:col>12</xdr:col>
      <xdr:colOff>19050</xdr:colOff>
      <xdr:row>9</xdr:row>
      <xdr:rowOff>95251</xdr:rowOff>
    </xdr:to>
    <xdr:sp macro="[0]!LoadProgress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772650" y="2352676"/>
          <a:ext cx="1104900" cy="247650"/>
        </a:xfrm>
        <a:prstGeom prst="rect">
          <a:avLst/>
        </a:prstGeom>
        <a:solidFill>
          <a:schemeClr val="accent5"/>
        </a:solidFill>
        <a:ln w="952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HP Simplified" pitchFamily="34" charset="0"/>
            </a:rPr>
            <a:t>REFRESH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257174</xdr:colOff>
      <xdr:row>0</xdr:row>
      <xdr:rowOff>47626</xdr:rowOff>
    </xdr:from>
    <xdr:to>
      <xdr:col>20</xdr:col>
      <xdr:colOff>28575</xdr:colOff>
      <xdr:row>1</xdr:row>
      <xdr:rowOff>95251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91224" y="47626"/>
          <a:ext cx="304801" cy="495300"/>
          <a:chOff x="704850" y="57149"/>
          <a:chExt cx="393192" cy="55617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4850" y="57149"/>
            <a:ext cx="393192" cy="393192"/>
          </a:xfrm>
          <a:prstGeom prst="rect">
            <a:avLst/>
          </a:prstGeom>
        </xdr:spPr>
      </xdr:pic>
      <xdr:sp macro="" textlink="">
        <xdr:nvSpPr>
          <xdr:cNvPr id="5" name="TextBox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722531" y="438149"/>
            <a:ext cx="356307" cy="1751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800">
                <a:solidFill>
                  <a:schemeClr val="tx1">
                    <a:lumMod val="50000"/>
                    <a:lumOff val="50000"/>
                  </a:schemeClr>
                </a:solidFill>
                <a:latin typeface="HP Simplified Light" pitchFamily="34" charset="0"/>
                <a:ea typeface="Segoe UI" pitchFamily="34" charset="0"/>
                <a:cs typeface="Segoe UI" pitchFamily="34" charset="0"/>
              </a:rPr>
              <a:t>Home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171450</xdr:colOff>
      <xdr:row>0</xdr:row>
      <xdr:rowOff>57150</xdr:rowOff>
    </xdr:from>
    <xdr:to>
      <xdr:col>10</xdr:col>
      <xdr:colOff>438150</xdr:colOff>
      <xdr:row>2</xdr:row>
      <xdr:rowOff>19050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05500" y="57150"/>
          <a:ext cx="266700" cy="390525"/>
          <a:chOff x="704850" y="57149"/>
          <a:chExt cx="393192" cy="55617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4850" y="57149"/>
            <a:ext cx="393192" cy="393192"/>
          </a:xfrm>
          <a:prstGeom prst="rect">
            <a:avLst/>
          </a:prstGeom>
        </xdr:spPr>
      </xdr:pic>
      <xdr:sp macro="" textlink="">
        <xdr:nvSpPr>
          <xdr:cNvPr id="5" name="TextBox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722531" y="438149"/>
            <a:ext cx="356307" cy="1751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800">
                <a:solidFill>
                  <a:schemeClr val="tx1">
                    <a:lumMod val="50000"/>
                    <a:lumOff val="50000"/>
                  </a:schemeClr>
                </a:solidFill>
                <a:latin typeface="HP Simplified Light" pitchFamily="34" charset="0"/>
                <a:ea typeface="Segoe UI" pitchFamily="34" charset="0"/>
                <a:cs typeface="Segoe UI" pitchFamily="34" charset="0"/>
              </a:rPr>
              <a:t>Home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352425</xdr:colOff>
      <xdr:row>0</xdr:row>
      <xdr:rowOff>0</xdr:rowOff>
    </xdr:from>
    <xdr:to>
      <xdr:col>14</xdr:col>
      <xdr:colOff>619125</xdr:colOff>
      <xdr:row>1</xdr:row>
      <xdr:rowOff>95250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658225" y="0"/>
          <a:ext cx="266700" cy="390525"/>
          <a:chOff x="704850" y="57149"/>
          <a:chExt cx="393192" cy="55617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4850" y="57149"/>
            <a:ext cx="393192" cy="393192"/>
          </a:xfrm>
          <a:prstGeom prst="rect">
            <a:avLst/>
          </a:prstGeom>
        </xdr:spPr>
      </xdr:pic>
      <xdr:sp macro="" textlink="">
        <xdr:nvSpPr>
          <xdr:cNvPr id="5" name="TextBox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722531" y="438149"/>
            <a:ext cx="356307" cy="1751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800">
                <a:solidFill>
                  <a:schemeClr val="tx1">
                    <a:lumMod val="50000"/>
                    <a:lumOff val="50000"/>
                  </a:schemeClr>
                </a:solidFill>
                <a:latin typeface="HP Simplified Light" pitchFamily="34" charset="0"/>
                <a:ea typeface="Segoe UI" pitchFamily="34" charset="0"/>
                <a:cs typeface="Segoe UI" pitchFamily="34" charset="0"/>
              </a:rPr>
              <a:t>Home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200025</xdr:colOff>
      <xdr:row>0</xdr:row>
      <xdr:rowOff>28575</xdr:rowOff>
    </xdr:from>
    <xdr:to>
      <xdr:col>5</xdr:col>
      <xdr:colOff>466725</xdr:colOff>
      <xdr:row>0</xdr:row>
      <xdr:rowOff>409575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3876675" y="28575"/>
          <a:ext cx="266700" cy="381000"/>
          <a:chOff x="704850" y="57149"/>
          <a:chExt cx="393192" cy="55617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4850" y="57149"/>
            <a:ext cx="393192" cy="393192"/>
          </a:xfrm>
          <a:prstGeom prst="rect">
            <a:avLst/>
          </a:prstGeom>
        </xdr:spPr>
      </xdr:pic>
      <xdr:sp macro="" textlink="">
        <xdr:nvSpPr>
          <xdr:cNvPr id="4" name="TextBox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722531" y="438149"/>
            <a:ext cx="356307" cy="1751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800">
                <a:solidFill>
                  <a:schemeClr val="tx1">
                    <a:lumMod val="50000"/>
                    <a:lumOff val="50000"/>
                  </a:schemeClr>
                </a:solidFill>
                <a:latin typeface="HP Simplified Light" pitchFamily="34" charset="0"/>
                <a:ea typeface="Segoe UI" pitchFamily="34" charset="0"/>
                <a:cs typeface="Segoe UI" pitchFamily="34" charset="0"/>
              </a:rPr>
              <a:t>Home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361950</xdr:colOff>
      <xdr:row>0</xdr:row>
      <xdr:rowOff>19050</xdr:rowOff>
    </xdr:from>
    <xdr:to>
      <xdr:col>6</xdr:col>
      <xdr:colOff>85725</xdr:colOff>
      <xdr:row>0</xdr:row>
      <xdr:rowOff>400050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3848100" y="19050"/>
          <a:ext cx="266700" cy="381000"/>
          <a:chOff x="704850" y="57149"/>
          <a:chExt cx="393192" cy="55617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4850" y="57149"/>
            <a:ext cx="393192" cy="393192"/>
          </a:xfrm>
          <a:prstGeom prst="rect">
            <a:avLst/>
          </a:prstGeom>
        </xdr:spPr>
      </xdr:pic>
      <xdr:sp macro="" textlink="">
        <xdr:nvSpPr>
          <xdr:cNvPr id="4" name="TextBox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722531" y="438149"/>
            <a:ext cx="356307" cy="1751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800">
                <a:solidFill>
                  <a:schemeClr val="tx1">
                    <a:lumMod val="50000"/>
                    <a:lumOff val="50000"/>
                  </a:schemeClr>
                </a:solidFill>
                <a:latin typeface="HP Simplified Light" pitchFamily="34" charset="0"/>
                <a:ea typeface="Segoe UI" pitchFamily="34" charset="0"/>
                <a:cs typeface="Segoe UI" pitchFamily="34" charset="0"/>
              </a:rPr>
              <a:t>Home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PERSONAL"/>
    </sheetNames>
    <definedNames>
      <definedName name="ITEMSIZE"/>
    </definedNames>
    <sheetDataSet>
      <sheetData sheetId="0"/>
      <sheetData sheetId="1" refreshError="1"/>
    </sheetDataSet>
  </externalBook>
</externalLink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hn Traupman" refreshedDate="41642.44222384259" createdVersion="3" refreshedVersion="4" minRefreshableVersion="3" recordCount="3757" xr:uid="{00000000-000A-0000-FFFF-FFFF18000000}">
  <cacheSource type="worksheet">
    <worksheetSource ref="A3:V3760" sheet="LicenseOrders"/>
  </cacheSource>
  <cacheFields count="22">
    <cacheField name="Region" numFmtId="0">
      <sharedItems/>
    </cacheField>
    <cacheField name="Subregion" numFmtId="0">
      <sharedItems count="16">
        <s v="UKI"/>
        <s v="USA"/>
        <s v="DACH"/>
        <s v="CEE"/>
        <s v="LAC"/>
        <s v="South"/>
        <s v="ASEAN"/>
        <s v="South Pacific"/>
        <s v="North"/>
        <s v="Korea"/>
        <s v="MEA"/>
        <s v="Greater China"/>
        <s v="Japan"/>
        <s v="France"/>
        <s v="Canada"/>
        <s v="India"/>
      </sharedItems>
    </cacheField>
    <cacheField name="Country" numFmtId="0">
      <sharedItems/>
    </cacheField>
    <cacheField name="Fiscal_Quarter" numFmtId="0">
      <sharedItems/>
    </cacheField>
    <cacheField name="Fiscal_Month" numFmtId="0">
      <sharedItems/>
    </cacheField>
    <cacheField name="Orderdate_Dt" numFmtId="14">
      <sharedItems containsSemiMixedTypes="0" containsNonDate="0" containsDate="1" containsString="0" minDate="2013-11-01T00:00:00" maxDate="2014-01-04T00:00:00"/>
    </cacheField>
    <cacheField name="Business_Area_Code" numFmtId="0">
      <sharedItems/>
    </cacheField>
    <cacheField name="PS_Client_Principal" numFmtId="0">
      <sharedItems containsBlank="1"/>
    </cacheField>
    <cacheField name="Legacy_Sales_Order_Identifier" numFmtId="0">
      <sharedItems/>
    </cacheField>
    <cacheField name="Source_System_Name" numFmtId="0">
      <sharedItems/>
    </cacheField>
    <cacheField name="Normalized_SalesOrderNo" numFmtId="0">
      <sharedItems/>
    </cacheField>
    <cacheField name="Ship_To_Amid_Level_2_Identifier" numFmtId="0">
      <sharedItems/>
    </cacheField>
    <cacheField name="Ship_To_Amid_Level_2_Name" numFmtId="0">
      <sharedItems/>
    </cacheField>
    <cacheField name="Service_Attached" numFmtId="0">
      <sharedItems/>
    </cacheField>
    <cacheField name="Education_Attached" numFmtId="0">
      <sharedItems/>
    </cacheField>
    <cacheField name="Net_Amount" numFmtId="0">
      <sharedItems containsSemiMixedTypes="0" containsString="0" containsNumber="1" minValue="-2267906.16" maxValue="1981872.5549999999" count="2784">
        <n v="52263.369200000001"/>
        <n v="10000"/>
        <n v="5000"/>
        <n v="1135.6443999999999"/>
        <n v="69773.161399999997"/>
        <n v="-69773.161399999997"/>
        <n v="757.09619999999995"/>
        <n v="1577.92"/>
        <n v="14728.5"/>
        <n v="2051.3865999999998"/>
        <n v="10172.1044"/>
        <n v="1296.5199"/>
        <n v="1916.9"/>
        <n v="20316.8027"/>
        <n v="5975.0816000000004"/>
        <n v="1659.7608"/>
        <n v="59.8"/>
        <n v="2000"/>
        <n v="-5662"/>
        <n v="1661.229"/>
        <n v="-113240"/>
        <n v="6247.9610000000002"/>
        <n v="3162.0446999999999"/>
        <n v="290.02"/>
        <n v="1569.02"/>
        <n v="5662"/>
        <n v="-26188.6"/>
        <n v="-52263.369200000001"/>
        <n v="16767"/>
        <n v="17600.037899999999"/>
        <n v="26925"/>
        <n v="1203.951"/>
        <n v="-3650.5882000000001"/>
        <n v="352.31110000000001"/>
        <n v="9900"/>
        <n v="67320"/>
        <n v="2719.8112999999998"/>
        <n v="5082"/>
        <n v="38.76"/>
        <n v="1860"/>
        <n v="24803.8"/>
        <n v="36.590000000000003"/>
        <n v="717.44"/>
        <n v="478.3"/>
        <n v="38.409999999999997"/>
        <n v="10231.56"/>
        <n v="179.41"/>
        <n v="3667.4717999999998"/>
        <n v="437.75189999999998"/>
        <n v="9257.9434000000001"/>
        <n v="48.405700000000003"/>
        <n v="362.6028"/>
        <n v="3300"/>
        <n v="33000"/>
        <n v="4950"/>
        <n v="4259.1000000000004"/>
        <n v="17.36"/>
        <n v="1173.9000000000001"/>
        <n v="7169.52"/>
        <n v="21265.200000000001"/>
        <n v="561.33770000000004"/>
        <n v="2129.4"/>
        <n v="1981872.5549999999"/>
        <n v="1056.18"/>
        <n v="-237.41159999999999"/>
        <n v="1055.0530000000001"/>
        <n v="17280"/>
        <n v="108000"/>
        <n v="-108000"/>
        <n v="24800"/>
        <n v="5760"/>
        <n v="2050"/>
        <n v="6000"/>
        <n v="4000"/>
        <n v="23100"/>
        <n v="-4000"/>
        <n v="16171.0201"/>
        <n v="22176"/>
        <n v="23400"/>
        <n v="11750.4"/>
        <n v="50122.8"/>
        <n v="11544"/>
        <n v="312.95"/>
        <n v="144522"/>
        <n v="14757.355100000001"/>
        <n v="-9625"/>
        <n v="16500"/>
        <n v="9625"/>
        <n v="3614.6977999999999"/>
        <n v="107604"/>
        <n v="4700"/>
        <n v="756.05799999999999"/>
        <n v="34425"/>
        <n v="-8.9999999999999998E-4"/>
        <n v="40000"/>
        <n v="142900"/>
        <n v="879.50459999999998"/>
        <n v="2185.9706999999999"/>
        <n v="6337.1126000000004"/>
        <n v="102714.51880000001"/>
        <n v="1033.3977"/>
        <n v="4138.4630999999999"/>
        <n v="3703.1774"/>
        <n v="2923.5610000000001"/>
        <n v="17168.874199999998"/>
        <n v="6456.1972999999998"/>
        <n v="7479.4436999999998"/>
        <n v="30165.72"/>
        <n v="9049.68"/>
        <n v="65.92"/>
        <n v="32.4"/>
        <n v="-3509.8"/>
        <n v="15641.6"/>
        <n v="-14515.92"/>
        <n v="17876"/>
        <n v="21093.599999999999"/>
        <n v="-5884.5924999999997"/>
        <n v="4826.3999999999996"/>
        <n v="-3531.6523999999999"/>
        <n v="6328"/>
        <n v="-67806.23"/>
        <n v="627.24"/>
        <n v="8560.3112999999994"/>
        <n v="15818.7919"/>
        <n v="731903.95010000002"/>
        <n v="416279.96159999998"/>
        <n v="-7679.27"/>
        <n v="-71.14"/>
        <n v="1885.56"/>
        <n v="1258.32"/>
        <n v="5068.8999999999996"/>
        <n v="5068.8"/>
        <n v="-32828.620000000003"/>
        <n v="-119.14"/>
        <n v="-18148.5"/>
        <n v="119.14"/>
        <n v="467265.1"/>
        <n v="81673.5"/>
        <n v="771860.64"/>
        <n v="709.72"/>
        <n v="87.1"/>
        <n v="15124.05"/>
        <n v="7567.65"/>
        <n v="-87.1"/>
        <n v="-15124.05"/>
        <n v="1247.8"/>
        <n v="-4149"/>
        <n v="4149"/>
        <n v="-23888.25"/>
        <n v="-12025"/>
        <n v="311.95"/>
        <n v="12025"/>
        <n v="41490"/>
        <n v="-20000"/>
        <n v="15000"/>
        <n v="18700"/>
        <n v="-311.95"/>
        <n v="348.4"/>
        <n v="-69010.5"/>
        <n v="-2831"/>
        <n v="17600"/>
        <n v="1568.43"/>
        <n v="-3369.27"/>
        <n v="-19641.45"/>
        <n v="153816"/>
        <n v="29400"/>
        <n v="-1123.0899999999999"/>
        <n v="-600"/>
        <n v="-11679"/>
        <n v="-1500"/>
        <n v="-11325"/>
        <n v="-12262.65"/>
        <n v="36000"/>
        <n v="6540"/>
        <n v="14080"/>
        <n v="35932.5"/>
        <n v="15600"/>
        <n v="54947.74"/>
        <n v="2700"/>
        <n v="8320"/>
        <n v="6240"/>
        <n v="21451.876"/>
        <n v="37369.800000000003"/>
        <n v="1719.4127000000001"/>
        <n v="17634.5"/>
        <n v="31141.5"/>
        <n v="60774"/>
        <n v="8546.7315999999992"/>
        <n v="18125.919999999998"/>
        <n v="-67647.342199999999"/>
        <n v="67647.342199999999"/>
        <n v="37281.599999999999"/>
        <n v="-7202.3010999999997"/>
        <n v="113240"/>
        <n v="69010.5"/>
        <n v="-2085.0733"/>
        <n v="-1668.491"/>
        <n v="2085.0733"/>
        <n v="1390.1922"/>
        <n v="-1390.1922"/>
        <n v="422091.8"/>
        <n v="25926.75"/>
        <n v="679.71720000000005"/>
        <n v="67.884200000000007"/>
        <n v="68443.220000000074"/>
        <n v="117720"/>
        <n v="-41490"/>
        <n v="-6049.5"/>
        <n v="6049.5"/>
        <n v="-130000"/>
        <n v="25000"/>
        <n v="172.37610000000001"/>
        <n v="-172.37610000000001"/>
        <n v="6690.4567999999999"/>
        <n v="4999.88"/>
        <n v="7960"/>
        <n v="1500.06"/>
        <n v="10800"/>
        <n v="21600"/>
        <n v="41567.57"/>
        <n v="-5000"/>
        <n v="4069.85"/>
        <n v="-4069.85"/>
        <n v="28.000000000000032"/>
        <n v="-398.25"/>
        <n v="-1871.7"/>
        <n v="-623.9"/>
        <n v="398.25"/>
        <n v="-4991.2"/>
        <n v="4991.2"/>
        <n v="1871.7"/>
        <n v="-142900"/>
        <n v="-107604"/>
        <n v="11160"/>
        <n v="7308.9026999999996"/>
        <n v="3100"/>
        <n v="19250"/>
        <n v="-19250"/>
        <n v="3850"/>
        <n v="14100"/>
        <n v="7050"/>
        <n v="7956.8513999999996"/>
        <n v="-602.16999999999996"/>
        <n v="401.44"/>
        <n v="602.16999999999996"/>
        <n v="-401.44"/>
        <n v="54.240699999999997"/>
        <n v="2870.6484"/>
        <n v="-301.08"/>
        <n v="301.08"/>
        <n v="4978.05"/>
        <n v="8894.5282999999999"/>
        <n v="2375.3258000000001"/>
        <n v="2151.9263999999998"/>
        <n v="6040.1574000000001"/>
        <n v="20532.970000000023"/>
        <n v="115.4456"/>
        <n v="56.736800000000002"/>
        <n v="5554.63"/>
        <n v="-5554.63"/>
        <n v="-100.42"/>
        <n v="100.42"/>
        <n v="1053.0911000000001"/>
        <n v="-15822.801299999999"/>
        <n v="1392.0196000000001"/>
        <n v="-12534.9316"/>
        <n v="5.0522"/>
        <n v="12534.9316"/>
        <n v="1761.3"/>
        <n v="72.709999999999994"/>
        <n v="148.13"/>
        <n v="8461.4500000000007"/>
        <n v="235.0301"/>
        <n v="-235.0301"/>
        <n v="8685.7615999999998"/>
        <n v="-8685.7615999999998"/>
        <n v="-379.0163"/>
        <n v="16086.99"/>
        <n v="72.7"/>
        <n v="-719.62"/>
        <n v="-1799.05"/>
        <n v="29383.18"/>
        <n v="8815.6"/>
        <n v="9997.3549999999996"/>
        <n v="216.72"/>
        <n v="9367"/>
        <n v="66117.3"/>
        <n v="2441.5969"/>
        <n v="97.459800000000001"/>
        <n v="935.82079999999996"/>
        <n v="-118470"/>
        <n v="96000"/>
        <n v="-16047.077600000001"/>
        <n v="15822.801299999999"/>
        <n v="16047.077600000001"/>
        <n v="631.62220000000002"/>
        <n v="-631.62220000000002"/>
        <n v="3594.0571"/>
        <n v="5355"/>
        <n v="2040"/>
        <n v="22491"/>
        <n v="1871.6415"/>
        <n v="2807.4623000000001"/>
        <n v="3289.2509"/>
        <n v="-3289.2509"/>
        <n v="12065.25"/>
        <n v="-1392.0196000000001"/>
        <n v="3614.5733"/>
        <n v="3096.0844999999999"/>
        <n v="181.3015"/>
        <n v="14730"/>
        <n v="4290"/>
        <n v="17406.36"/>
        <n v="68229"/>
        <n v="-5.0522"/>
        <n v="379.0163"/>
        <n v="3475.2118"/>
        <n v="-3475.2118"/>
        <n v="15633.828299999999"/>
        <n v="606.72000000000071"/>
        <n v="560.05000000000052"/>
        <n v="231.02000000000027"/>
        <n v="256.69000000000028"/>
        <n v="855.56000000000085"/>
        <n v="280.02000000000027"/>
        <n v="44550.000000000051"/>
        <n v="46670.500000000051"/>
        <n v="35003.000000000036"/>
        <n v="350.0000000000004"/>
        <n v="10267.510000000011"/>
        <n v="2520.2100000000028"/>
        <n v="1260.0900000000013"/>
        <n v="63005.20000000007"/>
        <n v="707.06000000000074"/>
        <n v="85.590000000000103"/>
        <n v="285.16000000000037"/>
        <n v="70.010000000000076"/>
        <n v="933.41000000000099"/>
        <n v="973944.00000000105"/>
        <n v="700.06000000000074"/>
        <n v="9334.1000000000113"/>
        <n v="186.68000000000021"/>
        <n v="25202.160000000029"/>
        <n v="7695.0000000000082"/>
        <n v="932.94000000000108"/>
        <n v="1710.4700000000018"/>
        <n v="4667.0500000000056"/>
        <n v="1925.1500000000021"/>
        <n v="5600.400000000006"/>
        <n v="6417.2000000000071"/>
        <n v="2.8000000000000029"/>
        <n v="420.05000000000047"/>
        <n v="1400.1000000000015"/>
        <n v="210.00000000000023"/>
        <n v="700.05000000000075"/>
        <n v="315.05000000000035"/>
        <n v="1050.100000000001"/>
        <n v="2566.9000000000028"/>
        <n v="8555.6500000000087"/>
        <n v="2356.8500000000026"/>
        <n v="998.75000000000114"/>
        <n v="350.05000000000041"/>
        <n v="1166.7500000000014"/>
        <n v="672.05000000000075"/>
        <n v="2240.2000000000021"/>
        <n v="-122284.08"/>
        <n v="501254.5"/>
        <n v="9459.52"/>
        <n v="365.4452"/>
        <n v="132897"/>
        <n v="12569.523999999999"/>
        <n v="2062.5"/>
        <n v="2504"/>
        <n v="45.56"/>
        <n v="7389.5160999999998"/>
        <n v="13911.951499999999"/>
        <n v="1134.0900000000013"/>
        <n v="3201.7312000000002"/>
        <n v="783.51"/>
        <n v="5839.6589000000004"/>
        <n v="1402.6613"/>
        <n v="5111.4736999999996"/>
        <n v="39430.396999999997"/>
        <n v="3343.4016000000001"/>
        <n v="66.792500000000004"/>
        <n v="6510"/>
        <n v="13392"/>
        <n v="72.322000000000003"/>
        <n v="7348.2870999999996"/>
        <n v="86.4328"/>
        <n v="17735"/>
        <n v="12611.2"/>
        <n v="535410"/>
        <n v="88.721999999999994"/>
        <n v="26014.568200000002"/>
        <n v="138810"/>
        <n v="173512.5"/>
        <n v="3470.25"/>
        <n v="81.000000000000085"/>
        <n v="4115.0316000000003"/>
        <n v="392.60730000000001"/>
        <n v="2377.5124000000001"/>
        <n v="11342.516299999999"/>
        <n v="21234"/>
        <n v="15608.7408"/>
        <n v="53.94"/>
        <n v="-21234"/>
        <n v="66100"/>
        <n v="28842"/>
        <n v="1737.606"/>
        <n v="124.0065"/>
        <n v="1803.6576"/>
        <n v="2266.5095000000001"/>
        <n v="-4596.1935999999996"/>
        <n v="5349.4422000000004"/>
        <n v="189.95529999999999"/>
        <n v="311.2414"/>
        <n v="38553.833700000003"/>
        <n v="501.81470000000002"/>
        <n v="-25000"/>
        <n v="64984.02"/>
        <n v="2145.4924000000001"/>
        <n v="-5.0549999999999997"/>
        <n v="1776.0583999999999"/>
        <n v="21496.0576"/>
        <n v="11756.3894"/>
        <n v="10636.273800000001"/>
        <n v="23931.968099999998"/>
        <n v="5.0549999999999997"/>
        <n v="34.745899999999999"/>
        <n v="-34.745899999999999"/>
        <n v="15954.4107"/>
        <n v="833.56449999999995"/>
        <n v="8335.5221000000001"/>
        <n v="8075.0407999999998"/>
        <n v="-173.76070000000001"/>
        <n v="173.76070000000001"/>
        <n v="97.553100000000001"/>
        <n v="32186.378499999999"/>
        <n v="1564.0065999999999"/>
        <n v="-1564.0065999999999"/>
        <n v="-5648.6971000000003"/>
        <n v="22589.413700000001"/>
        <n v="5648.6971000000003"/>
        <n v="716.91539999999998"/>
        <n v="-716.91539999999998"/>
        <n v="-10.265499999999999"/>
        <n v="-22589.413700000001"/>
        <n v="10.265499999999999"/>
        <n v="-11371.294900000001"/>
        <n v="65.140100000000004"/>
        <n v="11371.294900000001"/>
        <n v="2233.8933000000002"/>
        <n v="-2233.8933000000002"/>
        <n v="3525.4495999999999"/>
        <n v="-3525.4495999999999"/>
        <n v="-194.6678"/>
        <n v="-65.140100000000004"/>
        <n v="194.6678"/>
        <n v="-39728.9902"/>
        <n v="39728.9902"/>
        <n v="14015"/>
        <n v="10056.709999999999"/>
        <n v="-17085.3308"/>
        <n v="27419.750700000001"/>
        <n v="22780.440999999999"/>
        <n v="7846.5963000000002"/>
        <n v="4556.0882000000001"/>
        <n v="-4556.0882000000001"/>
        <n v="44346.17"/>
        <n v="-22780.440999999999"/>
        <n v="72.61"/>
        <n v="-320.97000000000003"/>
        <n v="6872.57"/>
        <n v="-128.38"/>
        <n v="29422.953000000001"/>
        <n v="17085.3308"/>
        <n v="79810.13"/>
        <n v="8644.4699999999993"/>
        <n v="-5802.14"/>
        <n v="26721.599999999999"/>
        <n v="25342.5"/>
        <n v="24157.68"/>
        <n v="12000"/>
        <n v="174.2"/>
        <n v="783.9"/>
        <n v="3124.8"/>
        <n v="1567.8"/>
        <n v="3584.7"/>
        <n v="-1247.8"/>
        <n v="623.9"/>
        <n v="4055.35"/>
        <n v="3615.7867000000001"/>
        <n v="24894.240000000002"/>
        <n v="9364.08"/>
        <n v="12579.77"/>
        <n v="29506.6"/>
        <n v="30561.200000000001"/>
        <n v="7023.06"/>
        <n v="5506.7088000000003"/>
        <n v="370.27"/>
        <n v="740.54"/>
        <n v="361.3"/>
        <n v="23020"/>
        <n v="10976.29"/>
        <n v="96.26"/>
        <n v="8400"/>
        <n v="1371.37"/>
        <n v="2776.37"/>
        <n v="6858.95"/>
        <n v="-2.8763000000000001"/>
        <n v="-62.905000000000001"/>
        <n v="27114.55"/>
        <n v="3148.8"/>
        <n v="110.45"/>
        <n v="23011.787400000001"/>
        <n v="6136.2775000000001"/>
        <n v="-111.4669"/>
        <n v="4325.9827999999998"/>
        <n v="438.78789999999998"/>
        <n v="877.57590000000005"/>
        <n v="64968.0236"/>
        <n v="4937.5699000000004"/>
        <n v="1851.5887"/>
        <n v="1590.1659999999999"/>
        <n v="2095.2186999999999"/>
        <n v="2962.5419000000002"/>
        <n v="1545.1623"/>
        <n v="702.06079999999997"/>
        <n v="2818.5753"/>
        <n v="7560"/>
        <n v="5802.14"/>
        <n v="2950.0520000000001"/>
        <n v="39889.699999999997"/>
        <n v="2175.8000000000002"/>
        <n v="26109.66"/>
        <n v="57026.78"/>
        <n v="5415"/>
        <n v="93.391499999999994"/>
        <n v="3329.5520999999999"/>
        <n v="-67.884200000000007"/>
        <n v="6837.57"/>
        <n v="14388"/>
        <n v="22236"/>
        <n v="233.35000000000025"/>
        <n v="15878.4"/>
        <n v="29430"/>
        <n v="47.41"/>
        <n v="96.46"/>
        <n v="4424.3100000000004"/>
        <n v="871"/>
        <n v="522.6"/>
        <n v="104.4"/>
        <n v="8829"/>
        <n v="625.9"/>
        <n v="24990.48"/>
        <n v="17248.566900000002"/>
        <n v="993.36270000000002"/>
        <n v="-146.50550000000001"/>
        <n v="2845.8755999999998"/>
        <n v="2867.0473999999999"/>
        <n v="6422.2012000000004"/>
        <n v="12222.6754"/>
        <n v="3531.6523999999999"/>
        <n v="496.81319999999999"/>
        <n v="4206"/>
        <n v="75272.201700000005"/>
        <n v="146.50550000000001"/>
        <n v="9115.8330000000005"/>
        <n v="1003.0205"/>
        <n v="38294.278400000003"/>
        <n v="1274.5715"/>
        <n v="18.640000000000022"/>
        <n v="12601.010000000015"/>
        <n v="56.020000000000067"/>
        <n v="4200.3400000000047"/>
        <n v="942.74000000000103"/>
        <n v="141.41000000000017"/>
        <n v="1026.7500000000011"/>
        <n v="22.590000000000025"/>
        <n v="3733.6500000000042"/>
        <n v="3422.1600000000035"/>
        <n v="8400.6700000000092"/>
        <n v="513.38000000000056"/>
        <n v="37.380000000000045"/>
        <n v="1711.1300000000019"/>
        <n v="1.8700000000000021"/>
        <n v="2240.0000000000023"/>
        <n v="11200.800000000012"/>
        <n v="1140.1600000000014"/>
        <n v="1140.7200000000014"/>
        <n v="1413.6500000000017"/>
        <n v="1696.4700000000018"/>
        <n v="523.27000000000055"/>
        <n v="1744.080000000002"/>
        <n v="5089.4100000000053"/>
        <n v="622.21000000000072"/>
        <n v="2074.0400000000022"/>
        <n v="282.82000000000033"/>
        <n v="537.36000000000058"/>
        <n v="1791.2100000000021"/>
        <n v="67205.520000000077"/>
        <n v="4107.0000000000045"/>
        <n v="52.740000000000059"/>
        <n v="175.01000000000019"/>
        <n v="52.360000000000056"/>
        <n v="9334.0000000000109"/>
        <n v="174.55000000000021"/>
        <n v="23335.250000000025"/>
        <n v="28.560000000000031"/>
        <n v="51338.000000000058"/>
        <n v="14934.550000000016"/>
        <n v="95.210000000000093"/>
        <n v="3234.3000000000038"/>
        <n v="49.000000000000057"/>
        <n v="2100.0000000000023"/>
        <n v="163.35000000000016"/>
        <n v="154.57000000000016"/>
        <n v="515.24000000000058"/>
        <n v="4200.0000000000045"/>
        <n v="5600.5000000000064"/>
        <n v="133.01000000000013"/>
        <n v="1050.0000000000011"/>
        <n v="39.670000000000044"/>
        <n v="3733.5000000000041"/>
        <n v="30335.850000000031"/>
        <n v="28002.500000000033"/>
        <n v="3732.5000000000041"/>
        <n v="136750.00000000015"/>
        <n v="113875.00000000013"/>
        <n v="10781.000000000013"/>
        <n v="1428.5311603986006"/>
        <n v="9774.3737712916536"/>
        <n v="11667.750000000013"/>
        <n v="7467.5000000000082"/>
        <n v="7000.5000000000082"/>
        <n v="2146.6958432192596"/>
        <n v="67.670000000000073"/>
        <n v="3180.2901381026072"/>
        <n v="43.400000000000048"/>
        <n v="144.68000000000018"/>
        <n v="64218.800000000076"/>
        <n v="132.54000000000013"/>
        <n v="80273.200000000084"/>
        <n v="39.760000000000041"/>
        <n v="76.540000000000092"/>
        <n v="22.960000000000026"/>
        <n v="5600.4600000000064"/>
        <n v="4060.3500000000045"/>
        <n v="22.400000000000023"/>
        <n v="2800.0000000000032"/>
        <n v="74.670000000000087"/>
        <n v="367770.00000000041"/>
        <n v="27428.400000000031"/>
        <n v="86.810000000000102"/>
        <n v="87.270000000000095"/>
        <n v="14001.150000000016"/>
        <n v="81.670000000000087"/>
        <n v="8800.0000000000091"/>
        <n v="17.750000000000021"/>
        <n v="1130.0500000000013"/>
        <n v="257.62000000000029"/>
        <n v="1867.500000000002"/>
        <n v="38649.600000000042"/>
        <n v="5320.0000000000055"/>
        <n v="15840.000000000018"/>
        <n v="23984.000000000025"/>
        <n v="1866.350000000002"/>
        <n v="28002.300000000032"/>
        <n v="192412.5000000002"/>
        <n v="72.340000000000089"/>
        <n v="66.270000000000067"/>
        <n v="4550.4000000000051"/>
        <n v="466.71000000000049"/>
        <n v="53.110000000000056"/>
        <n v="7000.6500000000078"/>
        <n v="7933.9900000000089"/>
        <n v="37.240000000000045"/>
        <n v="-2172.6617000000001"/>
        <n v="15751.350000000019"/>
        <n v="-5678.2218999999996"/>
        <n v="-1135.6443999999999"/>
        <n v="965.93110000000001"/>
        <n v="1931.6438000000001"/>
        <n v="-757.09619999999995"/>
        <n v="11709.855299999999"/>
        <n v="1110.9531999999999"/>
        <n v="370.92169999999999"/>
        <n v="5213.6486999999997"/>
        <n v="39749.864000000001"/>
        <n v="6600"/>
        <n v="-6600"/>
        <n v="12320"/>
        <n v="-12320"/>
        <n v="-17600"/>
        <n v="243269.508"/>
        <n v="1251.8"/>
        <n v="1877.7"/>
        <n v="1564.75"/>
        <n v="16000"/>
        <n v="10200"/>
        <n v="18870"/>
        <n v="-54000"/>
        <n v="54000"/>
        <n v="684300"/>
        <n v="-1876.7003999999999"/>
        <n v="1876.7003999999999"/>
        <n v="-868.85670000000005"/>
        <n v="1668.491"/>
        <n v="4928.1052"/>
        <n v="868.85670000000005"/>
        <n v="521.3356"/>
        <n v="-521.3356"/>
        <n v="-2175.8000000000002"/>
        <n v="7065.2726000000002"/>
        <n v="100.3959"/>
        <n v="12811.5"/>
        <n v="6859.3397000000004"/>
        <n v="1744.5886"/>
        <n v="1316.3638000000001"/>
        <n v="3224.0382"/>
        <n v="10473.6"/>
        <n v="282.14999999999998"/>
        <n v="819.36"/>
        <n v="1380.68"/>
        <n v="3072.1824000000001"/>
        <n v="8564.6254000000008"/>
        <n v="162.00000000000017"/>
        <n v="3228.7714000000001"/>
        <n v="43200.000000000051"/>
        <n v="40"/>
        <n v="-32200"/>
        <n v="-8944.0400000000009"/>
        <n v="32200"/>
        <n v="1287"/>
        <n v="-6130.4"/>
        <n v="-1287"/>
        <n v="49920"/>
        <n v="24417"/>
        <n v="43410"/>
        <n v="256.05"/>
        <n v="6862.9"/>
        <n v="2080"/>
        <n v="47474"/>
        <n v="-68229"/>
        <n v="20480"/>
        <n v="-5415"/>
        <n v="-216620"/>
        <n v="-8461.4500000000007"/>
        <n v="-17406.36"/>
        <n v="1300"/>
        <n v="11520"/>
        <n v="10580"/>
        <n v="3092.6808999999998"/>
        <n v="112057.9953363629"/>
        <n v="-731903.95010000002"/>
        <n v="-416279.96159999998"/>
        <n v="139140.56354391854"/>
        <n v="455008.6672709015"/>
        <n v="12964.208715811215"/>
        <n v="24096.644293451267"/>
        <n v="19363.3748786662"/>
        <n v="77453.4995146648"/>
        <n v="16063.777563483383"/>
        <n v="16135.167783995636"/>
        <n v="107574.30488147888"/>
        <n v="3802.3835563347498"/>
        <n v="23306.788109427562"/>
        <n v="24500.583271692423"/>
        <n v="80156.808689259837"/>
        <n v="192248.32213288537"/>
        <n v="57372.962603455402"/>
        <n v="14339.32885795907"/>
        <n v="107570.06710583203"/>
        <n v="5378.7152440739437"/>
        <n v="32272.291464443664"/>
        <n v="-11027.7325"/>
        <n v="-81685.712400000004"/>
        <n v="32053.162517864468"/>
        <n v="11018.092097825664"/>
        <n v="22638.903450505539"/>
        <n v="18590.834260361393"/>
        <n v="219.45"/>
        <n v="3994.2408"/>
        <n v="3950.5300999999999"/>
        <n v="11904"/>
        <n v="33480"/>
        <n v="40920"/>
        <n v="4600"/>
        <n v="73300.706900000005"/>
        <n v="565.01430000000005"/>
        <n v="4078.3033999999998"/>
        <n v="39272.6754"/>
        <n v="44002.1751"/>
        <n v="66.612300000000005"/>
        <n v="72.05"/>
        <n v="5196.6000000000004"/>
        <n v="5846.18"/>
        <n v="49902.120799999997"/>
        <n v="4679.25"/>
        <n v="99959.217000000004"/>
        <n v="-261.3"/>
        <n v="3896.5798"/>
        <n v="-3896.5798"/>
        <n v="-8248.2214999999997"/>
        <n v="1536.15"/>
        <n v="-2128.3388"/>
        <n v="-10074"/>
        <n v="-52649.457699999999"/>
        <n v="-6950.9610000000002"/>
        <n v="6950.9610000000002"/>
        <n v="54840.695299999999"/>
        <n v="-54840.695299999999"/>
        <n v="-15111"/>
        <n v="-247.65"/>
        <n v="-2457.4674"/>
        <n v="2128.3388"/>
        <n v="2457.4674"/>
        <n v="8248.2214999999997"/>
        <n v="334.85"/>
        <n v="2907.45"/>
        <n v="1698"/>
        <n v="2317.0500000000002"/>
        <n v="70.099999999999994"/>
        <n v="6054.1433999999999"/>
        <n v="78750.607999999993"/>
        <n v="59062.955999999998"/>
        <n v="6244.4"/>
        <n v="13223.4"/>
        <n v="18733.150000000001"/>
        <n v="1837.5"/>
        <n v="93665.75"/>
        <n v="1242.3777"/>
        <n v="617.4"/>
        <n v="1317.12"/>
        <n v="2469.6"/>
        <n v="37911.1"/>
        <n v="11988.54"/>
        <n v="30084.124400000001"/>
        <n v="3119.5"/>
        <n v="44660"/>
        <n v="4395.2"/>
        <n v="-30084.124400000001"/>
        <n v="1234.8"/>
        <n v="10073.6"/>
        <n v="89015.769499999995"/>
        <n v="19916.650000000023"/>
        <n v="424888.24000000046"/>
        <n v="22.220000000000024"/>
        <n v="2100.1800000000021"/>
        <n v="16.520000000000017"/>
        <n v="96.000000000000114"/>
        <n v="1866.820000000002"/>
        <n v="42120.000000000044"/>
        <n v="7140.5900000000083"/>
        <n v="74880.000000000087"/>
        <n v="37336.400000000045"/>
        <n v="18668.200000000023"/>
        <n v="175.0000000000002"/>
        <n v="86250.000000000102"/>
        <n v="3502.5000000000041"/>
        <n v="4667.0000000000055"/>
        <n v="700.0000000000008"/>
        <n v="466.50000000000051"/>
        <n v="46750.000000000051"/>
        <n v="1633.5000000000018"/>
        <n v="280023.00000000029"/>
        <n v="1260.0000000000014"/>
        <n v="933.50000000000102"/>
        <n v="1773.4600000000021"/>
        <n v="1400.1300000000017"/>
        <n v="163.45000000000016"/>
        <n v="7000.5900000000083"/>
        <n v="25202.070000000029"/>
        <n v="74669.040000000081"/>
        <n v="18.570000000000022"/>
        <n v="420.03000000000043"/>
        <n v="5.510000000000006"/>
        <n v="1400.1200000000015"/>
        <n v="2800.2300000000032"/>
        <n v="378.03000000000037"/>
        <n v="6720.5600000000077"/>
        <n v="1050.0900000000011"/>
        <n v="56.000000000000064"/>
        <n v="385.03000000000043"/>
        <n v="1283.4400000000014"/>
        <n v="1555.7050458973458"/>
        <n v="373.36000000000041"/>
        <n v="9.2400000000000109"/>
        <n v="-54947.74"/>
        <n v="-7867.9"/>
        <n v="-12444.91"/>
        <n v="33282.000000000036"/>
        <n v="-198431.83"/>
        <n v="30960.000000000033"/>
        <n v="560.04000000000053"/>
        <n v="-57556.72"/>
        <n v="25026.000000000029"/>
        <n v="-109928.56"/>
        <n v="23220.000000000025"/>
        <n v="74672.80000000009"/>
        <n v="22402.000000000025"/>
        <n v="-4580.3900000000003"/>
        <n v="5185.355486103972"/>
        <n v="-12964.2"/>
        <n v="-422091.8"/>
        <n v="-25926.75"/>
        <n v="2333.3115686806332"/>
        <n v="7778.1152292110864"/>
        <n v="5185.3390860929467"/>
        <n v="20741.356344371787"/>
        <n v="8642.2318101549099"/>
        <n v="12444.853166649533"/>
        <n v="2592.6695430464733"/>
        <n v="4321.115905077455"/>
        <n v="1296.338871525993"/>
        <n v="4719.7151000000003"/>
        <n v="8615.3433000000005"/>
        <n v="364.16"/>
        <n v="319"/>
        <n v="16650"/>
        <n v="1411.12"/>
        <n v="18148.5"/>
        <n v="-993.36270000000002"/>
        <n v="10125"/>
        <n v="1593.2"/>
        <n v="4500"/>
        <n v="105202.78"/>
        <n v="-105202.78"/>
        <n v="-496.81319999999999"/>
        <n v="12248.2094"/>
        <n v="18034.515800000001"/>
        <n v="33750"/>
        <n v="10080"/>
        <n v="32828.620000000003"/>
        <n v="34320"/>
        <n v="35238.691299999999"/>
        <n v="-37463.07"/>
        <n v="66481.56"/>
        <n v="16296.0849"/>
        <n v="5773.2112999999999"/>
        <n v="4944.4678000000004"/>
        <n v="-2495.6"/>
        <n v="-16650"/>
        <n v="-935.85"/>
        <n v="75.400000000000006"/>
        <n v="5680"/>
        <n v="22736.92"/>
        <n v="-7527.6108000000004"/>
        <n v="3960"/>
        <n v="7527.6108000000004"/>
        <n v="-2175.81"/>
        <n v="645.22389999999996"/>
        <n v="-7252.7"/>
        <n v="-645.22389999999996"/>
        <n v="67.08"/>
        <n v="48.3797"/>
        <n v="-1737.606"/>
        <n v="11413.01"/>
        <n v="1291.9463000000001"/>
        <n v="5.0651000000000002"/>
        <n v="20172.291399999998"/>
        <n v="15199.348599999999"/>
        <n v="2003.835"/>
        <n v="-15199.348599999999"/>
        <n v="94.515799999999999"/>
        <n v="6420.1431000000002"/>
        <n v="-14505.36"/>
        <n v="-245382.05"/>
        <n v="-10830.72"/>
        <n v="-30461.4"/>
        <n v="-62614.73"/>
        <n v="898.4"/>
        <n v="2807.55"/>
        <n v="-14850"/>
        <n v="51200"/>
        <n v="-3240"/>
        <n v="-15043.6"/>
        <n v="13500"/>
        <n v="23370"/>
        <n v="14720"/>
        <n v="62100"/>
        <n v="2967.75"/>
        <n v="9892.5"/>
        <n v="3064.5898000000002"/>
        <n v="25063.9899"/>
        <n v="3518.6"/>
        <n v="30937.5"/>
        <n v="130.5"/>
        <n v="3626.4151000000002"/>
        <n v="8981.0172000000002"/>
        <n v="40420.748299999999"/>
        <n v="39844.4516"/>
        <n v="20210.374100000001"/>
        <n v="8211.6589000000004"/>
        <n v="408.46319999999997"/>
        <n v="4800"/>
        <n v="29554.4414"/>
        <n v="12371.5887"/>
        <n v="5809.6697999999997"/>
        <n v="103.31140000000001"/>
        <n v="16862.8302"/>
        <n v="18692.767800000001"/>
        <n v="5912.4138000000003"/>
        <n v="534.18989999999997"/>
        <n v="0.46000000000000052"/>
        <n v="3733.640000000004"/>
        <n v="746.73000000000081"/>
        <n v="-22500"/>
        <n v="7.8200000000000092"/>
        <n v="793.40000000000089"/>
        <n v="7000.5800000000081"/>
        <n v="14850"/>
        <n v="4408.93"/>
        <n v="-6240"/>
        <n v="130000"/>
        <n v="-375000"/>
        <n v="2350"/>
        <n v="375000"/>
        <n v="-40000"/>
        <n v="10155.6"/>
        <n v="-38.409999999999997"/>
        <n v="-976600"/>
        <n v="976600"/>
        <n v="97200"/>
        <n v="3150"/>
        <n v="96420"/>
        <n v="46816"/>
        <n v="13158"/>
        <n v="15375"/>
        <n v="4844.8"/>
        <n v="50000"/>
        <n v="4160"/>
        <n v="8472"/>
        <n v="2422.4"/>
        <n v="2600"/>
        <n v="2750"/>
        <n v="61490"/>
        <n v="28935"/>
        <n v="14375"/>
        <n v="7800"/>
        <n v="2196.36"/>
        <n v="3414"/>
        <n v="11380"/>
        <n v="316100"/>
        <n v="31625"/>
        <n v="66000"/>
        <n v="11116.7"/>
        <n v="13750"/>
        <n v="20400"/>
        <n v="48749.4"/>
        <n v="224370"/>
        <n v="100000"/>
        <n v="10064.719999999999"/>
        <n v="2202.4"/>
        <n v="497154"/>
        <n v="35200"/>
        <n v="1993.6"/>
        <n v="12460"/>
        <n v="20064"/>
        <n v="7867.9"/>
        <n v="45153"/>
        <n v="12375"/>
        <n v="45.59"/>
        <n v="20000"/>
        <n v="12580"/>
        <n v="122069.21"/>
        <n v="891438.51"/>
        <n v="-551038.27"/>
        <n v="28875"/>
        <n v="-16927.5"/>
        <n v="4005"/>
        <n v="38.689500000000002"/>
        <n v="2.5421"/>
        <n v="11027.7325"/>
        <n v="81685.712400000004"/>
        <n v="3486.1747"/>
        <n v="1029.2318"/>
        <n v="15873.22"/>
        <n v="3292.8"/>
        <n v="196428.76"/>
        <n v="329.28"/>
        <n v="16464"/>
        <n v="35494.834300000002"/>
        <n v="23416.612300000001"/>
        <n v="6585.6"/>
        <n v="3174.81"/>
        <n v="5678.2218999999996"/>
        <n v="4596.1935999999996"/>
        <n v="107537.03"/>
        <n v="6240.54"/>
        <n v="18489.37"/>
        <n v="11366.27"/>
        <n v="19277.72"/>
        <n v="150.34520000000001"/>
        <n v="1463.626"/>
        <n v="7202.3010999999997"/>
        <n v="30461.4"/>
        <n v="62614.73"/>
        <n v="245382.05"/>
        <n v="14505.36"/>
        <n v="2175.81"/>
        <n v="14505.35"/>
        <n v="10830.72"/>
        <n v="17019.599999999999"/>
        <n v="22521.693800000001"/>
        <n v="-22521.693800000001"/>
        <n v="-37536.156300000002"/>
        <n v="37536.156300000002"/>
        <n v="-2867.6613000000002"/>
        <n v="12800.005300000001"/>
        <n v="1912.0205000000001"/>
        <n v="2867.6613000000002"/>
        <n v="110700"/>
        <n v="2505.2192"/>
        <n v="1737.6596"/>
        <n v="417.0684"/>
        <n v="570.48"/>
        <n v="-417.0684"/>
        <n v="3000"/>
        <n v="-1737.6596"/>
        <n v="3600"/>
        <n v="-1912.0205000000001"/>
        <n v="-4055.35"/>
        <n v="-4679.25"/>
        <n v="1003.0204"/>
        <n v="1299.4167"/>
        <n v="2.9999999999999997E-4"/>
        <n v="3148.8852000000002"/>
        <n v="50.54"/>
        <n v="7514.2741999999998"/>
        <n v="45033.3"/>
        <n v="138.99"/>
        <n v="191088.90700000001"/>
        <n v="74.265900000000002"/>
        <n v="96.811300000000003"/>
        <n v="21505.188699999999"/>
        <n v="145.21709999999999"/>
        <n v="1644.7771"/>
        <n v="75493.899000000005"/>
        <n v="315.95769999999999"/>
        <n v="892.69809999999995"/>
        <n v="-3448.2386999999999"/>
        <n v="13601.0861"/>
        <n v="-12075.078600000001"/>
        <n v="-6862.9"/>
        <n v="22941.29"/>
        <n v="34.737200000000001"/>
        <n v="-34.737200000000001"/>
        <n v="-20853.420300000002"/>
        <n v="-22941.29"/>
        <n v="7134.1"/>
        <n v="4341.3999999999996"/>
        <n v="112.54"/>
        <n v="-64984.02"/>
        <n v="20853.420300000002"/>
        <n v="42.414299999999997"/>
        <n v="5188"/>
        <n v="3558.8294999999998"/>
        <n v="5615.1"/>
        <n v="-14505.35"/>
        <n v="561"/>
        <n v="-4641.72"/>
        <n v="2756"/>
        <n v="20415.72"/>
        <n v="-11413.01"/>
        <n v="2880"/>
        <n v="38197.599999999999"/>
        <n v="182.6"/>
        <n v="103.9967"/>
        <n v="7707.1778000000004"/>
        <n v="8669.3855000000003"/>
        <n v="43350"/>
        <n v="18360"/>
        <n v="9180"/>
        <n v="1910.1413"/>
        <n v="11325"/>
        <n v="2831"/>
        <n v="11442.5"/>
        <n v="12262.65"/>
        <n v="-8670"/>
        <n v="1850"/>
        <n v="8670"/>
        <n v="29750"/>
        <n v="2100"/>
        <n v="11679"/>
        <n v="3500"/>
        <n v="11200"/>
        <n v="2450"/>
        <n v="5250"/>
        <n v="70350"/>
        <n v="18000"/>
        <n v="26250"/>
        <n v="8412.4525734429553"/>
        <n v="-501254.5"/>
        <n v="-122069.21"/>
        <n v="-891438.51"/>
        <n v="-19792.93"/>
        <n v="-193219.57"/>
        <n v="-46901.17"/>
        <n v="-899442.84"/>
        <n v="-604362.35"/>
        <n v="-311271.33"/>
        <n v="-1081676.8"/>
        <n v="-20768.37"/>
        <n v="-467265.1"/>
        <n v="-81673.5"/>
        <n v="-771860.64"/>
        <n v="5180.4500000000053"/>
        <n v="37803.000000000044"/>
        <n v="126010.00000000015"/>
        <n v="21001.500000000022"/>
        <n v="140012.00000000015"/>
        <n v="-79200"/>
        <n v="15680"/>
        <n v="-14080"/>
        <n v="23520"/>
        <n v="-3452.11"/>
        <n v="-8029.39"/>
        <n v="-16982.080000000002"/>
        <n v="120000"/>
        <n v="-120000"/>
        <n v="-80000"/>
        <n v="80000"/>
        <n v="174458.2487"/>
        <n v="10928"/>
        <n v="5096.9931999999999"/>
        <n v="9647.7515000000003"/>
        <n v="56720.2284"/>
        <n v="32128.1947"/>
        <n v="312.73"/>
        <n v="8736"/>
        <n v="15475.32"/>
        <n v="75651.59"/>
        <n v="23040"/>
        <n v="36910.300000000003"/>
        <n v="29295"/>
        <n v="21523.5"/>
        <n v="50353.8"/>
        <n v="5040"/>
        <n v="25110"/>
        <n v="-223.08"/>
        <n v="8928"/>
        <n v="-457.88"/>
        <n v="5400"/>
        <n v="-3615.7867000000001"/>
        <n v="-392.60730000000001"/>
        <n v="-722.07719999999995"/>
        <n v="-114171.87"/>
        <n v="-20695.060000000001"/>
        <n v="-4812.8330999999998"/>
        <n v="149296.63020000001"/>
        <n v="30383.360499999999"/>
        <n v="241873.0545"/>
        <n v="544622.57409999997"/>
        <n v="545798.24060000002"/>
        <n v="432081.6078"/>
        <n v="482519.48839999997"/>
        <n v="-216606.85159999999"/>
        <n v="-360929.85320000001"/>
        <n v="-53722.34"/>
        <n v="-61905.72"/>
        <n v="-78.010000000000005"/>
        <n v="-146664.12"/>
        <n v="6130.4"/>
        <n v="34350.409599999999"/>
        <n v="14363.256799999999"/>
        <n v="4033.4511000000002"/>
        <n v="3570"/>
        <n v="41580"/>
        <n v="12600"/>
        <n v="1530"/>
        <n v="36720"/>
        <n v="-394.45819999999998"/>
        <n v="30158.772700000001"/>
        <n v="-222.6078"/>
        <n v="8505"/>
        <n v="-10.1629"/>
        <n v="10704.697899999999"/>
        <n v="2408.0751"/>
        <n v="2294.4899999999998"/>
        <n v="78.010000000000005"/>
        <n v="555.7097"/>
        <n v="1667.0881999999999"/>
        <n v="2505.15"/>
        <n v="6046.4925999999996"/>
        <n v="19654.404600000002"/>
        <n v="1891.354"/>
        <n v="99364.600399999996"/>
        <n v="4224.72"/>
        <n v="25692"/>
        <n v="4592.7700000000004"/>
        <n v="8062.88"/>
        <n v="19996.269400000001"/>
        <n v="216620"/>
        <n v="11799.891299999999"/>
        <n v="280.66890000000001"/>
        <n v="-1100.44"/>
        <n v="1100.44"/>
        <n v="637.96"/>
        <n v="771.14"/>
        <n v="-637.96"/>
        <n v="770.06000000000085"/>
        <n v="249.28569999999999"/>
        <n v="55.736899999999999"/>
        <n v="445.35079999999999"/>
        <n v="9541.8706999999995"/>
        <n v="1272.4306999999999"/>
        <n v="1908.646"/>
        <n v="4651.25"/>
        <n v="609.70000000000005"/>
        <n v="2619.0257999999999"/>
        <n v="998.88329999999996"/>
        <n v="99.888300000000001"/>
        <n v="2556"/>
        <n v="-1845"/>
        <n v="-2556"/>
        <n v="-9225"/>
        <n v="-4260"/>
        <n v="426"/>
        <n v="-426"/>
        <n v="1845"/>
        <n v="-50.63"/>
        <n v="9656"/>
        <n v="864397.5"/>
        <n v="-2272"/>
        <n v="852"/>
        <n v="-17040"/>
        <n v="17040"/>
        <n v="-852"/>
        <n v="-2186.8000000000002"/>
        <n v="2186.8000000000002"/>
        <n v="42600"/>
        <n v="-42600"/>
        <n v="-19880"/>
        <n v="19880"/>
        <n v="2272"/>
        <n v="7252.7"/>
        <n v="135811.5"/>
        <n v="5580.9"/>
        <n v="17.98"/>
        <n v="35.24"/>
        <n v="133.38000000000014"/>
        <n v="6627.88"/>
        <n v="1165.77"/>
        <n v="27.08"/>
        <n v="7239.59"/>
        <n v="42.68"/>
        <n v="-35845.765500000001"/>
        <n v="52649.457699999999"/>
        <n v="35845.765500000001"/>
        <n v="474.49459999999999"/>
        <n v="-474.49459999999999"/>
        <n v="3868.56"/>
        <n v="142.36000000000001"/>
        <n v="9674.1"/>
        <n v="3156"/>
        <n v="-864397.5"/>
        <n v="935.85"/>
        <n v="195200"/>
        <n v="3200.0003000000002"/>
        <n v="20120.385200000001"/>
        <n v="-834.13679999999999"/>
        <n v="-5.0651000000000002"/>
        <n v="834.13679999999999"/>
        <n v="8800"/>
        <n v="-14380.153399999999"/>
        <n v="-57.508200000000002"/>
        <n v="-7134.88"/>
        <n v="1840.2607"/>
        <n v="-75555"/>
        <n v="-862.62220000000002"/>
        <n v="862.62220000000002"/>
        <n v="57.508200000000002"/>
        <n v="-107036.25"/>
        <n v="-21407.25"/>
        <n v="-2100"/>
        <n v="5082.4200000000055"/>
        <n v="28350"/>
        <n v="1913.2137"/>
        <n v="16539.206099999999"/>
        <n v="4396.4386000000004"/>
        <n v="2603.3814000000002"/>
        <n v="15556.01725827884"/>
        <n v="4666.8035374825495"/>
        <n v="84261.821649051722"/>
        <n v="2419.8216268411697"/>
        <n v="1037.0710972207944"/>
        <n v="14691.79407726335"/>
        <n v="140.01000000000013"/>
        <n v="12963.388715259931"/>
        <n v="263.75000000000028"/>
        <n v="4321.4029052704054"/>
        <n v="105000.00000000012"/>
        <n v="241.99856269514268"/>
        <n v="10370.678172185893"/>
        <n v="4762.5000000000055"/>
        <n v="6913.9166482121345"/>
        <n v="1721.2500000000018"/>
        <n v="3456.8927240619646"/>
        <n v="691.42446484326479"/>
        <n v="8641.9858099895246"/>
        <n v="2160.7014526352027"/>
        <n v="1728.4463620309823"/>
        <n v="4969.2033407853232"/>
        <n v="200685.00000000023"/>
        <n v="13721.130000000014"/>
        <n v="164.20511039476256"/>
        <n v="891.00000000000102"/>
        <n v="6481.6943576299655"/>
        <n v="372.71000000000038"/>
        <n v="4917.4285059772064"/>
        <n v="1475.2301917942646"/>
        <n v="2592.677743051986"/>
        <n v="25926.695430464733"/>
        <n v="17283.602619730973"/>
        <n v="2027.4513630514377"/>
        <n v="318897.81000000035"/>
        <n v="6758.2969435893219"/>
        <n v="672.06000000000074"/>
        <n v="1555.5410457870889"/>
        <n v="518.52734860488442"/>
        <n v="1711.1771504209264"/>
        <n v="5703.7598346261639"/>
        <n v="1750.0451765518212"/>
        <n v="5833.5249218669687"/>
        <n v="3266.6361961528864"/>
        <n v="10889.361320895521"/>
        <n v="933.35742749430472"/>
        <n v="3111.2132916623832"/>
        <n v="777.85252294867291"/>
        <n v="11234.901353201383"/>
        <n v="1469.1785877257837"/>
        <n v="116630.00000000013"/>
        <n v="224.02000000000027"/>
        <n v="37.340000000000046"/>
        <n v="4.6700000000000053"/>
        <n v="5703.9238347364208"/>
        <n v="12444.902366682611"/>
        <n v="27654.518592076736"/>
        <n v="12792.008600041427"/>
        <n v="1996.5"/>
        <n v="3278.4"/>
        <n v="65000"/>
        <n v="-65000"/>
        <n v="112320"/>
        <n v="-28379.040000000001"/>
        <n v="19792.93"/>
        <n v="6936.7741999999998"/>
        <n v="193219.57"/>
        <n v="46901.17"/>
        <n v="-2267906.16"/>
        <n v="-220929"/>
        <n v="899442.84"/>
        <n v="-1480"/>
        <n v="29132.799999999999"/>
        <n v="6875"/>
        <n v="16498.62"/>
        <n v="24920"/>
        <n v="37838.080000000002"/>
        <n v="8250"/>
        <n v="24918.75"/>
        <n v="6400"/>
        <n v="10756.65"/>
        <n v="191675.75"/>
        <n v="5974.5"/>
        <n v="22428"/>
        <n v="22765.919999999998"/>
        <n v="102.9"/>
        <n v="-2900.2570999999998"/>
        <n v="-3310.4965000000002"/>
        <n v="30825.7585"/>
        <n v="-119.47969999999999"/>
        <n v="62796.573900000003"/>
        <n v="3310.4965000000002"/>
        <n v="-771.14"/>
        <n v="-3.03"/>
        <n v="0.13"/>
        <n v="5121.6000000000004"/>
        <n v="1330.45"/>
        <n v="2560.8000000000002"/>
        <n v="614.58000000000004"/>
        <n v="2958.64"/>
        <n v="1654.9"/>
        <n v="2495.6"/>
        <n v="261.3"/>
        <n v="275400"/>
        <n v="-27000"/>
        <n v="27000"/>
        <n v="-275400"/>
        <n v="24300.001199999999"/>
        <n v="3447.5252999999998"/>
        <n v="925.79430000000002"/>
        <n v="1407.6889000000001"/>
        <n v="8230.0633999999991"/>
        <n v="-3447.5252999999998"/>
        <n v="3127.8519000000001"/>
        <n v="-3127.8519000000001"/>
        <n v="6230"/>
        <n v="111.6336"/>
        <n v="20447.5386"/>
        <n v="678.90160000000003"/>
        <n v="143321.4"/>
        <n v="6840"/>
        <n v="98.125299999999996"/>
        <n v="12334"/>
        <n v="23471.25"/>
        <n v="847.2"/>
        <n v="251.28"/>
        <n v="-251.28"/>
        <n v="38330"/>
        <n v="4190.4375"/>
        <n v="6496.8023999999996"/>
        <n v="59.06"/>
        <n v="2360"/>
        <n v="-2597.86"/>
        <n v="-6494.65"/>
        <n v="-7567.65"/>
        <n v="1518"/>
        <n v="-1518"/>
        <n v="5847.1221999999998"/>
        <n v="11025"/>
        <n v="12041.7"/>
        <n v="1003.6294"/>
        <n v="-2200.81"/>
        <n v="-12041.7"/>
        <n v="-352.12"/>
        <n v="880.33"/>
        <n v="18707.61"/>
        <n v="2200.81"/>
        <n v="4810"/>
        <n v="19756.27"/>
        <n v="-880.33"/>
        <n v="769.96"/>
        <n v="-769.96"/>
        <n v="-18707.61"/>
        <n v="4545.78"/>
        <n v="3906"/>
        <n v="3330"/>
        <n v="8600"/>
        <n v="43000"/>
        <n v="600.95000000000005"/>
        <n v="352.12"/>
        <n v="1.2"/>
        <n v="-1.96"/>
        <n v="9900.6"/>
        <n v="46176"/>
        <n v="1403.2627"/>
        <n v="52910.400000000001"/>
        <n v="1836"/>
        <n v="4641.72"/>
        <n v="3366"/>
        <n v="36185.5"/>
        <n v="47424"/>
        <n v="33735.725899999998"/>
        <n v="-30108.27"/>
        <n v="30108.27"/>
        <n v="-26109.66"/>
        <n v="-39889.699999999997"/>
        <n v="312.00020000000001"/>
        <n v="8998"/>
        <n v="3230.8391999999999"/>
        <n v="14847.052299999999"/>
        <n v="1472.8793000000001"/>
        <n v="949.8913"/>
        <n v="1168.298"/>
        <n v="1902.7325000000001"/>
        <n v="27696.982100000001"/>
        <n v="387.8467"/>
        <n v="13580.831899999999"/>
        <n v="18108.618900000001"/>
        <n v="2892.88"/>
        <n v="21.207100000000001"/>
        <n v="29976.821199999998"/>
        <n v="879.24"/>
        <n v="103109.82339999999"/>
        <n v="2190.65"/>
        <n v="2214"/>
        <n v="-2214"/>
        <n v="12987.3573"/>
        <n v="36943.051800000001"/>
        <n v="5677"/>
        <n v="35927.949999999997"/>
        <n v="131.4845"/>
        <n v="588.30880000000002"/>
        <n v="14486.895"/>
        <n v="9240"/>
        <n v="8133.2516999999998"/>
        <n v="23888.25"/>
        <n v="4401.3999999999996"/>
        <n v="28284.12"/>
        <n v="-26568"/>
        <n v="26568"/>
        <n v="6360.7939999999999"/>
        <n v="46.220799999999997"/>
        <n v="23284.537799999998"/>
        <n v="10222.9473"/>
        <n v="32339.495800000001"/>
        <n v="5275.44"/>
        <n v="397.21850000000001"/>
        <n v="522817.02020000003"/>
        <n v="6265.1063000000004"/>
        <n v="27161.6639"/>
        <n v="49072.321900000003"/>
        <n v="19641.45"/>
        <n v="26188.6"/>
        <n v="840.00000000000091"/>
        <n v="267.18329999999997"/>
        <n v="2874.6217999999999"/>
        <n v="477.16160000000002"/>
        <n v="14760"/>
        <n v="-14760"/>
        <n v="-1840.2607"/>
        <n v="73785.600000000006"/>
        <n v="24514.560000000001"/>
        <n v="55000"/>
        <n v="-55000"/>
        <n v="-3156"/>
        <n v="199.7766"/>
        <n v="25230"/>
        <n v="-47601"/>
        <n v="47601"/>
        <n v="4260"/>
        <n v="-9656"/>
        <n v="8520"/>
        <n v="50.63"/>
        <n v="1704"/>
        <n v="172675.44570000001"/>
        <n v="34140"/>
        <n v="17070"/>
        <n v="56900"/>
        <n v="36819.656000000003"/>
        <n v="-94500"/>
        <n v="4896.6345000000001"/>
        <n v="192.5804"/>
        <n v="40800.097300000001"/>
        <n v="-40800.097300000001"/>
        <n v="11809.7603"/>
        <n v="12246.4725"/>
        <n v="6207.6947"/>
        <n v="186.78309999999999"/>
        <n v="7796.1628000000001"/>
        <n v="8039.7929999999997"/>
        <n v="47.964500000000001"/>
        <n v="60480"/>
        <n v="24192"/>
        <n v="44962.5"/>
        <n v="10748.8"/>
        <n v="9689.6"/>
        <n v="3235.35"/>
        <n v="5299"/>
        <n v="24525"/>
        <n v="12964.2"/>
        <n v="61064.1"/>
        <n v="72300"/>
        <n v="147150"/>
        <n v="2200"/>
        <n v="71155.199999999997"/>
        <n v="5700"/>
        <n v="43589.1"/>
        <n v="13760"/>
        <n v="16512"/>
        <n v="5504"/>
        <n v="27520"/>
        <n v="4498.71"/>
        <n v="29988.720000000001"/>
        <n v="68280"/>
        <n v="6828"/>
        <n v="4694.25"/>
        <n v="113800"/>
        <n v="31908.66"/>
        <n v="9572.36"/>
        <n v="5362.8"/>
        <n v="4265.4153999999999"/>
        <n v="15753.6705"/>
        <n v="4796.3882000000003"/>
        <n v="7058.1422000000002"/>
        <n v="-2044.0456999999999"/>
        <n v="-10222.607400000001"/>
        <n v="788.97"/>
        <n v="882.72"/>
        <n v="784.64"/>
        <n v="19.12"/>
        <n v="45000"/>
        <n v="22500"/>
        <n v="94.05"/>
        <n v="188.1"/>
        <n v="79200"/>
        <n v="-170918.75"/>
        <n v="170918.75"/>
        <n v="-19989.95"/>
        <n v="19989.95"/>
        <n v="-8520"/>
        <n v="-1704"/>
        <n v="9225"/>
        <n v="19.600000000000023"/>
        <n v="10969.6036"/>
        <n v="4090"/>
        <n v="2643.8281999999999"/>
        <n v="3534.5297"/>
        <n v="26400"/>
        <n v="3129.5"/>
        <n v="5518.6822000000002"/>
        <n v="1950.6726000000001"/>
        <n v="2194.1541999999999"/>
        <n v="68570.740399999995"/>
        <n v="213675.92739999999"/>
        <n v="11782.3338"/>
        <n v="11659.35"/>
        <n v="2191.31"/>
        <n v="198431.83"/>
        <n v="57556.72"/>
        <n v="109928.56"/>
        <n v="20.98"/>
        <n v="10851.75"/>
        <n v="13022"/>
        <n v="3617.22"/>
        <n v="7730.66"/>
        <n v="894.6"/>
        <n v="868.14"/>
        <n v="926.55"/>
        <n v="6285.6562000000004"/>
        <n v="77.599999999999994"/>
        <n v="5927.05"/>
        <n v="70.653199999999998"/>
        <n v="494.34390000000002"/>
        <n v="988.42550000000006"/>
        <n v="-37800"/>
        <n v="-988.42550000000006"/>
        <n v="37800"/>
        <n v="4580.3900000000003"/>
        <n v="5878.25"/>
        <n v="2557"/>
        <n v="94500"/>
        <n v="-8400"/>
        <n v="143.9033"/>
        <n v="2930.4124999999999"/>
        <n v="604362.35"/>
        <n v="311271.33"/>
        <n v="1081676.8"/>
        <n v="794.43709999999999"/>
        <n v="20768.37"/>
        <n v="7324.7986000000001"/>
        <n v="51120"/>
        <n v="-51120"/>
        <n v="-145.7773"/>
        <n v="145.7773"/>
        <n v="5517.6"/>
        <n v="12444.91"/>
        <n v="24750"/>
        <n v="-494.34390000000002"/>
        <n v="-10704.05"/>
        <n v="23009.795999999998"/>
        <n v="152.24019999999999"/>
        <n v="-330.14"/>
        <n v="31323.59"/>
        <n v="34517.681100000002"/>
        <n v="330.14"/>
        <n v="0.1"/>
        <n v="34.51"/>
        <n v="126630"/>
        <n v="25267.599999999999"/>
        <n v="-2000"/>
        <n v="2183.65"/>
        <n v="20863.812600000001"/>
        <n v="1280.25"/>
        <n v="59900"/>
        <n v="31659.071400000001"/>
        <n v="99245"/>
        <n v="1536.3"/>
        <n v="2203.1999999999998"/>
        <n v="18617.455099999999"/>
        <n v="17936.2605"/>
        <n v="17962.3904"/>
        <n v="798079.75809999998"/>
        <n v="21064.06"/>
        <n v="-14515.5993"/>
        <n v="7254.3410000000003"/>
        <n v="83526.835300000006"/>
        <n v="90.765600000000006"/>
        <n v="3543.1968999999999"/>
        <n v="71680"/>
        <n v="9600"/>
        <n v="16608"/>
        <n v="3622.7309"/>
        <n v="1811.3653999999999"/>
        <n v="2647.1981000000001"/>
        <n v="9157.4585999999999"/>
        <n v="19314.240000000002"/>
        <n v="16795.812900000001"/>
        <n v="364.68209999999999"/>
        <n v="188267.00659999999"/>
        <n v="6481.5864000000001"/>
        <n v="14542.020699999999"/>
        <n v="6268"/>
        <n v="143447.15"/>
        <n v="162812.07999999999"/>
        <n v="12400.0056"/>
        <n v="312573.03999999998"/>
        <n v="-312573.03999999998"/>
        <n v="32500"/>
        <n v="1495.6590000000001"/>
        <n v="3220.2051999999999"/>
        <n v="-32500"/>
        <n v="3565.3683000000001"/>
        <n v="7187.67"/>
        <n v="28386.623299999999"/>
        <n v="57350"/>
        <n v="24719.810600000001"/>
        <n v="2872.9281999999998"/>
        <n v="6801.9112999999998"/>
        <n v="7269.1396999999997"/>
        <n v="1294593.46"/>
        <n v="-1294593.46"/>
        <n v="1297.32"/>
        <n v="922.5"/>
        <n v="-5450.63"/>
        <n v="3367.5"/>
        <n v="-113750"/>
        <n v="5450.63"/>
        <n v="-3367.5"/>
        <n v="113750"/>
        <n v="1973.5681999999999"/>
        <n v="48834.75"/>
        <n v="409.68"/>
        <n v="914.40660000000003"/>
        <n v="1402.9918"/>
        <n v="6147.0535"/>
        <n v="25235.222000000002"/>
        <n v="341126.2"/>
        <n v="27900"/>
        <n v="4960"/>
        <n v="4250"/>
        <n v="-231150"/>
        <n v="7.1000000000000004E-3"/>
        <n v="231150"/>
        <n v="36864"/>
        <n v="28751.02"/>
        <n v="-39808.917200000004"/>
        <n v="39808.917200000004"/>
        <n v="-28751.02"/>
        <n v="30895.7"/>
        <n v="64256.3894"/>
        <n v="26863.98"/>
        <n v="7608.2941000000001"/>
        <n v="9426.0607"/>
        <n v="20477.969099999998"/>
        <n v="795328.77"/>
        <n v="8782.01"/>
        <n v="1710.7488000000001"/>
        <n v="26558.37"/>
        <n v="61799.526400000002"/>
        <n v="4427.7821999999996"/>
        <n v="117075.01790000001"/>
        <n v="16709.065200000001"/>
        <n v="14917.847"/>
        <n v="9737.4881000000005"/>
        <n v="45461.7068"/>
        <n v="7497.6"/>
        <n v="1302.8399999999999"/>
        <n v="49068.515500000001"/>
        <n v="215803.08780000001"/>
        <n v="18695.750700000001"/>
        <n v="112181.3031"/>
        <n v="187864.5"/>
        <n v="6232.2946000000002"/>
        <n v="27341.323899999999"/>
        <n v="1483.64"/>
        <n v="42700.6999"/>
        <n v="12099.6"/>
        <n v="3052.0596"/>
        <n v="33953.040000000001"/>
        <n v="-398125.35340000002"/>
        <n v="374299.14370000002"/>
        <n v="371717.46860000002"/>
        <n v="-149.9203"/>
        <n v="-531676.18330000003"/>
        <n v="1719.3"/>
        <n v="-400711.78659999999"/>
        <n v="496452.90980000002"/>
        <n v="5750.4"/>
        <n v="2171.4"/>
        <n v="20513.887699999999"/>
        <n v="-20559.172200000001"/>
        <n v="1799.5264"/>
        <n v="3693.7647000000002"/>
        <n v="2841.3575999999998"/>
        <n v="23327.4467"/>
        <n v="-110089.507"/>
        <n v="-81418.880000000005"/>
        <n v="81418.880000000005"/>
        <n v="-35334.987000000001"/>
        <n v="110089.507"/>
        <n v="67200"/>
        <n v="10500"/>
        <n v="75000"/>
        <n v="-103478.2608"/>
        <n v="20800"/>
        <n v="12495"/>
        <n v="103478.2608"/>
        <n v="35334.987000000001"/>
        <n v="1023.1742"/>
        <n v="-264.27"/>
        <n v="264.27"/>
        <n v="-1023.1742"/>
        <n v="103416"/>
        <n v="-22955.003100000002"/>
        <n v="-841514.72569999995"/>
        <n v="-40425.0026"/>
        <n v="82020.119600000005"/>
        <n v="-297391.30440000002"/>
        <n v="-181684.2732"/>
        <n v="-291170.97710000002"/>
        <n v="-395847.26079999999"/>
        <n v="-10451.0519"/>
        <n v="395847.26079999999"/>
        <n v="-832.0711"/>
        <n v="22955.003100000002"/>
        <n v="-386420.74300000002"/>
        <n v="32000"/>
        <n v="42000"/>
        <n v="66560"/>
        <n v="1465.4795999999999"/>
        <n v="291170.97710000002"/>
        <n v="841514.72569999995"/>
        <n v="40425.0026"/>
        <n v="297391.30440000002"/>
        <n v="832.0711"/>
        <n v="10451.0519"/>
        <n v="181684.2732"/>
        <n v="386420.74300000002"/>
        <n v="21813.031200000001"/>
        <n v="-18945.5"/>
        <n v="-11340"/>
        <n v="20645.051599999999"/>
        <n v="7346.4863999999998"/>
        <n v="27327.37"/>
        <n v="8259.24"/>
        <n v="-9209.24"/>
        <n v="-43605"/>
        <n v="47342.98"/>
        <n v="-8259.24"/>
        <n v="43605"/>
        <n v="-47342.98"/>
        <n v="11340"/>
        <n v="9209.24"/>
        <n v="18945.5"/>
        <n v="-11070.82"/>
        <n v="3902.4"/>
        <n v="11070.82"/>
        <n v="-27327.37"/>
        <n v="8182.63"/>
        <n v="265.14"/>
        <n v="15360"/>
        <n v="326.97460000000001"/>
        <n v="327.11489999999998"/>
        <n v="9557.4596999999994"/>
        <n v="-9557.4596999999994"/>
        <n v="3720"/>
        <n v="-810748.35"/>
        <n v="32256"/>
        <n v="7564.5126"/>
        <n v="810748.35"/>
        <n v="-1020625"/>
        <n v="1020625"/>
        <n v="14284.8"/>
        <n v="5769.0637999999999"/>
        <n v="46572"/>
        <n v="17389.14"/>
        <n v="4203.8697000000002"/>
        <n v="-4203.8697000000002"/>
        <n v="140533.97"/>
        <n v="101603.5243"/>
        <n v="53133.9208"/>
        <n v="9608.4830000000002"/>
        <n v="-105165.9489"/>
        <n v="105165.9489"/>
        <n v="2365.5266000000001"/>
        <n v="-4783.9216999999999"/>
        <n v="4515.0862999999999"/>
        <n v="-44564.081700000002"/>
        <n v="44564.081700000002"/>
        <n v="5125.8064999999997"/>
        <n v="158170.70939999999"/>
        <n v="386.04969999999997"/>
        <n v="4783.9216999999999"/>
        <n v="-4515.0862999999999"/>
        <n v="3590"/>
        <n v="8062.5"/>
        <n v="2034.7064"/>
        <n v="-85.291899999999998"/>
        <n v="-115367.2015"/>
        <n v="2861.6"/>
        <n v="6996.5"/>
        <n v="72780"/>
        <n v="38407.5"/>
        <n v="17445.658800000001"/>
        <n v="-9855.2963"/>
        <n v="10430.7297"/>
        <n v="127480.17630000001"/>
        <n v="-17445.658800000001"/>
        <n v="115367.2015"/>
        <n v="-10430.7297"/>
        <n v="85.291899999999998"/>
        <n v="9855.2963"/>
        <n v="3599.0529000000001"/>
        <n v="12229.299300000001"/>
        <n v="31591.510300000002"/>
        <n v="-38853.3488"/>
        <n v="-271.26"/>
        <n v="-4581.8504000000003"/>
        <n v="1703.809"/>
        <n v="1599.1975"/>
        <n v="38853.3488"/>
        <n v="4581.8504000000003"/>
        <n v="35197.452299999997"/>
        <n v="8656.4076000000005"/>
        <n v="-133111.79999999999"/>
        <n v="133111.79999999999"/>
        <n v="271.26"/>
        <n v="549.66999999999996"/>
        <n v="-549.66999999999996"/>
        <n v="-961.22760000000005"/>
        <n v="-17220.36"/>
        <n v="17220.36"/>
        <n v="-6111"/>
        <n v="-160147.20000000001"/>
        <n v="176.2037"/>
        <n v="1349.6449"/>
        <n v="7849.2502999999997"/>
        <n v="961.22760000000005"/>
        <n v="-1703.809"/>
        <n v="-29636.9427"/>
        <n v="160147.20000000001"/>
        <n v="-5560.5096000000003"/>
        <n v="6111"/>
        <n v="-8656.4076000000005"/>
        <n v="-12229.299300000001"/>
        <n v="-1599.1975"/>
        <n v="-31591.510300000002"/>
        <n v="51421.771000000001"/>
        <n v="40427.419699999999"/>
        <n v="12687.1"/>
        <n v="177057"/>
        <n v="2904.8"/>
        <n v="4567.3599999999997"/>
        <n v="18966.935600000001"/>
        <n v="235713"/>
        <n v="136154.97"/>
        <n v="47603.5"/>
        <n v="409630.4241"/>
        <n v="-411019.78659999999"/>
        <n v="110912"/>
        <n v="429573"/>
        <n v="66241.62"/>
        <n v="15320.42"/>
        <n v="134.63999999999999"/>
        <n v="157.21369999999999"/>
        <n v="-5390.84"/>
        <n v="6274.6646000000001"/>
        <n v="-6274.6646000000001"/>
        <n v="21607.759999999998"/>
        <n v="7243.4475000000002"/>
        <n v="1122.6754000000001"/>
        <n v="16986.95"/>
        <n v="-90.765600000000006"/>
        <n v="1494.3765000000001"/>
        <n v="-498580.34250000003"/>
        <n v="26677.2703"/>
        <n v="40099.918599999997"/>
        <n v="100554.6493"/>
        <n v="498580.34250000003"/>
        <n v="68446.982099999994"/>
        <n v="2154.7035000000001"/>
        <n v="193207.99340000001"/>
        <n v="4830.0281999999997"/>
        <n v="-3370.4342999999999"/>
        <n v="10975.95"/>
        <n v="-65.127399999999994"/>
        <n v="-2147.7620000000002"/>
        <n v="-41.501399999999997"/>
        <n v="14490.084999999999"/>
        <n v="5406.8910999999998"/>
        <n v="1057.02"/>
        <n v="-23908.374100000001"/>
        <n v="23908.374100000001"/>
        <n v="4228.08"/>
        <n v="28309.641899999999"/>
        <n v="37692"/>
        <n v="56668.531499999997"/>
        <n v="5420.91"/>
        <n v="3428.5176000000001"/>
        <n v="6019.3579"/>
        <n v="35057.0962"/>
        <n v="68925"/>
        <n v="666.59"/>
        <n v="5841.6725999999999"/>
        <n v="189481"/>
        <n v="69120"/>
        <n v="38940"/>
        <n v="46813"/>
        <n v="70902"/>
        <n v="115825.60000000001"/>
        <n v="29298.939699999999"/>
        <n v="23662.996200000001"/>
        <n v="403960.72590000002"/>
        <n v="31076.713899999999"/>
        <n v="22696.812900000001"/>
        <n v="24962.34"/>
        <n v="-5477.29"/>
        <n v="93842.757899999997"/>
        <n v="-671.54"/>
        <n v="4968.2824000000001"/>
        <n v="4166.5802999999996"/>
        <n v="82139.899699999994"/>
        <n v="90115.142699999997"/>
        <n v="21252.786899999999"/>
        <n v="8148.6678000000002"/>
        <n v="-1359.7"/>
        <n v="-12623.296700000001"/>
        <n v="1790.2792999999999"/>
        <n v="63780"/>
        <n v="59071.9355"/>
        <n v="33159.532500000001"/>
        <n v="52864.848700000002"/>
        <n v="1015.34"/>
        <n v="8269.1056000000008"/>
        <n v="22871.11"/>
        <n v="34142.125500000002"/>
        <n v="23598"/>
        <n v="11087.1399"/>
        <n v="83164.015799999994"/>
        <n v="16800"/>
        <n v="15650"/>
        <n v="14145.087299999999"/>
        <n v="-14145.087299999999"/>
        <n v="1820.8"/>
        <n v="5330"/>
        <n v="108604"/>
        <n v="37842"/>
        <n v="17100"/>
        <n v="453509"/>
        <n v="20484"/>
        <n v="17205"/>
        <n v="40662.6"/>
        <n v="25650"/>
        <n v="274827"/>
        <n v="67100"/>
        <n v="112000"/>
        <n v="272510"/>
        <n v="82429.16"/>
        <n v="28150.32"/>
        <n v="102000"/>
        <n v="4147.2"/>
        <n v="12102.8"/>
        <n v="11584.860500000001"/>
        <n v="-5985.75"/>
        <n v="87145.646399999998"/>
        <n v="4134.7470999999996"/>
        <n v="9281.0563999999995"/>
        <n v="2172.6617000000001"/>
        <n v="47520.1"/>
        <n v="132548.63"/>
        <n v="-150.14160000000001"/>
        <n v="-13477.08"/>
        <n v="-20811.400000000001"/>
        <n v="792.82"/>
        <n v="43184.7742"/>
        <n v="63404.023800000003"/>
        <n v="1585.64"/>
        <n v="24493.814600000002"/>
        <n v="95149.537899999996"/>
        <n v="543117.79500000004"/>
        <n v="3217.08"/>
        <n v="151.94"/>
        <n v="73233.414900000003"/>
        <n v="1705645.36"/>
        <n v="1638.72"/>
        <n v="664.05"/>
        <n v="1353.78"/>
        <n v="38007.634899999997"/>
        <n v="902.52"/>
        <n v="13770"/>
        <n v="-902.52"/>
        <n v="524260"/>
        <n v="25638.477900000002"/>
        <n v="67928.767099999997"/>
        <n v="6755.6523999999999"/>
        <n v="33986.400000000001"/>
        <n v="200307.1587"/>
        <n v="4231.5933999999997"/>
        <n v="9322.77"/>
        <n v="307931.48"/>
        <n v="68250"/>
        <n v="27584.5"/>
        <n v="22760"/>
        <n v="709360"/>
        <n v="99478"/>
        <n v="7680"/>
        <n v="9167.51"/>
        <n v="237000"/>
        <n v="991.9203"/>
        <n v="324.33"/>
        <n v="21962.150900000001"/>
        <n v="31164.2821"/>
        <n v="32044.508099999999"/>
        <n v="5151.7943999999998"/>
        <n v="16407.1371"/>
        <n v="43612.4251"/>
        <n v="78490.969100000002"/>
        <n v="21119.603500000001"/>
        <n v="226004.95600000001"/>
        <n v="24279.2952"/>
        <n v="8000"/>
        <n v="19200"/>
        <n v="95040"/>
        <n v="-4147.2"/>
        <n v="65.25"/>
        <n v="2480"/>
        <n v="14877"/>
        <n v="31200"/>
        <n v="29360.400000000001"/>
        <n v="40116.6"/>
        <n v="4032"/>
        <n v="538.67409999999995"/>
        <n v="97.572999999999993"/>
        <n v="213.1018"/>
        <n v="2729.2818000000002"/>
        <n v="1436.4641999999999"/>
        <n v="708.56349999999998"/>
        <n v="1795.5800999999999"/>
        <n v="532.75450000000001"/>
        <n v="1420.6787999999999"/>
        <n v="8618.7844999999998"/>
        <n v="12056.037899999999"/>
        <n v="14037.4066"/>
        <n v="36618.75"/>
        <n v="12839.3547"/>
        <n v="3243.6"/>
        <n v="39202.383300000001"/>
        <n v="7200"/>
        <n v="223041"/>
        <n v="11040.75"/>
        <n v="49510.65"/>
        <n v="52756.5"/>
        <n v="7630.1490000000003"/>
        <n v="6104.1192000000001"/>
        <n v="32006.25"/>
        <n v="9405.4652000000006"/>
        <n v="40582.112999999998"/>
        <n v="4480"/>
        <n v="186851.37"/>
        <n v="350643.7194"/>
        <n v="13118.5427"/>
        <n v="4610.7327999999998"/>
        <n v="76500"/>
        <n v="144000"/>
        <n v="-144000"/>
        <n v="1932.4"/>
        <n v="24000"/>
        <n v="100735.4"/>
        <n v="-46564.655100000004"/>
        <n v="46564.655100000004"/>
        <n v="7804.44"/>
        <n v="9912"/>
        <n v="22234.38"/>
        <n v="5816.8082999999997"/>
        <n v="33574.202100000002"/>
        <n v="161587.01"/>
        <n v="475010"/>
        <n v="437.29410000000001"/>
        <n v="82631.289999999994"/>
        <n v="54637.343800000002"/>
        <n v="3774.3141999999998"/>
        <n v="46658.962"/>
        <n v="1987.271"/>
        <n v="-11612.2065"/>
        <n v="4751.8476000000001"/>
        <n v="-6447.5796"/>
        <n v="198000"/>
        <n v="124936.9402"/>
        <n v="6884.7882"/>
        <n v="2503.6"/>
        <n v="18139.477999999999"/>
        <n v="3340.1305000000002"/>
        <n v="39990.556799999998"/>
        <n v="17388.101999999999"/>
        <n v="186968.83850000001"/>
        <n v="150318.84160000001"/>
        <n v="1663.14"/>
        <n v="375.81"/>
        <n v="189.81"/>
        <n v="96827.838000000003"/>
        <n v="37980.300000000003"/>
        <n v="12660.66"/>
        <n v="-1479.8"/>
        <n v="1479.8"/>
        <n v="4424.3782000000001"/>
        <n v="4339.6175999999996"/>
        <n v="1364.6409000000001"/>
        <n v="11679.7853"/>
        <n v="48298.27"/>
        <n v="198104.32370000001"/>
        <n v="3625.2959999999998"/>
        <n v="-3119.5"/>
        <n v="10786.7492"/>
        <n v="3734.3319999999999"/>
        <n v="512.1"/>
        <n v="26640"/>
        <n v="53010"/>
        <n v="110239"/>
        <n v="7854.6454000000003"/>
        <n v="10420.865100000001"/>
        <n v="373941.81469999999"/>
        <n v="4327.8398999999999"/>
        <n v="75739.2448"/>
        <n v="103081.16"/>
        <n v="-186968.83850000001"/>
        <n v="483.65"/>
        <n v="2960"/>
        <n v="110718.3"/>
        <n v="76260"/>
        <n v="28200"/>
        <n v="21657.08"/>
        <n v="-28200"/>
        <n v="285228"/>
        <n v="74802"/>
        <n v="4857.9322000000002"/>
        <n v="1262.8254999999999"/>
        <n v="3154.89"/>
        <n v="7372.0397000000003"/>
        <n v="50766.75"/>
        <n v="3443.5484000000001"/>
        <n v="4318.8635000000004"/>
        <n v="4072.6124"/>
        <n v="2766.4634999999998"/>
        <n v="7382.76"/>
        <n v="671.54"/>
        <n v="5477.29"/>
        <n v="33485.174700000003"/>
        <n v="39863.078399999999"/>
        <n v="6208.5057999999999"/>
        <n v="77654.390899999999"/>
        <n v="3329.1880000000001"/>
        <n v="13440"/>
        <n v="257952.5"/>
        <n v="-1499.0556999999999"/>
        <n v="-6745.7506999999996"/>
        <n v="-1320.7458999999999"/>
        <n v="-841.6241"/>
        <n v="-3743.4"/>
        <n v="3743.4"/>
        <n v="20925.814399999999"/>
        <n v="3817.1"/>
        <n v="-7.76"/>
        <n v="11125.611699999999"/>
        <n v="407.26119999999997"/>
        <n v="2261.2471999999998"/>
        <n v="45510.873399999997"/>
        <n v="-1353.78"/>
        <n v="508642.48"/>
        <n v="28862.1538"/>
        <n v="17395.349999999999"/>
        <n v="981.29039999999998"/>
        <n v="8081.5325999999995"/>
        <n v="168995.9804"/>
        <n v="17132.158599999999"/>
        <n v="24314.609100000001"/>
        <n v="6278.3071"/>
        <n v="8029.39"/>
        <n v="87751.631299999994"/>
        <n v="616"/>
        <n v="16982.080000000002"/>
        <n v="3452.11"/>
        <n v="12735.8709"/>
        <n v="58573.137600000002"/>
        <n v="5432.3002999999999"/>
        <n v="28973.790099999998"/>
        <n v="20699.759999999998"/>
        <n v="28394.28"/>
        <n v="19000.8174"/>
        <n v="36958.1227"/>
        <n v="1980.4262000000001"/>
        <n v="83037.533100000001"/>
        <n v="101949.075"/>
        <n v="508.67660000000001"/>
        <n v="1017.3532"/>
        <n v="5115.2039000000004"/>
        <n v="20053.213"/>
        <n v="18201.599999999999"/>
        <n v="3225.6970999999999"/>
        <n v="-52823.17"/>
        <n v="52823.17"/>
        <n v="205800"/>
        <n v="113396.5"/>
        <n v="21149.439999999999"/>
        <n v="-348.4"/>
        <n v="2170"/>
        <n v="2.1246"/>
        <n v="-12779.735500000001"/>
        <n v="-25041.9074"/>
        <n v="-17506.3361"/>
        <n v="719.45"/>
        <n v="-2089.3578000000002"/>
        <n v="-1557.9792"/>
        <n v="0.31159999999999999"/>
        <n v="-214.34370000000001"/>
        <n v="8793.2019999999993"/>
        <n v="-1100.6325999999999"/>
        <n v="50400"/>
        <n v="12072"/>
        <n v="2160"/>
        <n v="286560"/>
        <n v="48153.601799999997"/>
        <n v="43923.57"/>
        <n v="5379.75"/>
        <n v="6511"/>
        <n v="672.75"/>
        <n v="20146.400000000001"/>
        <n v="30800"/>
        <n v="160.06"/>
        <n v="-19145.84"/>
        <n v="-345379.8"/>
        <n v="30.01"/>
        <n v="9660.0566999999992"/>
        <n v="799.92"/>
        <n v="23533.286199999999"/>
        <n v="4830.0282999999999"/>
        <n v="5801.2006000000001"/>
        <n v="-0.02"/>
        <n v="50626.938000000002"/>
        <n v="6561.8900999999996"/>
        <n v="11193.8701"/>
        <n v="40018.129099999998"/>
        <n v="162396.69"/>
        <n v="5020.91"/>
        <n v="72589.314700000003"/>
        <n v="5421.78"/>
        <n v="1807.26"/>
        <n v="10041.82"/>
        <n v="6031.34"/>
        <n v="10711.41"/>
        <n v="15062.73"/>
        <n v="29621.59"/>
        <n v="107069.05929999999"/>
        <n v="46942.088100000001"/>
        <n v="284938.82539999997"/>
        <n v="23023"/>
        <n v="8498.8796999999995"/>
        <n v="337500"/>
        <n v="51853.03"/>
        <n v="177461.59"/>
        <n v="35079.480000000003"/>
        <n v="18195"/>
        <n v="16295.85"/>
        <n v="20160"/>
        <n v="5707.2"/>
        <n v="381700.41"/>
        <n v="387847.2"/>
        <n v="48828.34"/>
        <n v="185937.9"/>
        <n v="1680887.95"/>
        <n v="43668"/>
        <n v="-55849.960200000001"/>
        <n v="55849.960200000001"/>
        <n v="22999.795999999998"/>
        <n v="45393.65"/>
        <n v="389662.38"/>
        <n v="19678.430400000001"/>
        <n v="74338.7166"/>
        <n v="2565"/>
        <n v="54469.5"/>
        <n v="306600"/>
        <n v="216000"/>
        <n v="42930"/>
        <n v="47775"/>
        <n v="33696"/>
        <n v="84000"/>
        <n v="21700"/>
        <n v="49600"/>
        <n v="34091.11"/>
        <n v="8550"/>
        <n v="21000"/>
        <n v="85120"/>
        <n v="24929.109499999999"/>
        <n v="109389.2739"/>
        <n v="322875"/>
        <n v="7980"/>
        <n v="46170"/>
        <n v="34497.237999999998"/>
        <n v="5680.4811"/>
        <n v="9159"/>
        <n v="9991.8219000000008"/>
        <n v="17534.206200000001"/>
        <n v="13292.6716"/>
        <n v="16338.5803"/>
        <n v="67355.932199999996"/>
        <n v="475.19"/>
        <n v="32580.8321"/>
        <n v="7080"/>
        <n v="29201.200000000001"/>
        <n v="17933.16"/>
        <n v="15371.28"/>
        <n v="148182.70000000001"/>
        <n v="35898.017"/>
        <n v="7736.625"/>
        <n v="2775"/>
        <n v="110.22"/>
        <n v="30314.55"/>
        <n v="9612.7999999999993"/>
        <n v="48831.199999999997"/>
        <n v="32400"/>
        <n v="69959.360700000005"/>
        <n v="12242.645200000001"/>
        <n v="24428"/>
        <n v="105000"/>
        <n v="-97027.85"/>
        <n v="48060.42"/>
        <n v="10019.58"/>
        <n v="141750"/>
        <n v="24126.119699999999"/>
        <n v="55894.7163"/>
        <n v="47484.144500000002"/>
        <n v="23829.9794"/>
        <n v="7927.5739999999996"/>
        <n v="16426.9431"/>
        <n v="106449.5428"/>
        <n v="37100.460500000001"/>
        <n v="37403.759700000002"/>
        <n v="50336.784299999999"/>
        <n v="115869.65760000001"/>
        <n v="683121.74"/>
        <n v="693948.42"/>
        <n v="127290.29"/>
        <n v="39814.532700000003"/>
        <n v="18655.383699999998"/>
        <n v="30917.563900000001"/>
        <n v="637488.21409999998"/>
        <n v="38943.449999999997"/>
        <n v="651191.25"/>
        <n v="13557"/>
        <n v="46354.119200000001"/>
        <n v="765423.39599999995"/>
        <n v="9023.5"/>
        <n v="23094"/>
        <n v="40949.19"/>
        <n v="30093.02"/>
        <n v="62286.86"/>
        <n v="134826.12"/>
        <n v="8753.41"/>
        <n v="857.94140000000004"/>
        <n v="591.34529999999995"/>
        <n v="205123.77650000001"/>
        <n v="57528.75"/>
        <n v="4190.9324999999999"/>
        <n v="12.1"/>
        <n v="2.4"/>
        <n v="9462.9676999999992"/>
        <n v="22777.131300000001"/>
        <n v="411019.78659999999"/>
        <n v="19800"/>
        <n v="3685.8863999999999"/>
        <n v="12208.236999999999"/>
        <n v="130134.94"/>
        <n v="64065.85"/>
        <n v="13433.54"/>
        <n v="11612.2065"/>
        <n v="20225.841799999998"/>
        <n v="47.263399999999997"/>
        <n v="105465.0944"/>
        <n v="87807.542000000001"/>
        <n v="49139.355600000003"/>
        <n v="7650"/>
        <n v="198488"/>
        <n v="24811.200000000001"/>
        <n v="23606.640899999999"/>
        <n v="20517.400000000001"/>
        <n v="16007.52"/>
        <n v="21712.080000000002"/>
        <n v="50270.6"/>
        <n v="2920"/>
        <n v="17937.900000000001"/>
        <n v="65115.65"/>
        <n v="1810.4404999999999"/>
        <n v="1308.2084"/>
        <n v="2426.9929999999999"/>
        <n v="63785.7"/>
        <n v="39020"/>
        <n v="7431.18"/>
        <n v="1948.71"/>
        <n v="35747.56"/>
        <n v="3349.5"/>
        <n v="33775.15"/>
        <n v="3926.1"/>
        <n v="4723.46"/>
        <n v="5871.3977000000004"/>
        <n v="490544.45"/>
        <n v="30240"/>
        <n v="23229.599999999999"/>
        <n v="19412.7824"/>
        <n v="4968.12"/>
        <n v="55350"/>
        <n v="535440"/>
        <n v="37247.973299999998"/>
        <n v="339000"/>
        <n v="3806.5"/>
        <n v="152542"/>
        <n v="23095.705099999999"/>
        <n v="70744.970100000006"/>
        <n v="8680.6689000000006"/>
        <n v="26042.006600000001"/>
        <n v="31105.974999999999"/>
        <n v="4458.3453"/>
        <n v="35118.121299999999"/>
        <n v="94892.210399999996"/>
        <n v="5497.5447999999997"/>
        <n v="10535"/>
        <n v="134361.1942"/>
        <n v="-6.7971000000000004"/>
        <n v="56905.927100000001"/>
        <n v="1005.5193"/>
        <n v="230812.5612"/>
        <n v="67755.22"/>
        <n v="40825.448700000001"/>
        <n v="74319.358600000007"/>
        <n v="19484.4192"/>
        <n v="65357.535400000001"/>
        <n v="6835.8073999999997"/>
        <n v="272695.75890000002"/>
        <n v="991.43560000000002"/>
        <n v="1416.4684999999999"/>
        <n v="8780.17"/>
        <n v="4692.0555000000004"/>
        <n v="-2437.41"/>
        <n v="-37716.85"/>
        <n v="14712.904500000001"/>
        <n v="139.47"/>
        <n v="-139.47"/>
        <n v="7249.4314000000004"/>
        <n v="3467.3440999999998"/>
        <n v="144919.1139"/>
        <n v="8929.49"/>
        <n v="57655"/>
        <n v="146977.04999999999"/>
        <n v="1011.2473"/>
        <n v="19946.330000000002"/>
        <n v="33938.4372"/>
        <n v="15605.6657"/>
        <n v="9154.2209999999995"/>
        <n v="8473.5"/>
        <n v="30836.516199999998"/>
        <n v="24250"/>
        <n v="410449.30670000002"/>
        <n v="2064.2741000000001"/>
        <n v="11355.4"/>
        <n v="16947"/>
        <n v="15413.281300000001"/>
        <n v="9778.7384000000002"/>
        <n v="31539.076400000002"/>
        <n v="194400"/>
        <n v="3841.3148999999999"/>
        <n v="5682.7150000000001"/>
        <n v="4670.2147000000004"/>
        <n v="10733.6867"/>
        <n v="75615"/>
        <n v="8025.44"/>
        <n v="66802.59"/>
        <n v="5240.5"/>
        <n v="818"/>
        <n v="1630"/>
        <n v="47147.08"/>
        <n v="1750.8"/>
        <n v="20.46"/>
        <n v="16.36"/>
        <n v="650.79999999999995"/>
        <n v="10865.1713"/>
        <n v="22005.5648"/>
        <n v="22307.300800000001"/>
        <n v="26295.439999999999"/>
        <n v="369.96"/>
        <n v="1109.8499999999999"/>
        <n v="8.18"/>
        <n v="4441.9034000000001"/>
        <n v="18960.027300000002"/>
        <n v="13504.4445"/>
        <n v="1346.4480000000001"/>
        <n v="10416.530000000001"/>
        <n v="311.7122"/>
        <n v="196190.8646"/>
        <n v="5247.9678000000004"/>
        <n v="347100"/>
        <n v="31067.4"/>
        <n v="11061.36"/>
        <n v="28426.32"/>
        <n v="214169.49"/>
        <n v="4665.8963999999996"/>
        <n v="80384.210000000006"/>
        <n v="17102.228999999999"/>
        <n v="246615"/>
        <n v="4338.8284000000003"/>
        <n v="29640"/>
        <n v="2903.2627000000002"/>
        <n v="-7431.18"/>
        <n v="28848"/>
        <n v="48863.44"/>
        <n v="22231.213100000001"/>
        <n v="9931.2000000000007"/>
        <n v="8557.5856999999996"/>
        <n v="2574.0077000000001"/>
        <n v="44076.83"/>
        <n v="152071.71"/>
        <n v="1335.22"/>
        <n v="4365.8"/>
        <n v="1025.29"/>
        <n v="14932.9"/>
        <n v="12800"/>
        <n v="38.369999999999997"/>
        <n v="20433"/>
        <n v="37282.5"/>
        <n v="1745.857"/>
        <n v="64327.22"/>
        <n v="67811.8079"/>
        <n v="281299"/>
        <n v="-61.3752"/>
        <n v="-5503.5122000000001"/>
        <n v="-138.161"/>
        <n v="-2144.4850000000001"/>
        <n v="-1945.9846"/>
        <n v="-47.622300000000003"/>
        <n v="6061.5842000000002"/>
        <n v="195343.33069999999"/>
        <n v="-1797.4150999999999"/>
        <n v="-675.47349999999994"/>
        <n v="21527.871899999998"/>
        <n v="13747.7089"/>
        <n v="32435.68"/>
        <n v="4314.3999999999996"/>
        <n v="10686.12"/>
        <n v="43.058500000000002"/>
        <n v="6458.3249999999998"/>
        <n v="10160.302900000001"/>
        <n v="-184.333"/>
        <n v="78649.660300000003"/>
        <n v="-1254.5777"/>
        <n v="32566.258900000001"/>
        <n v="5130.5425999999998"/>
        <n v="65978.720000000001"/>
        <n v="4.03"/>
        <n v="139005"/>
        <n v="201.5"/>
        <n v="5071.5"/>
        <n v="50043"/>
        <n v="5733.96"/>
        <n v="98689.7"/>
        <n v="409"/>
        <n v="100.75"/>
        <n v="2243"/>
        <n v="8.19"/>
        <n v="5560.2"/>
        <n v="13643.56"/>
        <n v="40.299999999999997"/>
        <n v="28.57"/>
        <n v="3673.5"/>
        <n v="5293.2"/>
        <n v="26598.565500000001"/>
        <n v="33600"/>
        <n v="-5769.0637999999999"/>
        <n v="8960"/>
        <n v="-3806.5"/>
        <n v="513.75"/>
        <n v="2236.5"/>
        <n v="38468.660000000003"/>
        <n v="489623"/>
        <n v="56.9"/>
        <n v="2908.0940999999998"/>
        <n v="3059.018"/>
        <n v="3001.41"/>
        <n v="37082.152900000001"/>
        <n v="2201.65"/>
        <n v="44.73"/>
        <n v="9297.4"/>
        <n v="45355.5"/>
        <n v="47701.46"/>
        <n v="28000"/>
      </sharedItems>
    </cacheField>
    <cacheField name="Purchase_Order" numFmtId="0">
      <sharedItems/>
    </cacheField>
    <cacheField name="Opportunity_Identifier" numFmtId="0">
      <sharedItems/>
    </cacheField>
    <cacheField name="US_SubRegion" numFmtId="0">
      <sharedItems containsBlank="1"/>
    </cacheField>
    <cacheField name="US_Area" numFmtId="0">
      <sharedItems containsBlank="1"/>
    </cacheField>
    <cacheField name="AMS_AMID4_SW_Tiering" numFmtId="0">
      <sharedItems containsBlank="1"/>
    </cacheField>
    <cacheField name="SW_Tiering_Expand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hn Traupman" refreshedDate="41642.442224074075" createdVersion="3" refreshedVersion="4" minRefreshableVersion="3" recordCount="2112" xr:uid="{00000000-000A-0000-FFFF-FFFF19000000}">
  <cacheSource type="worksheet">
    <worksheetSource ref="A3:W2115" sheet="PSOrders"/>
  </cacheSource>
  <cacheFields count="23">
    <cacheField name="Region" numFmtId="0">
      <sharedItems/>
    </cacheField>
    <cacheField name="Subregion" numFmtId="0">
      <sharedItems count="16">
        <s v="USA"/>
        <s v="UKI"/>
        <s v="DACH"/>
        <s v="France"/>
        <s v="North"/>
        <s v="MEA"/>
        <s v="LAC"/>
        <s v="South Pacific"/>
        <s v="Greater China"/>
        <s v="CEE"/>
        <s v="India"/>
        <s v="South"/>
        <s v="Canada"/>
        <s v="ASEAN"/>
        <s v="Japan"/>
        <s v="Korea"/>
      </sharedItems>
    </cacheField>
    <cacheField name="Country" numFmtId="0">
      <sharedItems/>
    </cacheField>
    <cacheField name="Quarter" numFmtId="0">
      <sharedItems/>
    </cacheField>
    <cacheField name="Bookingdate" numFmtId="14">
      <sharedItems containsSemiMixedTypes="0" containsNonDate="0" containsDate="1" containsString="0" minDate="2013-11-01T00:00:00" maxDate="2014-01-02T00:00:00"/>
    </cacheField>
    <cacheField name="Month" numFmtId="0">
      <sharedItems/>
    </cacheField>
    <cacheField name="PL" numFmtId="0">
      <sharedItems/>
    </cacheField>
    <cacheField name="PS_Client_Principal" numFmtId="0">
      <sharedItems containsBlank="1"/>
    </cacheField>
    <cacheField name="Sales_Order_Number" numFmtId="0">
      <sharedItems/>
    </cacheField>
    <cacheField name="SourceSystem" numFmtId="0">
      <sharedItems/>
    </cacheField>
    <cacheField name="Normalized_SalesOrderNo" numFmtId="0">
      <sharedItems/>
    </cacheField>
    <cacheField name="Ship_To_Amid2" numFmtId="0">
      <sharedItems/>
    </cacheField>
    <cacheField name="Account" numFmtId="0">
      <sharedItems/>
    </cacheField>
    <cacheField name="Attach_Flag" numFmtId="0">
      <sharedItems count="4">
        <s v="NO"/>
        <s v="ATTACH_BY_AMIDID"/>
        <s v="ATTACH_BY_PO"/>
        <s v="ATTACH_BY_ORDERNO"/>
      </sharedItems>
    </cacheField>
    <cacheField name="EDU_To_Services" numFmtId="0">
      <sharedItems/>
    </cacheField>
    <cacheField name="Total" numFmtId="0">
      <sharedItems containsSemiMixedTypes="0" containsString="0" containsNumber="1" minValue="-1758953.625" maxValue="1895747.125"/>
    </cacheField>
    <cacheField name="PL_Portfolio" numFmtId="0">
      <sharedItems count="3">
        <s v="Education"/>
        <s v="ART"/>
        <s v="Services"/>
      </sharedItems>
    </cacheField>
    <cacheField name="Purchase_Order" numFmtId="0">
      <sharedItems/>
    </cacheField>
    <cacheField name="Opportunity_Identifier" numFmtId="0">
      <sharedItems/>
    </cacheField>
    <cacheField name="US_SubRegion" numFmtId="0">
      <sharedItems containsBlank="1"/>
    </cacheField>
    <cacheField name="US_Area" numFmtId="0">
      <sharedItems containsBlank="1"/>
    </cacheField>
    <cacheField name="AMS_AMID4_SW_Tiering" numFmtId="0">
      <sharedItems containsBlank="1"/>
    </cacheField>
    <cacheField name="SW_Tiering_Expand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hn Traupman" refreshedDate="41642.442224421298" createdVersion="3" refreshedVersion="4" minRefreshableVersion="3" recordCount="2112" xr:uid="{00000000-000A-0000-FFFF-FFFF1A000000}">
  <cacheSource type="worksheet">
    <worksheetSource ref="A3:W2115" sheet="PSOrders"/>
  </cacheSource>
  <cacheFields count="23">
    <cacheField name="Region" numFmtId="0">
      <sharedItems/>
    </cacheField>
    <cacheField name="Subregion" numFmtId="0">
      <sharedItems count="16">
        <s v="USA"/>
        <s v="UKI"/>
        <s v="DACH"/>
        <s v="France"/>
        <s v="North"/>
        <s v="MEA"/>
        <s v="LAC"/>
        <s v="South Pacific"/>
        <s v="Greater China"/>
        <s v="CEE"/>
        <s v="India"/>
        <s v="South"/>
        <s v="Canada"/>
        <s v="ASEAN"/>
        <s v="Japan"/>
        <s v="Korea"/>
      </sharedItems>
    </cacheField>
    <cacheField name="Country" numFmtId="0">
      <sharedItems/>
    </cacheField>
    <cacheField name="Quarter" numFmtId="0">
      <sharedItems/>
    </cacheField>
    <cacheField name="Bookingdate" numFmtId="14">
      <sharedItems containsSemiMixedTypes="0" containsNonDate="0" containsDate="1" containsString="0" minDate="2013-11-01T00:00:00" maxDate="2014-01-02T00:00:00"/>
    </cacheField>
    <cacheField name="Month" numFmtId="0">
      <sharedItems/>
    </cacheField>
    <cacheField name="PL" numFmtId="0">
      <sharedItems/>
    </cacheField>
    <cacheField name="PS_Client_Principal" numFmtId="0">
      <sharedItems containsBlank="1"/>
    </cacheField>
    <cacheField name="Sales_Order_Number" numFmtId="0">
      <sharedItems/>
    </cacheField>
    <cacheField name="SourceSystem" numFmtId="0">
      <sharedItems/>
    </cacheField>
    <cacheField name="Normalized_SalesOrderNo" numFmtId="0">
      <sharedItems/>
    </cacheField>
    <cacheField name="Ship_To_Amid2" numFmtId="0">
      <sharedItems/>
    </cacheField>
    <cacheField name="Account" numFmtId="0">
      <sharedItems/>
    </cacheField>
    <cacheField name="Attach_Flag" numFmtId="0">
      <sharedItems count="4">
        <s v="NO"/>
        <s v="ATTACH_BY_AMIDID"/>
        <s v="ATTACH_BY_PO"/>
        <s v="ATTACH_BY_ORDERNO"/>
      </sharedItems>
    </cacheField>
    <cacheField name="EDU_To_Services" numFmtId="0">
      <sharedItems/>
    </cacheField>
    <cacheField name="Total" numFmtId="0">
      <sharedItems containsSemiMixedTypes="0" containsString="0" containsNumber="1" minValue="-1758953.625" maxValue="1895747.125"/>
    </cacheField>
    <cacheField name="PL_Portfolio" numFmtId="0">
      <sharedItems count="3">
        <s v="Education"/>
        <s v="ART"/>
        <s v="Services"/>
      </sharedItems>
    </cacheField>
    <cacheField name="Purchase_Order" numFmtId="0">
      <sharedItems/>
    </cacheField>
    <cacheField name="Opportunity_Identifier" numFmtId="0">
      <sharedItems/>
    </cacheField>
    <cacheField name="US_SubRegion" numFmtId="0">
      <sharedItems containsBlank="1"/>
    </cacheField>
    <cacheField name="US_Area" numFmtId="0">
      <sharedItems containsBlank="1"/>
    </cacheField>
    <cacheField name="AMS_AMID4_SW_Tiering" numFmtId="0">
      <sharedItems containsBlank="1"/>
    </cacheField>
    <cacheField name="SW_Tiering_Expand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hn Traupman" refreshedDate="41642.442224652776" createdVersion="3" refreshedVersion="4" minRefreshableVersion="3" recordCount="2112" xr:uid="{00000000-000A-0000-FFFF-FFFF1B000000}">
  <cacheSource type="worksheet">
    <worksheetSource ref="A3:W2115" sheet="PSOrders"/>
  </cacheSource>
  <cacheFields count="23">
    <cacheField name="Region" numFmtId="0">
      <sharedItems/>
    </cacheField>
    <cacheField name="Subregion" numFmtId="0">
      <sharedItems count="16">
        <s v="USA"/>
        <s v="UKI"/>
        <s v="DACH"/>
        <s v="France"/>
        <s v="North"/>
        <s v="MEA"/>
        <s v="LAC"/>
        <s v="South Pacific"/>
        <s v="Greater China"/>
        <s v="CEE"/>
        <s v="India"/>
        <s v="South"/>
        <s v="Canada"/>
        <s v="ASEAN"/>
        <s v="Japan"/>
        <s v="Korea"/>
      </sharedItems>
    </cacheField>
    <cacheField name="Country" numFmtId="0">
      <sharedItems/>
    </cacheField>
    <cacheField name="Quarter" numFmtId="0">
      <sharedItems/>
    </cacheField>
    <cacheField name="Bookingdate" numFmtId="14">
      <sharedItems containsSemiMixedTypes="0" containsNonDate="0" containsDate="1" containsString="0" minDate="2013-11-01T00:00:00" maxDate="2014-01-02T00:00:00"/>
    </cacheField>
    <cacheField name="Month" numFmtId="0">
      <sharedItems/>
    </cacheField>
    <cacheField name="PL" numFmtId="0">
      <sharedItems count="6">
        <s v="32"/>
        <s v="U3"/>
        <s v="81"/>
        <s v="2E"/>
        <s v="D7"/>
        <s v="82"/>
      </sharedItems>
    </cacheField>
    <cacheField name="PS_Client_Principal" numFmtId="0">
      <sharedItems containsBlank="1"/>
    </cacheField>
    <cacheField name="Sales_Order_Number" numFmtId="0">
      <sharedItems/>
    </cacheField>
    <cacheField name="SourceSystem" numFmtId="0">
      <sharedItems/>
    </cacheField>
    <cacheField name="Normalized_SalesOrderNo" numFmtId="0">
      <sharedItems/>
    </cacheField>
    <cacheField name="Ship_To_Amid2" numFmtId="0">
      <sharedItems/>
    </cacheField>
    <cacheField name="Account" numFmtId="0">
      <sharedItems/>
    </cacheField>
    <cacheField name="Attach_Flag" numFmtId="0">
      <sharedItems count="4">
        <s v="NO"/>
        <s v="ATTACH_BY_AMIDID"/>
        <s v="ATTACH_BY_PO"/>
        <s v="ATTACH_BY_ORDERNO"/>
      </sharedItems>
    </cacheField>
    <cacheField name="EDU_To_Services" numFmtId="0">
      <sharedItems count="4">
        <s v="NO"/>
        <s v="ATTACH_BY_PO"/>
        <s v="ATTACH_BY_AMIDID"/>
        <s v="ATTACH_BY_ORDERNO"/>
      </sharedItems>
    </cacheField>
    <cacheField name="Total" numFmtId="0">
      <sharedItems containsSemiMixedTypes="0" containsString="0" containsNumber="1" minValue="-1758953.625" maxValue="1895747.125"/>
    </cacheField>
    <cacheField name="PL_Portfolio" numFmtId="0">
      <sharedItems count="3">
        <s v="Education"/>
        <s v="ART"/>
        <s v="Services"/>
      </sharedItems>
    </cacheField>
    <cacheField name="Purchase_Order" numFmtId="0">
      <sharedItems/>
    </cacheField>
    <cacheField name="Opportunity_Identifier" numFmtId="0">
      <sharedItems/>
    </cacheField>
    <cacheField name="US_SubRegion" numFmtId="0">
      <sharedItems containsBlank="1"/>
    </cacheField>
    <cacheField name="US_Area" numFmtId="0">
      <sharedItems containsBlank="1"/>
    </cacheField>
    <cacheField name="AMS_AMID4_SW_Tiering" numFmtId="0">
      <sharedItems containsBlank="1"/>
    </cacheField>
    <cacheField name="SW_Tiering_Expand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n Traupman" refreshedDate="41642.442224999999" createdVersion="4" refreshedVersion="4" minRefreshableVersion="3" recordCount="3757" xr:uid="{00000000-000A-0000-FFFF-FFFF1C000000}">
  <cacheSource type="worksheet">
    <worksheetSource name="TblLicense"/>
  </cacheSource>
  <cacheFields count="24">
    <cacheField name="Region" numFmtId="0">
      <sharedItems count="3">
        <s v="EMEA"/>
        <s v="AMS"/>
        <s v="APJ"/>
      </sharedItems>
    </cacheField>
    <cacheField name="Subregion" numFmtId="0">
      <sharedItems count="16">
        <s v="UKI"/>
        <s v="USA"/>
        <s v="DACH"/>
        <s v="CEE"/>
        <s v="LAC"/>
        <s v="South"/>
        <s v="ASEAN"/>
        <s v="South Pacific"/>
        <s v="North"/>
        <s v="Korea"/>
        <s v="MEA"/>
        <s v="Greater China"/>
        <s v="Japan"/>
        <s v="France"/>
        <s v="Canada"/>
        <s v="India"/>
      </sharedItems>
    </cacheField>
    <cacheField name="Country" numFmtId="0">
      <sharedItems/>
    </cacheField>
    <cacheField name="Fiscal_Quarter" numFmtId="0">
      <sharedItems/>
    </cacheField>
    <cacheField name="Fiscal_Month" numFmtId="0">
      <sharedItems/>
    </cacheField>
    <cacheField name="Orderdate_Dt" numFmtId="14">
      <sharedItems containsSemiMixedTypes="0" containsNonDate="0" containsDate="1" containsString="0" minDate="2013-11-01T00:00:00" maxDate="2014-01-04T00:00:00"/>
    </cacheField>
    <cacheField name="Business_Area_Code" numFmtId="0">
      <sharedItems/>
    </cacheField>
    <cacheField name="PS_Client_Principal" numFmtId="0">
      <sharedItems containsBlank="1"/>
    </cacheField>
    <cacheField name="Legacy_Sales_Order_Identifier" numFmtId="0">
      <sharedItems count="1845">
        <s v="80R129897D04"/>
        <s v="26Z075625001"/>
        <s v="26Z067974003"/>
        <s v="83R584251001"/>
        <s v="9PR574695001"/>
        <s v="ALZ002891001"/>
        <s v="24Z127067001"/>
        <s v="70R625353001"/>
        <s v="74R625214001"/>
        <s v="756184290661"/>
        <s v="18E029685001"/>
        <s v="26Z075617001"/>
        <s v="26Z067735006"/>
        <s v="26Z067735007"/>
        <s v="80R129897C03"/>
        <s v="906609858001"/>
        <s v="26Z071752001"/>
        <s v="80R527518001"/>
        <s v="92R337535C01"/>
        <s v="82R606621001"/>
        <s v="74R603457001"/>
        <s v="E51057113001"/>
        <s v="E8R601783001"/>
        <s v="F49998300002"/>
        <s v="E51057111201"/>
        <s v="E51057111200"/>
        <s v="E51053138001"/>
        <s v="89FP05588001"/>
        <s v="89FP05587001"/>
        <s v="R6Z006334001"/>
        <s v="80R620469001"/>
        <s v="18E028633001"/>
        <s v="26Z073694001"/>
        <s v="CBR621062001"/>
        <s v="26Z073700001"/>
        <s v="26Z073688001"/>
        <s v="84W712292C01"/>
        <s v="26Z073690001"/>
        <s v="18E029050001"/>
        <s v="79R621166001"/>
        <s v="24Z127036001"/>
        <s v="26Z070988003"/>
        <s v="26Z070988002"/>
        <s v="24Z126799001"/>
        <s v="24Z127060001"/>
        <s v="24Z126787001"/>
        <s v="24Z127015001"/>
        <s v="26Z073625001"/>
        <s v="J80501646661"/>
        <s v="26Z073665001"/>
        <s v="24Z127141001"/>
        <s v="24Z126980001"/>
        <s v="24Z126544001"/>
        <s v="906184658001"/>
        <s v="26Z071268002"/>
        <s v="26Z073484001"/>
        <s v="26Z071268003"/>
        <s v="26Z071345002"/>
        <s v="26Z073476001"/>
        <s v="26Z073667001"/>
        <s v="26Z071264003"/>
        <s v="89FP05492001"/>
        <s v="81R625152001"/>
        <s v="89FQ37313001"/>
        <s v="89FB13931001"/>
        <s v="89FP05571001"/>
        <s v="89FP05573001"/>
        <s v="87R556482001"/>
        <s v="89FA70382001"/>
        <s v="89FA70394001"/>
        <s v="89FA70383001"/>
        <s v="89FA70385001"/>
        <s v="89FA70384001"/>
        <s v="94Z005998001"/>
        <s v="89FA70393001"/>
        <s v="36Z033821850"/>
        <s v="36Z033867850"/>
        <s v="89FA70392001"/>
        <s v="89FA70391001"/>
        <s v="200053526135"/>
        <s v="CCW577628D00"/>
        <s v="K1Z053620900"/>
        <s v="89FA70387001"/>
        <s v="R6Z006114001"/>
        <s v="20Z052620001"/>
        <s v="89FA70386001"/>
        <s v="20Z052625001"/>
        <s v="89FA70388001"/>
        <s v="89FA70390001"/>
        <s v="20Z052627001"/>
        <s v="89FA70389001"/>
        <s v="94Z006051001"/>
        <s v="80R129897D05"/>
        <s v="94Z006066001"/>
        <s v="26Z071657001"/>
        <s v="26Z071635001"/>
        <s v="26Z070785003"/>
        <s v="F49987128001"/>
        <s v="26Z070785002"/>
        <s v="26Z072332001"/>
        <s v="F49977196002"/>
        <s v="26Z067735004"/>
        <s v="F49977196001"/>
        <s v="F49977196008"/>
        <s v="F49977196007"/>
        <s v="26Z066661002"/>
        <s v="F49977196009"/>
        <s v="26Z066661003"/>
        <s v="F49977196010"/>
        <s v="26Z057174004"/>
        <s v="F49977196003"/>
        <s v="26Z072383001"/>
        <s v="F49977196004"/>
        <s v="F49977196006"/>
        <s v="F49977196005"/>
        <s v="26Z071646001"/>
        <s v="26Z071652001"/>
        <s v="J91929112002"/>
        <s v="K10260071271"/>
        <s v="26Z071638001"/>
        <s v="K10260071309"/>
        <s v="K10260071553"/>
        <s v="180061232250"/>
        <s v="26Z071640001"/>
        <s v="26Z071641001"/>
        <s v="26Z071594001"/>
        <s v="24Z123751001"/>
        <s v="24Z123811001"/>
        <s v="24Z123719001"/>
        <s v="24Z123708001"/>
        <s v="24Z123557001"/>
        <s v="24Z123648001"/>
        <s v="CBR623931002"/>
        <s v="83R624050001"/>
        <s v="24Z123770001"/>
        <s v="80R129897C02"/>
        <s v="24Z123850001"/>
        <s v="24Z123732001"/>
        <s v="20Z052938607"/>
        <s v="J92708494859"/>
        <s v="J92708496850"/>
        <s v="J92708494875"/>
        <s v="J92708494869"/>
        <s v="J92708494853"/>
        <s v="83R541830001"/>
        <s v="J92510883001"/>
        <s v="26Z065388001"/>
        <s v="26Z065094001"/>
        <s v="26Z070490900"/>
        <s v="26Z071458001"/>
        <s v="70R614744001"/>
        <s v="80R605862001"/>
        <s v="24Z126726001"/>
        <s v="24Z126628001"/>
        <s v="24Z126794001"/>
        <s v="26Z067974002"/>
        <s v="26Z068125001"/>
        <s v="26Z067779001"/>
        <s v="26Z068128001"/>
        <s v="26Z071264002"/>
        <s v="26Z066088001"/>
        <s v="26Z071345900"/>
        <s v="26Z073253001"/>
        <s v="89FP05586001"/>
        <s v="J92306742001"/>
        <s v="K1Z058245001"/>
        <s v="756184302661"/>
        <s v="E51057066001"/>
        <s v="E51057069001"/>
        <s v="26Z073692001"/>
        <s v="26Z073702001"/>
        <s v="J91906732001"/>
        <s v="756184118851"/>
        <s v="756184118850"/>
        <s v="89FP05584001"/>
        <s v="89FP05583001"/>
        <s v="J92708494874"/>
        <s v="J92708496851"/>
        <s v="756184264661"/>
        <s v="26Z072144004"/>
        <s v="940061232178"/>
        <s v="18Z028954001"/>
        <s v="E8R610775001"/>
        <s v="R60061232286"/>
        <s v="J91927913001"/>
        <s v="E51053148208"/>
        <s v="E51053148207"/>
        <s v="74R603457C00"/>
        <s v="26Z073633001"/>
        <s v="26Z073682001"/>
        <s v="E51053148205"/>
        <s v="E51053148204"/>
        <s v="E51053148206"/>
        <s v="J92708494858"/>
        <s v="20Z053854001"/>
        <s v="J92127913001"/>
        <s v="89FP05580001"/>
        <s v="89FP05579001"/>
        <s v="24Z127072001"/>
        <s v="26Z070629002"/>
        <s v="26Z070785001"/>
        <s v="CBR627565001"/>
        <s v="89FP05560001"/>
        <s v="CCW577628C00"/>
        <s v="89FP05560003"/>
        <s v="89FP05560002"/>
        <s v="687237199331"/>
        <s v="26Z071628001"/>
        <s v="F49963121003"/>
        <s v="754305926661"/>
        <s v="906200392001"/>
        <s v="CBR628967001"/>
        <s v="F49963121001"/>
        <s v="L8R595786001"/>
        <s v="93R596008D01"/>
        <s v="85R595610001"/>
        <s v="D40051288001"/>
        <s v="E51053149201"/>
        <s v="E51078068001"/>
        <s v="24Z126924001"/>
        <s v="E8R614195001"/>
        <s v="24Z126791001"/>
        <s v="24Z126655001"/>
        <s v="89FP05572001"/>
        <s v="906227268001"/>
        <s v="18E029012001"/>
        <s v="906178461001"/>
        <s v="906135285003"/>
        <s v="J92301460001"/>
        <s v="18E029013001"/>
        <s v="18E029011001"/>
        <s v="18E029010001"/>
        <s v="18E028579001"/>
        <s v="24Z126838001"/>
        <s v="J92708494872"/>
        <s v="J91918625001"/>
        <s v="93R577652001"/>
        <s v="E51078058001"/>
        <s v="83R572856001"/>
        <s v="D40050924001"/>
        <s v="L8R577067001"/>
        <s v="80R576986001"/>
        <s v="85R578265001"/>
        <s v="80R577034001"/>
        <s v="26Z072144001"/>
        <s v="906137901001"/>
        <s v="J92708494852"/>
        <s v="L6R564479001"/>
        <s v="82R561964001"/>
        <s v="79R562178001"/>
        <s v="J92708494868"/>
        <s v="CBR564460001"/>
        <s v="83R563790001"/>
        <s v="J92708494862"/>
        <s v="J92708494878"/>
        <s v="J92708494877"/>
        <s v="J92708494861"/>
        <s v="J92708494863"/>
        <s v="J92708494879"/>
        <s v="J92708494860"/>
        <s v="J92708494876"/>
        <s v="F49963121002"/>
        <s v="940061231874"/>
        <s v="20Z053391600"/>
        <s v="20Z053504001"/>
        <s v="20Z053391601"/>
        <s v="20Z053106001"/>
        <s v="K1Z059240001"/>
        <s v="R60053531677"/>
        <s v="94Z006152001"/>
        <s v="26Z072144002"/>
        <s v="26Z072914001"/>
        <s v="940061231713"/>
        <s v="26Z065585001"/>
        <s v="26Z072863001"/>
        <s v="26Z071882001"/>
        <s v="26Z071930001"/>
        <s v="24Z125599001"/>
        <s v="26Z072928001"/>
        <s v="26Z072931001"/>
        <s v="26Z072918001"/>
        <s v="26Z069288001"/>
        <s v="26Z069075001"/>
        <s v="26Z067106001"/>
        <s v="CBR625509001"/>
        <s v="E8R626444001"/>
        <s v="74R624252D00"/>
        <s v="200053540533"/>
        <s v="K1Z059890001"/>
        <s v="R6Z006351001"/>
        <s v="80R626329001"/>
        <s v="20Z054133001"/>
        <s v="89FJ24275001"/>
        <s v="89FJ24274001"/>
        <s v="89FB13955001"/>
        <s v="89FP05575001"/>
        <s v="89FP05576001"/>
        <s v="E51078064001"/>
        <s v="89FP05574001"/>
        <s v="89FP05578001"/>
        <s v="E51078048200"/>
        <s v="89FP05577001"/>
        <s v="26Z073032001"/>
        <s v="906284639001"/>
        <s v="K1Z059298001"/>
        <s v="89FA70398001"/>
        <s v="89FA70397001"/>
        <s v="89FA70399001"/>
        <s v="J92712483001"/>
        <s v="24Z123953001"/>
        <s v="24Z124029001"/>
        <s v="26Z071871001"/>
        <s v="26Z071822001"/>
        <s v="24Z123887001"/>
        <s v="24Z124074001"/>
        <s v="24Z123955001"/>
        <s v="906409083001"/>
        <s v="79R522887D00"/>
        <s v="79R522887C00"/>
        <s v="92R556403001"/>
        <s v="CBR559288001"/>
        <s v="83R544897001"/>
        <s v="91R546039001"/>
        <s v="E8R558362001"/>
        <s v="80R559193001"/>
        <s v="D40050917001"/>
        <s v="978213976001"/>
        <s v="83R252253C01"/>
        <s v="89FP05582001"/>
        <s v="83R577293001"/>
        <s v="83R578220001"/>
        <s v="26Z071594003"/>
        <s v="26Z071594002"/>
        <s v="26Z073191001"/>
        <s v="24Z126314001"/>
        <s v="24Z126315001"/>
        <s v="24Z126384001"/>
        <s v="26Z071802001"/>
        <s v="26Z071726001"/>
        <s v="26Z071750001"/>
        <s v="26Z071542002"/>
        <s v="26Z071542003"/>
        <s v="J92708494857"/>
        <s v="J92708494873"/>
        <s v="906511464001"/>
        <s v="89FA70344001"/>
        <s v="89FK16480100"/>
        <s v="89FP05552002"/>
        <s v="E51078035002"/>
        <s v="E51078035001"/>
        <s v="E51078036001"/>
        <s v="89FJ24243001"/>
        <s v="89FA70341001"/>
        <s v="24Z127078001"/>
        <s v="24Z127121001"/>
        <s v="36Z035601001"/>
        <s v="HW0061232312"/>
        <s v="36Z035198001"/>
        <s v="D70053537276"/>
        <s v="R6Z005363001"/>
        <s v="26Z071771001"/>
        <s v="24Z123618001"/>
        <s v="24Z123819001"/>
        <s v="26Z065101001"/>
        <s v="26Z065100001"/>
        <s v="26Z065102001"/>
        <s v="26Z065104001"/>
        <s v="26Z065103001"/>
        <s v="24Z125806001"/>
        <s v="24Z125745001"/>
        <s v="26Z072867001"/>
        <s v="24Z125811001"/>
        <s v="24Z125607001"/>
        <s v="26Z072935001"/>
        <s v="89FP05552001"/>
        <s v="88R637661001"/>
        <s v="HWZ008378001"/>
        <s v="91R573635D01"/>
        <s v="81R574701D00"/>
        <s v="85R369887D00"/>
        <s v="D40050928001"/>
        <s v="83R614221D01"/>
        <s v="83R612325001"/>
        <s v="CBR615057001"/>
        <s v="81R615724001"/>
        <s v="26Z064923001"/>
        <s v="26Z064258001"/>
        <s v="26Z065093001"/>
        <s v="26Z065099001"/>
        <s v="26Z065095001"/>
        <s v="26Z071941001"/>
        <s v="26Z073044001"/>
        <s v="J92708494855"/>
        <s v="HWZ008424001"/>
        <s v="18Z027701900"/>
        <s v="J92708494871"/>
        <s v="F49969003001"/>
        <s v="E51057073001"/>
        <s v="80R531532001"/>
        <s v="80R531532002"/>
        <s v="26Z073685001"/>
        <s v="26Z073705001"/>
        <s v="20Z052564001"/>
        <s v="HW0053521159"/>
        <s v="J4R530076001"/>
        <s v="36Z028272855"/>
        <s v="36Z028272854"/>
        <s v="81R516187001"/>
        <s v="81R529955001"/>
        <s v="26Z073686001"/>
        <s v="26Z073707001"/>
        <s v="26Z072235001"/>
        <s v="26Z072395001"/>
        <s v="24Z124897001"/>
        <s v="26Z072391001"/>
        <s v="26Z071363003"/>
        <s v="24Z124396001"/>
        <s v="26Z072269001"/>
        <s v="26Z072231001"/>
        <s v="18E026948002"/>
        <s v="80R541288001"/>
        <s v="20Z052553001"/>
        <s v="20Z052980001"/>
        <s v="24Z124577001"/>
        <s v="24Z124507001"/>
        <s v="24Z124595001"/>
        <s v="20Z054153001"/>
        <s v="K1Z059017001"/>
        <s v="E8R633438001"/>
        <s v="80R631742001"/>
        <s v="80R632164001"/>
        <s v="26Z066441001"/>
        <s v="26Z071363002"/>
        <s v="26Z066794001"/>
        <s v="26Z066440001"/>
        <s v="26Z066439001"/>
        <s v="80R569961001"/>
        <s v="74R574992001"/>
        <s v="74R572729001"/>
        <s v="20Z053391001"/>
        <s v="20Z053063001"/>
        <s v="J92708494856"/>
        <s v="R6Z006098001"/>
        <s v="J92708494854"/>
        <s v="20Z053393001"/>
        <s v="J92708494867"/>
        <s v="J92708494870"/>
        <s v="20Z053387001"/>
        <s v="89FJ24252001"/>
        <s v="24Z124350001"/>
        <s v="26Z071107002"/>
        <s v="26Z071906001"/>
        <s v="24Z119558900"/>
        <s v="24Z124138001"/>
        <s v="24Z124169001"/>
        <s v="24Z124293001"/>
        <s v="80R537060D01"/>
        <s v="R17003538661"/>
        <s v="26Z072819001"/>
        <s v="26Z072845001"/>
        <s v="E51057086001"/>
        <s v="J80501629661"/>
        <s v="74R536565001"/>
        <s v="906409085001"/>
        <s v="E51057090001"/>
        <s v="E51057088002"/>
        <s v="85R537594001"/>
        <s v="80R538226001"/>
        <s v="24Z123436900"/>
        <s v="26Z070436003"/>
        <s v="26Z070436002"/>
        <s v="26Z073327001"/>
        <s v="26Z070897002"/>
        <s v="26Z070897003"/>
        <s v="26Z073452001"/>
        <s v="26Z073464001"/>
        <s v="26Z073156001"/>
        <s v="24Z123664001"/>
        <s v="24Z123832001"/>
        <s v="24Z123752001"/>
        <s v="24Z123598001"/>
        <s v="24Z123742001"/>
        <s v="24Z123801001"/>
        <s v="24Z123712001"/>
        <s v="24Z123723001"/>
        <s v="F49968015001"/>
        <s v="26Z071659001"/>
        <s v="26Z071651001"/>
        <s v="26Z071610001"/>
        <s v="26Z071664001"/>
        <s v="F49963122001"/>
        <s v="24Z123665001"/>
        <s v="F49963120001"/>
        <s v="26Z057174005"/>
        <s v="F49963122002"/>
        <s v="F49963120002"/>
        <s v="26Z071653001"/>
        <s v="83R638109001"/>
        <s v="26Z073695001"/>
        <s v="83R532182001"/>
        <s v="71R533433001"/>
        <s v="80R577997001"/>
        <s v="80R585870001"/>
        <s v="20Z052938601"/>
        <s v="20Z052938600"/>
        <s v="89FA70401001"/>
        <s v="26Z072632001"/>
        <s v="24Z124847001"/>
        <s v="80R564085001"/>
        <s v="J92708494881"/>
        <s v="26Z072638001"/>
        <s v="J92708494865"/>
        <s v="26Z072634001"/>
        <s v="26Z065447001"/>
        <s v="26Z065389001"/>
        <s v="D40050910002"/>
        <s v="D40050911001"/>
        <s v="83R536889001"/>
        <s v="74R637618001"/>
        <s v="753301669661"/>
        <s v="E51053148210"/>
        <s v="E51053149202"/>
        <s v="89WS86582704"/>
        <s v="89WS05379609"/>
        <s v="94Z006167001"/>
        <s v="E8R595463001"/>
        <s v="HWZ008380001"/>
        <s v="24Z125426001"/>
        <s v="24Z125500001"/>
        <s v="24Z125658001"/>
        <s v="24Z125547001"/>
        <s v="20Z052938604"/>
        <s v="83R600822001"/>
        <s v="JMR600410001"/>
        <s v="83R599819D00"/>
        <s v="26Z073577001"/>
        <s v="70R567683001"/>
        <s v="26Z072639001"/>
        <s v="24Z125340001"/>
        <s v="24Z125255001"/>
        <s v="26Z072636001"/>
        <s v="26Z072651001"/>
        <s v="26Z072642001"/>
        <s v="26Z072711001"/>
        <s v="26Z072625001"/>
        <s v="26Z073235001"/>
        <s v="D70053537210"/>
        <s v="81R523702001"/>
        <s v="24Z126194001"/>
        <s v="71R638292001"/>
        <s v="83R638122001"/>
        <s v="26Z073207001"/>
        <s v="24Z126694001"/>
        <s v="26Z073471001"/>
        <s v="D70053537299"/>
        <s v="906135285002"/>
        <s v="83R523624C00"/>
        <s v="81R523871001"/>
        <s v="80R566005001"/>
        <s v="80R566862001"/>
        <s v="80R566795001"/>
        <s v="200053530463"/>
        <s v="20Z053322001"/>
        <s v="20Z052938603"/>
        <s v="20Z053770001"/>
        <s v="24Z125213001"/>
        <s v="24Z125169001"/>
        <s v="81R619708001"/>
        <s v="81R621705001"/>
        <s v="83R619300001"/>
        <s v="83R621646001"/>
        <s v="CBR632017001"/>
        <s v="L6R631694002"/>
        <s v="26Z071916001"/>
        <s v="26Z071935001"/>
        <s v="24Z124542001"/>
        <s v="89FP05553001"/>
        <s v="89FP05556001"/>
        <s v="24Z123546001"/>
        <s v="24Z123535001"/>
        <s v="26Z071495002"/>
        <s v="26Z071495001"/>
        <s v="26Z072064001"/>
        <s v="26Z072085001"/>
        <s v="F49939892001"/>
        <s v="26Z072081001"/>
        <s v="80R605722001"/>
        <s v="26Z073177001"/>
        <s v="26Z073179001"/>
        <s v="80R605766001"/>
        <s v="J92708494851"/>
        <s v="R6Z006272001"/>
        <s v="200053533615"/>
        <s v="26Z072767001"/>
        <s v="71R589963001"/>
        <s v="26Z072821001"/>
        <s v="F49987130001"/>
        <s v="75IN08627001"/>
        <s v="CBR540985009"/>
        <s v="CCW596890001"/>
        <s v="J92714783701"/>
        <s v="80R630883001"/>
        <s v="80R514653C00"/>
        <s v="89FP05560004"/>
        <s v="CCW602188001"/>
        <s v="26Z066075001"/>
        <s v="26Z065976001"/>
        <s v="26Z071943001"/>
        <s v="26Z066327001"/>
        <s v="26Z064921001"/>
        <s v="26Z065696001"/>
        <s v="26Z065695001"/>
        <s v="26Z070762003"/>
        <s v="26Z070762002"/>
        <s v="26Z072272001"/>
        <s v="89FA70396001"/>
        <s v="89FP05555001"/>
        <s v="26Z073053001"/>
        <s v="89FP05581001"/>
        <s v="24Z127126001"/>
        <s v="24Z127132001"/>
        <s v="87R614695001"/>
        <s v="24Z126521001"/>
        <s v="24Z126443001"/>
        <s v="89FA70149001"/>
        <s v="24Z123695001"/>
        <s v="89FA70148001"/>
        <s v="89FA70343001"/>
        <s v="89FA70342001"/>
        <s v="89FP05589001"/>
        <s v="20Z052938608"/>
        <s v="HW0061232412"/>
        <s v="89FP05559001"/>
        <s v="26Z062438003"/>
        <s v="26Z072512001"/>
        <s v="24Z126071001"/>
        <s v="24Z126053001"/>
        <s v="26Z073093001"/>
        <s v="26Z073057001"/>
        <s v="26Z073101001"/>
        <s v="26Z073141001"/>
        <s v="26Z073094001"/>
        <s v="24Z125155001"/>
        <s v="83R626691001"/>
        <s v="83R633434001"/>
        <s v="26Z067995001"/>
        <s v="26Z069076001"/>
        <s v="26Z068956001"/>
        <s v="26Z069077001"/>
        <s v="85R590031001"/>
        <s v="83R632163001"/>
        <s v="82R628813001"/>
        <s v="70R631096001"/>
        <s v="83R630288001"/>
        <s v="87R631609001"/>
        <s v="24Z124474001"/>
        <s v="85R606253001"/>
        <s v="906593758001"/>
        <s v="82R593488001"/>
        <s v="26Z073681001"/>
        <s v="F49963121004"/>
        <s v="92R596326001"/>
        <s v="92R596321001"/>
        <s v="24Z124296001"/>
        <s v="89FP05554001"/>
        <s v="81R639673001"/>
        <s v="81R605041001"/>
        <s v="83R605537001"/>
        <s v="26Z071517001"/>
        <s v="26Z072040001"/>
        <s v="24Z123466001"/>
        <s v="26Z071883001"/>
        <s v="80R523852001"/>
        <s v="80R588904001"/>
        <s v="20Z052938001"/>
        <s v="J80501616661"/>
        <s v="20Z052314001"/>
        <s v="20Z052272001"/>
        <s v="89FK16521100"/>
        <s v="89FB13923001"/>
        <s v="89FB13922002"/>
        <s v="89FB13922001"/>
        <s v="89FP05558001"/>
        <s v="26Z071665001"/>
        <s v="24Z123688001"/>
        <s v="24Z123401001"/>
        <s v="24Z123607001"/>
        <s v="24Z123698001"/>
        <s v="93R548567D01"/>
        <s v="83R552358001"/>
        <s v="93R549299D01"/>
        <s v="D9R492393R00"/>
        <s v="26Z073243001"/>
        <s v="26Z071514001"/>
        <s v="L8R299861006"/>
        <s v="L8R299861007"/>
        <s v="70R589605001"/>
        <s v="74R590215001"/>
        <s v="24Z128876001"/>
        <s v="79R576374D01"/>
        <s v="80R585610001"/>
        <s v="89FP05585001"/>
        <s v="756184274663"/>
        <s v="J92706736001"/>
        <s v="79R522887001"/>
        <s v="89FP05557001"/>
        <s v="71R542461001"/>
        <s v="80R541839001"/>
        <s v="K10260071310"/>
        <s v="80R590513001"/>
        <s v="80R577592001"/>
        <s v="80R578039001"/>
        <s v="74R553958001"/>
        <s v="26Z072029001"/>
        <s v="18E026948600"/>
        <s v="80R726282001"/>
        <s v="24Z129489001"/>
        <s v="24Z129012001"/>
        <s v="80R217094D00"/>
        <s v="J4R726615001"/>
        <s v="24Z129546001"/>
        <s v="26Z075049001"/>
        <s v="26Z075048001"/>
        <s v="26Z075059001"/>
        <s v="24Z129750001"/>
        <s v="70R725142001"/>
        <s v="906307831001"/>
        <s v="26Z075058001"/>
        <s v="754830598661"/>
        <s v="81R742085001"/>
        <s v="26Z075061001"/>
        <s v="92R738499001"/>
        <s v="92R143308C00"/>
        <s v="89FQ37920002"/>
        <s v="71R731355001"/>
        <s v="83R252253C02"/>
        <s v="89FA70430001"/>
        <s v="26Z075062001"/>
        <s v="26Z075066001"/>
        <s v="24Z129228001"/>
        <s v="26Z075193001"/>
        <s v="26Z075168001"/>
        <s v="26Z075128001"/>
        <s v="E8R735942001"/>
        <s v="24Z128771001"/>
        <s v="24Z128749001"/>
        <s v="89FQ37891002"/>
        <s v="89FQ37891001"/>
        <s v="89FP05613001"/>
        <s v="89FP05612001"/>
        <s v="26Z074278001"/>
        <s v="71R663771001"/>
        <s v="CBR662665001"/>
        <s v="20Z054457001"/>
        <s v="20Z054458001"/>
        <s v="20Z054459001"/>
        <s v="26Z071495003"/>
        <s v="26Z071495004"/>
        <s v="24Z127463001"/>
        <s v="26Z073936001"/>
        <s v="26Z073928001"/>
        <s v="24Z127488001"/>
        <s v="26Z073853001"/>
        <s v="26Z071510003"/>
        <s v="26Z071510002"/>
        <s v="26Z071540003"/>
        <s v="89FA70427001"/>
        <s v="89FA70426001"/>
        <s v="89FQ37526003"/>
        <s v="26Z071540002"/>
        <s v="89FA70425001"/>
        <s v="89FA70424001"/>
        <s v="CBR663117001"/>
        <s v="83R662605001"/>
        <s v="83R657548001"/>
        <s v="26Z073893001"/>
        <s v="89FK16603400"/>
        <s v="89FQ37421005"/>
        <s v="89FQ37421006"/>
        <s v="J91901458001"/>
        <s v="89FA70289001"/>
        <s v="89FA70288001"/>
        <s v="24Z127296001"/>
        <s v="24Z127405001"/>
        <s v="26Z071495005"/>
        <s v="26Z071503002"/>
        <s v="26Z071495006"/>
        <s v="26Z071503003"/>
        <s v="87R656021001"/>
        <s v="CBR656034001"/>
        <s v="24Z127229001"/>
        <s v="80R658721001"/>
        <s v="D40050930001"/>
        <s v="906138154001"/>
        <s v="20Z054258001"/>
        <s v="24Z127562001"/>
        <s v="24Z127549001"/>
        <s v="26Z073969001"/>
        <s v="24Z127655001"/>
        <s v="26Z073983001"/>
        <s v="26Z071366002"/>
        <s v="26Z072821002"/>
        <s v="26Z071366003"/>
        <s v="26Z074001001"/>
        <s v="75IN27910001"/>
        <s v="J92391013001"/>
        <s v="F49939893001"/>
        <s v="83R667373001"/>
        <s v="CBR664145001"/>
        <s v="E51057141001"/>
        <s v="70R660900001"/>
        <s v="J80501658661"/>
        <s v="87R663861001"/>
        <s v="D40050929001"/>
        <s v="87R664350001"/>
        <s v="89FP05595001"/>
        <s v="89FP05596001"/>
        <s v="E51057140001"/>
        <s v="20Z054267001"/>
        <s v="20Z054165001"/>
        <s v="20Z054236001"/>
        <s v="20Z054084001"/>
        <s v="CBR647164001"/>
        <s v="E8R643694001"/>
        <s v="81R648949001"/>
        <s v="20Z054330001"/>
        <s v="20Z054336001"/>
        <s v="20Z054330002"/>
        <s v="N1Z004568001"/>
        <s v="20Z054335001"/>
        <s v="906137889001"/>
        <s v="80R651079001"/>
        <s v="802036436869"/>
        <s v="24Z127274001"/>
        <s v="80R651424001"/>
        <s v="24Z127158001"/>
        <s v="91R521085C01"/>
        <s v="91R521085D00"/>
        <s v="758S03187609"/>
        <s v="HWZ008558001"/>
        <s v="89FA70431001"/>
        <s v="89FA70227001"/>
        <s v="74R649505001"/>
        <s v="E8R650713001"/>
        <s v="87R614695D00"/>
        <s v="89FP05593001"/>
        <s v="89FP05591001"/>
        <s v="89FP05590001"/>
        <s v="89FP05594001"/>
        <s v="E51051852002"/>
        <s v="756184046661"/>
        <s v="J92708496005"/>
        <s v="26Z074234001"/>
        <s v="26Z074225001"/>
        <s v="24Z128045001"/>
        <s v="906136282001"/>
        <s v="24Z128132001"/>
        <s v="26Z074228001"/>
        <s v="26Z074172001"/>
        <s v="730025186001"/>
        <s v="75IN01352001"/>
        <s v="24Z127980001"/>
        <s v="906215614005"/>
        <s v="906566471001"/>
        <s v="906284537001"/>
        <s v="84R675283001"/>
        <s v="906584537001"/>
        <s v="906132332001"/>
        <s v="906215614002"/>
        <s v="906137868001"/>
        <s v="906166479001"/>
        <s v="906215614004"/>
        <s v="26Z074123001"/>
        <s v="26Z074101001"/>
        <s v="26Z074056001"/>
        <s v="26Z074112001"/>
        <s v="20Z054623001"/>
        <s v="F49939883001"/>
        <s v="F49939883002"/>
        <s v="83R674976001"/>
        <s v="93R673673D01"/>
        <s v="F49997816001"/>
        <s v="F49992623001"/>
        <s v="F49977196011"/>
        <s v="F49997815013"/>
        <s v="F49997815002"/>
        <s v="F49997815016"/>
        <s v="26Z074061001"/>
        <s v="F49998309002"/>
        <s v="F49998309001"/>
        <s v="26Z074043001"/>
        <s v="89FA70472001"/>
        <s v="E51078084203"/>
        <s v="E51078084202"/>
        <s v="E51078084201"/>
        <s v="E51057012001"/>
        <s v="89FA70150001"/>
        <s v="24Z127742001"/>
        <s v="24Z127724001"/>
        <s v="26Z071628002"/>
        <s v="24Z127841001"/>
        <s v="80R664035001"/>
        <s v="26Z071628003"/>
        <s v="26Z071458002"/>
        <s v="26Z071458003"/>
        <s v="24Z127696001"/>
        <s v="24Z127787001"/>
        <s v="24Z127705001"/>
        <s v="CBR667446001"/>
        <s v="687237012336"/>
        <s v="87R668798001"/>
        <s v="87R667654001"/>
        <s v="87R669833001"/>
        <s v="83R675517001"/>
        <s v="E51057149001"/>
        <s v="754305902661"/>
        <s v="752801784661"/>
        <s v="L6R675126001"/>
        <s v="R17003551661"/>
        <s v="89FP05602001"/>
        <s v="24Z127819001"/>
        <s v="24Z127776001"/>
        <s v="24Z127985001"/>
        <s v="24Z127975001"/>
        <s v="24Z127991001"/>
        <s v="80R675117001"/>
        <s v="J80501603661"/>
        <s v="26Z074270001"/>
        <s v="26Z074195001"/>
        <s v="24Z128162001"/>
        <s v="D40050904001"/>
        <s v="D40059405003"/>
        <s v="D40059405002"/>
        <s v="87R675487001"/>
        <s v="89FP05601001"/>
        <s v="J91909710002"/>
        <s v="J92139401001"/>
        <s v="J92708494044"/>
        <s v="J92708494042"/>
        <s v="J92708494040"/>
        <s v="J92501394001"/>
        <s v="J92723986001"/>
        <s v="J92708494036"/>
        <s v="75IN01325001"/>
        <s v="730017850001"/>
        <s v="75IN01326002"/>
        <s v="75IN08506001"/>
        <s v="89FP05485001"/>
        <s v="756184221662"/>
        <s v="756184220661"/>
        <s v="756184047661"/>
        <s v="89FP05598002"/>
        <s v="89FP05598001"/>
        <s v="89FP05600001"/>
        <s v="89FP05599001"/>
        <s v="89FP05597001"/>
        <s v="L6R724470001"/>
        <s v="L6R726593001"/>
        <s v="E8R720993001"/>
        <s v="24Z129942001"/>
        <s v="L6R726141001"/>
        <s v="ALZ002962001"/>
        <s v="CBR725766001"/>
        <s v="E8R724553001"/>
        <s v="81R770579001"/>
        <s v="92R755380001"/>
        <s v="26Z075751001"/>
        <s v="CBR725766002"/>
        <s v="36Z036496001"/>
        <s v="18Z029585001"/>
        <s v="687237251331"/>
        <s v="K10260071716"/>
        <s v="89FA70486001"/>
        <s v="89FA70487001"/>
        <s v="89FA70466001"/>
        <s v="89FA70465001"/>
        <s v="89FA70464001"/>
        <s v="89FA70488001"/>
        <s v="89FA70532001"/>
        <s v="89FA70531001"/>
        <s v="89FA70533001"/>
        <s v="89FA70489001"/>
        <s v="72R735094001"/>
        <s v="72R732014001"/>
        <s v="82R708029001"/>
        <s v="82R735368001"/>
        <s v="89FA70463001"/>
        <s v="89FA70462001"/>
        <s v="ALZ002968001"/>
        <s v="89FA70542001"/>
        <s v="89FA70541001"/>
        <s v="89FA70543001"/>
        <s v="89FA70534001"/>
        <s v="89FA70535001"/>
        <s v="89FP05614001"/>
        <s v="89FA70544001"/>
        <s v="89FA70545001"/>
        <s v="81R516975C01"/>
        <s v="83R732733001"/>
        <s v="83R732398001"/>
        <s v="83R735487001"/>
        <s v="81R516975D01"/>
        <s v="83R732814001"/>
        <s v="83R732037001"/>
        <s v="83R733584001"/>
        <s v="20Z055344001"/>
        <s v="200053557770"/>
        <s v="N1Z004708001"/>
        <s v="200053557769"/>
        <s v="20Z055322001"/>
        <s v="J92701441001"/>
        <s v="730017950009"/>
        <s v="83R733660C00"/>
        <s v="83R733660001"/>
        <s v="730017950008"/>
        <s v="9PR733769001"/>
        <s v="74R720298001"/>
        <s v="E51078116001"/>
        <s v="K1Z061408001"/>
        <s v="20Z055122001"/>
        <s v="20Z054865001"/>
        <s v="84R720531001"/>
        <s v="26Z074939001"/>
        <s v="26Z074908001"/>
        <s v="26Z074869001"/>
        <s v="26Z074910001"/>
        <s v="26Z074865001"/>
        <s v="26Z074807001"/>
        <s v="94Z006326001"/>
        <s v="26Z074768001"/>
        <s v="94Z006329001"/>
        <s v="26Z074873001"/>
        <s v="81R720787001"/>
        <s v="81R719379001"/>
        <s v="83R719086001"/>
        <s v="20Z055244001"/>
        <s v="906227512001"/>
        <s v="K1Z061573001"/>
        <s v="K1Z061256001"/>
        <s v="20Z055041001"/>
        <s v="L8R725081001"/>
        <s v="J92597677001"/>
        <s v="83R729881001"/>
        <s v="83R725225001"/>
        <s v="93R727135001"/>
        <s v="81R727132001"/>
        <s v="80R217094C01"/>
        <s v="80R217094C00"/>
        <s v="D40050933001"/>
        <s v="80R217094C02"/>
        <s v="80R217094C09"/>
        <s v="80R217094C08"/>
        <s v="80R217094C11"/>
        <s v="80R217094C10"/>
        <s v="80R217094C07"/>
        <s v="80R217094C04"/>
        <s v="80R217094C03"/>
        <s v="80R217094C06"/>
        <s v="80R217094C05"/>
        <s v="24Z129452001"/>
        <s v="L6R720433001"/>
        <s v="L6R720881001"/>
        <s v="36Z036448001"/>
        <s v="36Z036430001"/>
        <s v="978204638001"/>
        <s v="CBR717543001"/>
        <s v="87R718995001"/>
        <s v="80R217094C12"/>
        <s v="756372185662"/>
        <s v="CBR728155001"/>
        <s v="26Z075043001"/>
        <s v="26Z075082001"/>
        <s v="26Z075050001"/>
        <s v="E8R725250001"/>
        <s v="26Z070426003"/>
        <s v="26Z070426002"/>
        <s v="26Z074984001"/>
        <s v="26Z049514003"/>
        <s v="80R217094C14"/>
        <s v="80R217094C13"/>
        <s v="26Z075041001"/>
        <s v="26Z075075001"/>
        <s v="24Z129417001"/>
        <s v="24Z129199001"/>
        <s v="24Z130311001"/>
        <s v="24Z130247001"/>
        <s v="26Z075452001"/>
        <s v="26Z075474001"/>
        <s v="24Z130187001"/>
        <s v="26Z075496001"/>
        <s v="24Z130322001"/>
        <s v="24Z130254001"/>
        <s v="26Z075495001"/>
        <s v="26Z075471001"/>
        <s v="26Z075507001"/>
        <s v="26Z075461001"/>
        <s v="26Z075282003"/>
        <s v="E8R747274001"/>
        <s v="92R742259001"/>
        <s v="26Z064923900"/>
        <s v="906100887001"/>
        <s v="71R749691001"/>
        <s v="93R742135001"/>
        <s v="26Z075307001"/>
        <s v="83R252253D00"/>
        <s v="K1Z061839001"/>
        <s v="K1Z061875001"/>
        <s v="20Z047069900"/>
        <s v="K10260071806"/>
        <s v="F49961999800"/>
        <s v="75IN24195001"/>
        <s v="81R738454001"/>
        <s v="81R738296001"/>
        <s v="75IN24192001"/>
        <s v="83R741305001"/>
        <s v="83R742198001"/>
        <s v="83R735481001"/>
        <s v="730017953002"/>
        <s v="730017953001"/>
        <s v="E8R735213001"/>
        <s v="24Z129718001"/>
        <s v="24Z129820001"/>
        <s v="24Z129797001"/>
        <s v="24Z128748003"/>
        <s v="80R733783001"/>
        <s v="24Z128911003"/>
        <s v="24Z129931001"/>
        <s v="26Z075282001"/>
        <s v="24Z128911001"/>
        <s v="87R731356001"/>
        <s v="88R733294001"/>
        <s v="88R733536001"/>
        <s v="906227605001"/>
        <s v="24Z129635001"/>
        <s v="87R731353001"/>
        <s v="70R735510001"/>
        <s v="24Z129825001"/>
        <s v="94Z006356001"/>
        <s v="26Z075281001"/>
        <s v="26Z075254001"/>
        <s v="26Z075218001"/>
        <s v="24Z129972001"/>
        <s v="26Z075262001"/>
        <s v="26Z075242001"/>
        <s v="94Z006351001"/>
        <s v="26Z075240001"/>
        <s v="D40051313003"/>
        <s v="24Z129897001"/>
        <s v="79R741709001"/>
        <s v="79R741483001"/>
        <s v="70R735359001"/>
        <s v="CBR741906001"/>
        <s v="87R741633001"/>
        <s v="87R738206001"/>
        <s v="87R741934001"/>
        <s v="87R741865001"/>
        <s v="26Z075338001"/>
        <s v="26Z075336001"/>
        <s v="26Z075460001"/>
        <s v="26Z075300001"/>
        <s v="26Z075297001"/>
        <s v="26Z075296001"/>
        <s v="26Z075381001"/>
        <s v="26Z075370001"/>
        <s v="26Z075463001"/>
        <s v="26Z075282900"/>
        <s v="26Z075343001"/>
        <s v="24Z130019001"/>
        <s v="26Z075393001"/>
        <s v="24Z130210001"/>
        <s v="24Z130036001"/>
        <s v="26Z075491001"/>
        <s v="26Z075422001"/>
        <s v="24Z129908001"/>
        <s v="89FP05616001"/>
        <s v="89FP05615001"/>
        <s v="89FA70489003"/>
        <s v="89FP05616002"/>
        <s v="89FP05617001"/>
        <s v="89FP05616008"/>
        <s v="89FP05618001"/>
        <s v="89FP05616007"/>
        <s v="89FP05616004"/>
        <s v="89FP05616003"/>
        <s v="89FP05616006"/>
        <s v="89FP05616005"/>
        <s v="978213996001"/>
        <s v="CBR738613001"/>
        <s v="L6R742374001"/>
        <s v="L6R738293001"/>
        <s v="E51078131001"/>
        <s v="24Z128389001"/>
        <s v="24Z128596001"/>
        <s v="24Z128566001"/>
        <s v="24Z128338001"/>
        <s v="26Z074477001"/>
        <s v="24Z128339001"/>
        <s v="J4R675231001"/>
        <s v="80R697224001"/>
        <s v="80R697221001"/>
        <s v="24Z128500001"/>
        <s v="24Z128721001"/>
        <s v="26Z074557001"/>
        <s v="26Z074503001"/>
        <s v="L3R697352001"/>
        <s v="L6R695116001"/>
        <s v="36Z036300001"/>
        <s v="CBR697244001"/>
        <s v="81R770576001"/>
        <s v="906193468001"/>
        <s v="26Z074461001"/>
        <s v="26Z071640003"/>
        <s v="26Z071640002"/>
        <s v="26Z074514001"/>
        <s v="26Z074349001"/>
        <s v="94Z006308001"/>
        <s v="92R755586001"/>
        <s v="730017930001"/>
        <s v="26Z075750001"/>
        <s v="730017902001"/>
        <s v="24Z127571001"/>
        <s v="24Z127541001"/>
        <s v="24Z127540001"/>
        <s v="24Z128438001"/>
        <s v="20Z054857001"/>
        <s v="20Z054812001"/>
        <s v="CBR696400001"/>
        <s v="K1Z060829001"/>
        <s v="E51053169001"/>
        <s v="88R701502001"/>
        <s v="81R702349001"/>
        <s v="J92107654001"/>
        <s v="80R704132001"/>
        <s v="80R703654001"/>
        <s v="L6R393370R00"/>
        <s v="ALZ002944001"/>
        <s v="88R042102C01"/>
        <s v="89FA70521001"/>
        <s v="26Z075584001"/>
        <s v="754305934661"/>
        <s v="70R702652001"/>
        <s v="24Z127338001"/>
        <s v="81R703301001"/>
        <s v="81R702273001"/>
        <s v="20Z054933001"/>
        <s v="20Z054756001"/>
        <s v="20Z049907601"/>
        <s v="81R689441001"/>
        <s v="K1Z060690001"/>
        <s v="20Z054405001"/>
        <s v="R6Z006521001"/>
        <s v="HWZ008599001"/>
        <s v="75IN27951001"/>
        <s v="83R682534001"/>
        <s v="93R683686001"/>
        <s v="89FP05605001"/>
        <s v="89FP05604001"/>
        <s v="CBR683296001"/>
        <s v="CBR681282001"/>
        <s v="82R682675001"/>
        <s v="89FP05603001"/>
        <s v="26Z068124001"/>
        <s v="26Z067832001"/>
        <s v="26Z068127001"/>
        <s v="26Z068126001"/>
        <s v="26Z066796001"/>
        <s v="80R689458001"/>
        <s v="80R689416001"/>
        <s v="80R690456001"/>
        <s v="26Z069151001"/>
        <s v="24Z128308001"/>
        <s v="24Z127508001"/>
        <s v="24Z128136001"/>
        <s v="24Z128114001"/>
        <s v="754305933661"/>
        <s v="753608472661"/>
        <s v="906137892002"/>
        <s v="20Z049907600"/>
        <s v="26Z074424001"/>
        <s v="26Z074364001"/>
        <s v="26Z074429001"/>
        <s v="26Z074259001"/>
        <s v="26Z074426001"/>
        <s v="26Z073476003"/>
        <s v="94Z006299001"/>
        <s v="26Z073476002"/>
        <s v="24Z128253001"/>
        <s v="26Z074312001"/>
        <s v="26Z074307001"/>
        <s v="89FA70276001"/>
        <s v="89FB13972001"/>
        <s v="89FA70499001"/>
        <s v="36Z036174001"/>
        <s v="753301688661"/>
        <s v="E8R690840001"/>
        <s v="L6R690074003"/>
        <s v="89FP05607001"/>
        <s v="89FP05606001"/>
        <s v="978213958001"/>
        <s v="E8R710416001"/>
        <s v="20Z055030001"/>
        <s v="20Z054991001"/>
        <s v="CBR716092001"/>
        <s v="20Z055020001"/>
        <s v="20Z054825001"/>
        <s v="26Z074774001"/>
        <s v="26Z074820001"/>
        <s v="200053556073"/>
        <s v="200053554524"/>
        <s v="26Z069286001"/>
        <s v="E51057172001"/>
        <s v="89FA70520001"/>
        <s v="89FA70522001"/>
        <s v="26Z074875001"/>
        <s v="36Z036373001"/>
        <s v="82R714609001"/>
        <s v="89FP05610001"/>
        <s v="89FP05611001"/>
        <s v="89FC46639001"/>
        <s v="36Z036441001"/>
        <s v="26Z074731001"/>
        <s v="24Z128748001"/>
        <s v="CBR715330001"/>
        <s v="L3R704315001"/>
        <s v="CBR712524001"/>
        <s v="L6R713531001"/>
        <s v="87R715706001"/>
        <s v="87R715948001"/>
        <s v="L8R714786001"/>
        <s v="J92716123001"/>
        <s v="D70070550591"/>
        <s v="D70053556287"/>
        <s v="81R714122001"/>
        <s v="HWZ008644001"/>
        <s v="730021217001"/>
        <s v="83R715551001"/>
        <s v="83R712500001"/>
        <s v="83R716635001"/>
        <s v="F49968028001"/>
        <s v="R6Z006557001"/>
        <s v="J92108519001"/>
        <s v="9PR715989001"/>
        <s v="89FP05609001"/>
        <s v="87R707537001"/>
        <s v="24Z128907001"/>
        <s v="87R705649001"/>
        <s v="80R707715001"/>
        <s v="80R705310001"/>
        <s v="J80501668661"/>
        <s v="L6R706010001"/>
        <s v="26Z074597001"/>
        <s v="94Z006066850"/>
        <s v="94Z006066851"/>
        <s v="26Z074540001"/>
        <s v="24Z128947001"/>
        <s v="24Z128826001"/>
        <s v="26Z074656001"/>
        <s v="81R705555002"/>
        <s v="81R705555001"/>
        <s v="81R705272002"/>
        <s v="81R705272001"/>
        <s v="200070550857"/>
        <s v="200053554283"/>
        <s v="200053556143"/>
        <s v="71R706627001"/>
        <s v="200053554285"/>
        <s v="F49968024001"/>
        <s v="200053556145"/>
        <s v="24Z129060001"/>
        <s v="200053556206"/>
        <s v="20Z054978001"/>
        <s v="24Z128959001"/>
        <s v="24Z128857001"/>
        <s v="24Z129024001"/>
        <s v="26Z074654001"/>
        <s v="24Z128987001"/>
        <s v="26Z074727001"/>
        <s v="26Z074689001"/>
        <s v="26Z074721001"/>
        <s v="F49969020001"/>
        <s v="F49984606001"/>
        <s v="F49987161002"/>
        <s v="F49987165001"/>
        <s v="F49987162001"/>
        <s v="F49987182001"/>
        <s v="K1Z062183001"/>
        <s v="K1Z048301850"/>
        <s v="K1Z062283001"/>
        <s v="20Z055417001"/>
        <s v="F49998311001"/>
        <s v="20Z055633001"/>
        <s v="20Z055594001"/>
        <s v="J91907687001"/>
        <s v="J92207684001"/>
        <s v="687337271331"/>
        <s v="L6R770831001"/>
        <s v="E8R771692001"/>
        <s v="F49987173001"/>
        <s v="F49987172001"/>
        <s v="F49987175001"/>
        <s v="F49987174001"/>
        <s v="F49987171001"/>
        <s v="F49987168001"/>
        <s v="F49987167001"/>
        <s v="F49987170001"/>
        <s v="F49987169001"/>
        <s v="F49987176001"/>
        <s v="F49998310001"/>
        <s v="F49987181001"/>
        <s v="F49987178001"/>
        <s v="F49987177001"/>
        <s v="F49987180001"/>
        <s v="F49987179001"/>
        <s v="HWZ008774001"/>
        <s v="81R770645001"/>
        <s v="81R771392001"/>
        <s v="R6Z006651001"/>
        <s v="93R770638D00"/>
        <s v="93R769916001"/>
        <s v="CBR765097001"/>
        <s v="74R767030001"/>
        <s v="74R767195001"/>
        <s v="74R767111001"/>
        <s v="18E029753001"/>
        <s v="18E029752001"/>
        <s v="18E029754001"/>
        <s v="26Z075770001"/>
        <s v="J4R776061001"/>
        <s v="26Z075876001"/>
        <s v="24Z131232001"/>
        <s v="753608400850"/>
        <s v="753608400851"/>
        <s v="E8R775043001"/>
        <s v="L3R775053001"/>
        <s v="E8R776608001"/>
        <s v="752801849661"/>
        <s v="70R774858001"/>
        <s v="24Z130918001"/>
        <s v="26Z075873001"/>
        <s v="26Z075870001"/>
        <s v="26Z075884001"/>
        <s v="26Z075882001"/>
        <s v="26Z075885001"/>
        <s v="26Z075842001"/>
        <s v="24Z131152001"/>
        <s v="24Z130978001"/>
        <s v="24Z131315001"/>
        <s v="26Z075868001"/>
        <s v="26Z075864001"/>
        <s v="26Z075879001"/>
        <s v="26Z075874001"/>
        <s v="81R776327001"/>
        <s v="26Z075883001"/>
        <s v="24Z131390001"/>
        <s v="24Z131373001"/>
        <s v="79R754434001"/>
        <s v="L3R780068001"/>
        <s v="26Z075906001"/>
        <s v="80R781019001"/>
        <s v="24Z131522001"/>
        <s v="80R780110001"/>
        <s v="80R781011001"/>
        <s v="J80501694661"/>
        <s v="81R781531001"/>
        <s v="K1Z062557001"/>
        <s v="E51053194001"/>
        <s v="74R779167001"/>
        <s v="F49984608005"/>
        <s v="F49984608003"/>
        <s v="F49984608002"/>
        <s v="F49984608001"/>
        <s v="26Z075785001"/>
        <s v="20Z055656001"/>
        <s v="20Z055646001"/>
        <s v="26Z075795001"/>
        <s v="F49961049001"/>
        <s v="F49961048001"/>
        <s v="24Z130470001"/>
        <s v="24Z130862001"/>
        <s v="24Z130764001"/>
        <s v="24Z130928001"/>
        <s v="88R754315001"/>
        <s v="26Z075789001"/>
        <s v="26Z075787001"/>
        <s v="K1Z045959850"/>
        <s v="E8R776663001"/>
        <s v="26Z075806001"/>
        <s v="26Z075805001"/>
        <s v="J91927929001"/>
        <s v="J91901351002"/>
        <s v="J92740041008"/>
        <s v="J92740041006"/>
        <s v="J92222351001"/>
        <s v="J92522342001"/>
        <s v="26Z075622001"/>
        <s v="E51051909001"/>
        <s v="72R771400001"/>
        <s v="36Z036769001"/>
        <s v="82R774835001"/>
        <s v="82R774913001"/>
        <s v="74R775085001"/>
        <s v="74R775000001"/>
        <s v="74R774976001"/>
        <s v="82R774998001"/>
        <s v="F49998313001"/>
        <s v="F49998312001"/>
        <s v="F49984608004"/>
        <s v="F49987166001"/>
        <s v="75IN12313004"/>
        <s v="L8R775126001"/>
        <s v="L8R775131001"/>
        <s v="26Z075610001"/>
        <s v="26Z075609001"/>
        <s v="81R775101001"/>
        <s v="730017975001"/>
        <s v="83R775106001"/>
        <s v="F49987160001"/>
        <s v="F49987159001"/>
        <s v="F49987158001"/>
        <s v="F49984602001"/>
        <s v="93R751356001"/>
        <s v="26Z075605001"/>
        <s v="80R754845001"/>
        <s v="80R752009001"/>
        <s v="E8R753707001"/>
        <s v="CBR755581001"/>
        <s v="88R751310001"/>
        <s v="88R755377001"/>
        <s v="24Z130550001"/>
        <s v="24Z130530001"/>
        <s v="24Z130432001"/>
        <s v="24Z130259001"/>
        <s v="24Z130520001"/>
        <s v="24Z130443001"/>
        <s v="26Z075613001"/>
        <s v="26Z075612001"/>
        <s v="26Z075615001"/>
        <s v="26Z075614001"/>
        <s v="26Z075611001"/>
        <s v="26Z075608001"/>
        <s v="26Z075607001"/>
        <s v="26Z075616001"/>
        <s v="26Z075623001"/>
        <s v="26Z075624001"/>
        <s v="26Z075621001"/>
        <s v="26Z075618001"/>
        <s v="26Z075620001"/>
        <s v="26Z075619001"/>
        <s v="94Z006372001"/>
        <s v="75IN24295001"/>
        <s v="R6Z006625001"/>
        <s v="R6Z006647001"/>
        <s v="R6Z006632001"/>
        <s v="81R755382001"/>
        <s v="89FB13985001"/>
        <s v="89FP05625001"/>
        <s v="74R757637002"/>
        <s v="J4R756994001"/>
        <s v="CBR754971001"/>
        <s v="CBR756807001"/>
        <s v="CBR757684002"/>
        <s v="E8R755394001"/>
        <s v="36Z036569001"/>
        <s v="CBR747916001"/>
        <s v="CBR749417001"/>
        <s v="CBR749818001"/>
        <s v="E8R749321001"/>
        <s v="26Z075542001"/>
        <s v="E8R750359001"/>
        <s v="E51057181001"/>
        <s v="26Z075533001"/>
        <s v="24Z130344001"/>
        <s v="24Z130296001"/>
        <s v="80R750676001"/>
        <s v="24Z130452001"/>
        <s v="26Z075581001"/>
        <s v="26Z075583001"/>
        <s v="26Z075524001"/>
        <s v="24Z130563001"/>
        <s v="87R749426001"/>
        <s v="CBR749451001"/>
        <s v="CBR749746001"/>
        <s v="CBR749530001"/>
        <s v="80R747565001"/>
        <s v="D40051318001"/>
        <s v="82R750974001"/>
        <s v="81R750856001"/>
        <s v="20Z055470001"/>
        <s v="26Z075595001"/>
        <s v="L8R741783001"/>
        <s v="D9R751018001"/>
        <s v="81R750516001"/>
        <s v="81R747896001"/>
        <s v="HWZ008725001"/>
        <s v="81R749811001"/>
        <s v="81R749585001"/>
        <s v="20Z055541001"/>
        <s v="20Z055421001"/>
        <s v="20Z055530001"/>
        <s v="84R749408001"/>
        <s v="74R749870001"/>
        <s v="730025214001"/>
        <s v="74R523199C00"/>
        <s v="89FP05620001"/>
        <s v="759I88881704"/>
        <s v="759I12114609"/>
        <s v="89FP05621001"/>
        <s v="89FQ37935001"/>
        <s v="E8R754025001"/>
        <s v="26Z075596001"/>
        <s v="730021222001"/>
        <s v="89FP05623001"/>
        <s v="89FP05622001"/>
        <s v="89FP05624001"/>
        <s v="89FP05619001"/>
        <s v="20Z055577001"/>
        <s v="20Z055521001"/>
        <s v="26Z075600001"/>
        <s v="730017965001"/>
        <s v="R6Z006622001"/>
        <s v="81R754384001"/>
        <s v="CBR755300001"/>
        <s v="91R755296001"/>
        <s v="81R754067001"/>
        <s v="E51078148001"/>
        <s v="92R755376001"/>
        <s v="E51057193001"/>
        <s v="89FQ37846200"/>
        <s v="81R753901D00"/>
        <s v="81R754005D00"/>
        <s v="F49987157001"/>
        <s v="F49987156001"/>
        <s v="F49987155001"/>
        <s v="F49969019001"/>
        <s v="F49977218016"/>
        <s v="F49977218015"/>
        <s v="F49977218018"/>
        <s v="F49977218017"/>
        <s v="F49977218014"/>
        <s v="F49977217003"/>
        <s v="F49977217002"/>
        <s v="F49977218013"/>
        <s v="F49977218003"/>
        <s v="F49977218049"/>
        <s v="F49977218048"/>
        <s v="F49977218051"/>
        <s v="F49977218050"/>
        <s v="F49977218047"/>
        <s v="F49977218044"/>
        <s v="F49977218043"/>
        <s v="F49977218046"/>
        <s v="F49977218045"/>
        <s v="F49977218052"/>
        <s v="F49977218059"/>
        <s v="F49977218058"/>
        <s v="F49977218061"/>
        <s v="F49977218060"/>
        <s v="F49977218057"/>
        <s v="F49977218054"/>
        <s v="F49977218053"/>
        <s v="F49977218056"/>
        <s v="F49977218055"/>
        <s v="F49977218019"/>
        <s v="83R763110001"/>
        <s v="93R762018001"/>
        <s v="81R761727001"/>
        <s v="75IN00205001"/>
        <s v="75IN00204001"/>
        <s v="75IN00203001"/>
        <s v="75IN00202001"/>
        <s v="F49977218031"/>
        <s v="F49977218021"/>
        <s v="F49977218020"/>
        <s v="F49977218023"/>
        <s v="F49977218022"/>
        <s v="93R755666D00"/>
        <s v="93R755663D00"/>
        <s v="93R761891001"/>
        <s v="93R755723D00"/>
        <s v="93R755661D00"/>
        <s v="93R738238D00"/>
        <s v="L8R760057001"/>
        <s v="L6R762253001"/>
        <s v="24Z130672001"/>
        <s v="24Z130748001"/>
        <s v="24Z130684001"/>
        <s v="24Z130805001"/>
        <s v="24Z130435001"/>
        <s v="80R762414001"/>
        <s v="J4R763091001"/>
        <s v="80R762483001"/>
        <s v="24Z130666001"/>
        <s v="24Z130637001"/>
        <s v="24Z130685001"/>
        <s v="26Z075733001"/>
        <s v="70R753875004"/>
        <s v="L6R762326001"/>
        <s v="CBR761905001"/>
        <s v="70R762252001"/>
        <s v="26Z075601001"/>
        <s v="E8R763080001"/>
        <s v="24Z130699001"/>
        <s v="K1Z062331001"/>
        <s v="26Z075738001"/>
        <s v="24Z130706001"/>
        <s v="24Z130705001"/>
        <s v="24Z130791001"/>
        <s v="24Z130772001"/>
        <s v="26Z075671001"/>
        <s v="F49977218042"/>
        <s v="R17003556661"/>
        <s v="36Z036686001"/>
        <s v="89WS11732609"/>
        <s v="89WS11731609"/>
        <s v="89FP05626001"/>
        <s v="89FB13987001"/>
        <s v="R17003556662"/>
        <s v="D40057731001"/>
        <s v="26Z075627001"/>
        <s v="E8R759112001"/>
        <s v="CBR759163001"/>
        <s v="R17003556664"/>
        <s v="R17003556663"/>
        <s v="754305938662"/>
        <s v="82R755965001"/>
        <s v="82R750874001"/>
        <s v="89FA70467001"/>
        <s v="89FA70248001"/>
        <s v="89FA70250001"/>
        <s v="89FA70249001"/>
        <s v="J92508225001"/>
        <s v="89FA70468001"/>
        <s v="89FA70585001"/>
        <s v="89FA70584001"/>
        <s v="89FA70587001"/>
        <s v="89FA70586001"/>
        <s v="89FA70583001"/>
        <s v="89FA70580001"/>
        <s v="89FA70579001"/>
        <s v="89FA70582001"/>
        <s v="89FA70581001"/>
        <s v="89FA70588001"/>
        <s v="89FA70602001"/>
        <s v="89FA70590001"/>
        <s v="89FA70589001"/>
        <s v="89FA70601001"/>
        <s v="89FA70591001"/>
        <s v="89FA70561001"/>
        <s v="89FA70470001"/>
        <s v="89FA70469001"/>
        <s v="89FA70562001"/>
        <s v="89FA70576001"/>
        <s v="89FA70575001"/>
        <s v="89FA70578001"/>
        <s v="89FA70577001"/>
        <s v="89FA70574001"/>
        <s v="89FA70571001"/>
        <s v="89FA70563001"/>
        <s v="89FA70573001"/>
        <s v="89FA70572001"/>
        <s v="26Z075652001"/>
        <s v="F49961044001"/>
        <s v="F49977217012"/>
        <s v="F49977217011"/>
        <s v="F49977217014"/>
        <s v="F49977217013"/>
        <s v="F49977217004"/>
        <s v="F49968042002"/>
        <s v="F49977217001"/>
        <s v="F49977218012"/>
        <s v="F49977218011"/>
        <s v="F49987131001"/>
        <s v="F49977218062"/>
        <s v="F49977217015"/>
        <s v="F49977218002"/>
        <s v="F49977217040"/>
        <s v="F49977218024"/>
        <s v="F49977217039"/>
        <s v="F49977217036"/>
        <s v="F49977217035"/>
        <s v="F49977217038"/>
        <s v="F49977217037"/>
        <s v="F49977218032"/>
        <s v="F49977218039"/>
        <s v="F49977218038"/>
        <s v="F49977218041"/>
        <s v="F49977218040"/>
        <s v="24Z130413001"/>
        <s v="F49977218037"/>
        <s v="F49977218034"/>
        <s v="F49977218033"/>
        <s v="F49977218036"/>
        <s v="F49977218035"/>
        <s v="F49977217022"/>
        <s v="F49977217021"/>
        <s v="F49977217024"/>
        <s v="F49977217023"/>
        <s v="F49977217020"/>
        <s v="F49977217017"/>
        <s v="F49977217016"/>
        <s v="F49977217019"/>
        <s v="F49977217018"/>
        <s v="F49977217025"/>
        <s v="F49977217032"/>
        <s v="F49977217031"/>
        <s v="F49977217034"/>
        <s v="F49977217033"/>
        <s v="F49977217030"/>
        <s v="F49977217027"/>
        <s v="F49977217026"/>
        <s v="F49977217029"/>
        <s v="F49977217028"/>
        <s v="F49977218010"/>
        <s v="906102476001"/>
        <s v="24Z130594001"/>
        <s v="24Z127787900"/>
        <s v="26Z075653001"/>
        <s v="24Z130538001"/>
        <s v="94Z006376001"/>
        <s v="26Z075583002"/>
        <s v="26Z075583003"/>
        <s v="F49977218030"/>
        <s v="F49977218029"/>
        <s v="F49977218028"/>
        <s v="F49977218025"/>
        <s v="F49977218027"/>
        <s v="F49977218026"/>
        <s v="F49977218007"/>
        <s v="F49977218006"/>
        <s v="F49977218009"/>
        <s v="F49977218008"/>
        <s v="F49977218005"/>
        <s v="F49977218001"/>
        <s v="F49977218004"/>
        <s v="20Z055584001"/>
        <s v="20Z055583001"/>
        <s v="20Z055604001"/>
        <s v="F49977217009"/>
        <s v="F49977217008"/>
        <s v="F49977217010"/>
        <s v="F49977217007"/>
        <s v="F49977217006"/>
        <s v="F49977217005"/>
        <s v="87R658212001"/>
        <s v="26Z074008001"/>
      </sharedItems>
    </cacheField>
    <cacheField name="Source_System_Name" numFmtId="0">
      <sharedItems/>
    </cacheField>
    <cacheField name="Normalized_SalesOrderNo" numFmtId="0">
      <sharedItems/>
    </cacheField>
    <cacheField name="Ship_To_Amid_Level_2_Identifier" numFmtId="0">
      <sharedItems count="725">
        <s v="GB235606071"/>
        <s v="?"/>
        <s v="DE315016295"/>
        <s v="HU643309990"/>
        <s v="PE670561322"/>
        <s v="IL600003388"/>
        <s v="ID726403715"/>
        <s v="US932660376"/>
        <s v="AU756671871"/>
        <s v="US006962435"/>
        <s v="GB346397875"/>
        <s v="NO517898917"/>
        <s v="IT430469411"/>
        <s v="IL600052104"/>
        <s v="AUDEFAULT"/>
        <s v="AE643453467"/>
        <s v="CN654638824"/>
        <s v="KR687798918"/>
        <s v="JP690546403"/>
        <s v="CO880390877"/>
        <s v="GB214513087"/>
        <s v="RU552602302"/>
        <s v="BE769894270"/>
        <s v="US615604340"/>
        <s v="ZA538414801"/>
        <s v="US112871561"/>
        <s v="US021876420"/>
        <s v="US056354640"/>
        <s v="US001317064"/>
        <s v="US121286777"/>
        <s v="TH659721575"/>
        <s v="US128731473"/>
        <s v="US833081081"/>
        <s v="US044691103"/>
        <s v="US009127663"/>
        <s v="US040835311"/>
        <s v="US008965063"/>
        <s v="US023890577"/>
        <s v="US108024050"/>
        <s v="FR275127975"/>
        <s v="JP691291264"/>
        <s v="JP690541263"/>
        <s v="JP712368851"/>
        <s v="CH480041524"/>
        <s v="JP690884879"/>
        <s v="AR972158711"/>
        <s v="MX810010967"/>
        <s v="CANONRSLREB"/>
        <s v="BE370344736"/>
        <s v="BR903325202"/>
        <s v="CA200508294"/>
        <s v="CA251017042"/>
        <s v="AR970504676"/>
        <s v="US107212169"/>
        <s v="US005191895"/>
        <s v="USFD6016741"/>
        <s v="CN999975550"/>
        <s v="US039596507"/>
        <s v="US001368083"/>
        <s v="US001213214"/>
        <s v="US131155400"/>
        <s v="US799557058"/>
        <s v="IN650381804"/>
        <s v="BR905642422"/>
        <s v="US177667227"/>
        <s v="BR900686726"/>
        <s v="AR973808801"/>
        <s v="US007936941"/>
        <s v="US144630571"/>
        <s v="US090322194"/>
        <s v="US175406842"/>
        <s v="US007924756"/>
        <s v="US013470133"/>
        <s v="US005492160"/>
        <s v="RO999998831"/>
        <s v="DE315662965"/>
        <s v="US119163009"/>
        <s v="US047891903"/>
        <s v="US046901799"/>
        <s v="CA248361248"/>
        <s v="DE331648753"/>
        <s v="IN862242315"/>
        <s v="US068528376"/>
        <s v="ES462420217"/>
        <s v="GB238437763"/>
        <s v="US179294467"/>
        <s v="US943103531"/>
        <s v="US128932022"/>
        <s v="US001381284"/>
        <s v="JP690541685"/>
        <s v="IN915336668"/>
        <s v="WW009122532"/>
        <s v="ID728832403"/>
        <s v="US006092860"/>
        <s v="VE885310706"/>
        <s v="QA644190548"/>
        <s v="CO880424168"/>
        <s v="IN650676737"/>
        <s v="KR688308105"/>
        <s v="US086542222"/>
        <s v="CA241749548"/>
        <s v="IN650635774"/>
        <s v="US007928955"/>
        <s v="US046667523"/>
        <s v="JP696296784"/>
        <s v="MY894316876"/>
        <s v="SG894664044"/>
        <s v="CZ495049439"/>
        <s v="DK309793268"/>
        <s v="NL414551663"/>
        <s v="TW657486309"/>
        <s v="US169275836"/>
        <s v="US001307081"/>
        <s v="AU741324503"/>
        <s v="AU756168105"/>
        <s v="IN650174378"/>
        <s v="IL534167556"/>
        <s v="IT630454726"/>
        <s v="US006987135"/>
        <s v="DK309424773"/>
        <s v="GB215785387"/>
        <s v="NL415203608"/>
        <s v="GBEU9997025"/>
        <s v="PL366618890"/>
        <s v="IT430810762"/>
        <s v="ZA999998724"/>
        <s v="SI366948917"/>
        <s v="DE326566171"/>
        <s v="AR975002460"/>
        <s v="CA202135729"/>
        <s v="CA246801237"/>
        <s v="CA202135869"/>
        <s v="US090758129"/>
        <s v="US023987717"/>
        <s v="US001339159"/>
        <s v="QA534781617"/>
        <s v="IL531882835"/>
        <s v="CA253258446"/>
        <s v="BR899406581"/>
        <s v="CO880302729"/>
        <s v="GB212195168"/>
        <s v="CA200591142"/>
        <s v="JP690838727"/>
        <s v="JP691643936"/>
        <s v="JP691720069"/>
        <s v="KR687736405"/>
        <s v="US073133571"/>
        <s v="BR901309591"/>
        <s v="US807918628"/>
        <s v="US001307735"/>
        <s v="US055047138"/>
        <s v="US068728039"/>
        <s v="ZA999998794"/>
        <s v="ZA653114822"/>
        <s v="NO519063176"/>
        <s v="DE330340253"/>
        <s v="FI368872722"/>
        <s v="GB735703162"/>
        <s v="NZ592999267"/>
        <s v="DE330896908"/>
        <s v="US001381581"/>
        <s v="US967356127"/>
        <s v="US829895171"/>
        <s v="US043296060"/>
        <s v="US101147130"/>
        <s v="AU759129109"/>
        <s v="JP690710561"/>
        <s v="JP690573522"/>
        <s v="US073131062"/>
        <s v="MX811959758"/>
        <s v="EC935280974"/>
        <s v="US049159957"/>
        <s v="CO880048764"/>
        <s v="USFD0533494"/>
        <s v="US623026353"/>
        <s v="USFD0441572"/>
        <s v="US177302858"/>
        <s v="US072324379"/>
        <s v="US191222244"/>
        <s v="US071695183"/>
        <s v="FI369507756"/>
        <s v="FR281243886"/>
        <s v="NL404160777"/>
        <s v="TW656018009"/>
        <s v="DE330441788"/>
        <s v="DE315537944"/>
        <s v="FR526244868"/>
        <s v="HK668051662"/>
        <s v="GB216854067"/>
        <s v="US110995797"/>
        <s v="CA253730519"/>
        <s v="TR644825721"/>
        <s v="MX812224327"/>
        <s v="FR278093877"/>
        <s v="FR275267813"/>
        <s v="US144875978"/>
        <s v="US042634378"/>
        <s v="US144356508"/>
        <s v="US159951060"/>
        <s v="US130866551"/>
        <s v="AU759434285"/>
        <s v="GB737160981"/>
        <s v="CA202686119"/>
        <s v="US075199265"/>
        <s v="US037159514"/>
        <s v="CA209664622"/>
        <s v="GB503671943"/>
        <s v="GB211526009"/>
        <s v="GB215902952"/>
        <s v="IL532394624"/>
        <s v="CA244607925"/>
        <s v="CO880216221"/>
        <s v="USFD3254273"/>
        <s v="US050911668"/>
        <s v="US174397265"/>
        <s v="US049960425"/>
        <s v="US806782553"/>
        <s v="US839329158"/>
        <s v="GB398054114"/>
        <s v="PH718790330"/>
        <s v="US799249461"/>
        <s v="TH659754774"/>
        <s v="IL532450009"/>
        <s v="KR687940155"/>
        <s v="NL413148040"/>
        <s v="GB211535281"/>
        <s v="US041118733"/>
        <s v="US199908526"/>
        <s v="US009256819"/>
        <s v="US187700604"/>
        <s v="US963823786"/>
        <s v="US039775119"/>
        <s v="US024496726"/>
        <s v="US047758503"/>
        <s v="US002579431"/>
        <s v="US043590116"/>
        <s v="US806256132"/>
        <s v="US076334622"/>
        <s v="US067568246"/>
        <s v="US606809044"/>
        <s v="US078760071"/>
        <s v="US001288497"/>
        <s v="DE324628064"/>
        <s v="DE315408158"/>
        <s v="AT300272937"/>
        <s v="GB771303005"/>
        <s v="US139469787"/>
        <s v="GB210300901"/>
        <s v="US005146311"/>
        <s v="US878596220"/>
        <s v="IL534018473"/>
        <s v="SG595100900"/>
        <s v="JP691738579"/>
        <s v="MA644028144"/>
        <s v="US182158873"/>
        <s v="US112706499"/>
        <s v="US085157964"/>
        <s v="DE329365795"/>
        <s v="LU400530770"/>
        <s v="DEEU9999430"/>
        <s v="US006173082"/>
        <s v="ES462211913"/>
        <s v="US004467924"/>
        <s v="US883073538"/>
        <s v="US177483471"/>
        <s v="US004286407"/>
        <s v="US001213206"/>
        <s v="US055991053"/>
        <s v="FR270703879"/>
        <s v="US082106332"/>
        <s v="DE340182724"/>
        <s v="US037955940"/>
        <s v="US006995419"/>
        <s v="AU750905432"/>
        <s v="DE329069509"/>
        <s v="GB295047724"/>
        <s v="GB239864705"/>
        <s v="CA247133044"/>
        <s v="FR275477800"/>
        <s v="FR275136398"/>
        <s v="DE315034629"/>
        <s v="DE498999044"/>
        <s v="JPLV2MQSGEN"/>
        <s v="US001287762"/>
        <s v="US004461406"/>
        <s v="US825894319"/>
        <s v="US054328054"/>
        <s v="US145694753"/>
        <s v="GB525624110"/>
        <s v="US042250712"/>
        <s v="IN650056930"/>
        <s v="GB238345201"/>
        <s v="GB221724714"/>
        <s v="RU633194089"/>
        <s v="US809979529"/>
        <s v="US788948115"/>
        <s v="US783824670"/>
        <s v="US948185459"/>
        <s v="US016713716"/>
        <s v="JP690541503"/>
        <s v="JP690651989"/>
        <s v="US009120817"/>
        <s v="USFD1673995"/>
        <s v="US074882358"/>
        <s v="US145966326"/>
        <s v="US003296175"/>
        <s v="US017730458"/>
        <s v="DE343930459"/>
        <s v="IT655718344"/>
        <s v="ES462257783"/>
        <s v="DE315117346"/>
        <s v="CH480206544"/>
        <s v="NL415233506"/>
        <s v="AU999999838"/>
        <s v="NO999998989"/>
        <s v="US089858989"/>
        <s v="FR579025388"/>
        <s v="FR275137594"/>
        <s v="DE999998876"/>
        <s v="US803898469"/>
        <s v="US001338912"/>
        <s v="US121768035"/>
        <s v="GB346650208"/>
        <s v="CA247075187"/>
        <s v="CA208439778"/>
        <s v="US606205433"/>
        <s v="US010652097"/>
        <s v="US606887870"/>
        <s v="US006911622"/>
        <s v="US090395844"/>
        <s v="DE340752034"/>
        <s v="DK306283839"/>
        <s v="GR999998776"/>
        <s v="USFD7645622"/>
        <s v="US010850857"/>
        <s v="ES462068420"/>
        <s v="IL600720122"/>
        <s v="ZA999997879"/>
        <s v="GB503249211"/>
        <s v="ID728818428"/>
        <s v="IN650171796"/>
        <s v="AT300417495"/>
        <s v="GB211000351"/>
        <s v="BR899553416"/>
        <s v="GB227198231"/>
        <s v="GB516483653"/>
        <s v="GB231836615"/>
        <s v="IL514421098"/>
        <s v="GB237887505"/>
        <s v="US117439273"/>
        <s v="US073019465"/>
        <s v="GB238127463"/>
        <s v="TR649493269"/>
        <s v="ES460026677"/>
        <s v="SG595538018"/>
        <s v="JP690648068"/>
        <s v="AT300168861"/>
        <s v="US608168597"/>
        <s v="US006925341"/>
        <s v="JP690536552"/>
        <s v="US039976196"/>
        <s v="AT303327886"/>
        <s v="BG999998991"/>
        <s v="CA207471566"/>
        <s v="CA247446677"/>
        <s v="US004180022"/>
        <s v="US046400180"/>
        <s v="US001382555"/>
        <s v="US197154586"/>
        <s v="US021717889"/>
        <s v="USSLEDCASTA"/>
        <s v="HR999998997"/>
        <s v="US008955171"/>
        <s v="JP690897053"/>
        <s v="US074741034"/>
        <s v="US062024112"/>
        <s v="CH485392950"/>
        <s v="GB210254371"/>
        <s v="CA243632937"/>
        <s v="US041564378"/>
        <s v="US110376014"/>
        <s v="US602458531"/>
        <s v="US006095251"/>
        <s v="US060286759"/>
        <s v="SG595169673"/>
        <s v="IN916152424"/>
        <s v="DE316325299"/>
        <s v="ES467190013"/>
        <s v="CH480008226"/>
        <s v="CH482134830"/>
        <s v="JP698657934"/>
        <s v="JP693082216"/>
        <s v="CA202686150"/>
        <s v="CA205429533"/>
        <s v="CA207262296"/>
        <s v="CA240003244"/>
        <s v="BY999999000"/>
        <s v="SA643313968"/>
        <s v="FR275137164"/>
        <s v="CA200008290"/>
        <s v="CA206441842"/>
        <s v="CL980734235"/>
        <s v="CA246422307"/>
        <s v="GB232226415"/>
        <s v="US104590802"/>
        <s v="US128873671"/>
        <s v="FI368756169"/>
        <s v="CH480657126"/>
        <s v="JP690882360"/>
        <s v="USFDTRNSCOM"/>
        <s v="US118168293"/>
        <s v="US006997142"/>
        <s v="AU754012615"/>
        <s v="US604092713"/>
        <s v="US035519235"/>
        <s v="HK686119975"/>
        <s v="US360708283"/>
        <s v="AU750506131"/>
        <s v="AU753805670"/>
        <s v="AU753201276"/>
        <s v="BE372061044"/>
        <s v="US006943781"/>
        <s v="US876861790"/>
        <s v="USFDHBRDTRN"/>
        <s v="CA249507393"/>
        <s v="DE330871646"/>
        <s v="KR689260974"/>
        <s v="US081466849"/>
        <s v="GB347258340"/>
        <s v="US001374297"/>
        <s v="US800012221"/>
        <s v="US006213482"/>
        <s v="MY894310374"/>
        <s v="CH487201915"/>
        <s v="CH480683648"/>
        <s v="CH480927891"/>
        <s v="SG595452806"/>
        <s v="US006991681"/>
        <s v="US094972106"/>
        <s v="US611879891"/>
        <s v="US007220817"/>
        <s v="US196801849"/>
        <s v="CH480712348"/>
        <s v="IN862306672"/>
        <s v="IN650056880"/>
        <s v="HK686090952"/>
        <s v="JP692622939"/>
        <s v="ID728864950"/>
        <s v="PE934269564"/>
        <s v="SA557712341"/>
        <s v="MX812421493"/>
        <s v="MY659353569"/>
        <s v="IEEU9999937"/>
        <s v="IT440211105"/>
        <s v="IT443411715"/>
        <s v="FR276676939"/>
        <s v="DE315808592"/>
        <s v="DE332625128"/>
        <s v="DE316546373"/>
        <s v="DE498009257"/>
        <s v="CA204218804"/>
        <s v="HK662926468"/>
        <s v="DE499162956"/>
        <s v="IL600015010"/>
        <s v="BR901310552"/>
        <s v="CA207434333"/>
        <s v="CA253891311"/>
        <s v="BE370190878"/>
        <s v="US780542882"/>
        <s v="US170558746"/>
        <s v="US835433830"/>
        <s v="US018860556"/>
        <s v="AR970653010"/>
        <s v="US006924872"/>
        <s v="FR276287778"/>
        <s v="FREU9999585"/>
        <s v="CA249661265"/>
        <s v="BR901321679"/>
        <s v="CZ366937597"/>
        <s v="DE325739811"/>
        <s v="DK310623699"/>
        <s v="FR494763675"/>
        <s v="PL644324949"/>
        <s v="PL999998936"/>
        <s v="MX822035382"/>
        <s v="MX811489715"/>
        <s v="NZ760012765"/>
        <s v="CH485636547"/>
        <s v="VN555285584"/>
        <s v="FR393337261"/>
        <s v="US164916913"/>
        <s v="US602513673"/>
        <s v="US085215825"/>
        <s v="US047897855"/>
        <s v="USFD8944690"/>
        <s v="US009581091"/>
        <s v="US160945242"/>
        <s v="US072929078"/>
        <s v="US078458370"/>
        <s v="US001265263"/>
        <s v="US005353487"/>
        <s v="US943556183"/>
        <s v="NO671325439"/>
        <s v="DK306116914"/>
        <s v="US063843387"/>
        <s v="BR909148913"/>
        <s v="CA242901619"/>
        <s v="FR275153401"/>
        <s v="DE315764589"/>
        <s v="TN644531527"/>
        <s v="US006934590"/>
        <s v="US364138990"/>
        <s v="GB737942263"/>
        <s v="CH485609796"/>
        <s v="AU750760050"/>
        <s v="CH480694264"/>
        <s v="ES462401487"/>
        <s v="US001344803"/>
        <s v="AR970788808"/>
        <s v="US125987318"/>
        <s v="US097336259"/>
        <s v="US621454722"/>
        <s v="US006942395"/>
        <s v="US049944143"/>
        <s v="US004206397"/>
        <s v="TW658122291"/>
        <s v="ES464643550"/>
        <s v="CH999998891"/>
        <s v="CH999998996"/>
        <s v="CH481421261"/>
        <s v="US150924769"/>
        <s v="US806416439"/>
        <s v="US828369678"/>
        <s v="US001292192"/>
        <s v="US178744632"/>
        <s v="JP690535638"/>
        <s v="NZ590130563"/>
        <s v="RU999998527"/>
        <s v="PL422157446"/>
        <s v="US067999979"/>
        <s v="US121816615"/>
        <s v="US782505739"/>
        <s v="US121477160"/>
        <s v="US006944334"/>
        <s v="PT449067822"/>
        <s v="PL643581473"/>
        <s v="MX811909043"/>
        <s v="FR380948745"/>
        <s v="US829964563"/>
        <s v="AR977404045"/>
        <s v="CA259984052"/>
        <s v="CA241308365"/>
        <s v="BR901593876"/>
        <s v="SE356530998"/>
        <s v="GB227089133"/>
        <s v="SE357135276"/>
        <s v="US945155190"/>
        <s v="SG894721898"/>
        <s v="ES465272615"/>
        <s v="FR378548044"/>
        <s v="FR276276904"/>
        <s v="CA207711599"/>
        <s v="CO880189725"/>
        <s v="EC935101345"/>
        <s v="DE321905317"/>
        <s v="DK305945263"/>
        <s v="RU645917600"/>
        <s v="IT434602199"/>
        <s v="GB214216595"/>
        <s v="US005926100"/>
        <s v="US044519650"/>
        <s v="SG595151846"/>
        <s v="WW713565195"/>
        <s v="CA201613668"/>
        <s v="US007947146"/>
        <s v="JP690536248"/>
        <s v="MX812265684"/>
        <s v="BG644994832"/>
        <s v="US834951691"/>
        <s v="US018300884"/>
        <s v="MX812549801"/>
        <s v="IT629963229"/>
        <s v="RU644770091"/>
        <s v="CH480203160"/>
        <s v="CH484341243"/>
        <s v="IN650048713"/>
        <s v="EC935052662"/>
        <s v="HK667617927"/>
        <s v="DE498619857"/>
        <s v="DE314950346"/>
        <s v="DE313557654"/>
        <s v="COAM9999799"/>
        <s v="CH999998999"/>
        <s v="CH483025586"/>
        <s v="US006963540"/>
        <s v="US006994339"/>
        <s v="US004203337"/>
        <s v="AT300259595"/>
        <s v="CA244116752"/>
        <s v="US828183140"/>
        <s v="US110553737"/>
        <s v="US187224147"/>
        <s v="US014000363"/>
        <s v="US967362331"/>
        <s v="US006974851"/>
        <s v="BR897410106"/>
        <s v="CA247402738"/>
        <s v="MY652242009"/>
        <s v="NG552432577"/>
        <s v="FR382726925"/>
        <s v="CO880061734"/>
        <s v="DK305754202"/>
        <s v="NL402401546"/>
        <s v="US071719793"/>
        <s v="TR366776714"/>
        <s v="US964899132"/>
        <s v="US045445137"/>
        <s v="PT449551837"/>
        <s v="AE534424403"/>
        <s v="ES462213091"/>
        <s v="US006154611"/>
        <s v="US029990699"/>
        <s v="US801259180"/>
        <s v="US074901380"/>
        <s v="US003012549"/>
        <s v="US625888748"/>
        <s v="US039713354"/>
        <s v="US064549959"/>
        <s v="US847498938"/>
        <s v="US006964480"/>
        <s v="US063689954"/>
        <s v="ZA999998906"/>
        <s v="FR502106433"/>
        <s v="KR688166354"/>
        <s v="IL514420405"/>
        <s v="CA245386008"/>
        <s v="CA247250772"/>
        <s v="US883073371"/>
        <s v="US030811111"/>
        <s v="US055038228"/>
        <s v="US080399256"/>
        <s v="SE350863556"/>
        <s v="AE552543480"/>
        <s v="US006911770"/>
        <s v="US029053964"/>
        <s v="IN650088735"/>
        <s v="IN650671977"/>
        <s v="IT439480646"/>
        <s v="IT429117146"/>
        <s v="IL532048493"/>
        <s v="FR275480994"/>
        <s v="US052443892"/>
        <s v="GB458765088"/>
        <s v="AE535298780"/>
        <s v="SE422551973"/>
        <s v="SE507630767"/>
        <s v="US073249799"/>
        <s v="US073299026"/>
        <s v="US065092538"/>
        <s v="US009483629"/>
        <s v="US805768897"/>
        <s v="US152359092"/>
        <s v="US791263387"/>
        <s v="US960536746"/>
        <s v="US093649895"/>
        <s v="US849998810"/>
        <s v="US102096559"/>
        <s v="US129354903"/>
        <s v="US958448920"/>
        <s v="US013814426"/>
        <s v="US966441250"/>
        <s v="US005178363"/>
        <s v="AR971386313"/>
        <s v="CO881964576"/>
        <s v="FR763148954"/>
        <s v="JP690593132"/>
        <s v="US001519248"/>
        <s v="US112158568"/>
        <s v="US621101484"/>
        <s v="US049515430"/>
        <s v="US963621776"/>
        <s v="US102235004"/>
        <s v="GB458341948"/>
        <s v="IT428788780"/>
        <s v="FR570482419"/>
        <s v="CZ495721797"/>
        <s v="GR503630139"/>
        <s v="FR279612824"/>
        <s v="CA201532871"/>
        <s v="CA242410694"/>
        <s v="BE372143060"/>
        <s v="IL600067888"/>
        <s v="JP691633002"/>
        <s v="JP690571377"/>
        <s v="LB999998972"/>
        <s v="HK686093196"/>
        <s v="JP690886890"/>
        <s v="CA204483143"/>
        <s v="US078198520"/>
        <s v="CO880139894"/>
        <s v="HR645335282"/>
        <s v="FI368627360"/>
        <s v="FR261953497"/>
        <s v="DE344940361"/>
        <s v="FR262647100"/>
        <s v="DK305372513"/>
        <s v="CZ643840853"/>
        <s v="USFDHCSTGRD"/>
        <s v="TR999998937"/>
        <s v="GB235555542"/>
        <s v="US808957229"/>
        <s v="US006909717"/>
        <s v="US788823016"/>
        <s v="ES462027178"/>
        <s v="BR901929484"/>
        <s v="US078705161"/>
        <s v="JP690800198"/>
        <s v="JP690729900"/>
        <s v="SA643331408"/>
        <s v="SG595120049"/>
        <s v="IT428869465"/>
        <s v="AU750089336"/>
        <s v="US055444384"/>
        <s v="CA255417685"/>
        <s v="US150220002"/>
      </sharedItems>
    </cacheField>
    <cacheField name="Ship_To_Amid_Level_2_Name" numFmtId="0">
      <sharedItems count="725">
        <s v="GCB"/>
        <s v="N/V"/>
        <s v="VOLKSWAGEN AG"/>
        <s v="MAGYAR TELEKOM NYRT"/>
        <s v="TSOFT PERU SAC"/>
        <s v="BANK LEUMI LE-ISRAEL LTD"/>
        <s v="PROJECTINDO TEKNOWINDATA, PT"/>
        <s v="WALT DISNEY COMPANY"/>
        <s v="AVNET PTY LTD"/>
        <s v="WELLS FARGO &amp; COMPANY"/>
        <s v="SIMPLYHEALTH LIMITED"/>
        <s v="TELENOR ASA"/>
        <s v="SITTI S.P.A SPEC IMPIANTI TELESCRIVENTI TELEFONICI"/>
        <s v="A.M.N. COMPUTERS LTD."/>
        <s v="AUDEFAULT - default AMID"/>
        <s v="EMIRATES TECHNOLOGY"/>
        <s v="Datang Telecom Technology Co., Ltd"/>
        <s v="Zungwon System Inc."/>
        <s v="MITSUI group"/>
        <s v="COLOMBIA TELECOMUNICACIONES SA ESP"/>
        <s v="ROYAL BANK OF SCOTLAND"/>
        <s v="MARVEL COMPUTER SOLUTIONS LIMITED LIABILITY CO"/>
        <s v="INGRAM MICRO EUROPE BVBA"/>
        <s v="DAMBALLA INC"/>
        <s v="MITTAL STEEL SOUTH AFRICA LTD"/>
        <s v="UNITEDHEALTH GROUP"/>
        <s v="INTERNATIONAL CITY MANAGEMENT ASSOCIATION RETIREME"/>
        <s v="QUEST DIAGNOSTICS INCORPORATED"/>
        <s v="MERCK &amp; CO INC"/>
        <s v="USG CORPORATION"/>
        <s v="THE VALUE SYSTEM CO LTD"/>
        <s v="EREWARDS INC"/>
        <s v="DIRECTV"/>
        <s v="AMERICAN INTERNATIONAL GROUP (AIG)"/>
        <s v="BIO-RAD LABORATORIES INC"/>
        <s v="WIPRO LIMITED"/>
        <s v="WALGREEN CO"/>
        <s v="CARMAX INC"/>
        <s v="AT&amp;T INC"/>
        <s v="ALCATEL LUCENT"/>
        <s v="NTT DOCOMO group"/>
        <s v="MARUBENI group"/>
        <s v="MS&amp;AD INSURANCE GROUP HOLDINGS, INC."/>
        <s v="T-SYSTEMS SCHWEIZ AG"/>
        <s v="NEC FIELDING,LTD."/>
        <s v="TELEFONICA MEDIA DE ARGENTINA S A"/>
        <s v="TELEFONOS DE MEXICO SA DE CV"/>
        <s v="HP - NON RESELLER MTG REBATES"/>
        <s v="AVNET EUROPE NV"/>
        <s v="GVT"/>
        <s v="KATZ GROUP CANADA LIMITED"/>
        <s v="MANULIFE FINANCIAL CORPORATION"/>
        <s v="SANTA MARIA SAI Y F"/>
        <s v="VERIZON COMMUNICATIONS INC"/>
        <s v="CISION US INC"/>
        <s v="DEFENSE INFORMATION SYSTEMS AGENCY"/>
        <s v="East-China Computer (Hk) Co Limited"/>
        <s v="BP AMERICA INC"/>
        <s v="INTERNATIONAL BUSINESS MACHINES CORPORATION"/>
        <s v="EXXON MOBIL CORPORATION"/>
        <s v="PINNACLE WEST CAPITAL CORPORATION"/>
        <s v="ACCELA INC"/>
        <s v="INSPIRA ENTERPRISE INDIA PRIVATE LIMITED"/>
        <s v="OPENTEC COMPUTACAO &amp; SISTEMAS LTDA"/>
        <s v="MCKESSON CORPORATION"/>
        <s v="DECATRON AUTOMACAO E TECNOLOGIA DA INFORMACAO LTDA"/>
        <s v="DATASTAR ARGENTINA SA"/>
        <s v="UNITED SERVICES AUTOMOBILE ASSOCIATION"/>
        <s v="THE BLACKSTONE GROUP L P"/>
        <s v="DELHAIZE AMERICA LLC"/>
        <s v="THE CARLYLE GROUP L P"/>
        <s v="H E BUTT GROCERY COMPANY"/>
        <s v="HEALTHNOW NEW YORK INC"/>
        <s v="BOSTON MEDICAL CENTER CORPORATION"/>
        <s v="S&amp;T ROMANIA SRL"/>
        <s v="DEUTSCHE BAHN AG"/>
        <s v="SAGE SOFTWARE HOLDINGS INC"/>
        <s v="SAINT LUKES HEALTH SYSTEM INC"/>
        <s v="COX ENTERPRISES INC"/>
        <s v="COGECO CABLE SYSTEMS INC"/>
        <s v="T-COM"/>
        <s v="Ingram Micro India Limited"/>
        <s v="T-MOBILE USA INC"/>
        <s v="CAJA RURAL INTERMEDITERRANEA"/>
        <s v="SHELL INTERNATIONAL LTD"/>
        <s v="YUM BRANDS INC"/>
        <s v="BNP PARIBAS FINANCIAL SERVICES LLC"/>
        <s v="VERDASYS INC"/>
        <s v="GENERAL DYNAMICS CORPORATION"/>
        <s v="NEC CORPORATION"/>
        <s v="Avnet India Limited"/>
        <s v="HEWLETT-PACKARD COMPANY"/>
        <s v="PT MASTERSYSTEM INFOTAMA"/>
        <s v="JOHNSON CONTROLS INC"/>
        <s v="PETROLEOS DE VENEZUELA, SA"/>
        <s v="MANNAI TRADING COMPANY LIMITED"/>
        <s v="ITSTK IT SERVICES TECHNOLOGY AND KNOWLEDGE LTDA"/>
        <s v="IBM INDIA PRIVATE LIMITED"/>
        <s v="AST GLOBAL"/>
        <s v="REGIONS FINANCIAL CORPORATION"/>
        <s v="NATIONAL BANK OF CANADA"/>
        <s v="SONATA SOFTWARE LIMITED"/>
        <s v="EL PASO ELECTRIC COMPANY"/>
        <s v="EDS"/>
        <s v="PANASONIC others"/>
        <s v="NH2 SYSTEM SDN BHD"/>
        <s v="Avnet Asia PTE Ltd"/>
        <s v="DNS AS"/>
        <s v="ALLAN TANGE HOLDING APS"/>
        <s v="COMPAREX"/>
        <s v="BESTCOM INFOTECH CORP."/>
        <s v="ENDURANCE US HOLDINGS CORP"/>
        <s v="JOHNSON &amp; JOHNSON"/>
        <s v="VODAFONE HUTCHISON"/>
        <s v="SP AUSNET"/>
        <s v="QUALISYSTEMS LTD"/>
        <s v="BSC CONSULTING"/>
        <s v="MACYS INC"/>
        <s v="SCOTT/TIGER GROUP"/>
        <s v="HEWLETT-PACKARD LTD"/>
        <s v="PGGM COOPERATIE U.A."/>
        <s v="ITS CONF MGMT GB"/>
        <s v="VERACOMP S.A."/>
        <s v="COOP ITALIA SCARL"/>
        <s v="T SYSTEMS SOUTH"/>
        <s v="S&amp;T SLOVENIJA D.D. (SLO)"/>
        <s v="ITC HOLDING GMBH"/>
        <s v="TSOFT SA"/>
        <s v="CANADIAN NATIONAL RAILWAYS"/>
        <s v="GROUPE CGI INC"/>
        <s v="FAIRMONT HOTELS &amp; RESORTS"/>
        <s v="THOMSON REUTERS CORPORATION"/>
        <s v="XL AMERICA INC"/>
        <s v="RAYTHEON COMPANY"/>
        <s v="INFORMATION AND COMMUNICATION TECHNOLOGY"/>
        <s v="COMVERSE TECHNOLOGY INC"/>
        <s v="ARROW ELECTRONICS CANADA LTD"/>
        <s v="ITAUSA - INVESTIMENTOS ITAU S/A"/>
        <s v="GRUPO AVAL ACCIONES Y VALORES SA"/>
        <s v="BIBBY LINE GROUP LTD"/>
        <s v="INTERNATIONAL FINANCIAL DATA SERVICES"/>
        <s v="NIHON UNISYS, LTD."/>
        <s v="EAST JAPAN RAILWAY others"/>
        <s v="ASGENT,INC."/>
        <s v="SK Networks"/>
        <s v="UNIVERSITY OF MICHIGAN"/>
        <s v="TELEMAR"/>
        <s v="NETSMART TECHNOLOGIES INC"/>
        <s v="CORNING INCORPORATED"/>
        <s v="CSU INDUSTRIES INC"/>
        <s v="EDUCATION MANAGEMENT CORPORATION"/>
        <s v="CORNASTONE"/>
        <s v="COMPLETE E SERVICES"/>
        <s v="STERIA AS"/>
        <s v="BUNDESVERWALTUNGSAMT KULN"/>
        <s v="DIGITA OY"/>
        <s v="HOCOMM LTD"/>
        <s v="LAND TRANSPORT NEW ZEALAND"/>
        <s v="EDEKA AG"/>
        <s v="DOW CHEMICAL COMPANY"/>
        <s v="Northrop Grumman Corporation"/>
        <s v="ACE US HOLDINGS INC"/>
        <s v="SAMMONS ENTERPRISES INC"/>
        <s v="MORGAN STANLEY"/>
        <s v="GRIFFITH UNIVERSITY"/>
        <s v="NTT DATA CORPORATION"/>
        <s v="OKI ELECTRIC INDUSTRY COMPANY,LIMIT"/>
        <s v="AUTO CLUB GROUP"/>
        <s v="GRUPO FINANCIERO BANAMEX ACCIVAL"/>
        <s v="ITSTK ECUADOR SA"/>
        <s v="ARROW ELECTRONICS INC"/>
        <s v="ECOPETROL SA"/>
        <s v="US ARMY"/>
        <s v="COACH INC"/>
        <s v="US NAVY"/>
        <s v="SELECT COMFORT CORPORATION"/>
        <s v="DANIEL J EDELMAN INC"/>
        <s v="SEARS HOLDINGS CORPORATION"/>
        <s v="KAISER FOUNDATION HEALTH PLAN"/>
        <s v="WIPRO TECHNOLOGIES OY"/>
        <s v="VALID'IT-FR"/>
        <s v="BELASTINGDIENST"/>
        <s v="TECO ELECTRIC &amp; MACHINERY CO., LTD."/>
        <s v="SIEMENS MEDICAL SOLUTIONS"/>
        <s v="COMMERZBANK AG"/>
        <s v="ADP EUROPE"/>
        <s v="Datang Telecom (H.K.) Limited - HK"/>
        <s v="TESCO STORES LTD"/>
        <s v="OLENICK &amp; ASSOCIATES INC"/>
        <s v="BC HYDRO"/>
        <s v="DHL WORLDWIDE EXPRESS TASIMACILIK VE TICARET A S"/>
        <s v="SECRETARIA DE GOBERNACION"/>
        <s v="SOGEMARCO-DAHER"/>
        <s v="STE GENERALE"/>
        <s v="XYPRO TECHNOLOGY CORPORATION"/>
        <s v="TRI-STATE GENERATION AND TRANSMISSION ASSOCIATION "/>
        <s v="QUALCOMM INCORPORATED"/>
        <s v="TRADEWEB MARKETS LLC"/>
        <s v="INTRADO INC"/>
        <s v="OFFICE OF THE AUDITOR GENERAL - WA"/>
        <s v="CENTER PARCS (UK) GROUP PLC"/>
        <s v="CANADIAN IMPERIAL BANK OF COMMERCE"/>
        <s v="EMBLEMHEALTH INC"/>
        <s v="MEASUREMENT INCORPORATED"/>
        <s v="GOV OF ON - ONTARIO GOVERNMENT"/>
        <s v="EVERYTHING EVERYWHERE LTD"/>
        <s v="HUTCHISON WHAMPOA (U K) LTD"/>
        <s v="THE HOME OFFICE"/>
        <s v="NESS TECHNOLOGIES INC"/>
        <s v="BCE INC"/>
        <s v="CAJA COLOMBIANA DE SUBSIDIO FAMILIAR"/>
        <s v="US DEPT OF INTERIOR"/>
        <s v="CENTURYLINK"/>
        <s v="HEALTHEAST CARE SYSTEM"/>
        <s v="IRVINE UC MEDICAL CENTER"/>
        <s v="TEXAS DEPT OF TRANSPORTATION"/>
        <s v="DTE ENERGY COMPANY"/>
        <s v="HITACHI EUROPE LTD"/>
        <s v="NEXUS TECHNOLOGIES INC"/>
        <s v="FIRSTENERGY CORP"/>
        <s v="CDG GROUP LTD"/>
        <s v="TICOMOSFT LTD"/>
        <s v="Youngwoo Digital Co., Ltd."/>
        <s v="VANDERLANDE INDUSTRIES B.V."/>
        <s v="BUPA"/>
        <s v="SYNARC INC"/>
        <s v="SWIFT"/>
        <s v="BOEING COMPANY THE"/>
        <s v="HONDA NORTH AMERICA INC"/>
        <s v="E BAY"/>
        <s v="CSX CORPORATION"/>
        <s v="JANUS CAPITAL GROUP INC"/>
        <s v="MCDERMOTT INTERNATIONAL INC"/>
        <s v="BOSE CORPORATION"/>
        <s v="C V STARR &amp; CO INC"/>
        <s v="KKR &amp; CO LP"/>
        <s v="DELTA DENTAL PLAN OF MICHIGAN INC"/>
        <s v="LAFARGE NORTH AMERICA INC"/>
        <s v="BTM INFORMATION SERVICES INC"/>
        <s v="DELTA DENTAL OF CALIFORNIA"/>
        <s v="BRISTOL-MYERS SQUIBB COMPANY"/>
        <s v="VON ESSEN KG -- HANDELSGESELLSCHAFT"/>
        <s v="LOYALTY PARTNER GMBH"/>
        <s v="RZB RAIFFEISEN ZENTR"/>
        <s v="STARBASE COMPUTER SERVICES LTD"/>
        <s v="BORGWARNER INC"/>
        <s v="UNILEVER PLC"/>
        <s v="BAXTER INTERNATIONAL INC"/>
        <s v="SCRIPTPRO LLC"/>
        <s v="DO IT WISE LTD"/>
        <s v="Seagate Singapore International Hea"/>
        <s v="HEWLETT - PACKARD JAPAN, LTD. - JP"/>
        <s v="Munisys SA"/>
        <s v="LIFE TECHNOLOGIES CORPORATION"/>
        <s v="SITA INFORMATION NETWORKING COMPUTING USA INC"/>
        <s v="SOUTHWEST BUSINESS CORPORATION"/>
        <s v="HEWLETT PACKARD"/>
        <s v="LE FOYER ASSURANCES LUX"/>
        <s v="QUALITY PARK GMBH"/>
        <s v="3M COMPANY"/>
        <s v="CENTROS COMERCIALES CARREFOUR"/>
        <s v="THE GOODYEAR TIRE &amp; RUBBER COMPANY"/>
        <s v="GOLDEN STAR RESOURCES LTD"/>
        <s v="MARKIT NORTH AMERICA INC"/>
        <s v="BOB EVANS FARMS INC"/>
        <s v="THE MCGRAW-HILL COMPANIES INC"/>
        <s v="SYNNEX CORPORATION"/>
        <s v="ATOS ORIGIN"/>
        <s v="CHARTER COMMUNICATIONS INC"/>
        <s v="TALANX AG"/>
        <s v="WELLPOINT INC"/>
        <s v="AVNET INC"/>
        <s v="NEC AUSTRALIA"/>
        <s v="ATOS SIEMENSBUSINESSSERVICESVERWALTUNGS-GMBH"/>
        <s v="SWISS RE PLC"/>
        <s v="LGD."/>
        <s v="BELL ICT"/>
        <s v="AXA"/>
        <s v="SCHNEIDER ELECTRIC SA"/>
        <s v="BAYER AKTIENGESELLSCHAFT"/>
        <s v="DAIMLERCHRYSLER AG"/>
        <s v="COMMERCIAL ACCOUNT C2"/>
        <s v="PEPSICO INC"/>
        <s v="THE J M SMUCKER COMPANY"/>
        <s v="FIRST DATA HOLDINGS INC"/>
        <s v="TATA AMERICA INTERNATIONAL CORPORATION"/>
        <s v="GWL&amp;A FINANCIAL INC"/>
        <s v="VIRGIN MONEY LTD"/>
        <s v="TRUSTEES OF THE UNIVERSITY OF PENNSYLVANIA"/>
        <s v="BANK OF BARODA"/>
        <s v="ROYAL &amp; SUN ALLIANCE INSURANCE GROUP PLC"/>
        <s v="BT GROUP PLC"/>
        <s v="OFFICE COMPUTER SYSTEMS (OCS) PRIVATE JOINT STOCK "/>
        <s v="AVIALL INC"/>
        <s v="BLACK &amp; VEATCH HOLDING COMPANY"/>
        <s v="SUNGARD CAPITAL CORP"/>
        <s v="CATHOLIC HEALTH INITIATIVES"/>
        <s v="MEDSOLUTIONS INC"/>
        <s v="HITACHI group"/>
        <s v="SOFTBANK group"/>
        <s v="VARIAN MEDICAL SYSTEMS INC"/>
        <s v="FEDERAL RESERVE"/>
        <s v="BRIDGEWATER ASSOCIATES LIMITED PARTNERSHIP"/>
        <s v="WINDSTREAM CORPORATION"/>
        <s v="THE COCA-COLA COMPANY"/>
        <s v="THE CLEVELAND CLINIC FOUNDATION"/>
        <s v="IVV -INFORMATIONSVERARBEITUNG F?R VERSICHERUNGEN G"/>
        <s v="MEDIOLANUM SPA"/>
        <s v="BANCO CETELEM S.A."/>
        <s v="ROCHE DEUTSCHLAND HOLDING GMBH"/>
        <s v="SWISSCOM GROUP"/>
        <s v="RUBIK SOLUTIONS B.V."/>
        <s v="DEPT OF HEALTH - QLD"/>
        <s v="HELSE SOR-OST RHF"/>
        <s v="THE J PAUL GETTY TRUST"/>
        <s v="CAISSE NAT ASSUR MALAD TRAVAIL SALARIES"/>
        <s v="EDITIONS LEFEVRE SARRUT"/>
        <s v="NW SICHERHEITSBEHOERDEN"/>
        <s v="ALLSTATE INSURANCE CORPORATION"/>
        <s v="CVS CAREMARK CORPORATION"/>
        <s v="ALLEGIS GROUP INC"/>
        <s v="BRAVURA SOLUTIONS (UK) LTD"/>
        <s v="CITY OF TORONTO"/>
        <s v="EQUITABLE LIFE INS CO OF CANADA"/>
        <s v="MCAFEE INC"/>
        <s v="UNIFIED GOVERNMENT OF WYANDOTTE COUNTY-KANSAS CITY"/>
        <s v="TAKKT AMERICA HOLDING INC"/>
        <s v="ABM INDUSTRIES INCORPORATED"/>
        <s v="JOHN HANCOCK FINANCIAL SERVICES INC"/>
        <s v="BUNDESAMT FUER VERFASSUNGSSCHUTZ"/>
        <s v="LOGICA LOGICA UK LIMITED ENGLAND"/>
        <s v="MUENCHENER RUCK HELLAS"/>
        <s v="US CENTERS FOR MEDICARE AND MEDICAID SERVICES"/>
        <s v="ACCENTURE INC"/>
        <s v="GRUPO FERROVIAL SA"/>
        <s v="TACT COMPUTERS AND SYSTEMS LTD"/>
        <s v="EOH CONSULTING SERVICES"/>
        <s v="FIDELITY INVESTMENT MANAGEMENT LTD"/>
        <s v="PT BERCA HARDAYAPERKASA"/>
        <s v="REDINGTON LTD"/>
        <s v="SEQIS SOFTWARE ENGINEERING"/>
        <s v="YORKSHIRE BUILDING SOCIETY"/>
        <s v="SERCOMPE COMPUTADORES LTDA"/>
        <s v="THE LONDON METAL EXCHANGE LTD"/>
        <s v="ENRC MANAGEMENT UK"/>
        <s v="TRANSPORT FOR LONDON"/>
        <s v="ELBIT SYSTEMS LTD."/>
        <s v="FIDESSA LATENTZERO"/>
        <s v="INTERVOICE LLC"/>
        <s v="MULTIPLAN INC"/>
        <s v="PRUHEALTH UK"/>
        <s v="TURKCELL HOLDING A S"/>
        <s v="AXA AURORA IBERICA SOCIEDAD ANONIMA DE SEGUROS Y REASEGUROS"/>
        <s v="Ncs Pte. Ltd. - SG"/>
        <s v="KDDI group"/>
        <s v="FREQUENTIS"/>
        <s v="ULTA SALON COSMETICS &amp; FRAGRANCE INC"/>
        <s v="THE SOUTHERN COMPANY"/>
        <s v="PANASONIC CORPORATION"/>
        <s v="AMGEN INC"/>
        <s v="TELEKOM AUSTRIA"/>
        <s v="HEWLETT-PACKARD BULGARIA"/>
        <s v="FARM CREDIT CANADA"/>
        <s v="ALCATEL CANADA INC"/>
        <s v="AMERICAN GREETINGS CORPORATION"/>
        <s v="LINCOLN NATIONAL CORPORATION"/>
        <s v="CHEVRON CORPORATION"/>
        <s v="PRAXAIR INC"/>
        <s v="BOSTON SCIENTIFIC CORPORATION"/>
        <s v="CALIFORNIA STATE GOV"/>
        <s v="COMPING LDA D.O.O."/>
        <s v="FERGUSON ENTERPRISES INC"/>
        <s v="SOFTBANK MOBILE CORP."/>
        <s v="CENTRA HEALTH INC"/>
        <s v="WORLD BANK"/>
        <s v="AIZO GROUP AG CH"/>
        <s v="ROYAL LONDON MUTUAL"/>
        <s v="AIMIA INC - CA"/>
        <s v="MARSH &amp; MCLENNAN COMPANIES INC"/>
        <s v="CHARLES RIVER LABORATORIES INTERNATIONAL INC"/>
        <s v="FOOT LOCKER INC"/>
        <s v="MILLERCOORS LLC"/>
        <s v="LONE STAR FUND IV (US) LP"/>
        <s v="INGRAM MICRO ASIA LTD"/>
        <s v="TATA CONSULTANCY SERVICES LIMITED"/>
        <s v="HANNOVER RUCKVERSICHERUNG AG"/>
        <s v="OFFICE COMPUTER SYSTEMS (OCS) PRIVATE JOINT STOCK COMPANY"/>
        <s v="ALMIRALL PRODESFARMA S.A."/>
        <s v="ROCHE HOLDING AG"/>
        <s v="STRYKER S.A."/>
        <s v="MIZUHO FINANCIAL group"/>
        <s v="TOSHIBA IT-SERVICES CORPORATION"/>
        <s v="TORONTO DOMINION BANK"/>
        <s v="SNC LAVALIN INC"/>
        <s v="HYDRO QUEBEC"/>
        <s v="REGIONAL MUNICIPALITY OF WOOD BUFFALO"/>
        <s v="COMPUTERS &amp; PERIPHERALS"/>
        <s v="NAHIL COMPUTER COMPANY"/>
        <s v="TOTAL SA"/>
        <s v="GOV OF CANADA - CANADA CUSTOMS &amp; REVENUE AGENCY"/>
        <s v="FEDERATION DES CAISSES DESJARDINS DU QUEBEC"/>
        <s v="SOCIEDAD MATRIZ DEL BANCO DE CHILE SA"/>
        <s v="STANTEC CONSULTING"/>
        <s v="SCOTTISH EXECUTIVE"/>
        <s v="CENTERPOINT ENERGY INC"/>
        <s v="MUNICH-AMERICAN HOLDING CORPORATION"/>
        <s v="TIETO OYJ"/>
        <s v="ABB LTD"/>
        <s v="Hitachi Systems, Ltd."/>
        <s v="US TRANSPORTATION COMMAND"/>
        <s v="XILINX INC"/>
        <s v="LOWES COMPANIES INC"/>
        <s v="COMPUTERSHARE"/>
        <s v="NEWPORT GROUP OF NORTH CAROLINA INC"/>
        <s v="SAVVIS INC"/>
        <s v="HONG KONG JOCKEY CLUB THE"/>
        <s v="JUDICIARY COURTS OF THE STATE OF NEW JERSEY"/>
        <s v="COMMONWEALTH BANK OF AUSTRALIA"/>
        <s v="TELSTRA CORPORATION"/>
        <s v="EDS (AUSTRALIA)"/>
        <s v="EUROCONTROL"/>
        <s v="WESTAR ENERGY INC"/>
        <s v="BAE SYSTEMS HOLDINGS"/>
        <s v="US BORDER &amp; TRANSPORTATION SECURITY"/>
        <s v="AVIVA HOLDINGS CANADA"/>
        <s v="FINANZ INFORMATIK"/>
        <s v="Korea Information Engineering Services Co."/>
        <s v="MICROSOFT CORPORATION"/>
        <s v="AVNET HOLDINGS UK LTD"/>
        <s v="BOARS HEAD PROVISIONS CO INC"/>
        <s v="RBC HOLDINGS USA INC"/>
        <s v="U S BANCORP"/>
        <s v="ITDISTRIBUTION SDN. BHD"/>
        <s v="UBS AG"/>
        <s v="SBB SCHWEIZERISCHE BUNDESBAHNEN"/>
        <s v="HELSANA"/>
        <s v="Singapore Pools (Private) Limited."/>
        <s v="UNITED PARCEL SERVICE INC"/>
        <s v="SELECTIVE INSURANCE GROUP INC"/>
        <s v="SKY IT GROUP LLC"/>
        <s v="THE BAMA COMPANIES INC"/>
        <s v="NOVO-NORDISK OF NORTH AMERICA INC"/>
        <s v="BASLER KANTONALBANK"/>
        <s v="COGNIZANT TECHNOLOGY SOLUTIONS"/>
        <s v="Bank Of India"/>
        <s v="JARDINE MATHESON &amp; CO LIMITED"/>
        <s v="CANON others C2"/>
        <s v="METROCOM GLOBAL SOLUSI, PT - ID"/>
        <s v="TELEFONICA DEL PERU SAA"/>
        <s v="WIPRO ARABIA LIMITED"/>
        <s v="COMPUSOLUCIONES Y ASOCIADOS SA DE CV"/>
        <s v="JARDINE ONESOLUTION (2001) SDN BHD"/>
        <s v="BELL MICROPRODUCTS INC"/>
        <s v="CARREFOUR"/>
        <s v="HDI ASSICURAZIONI S.P.A."/>
        <s v="BNP PARIBAS"/>
        <s v="REHAU AG + CO."/>
        <s v="FINANZMINISTERIUM DES LANDES BADEN-WUERTTEMBERG"/>
        <s v="GAD GESELLSCHAFT FUR AUTOMATISCHE DATENVERARBEITUNG E.G."/>
        <s v="IT NRW"/>
        <s v="AVNET COMPUTER"/>
        <s v="INGRAM MICRO HONG KONG (HOLDING) LIMITED"/>
        <s v="HSN HOME SHOPPING NETWORK GMBH"/>
        <s v="THE PHOENIX HOLDINGS LTD."/>
        <s v="PORTO DE CIMA ADMINISTRACAO PARTICIPACOES E SERVICOS LTDA"/>
        <s v="BLUE CROSS CANADA"/>
        <s v="EPCOR UTILITIES INC"/>
        <s v="GDF SUEZ BELGIUM"/>
        <s v="BOK FINANCIAL CORPORATION"/>
        <s v="TUFTS ASSOCIATED HEALTH PLANS INC"/>
        <s v="PPL CORPORATION"/>
        <s v="VOLCANO CORPORATION"/>
        <s v="GLOBAL CROSSING"/>
        <s v="DELTA AIR LINES"/>
        <s v="STE DES AUTOROUTES DU NORD ET DE L EST DE LA FRANCE"/>
        <s v="COMMUNAUTES COMMUNES LYO"/>
        <s v="INTACT FINANCIAL GROUP"/>
        <s v="CENTRAL DE CUSTODIA E DE LIQUIDACAO FINANCEIRA DE TITULOS"/>
        <s v="TELEFONICA O2 CZECH REPUBLICAS"/>
        <s v="ADIDAS GROUP"/>
        <s v="SDC AF 1993 HOLDING A/S"/>
        <s v="VEOLIA ENVIRONNEMENT"/>
        <s v="TECH DATA POLSKA SP Z O O"/>
        <s v="MINISTERSTWO FINANSOW"/>
        <s v="EMPRESAS GAMESA SA DE CV"/>
        <s v="RADIOMOVIL DIPSA SA DE CV"/>
        <s v="ALCATEL/LUCENT NEW ZEALAND LIMITED"/>
        <s v="INVENTX AG"/>
        <s v="HPT VIETNAMCORPORATION"/>
        <s v="MC3 LOGISTIQUE"/>
        <s v="G HOLDINGS INC"/>
        <s v="CARLSON HOLDINGS INC"/>
        <s v="UNIVERSITY OF MARYLAND UNIVERSITY COLLEGE"/>
        <s v="INTEL CORPORATION"/>
        <s v="STRATEGIC PROGRAMS GROUP"/>
        <s v="COMPUTER SCIENCES CORPORATION"/>
        <s v="PUBLIC SERVICE ENTERPRISE GROUP INCORPORATED"/>
        <s v="DECKERS OUTDOOR CORPORATION"/>
        <s v="ABBVIE INC"/>
        <s v="RAYONIER INC"/>
        <s v="DOW CORNING CORPORATION"/>
        <s v="UNITED NATURAL FOODS INC"/>
        <s v="LEMONTREE AS-NO"/>
        <s v="TDC A/S"/>
        <s v="THE CAPITAL GROUP COMPANIES INC"/>
        <s v="TELMEX DO BRASIL LTDA"/>
        <s v="SYNNEX CANADA LTD"/>
        <s v="GAZ DE FRANCE"/>
        <s v="T-SYSTEMS GMBH"/>
        <s v="Tunisie Electronique Sarl"/>
        <s v="CONSOLIDATED COMMUNICATIONS HOLDINGS INC"/>
        <s v="AMEREN CORPORATION"/>
        <s v="VIRGIN MEDIA"/>
        <s v="NOVARTIS EUROPE"/>
        <s v="ALLIANZ"/>
        <s v="PICTET ET CIE"/>
        <s v="WEDDING PLANNER"/>
        <s v="PPG INDUSTRIES INC"/>
        <s v="YPF SA"/>
        <s v="INTERCONTINENTAL HOTELS GROUP RESOURCES INC"/>
        <s v="REDPRAIRIE CORPORATION"/>
        <s v="HANESBRANDS INC"/>
        <s v="SPRINT"/>
        <s v="HUMANA INC"/>
        <s v="THE SHERWIN-WILLIAMS COMPANY"/>
        <s v="KINMAX TECHNOLOGY INC."/>
        <s v="REAL AUTOMOVIL CLUB DE ESPANA"/>
        <s v="UN_SYSTEMS"/>
        <s v="GOV_LU"/>
        <s v="SCHWEIZER VERBAND DER RAIFFEISENBANKEN S"/>
        <s v="QVC INC"/>
        <s v="CRUMP GROUP INC"/>
        <s v="HEXAWARE TECHNOLOGIES INC"/>
        <s v="BECTON DICKINSON AND COMPANY"/>
        <s v="GREATBATCH INC"/>
        <s v="ITOCHU CORPORATION"/>
        <s v="AUCKLAND COUNCIL"/>
        <s v="PALADIN SPB"/>
        <s v="POLSKA TELEFONIA CYFROWA"/>
        <s v="AON HEWITT LLC"/>
        <s v="SUTTER HEALTH"/>
        <s v="UNIFUND CORPORATION"/>
        <s v="MORNINGSTAR INC"/>
        <s v="KOCH INDUSTRIES INC"/>
        <s v="ARW PORTUGAL UNIPESSOAL LDA"/>
        <s v="BRE BANK"/>
        <s v="TELEVISA CORPORACION SA"/>
        <s v="ORANGE-FR"/>
        <s v="CAREFUSION CORPORATION"/>
        <s v="SOFORA TELECOMUNICACIONES SA"/>
        <s v="SUN LIFE FINANCIAL SERVICES OF CANADA INC"/>
        <s v="THE ALTUS GROUP"/>
        <s v="TELEFONICA INTERATIVA BRASIL LTDA"/>
        <s v="OMX"/>
        <s v="LEGAL &amp; GENERAL GROUP PLC"/>
        <s v="CAP GEMINI ERNST &amp; YOUNG AB"/>
        <s v="AETNA"/>
        <s v="DBS GROUP HOLDINGS LTD"/>
        <s v="GRUPO ANTOLIN-IRAUSA S.A."/>
        <s v="GROUPE AG2R"/>
        <s v="L OREAL"/>
        <s v="GEORGE BROWN COLLEGE OF APPLIED ARTS AND TECHNOLOGY"/>
        <s v="GLOBAL CROSSING COLOMBIA"/>
        <s v="MAINT CIA LTDA"/>
        <s v="BAYERISCHER RUNDFUNK"/>
        <s v="CODAN A/S"/>
        <s v="COMPLETE COMPANY LIMITED LIABILITY COMPANY"/>
        <s v="BANCA POPOLARE DI MILANO"/>
        <s v="TOWRY"/>
        <s v="SCHLUMBERGER TECHNOLOGY CORP"/>
        <s v="CORPORATION SERVICE COMPANY INC"/>
        <s v="NEC SINGAPORE PTE LTD"/>
        <s v="FUJIFILM"/>
        <s v="CANADIAN TIRE CORP LTD"/>
        <s v="THE NORTHWESTERN MUTUAL LIFE INSURANCE COMPANY"/>
        <s v="OLYMPUS group"/>
        <s v="SISTEMAS Y COMPUTADORES DIGITALES SA DE CV"/>
        <s v="BULGARTABAC HOLDING"/>
        <s v="LOCKHEED MARTIN CORPORATION"/>
        <s v="PRUDENTIAL FINANCIAL INC"/>
        <s v="DATAVISION DIGITAL SA DE CV"/>
        <s v="ENPAIA"/>
        <s v="CROC INCORPORATED PRIVATE JOINT STOCK COMPANY"/>
        <s v="CSS VERSICHERUNG"/>
        <s v="MEDIDATA AG"/>
        <s v="PHILIPS INDIA LIMITED"/>
        <s v="COMPUTADORES Y EQUIPOS COMPUEQUIP DOS CIA LTDA"/>
        <s v="MTR Corporation"/>
        <s v="DFS DEUTSCHE FLUGSICHERUNG GMBH"/>
        <s v="COFACE DEUTSCHLAND AG"/>
        <s v="PRIMACOM AG"/>
        <s v="CIFIN"/>
        <s v="SWISS_GOV"/>
        <s v="BLS AG"/>
        <s v="TRAVELERS COMPANIES INC"/>
        <s v="THE GOLUB CORPORATION"/>
        <s v="HARRIS CORPORATION"/>
        <s v="EUROPAY AUSTRIA"/>
        <s v="ONTARIO MUNICIPAL EMPLOYEES RETIREMENT SYSTEM"/>
        <s v="HSN INC"/>
        <s v="FRUIT OF THE LOOM INC"/>
        <s v="CAPITAL CONFIRMATION"/>
        <s v="CABLEVISION SYSTEMS CORPORATION"/>
        <s v="HUNTINGTON INGALLS INDUSTRIES INC."/>
        <s v="NEW JERSEY MANUFACTURERS INSURANCE CO"/>
        <s v="BRADESCO"/>
        <s v="SOCIÉTÉ INTERNATIONALE DE TÉLÉCOMMUNICATIONS AÉRONAUTIQUES (SITA) INC"/>
        <s v="RHB CAPITAL BERHAD"/>
        <s v="Technology Distribution Ltd"/>
        <s v="STE AIR FRANCE"/>
        <s v="CARVAJAL SA"/>
        <s v="A P MOLLER GRUPPEN"/>
        <s v="WESTBURY IT SERVICES B.V."/>
        <s v="WELLINGTON MANAGEMENT CO LLP"/>
        <s v="HEWLETT - PACKARD BILGISAYAR VE OLCUM SISTEMLERI A S"/>
        <s v="PG&amp;E CORPORATION"/>
        <s v="METROPOLITAN TRANSPORTATION AUTHORITY (NY)"/>
        <s v="SIBS"/>
        <s v="TOLL GLOBAL FORWARDING (UAE) L.L.C"/>
        <s v="REPSOL YPF S.A."/>
        <s v="ECOLAB INC"/>
        <s v="UNITED STATES STEEL CORP"/>
        <s v="ECHOSTAR CORPORATION"/>
        <s v="BLUECROSS BLUESHIELD OF TENNESSEE INC"/>
        <s v="TYCO ELECTRONICS CORPORATION"/>
        <s v="HEALTHSTREAM INC"/>
        <s v="DIRECT ENERGY LP"/>
        <s v="ZURICH HOLDING COMPANY OF AMERICA INC"/>
        <s v="BAPTIST HEALTH SOUTH FLORIDA INC"/>
        <s v="SOUTHERN FARM BUREAU CASUALTY INSURANCE COMPANY"/>
        <s v="BLUE CROSS &amp; BLUE SHIELD OF ALABAMA"/>
        <s v="DATACENTRIX (PTY) LIMITED"/>
        <s v="TECH DATA FRANCE HOLDING"/>
        <s v="Datagate Korea Co., Ltd."/>
        <s v="TESCOM SOFTWARE SYSTEMS TESTING LTD."/>
        <s v="ONTARIO TEACHERS PENSION PLAN BOARD"/>
        <s v="GOV OF BC - WORKSAFEBC"/>
        <s v="DAVITA HEALTHCARE PARTNERS INC"/>
        <s v="MASSACHUSETTS HIGHER EDUCATION ASSISTANCE CORP"/>
        <s v="ZIONS BANCORPORATION"/>
        <s v="CA INC"/>
        <s v="ERGOINTEGRATION HOLDING AB"/>
        <s v="REDINGTON GULF FZE"/>
        <s v="UNIONBANCAL CORPORATION"/>
        <s v="CIGNA CORPORATION"/>
        <s v="INFOSYS TECHNOLOGIES LIMITED"/>
        <s v="COCA COLA INDIA"/>
        <s v="MINISTERO DELLE INFRASTRUTTURE E DEI TRASPORTI"/>
        <s v="TELECOM ITALIA"/>
        <s v="VERINT SYSTEMS LTD."/>
        <s v="BANQUE DE FRANCE"/>
        <s v="BLOOMBERG LP"/>
        <s v="KELLOGG U K HOLDING CO LTD"/>
        <s v="COMGUARD FZ LLC"/>
        <s v="MANAG-E SVERIGE AB"/>
        <s v="EXTENDA HOLDING AB"/>
        <s v="THE DEPOSITORY TRUST &amp; CLEARING CORPORATION"/>
        <s v="CITY OF NEW YORK"/>
        <s v="ACADEMY LTD"/>
        <s v="SEATTLE CITY LIGHT"/>
        <s v="KRONOS ACQUISITION CORPORATION"/>
        <s v="GFI GROUP INC"/>
        <s v="ESQ BUSINESS SERVICES INC"/>
        <s v="COURION CORPORATION"/>
        <s v="ITRON INC"/>
        <s v="ATTENTION SOFTWARE INC"/>
        <s v="ADOBE SYSTEMS INCORPORATED"/>
        <s v="KOVAIR SOFTWARE INC"/>
        <s v="F5 NETWORKS INC"/>
        <s v="GUIDANCE SOFTWARE INC"/>
        <s v="XMATTERS INC"/>
        <s v="PANDUIT CORP"/>
        <s v="PAN AMERICAN ENERGY LLC - APCO ARG INC"/>
        <s v="EVOLUTION TECHNOLOGIES GROUP SAS"/>
        <s v="RANDSTAD FRANCE SA"/>
        <s v="DAIWA SECURITIES group"/>
        <s v="JOHN WILEY &amp; SONS INC"/>
        <s v="METLIFE INC"/>
        <s v="LOUISVILLE GAS AND ELECTRIC"/>
        <s v="FEDERAL NATIONAL MORTGAGE ASSOCIATION"/>
        <s v="INC RESEARCH LLC"/>
        <s v="MEADWESTVACO CORPORATION"/>
        <s v="LOCKHEED MARTIN UK HOLDINGS LTD"/>
        <s v="GAMBRO DASCO SPA"/>
        <s v="COFINOGA"/>
        <s v="AVG TECHNOLOGIES CZ S.R.O."/>
        <s v="COSMOTE SA"/>
        <s v="RENAULT SAS"/>
        <s v="GOV OF BC - FRASER HEALTH AUTHORITY"/>
        <s v="CORPORATION OF THE CITY OF VAUGHAN THE"/>
        <s v="EUROPEAN COMMISSION"/>
        <s v="PELEPHONE COMMUNICATIONS LTD"/>
        <s v="INTERNET INITIATIVE group"/>
        <s v="BANK OF TOKYO-MITSUBISHI UFJ,LTD., THE"/>
        <s v="MIDWARE DATA SYSTEMS SAL"/>
        <s v="HSBC"/>
        <s v="NIPPON OFFICE SYSTEMS LTD."/>
        <s v="SASKTEL"/>
        <s v="GROUP HEALTH COOPERATIVE"/>
        <s v="EMPRESAS PUBLICAS DE MEDELLIN E.S.P."/>
        <s v="S&amp;T HERMES PLUS D.O.O."/>
        <s v="KESKINAINEN ELAKEVAKUUTUSYHTIO ILMARINEN"/>
        <s v="CREDIT AGRICOLE TECHONOLOGIES"/>
        <s v="SYNIVERSE TECHNOLOGIES"/>
        <s v="DECATHLON SA"/>
        <s v="NNIT A/S"/>
        <s v="DHL INTERNATIONAL (CZECH REPUBLIC) S.R.O."/>
        <s v="US COAST GUARD"/>
        <s v="4S BILGISAYAR TICARET LTD STI"/>
        <s v="THREADNEEDLE ASSET MANAGEMENT HOLDINGS LTD"/>
        <s v="AGRIUM US INC"/>
        <s v="HOAG HOSPITAL FOUNDATION"/>
        <s v="LPL INVESTMENT HOLDINGS INC"/>
        <s v="MAPFRE MUTUALIDAD DE SEGUROS Y REASEGUROS A PRIMA FIJA"/>
        <s v="CÂMARA DE COMERCIALIZACAO DE ENERGIA ELÉTRICA CCEE"/>
        <s v="THE ADT CORPORATION - US"/>
        <s v="NOMURA RESEARCH INSTITUTE, LTD."/>
        <s v="AMERICAN FAMILY LIFE ASSURANCE CO OF COLUMBUS"/>
        <s v="NATIONAL COMPUTER SYSTEMS COMPANY"/>
        <s v="United Overseas Bank Limited (UOB)"/>
        <s v="FINMECCANICA SPA"/>
        <s v="UNITED ENERGY DISTRIBUTION PTY LIMITED"/>
        <s v="UMB FINANCIAL CORPORATION"/>
        <s v="CANADIAN BLOOD SERVICES"/>
        <s v="AMDOCS INC"/>
      </sharedItems>
    </cacheField>
    <cacheField name="Service_Attached" numFmtId="0">
      <sharedItems/>
    </cacheField>
    <cacheField name="Education_Attached" numFmtId="0">
      <sharedItems/>
    </cacheField>
    <cacheField name="Net_Amount" numFmtId="0">
      <sharedItems containsSemiMixedTypes="0" containsString="0" containsNumber="1" minValue="-2267906.16" maxValue="1981872.5549999999"/>
    </cacheField>
    <cacheField name="Purchase_Order" numFmtId="0">
      <sharedItems/>
    </cacheField>
    <cacheField name="Opportunity_Identifier" numFmtId="0">
      <sharedItems/>
    </cacheField>
    <cacheField name="US_SubRegion" numFmtId="0">
      <sharedItems containsBlank="1" count="5">
        <m/>
        <s v="West US"/>
        <s v="East US"/>
        <s v="Public US"/>
        <s v="NONE"/>
      </sharedItems>
    </cacheField>
    <cacheField name="US_Area" numFmtId="0">
      <sharedItems containsBlank="1"/>
    </cacheField>
    <cacheField name="AMS_AMID4_SW_Tiering" numFmtId="0">
      <sharedItems containsBlank="1"/>
    </cacheField>
    <cacheField name="SW_Tiering_Expanded" numFmtId="0">
      <sharedItems containsBlank="1"/>
    </cacheField>
    <cacheField name="Deal Size" numFmtId="0">
      <sharedItems containsBlank="1" count="4">
        <s v="100-250k"/>
        <s v="&lt;100k"/>
        <s v="250k+"/>
        <m u="1"/>
      </sharedItems>
    </cacheField>
    <cacheField name="Exception" numFmtId="0">
      <sharedItems containsBlank="1" count="4">
        <s v="YES"/>
        <s v="EXC"/>
        <s v="NO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n Traupman" refreshedDate="41642.442225462961" createdVersion="4" refreshedVersion="4" minRefreshableVersion="3" recordCount="2112" xr:uid="{00000000-000A-0000-FFFF-FFFF1D000000}">
  <cacheSource type="worksheet">
    <worksheetSource name="TblSerivices"/>
  </cacheSource>
  <cacheFields count="25">
    <cacheField name="Region" numFmtId="0">
      <sharedItems count="3">
        <s v="AMS"/>
        <s v="EMEA"/>
        <s v="APJ"/>
      </sharedItems>
    </cacheField>
    <cacheField name="Subregion" numFmtId="0">
      <sharedItems count="16">
        <s v="USA"/>
        <s v="UKI"/>
        <s v="DACH"/>
        <s v="France"/>
        <s v="North"/>
        <s v="MEA"/>
        <s v="LAC"/>
        <s v="South Pacific"/>
        <s v="Greater China"/>
        <s v="CEE"/>
        <s v="India"/>
        <s v="South"/>
        <s v="Canada"/>
        <s v="ASEAN"/>
        <s v="Japan"/>
        <s v="Korea"/>
      </sharedItems>
    </cacheField>
    <cacheField name="Country" numFmtId="0">
      <sharedItems/>
    </cacheField>
    <cacheField name="Quarter" numFmtId="0">
      <sharedItems/>
    </cacheField>
    <cacheField name="Bookingdate" numFmtId="14">
      <sharedItems containsSemiMixedTypes="0" containsNonDate="0" containsDate="1" containsString="0" minDate="2013-11-01T00:00:00" maxDate="2014-01-02T00:00:00"/>
    </cacheField>
    <cacheField name="Month" numFmtId="0">
      <sharedItems/>
    </cacheField>
    <cacheField name="PL" numFmtId="0">
      <sharedItems count="6">
        <s v="32"/>
        <s v="U3"/>
        <s v="81"/>
        <s v="2E"/>
        <s v="D7"/>
        <s v="82"/>
      </sharedItems>
    </cacheField>
    <cacheField name="PS_Client_Principal" numFmtId="0">
      <sharedItems containsBlank="1"/>
    </cacheField>
    <cacheField name="Sales_Order_Number" numFmtId="0">
      <sharedItems count="1061">
        <s v="242150174354"/>
        <s v="80R720801D01"/>
        <s v="87R718836001"/>
        <s v="80R735403001"/>
        <s v="81R732697D01"/>
        <s v="85R749402D01"/>
        <s v="P72130263550"/>
        <s v="TV2130112496"/>
        <s v="TV2130159814"/>
        <s v="TV2130159813"/>
        <s v="TV2130090839"/>
        <s v="940023786620"/>
        <s v="940023698185"/>
        <s v="940023693198"/>
        <s v="940023693199"/>
        <s v="940023693196"/>
        <s v="940023700506"/>
        <s v="940023769522"/>
        <s v="940023624540"/>
        <s v="710001226947"/>
        <s v="712038032663"/>
        <s v="710001012034"/>
        <s v="710001209456"/>
        <s v="712130132808"/>
        <s v="710000594173"/>
        <s v="71R662577D01"/>
        <s v="710001221723"/>
        <s v="710000863177"/>
        <s v="710000658374"/>
        <s v="906227487001"/>
        <s v="870001118682"/>
        <s v="720000926720"/>
        <s v="F41080139100"/>
        <s v="CBR346227C01"/>
        <s v="610001200639"/>
        <s v="720001220313"/>
        <s v="880101159306"/>
        <s v="720001011864"/>
        <s v="720000978751"/>
        <s v="720000982225"/>
        <s v="J92740041007"/>
        <s v="36Z036769001"/>
        <s v="242150121441"/>
        <s v="F41080139101"/>
        <s v="820101226134"/>
        <s v="K12150174966"/>
        <s v="J92522342002"/>
        <s v="830001204818"/>
        <s v="840001127009"/>
        <s v="840001224496"/>
        <s v="840001186140"/>
        <s v="840001208980"/>
        <s v="840001224507"/>
        <s v="840001028429"/>
        <s v="840001028431"/>
        <s v="840001224505"/>
        <s v="840001224506"/>
        <s v="840001224504"/>
        <s v="840001226055"/>
        <s v="72R771400001"/>
        <s v="84R586393D01"/>
        <s v="840001226163"/>
        <s v="K10022255417"/>
        <s v="K10020420647"/>
        <s v="K10022398369"/>
        <s v="K1Z059646001"/>
        <s v="K10020376723"/>
        <s v="K10023763652"/>
        <s v="K10020420553"/>
        <s v="K10020364844"/>
        <s v="K10020456017"/>
        <s v="K10020376722"/>
        <s v="K10020465337"/>
        <s v="K10020427849"/>
        <s v="20Z053908600"/>
        <s v="20Z053908001"/>
        <s v="20Z054090001"/>
        <s v="20Z052933001"/>
        <s v="208023591790"/>
        <s v="208023411650"/>
        <s v="208023651193"/>
        <s v="208023746880"/>
        <s v="208023425671"/>
        <s v="202150003904"/>
        <s v="208023529086"/>
        <s v="208023715060"/>
        <s v="20Z053981001"/>
        <s v="208023684796"/>
        <s v="208023185840"/>
        <s v="20Z054934001"/>
        <s v="208023521539"/>
        <s v="208023783901"/>
        <s v="208023465851"/>
        <s v="208023725227"/>
        <s v="208023251411"/>
        <s v="208022326519"/>
        <s v="208023783995"/>
        <s v="208023702003"/>
        <s v="208022951121"/>
        <s v="208023778538"/>
        <s v="20Z055030001"/>
        <s v="208023634119"/>
        <s v="208021505473"/>
        <s v="208023701960"/>
        <s v="20Z052627001"/>
        <s v="20Z053614001"/>
        <s v="208023725824"/>
        <s v="208023275217"/>
        <s v="20Z055281001"/>
        <s v="208023778410"/>
        <s v="870001156270"/>
        <s v="870001215059"/>
        <s v="87R663861001"/>
        <s v="870001205566"/>
        <s v="870001085793"/>
        <s v="870001207062"/>
        <s v="87R703829001"/>
        <s v="870001218585"/>
        <s v="870000980126"/>
        <s v="870000694108"/>
        <s v="870001224004"/>
        <s v="870001057452"/>
        <s v="870000811536"/>
        <s v="870001045371"/>
        <s v="870001068773"/>
        <s v="870000969903"/>
        <s v="870001215190"/>
        <s v="87R649679001"/>
        <s v="870001003998"/>
        <s v="870000957976"/>
        <s v="870001028969"/>
        <s v="870001215263"/>
        <s v="870001183019"/>
        <s v="870001141077"/>
        <s v="870001224014"/>
        <s v="870001209472"/>
        <s v="870001140465"/>
        <s v="870001213576"/>
        <s v="870001030821"/>
        <s v="87R731356001"/>
        <s v="870001204278"/>
        <s v="870001207758"/>
        <s v="F41080143100"/>
        <s v="F40010914618"/>
        <s v="F41080145100"/>
        <s v="F40010926667"/>
        <s v="F40010919432"/>
        <s v="F40010907676"/>
        <s v="F41080140100"/>
        <s v="F40010911717"/>
        <s v="F40010914155"/>
        <s v="F41080141100"/>
        <s v="F41080142100"/>
        <s v="F40010922433"/>
        <s v="F41080144100"/>
        <s v="F40010925695"/>
        <s v="F40010915908"/>
        <s v="F40010912255"/>
        <s v="F40010690262"/>
        <s v="R60022015550"/>
        <s v="R6Z006351001"/>
        <s v="R6Z006632001"/>
        <s v="L80001206848"/>
        <s v="800500895671"/>
        <s v="800501030070"/>
        <s v="L80001141960"/>
        <s v="L80001202010"/>
        <s v="L80001193757"/>
        <s v="L80001203511"/>
        <s v="L80001205645"/>
        <s v="L8R625427D01"/>
        <s v="L8R741783D00"/>
        <s v="L80001223485"/>
        <s v="L82039016137"/>
        <s v="L80001222612"/>
        <s v="L8R625516D01"/>
        <s v="L8R689638D01"/>
        <s v="L8R719838D00"/>
        <s v="L8R719838D01"/>
        <s v="L8R727517D01"/>
        <s v="L80001224689"/>
        <s v="L80001211806"/>
        <s v="830001195722"/>
        <s v="830001212271"/>
        <s v="83R702276001"/>
        <s v="830001221507"/>
        <s v="830001123461"/>
        <s v="830001048010"/>
        <s v="830001104679"/>
        <s v="830001121878"/>
        <s v="830001206343"/>
        <s v="830001097031"/>
        <s v="830001206394"/>
        <s v="830001206395"/>
        <s v="830001199088"/>
        <s v="830001087336"/>
        <s v="830001221891"/>
        <s v="83R741852D01"/>
        <s v="830001193121"/>
        <s v="832130112245"/>
        <s v="832130112243"/>
        <s v="83R638233D01"/>
        <s v="830001192931"/>
        <s v="830001192932"/>
        <s v="830001203305"/>
        <s v="830001186139"/>
        <s v="832130107006"/>
        <s v="830001121934"/>
        <s v="830001206680"/>
        <s v="830001206682"/>
        <s v="830001223182"/>
        <s v="830001203729"/>
        <s v="830001141828"/>
        <s v="830001206677"/>
        <s v="830001051935"/>
        <s v="830001175643"/>
        <s v="830001196746"/>
        <s v="820101217071"/>
        <s v="820101137522"/>
        <s v="830000971156"/>
        <s v="830001208046"/>
        <s v="830001142097"/>
        <s v="830001179198"/>
        <s v="830001194624"/>
        <s v="83R531889D01"/>
        <s v="832039408272"/>
        <s v="83R545855001"/>
        <s v="830001220115"/>
        <s v="830001034460"/>
        <s v="830001223383"/>
        <s v="830000882239"/>
        <s v="830001059246"/>
        <s v="830000969894"/>
        <s v="830000834217"/>
        <s v="830001186756"/>
        <s v="83R662605001"/>
        <s v="83R614076D01"/>
        <s v="83R614077D01"/>
        <s v="83R601445001"/>
        <s v="83R531983D01"/>
        <s v="83R749859D01"/>
        <s v="83R750381D01"/>
        <s v="832130027817"/>
        <s v="830000944127"/>
        <s v="830000978446"/>
        <s v="830000957365"/>
        <s v="830000881176"/>
        <s v="830001215136"/>
        <s v="830001220390"/>
        <s v="830001220388"/>
        <s v="830001217868"/>
        <s v="830001212544"/>
        <s v="830001212547"/>
        <s v="830001194625"/>
        <s v="832038148207"/>
        <s v="830000784314"/>
        <s v="830001209866"/>
        <s v="93R467629C00"/>
        <s v="93R467629D00"/>
        <s v="930001115271"/>
        <s v="930001209051"/>
        <s v="930001209060"/>
        <s v="930001010180"/>
        <s v="930001187212"/>
        <s v="93R769916001"/>
        <s v="930001209055"/>
        <s v="930001086062"/>
        <s v="930001104555"/>
        <s v="930000959269"/>
        <s v="930000478924"/>
        <s v="930001222489"/>
        <s v="CS0001226602"/>
        <s v="CS2130221992"/>
        <s v="702039173350"/>
        <s v="700001207945"/>
        <s v="700001224159"/>
        <s v="700001207960"/>
        <s v="700001209058"/>
        <s v="700001224043"/>
        <s v="700001227169"/>
        <s v="700001218529"/>
        <s v="700001202705"/>
        <s v="700001224814"/>
        <s v="700001173879"/>
        <s v="700001220098"/>
        <s v="70R749696001"/>
        <s v="702130097383"/>
        <s v="700000709768"/>
        <s v="700001208296"/>
        <s v="700001208299"/>
        <s v="70R733444D01"/>
        <s v="700001226091"/>
        <s v="700001226168"/>
        <s v="700001224815"/>
        <s v="700001204149"/>
        <s v="700001218449"/>
        <s v="700001220091"/>
        <s v="700001203016"/>
        <s v="700001227168"/>
        <s v="700001227487"/>
        <s v="70R762252001"/>
        <s v="700000873923"/>
        <s v="700000871308"/>
        <s v="700001206137"/>
        <s v="700001225205"/>
        <s v="700001217284"/>
        <s v="70R635449001"/>
        <s v="702130058493"/>
        <s v="91R521085D00"/>
        <s v="91R521085C01"/>
        <s v="91R556637D01"/>
        <s v="91R635874001"/>
        <s v="81R627403D01"/>
        <s v="810001218937"/>
        <s v="81R631444D01"/>
        <s v="810001191032"/>
        <s v="812039576438"/>
        <s v="81R619474D01"/>
        <s v="810001043902"/>
        <s v="810001225798"/>
        <s v="810001225844"/>
        <s v="812130132451"/>
        <s v="81R720205D01"/>
        <s v="810001067079"/>
        <s v="810001031064"/>
        <s v="81R732622D01"/>
        <s v="810001225937"/>
        <s v="810001206833"/>
        <s v="810001218695"/>
        <s v="810001184496"/>
        <s v="810001014807"/>
        <s v="810001205858"/>
        <s v="812039576432"/>
        <s v="81R732692D01"/>
        <s v="81R638044001"/>
        <s v="810001225797"/>
        <s v="81R451200C01"/>
        <s v="81R451200D02"/>
        <s v="81R451200D00"/>
        <s v="81R451200C00"/>
        <s v="81R749798D01"/>
        <s v="81R628658D01"/>
        <s v="81R705519D01"/>
        <s v="81R731351D01"/>
        <s v="810001137751"/>
        <s v="810001050693"/>
        <s v="810001012700"/>
        <s v="810001227192"/>
        <s v="810001209023"/>
        <s v="810001210468"/>
        <s v="810001209889"/>
        <s v="810001186433"/>
        <s v="810001209892"/>
        <s v="810001202121"/>
        <s v="810001208390"/>
        <s v="810001225765"/>
        <s v="81R657368001"/>
        <s v="81R625533001"/>
        <s v="812037513485"/>
        <s v="810001208630"/>
        <s v="81R595654D01"/>
        <s v="810001014806"/>
        <s v="81R529952D01"/>
        <s v="81R620371D01"/>
        <s v="810001088553"/>
        <s v="810001034917"/>
        <s v="81R690780C00"/>
        <s v="812038770513"/>
        <s v="812130292073"/>
        <s v="812130292053"/>
        <s v="812130292061"/>
        <s v="81R690780D01"/>
        <s v="81R595176D01"/>
        <s v="81R731352D01"/>
        <s v="810001199646"/>
        <s v="810001116602"/>
        <s v="81R627402D01"/>
        <s v="81R633903D01"/>
        <s v="810001206827"/>
        <s v="810001214800"/>
        <s v="800500672174"/>
        <s v="800500979948"/>
        <s v="800501207636"/>
        <s v="800501209050"/>
        <s v="800501209061"/>
        <s v="800501061141"/>
        <s v="800501209182"/>
        <s v="800501208989"/>
        <s v="800501224298"/>
        <s v="80R620469001"/>
        <s v="72R551286D01"/>
        <s v="80R491202C00"/>
        <s v="80R491203C00"/>
        <s v="800501205352"/>
        <s v="800501134828"/>
        <s v="800501223375"/>
        <s v="800500887575"/>
        <s v="80R632181001"/>
        <s v="83R625598D01"/>
        <s v="800500767355"/>
        <s v="800501027303"/>
        <s v="800500962210"/>
        <s v="800501048515"/>
        <s v="800500820011"/>
        <s v="800501066107"/>
        <s v="800501187730"/>
        <s v="800501183979"/>
        <s v="800501208988"/>
        <s v="800501085640"/>
        <s v="800501084568"/>
        <s v="800501085200"/>
        <s v="800501115596"/>
        <s v="800500873981"/>
        <s v="800501222492"/>
        <s v="800501141847"/>
        <s v="80R662435D01"/>
        <s v="80R548570001"/>
        <s v="80R585961D01"/>
        <s v="80R601574001"/>
        <s v="80R601599001"/>
        <s v="80R129897D05"/>
        <s v="80R129897D04"/>
        <s v="80R129897C03"/>
        <s v="80R129897C02"/>
        <s v="800501224463"/>
        <s v="800501224469"/>
        <s v="800501189636"/>
        <s v="80R637940D01"/>
        <s v="800501225434"/>
        <s v="80R750859D01"/>
        <s v="80R751001D01"/>
        <s v="80R585954D01"/>
        <s v="800501224468"/>
        <s v="800501224467"/>
        <s v="800501222385"/>
        <s v="800501218532"/>
        <s v="800501220047"/>
        <s v="800501220048"/>
        <s v="800501209608"/>
        <s v="800501209186"/>
        <s v="800501203946"/>
        <s v="80R662436D01"/>
        <s v="80R669494001"/>
        <s v="800501208289"/>
        <s v="800501103796"/>
        <s v="800500939672"/>
        <s v="800501215371"/>
        <s v="800500977401"/>
        <s v="800500997603"/>
        <s v="800500982355"/>
        <s v="800501219809"/>
        <s v="80R546479001"/>
        <s v="80R546660D01"/>
        <s v="80R459579D00"/>
        <s v="80R459579C00"/>
        <s v="80R720805D01"/>
        <s v="80R662369D01"/>
        <s v="80R662248D01"/>
        <s v="80R662362D01"/>
        <s v="80R585968D01"/>
        <s v="D9R633452D01"/>
        <s v="002130113012"/>
        <s v="00CD01110129"/>
        <s v="P60010910075"/>
        <s v="P60010922904"/>
        <s v="800560297594"/>
        <s v="800500817094"/>
        <s v="74R637618001"/>
        <s v="J90110913223"/>
        <s v="J92708625001"/>
        <s v="J91906725001"/>
        <s v="J91906727001"/>
        <s v="J91906731001"/>
        <s v="J91906733001"/>
        <s v="J91906730001"/>
        <s v="J91906728001"/>
        <s v="J91906729001"/>
        <s v="J91906726001"/>
        <s v="J91906724001"/>
        <s v="J90110922473"/>
        <s v="J92907577001"/>
        <s v="J91906749001"/>
        <s v="J91901563001"/>
        <s v="J90110900448"/>
        <s v="J92140067092"/>
        <s v="J92140044850"/>
        <s v="J90110922719"/>
        <s v="J92207684001"/>
        <s v="J91906748001"/>
        <s v="J91906748002"/>
        <s v="J91914895850"/>
        <s v="J91914895851"/>
        <s v="J90110926991"/>
        <s v="J90110914004"/>
        <s v="820101208365"/>
        <s v="820101208610"/>
        <s v="820101208607"/>
        <s v="820101208608"/>
        <s v="820101208604"/>
        <s v="820101208368"/>
        <s v="820101204472"/>
        <s v="820101224318"/>
        <s v="820101201844"/>
        <s v="82R253565D03"/>
        <s v="820101205513"/>
        <s v="822130033226"/>
        <s v="820101208078"/>
        <s v="820101139036"/>
        <s v="82R735100D01"/>
        <s v="820101227219"/>
        <s v="82R637935001"/>
        <s v="820101225901"/>
        <s v="820101192923"/>
        <s v="820101205376"/>
        <s v="82R578216D01"/>
        <s v="822038771080"/>
        <s v="820101226941"/>
        <s v="820101226942"/>
        <s v="820101226114"/>
        <s v="820101226115"/>
        <s v="820101209452"/>
        <s v="820101205356"/>
        <s v="820101208270"/>
        <s v="820101225902"/>
        <s v="820101188103"/>
        <s v="820101211451"/>
        <s v="82R774913001"/>
        <s v="820101226943"/>
        <s v="820101218644"/>
        <s v="820101200691"/>
        <s v="820101200454"/>
        <s v="820101227776"/>
        <s v="820101227144"/>
        <s v="820101227148"/>
        <s v="820101227146"/>
        <s v="890010913416"/>
        <s v="890010912551"/>
        <s v="89FB13975001"/>
        <s v="890010919449"/>
        <s v="89FB13966001"/>
        <s v="890010925447"/>
        <s v="89FB13934001"/>
        <s v="890010922612"/>
        <s v="892140138175"/>
        <s v="892140138177"/>
        <s v="890010900352"/>
        <s v="89FB13976001"/>
        <s v="890010920105"/>
        <s v="890010926029"/>
        <s v="89FQ37514507"/>
        <s v="890010914409"/>
        <s v="89FQ37514202"/>
        <s v="89FQ37514402"/>
        <s v="89FQ37514102"/>
        <s v="89FB13932001"/>
        <s v="89FQ37210004"/>
        <s v="890010924404"/>
        <s v="890010896331"/>
        <s v="89FB13948001"/>
        <s v="89FB13956001"/>
        <s v="89FB13967001"/>
        <s v="89FB13967002"/>
        <s v="890010926657"/>
        <s v="890010923954"/>
        <s v="890010911626"/>
        <s v="89WS86581704"/>
        <s v="89WS86582704"/>
        <s v="89WS11732609"/>
        <s v="89FB13984001"/>
        <s v="89FB13946001"/>
        <s v="E52140155175"/>
        <s v="E50010925760"/>
        <s v="BR2130220022"/>
        <s v="JM0001082732"/>
        <s v="JM2039487004"/>
        <s v="JM2130106561"/>
        <s v="800501209594"/>
        <s v="36Z035552001"/>
        <s v="360023626703"/>
        <s v="360022944616"/>
        <s v="360023758399"/>
        <s v="36Z028272855"/>
        <s v="36Z028272854"/>
        <s v="36Z036687001"/>
        <s v="687337061850"/>
        <s v="687337061851"/>
        <s v="682140048622"/>
        <s v="680010894692"/>
        <s v="85R637158D01"/>
        <s v="850001209057"/>
        <s v="850001200163"/>
        <s v="850001221578"/>
        <s v="850001207712"/>
        <s v="850000919073"/>
        <s v="800501223697"/>
        <s v="800501209019"/>
        <s v="800501209012"/>
        <s v="850000927414"/>
        <s v="850001083390"/>
        <s v="852038452811"/>
        <s v="85R556982D01"/>
        <s v="85R537055001"/>
        <s v="85R537283001"/>
        <s v="85R537285001"/>
        <s v="85R537253001"/>
        <s v="85R532213001"/>
        <s v="85R716068D01"/>
        <s v="850001201365"/>
        <s v="850001142094"/>
        <s v="850001186541"/>
        <s v="850001222929"/>
        <s v="850000857050"/>
        <s v="850001209047"/>
        <s v="850001200759"/>
        <s v="85R628015D01"/>
        <s v="850001207709"/>
        <s v="85R523460C00"/>
        <s v="85R523460C01"/>
        <s v="85R523460D00"/>
        <s v="85R523460D01"/>
        <s v="850001184441"/>
        <s v="85R690777D01"/>
        <s v="85R636270D01"/>
        <s v="85R741475D01"/>
        <s v="85R741543D01"/>
        <s v="85R741308D01"/>
        <s v="85R532559001"/>
        <s v="920000820573"/>
        <s v="920000908644"/>
        <s v="922130295076"/>
        <s v="92R628152D01"/>
        <s v="920001204484"/>
        <s v="920001206801"/>
        <s v="920001013420"/>
        <s v="92R755376001"/>
        <s v="920001223359"/>
        <s v="920001044743"/>
        <s v="920001155526"/>
        <s v="978110921843"/>
        <s v="978110640197"/>
        <s v="978110854326"/>
        <s v="978214052001"/>
        <s v="R10010907456"/>
        <s v="R17003551661"/>
        <s v="R17003556665"/>
        <s v="R17003551662"/>
        <s v="R17003548661"/>
        <s v="R17003547661"/>
        <s v="R17003547850"/>
        <s v="R17003532661"/>
        <s v="R17003525850"/>
        <s v="R17003525851"/>
        <s v="R17003557661"/>
        <s v="R10010924422"/>
        <s v="R10010899808"/>
        <s v="752046854144"/>
        <s v="L62130291742"/>
        <s v="L62036523349"/>
        <s v="L62038423090"/>
        <s v="L6R741768D01"/>
        <s v="620023695338"/>
        <s v="L30001202373"/>
        <s v="L30001208337"/>
        <s v="L30001035839"/>
        <s v="L30001207290"/>
        <s v="L30001205974"/>
        <s v="BR2130144214"/>
        <s v="BR2130090837"/>
        <s v="850001209059"/>
        <s v="610001179658"/>
        <s v="CBR583907001"/>
        <s v="610001226381"/>
        <s v="610001181720"/>
        <s v="610001203915"/>
        <s v="612039574444"/>
        <s v="610001219818"/>
        <s v="610001201242"/>
        <s v="610001201550"/>
        <s v="610001201558"/>
        <s v="610001190572"/>
        <s v="610001201146"/>
        <s v="610001199922"/>
        <s v="610000909699"/>
        <s v="610001226637"/>
        <s v="610001201560"/>
        <s v="80R585826D01"/>
        <s v="880101223531"/>
        <s v="880101223528"/>
        <s v="880101223527"/>
        <s v="880101224269"/>
        <s v="880101226250"/>
        <s v="882130260025"/>
        <s v="88R741477D01"/>
        <s v="880101223381"/>
        <s v="880100980960"/>
        <s v="880101178478"/>
        <s v="880101225092"/>
        <s v="880101158958"/>
        <s v="880101224874"/>
        <s v="88R754090001"/>
        <s v="882130215987"/>
        <s v="880101217185"/>
        <s v="880101222274"/>
        <s v="880101125112"/>
        <s v="880101123918"/>
        <s v="880101029059"/>
        <s v="880101085988"/>
        <s v="880101050257"/>
        <s v="880101085990"/>
        <s v="752140146066"/>
        <s v="752801741850"/>
        <s v="752801741851"/>
        <s v="750010927131"/>
        <s v="752801844661"/>
        <s v="750010921183"/>
        <s v="754305937661"/>
        <s v="KR2130163290"/>
        <s v="CT0001223671"/>
        <s v="L80001208510"/>
        <s v="J4R776061001"/>
        <s v="J4R559282D01"/>
        <s v="J4R771315D01"/>
        <s v="J40001227171"/>
        <s v="J40001225853"/>
        <s v="D40010925178"/>
        <s v="248323415556"/>
        <s v="248323782537"/>
        <s v="24Z129883001"/>
        <s v="248323366349"/>
        <s v="248321531030"/>
        <s v="248323425670"/>
        <s v="248322752520"/>
        <s v="24Z125272001"/>
        <s v="248323100200"/>
        <s v="248322656821"/>
        <s v="248321019977"/>
        <s v="248323225014"/>
        <s v="248323790296"/>
        <s v="24Z129718001"/>
        <s v="24Z130129001"/>
        <s v="248323586233"/>
        <s v="248323033430"/>
        <s v="248323423984"/>
        <s v="248323610487"/>
        <s v="248323315471"/>
        <s v="242150121439"/>
        <s v="242150123151"/>
        <s v="242150121448"/>
        <s v="242150121446"/>
        <s v="26Z072737001"/>
        <s v="26Z072737002"/>
        <s v="248323781356"/>
        <s v="248322976668"/>
        <s v="248323202114"/>
        <s v="248323790997"/>
        <s v="248322593698"/>
        <s v="248322675003"/>
        <s v="248323633784"/>
        <s v="248321101372"/>
        <s v="248322332605"/>
        <s v="248322699154"/>
        <s v="26Z074254001"/>
        <s v="242150020893"/>
        <s v="248320555945"/>
        <s v="242150020891"/>
        <s v="24Z128190001"/>
        <s v="248323134961"/>
        <s v="248323583813"/>
        <s v="242150121443"/>
        <s v="26Z072144004"/>
        <s v="26Z072144002"/>
        <s v="26Z072144001"/>
        <s v="248321825637"/>
        <s v="248323817917"/>
        <s v="248322116027"/>
        <s v="248322281078"/>
        <s v="26Z075871001"/>
        <s v="248322985830"/>
        <s v="248323811917"/>
        <s v="248323334849"/>
        <s v="26Z074123001"/>
        <s v="242150136603"/>
        <s v="242150020019"/>
        <s v="248323224172"/>
        <s v="248323017710"/>
        <s v="248323624822"/>
        <s v="242150121440"/>
        <s v="26Z074447001"/>
        <s v="248323493234"/>
        <s v="248323621159"/>
        <s v="248322751286"/>
        <s v="248323610638"/>
        <s v="248323592681"/>
        <s v="248322358376"/>
        <s v="24Z129462001"/>
        <s v="24Z127015001"/>
        <s v="248322980427"/>
        <s v="800560299810"/>
        <s v="248322751268"/>
        <s v="248323738958"/>
        <s v="248322675270"/>
        <s v="248323620558"/>
        <s v="248323650046"/>
        <s v="248323600328"/>
        <s v="248323172277"/>
        <s v="248323593519"/>
        <s v="248322849323"/>
        <s v="248322849358"/>
        <s v="26Z070897002"/>
        <s v="26Z070897003"/>
        <s v="248322464522"/>
        <s v="26Z067859003"/>
        <s v="248323277581"/>
        <s v="26Z067859002"/>
        <s v="248323780839"/>
        <s v="248323243295"/>
        <s v="248323669228"/>
        <s v="242150123155"/>
        <s v="242150123153"/>
        <s v="248323169605"/>
        <s v="248322961015"/>
        <s v="248322764526"/>
        <s v="248322142585"/>
        <s v="242150023353"/>
        <s v="26Z074820001"/>
        <s v="248323700225"/>
        <s v="248323280540"/>
        <s v="26Z075873001"/>
        <s v="248323624793"/>
        <s v="248323425549"/>
        <s v="248323425673"/>
        <s v="248323225317"/>
        <s v="248322920782"/>
        <s v="248323700163"/>
        <s v="26Z075097001"/>
        <s v="24Z126544001"/>
        <s v="248323425786"/>
        <s v="248323201684"/>
        <s v="248323508353"/>
        <s v="248323333972"/>
        <s v="26Z070629002"/>
        <s v="248323431943"/>
        <s v="242150020895"/>
        <s v="248323397810"/>
        <s v="248323776723"/>
        <s v="248322926453"/>
        <s v="242150121447"/>
        <s v="248322768461"/>
        <s v="24Z129801001"/>
        <s v="242150020900"/>
        <s v="24Z127905001"/>
        <s v="24Z126821001"/>
        <s v="242150162071"/>
        <s v="248322146614"/>
        <s v="248323309817"/>
        <s v="248323390328"/>
        <s v="248322160656"/>
        <s v="248323781969"/>
        <s v="248321859027"/>
        <s v="248323183658"/>
        <s v="248322526179"/>
        <s v="242150121444"/>
        <s v="242150020898"/>
        <s v="248323558958"/>
        <s v="242055326009"/>
        <s v="248322753014"/>
        <s v="248323819803"/>
        <s v="26Z073233001"/>
        <s v="248323787233"/>
        <s v="248323225539"/>
        <s v="248323303829"/>
        <s v="248323521916"/>
        <s v="248322704558"/>
        <s v="248322950027"/>
        <s v="248323214117"/>
        <s v="248323554860"/>
        <s v="248323790918"/>
        <s v="248323788275"/>
        <s v="248323465245"/>
        <s v="26Z072971001"/>
        <s v="248323492206"/>
        <s v="248323787856"/>
        <s v="248323819902"/>
        <s v="248323636304"/>
        <s v="248323507262"/>
        <s v="26Z074368001"/>
        <s v="24Z131181001"/>
        <s v="26Z074609001"/>
        <s v="26Z074603001"/>
        <s v="248323790904"/>
        <s v="26Z072814001"/>
        <s v="24Z128381001"/>
        <s v="248323590221"/>
        <s v="26Z071656001"/>
        <s v="248323404616"/>
        <s v="26Z073089001"/>
        <s v="26Z073089002"/>
        <s v="26Z073089003"/>
        <s v="248323623488"/>
        <s v="248323659354"/>
        <s v="26Z075433001"/>
        <s v="248323593496"/>
        <s v="248323404621"/>
        <s v="26Z071520003"/>
        <s v="248323192807"/>
        <s v="248323602481"/>
        <s v="26Z075410001"/>
        <s v="248323438310"/>
        <s v="248323813154"/>
        <s v="248322751101"/>
        <s v="242150123172"/>
        <s v="242150023354"/>
        <s v="242150023355"/>
        <s v="242150020897"/>
        <s v="242150020888"/>
        <s v="26Z073179001"/>
        <s v="242150112670"/>
        <s v="242150121445"/>
        <s v="248322674913"/>
        <s v="248323513130"/>
        <s v="248323079583"/>
        <s v="248322514949"/>
        <s v="248323194632"/>
        <s v="248323557159"/>
        <s v="248323817119"/>
        <s v="24Z127568001"/>
        <s v="24Z125772001"/>
        <s v="248323091764"/>
        <s v="248323624800"/>
        <s v="26Z071626001"/>
        <s v="248323624178"/>
        <s v="248323622210"/>
        <s v="248323803901"/>
        <s v="242150078600"/>
        <s v="26Z073650001"/>
        <s v="26Z073911001"/>
        <s v="26Z073912001"/>
        <s v="248323624779"/>
        <s v="248323167095"/>
        <s v="242150020892"/>
        <s v="248322374616"/>
        <s v="248323032881"/>
        <s v="248322675268"/>
        <s v="242150123154"/>
        <s v="248323469156"/>
        <s v="24Z123953001"/>
        <s v="26Z073651001"/>
        <s v="26Z072267001"/>
        <s v="248323579226"/>
        <s v="248323501558"/>
        <s v="248323130801"/>
        <s v="248323205689"/>
        <s v="248323275186"/>
        <s v="248323528058"/>
        <s v="248323553394"/>
        <s v="242150020899"/>
        <s v="248323502376"/>
        <s v="248323576893"/>
        <s v="24Z127067001"/>
        <s v="26Z074668001"/>
        <s v="248323034826"/>
        <s v="248323406292"/>
        <s v="248323139250"/>
        <s v="248321883893"/>
        <s v="248322469391"/>
        <s v="248322458478"/>
        <s v="248322458463"/>
        <s v="26Z073150001"/>
        <s v="26Z071993001"/>
        <s v="26Z074185001"/>
        <s v="26Z075876001"/>
        <s v="242150121450"/>
        <s v="248323624747"/>
        <s v="248322725610"/>
        <s v="248323602406"/>
        <s v="248322326832"/>
        <s v="248323717946"/>
        <s v="248323623118"/>
        <s v="248323390377"/>
        <s v="248323653926"/>
        <s v="248323557272"/>
        <s v="248323143648"/>
        <s v="248323626733"/>
        <s v="248323538561"/>
        <s v="248323340876"/>
        <s v="248323662394"/>
        <s v="248323587685"/>
        <s v="248323675140"/>
        <s v="248323587671"/>
        <s v="248323461880"/>
        <s v="248322674474"/>
        <s v="242150123152"/>
        <s v="242150121438"/>
        <s v="248322275137"/>
        <s v="26Z070288002"/>
        <s v="26Z070288003"/>
        <s v="248323486860"/>
        <s v="26Z074056001"/>
        <s v="248323739913"/>
        <s v="248323788400"/>
        <s v="248323035180"/>
        <s v="960023704376"/>
        <s v="F42140014923"/>
        <s v="792130197712"/>
        <s v="79R648781D01"/>
        <s v="792130135004"/>
        <s v="906110902884"/>
        <s v="906110902882"/>
        <s v="906227454850"/>
        <s v="906227454851"/>
        <s v="906110910613"/>
        <s v="906110909599"/>
        <s v="906110909600"/>
        <s v="906110909598"/>
        <s v="906110909597"/>
        <s v="906110902422"/>
        <s v="906110917625"/>
        <s v="906110910676"/>
        <s v="906110905444"/>
        <s v="906392729001"/>
        <s v="902140146019"/>
        <s v="906138083001"/>
        <s v="800501147506"/>
        <s v="800500926716"/>
        <s v="906110827882"/>
        <s v="906307721001"/>
        <s v="906110922503"/>
        <s v="902140150703"/>
        <s v="74R523199C00"/>
        <s v="91R541680001"/>
        <s v="81R540015D01"/>
        <s v="J92708496005"/>
        <s v="610001199918"/>
        <s v="610001201565"/>
        <s v="E51053134501"/>
        <s v="610001201562"/>
        <s v="610001201559"/>
        <s v="610001201147"/>
        <s v="610001201564"/>
        <s v="JMR600303D01"/>
        <s v="JMR600305D01"/>
        <s v="JMR600241D01"/>
        <s v="JMR599726D01"/>
        <s v="610001201237"/>
        <s v="610001201002"/>
        <s v="89FB13944001"/>
        <s v="J92708496850"/>
        <s v="J92708496851"/>
        <s v="J92708494866"/>
        <s v="J92708494850"/>
        <s v="J92708494880"/>
        <s v="J92708494864"/>
        <s v="J92140067091"/>
        <s v="812039576434"/>
        <s v="K10023660209"/>
        <s v="F41080139800"/>
        <s v="940023664710"/>
        <s v="ABZA00006851"/>
        <s v="ABZA00006850"/>
        <s v="242150020896"/>
        <s v="242150023352"/>
      </sharedItems>
    </cacheField>
    <cacheField name="SourceSystem" numFmtId="0">
      <sharedItems/>
    </cacheField>
    <cacheField name="Normalized_SalesOrderNo" numFmtId="0">
      <sharedItems/>
    </cacheField>
    <cacheField name="Ship_To_Amid2" numFmtId="0">
      <sharedItems count="519">
        <s v="No Value"/>
        <s v="AE631419835"/>
        <s v="AE649543451"/>
        <s v="AR971725130"/>
        <s v="AR972158711"/>
        <s v="AR977404045"/>
        <s v="AT300133535"/>
        <s v="AT300252322"/>
        <s v="AT300272937"/>
        <s v="AT300514168"/>
        <s v="AT303406300"/>
        <s v="AU750018590"/>
        <s v="BE282744309"/>
        <s v="BE370007150"/>
        <s v="BE370190878"/>
        <s v="BE370222416"/>
        <s v="BE370515330"/>
        <s v="BE373876762"/>
        <s v="BR678272727"/>
        <s v="BR898626452"/>
        <s v="BR899344030"/>
        <s v="BR899553416"/>
        <s v="BR899936876"/>
        <s v="BR900085382"/>
        <s v="BR900686726"/>
        <s v="BR901720511"/>
        <s v="BR905642422"/>
        <s v="BR908751766"/>
        <s v="CA200856560"/>
        <s v="CA201351975"/>
        <s v="CA201649068"/>
        <s v="CA202135729"/>
        <s v="CA202686119"/>
        <s v="CA205429533"/>
        <s v="CA206441842"/>
        <s v="CA206933090"/>
        <s v="CA207262296"/>
        <s v="CA243930281"/>
        <s v="CA244607925"/>
        <s v="CA247075187"/>
        <s v="CA248754699"/>
        <s v="CA249063835"/>
        <s v="CA250829553"/>
        <s v="CA251017042"/>
        <s v="CA251797189"/>
        <s v="CA252727136"/>
        <s v="CA253891311"/>
        <s v="CA259984052"/>
        <s v="CH480001163"/>
        <s v="CH480001296"/>
        <s v="CH480008226"/>
        <s v="CH480206544"/>
        <s v="CH480683648"/>
        <s v="CH480708874"/>
        <s v="CH480716935"/>
        <s v="CH480721971"/>
        <s v="CH480847557"/>
        <s v="CH480893994"/>
        <s v="CH480927891"/>
        <s v="CH481421261"/>
        <s v="CH481616324"/>
        <s v="CH481693786"/>
        <s v="CH485609796"/>
        <s v="CH487201915"/>
        <s v="CN529663692"/>
        <s v="CN653710657"/>
        <s v="CN653715839"/>
        <s v="CN654287242"/>
        <s v="CN654292358"/>
        <s v="CN654583822"/>
        <s v="CN999976347"/>
        <s v="CO880177837"/>
        <s v="CO880302729"/>
        <s v="CZ360584072"/>
        <s v="CZ360598890"/>
        <s v="CZ366924348"/>
        <s v="CZ495049439"/>
        <s v="CZ495108516"/>
        <s v="CZ495313629"/>
        <s v="CZ495721797"/>
        <s v="CZ643480403"/>
        <s v="CZ643586670"/>
        <s v="CZ643840853"/>
        <s v="CZ644034605"/>
        <s v="CZ644195984"/>
        <s v="CZ644862666"/>
        <s v="DE312611300"/>
        <s v="DE312843352"/>
        <s v="DE315000893"/>
        <s v="DE315223255"/>
        <s v="DE315531558"/>
        <s v="DE315537944"/>
        <s v="DE315731513"/>
        <s v="DE315731679"/>
        <s v="DE315750646"/>
        <s v="DE315764589"/>
        <s v="DE315778035"/>
        <s v="DE315801068"/>
        <s v="DE316067164"/>
        <s v="DE316268655"/>
        <s v="DE317502557"/>
        <s v="DE318280815"/>
        <s v="DE318595162"/>
        <s v="DE321094120"/>
        <s v="DE323642157"/>
        <s v="DE326016888"/>
        <s v="DE327437638"/>
        <s v="DE329051853"/>
        <s v="DE329365795"/>
        <s v="DE329781889"/>
        <s v="DE330441788"/>
        <s v="DE331648753"/>
        <s v="DE331725965"/>
        <s v="DE332841746"/>
        <s v="DE333199370"/>
        <s v="DE341389328"/>
        <s v="DE341704432"/>
        <s v="DE343863791"/>
        <s v="DE343930459"/>
        <s v="DE366320448"/>
        <s v="DE498009257"/>
        <s v="DE498999044"/>
        <s v="DE999998399"/>
        <s v="DK305014532"/>
        <s v="DK305025413"/>
        <s v="DK305372513"/>
        <s v="DK305754202"/>
        <s v="DK306116914"/>
        <s v="DK307616250"/>
        <s v="DK308073050"/>
        <s v="DK310046375"/>
        <s v="EG366719321"/>
        <s v="EG552438053"/>
        <s v="ES460024144"/>
        <s v="ES460024847"/>
        <s v="ES460141344"/>
        <s v="ES460282148"/>
        <s v="ES461064446"/>
        <s v="ES462004128"/>
        <s v="ES462006925"/>
        <s v="ES462009655"/>
        <s v="ES462027178"/>
        <s v="ES462068420"/>
        <s v="ES462211913"/>
        <s v="ES462213091"/>
        <s v="ES463774401"/>
        <s v="ES464117019"/>
        <s v="ES465752512"/>
        <s v="ES468172705"/>
        <s v="ES479639387"/>
        <s v="ES513394205"/>
        <s v="ES513677336"/>
        <s v="FI368756169"/>
        <s v="FI651757627"/>
        <s v="FR260509716"/>
        <s v="FR262480728"/>
        <s v="FR268458213"/>
        <s v="FR270703879"/>
        <s v="FR275137164"/>
        <s v="FR275153401"/>
        <s v="FR275237931"/>
        <s v="FR275247807"/>
        <s v="FR275256642"/>
        <s v="FR275260909"/>
        <s v="FR275267813"/>
        <s v="FR275463404"/>
        <s v="FR278151303"/>
        <s v="FR279612824"/>
        <s v="FR297878469"/>
        <s v="FR380855445"/>
        <s v="FR380948745"/>
        <s v="FR382014330"/>
        <s v="FR382613610"/>
        <s v="FR392095410"/>
        <s v="FR392565800"/>
        <s v="FR393854133"/>
        <s v="FR399752687"/>
        <s v="FR494169089"/>
        <s v="FR494694607"/>
        <s v="FR569991342"/>
        <s v="FR574965414"/>
        <s v="FR647627173"/>
        <s v="FR647894260"/>
        <s v="FR762307056"/>
        <s v="FR767534308"/>
        <s v="FR772428918"/>
        <s v="FR779240720"/>
        <s v="FREU9999596"/>
        <s v="FREU9999769"/>
        <s v="GB210021531"/>
        <s v="GB212238018"/>
        <s v="GB214513087"/>
        <s v="GB215785387"/>
        <s v="GB218064780"/>
        <s v="GB221195030"/>
        <s v="GB221724714"/>
        <s v="GB227248127"/>
        <s v="GB227305745"/>
        <s v="GB228559365"/>
        <s v="GB235606071"/>
        <s v="GB238437763"/>
        <s v="GB238446699"/>
        <s v="GB238953785"/>
        <s v="GB239637049"/>
        <s v="GB239864705"/>
        <s v="GB296267206"/>
        <s v="GB346639198"/>
        <s v="GB348812566"/>
        <s v="GB379004625"/>
        <s v="GB390288827"/>
        <s v="GB424636400"/>
        <s v="GB737942263"/>
        <s v="GB739265544"/>
        <s v="GB768624926"/>
        <s v="GB777513102"/>
        <s v="GR999998958"/>
        <s v="HU364745075"/>
        <s v="HU401220637"/>
        <s v="ID728820614"/>
        <s v="ID728832403"/>
        <s v="IE989076328"/>
        <s v="IL534018473"/>
        <s v="IN650056914"/>
        <s v="IN650171796"/>
        <s v="IN650174378"/>
        <s v="IN650194665"/>
        <s v="IN650446854"/>
        <s v="IN650635774"/>
        <s v="IN650665649"/>
        <s v="IN650676737"/>
        <s v="IN677335830"/>
        <s v="IN677371737"/>
        <s v="IN862242315"/>
        <s v="IN915854165"/>
        <s v="IN916152424"/>
        <s v="IN918436937"/>
        <s v="IN918447756"/>
        <s v="IT428569479"/>
        <s v="IT428718852"/>
        <s v="IT429117146"/>
        <s v="IT429146983"/>
        <s v="IT431864529"/>
        <s v="IT432019594"/>
        <s v="IT432891620"/>
        <s v="IT433013984"/>
        <s v="IT433203270"/>
        <s v="IT437276392"/>
        <s v="IT438679735"/>
        <s v="IT439176116"/>
        <s v="IT440071629"/>
        <s v="IT440211105"/>
        <s v="IT445954142"/>
        <s v="IT447267550"/>
        <s v="IT514379643"/>
        <s v="IT654926112"/>
        <s v="JP690536552"/>
        <s v="JP690541503"/>
        <s v="JP690542881"/>
        <s v="JP690543699"/>
        <s v="JP690546460"/>
        <s v="JP690553649"/>
        <s v="JP690564737"/>
        <s v="JP690568399"/>
        <s v="JP690568647"/>
        <s v="JP690573522"/>
        <s v="JP690594940"/>
        <s v="JP691643936"/>
        <s v="JP691733476"/>
        <s v="JP691733484"/>
        <s v="JP691733492"/>
        <s v="JP691738579"/>
        <s v="JP701268799"/>
        <s v="JP707533709"/>
        <s v="KR687735621"/>
        <s v="KR688022516"/>
        <s v="LB999998970"/>
        <s v="LU400425153"/>
        <s v="LU400580262"/>
        <s v="LU400980215"/>
        <s v="MX810010967"/>
        <s v="MX810762823"/>
        <s v="MX811959758"/>
        <s v="MX812224327"/>
        <s v="MY597916774"/>
        <s v="MY652147364"/>
        <s v="MY652184524"/>
        <s v="NL386333629"/>
        <s v="NL402001754"/>
        <s v="NL402008445"/>
        <s v="NL404553448"/>
        <s v="NL406425785"/>
        <s v="NL406966304"/>
        <s v="NL409408432"/>
        <s v="NL409473852"/>
        <s v="NL410332522"/>
        <s v="NL414620351"/>
        <s v="NL415497239"/>
        <s v="NL419614193"/>
        <s v="NO515112308"/>
        <s v="NO518459289"/>
        <s v="NO548385033"/>
        <s v="NO671325439"/>
        <s v="NO730454485"/>
        <s v="NO731089728"/>
        <s v="NO999998989"/>
        <s v="NZ590112975"/>
        <s v="NZ590130563"/>
        <s v="NZ590328928"/>
        <s v="NZ593941206"/>
        <s v="PH718676000"/>
        <s v="PH718790330"/>
        <s v="PL422157446"/>
        <s v="PL422245449"/>
        <s v="PL643839558"/>
        <s v="PLEU9998626"/>
        <s v="PR828606546"/>
        <s v="PT449205376"/>
        <s v="PT450495502"/>
        <s v="PT450599134"/>
        <s v="PT509866914"/>
        <s v="PT999998984"/>
        <s v="QA644190548"/>
        <s v="QA644907628"/>
        <s v="RO645209289"/>
        <s v="RU315016295"/>
        <s v="RU633194089"/>
        <s v="RU633200696"/>
        <s v="RU633206008"/>
        <s v="RU644015489"/>
        <s v="RU644631392"/>
        <s v="RU644770091"/>
        <s v="RU644830044"/>
        <s v="RU644903627"/>
        <s v="RU999997928"/>
        <s v="RU999998651"/>
        <s v="SAEU9999990"/>
        <s v="SE350581039"/>
        <s v="SE353250673"/>
        <s v="SE353957491"/>
        <s v="SE354052045"/>
        <s v="SE508410342"/>
        <s v="SE554588459"/>
        <s v="SE631945057"/>
        <s v="SE632837493"/>
        <s v="SG595120049"/>
        <s v="SG595143637"/>
        <s v="SG595538018"/>
        <s v="SG894721898"/>
        <s v="SK643567985"/>
        <s v="SK662572937"/>
        <s v="TR366776714"/>
        <s v="TR535260632"/>
        <s v="TR644514572"/>
        <s v="TREU9999965"/>
        <s v="TW657239380"/>
        <s v="US001213206"/>
        <s v="US001213214"/>
        <s v="US001287762"/>
        <s v="US001307081"/>
        <s v="US001316827"/>
        <s v="US001317064"/>
        <s v="US001325463"/>
        <s v="US001338912"/>
        <s v="US001339159"/>
        <s v="US001344746"/>
        <s v="US001367960"/>
        <s v="US001802511"/>
        <s v="US001807150"/>
        <s v="US001863794"/>
        <s v="US001940170"/>
        <s v="US002944531"/>
        <s v="US003296175"/>
        <s v="US004206397"/>
        <s v="US004255915"/>
        <s v="US004318846"/>
        <s v="US004726456"/>
        <s v="US005034566"/>
        <s v="US006092860"/>
        <s v="US006421325"/>
        <s v="US006924872"/>
        <s v="US006928097"/>
        <s v="US006942395"/>
        <s v="US006943781"/>
        <s v="US006950349"/>
        <s v="US006956049"/>
        <s v="US006960066"/>
        <s v="US006962435"/>
        <s v="US006963540"/>
        <s v="US006979900"/>
        <s v="US006988034"/>
        <s v="US007902059"/>
        <s v="US008955171"/>
        <s v="US009137209"/>
        <s v="US009138033"/>
        <s v="US009256819"/>
        <s v="US009581091"/>
        <s v="US009581646"/>
        <s v="US009602533"/>
        <s v="US013005702"/>
        <s v="US014127109"/>
        <s v="US018300884"/>
        <s v="US029053964"/>
        <s v="US029990699"/>
        <s v="US030772334"/>
        <s v="US039976196"/>
        <s v="US040503955"/>
        <s v="US041534264"/>
        <s v="US042803536"/>
        <s v="US044691103"/>
        <s v="US045812369"/>
        <s v="US046667523"/>
        <s v="US047675947"/>
        <s v="US048198188"/>
        <s v="US048342034"/>
        <s v="US049159957"/>
        <s v="US049515430"/>
        <s v="US049809676"/>
        <s v="US050957364"/>
        <s v="US051550713"/>
        <s v="US051957769"/>
        <s v="US052443892"/>
        <s v="US054541771"/>
        <s v="US055169452"/>
        <s v="US055991053"/>
        <s v="US056134315"/>
        <s v="US057980500"/>
        <s v="US058369562"/>
        <s v="US062024112"/>
        <s v="US062500678"/>
        <s v="US064930894"/>
        <s v="US065377418"/>
        <s v="US068528376"/>
        <s v="US069269975"/>
        <s v="US071285837"/>
        <s v="US071695183"/>
        <s v="US072957699"/>
        <s v="US073019465"/>
        <s v="US073131062"/>
        <s v="US073249799"/>
        <s v="US075762237"/>
        <s v="US078423447"/>
        <s v="US078458370"/>
        <s v="US078760071"/>
        <s v="US080399256"/>
        <s v="US094399359"/>
        <s v="US095856332"/>
        <s v="US099855579"/>
        <s v="US101991222"/>
        <s v="US103391843"/>
        <s v="US104590802"/>
        <s v="US108024050"/>
        <s v="US112871561"/>
        <s v="US113253319"/>
        <s v="US118569339"/>
        <s v="US119723906"/>
        <s v="US131784451"/>
        <s v="US144356508"/>
        <s v="US145694753"/>
        <s v="US155366107"/>
        <s v="US160068433"/>
        <s v="US160945242"/>
        <s v="US175778443"/>
        <s v="US177667227"/>
        <s v="US183616317"/>
        <s v="US186815635"/>
        <s v="US197329691"/>
        <s v="US611879891"/>
        <s v="US621411289"/>
        <s v="US783824670"/>
        <s v="US786338199"/>
        <s v="US788621402"/>
        <s v="US790786578"/>
        <s v="US791072197"/>
        <s v="US799249461"/>
        <s v="US801550802"/>
        <s v="US802054742"/>
        <s v="US803898469"/>
        <s v="US807391529"/>
        <s v="US807918628"/>
        <s v="US808513709"/>
        <s v="US808730360"/>
        <s v="US825894319"/>
        <s v="US832447812"/>
        <s v="US833081081"/>
        <s v="US834951691"/>
        <s v="US848381245"/>
        <s v="US872991138"/>
        <s v="US878072446"/>
        <s v="US878185453"/>
        <s v="US949152987"/>
        <s v="US964899132"/>
        <s v="US967356127"/>
        <s v="US967362331"/>
        <s v="USFD0441572"/>
        <s v="USFD1673995"/>
        <s v="USFD1883032"/>
        <s v="USFD2022853"/>
        <s v="USFD3254885"/>
        <s v="USFD3257920"/>
        <s v="USFD3257987"/>
        <s v="USFD5421256"/>
        <s v="USFD6016741"/>
        <s v="USFD8944690"/>
        <s v="USFDHBRDTRN"/>
        <s v="USSLEDDESTA"/>
        <s v="USSLEDINSTA"/>
        <s v="VE885620229"/>
        <s v="WW654087733"/>
        <s v="ZA644663171"/>
        <s v="ZA999998724"/>
        <s v="AU750146227"/>
        <s v="AU750506131"/>
        <s v="AU750525149"/>
        <s v="AU750760050"/>
        <s v="AU750905432"/>
        <s v="AU753337914"/>
        <s v="AU753682830"/>
        <s v="AU755247988"/>
        <s v="AU758703227"/>
      </sharedItems>
    </cacheField>
    <cacheField name="Account" numFmtId="0">
      <sharedItems count="520">
        <s v="N/V"/>
        <s v="EMIRATES AIRLINES"/>
        <s v="DUBAI CHAMBER OF COMMERCE"/>
        <s v="BANCO HIPOTECARIO SA"/>
        <s v="TELEFONICA MEDIA DE ARGENTINA S A"/>
        <s v="SOFORA TELECOMUNICACIONES SA"/>
        <s v="AUSTRIAN AIRLINES"/>
        <s v="HUTCHISON 3G AUSTRIA HOLDINGS GMBH"/>
        <s v="RZB RAIFFEISEN ZENTR"/>
        <s v="MAGNA"/>
        <s v="ACP HOLDING GMBH"/>
        <s v="AUSTRALIAN BUREAU OF STATISTICS - FED"/>
        <s v="AUDEFAULT - default AMID"/>
        <s v="BELGACOM"/>
        <s v="NMBS"/>
        <s v="GDF SUEZ BELGIUM"/>
        <s v="MAZDA"/>
        <s v="BNP PARIBAS FORTIS"/>
        <s v="CEGEKA NV"/>
        <s v="Sk Intelligence Tecnologia Em Informatica Ltda"/>
        <s v="Almap BBDO Publicidade e Comunicacoes Ltda"/>
        <s v="BANCO CENTRAL DO BRASIL"/>
        <s v="SERCOMPE COMPUTADORES LTDA"/>
        <s v="WEG PARTICIPACOES E SERVICOS S/A"/>
        <s v="ITACATU S/A"/>
        <s v="DECATRON AUTOMACAO E TECNOLOGIA DA INFORMACAO LTDA"/>
        <s v="DIEBOLD BRASIL LTDA"/>
        <s v="OPENTEC COMPUTACAO &amp; SISTEMAS LTDA"/>
        <s v="Interadapt Solutions Ltda."/>
        <s v="GOV OF CANADA - PUBLIC SAFETY &amp; EMERGENCY PREPAREDNESS CANADA"/>
        <s v="REGION OF PEEL"/>
        <s v="ROGERS COMMUNICATIONS INC"/>
        <s v="CANADIAN NATIONAL RAILWAYS"/>
        <s v="CANADIAN IMPERIAL BANK OF COMMERCE"/>
        <s v="SNC LAVALIN INC"/>
        <s v="FEDERATION DES CAISSES DESJARDINS DU QUEBEC"/>
        <s v="ALTAGAS LTD"/>
        <s v="HYDRO QUEBEC"/>
        <s v="WESCOM INC"/>
        <s v="BCE INC"/>
        <s v="CITY OF TORONTO"/>
        <s v="ACCENTURE INC"/>
        <s v="TALISMAN ENERGY INC"/>
        <s v="GOV OF BC - VANCOUVER ISLAND HEALTH AUTHORITY (VIHA)"/>
        <s v="MANULIFE FINANCIAL CORPORATION"/>
        <s v="GOV OF AB - ALBERTA HEALTH SVCS"/>
        <s v="INSURANCE CORPORATION OF BC"/>
        <s v="EPCOR UTILITIES INC"/>
        <s v="SUN LIFE FINANCIAL SERVICES OF CANADA INC"/>
        <s v="SWISS RE"/>
        <s v="MIGROS_DS"/>
        <s v="ROCHE HOLDING AG"/>
        <s v="SWISSCOM GROUP"/>
        <s v="SBB SCHWEIZERISCHE BUNDESBAHNEN"/>
        <s v="NESTLE S.A."/>
        <s v="SCHWEIZERISCHE MOBILIAR GENOSSENSCHAFT"/>
        <s v="FINOVA_KB"/>
        <s v="DIE SCHWEIZERISCHE POST"/>
        <s v="ISOURCE AG"/>
        <s v="HELSANA"/>
        <s v="SCHWEIZER VERBAND DER RAIFFEISENBANKEN S"/>
        <s v="B-SOURCE SA CH"/>
        <s v="INDUSTRIELLE WERKE BASEL (IWB)"/>
        <s v="NOVARTIS EUROPE"/>
        <s v="UBS AG"/>
        <s v="CITIC INDUSTRIAL BANK"/>
        <s v="INDUSTRY AND COMMERCE BANK OF CHINA GENERAL HEADQUARTERS"/>
        <s v="CHINA MERCHANTS BANK CO LTD"/>
        <s v="FUJIAN INDUSTRIAL BANK"/>
        <s v="HUAWEI TECHNOLOGIES CO., LTD."/>
        <s v="FAW-VOLKSWAGEN AUTOMOTIVE CO., LTD."/>
        <s v="Neijiang Huiwei Information Technology Co Ltd"/>
        <s v="COMCEL"/>
        <s v="GRUPO AVAL ACCIONES Y VALORES SA"/>
        <s v="T-MOBILE CZECH REPUBLIC AS"/>
        <s v="CSC COMPUTER SERVICES SPOL S RO"/>
        <s v="CESKA SPORITELNA A.S."/>
        <s v="DNS AS"/>
        <s v="GE CAPITAL BANK A.S."/>
        <s v="ATACO"/>
        <s v="AVG TECHNOLOGIES CZ S.R.O."/>
        <s v="KOMERCNI BANKA A.S."/>
        <s v="MITTAL ARCELOR"/>
        <s v="DHL INTERNATIONAL (CZECH REPUBLIC) S.R.O."/>
        <s v="HEWLETT-PACKARD S.R.O."/>
        <s v="KOOPERATIVA POJISTOVNA A.S."/>
        <s v="VSEOBECNA ZDRAVOTNI POJISTOVNA CESKE REPUBLIKY"/>
        <s v="SAG BETEILIGUNGS GMBH"/>
        <s v="EADS DEUTSCHLAND GMBH (SOUTH)"/>
        <s v="DEUTSCHE LUFTHANSA AKTIENGESELLSCHAFT"/>
        <s v="HONDA MOTOR EUROPE (NORTH) GMBH"/>
        <s v="BSH BOSCH &amp;SIEMENS HAUSGERTE GMBH"/>
        <s v="COMMERZBANK AG"/>
        <s v="LINDE GAS - LINDE AKTIENGESELLSCHAFT"/>
        <s v="AUDI AG"/>
        <s v="DZ BANK AG DEUTSCHE ZENTRALGENOSSENSCHAFTSBANK"/>
        <s v="T-SYSTEMS GMBH"/>
        <s v="SAL OPPENHEIM JR + CIE KG AUF AKTIEN"/>
        <s v="DATEV EG"/>
        <s v="SIEMENS AKTIENGESELLSCHAFT"/>
        <s v="SAP AKTIENGESELLSCHAFT SYSTEME ANWENDUNGEN PRODUKTE IN DER DATENVERARBEITUNG"/>
        <s v="MUNCHENER RUCKVERSICHERUNGS-GESELLSCHAFT AG"/>
        <s v="ROBERT BOSCH GMBH"/>
        <s v="E MERCK BETEILIGUNGEN OHG"/>
        <s v="LANDESBANK BADEN-WUERTTEMBERG"/>
        <s v="SIEMENS POWER GENERATION"/>
        <s v="KAUFLAND WARENHANDEL GMBH &amp; CO KG"/>
        <s v="KUEHNE &amp; NAGEL BETEILIGUNGS-AKTIENGESELLSCHAFT"/>
        <s v="VODAFONE DEUTSCHLAND GMBH"/>
        <s v="HEWLETT PACKARD"/>
        <s v="TOLL-COLLECT GMBH"/>
        <s v="SIEMENS MEDICAL SOLUTIONS"/>
        <s v="T-COM"/>
        <s v="THE CAMPUS GMBH"/>
        <s v="OPEN GRID EUROPE GMBH"/>
        <s v="BUNDESAGENTUR FUER ARBEIT"/>
        <s v="T-MOBILE DEUTSCHLAND GMBH"/>
        <s v="MSG SERVICES AG"/>
        <s v="LANDESBANK BERLIN HOLDING AG"/>
        <s v="IVV -INFORMATIONSVERARBEITUNG F?R VERSICHERUNGEN G"/>
        <s v="ENERGIE BADEN-WUERTTEMBERG AKTIENGESELLSCHAFT"/>
        <s v="IT NRW"/>
        <s v="DAIMLERCHRYSLER AG"/>
        <s v="NW GKV - GESETZLICHE KRANKENVERSICHERUNG"/>
        <s v="COMPAQ COMPUTER APS"/>
        <s v="DONG ENERGY"/>
        <s v="NNIT A/S"/>
        <s v="A P MOLLER GRUPPEN"/>
        <s v="TDC A/S"/>
        <s v="KOBENHAVNS UNIVERSITET"/>
        <s v="KMD"/>
        <s v="REGION SJAELLAND"/>
        <s v="ERICSSON EGYPT LTD"/>
        <s v="RAYA HOLDING"/>
        <s v="COMPAQ COMPUTER ESPANA S.L"/>
        <s v="GAS NATURAL SDG S.A."/>
        <s v="BANCO DE SABADELL S.A."/>
        <s v="AJUNTAMENT DE BARCELONA"/>
        <s v="BANCO BILBAO VIZCAYA ARGENTARIA S.A."/>
        <s v="TELEFONICA SA"/>
        <s v="PROSEGUR COMPANIA DE SEGURIDAD SA"/>
        <s v="INDRA SISTEMAS S.A."/>
        <s v="MAPFRE MUTUALIDAD DE SEGUROS Y REASEGUROS A PRIMA FIJA"/>
        <s v="GRUPO FERROVIAL SA"/>
        <s v="CENTROS COMERCIALES CARREFOUR"/>
        <s v="REPSOL YPF S.A."/>
        <s v="ACESA TELECOM SA"/>
        <s v="MERCADONA S.A.- FORNS VALENCIANS FORVA S.A."/>
        <s v="FREMAP MUTUA DE ACCIDENTES DE TRABAJO Y ENFERMEDADES PROFESONALES DE LA SEGURIDAD SOCIAL N"/>
        <s v="TECNICOS ASOCIADOS INFORMATICA S.A."/>
        <s v="GENERALITAT DE CATALUNYA"/>
        <s v="OFICINA DE COOPERACION UNIVERSITARIA"/>
        <s v="T-SYSTEMS ELTEC SEGURIDAD SA"/>
        <s v="TIETO OYJ"/>
        <s v="FUJITSU SERVICES MCD OY"/>
        <s v="CAISSE DES DEPOTS ET CONSIGNATIONS"/>
        <s v="HUB FORMATION-FR"/>
        <s v="BRAINPOWER FRANCE"/>
        <s v="ATOS ORIGIN"/>
        <s v="TOTAL SA"/>
        <s v="GAZ DE FRANCE"/>
        <s v="AEROPORTS DE PARIS"/>
        <s v="STE NAT DES CHEMINS DE FER FRANCAIS"/>
        <s v="ELECTRICITE DE FRANCE"/>
        <s v="AIR LIQUIDE SAD CONSEIL SURVEILLANCE..."/>
        <s v="STE GENERALE"/>
        <s v="GENERALI FRANCE HOLDING"/>
        <s v="MUTUELLE GENERALE EDUCATION NATIONALE"/>
        <s v="RENAULT SAS"/>
        <s v="AVS CONSULTING"/>
        <s v="MINISTERE ECONOMIE ET FINANCES"/>
        <s v="ORANGE-FR"/>
        <s v="CAPGEMINI"/>
        <s v="LA POSTE"/>
        <s v="GROUPE TEAMLOG"/>
        <s v="NEURONES"/>
        <s v="SCH SAS"/>
        <s v="INFORMATIQUE BANQUES POPULAIRES"/>
        <s v="DEVOTEAM"/>
        <s v="STE FRANCAISE DU RADIOTELEPHONE"/>
        <s v="TECHNOLOGIES ET PARTICIPATIONS"/>
        <s v="AEDIAN"/>
        <s v="ITS GROUP IMPLEMENTATION TECH SOFTWARE"/>
        <s v="CHEOPS TECHNOLOGY FRANCE"/>
        <s v="FITEC"/>
        <s v="GROUPE EURIWARE"/>
        <s v="BANQUES POPULAIRES ET CAISSES D EPARGNE"/>
        <s v="CSC"/>
        <s v="EADS DS"/>
        <s v="CREDIT AGRICOLE SA"/>
        <s v="BARCLAYS PLC"/>
        <s v="CO-OPERATIVE GROUP (C W S) LTD"/>
        <s v="ROYAL BANK OF SCOTLAND"/>
        <s v="HEWLETT-PACKARD LTD"/>
        <s v="WOLSELEYPLC"/>
        <s v="CAPITAL ONE FUNDING LTD"/>
        <s v="BT GROUP PLC"/>
        <s v="ITV NETWORK LTD"/>
        <s v="EDS INTERNATIONAL LTD"/>
        <s v="QA-IQ GROUP"/>
        <s v="GCB"/>
        <s v="SHELL INTERNATIONAL LTD"/>
        <s v="DEUTSCHE TELEKOM"/>
        <s v="TRAINLINE HOLDINGS LTD"/>
        <s v="DIGITAL NETWORK SERVICES (UK) LTD"/>
        <s v="LGD."/>
        <s v="LLOYDS T S B GROUP PLC"/>
        <s v="RABOBANK"/>
        <s v="PERVASIVE LTD"/>
        <s v="SONY EUROPE LIMITED"/>
        <s v="NATIONAL AUSTRALIA GROUP EUROPE LTD"/>
        <s v="ATOS UK HOLDINGS LTD"/>
        <s v="VIRGIN MEDIA"/>
        <s v="AXA UK PLC"/>
        <s v="SQS GROUP LIMITED"/>
        <s v="COMPUTERSHARE LTD"/>
        <s v="HELEX GROUP"/>
        <s v="CONTINENTAL TEVES AUTOMOTIVE SYSTEM MAGYARORSZAG KFT"/>
        <s v="ALPHANET SZAMITASTECHNIKAI ES VALLALKOZASI KORLATOLT FELELOSSEGU TARSASAG"/>
        <s v="TELEKOMUNIKASI SELULAR, PT"/>
        <s v="PT MASTERSYSTEM INFOTAMA"/>
        <s v="PIONEER INVESTMENT MANAGEMENT MANAGEMENT"/>
        <s v="DO IT WISE LTD"/>
        <s v="STATE BANK OF INDIA"/>
        <s v="REDINGTON LTD"/>
        <s v="WIPRO LIMITED"/>
        <s v="STMICROELECTRONICS"/>
        <s v="ETISALAT DB TELECOM PRIVATE LIMITED"/>
        <s v="SONATA SOFTWARE LIMITED"/>
        <s v="POLARIS SOFTWARE LAB LIMITED"/>
        <s v="IBM INDIA PRIVATE LIMITED"/>
        <s v="VODAFONE INDIA SERVICES PRIVATE LIMITED"/>
        <s v="Thomson Reuters India Private Limited"/>
        <s v="Ingram Micro India Limited"/>
        <s v="SAP Labs India Private Limited"/>
        <s v="TATA CONSULTANCY SERVICES LIMITED"/>
        <s v="Societe Generale(India Branch)"/>
        <s v="Comviva Technologies Limited"/>
        <s v="UNICREDITO ITALIANO"/>
        <s v="FINANZIARIA BANSEL SPA - BANCA SELLA"/>
        <s v="TELECOM ITALIA"/>
        <s v="ASYSTEL SPA"/>
        <s v="SOCIETA' CATTOLICA DI ASSICURAZIONE SCARL"/>
        <s v="INTESA-SANPAOLO"/>
        <s v="SOGEI SOCIETA' GENERALE D'INFORMATICA SPA"/>
        <s v="ENEL SPA"/>
        <s v="GRUPPO ENI"/>
        <s v="NPO SISTEMI SPA"/>
        <s v="SNAM RETE GAS"/>
        <s v="PROJECT INFORMATICA SRL"/>
        <s v="VODAFONE"/>
        <s v="CARREFOUR"/>
        <s v="COMPUTER GROSS ITALIA SPA"/>
        <s v="POSTE ITALIANE"/>
        <s v="WIND TELECOMUNICAZIONI SPA"/>
        <s v="FIAT"/>
        <s v="PANASONIC CORPORATION"/>
        <s v="HITACHI group"/>
        <s v="TOPCON CORPORATION"/>
        <s v="MITSUBISHI ELECTRIC CORPORATION"/>
        <s v="MITSUBISHI group"/>
        <s v="SONY CORPORATION"/>
        <s v="TOYOTA MOTOR CORPORATION"/>
        <s v="MEIDENSHA CORPORATION"/>
        <s v="NIPPON EXPRESS group"/>
        <s v="OKI ELECTRIC INDUSTRY COMPANY,LIMIT"/>
        <s v="ALL NIPPON AIRWAYS others"/>
        <s v="EAST JAPAN RAILWAY others"/>
        <s v="NIPPON TELEGRAPH AND TELEPHONE EAST group"/>
        <s v="NIPPON TELEGRAPH AND TELEPHONE WEST group"/>
        <s v="NTT COMMUNICATIONS group"/>
        <s v="HEWLETT - PACKARD JAPAN, LTD. - JP"/>
        <s v="ING LIFE INSURANCE COMPANY,LTD."/>
        <s v="UNIADEX,LTD."/>
        <s v="Korea Exchange Bank"/>
        <s v="KFTC(Korea Financial Telecommunications &amp; Clearings Institute)"/>
        <s v="ALFA LEBANON"/>
        <s v="CLEARSTREAM LUX"/>
        <s v="NATO NAMSA LUX"/>
        <s v="VODAFONE INTERNATIONAL 1 SARL"/>
        <s v="TELEFONOS DE MEXICO SA DE CV"/>
        <s v="FOMENTO ECONOMICO MEX (FEMSA)"/>
        <s v="GRUPO FINANCIERO BANAMEX ACCIVAL"/>
        <s v="SECRETARIA DE GOBERNACION"/>
        <s v="TESCO STORES (MALAYSIA) SDN BHD"/>
        <s v="DHL Worldwide Express (M) Sdn Bhd"/>
        <s v="MAYBAN VENTURES SDN. BHD"/>
        <s v="CENTRIC B.V."/>
        <s v="RABOBANK - COOP. CENTRALE RAIFFEISEN-BOERENLEENBANK"/>
        <s v="N.V. KONINKLIJKE NEDERLANDSCHE PETROLEUM MAATSCHAP"/>
        <s v="KONINKLIJKE PHILIPS ELECTRONICS N.V."/>
        <s v="CAP GEMINI N.V."/>
        <s v="RGB HOLDINGS B.V."/>
        <s v="MIN_JUST_VEILIGHD"/>
        <s v="EQUENS SE"/>
        <s v="SIMAC TECHNIEK NV"/>
        <s v="ING GROEP NV (ING BANK)"/>
        <s v="VERENIGING ACHMEA"/>
        <s v="Global Knowledge Network Netherlands B.v."/>
        <s v="EVRY"/>
        <s v="NAV"/>
        <s v="GLOBAL KNOWLEDGE"/>
        <s v="LEMONTREE AS-NO"/>
        <s v="HELSE MIDT-NORGE RHF"/>
        <s v="LYSE ENERGI AS"/>
        <s v="HELSE SOR-OST RHF"/>
        <s v="TELEVISION NEW ZEALAND LIMITED"/>
        <s v="AUCKLAND COUNCIL"/>
        <s v="TELSTRACLEAR LIMITED"/>
        <s v="MCCRAE LIMITED"/>
        <s v="SMART COMMUNICATION INC"/>
        <s v="NEXUS TECHNOLOGIES INC"/>
        <s v="POLSKA TELEFONIA CYFROWA"/>
        <s v="ZUS (ZAKLAD UBEZPIECZEN SPOLECZNYCH)"/>
        <s v="POLSKA GRUPA ENERGETYCZNA"/>
        <s v="NITTO POLSKA SP. Z O.O."/>
        <s v="OPEN MOBILE"/>
        <s v="EDP - ELECTRICIDADE DE PORTUGAL SA"/>
        <s v="GRUPO JOSE DE MELLO"/>
        <s v="MIN AMBIENTE OTDR"/>
        <s v="SYNCREA ENTERPRISE COMMUNICATIONS S A"/>
        <s v="MIN TRAB SEG SOCIAL"/>
        <s v="MANNAI TRADING COMPANY LIMITED"/>
        <s v="QATAR AIRWAYS"/>
        <s v="ALCATEL NETWORK SYSTEMS ROMANIA S A"/>
        <s v="VOLKSWAGEN"/>
        <s v="OFFICE COMPUTER SYSTEMS (OCS) PRIVATE JOINT STOCK COMPANY"/>
        <s v="MOSCOW MUNICIPAL BANK - BANK OF MOSCOW (OPEN JOINT STOCK BANK) PUBLIC JOINT STOCK COMPANY"/>
        <s v="GAZPROM NEFT"/>
        <s v="UNICREDIT BANK"/>
        <s v="ROSTELECOM HQ"/>
        <s v="CROC INCORPORATED PRIVATE JOINT STOCK COMPANY"/>
        <s v="AVTOVAZ PUBLIC JOINT STOCK COMPANY"/>
        <s v="GAZPROM PUBLIC JOINT STOCK COMPANY"/>
        <s v="OGV MOSCOW-RU"/>
        <s v="JET INFOSYSTEMS"/>
        <s v="INMA BANK"/>
        <s v="SKATTEVERKET"/>
        <s v="SWEDBANK"/>
        <s v="ERICSSON AB"/>
        <s v="AB TETRA PAK"/>
        <s v="SAAB SECURITY"/>
        <s v="NET ENTERTAINMENT NE AB"/>
        <s v="EDB UNIGRID AB"/>
        <s v="F+RSVARSMAKTEN"/>
        <s v="United Overseas Bank Limited (UOB)"/>
        <s v="Ministry of Defence"/>
        <s v="Ncs Pte. Ltd. - SG"/>
        <s v="DBS GROUP HOLDINGS LTD"/>
        <s v="VOLKSWAGEN SLOVAKIA A.S."/>
        <s v="T-SYSTEMS SLOVAKIA"/>
        <s v="HEWLETT - PACKARD BILGISAYAR VE OLCUM SISTEMLERI A S"/>
        <s v="BILGINC BILGISAYAR EGITIMI VE DANISMANLIK TIC. LTD. STI."/>
        <s v="TURK TELEKOMUNIKASYON A S"/>
        <s v="TTNET"/>
        <s v="FAR EASTONE TELECOMMUNICATIONS CO., LTD."/>
        <s v="THE MCGRAW-HILL COMPANIES INC"/>
        <s v="EXXON MOBIL CORPORATION"/>
        <s v="PEPSICO INC"/>
        <s v="JOHNSON &amp; JOHNSON"/>
        <s v="PROCTER &amp; GAMBLE COMPANY THE"/>
        <s v="MERCK &amp; CO INC"/>
        <s v="MOTOROLA SOLUTIONS INC"/>
        <s v="CVS CAREMARK CORPORATION"/>
        <s v="RAYTHEON COMPANY"/>
        <s v="FORD MOTOR COMPANY"/>
        <s v="GENERAL ELECTRIC COMPANY"/>
        <s v="MERCEDES-BENZ USA LLC"/>
        <s v="EXELON CORPORATION"/>
        <s v="PRICEWATERHOUSECOOPERS LLP"/>
        <s v="THE CORP OF CHURCH OF CHRIST LATTER-DAY ST"/>
        <s v="CONSOLIDATED EDISON INC"/>
        <s v="THE COCA-COLA COMPANY"/>
        <s v="THE SHERWIN-WILLIAMS COMPANY"/>
        <s v="GARDNER BUSINESS MEDIA INC"/>
        <s v="H J HEINZ COMPANY"/>
        <s v="MASSACHUSETTS  DEPT OF REVENUE"/>
        <s v="OWENS-ILLINOIS INC"/>
        <s v="JOHNSON CONTROLS INC"/>
        <s v="ELI LILLY AND COMPANY"/>
        <s v="DELTA AIR LINES"/>
        <s v="STATE FARM MUTUAL AUTOMOBILE INSURANCE COMPANY"/>
        <s v="SPRINT"/>
        <s v="WESTAR ENERGY INC"/>
        <s v="PHH CORPORATION"/>
        <s v="MASSACHUSETTS MUTUAL LIFE INSURANCE COMPANY"/>
        <s v="FARM BUREAU MUTUAL INSURANCE COMPANY OF MICHIGAN"/>
        <s v="WELLS FARGO &amp; COMPANY"/>
        <s v="TRAVELERS COMPANIES INC"/>
        <s v="AMERICAN EXPRESS COMPANY"/>
        <s v="NBC UNIVERSAL INC"/>
        <s v="NATIONWIDE MUTUAL INSURANCE COMPANY"/>
        <s v="FERGUSON ENTERPRISES INC"/>
        <s v="SAFEWAY INC"/>
        <s v="THE CLOROX COMPANY"/>
        <s v="BOEING COMPANY THE"/>
        <s v="COMPUTER SCIENCES CORPORATION"/>
        <s v="COUNTY OF SAN DIEGO"/>
        <s v="NISSAN NORTH AMERICA INC"/>
        <s v="MARRIOTT INTERNATIONAL INC"/>
        <s v="DELOITTE LLP"/>
        <s v="PRUDENTIAL FINANCIAL INC"/>
        <s v="CIGNA CORPORATION"/>
        <s v="UNITED STATES STEEL CORP"/>
        <s v="FIDELITY NATIONAL INFORMATION SERVICES INC"/>
        <s v="AMGEN INC"/>
        <s v="AMERICAN FIRST CREDIT UNION"/>
        <s v="MCDONALDS CORPORATION"/>
        <s v="UNIVERSITY OF WASHINGTON"/>
        <s v="AMERICAN INTERNATIONAL GROUP (AIG)"/>
        <s v="EQUIFAX INC"/>
        <s v="EDS"/>
        <s v="JP MORGAN CHASE &amp; CO"/>
        <s v="FEDERATED INVESTORS INC"/>
        <s v="UNITED CONTINENTAL HOLDINGS INC"/>
        <s v="ARROW ELECTRONICS INC"/>
        <s v="FEDERAL NATIONAL MORTGAGE ASSOCIATION"/>
        <s v="DISCOVER FINANCIAL SERVICES"/>
        <s v="NIKE INC"/>
        <s v="BANK OF NEW YORK MELLON CORP"/>
        <s v="WAL-MART STORES INC"/>
        <s v="BLOOMBERG LP"/>
        <s v="PEARSON EDUCATION HOLDINGS INC"/>
        <s v="BANK OF AMERICA CORPORATION"/>
        <s v="SYNNEX CORPORATION"/>
        <s v="CARNIVAL CORPORATION"/>
        <s v="THE PNC FINANCIAL SERVICES GROUP INC"/>
        <s v="ERNST &amp; YOUNG LLP"/>
        <s v="WORLD BANK"/>
        <s v="CONSTELLATION ENERGY GROUP INC"/>
        <s v="UBS AMERICAS INC"/>
        <s v="US AIRWAYS GROUP INC"/>
        <s v="T-MOBILE USA INC"/>
        <s v="NAVY FEDERAL CREDIT UNION"/>
        <s v="REED ELSEVIER"/>
        <s v="KAISER FOUNDATION HEALTH PLAN"/>
        <s v="AMERICA FIRST CREDIT UNION"/>
        <s v="MULTIPLAN INC"/>
        <s v="AUTO CLUB GROUP"/>
        <s v="THE DEPOSITORY TRUST &amp; CLEARING CORPORATION"/>
        <s v="CENTURA HEALTH CORPORATION"/>
        <s v="PHILLIPS 66"/>
        <s v="ABBVIE INC"/>
        <s v="DELTA DENTAL OF CALIFORNIA"/>
        <s v="CA INC"/>
        <s v="PAYCHEX INC"/>
        <s v="FMR LLC"/>
        <s v="ING AMERICA INSURANCE HOLDINGS INC"/>
        <s v="TOTAL SYSTEM SERVICES INC"/>
        <s v="COSTCO WHOLESALE CORPORATION"/>
        <s v="CENTERPOINT ENERGY INC"/>
        <s v="AT&amp;T INC"/>
        <s v="UNITEDHEALTH GROUP"/>
        <s v="ROYAL BANK OF SCOTLAND GROUP (US)"/>
        <s v="MASTERCARD INCORPORATED"/>
        <s v="FIRST CITIZENS BANCSHARES INC"/>
        <s v="WORLD WIDE TECHNOLOGY HOLDING CO INC"/>
        <s v="QUALCOMM INCORPORATED"/>
        <s v="GWL&amp;A FINANCIAL INC"/>
        <s v="STARBUCKS CORPORATION"/>
        <s v="CARTERS INC"/>
        <s v="PUBLIC SERVICE ENTERPRISE GROUP INCORPORATED"/>
        <s v="NEWS CORPORATION"/>
        <s v="MCKESSON CORPORATION"/>
        <s v="SAP AMERICA INC"/>
        <s v="AHOLD USA INC"/>
        <s v="CITIGROUP INC"/>
        <s v="SKY IT GROUP LLC"/>
        <s v="ATOS IT SOLUTIONS AND SERVICES INC"/>
        <s v="SUNGARD CAPITAL CORP"/>
        <s v="SOVEREIGN HOLDINGS INC"/>
        <s v="NOKIA SIEMENS NETWORKS USA LLC"/>
        <s v="CAREFIRST INC"/>
        <s v="ARAMARK HOLDINGS CORPORATION"/>
        <s v="FIRSTENERGY CORP"/>
        <s v="LYONDELLBASELL INDUSTRIES INC"/>
        <s v="NETAPP INC"/>
        <s v="ALLSTATE INSURANCE CORPORATION"/>
        <s v="TEXAS DEPT OF AGING &amp; DISABILITY SERVICES"/>
        <s v="NETSMART TECHNOLOGIES INC"/>
        <s v="CALIFORNIA DEPT OF CORRECTIONS"/>
        <s v="TEXAS DEPT OF FAMILY &amp; PROTECTIVE SERVICES"/>
        <s v="FIRST DATA HOLDINGS INC"/>
        <s v="GENERAL MOTORS COMPANY"/>
        <s v="DIRECTV"/>
        <s v="LOCKHEED MARTIN CORPORATION"/>
        <s v="XCEL ENERGY INC"/>
        <s v="STANFORD MEDICAL CENTER"/>
        <s v="NEBRASKA DEPT OF LABOR"/>
        <s v="CAPITAL ONE FINANCIAL CORPORATION"/>
        <s v="SANTANDER CONSUMER USA INC"/>
        <s v="PG&amp;E CORPORATION"/>
        <s v="Northrop Grumman Corporation"/>
        <s v="HUNTINGTON INGALLS INDUSTRIES INC."/>
        <s v="US NAVY"/>
        <s v="FEDERAL RESERVE"/>
        <s v="TENNESSEE VALLEY AUTHORITY"/>
        <s v="DEFENSE AGENCIES GROUP"/>
        <s v="US DEPT OF TREASURY"/>
        <s v="US DEPT OF COMMERCE"/>
        <s v="US DEPT OF JUSTICE"/>
        <s v="US AIR FORCE"/>
        <s v="DEFENSE INFORMATION SYSTEMS AGENCY"/>
        <s v="STRATEGIC PROGRAMS GROUP"/>
        <s v="US BORDER &amp; TRANSPORTATION SECURITY"/>
        <s v="DELAWARE STATE GOV"/>
        <s v="INDIANA STATE GOV"/>
        <s v="TELCEL"/>
        <s v="China Pacific Insurance (Group) Inc."/>
        <s v="NEDBANK LIMITED"/>
        <s v="T SYSTEMS SOUTH"/>
        <s v="DEPT OF DEFENCE - FED"/>
        <s v="COMMONWEALTH BANK OF AUSTRALIA"/>
        <s v="ORIGIN ENERGY PTY LTD"/>
        <s v="ALLIANZ"/>
        <s v="NEC AUSTRALIA"/>
        <s v="GS1 Australia LTD - AU"/>
        <s v="AUSTRALIA AND NEW ZEALAND BANKING GROUP LTD"/>
        <s v="AUSTRALIAN TAX OFFICE - ACT"/>
        <s v="UNIVERSITY OF SOUTHERN QUEENSLAND"/>
      </sharedItems>
    </cacheField>
    <cacheField name="Attach_Flag" numFmtId="0">
      <sharedItems/>
    </cacheField>
    <cacheField name="EDU_To_Services" numFmtId="0">
      <sharedItems/>
    </cacheField>
    <cacheField name="Total" numFmtId="0">
      <sharedItems containsSemiMixedTypes="0" containsString="0" containsNumber="1" minValue="-1758953.625" maxValue="1895747.125"/>
    </cacheField>
    <cacheField name="PL_Portfolio" numFmtId="0">
      <sharedItems/>
    </cacheField>
    <cacheField name="Purchase_Order" numFmtId="0">
      <sharedItems/>
    </cacheField>
    <cacheField name="Opportunity_Identifier" numFmtId="0">
      <sharedItems/>
    </cacheField>
    <cacheField name="US_SubRegion" numFmtId="0">
      <sharedItems containsBlank="1" count="4">
        <m/>
        <s v="East US"/>
        <s v="West US"/>
        <s v="Public US"/>
      </sharedItems>
    </cacheField>
    <cacheField name="US_Area" numFmtId="0">
      <sharedItems containsBlank="1"/>
    </cacheField>
    <cacheField name="AMS_AMID4_SW_Tiering" numFmtId="0">
      <sharedItems containsBlank="1"/>
    </cacheField>
    <cacheField name="SW_Tiering_Expanded" numFmtId="0">
      <sharedItems containsBlank="1"/>
    </cacheField>
    <cacheField name="Deal Size" numFmtId="0">
      <sharedItems containsBlank="1" count="5">
        <e v="#N/A"/>
        <s v="&lt;100k"/>
        <s v="100-250k"/>
        <s v="250k+"/>
        <m u="1"/>
      </sharedItems>
    </cacheField>
    <cacheField name="Exception" numFmtId="0">
      <sharedItems containsBlank="1" count="4">
        <s v="NO"/>
        <s v="EXC"/>
        <s v="YES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n Traupman" refreshedDate="41642.442225694445" createdVersion="4" refreshedVersion="4" minRefreshableVersion="3" recordCount="49" xr:uid="{00000000-000A-0000-FFFF-FFFF1E000000}">
  <cacheSource type="worksheet">
    <worksheetSource name="Table4"/>
  </cacheSource>
  <cacheFields count="9">
    <cacheField name="Order #" numFmtId="0">
      <sharedItems/>
    </cacheField>
    <cacheField name="Region" numFmtId="0">
      <sharedItems count="3">
        <s v="AMS"/>
        <s v="EMEA"/>
        <s v="APJ"/>
      </sharedItems>
    </cacheField>
    <cacheField name="Subregion" numFmtId="0">
      <sharedItems count="12">
        <s v="Canada"/>
        <s v="USA"/>
        <s v="LAC"/>
        <s v="South"/>
        <s v="UKI"/>
        <s v="France"/>
        <s v="DACH"/>
        <s v="North"/>
        <s v="Japan"/>
        <s v="South Pacific"/>
        <s v="Greater China"/>
        <s v="ASEAN"/>
      </sharedItems>
    </cacheField>
    <cacheField name="SW Sub-Reg" numFmtId="0">
      <sharedItems count="3">
        <s v="(blank)"/>
        <s v="East US"/>
        <s v="West US"/>
      </sharedItems>
    </cacheField>
    <cacheField name="AMID 2 #" numFmtId="0">
      <sharedItems/>
    </cacheField>
    <cacheField name="AMID 2 Name" numFmtId="0">
      <sharedItems/>
    </cacheField>
    <cacheField name="Deal Size" numFmtId="0">
      <sharedItems/>
    </cacheField>
    <cacheField name="Exception" numFmtId="0">
      <sharedItems count="3">
        <s v="YES"/>
        <s v="EXC"/>
        <s v="NO"/>
      </sharedItems>
    </cacheField>
    <cacheField name="Amount" numFmtId="168">
      <sharedItems containsSemiMixedTypes="0" containsString="0" containsNumber="1" minValue="103000" maxValue="2527394.9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n Traupman" refreshedDate="41642.442226041669" createdVersion="4" refreshedVersion="4" minRefreshableVersion="3" recordCount="80" xr:uid="{00000000-000A-0000-FFFF-FFFF1F000000}">
  <cacheSource type="worksheet">
    <worksheetSource name="Table5"/>
  </cacheSource>
  <cacheFields count="9">
    <cacheField name="Order #" numFmtId="0">
      <sharedItems/>
    </cacheField>
    <cacheField name="Region" numFmtId="0">
      <sharedItems count="3">
        <s v="AMS"/>
        <s v="APJ"/>
        <s v="EMEA"/>
      </sharedItems>
    </cacheField>
    <cacheField name="Subregion" numFmtId="0">
      <sharedItems count="16">
        <s v="LAC"/>
        <s v="Canada"/>
        <s v="USA"/>
        <s v="Greater China"/>
        <s v="South"/>
        <s v="ASEAN"/>
        <s v="India"/>
        <s v="UKI"/>
        <s v="France"/>
        <s v="DACH"/>
        <s v="North"/>
        <s v="Japan"/>
        <s v="South Pacific"/>
        <s v="CEE"/>
        <s v="Korea"/>
        <s v="MEA"/>
      </sharedItems>
    </cacheField>
    <cacheField name="SW Sub-Reg" numFmtId="0">
      <sharedItems count="4">
        <s v="(blank)"/>
        <s v="West US"/>
        <s v="East US"/>
        <s v="Public US"/>
      </sharedItems>
    </cacheField>
    <cacheField name="AMID 2 #" numFmtId="0">
      <sharedItems/>
    </cacheField>
    <cacheField name="AMID 2 Name" numFmtId="0">
      <sharedItems/>
    </cacheField>
    <cacheField name="Deal Size" numFmtId="0">
      <sharedItems/>
    </cacheField>
    <cacheField name="Exception" numFmtId="0">
      <sharedItems count="3">
        <s v="NO"/>
        <s v="YES"/>
        <s v="EXC"/>
      </sharedItems>
    </cacheField>
    <cacheField name="Amount" numFmtId="168">
      <sharedItems containsSemiMixedTypes="0" containsString="0" containsNumber="1" minValue="117075.01790000001" maxValue="6012996.81999999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57">
  <r>
    <x v="0"/>
    <x v="0"/>
    <s v="UK"/>
    <s v="2014Q1"/>
    <s v="201401"/>
    <d v="2013-11-25T00:00:00"/>
    <s v="8700"/>
    <s v="Hayden, James"/>
    <x v="0"/>
    <s v="Fusion EMEA"/>
    <s v="80R129897"/>
    <x v="0"/>
    <x v="0"/>
    <s v="NO"/>
    <s v="ATTACH_BY_ORDERNO"/>
    <n v="52263.369200000001"/>
    <s v="26349"/>
    <s v="?"/>
    <x v="0"/>
    <m/>
    <m/>
    <m/>
    <x v="0"/>
    <x v="0"/>
  </r>
  <r>
    <x v="1"/>
    <x v="1"/>
    <s v="USA"/>
    <s v="2014Q1"/>
    <s v="201402"/>
    <d v="2013-12-24T00:00:00"/>
    <s v="8700"/>
    <m/>
    <x v="1"/>
    <s v="Fusion Americas"/>
    <s v="26Z075625"/>
    <x v="1"/>
    <x v="1"/>
    <s v="NO"/>
    <s v="NO"/>
    <n v="10000"/>
    <s v="ESP - Gold Membership"/>
    <s v="?"/>
    <x v="0"/>
    <m/>
    <m/>
    <m/>
    <x v="1"/>
    <x v="1"/>
  </r>
  <r>
    <x v="1"/>
    <x v="1"/>
    <s v="USA"/>
    <s v="2014Q1"/>
    <s v="201401"/>
    <d v="2013-11-26T00:00:00"/>
    <s v="8700"/>
    <m/>
    <x v="2"/>
    <s v="Fusion Americas"/>
    <s v="26Z067974"/>
    <x v="1"/>
    <x v="1"/>
    <s v="NO"/>
    <s v="NO"/>
    <n v="5000"/>
    <s v="PO0001079"/>
    <s v="?"/>
    <x v="0"/>
    <m/>
    <m/>
    <m/>
    <x v="1"/>
    <x v="1"/>
  </r>
  <r>
    <x v="0"/>
    <x v="2"/>
    <s v="Germany"/>
    <s v="2014Q1"/>
    <s v="201401"/>
    <d v="2013-11-18T00:00:00"/>
    <s v="8700"/>
    <s v="Klotsche, Jens"/>
    <x v="3"/>
    <s v="Fusion EMEA"/>
    <s v="83R584251"/>
    <x v="2"/>
    <x v="2"/>
    <s v="NO"/>
    <s v="NO"/>
    <n v="1135.6443999999999"/>
    <s v="50747759"/>
    <s v="?"/>
    <x v="0"/>
    <m/>
    <m/>
    <m/>
    <x v="1"/>
    <x v="2"/>
  </r>
  <r>
    <x v="0"/>
    <x v="3"/>
    <s v="Hungary"/>
    <s v="2014Q1"/>
    <s v="201401"/>
    <d v="2013-11-18T00:00:00"/>
    <s v="TE00"/>
    <s v="Kisivan, Tibor"/>
    <x v="4"/>
    <s v="Fusion EMEA"/>
    <s v="9PR574695"/>
    <x v="3"/>
    <x v="3"/>
    <s v="NO"/>
    <s v="NO"/>
    <n v="69773.161399999997"/>
    <s v="5100042556"/>
    <s v="?"/>
    <x v="0"/>
    <m/>
    <m/>
    <m/>
    <x v="1"/>
    <x v="2"/>
  </r>
  <r>
    <x v="0"/>
    <x v="3"/>
    <s v="Hungary"/>
    <s v="2014Q1"/>
    <s v="201401"/>
    <d v="2013-11-18T00:00:00"/>
    <s v="TE00"/>
    <s v="Kisivan, Tibor"/>
    <x v="4"/>
    <s v="Fusion EMEA"/>
    <s v="9PR574695"/>
    <x v="3"/>
    <x v="3"/>
    <s v="NO"/>
    <s v="NO"/>
    <n v="-69773.161399999997"/>
    <s v="90280321"/>
    <s v="?"/>
    <x v="0"/>
    <m/>
    <m/>
    <m/>
    <x v="1"/>
    <x v="2"/>
  </r>
  <r>
    <x v="0"/>
    <x v="2"/>
    <s v="Germany"/>
    <s v="2014Q1"/>
    <s v="201401"/>
    <d v="2013-11-18T00:00:00"/>
    <s v="8700"/>
    <s v="Klotsche, Jens"/>
    <x v="3"/>
    <s v="Fusion EMEA"/>
    <s v="83R584251"/>
    <x v="2"/>
    <x v="2"/>
    <s v="NO"/>
    <s v="NO"/>
    <n v="757.09619999999995"/>
    <s v="50747759"/>
    <s v="?"/>
    <x v="0"/>
    <m/>
    <m/>
    <m/>
    <x v="1"/>
    <x v="2"/>
  </r>
  <r>
    <x v="1"/>
    <x v="4"/>
    <s v="Peru"/>
    <s v="2014Q1"/>
    <s v="201401"/>
    <d v="2013-11-28T00:00:00"/>
    <s v="TE00"/>
    <m/>
    <x v="5"/>
    <s v="Fusion Americas"/>
    <s v="ALZ002891"/>
    <x v="4"/>
    <x v="4"/>
    <s v="NO"/>
    <s v="NO"/>
    <n v="1577.92"/>
    <s v="PE0001-0000042"/>
    <s v="?"/>
    <x v="0"/>
    <m/>
    <m/>
    <m/>
    <x v="1"/>
    <x v="2"/>
  </r>
  <r>
    <x v="1"/>
    <x v="1"/>
    <s v="USA"/>
    <s v="2014Q1"/>
    <s v="201401"/>
    <d v="2013-11-28T00:00:00"/>
    <s v="TE00"/>
    <m/>
    <x v="6"/>
    <s v="Fusion Americas"/>
    <s v="24Z127067"/>
    <x v="1"/>
    <x v="1"/>
    <s v="NO"/>
    <s v="ATTACH_BY_ORDERNO"/>
    <n v="14728.5"/>
    <s v="4300202156"/>
    <s v="?"/>
    <x v="0"/>
    <m/>
    <m/>
    <m/>
    <x v="1"/>
    <x v="0"/>
  </r>
  <r>
    <x v="0"/>
    <x v="5"/>
    <s v="Spain"/>
    <s v="2014Q1"/>
    <s v="201401"/>
    <d v="2013-11-27T00:00:00"/>
    <s v="8700"/>
    <m/>
    <x v="7"/>
    <s v="Fusion EMEA"/>
    <s v="70R625353"/>
    <x v="1"/>
    <x v="1"/>
    <s v="NO"/>
    <s v="NO"/>
    <n v="2051.3865999999998"/>
    <s v="3505202571 / TELEFONICA"/>
    <s v="?"/>
    <x v="0"/>
    <m/>
    <m/>
    <m/>
    <x v="1"/>
    <x v="1"/>
  </r>
  <r>
    <x v="0"/>
    <x v="5"/>
    <s v="Spain"/>
    <s v="2014Q1"/>
    <s v="201401"/>
    <d v="2013-11-27T00:00:00"/>
    <s v="4Y00"/>
    <m/>
    <x v="7"/>
    <s v="Fusion EMEA"/>
    <s v="70R625353"/>
    <x v="1"/>
    <x v="1"/>
    <s v="NO"/>
    <s v="NO"/>
    <n v="10172.1044"/>
    <s v="3505202571 / TELEFONICA"/>
    <s v="?"/>
    <x v="0"/>
    <m/>
    <m/>
    <m/>
    <x v="1"/>
    <x v="1"/>
  </r>
  <r>
    <x v="0"/>
    <x v="5"/>
    <s v="Spain"/>
    <s v="2014Q1"/>
    <s v="201401"/>
    <d v="2013-11-27T00:00:00"/>
    <s v="8700"/>
    <m/>
    <x v="7"/>
    <s v="Fusion EMEA"/>
    <s v="70R625353"/>
    <x v="1"/>
    <x v="1"/>
    <s v="NO"/>
    <s v="NO"/>
    <n v="1296.5199"/>
    <s v="3505202571 / TELEFONICA"/>
    <s v="?"/>
    <x v="0"/>
    <m/>
    <m/>
    <m/>
    <x v="1"/>
    <x v="1"/>
  </r>
  <r>
    <x v="0"/>
    <x v="5"/>
    <s v="Israel"/>
    <s v="2014Q1"/>
    <s v="201401"/>
    <d v="2013-11-27T00:00:00"/>
    <s v="8700"/>
    <m/>
    <x v="8"/>
    <s v="Fusion EMEA"/>
    <s v="74R625214"/>
    <x v="5"/>
    <x v="5"/>
    <s v="NO"/>
    <s v="NO"/>
    <n v="1916.9"/>
    <s v="131150269"/>
    <s v="?"/>
    <x v="0"/>
    <m/>
    <m/>
    <m/>
    <x v="1"/>
    <x v="2"/>
  </r>
  <r>
    <x v="0"/>
    <x v="5"/>
    <s v="Spain"/>
    <s v="2014Q1"/>
    <s v="201401"/>
    <d v="2013-11-27T00:00:00"/>
    <s v="8700"/>
    <m/>
    <x v="7"/>
    <s v="Fusion EMEA"/>
    <s v="70R625353"/>
    <x v="1"/>
    <x v="1"/>
    <s v="NO"/>
    <s v="NO"/>
    <n v="20316.8027"/>
    <s v="3505202571 / TELEFONICA"/>
    <s v="?"/>
    <x v="0"/>
    <m/>
    <m/>
    <m/>
    <x v="1"/>
    <x v="1"/>
  </r>
  <r>
    <x v="0"/>
    <x v="5"/>
    <s v="Spain"/>
    <s v="2014Q1"/>
    <s v="201401"/>
    <d v="2013-11-27T00:00:00"/>
    <s v="8700"/>
    <m/>
    <x v="7"/>
    <s v="Fusion EMEA"/>
    <s v="70R625353"/>
    <x v="1"/>
    <x v="1"/>
    <s v="NO"/>
    <s v="NO"/>
    <n v="5975.0816000000004"/>
    <s v="3505202571 / TELEFONICA"/>
    <s v="?"/>
    <x v="0"/>
    <m/>
    <m/>
    <m/>
    <x v="1"/>
    <x v="1"/>
  </r>
  <r>
    <x v="0"/>
    <x v="5"/>
    <s v="Spain"/>
    <s v="2014Q1"/>
    <s v="201401"/>
    <d v="2013-11-27T00:00:00"/>
    <s v="8700"/>
    <m/>
    <x v="7"/>
    <s v="Fusion EMEA"/>
    <s v="70R625353"/>
    <x v="1"/>
    <x v="1"/>
    <s v="NO"/>
    <s v="NO"/>
    <n v="1659.7608"/>
    <s v="3505202571 / TELEFONICA"/>
    <s v="?"/>
    <x v="0"/>
    <m/>
    <m/>
    <m/>
    <x v="1"/>
    <x v="1"/>
  </r>
  <r>
    <x v="2"/>
    <x v="6"/>
    <s v="Indonesia"/>
    <s v="2014Q1"/>
    <s v="201401"/>
    <d v="2013-11-27T00:00:00"/>
    <s v="TF00"/>
    <m/>
    <x v="9"/>
    <s v="Fusion APJ"/>
    <s v="756184290"/>
    <x v="6"/>
    <x v="6"/>
    <s v="NO"/>
    <s v="NO"/>
    <n v="59.8"/>
    <s v="PO00000028"/>
    <s v="?"/>
    <x v="0"/>
    <m/>
    <m/>
    <m/>
    <x v="1"/>
    <x v="2"/>
  </r>
  <r>
    <x v="1"/>
    <x v="1"/>
    <s v="USA"/>
    <s v="2014Q1"/>
    <s v="201402"/>
    <d v="2013-12-30T00:00:00"/>
    <s v="8700"/>
    <m/>
    <x v="10"/>
    <s v="Fusion Americas"/>
    <s v="18E029685"/>
    <x v="1"/>
    <x v="1"/>
    <s v="NO"/>
    <s v="NO"/>
    <n v="2000"/>
    <s v="IMAP - Silver Membership"/>
    <s v="?"/>
    <x v="0"/>
    <m/>
    <m/>
    <m/>
    <x v="1"/>
    <x v="1"/>
  </r>
  <r>
    <x v="1"/>
    <x v="1"/>
    <s v="USA"/>
    <s v="2014Q1"/>
    <s v="201402"/>
    <d v="2013-12-24T00:00:00"/>
    <s v="8700"/>
    <m/>
    <x v="11"/>
    <s v="Fusion Americas"/>
    <s v="26Z075617"/>
    <x v="1"/>
    <x v="1"/>
    <s v="NO"/>
    <s v="NO"/>
    <n v="10000"/>
    <s v="EMAP - Gold Membership"/>
    <s v="?"/>
    <x v="0"/>
    <m/>
    <m/>
    <m/>
    <x v="1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0"/>
    <x v="5"/>
    <s v="Spain"/>
    <s v="2014Q1"/>
    <s v="201401"/>
    <d v="2013-11-27T00:00:00"/>
    <s v="4Y00"/>
    <m/>
    <x v="7"/>
    <s v="Fusion EMEA"/>
    <s v="70R625353"/>
    <x v="1"/>
    <x v="1"/>
    <s v="NO"/>
    <s v="NO"/>
    <n v="1661.229"/>
    <s v="3505202571 / TELEFONICA"/>
    <s v="?"/>
    <x v="0"/>
    <m/>
    <m/>
    <m/>
    <x v="1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113240"/>
    <s v="4503454768"/>
    <s v="?"/>
    <x v="1"/>
    <s v="W-Southwest"/>
    <s v="1-Strat"/>
    <s v="1-Strat EG"/>
    <x v="1"/>
    <x v="1"/>
  </r>
  <r>
    <x v="0"/>
    <x v="5"/>
    <s v="Spain"/>
    <s v="2014Q1"/>
    <s v="201401"/>
    <d v="2013-11-27T00:00:00"/>
    <s v="8700"/>
    <m/>
    <x v="7"/>
    <s v="Fusion EMEA"/>
    <s v="70R625353"/>
    <x v="1"/>
    <x v="1"/>
    <s v="NO"/>
    <s v="NO"/>
    <n v="6247.9610000000002"/>
    <s v="3505202571 / TELEFONICA"/>
    <s v="?"/>
    <x v="0"/>
    <m/>
    <m/>
    <m/>
    <x v="1"/>
    <x v="1"/>
  </r>
  <r>
    <x v="0"/>
    <x v="5"/>
    <s v="Spain"/>
    <s v="2014Q1"/>
    <s v="201401"/>
    <d v="2013-11-27T00:00:00"/>
    <s v="4Y00"/>
    <m/>
    <x v="7"/>
    <s v="Fusion EMEA"/>
    <s v="70R625353"/>
    <x v="1"/>
    <x v="1"/>
    <s v="NO"/>
    <s v="NO"/>
    <n v="3162.0446999999999"/>
    <s v="3505202571 / TELEFONICA"/>
    <s v="?"/>
    <x v="0"/>
    <m/>
    <m/>
    <m/>
    <x v="1"/>
    <x v="1"/>
  </r>
  <r>
    <x v="2"/>
    <x v="6"/>
    <s v="Indonesia"/>
    <s v="2014Q1"/>
    <s v="201401"/>
    <d v="2013-11-27T00:00:00"/>
    <s v="TF00"/>
    <m/>
    <x v="9"/>
    <s v="Fusion APJ"/>
    <s v="756184290"/>
    <x v="6"/>
    <x v="6"/>
    <s v="NO"/>
    <s v="NO"/>
    <n v="290.02"/>
    <s v="PO00000028"/>
    <s v="?"/>
    <x v="0"/>
    <m/>
    <m/>
    <m/>
    <x v="1"/>
    <x v="2"/>
  </r>
  <r>
    <x v="2"/>
    <x v="6"/>
    <s v="Indonesia"/>
    <s v="2014Q1"/>
    <s v="201401"/>
    <d v="2013-11-27T00:00:00"/>
    <s v="TF00"/>
    <m/>
    <x v="9"/>
    <s v="Fusion APJ"/>
    <s v="756184290"/>
    <x v="6"/>
    <x v="6"/>
    <s v="NO"/>
    <s v="NO"/>
    <n v="1569.02"/>
    <s v="PO00000028"/>
    <s v="?"/>
    <x v="0"/>
    <m/>
    <m/>
    <m/>
    <x v="1"/>
    <x v="2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5662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26188.6"/>
    <s v="4503454768"/>
    <s v="?"/>
    <x v="1"/>
    <s v="W-Southwest"/>
    <s v="1-Strat"/>
    <s v="1-Strat EG"/>
    <x v="1"/>
    <x v="1"/>
  </r>
  <r>
    <x v="0"/>
    <x v="0"/>
    <s v="UK"/>
    <s v="2014Q1"/>
    <s v="201401"/>
    <d v="2013-11-25T00:00:00"/>
    <s v="8700"/>
    <s v="Hayden, James"/>
    <x v="14"/>
    <s v="Fusion EMEA"/>
    <s v="80R129897"/>
    <x v="0"/>
    <x v="0"/>
    <s v="NO"/>
    <s v="NO"/>
    <n v="-52263.369200000001"/>
    <s v="26349"/>
    <s v="?"/>
    <x v="0"/>
    <m/>
    <m/>
    <m/>
    <x v="1"/>
    <x v="2"/>
  </r>
  <r>
    <x v="2"/>
    <x v="6"/>
    <s v="Indonesia"/>
    <s v="2014Q1"/>
    <s v="201401"/>
    <d v="2013-11-27T00:00:00"/>
    <s v="TF00"/>
    <m/>
    <x v="9"/>
    <s v="Fusion APJ"/>
    <s v="756184290"/>
    <x v="6"/>
    <x v="6"/>
    <s v="NO"/>
    <s v="NO"/>
    <n v="16767"/>
    <s v="PO00000028"/>
    <s v="?"/>
    <x v="0"/>
    <m/>
    <m/>
    <m/>
    <x v="1"/>
    <x v="2"/>
  </r>
  <r>
    <x v="2"/>
    <x v="7"/>
    <s v="Australia"/>
    <s v="2014Q1"/>
    <s v="201401"/>
    <d v="2013-11-18T00:00:00"/>
    <s v="TE00"/>
    <m/>
    <x v="15"/>
    <s v="Fusion APJ"/>
    <s v="906609858"/>
    <x v="8"/>
    <x v="8"/>
    <s v="NO"/>
    <s v="ATTACH_BY_AMIDID"/>
    <n v="17600.037899999999"/>
    <s v="354964"/>
    <s v="?"/>
    <x v="0"/>
    <m/>
    <m/>
    <m/>
    <x v="1"/>
    <x v="0"/>
  </r>
  <r>
    <x v="1"/>
    <x v="1"/>
    <s v="USA"/>
    <s v="2014Q1"/>
    <s v="201401"/>
    <d v="2013-11-04T00:00:00"/>
    <s v="8700"/>
    <s v="Laird, Matt"/>
    <x v="16"/>
    <s v="Fusion Americas"/>
    <s v="26Z071752"/>
    <x v="9"/>
    <x v="9"/>
    <s v="ATTACH_BY_AMIDID"/>
    <s v="ATTACH_BY_AMIDID"/>
    <n v="26925"/>
    <s v="151613"/>
    <s v="?"/>
    <x v="1"/>
    <s v="W-Northwest"/>
    <s v="1-Strat"/>
    <s v="1-Strat EG"/>
    <x v="2"/>
    <x v="0"/>
  </r>
  <r>
    <x v="0"/>
    <x v="0"/>
    <s v="UK"/>
    <s v="2014Q1"/>
    <s v="201401"/>
    <d v="2013-11-03T00:00:00"/>
    <s v="TE00"/>
    <m/>
    <x v="17"/>
    <s v="Fusion EMEA"/>
    <s v="80R527518"/>
    <x v="10"/>
    <x v="10"/>
    <s v="NO"/>
    <s v="NO"/>
    <n v="1203.951"/>
    <s v="4300043697"/>
    <s v="?"/>
    <x v="0"/>
    <m/>
    <m/>
    <m/>
    <x v="1"/>
    <x v="2"/>
  </r>
  <r>
    <x v="0"/>
    <x v="8"/>
    <s v="Norway"/>
    <s v="2014Q1"/>
    <s v="201401"/>
    <d v="2013-11-22T00:00:00"/>
    <s v="TE00"/>
    <m/>
    <x v="18"/>
    <s v="Fusion EMEA"/>
    <s v="92R337535"/>
    <x v="11"/>
    <x v="11"/>
    <s v="NO"/>
    <s v="NO"/>
    <n v="-3650.5882000000001"/>
    <s v="1257"/>
    <s v="?"/>
    <x v="0"/>
    <m/>
    <m/>
    <m/>
    <x v="1"/>
    <x v="2"/>
  </r>
  <r>
    <x v="0"/>
    <x v="5"/>
    <s v="Italy"/>
    <s v="2014Q1"/>
    <s v="201401"/>
    <d v="2013-11-22T00:00:00"/>
    <s v="8700"/>
    <m/>
    <x v="19"/>
    <s v="Fusion EMEA"/>
    <s v="82R606621"/>
    <x v="12"/>
    <x v="12"/>
    <s v="NO"/>
    <s v="NO"/>
    <n v="352.31110000000001"/>
    <s v="82963"/>
    <s v="?"/>
    <x v="0"/>
    <m/>
    <m/>
    <m/>
    <x v="1"/>
    <x v="2"/>
  </r>
  <r>
    <x v="0"/>
    <x v="5"/>
    <s v="Israel"/>
    <s v="2014Q1"/>
    <s v="201401"/>
    <d v="2013-11-22T00:00:00"/>
    <s v="8700"/>
    <m/>
    <x v="20"/>
    <s v="Fusion EMEA"/>
    <s v="74R603457"/>
    <x v="13"/>
    <x v="13"/>
    <s v="NO"/>
    <s v="NO"/>
    <n v="9900"/>
    <s v="NO CHARGE FOR BEZEQ INT"/>
    <s v="?"/>
    <x v="0"/>
    <m/>
    <m/>
    <m/>
    <x v="0"/>
    <x v="2"/>
  </r>
  <r>
    <x v="0"/>
    <x v="5"/>
    <s v="Israel"/>
    <s v="2014Q1"/>
    <s v="201401"/>
    <d v="2013-11-22T00:00:00"/>
    <s v="8700"/>
    <m/>
    <x v="20"/>
    <s v="Fusion EMEA"/>
    <s v="74R603457"/>
    <x v="13"/>
    <x v="13"/>
    <s v="NO"/>
    <s v="NO"/>
    <n v="67320"/>
    <s v="NO CHARGE FOR BEZEQ INT"/>
    <s v="?"/>
    <x v="0"/>
    <m/>
    <m/>
    <m/>
    <x v="0"/>
    <x v="2"/>
  </r>
  <r>
    <x v="2"/>
    <x v="9"/>
    <s v="Korea"/>
    <s v="2014Q1"/>
    <s v="201401"/>
    <d v="2013-11-22T00:00:00"/>
    <s v="TE00"/>
    <m/>
    <x v="21"/>
    <s v="Fusion APJ"/>
    <s v="E51057113"/>
    <x v="14"/>
    <x v="14"/>
    <s v="NO"/>
    <s v="NO"/>
    <n v="2719.8112999999998"/>
    <s v="E6HP-13106-01"/>
    <s v="?"/>
    <x v="0"/>
    <m/>
    <m/>
    <m/>
    <x v="1"/>
    <x v="1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5082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38.76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1860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24803.8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36.590000000000003"/>
    <s v="130001395"/>
    <s v="?"/>
    <x v="0"/>
    <m/>
    <m/>
    <m/>
    <x v="0"/>
    <x v="2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717.44"/>
    <s v="130001395"/>
    <s v="?"/>
    <x v="0"/>
    <m/>
    <m/>
    <m/>
    <x v="0"/>
    <x v="2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478.3"/>
    <s v="130001395"/>
    <s v="?"/>
    <x v="0"/>
    <m/>
    <m/>
    <m/>
    <x v="0"/>
    <x v="2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717.44"/>
    <s v="130001395"/>
    <s v="?"/>
    <x v="0"/>
    <m/>
    <m/>
    <m/>
    <x v="0"/>
    <x v="2"/>
  </r>
  <r>
    <x v="2"/>
    <x v="11"/>
    <s v="China"/>
    <s v="2014Q1"/>
    <s v="201401"/>
    <d v="2013-11-02T00:00:00"/>
    <s v="8700"/>
    <m/>
    <x v="23"/>
    <s v="Fusion APJ"/>
    <s v="F49998300"/>
    <x v="16"/>
    <x v="16"/>
    <s v="NO"/>
    <s v="NO"/>
    <n v="38.409999999999997"/>
    <s v="13SWDTZC097"/>
    <s v="?"/>
    <x v="0"/>
    <m/>
    <m/>
    <m/>
    <x v="1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10231.56"/>
    <s v="130001395"/>
    <s v="?"/>
    <x v="0"/>
    <m/>
    <m/>
    <m/>
    <x v="0"/>
    <x v="2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179.41"/>
    <s v="130001395"/>
    <s v="?"/>
    <x v="0"/>
    <m/>
    <m/>
    <m/>
    <x v="0"/>
    <x v="2"/>
  </r>
  <r>
    <x v="2"/>
    <x v="9"/>
    <s v="Korea"/>
    <s v="2014Q1"/>
    <s v="201401"/>
    <d v="2013-11-22T00:00:00"/>
    <s v="8700"/>
    <m/>
    <x v="24"/>
    <s v="Fusion APJ"/>
    <s v="E51057111"/>
    <x v="17"/>
    <x v="17"/>
    <s v="NO"/>
    <s v="NO"/>
    <n v="3667.4717999999998"/>
    <s v="E6HP-09014-07"/>
    <s v="?"/>
    <x v="0"/>
    <m/>
    <m/>
    <m/>
    <x v="1"/>
    <x v="2"/>
  </r>
  <r>
    <x v="2"/>
    <x v="9"/>
    <s v="Korea"/>
    <s v="2014Q1"/>
    <s v="201401"/>
    <d v="2013-11-22T00:00:00"/>
    <s v="8700"/>
    <m/>
    <x v="25"/>
    <s v="Fusion APJ"/>
    <s v="E51057111"/>
    <x v="17"/>
    <x v="17"/>
    <s v="NO"/>
    <s v="NO"/>
    <n v="3667.4717999999998"/>
    <s v="E6HP-09008-07"/>
    <s v="?"/>
    <x v="0"/>
    <m/>
    <m/>
    <m/>
    <x v="1"/>
    <x v="2"/>
  </r>
  <r>
    <x v="2"/>
    <x v="9"/>
    <s v="Korea"/>
    <s v="2014Q1"/>
    <s v="201401"/>
    <d v="2013-11-22T00:00:00"/>
    <s v="8700"/>
    <m/>
    <x v="26"/>
    <s v="Fusion APJ"/>
    <s v="E51053138"/>
    <x v="14"/>
    <x v="14"/>
    <s v="NO"/>
    <s v="NO"/>
    <n v="437.75189999999998"/>
    <s v="E6HP-14009-01"/>
    <s v="?"/>
    <x v="0"/>
    <m/>
    <m/>
    <m/>
    <x v="1"/>
    <x v="1"/>
  </r>
  <r>
    <x v="2"/>
    <x v="12"/>
    <s v="Japan"/>
    <s v="2014Q1"/>
    <s v="201401"/>
    <d v="2013-11-26T00:00:00"/>
    <s v="8700"/>
    <m/>
    <x v="27"/>
    <s v="Fusion APJ"/>
    <s v="89FP05588"/>
    <x v="18"/>
    <x v="18"/>
    <s v="NO"/>
    <s v="NO"/>
    <n v="9257.9434000000001"/>
    <s v="4500025489"/>
    <s v="?"/>
    <x v="0"/>
    <m/>
    <m/>
    <m/>
    <x v="1"/>
    <x v="2"/>
  </r>
  <r>
    <x v="2"/>
    <x v="9"/>
    <s v="Korea"/>
    <s v="2014Q1"/>
    <s v="201401"/>
    <d v="2013-11-22T00:00:00"/>
    <s v="8700"/>
    <m/>
    <x v="24"/>
    <s v="Fusion APJ"/>
    <s v="E51057111"/>
    <x v="17"/>
    <x v="17"/>
    <s v="NO"/>
    <s v="NO"/>
    <n v="48.405700000000003"/>
    <s v="E6HP-09014-07"/>
    <s v="?"/>
    <x v="0"/>
    <m/>
    <m/>
    <m/>
    <x v="1"/>
    <x v="2"/>
  </r>
  <r>
    <x v="2"/>
    <x v="9"/>
    <s v="Korea"/>
    <s v="2014Q1"/>
    <s v="201401"/>
    <d v="2013-11-22T00:00:00"/>
    <s v="8700"/>
    <m/>
    <x v="25"/>
    <s v="Fusion APJ"/>
    <s v="E51057111"/>
    <x v="17"/>
    <x v="17"/>
    <s v="NO"/>
    <s v="NO"/>
    <n v="48.405700000000003"/>
    <s v="E6HP-09008-07"/>
    <s v="?"/>
    <x v="0"/>
    <m/>
    <m/>
    <m/>
    <x v="1"/>
    <x v="2"/>
  </r>
  <r>
    <x v="2"/>
    <x v="12"/>
    <s v="Japan"/>
    <s v="2014Q1"/>
    <s v="201401"/>
    <d v="2013-11-22T00:00:00"/>
    <s v="8700"/>
    <m/>
    <x v="28"/>
    <s v="Fusion APJ"/>
    <s v="89FP05587"/>
    <x v="18"/>
    <x v="18"/>
    <s v="NO"/>
    <s v="NO"/>
    <n v="362.6028"/>
    <s v="4500025087"/>
    <s v="?"/>
    <x v="0"/>
    <m/>
    <m/>
    <m/>
    <x v="1"/>
    <x v="2"/>
  </r>
  <r>
    <x v="0"/>
    <x v="5"/>
    <s v="Israel"/>
    <s v="2014Q1"/>
    <s v="201401"/>
    <d v="2013-11-22T00:00:00"/>
    <s v="8700"/>
    <m/>
    <x v="20"/>
    <s v="Fusion EMEA"/>
    <s v="74R603457"/>
    <x v="13"/>
    <x v="13"/>
    <s v="NO"/>
    <s v="NO"/>
    <n v="3300"/>
    <s v="NO CHARGE FOR BEZEQ INT"/>
    <s v="?"/>
    <x v="0"/>
    <m/>
    <m/>
    <m/>
    <x v="0"/>
    <x v="2"/>
  </r>
  <r>
    <x v="0"/>
    <x v="5"/>
    <s v="Israel"/>
    <s v="2014Q1"/>
    <s v="201401"/>
    <d v="2013-11-22T00:00:00"/>
    <s v="8700"/>
    <m/>
    <x v="20"/>
    <s v="Fusion EMEA"/>
    <s v="74R603457"/>
    <x v="13"/>
    <x v="13"/>
    <s v="NO"/>
    <s v="NO"/>
    <n v="33000"/>
    <s v="NO CHARGE FOR BEZEQ INT"/>
    <s v="?"/>
    <x v="0"/>
    <m/>
    <m/>
    <m/>
    <x v="0"/>
    <x v="2"/>
  </r>
  <r>
    <x v="0"/>
    <x v="5"/>
    <s v="Israel"/>
    <s v="2014Q1"/>
    <s v="201401"/>
    <d v="2013-11-22T00:00:00"/>
    <s v="8700"/>
    <m/>
    <x v="20"/>
    <s v="Fusion EMEA"/>
    <s v="74R603457"/>
    <x v="13"/>
    <x v="13"/>
    <s v="NO"/>
    <s v="NO"/>
    <n v="4950"/>
    <s v="NO CHARGE FOR BEZEQ INT"/>
    <s v="?"/>
    <x v="0"/>
    <m/>
    <m/>
    <m/>
    <x v="0"/>
    <x v="2"/>
  </r>
  <r>
    <x v="1"/>
    <x v="4"/>
    <s v="Colombia"/>
    <s v="2014Q1"/>
    <s v="201401"/>
    <d v="2013-11-27T00:00:00"/>
    <s v="TF00"/>
    <m/>
    <x v="29"/>
    <s v="Fusion Americas"/>
    <s v="R6Z006334"/>
    <x v="19"/>
    <x v="19"/>
    <s v="NO"/>
    <s v="NO"/>
    <n v="4259.1000000000004"/>
    <s v="71.1.1317.2013"/>
    <s v="?"/>
    <x v="0"/>
    <m/>
    <m/>
    <m/>
    <x v="1"/>
    <x v="2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17.36"/>
    <s v="130001395"/>
    <s v="?"/>
    <x v="0"/>
    <m/>
    <m/>
    <m/>
    <x v="0"/>
    <x v="2"/>
  </r>
  <r>
    <x v="1"/>
    <x v="4"/>
    <s v="Colombia"/>
    <s v="2014Q1"/>
    <s v="201401"/>
    <d v="2013-11-27T00:00:00"/>
    <s v="TF00"/>
    <m/>
    <x v="29"/>
    <s v="Fusion Americas"/>
    <s v="R6Z006334"/>
    <x v="19"/>
    <x v="19"/>
    <s v="NO"/>
    <s v="NO"/>
    <n v="1173.9000000000001"/>
    <s v="71.1.1317.2013"/>
    <s v="?"/>
    <x v="0"/>
    <m/>
    <m/>
    <m/>
    <x v="1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7169.52"/>
    <s v="130001395"/>
    <s v="?"/>
    <x v="0"/>
    <m/>
    <m/>
    <m/>
    <x v="0"/>
    <x v="2"/>
  </r>
  <r>
    <x v="1"/>
    <x v="4"/>
    <s v="Colombia"/>
    <s v="2014Q1"/>
    <s v="201401"/>
    <d v="2013-11-27T00:00:00"/>
    <s v="TF00"/>
    <m/>
    <x v="29"/>
    <s v="Fusion Americas"/>
    <s v="R6Z006334"/>
    <x v="19"/>
    <x v="19"/>
    <s v="NO"/>
    <s v="NO"/>
    <n v="21265.200000000001"/>
    <s v="71.1.1317.2013"/>
    <s v="?"/>
    <x v="0"/>
    <m/>
    <m/>
    <m/>
    <x v="1"/>
    <x v="2"/>
  </r>
  <r>
    <x v="0"/>
    <x v="5"/>
    <s v="Italy"/>
    <s v="2014Q1"/>
    <s v="201401"/>
    <d v="2013-11-22T00:00:00"/>
    <s v="8700"/>
    <m/>
    <x v="19"/>
    <s v="Fusion EMEA"/>
    <s v="82R606621"/>
    <x v="12"/>
    <x v="12"/>
    <s v="NO"/>
    <s v="NO"/>
    <n v="561.33770000000004"/>
    <s v="82963"/>
    <s v="?"/>
    <x v="0"/>
    <m/>
    <m/>
    <m/>
    <x v="1"/>
    <x v="2"/>
  </r>
  <r>
    <x v="1"/>
    <x v="4"/>
    <s v="Colombia"/>
    <s v="2014Q1"/>
    <s v="201401"/>
    <d v="2013-11-27T00:00:00"/>
    <s v="TF00"/>
    <m/>
    <x v="29"/>
    <s v="Fusion Americas"/>
    <s v="R6Z006334"/>
    <x v="19"/>
    <x v="19"/>
    <s v="NO"/>
    <s v="NO"/>
    <n v="2129.4"/>
    <s v="71.1.1317.2013"/>
    <s v="?"/>
    <x v="0"/>
    <m/>
    <m/>
    <m/>
    <x v="1"/>
    <x v="2"/>
  </r>
  <r>
    <x v="1"/>
    <x v="4"/>
    <s v="Colombia"/>
    <s v="2014Q1"/>
    <s v="201401"/>
    <d v="2013-11-27T00:00:00"/>
    <s v="TF00"/>
    <m/>
    <x v="29"/>
    <s v="Fusion Americas"/>
    <s v="R6Z006334"/>
    <x v="19"/>
    <x v="19"/>
    <s v="NO"/>
    <s v="NO"/>
    <n v="1173.9000000000001"/>
    <s v="71.1.1317.2013"/>
    <s v="?"/>
    <x v="0"/>
    <m/>
    <m/>
    <m/>
    <x v="1"/>
    <x v="2"/>
  </r>
  <r>
    <x v="0"/>
    <x v="0"/>
    <s v="UK"/>
    <s v="2014Q1"/>
    <s v="201401"/>
    <d v="2013-11-26T00:00:00"/>
    <s v="4Y00"/>
    <s v="Colley, Alan"/>
    <x v="30"/>
    <s v="Fusion EMEA"/>
    <s v="80R620469"/>
    <x v="20"/>
    <x v="20"/>
    <s v="ATTACH_BY_PO"/>
    <s v="ATTACH_BY_PO"/>
    <n v="1981872.5549999999"/>
    <s v="P706695000000000"/>
    <s v="?"/>
    <x v="0"/>
    <m/>
    <m/>
    <m/>
    <x v="2"/>
    <x v="0"/>
  </r>
  <r>
    <x v="1"/>
    <x v="4"/>
    <s v="Colombia"/>
    <s v="2014Q1"/>
    <s v="201401"/>
    <d v="2013-11-27T00:00:00"/>
    <s v="TF00"/>
    <m/>
    <x v="29"/>
    <s v="Fusion Americas"/>
    <s v="R6Z006334"/>
    <x v="19"/>
    <x v="19"/>
    <s v="NO"/>
    <s v="NO"/>
    <n v="1173.9000000000001"/>
    <s v="71.1.1317.2013"/>
    <s v="?"/>
    <x v="0"/>
    <m/>
    <m/>
    <m/>
    <x v="1"/>
    <x v="2"/>
  </r>
  <r>
    <x v="1"/>
    <x v="4"/>
    <s v="Colombia"/>
    <s v="2014Q1"/>
    <s v="201401"/>
    <d v="2013-11-27T00:00:00"/>
    <s v="TF00"/>
    <m/>
    <x v="29"/>
    <s v="Fusion Americas"/>
    <s v="R6Z006334"/>
    <x v="19"/>
    <x v="19"/>
    <s v="NO"/>
    <s v="NO"/>
    <n v="1173.9000000000001"/>
    <s v="71.1.1317.2013"/>
    <s v="?"/>
    <x v="0"/>
    <m/>
    <m/>
    <m/>
    <x v="1"/>
    <x v="2"/>
  </r>
  <r>
    <x v="1"/>
    <x v="4"/>
    <s v="Colombia"/>
    <s v="2014Q1"/>
    <s v="201401"/>
    <d v="2013-11-27T00:00:00"/>
    <s v="TF00"/>
    <m/>
    <x v="29"/>
    <s v="Fusion Americas"/>
    <s v="R6Z006334"/>
    <x v="19"/>
    <x v="19"/>
    <s v="NO"/>
    <s v="NO"/>
    <n v="1173.9000000000001"/>
    <s v="71.1.1317.2013"/>
    <s v="?"/>
    <x v="0"/>
    <m/>
    <m/>
    <m/>
    <x v="1"/>
    <x v="2"/>
  </r>
  <r>
    <x v="1"/>
    <x v="1"/>
    <s v="USA"/>
    <s v="2014Q1"/>
    <s v="201401"/>
    <d v="2013-11-27T00:00:00"/>
    <s v="8700"/>
    <m/>
    <x v="31"/>
    <s v="Fusion Americas"/>
    <s v="18E028633"/>
    <x v="1"/>
    <x v="1"/>
    <s v="NO"/>
    <s v="NO"/>
    <n v="5000"/>
    <s v="SPP - Large Market Membership"/>
    <s v="?"/>
    <x v="0"/>
    <m/>
    <m/>
    <m/>
    <x v="1"/>
    <x v="1"/>
  </r>
  <r>
    <x v="1"/>
    <x v="1"/>
    <s v="USA"/>
    <s v="2014Q1"/>
    <s v="201401"/>
    <d v="2013-11-27T00:00:00"/>
    <s v="8700"/>
    <m/>
    <x v="32"/>
    <s v="Fusion Americas"/>
    <s v="26Z073694"/>
    <x v="1"/>
    <x v="1"/>
    <s v="NO"/>
    <s v="NO"/>
    <n v="5000"/>
    <s v="ESP - Silver Membership"/>
    <s v="?"/>
    <x v="0"/>
    <m/>
    <m/>
    <m/>
    <x v="1"/>
    <x v="1"/>
  </r>
  <r>
    <x v="0"/>
    <x v="3"/>
    <s v="Russia"/>
    <s v="2014Q1"/>
    <s v="201401"/>
    <d v="2013-11-26T00:00:00"/>
    <s v="8700"/>
    <m/>
    <x v="33"/>
    <s v="Fusion EMEA"/>
    <s v="CBR621062"/>
    <x v="21"/>
    <x v="21"/>
    <s v="NO"/>
    <s v="NO"/>
    <n v="1056.18"/>
    <s v="HPE-1334"/>
    <s v="?"/>
    <x v="0"/>
    <m/>
    <m/>
    <m/>
    <x v="0"/>
    <x v="2"/>
  </r>
  <r>
    <x v="1"/>
    <x v="1"/>
    <s v="USA"/>
    <s v="2014Q1"/>
    <s v="201401"/>
    <d v="2013-11-27T00:00:00"/>
    <s v="8700"/>
    <m/>
    <x v="34"/>
    <s v="Fusion Americas"/>
    <s v="26Z073700"/>
    <x v="14"/>
    <x v="14"/>
    <s v="NO"/>
    <s v="NO"/>
    <n v="5000"/>
    <s v="ESP - Silver Membership"/>
    <s v="?"/>
    <x v="0"/>
    <m/>
    <m/>
    <m/>
    <x v="1"/>
    <x v="1"/>
  </r>
  <r>
    <x v="1"/>
    <x v="1"/>
    <s v="USA"/>
    <s v="2014Q1"/>
    <s v="201401"/>
    <d v="2013-11-27T00:00:00"/>
    <s v="8700"/>
    <m/>
    <x v="35"/>
    <s v="Fusion Americas"/>
    <s v="26Z073688"/>
    <x v="14"/>
    <x v="14"/>
    <s v="NO"/>
    <s v="NO"/>
    <n v="5000"/>
    <s v="ESP - Silver Membership"/>
    <s v="?"/>
    <x v="0"/>
    <m/>
    <m/>
    <m/>
    <x v="1"/>
    <x v="1"/>
  </r>
  <r>
    <x v="0"/>
    <x v="8"/>
    <s v="Belgium"/>
    <s v="2014Q1"/>
    <s v="201401"/>
    <d v="2013-11-26T00:00:00"/>
    <s v="8700"/>
    <m/>
    <x v="36"/>
    <s v="Fusion EMEA"/>
    <s v="84W712292"/>
    <x v="22"/>
    <x v="22"/>
    <s v="NO"/>
    <s v="NO"/>
    <n v="-237.41159999999999"/>
    <s v="Q4-13_FUL_SGBU"/>
    <s v="?"/>
    <x v="0"/>
    <m/>
    <m/>
    <m/>
    <x v="1"/>
    <x v="2"/>
  </r>
  <r>
    <x v="1"/>
    <x v="1"/>
    <s v="USA"/>
    <s v="2014Q1"/>
    <s v="201401"/>
    <d v="2013-11-27T00:00:00"/>
    <s v="8700"/>
    <m/>
    <x v="37"/>
    <s v="Fusion Americas"/>
    <s v="26Z073690"/>
    <x v="23"/>
    <x v="23"/>
    <s v="NO"/>
    <s v="NO"/>
    <n v="5000"/>
    <s v="ESP - Silver Membership"/>
    <s v="?"/>
    <x v="0"/>
    <m/>
    <m/>
    <m/>
    <x v="1"/>
    <x v="2"/>
  </r>
  <r>
    <x v="1"/>
    <x v="1"/>
    <s v="USA"/>
    <s v="2014Q1"/>
    <s v="201401"/>
    <d v="2013-11-27T00:00:00"/>
    <s v="8700"/>
    <m/>
    <x v="38"/>
    <s v="Fusion Americas"/>
    <s v="18E029050"/>
    <x v="1"/>
    <x v="1"/>
    <s v="NO"/>
    <s v="NO"/>
    <n v="5000"/>
    <s v="EMAP - Silver Membership"/>
    <s v="?"/>
    <x v="0"/>
    <m/>
    <m/>
    <m/>
    <x v="1"/>
    <x v="1"/>
  </r>
  <r>
    <x v="0"/>
    <x v="10"/>
    <s v="South Africa"/>
    <s v="2014Q1"/>
    <s v="201401"/>
    <d v="2013-11-26T00:00:00"/>
    <s v="4Y00"/>
    <m/>
    <x v="39"/>
    <s v="Fusion EMEA"/>
    <s v="79R621166"/>
    <x v="24"/>
    <x v="24"/>
    <s v="NO"/>
    <s v="NO"/>
    <n v="1055.0530000000001"/>
    <s v="POP124753"/>
    <s v="?"/>
    <x v="0"/>
    <m/>
    <m/>
    <m/>
    <x v="1"/>
    <x v="2"/>
  </r>
  <r>
    <x v="1"/>
    <x v="1"/>
    <s v="USA"/>
    <s v="2014Q1"/>
    <s v="201401"/>
    <d v="2013-11-27T00:00:00"/>
    <s v="TE00"/>
    <m/>
    <x v="40"/>
    <s v="Fusion Americas"/>
    <s v="24Z127036"/>
    <x v="14"/>
    <x v="14"/>
    <s v="NO"/>
    <s v="NO"/>
    <n v="17280"/>
    <s v="4300201862"/>
    <s v="?"/>
    <x v="0"/>
    <m/>
    <m/>
    <m/>
    <x v="1"/>
    <x v="1"/>
  </r>
  <r>
    <x v="1"/>
    <x v="1"/>
    <s v="USA"/>
    <s v="2014Q1"/>
    <s v="201401"/>
    <d v="2013-11-27T00:00:00"/>
    <s v="8700"/>
    <s v="Kelly, Bill"/>
    <x v="41"/>
    <s v="Fusion Americas"/>
    <s v="26Z070988"/>
    <x v="25"/>
    <x v="25"/>
    <s v="NO"/>
    <s v="NO"/>
    <n v="108000"/>
    <s v="20020-0000006492"/>
    <s v="?"/>
    <x v="1"/>
    <s v="W-NC Plains"/>
    <s v="1-Strat"/>
    <s v="1-Strat EG"/>
    <x v="0"/>
    <x v="2"/>
  </r>
  <r>
    <x v="1"/>
    <x v="1"/>
    <s v="USA"/>
    <s v="2014Q1"/>
    <s v="201401"/>
    <d v="2013-11-27T00:00:00"/>
    <s v="8700"/>
    <s v="Kelly, Bill"/>
    <x v="42"/>
    <s v="Fusion Americas"/>
    <s v="26Z070988"/>
    <x v="25"/>
    <x v="25"/>
    <s v="NO"/>
    <s v="NO"/>
    <n v="-108000"/>
    <s v="20020-0000006492"/>
    <s v="?"/>
    <x v="1"/>
    <s v="W-NC Plains"/>
    <s v="1-Strat"/>
    <s v="1-Strat EG"/>
    <x v="1"/>
    <x v="2"/>
  </r>
  <r>
    <x v="1"/>
    <x v="1"/>
    <s v="USA"/>
    <s v="2014Q1"/>
    <s v="201401"/>
    <d v="2013-11-27T00:00:00"/>
    <s v="TE00"/>
    <m/>
    <x v="43"/>
    <s v="Fusion Americas"/>
    <s v="24Z126799"/>
    <x v="26"/>
    <x v="26"/>
    <s v="NO"/>
    <s v="NO"/>
    <n v="24800"/>
    <s v="103300875022"/>
    <s v="?"/>
    <x v="2"/>
    <s v="E-Mid Atlantic"/>
    <s v="5-Territory"/>
    <s v="5-Territory"/>
    <x v="1"/>
    <x v="2"/>
  </r>
  <r>
    <x v="1"/>
    <x v="1"/>
    <s v="USA"/>
    <s v="2014Q1"/>
    <s v="201401"/>
    <d v="2013-11-27T00:00:00"/>
    <s v="TE00"/>
    <s v="TBH-US-East1"/>
    <x v="44"/>
    <s v="Fusion Americas"/>
    <s v="24Z127060"/>
    <x v="27"/>
    <x v="27"/>
    <s v="NO"/>
    <s v="NO"/>
    <n v="5760"/>
    <s v="103300875434"/>
    <s v="?"/>
    <x v="2"/>
    <s v="E-NYC Metro"/>
    <s v="3-Comm T1"/>
    <s v="3-Comm T1"/>
    <x v="1"/>
    <x v="2"/>
  </r>
  <r>
    <x v="1"/>
    <x v="1"/>
    <s v="USA"/>
    <s v="2014Q1"/>
    <s v="201401"/>
    <d v="2013-11-27T00:00:00"/>
    <s v="8700"/>
    <s v="TBH-US-East3"/>
    <x v="45"/>
    <s v="Fusion Americas"/>
    <s v="24Z126787"/>
    <x v="28"/>
    <x v="28"/>
    <s v="NO"/>
    <s v="NO"/>
    <n v="2050"/>
    <s v="4300201491"/>
    <s v="?"/>
    <x v="2"/>
    <s v="E-NYC Metro"/>
    <s v="2-Seed"/>
    <s v="2-Seed EG"/>
    <x v="1"/>
    <x v="1"/>
  </r>
  <r>
    <x v="1"/>
    <x v="1"/>
    <s v="USA"/>
    <s v="2014Q1"/>
    <s v="201401"/>
    <d v="2013-11-27T00:00:00"/>
    <s v="8700"/>
    <m/>
    <x v="46"/>
    <s v="Fusion Americas"/>
    <s v="24Z127015"/>
    <x v="14"/>
    <x v="14"/>
    <s v="NO"/>
    <s v="ATTACH_BY_ORDERNO"/>
    <n v="6000"/>
    <s v="4300201831"/>
    <s v="?"/>
    <x v="0"/>
    <m/>
    <m/>
    <m/>
    <x v="1"/>
    <x v="0"/>
  </r>
  <r>
    <x v="1"/>
    <x v="1"/>
    <s v="USA"/>
    <s v="2014Q1"/>
    <s v="201401"/>
    <d v="2013-11-27T00:00:00"/>
    <s v="8700"/>
    <s v="Kelly, Bill"/>
    <x v="41"/>
    <s v="Fusion Americas"/>
    <s v="26Z070988"/>
    <x v="25"/>
    <x v="25"/>
    <s v="NO"/>
    <s v="NO"/>
    <n v="4000"/>
    <s v="20020-0000006492"/>
    <s v="?"/>
    <x v="1"/>
    <s v="W-NC Plains"/>
    <s v="1-Strat"/>
    <s v="1-Strat EG"/>
    <x v="0"/>
    <x v="2"/>
  </r>
  <r>
    <x v="1"/>
    <x v="1"/>
    <s v="USA"/>
    <s v="2014Q1"/>
    <s v="201401"/>
    <d v="2013-11-27T00:00:00"/>
    <s v="TE00"/>
    <m/>
    <x v="47"/>
    <s v="Fusion Americas"/>
    <s v="26Z073625"/>
    <x v="29"/>
    <x v="29"/>
    <s v="NO"/>
    <s v="NO"/>
    <n v="23100"/>
    <s v="1581216"/>
    <s v="?"/>
    <x v="1"/>
    <s v="W-NC Great Lakes"/>
    <s v="4-Comm T2"/>
    <s v="4-Comm T2"/>
    <x v="1"/>
    <x v="2"/>
  </r>
  <r>
    <x v="1"/>
    <x v="1"/>
    <s v="USA"/>
    <s v="2014Q1"/>
    <s v="201401"/>
    <d v="2013-11-27T00:00:00"/>
    <s v="8700"/>
    <s v="Kelly, Bill"/>
    <x v="42"/>
    <s v="Fusion Americas"/>
    <s v="26Z070988"/>
    <x v="25"/>
    <x v="25"/>
    <s v="NO"/>
    <s v="NO"/>
    <n v="-4000"/>
    <s v="20020-0000006492"/>
    <s v="?"/>
    <x v="1"/>
    <s v="W-NC Plains"/>
    <s v="1-Strat"/>
    <s v="1-Strat EG"/>
    <x v="1"/>
    <x v="2"/>
  </r>
  <r>
    <x v="2"/>
    <x v="6"/>
    <s v="Thailand"/>
    <s v="2014Q1"/>
    <s v="201401"/>
    <d v="2013-11-26T00:00:00"/>
    <s v="8700"/>
    <m/>
    <x v="48"/>
    <s v="Fusion APJ"/>
    <s v="J80501646"/>
    <x v="30"/>
    <x v="30"/>
    <s v="NO"/>
    <s v="NO"/>
    <n v="16171.0201"/>
    <s v="2013113562"/>
    <s v="?"/>
    <x v="0"/>
    <m/>
    <m/>
    <m/>
    <x v="1"/>
    <x v="2"/>
  </r>
  <r>
    <x v="1"/>
    <x v="1"/>
    <s v="USA"/>
    <s v="2014Q1"/>
    <s v="201401"/>
    <d v="2013-11-27T00:00:00"/>
    <s v="TE00"/>
    <m/>
    <x v="47"/>
    <s v="Fusion Americas"/>
    <s v="26Z073625"/>
    <x v="29"/>
    <x v="29"/>
    <s v="NO"/>
    <s v="NO"/>
    <n v="22176"/>
    <s v="1581216"/>
    <s v="?"/>
    <x v="1"/>
    <s v="W-NC Great Lakes"/>
    <s v="4-Comm T2"/>
    <s v="4-Comm T2"/>
    <x v="1"/>
    <x v="2"/>
  </r>
  <r>
    <x v="1"/>
    <x v="1"/>
    <s v="USA"/>
    <s v="2014Q1"/>
    <s v="201401"/>
    <d v="2013-11-27T00:00:00"/>
    <s v="TE00"/>
    <m/>
    <x v="49"/>
    <s v="Fusion Americas"/>
    <s v="26Z073665"/>
    <x v="1"/>
    <x v="1"/>
    <s v="NO"/>
    <s v="NO"/>
    <n v="23400"/>
    <s v="PO001304"/>
    <s v="?"/>
    <x v="0"/>
    <m/>
    <m/>
    <m/>
    <x v="1"/>
    <x v="1"/>
  </r>
  <r>
    <x v="1"/>
    <x v="1"/>
    <s v="USA"/>
    <s v="2014Q1"/>
    <s v="201401"/>
    <d v="2013-11-27T00:00:00"/>
    <s v="TE00"/>
    <m/>
    <x v="50"/>
    <s v="Fusion Americas"/>
    <s v="24Z127141"/>
    <x v="31"/>
    <x v="31"/>
    <s v="NO"/>
    <s v="NO"/>
    <n v="11750.4"/>
    <s v="103300875846"/>
    <s v="?"/>
    <x v="1"/>
    <s v="W-South Central"/>
    <s v="5-Territory"/>
    <s v="5-Territory"/>
    <x v="0"/>
    <x v="2"/>
  </r>
  <r>
    <x v="1"/>
    <x v="1"/>
    <s v="USA"/>
    <s v="2014Q1"/>
    <s v="201401"/>
    <d v="2013-11-27T00:00:00"/>
    <s v="TE00"/>
    <m/>
    <x v="50"/>
    <s v="Fusion Americas"/>
    <s v="24Z127141"/>
    <x v="31"/>
    <x v="31"/>
    <s v="NO"/>
    <s v="NO"/>
    <n v="50122.8"/>
    <s v="103300875846"/>
    <s v="?"/>
    <x v="1"/>
    <s v="W-South Central"/>
    <s v="5-Territory"/>
    <s v="5-Territory"/>
    <x v="0"/>
    <x v="2"/>
  </r>
  <r>
    <x v="1"/>
    <x v="1"/>
    <s v="USA"/>
    <s v="2014Q1"/>
    <s v="201401"/>
    <d v="2013-11-27T00:00:00"/>
    <s v="TE00"/>
    <m/>
    <x v="49"/>
    <s v="Fusion Americas"/>
    <s v="26Z073665"/>
    <x v="1"/>
    <x v="1"/>
    <s v="NO"/>
    <s v="NO"/>
    <n v="11544"/>
    <s v="PO001304"/>
    <s v="?"/>
    <x v="0"/>
    <m/>
    <m/>
    <m/>
    <x v="1"/>
    <x v="1"/>
  </r>
  <r>
    <x v="1"/>
    <x v="1"/>
    <s v="USA"/>
    <s v="2014Q1"/>
    <s v="201401"/>
    <d v="2013-11-27T00:00:00"/>
    <s v="8700"/>
    <s v="Laird, Matt"/>
    <x v="51"/>
    <s v="Fusion Americas"/>
    <s v="24Z126980"/>
    <x v="32"/>
    <x v="32"/>
    <s v="NO"/>
    <s v="NO"/>
    <n v="312.95"/>
    <s v="4300201593"/>
    <s v="?"/>
    <x v="1"/>
    <s v="W-Southwest"/>
    <s v="1-Strat"/>
    <s v="1-Strat SW"/>
    <x v="1"/>
    <x v="1"/>
  </r>
  <r>
    <x v="1"/>
    <x v="1"/>
    <s v="USA"/>
    <s v="2014Q1"/>
    <s v="201401"/>
    <d v="2013-11-25T00:00:00"/>
    <s v="TE00"/>
    <s v="Jackiewicz, Gary"/>
    <x v="52"/>
    <s v="Fusion Americas"/>
    <s v="24Z126544"/>
    <x v="33"/>
    <x v="33"/>
    <s v="NO"/>
    <s v="ATTACH_BY_PO"/>
    <n v="144522"/>
    <s v="4300200833"/>
    <s v="?"/>
    <x v="2"/>
    <s v="E-NYC Metro"/>
    <s v="2-Seed"/>
    <s v="2-Seed EG"/>
    <x v="0"/>
    <x v="0"/>
  </r>
  <r>
    <x v="2"/>
    <x v="7"/>
    <s v="Australia"/>
    <s v="2014Q1"/>
    <s v="201401"/>
    <d v="2013-11-26T00:00:00"/>
    <s v="TE00"/>
    <m/>
    <x v="53"/>
    <s v="Fusion APJ"/>
    <s v="906184658"/>
    <x v="14"/>
    <x v="14"/>
    <s v="NO"/>
    <s v="NO"/>
    <n v="14757.355100000001"/>
    <s v="00001186"/>
    <s v="?"/>
    <x v="0"/>
    <m/>
    <m/>
    <m/>
    <x v="1"/>
    <x v="1"/>
  </r>
  <r>
    <x v="1"/>
    <x v="1"/>
    <s v="USA"/>
    <s v="2014Q1"/>
    <s v="201401"/>
    <d v="2013-11-25T00:00:00"/>
    <s v="TE00"/>
    <m/>
    <x v="54"/>
    <s v="Fusion Americas"/>
    <s v="26Z071268"/>
    <x v="34"/>
    <x v="34"/>
    <s v="NO"/>
    <s v="NO"/>
    <n v="-9625"/>
    <s v="4500004243/4100000253"/>
    <s v="?"/>
    <x v="1"/>
    <s v="W-Northwest"/>
    <s v="4-Comm T2"/>
    <s v="4-Comm T2"/>
    <x v="1"/>
    <x v="2"/>
  </r>
  <r>
    <x v="1"/>
    <x v="1"/>
    <s v="USA"/>
    <s v="2014Q1"/>
    <s v="201401"/>
    <d v="2013-11-25T00:00:00"/>
    <s v="TE00"/>
    <m/>
    <x v="55"/>
    <s v="Fusion Americas"/>
    <s v="26Z073484"/>
    <x v="14"/>
    <x v="14"/>
    <s v="NO"/>
    <s v="NO"/>
    <n v="16500"/>
    <s v="20000518"/>
    <s v="?"/>
    <x v="0"/>
    <m/>
    <m/>
    <m/>
    <x v="1"/>
    <x v="1"/>
  </r>
  <r>
    <x v="1"/>
    <x v="1"/>
    <s v="USA"/>
    <s v="2014Q1"/>
    <s v="201401"/>
    <d v="2013-11-25T00:00:00"/>
    <s v="TE00"/>
    <m/>
    <x v="56"/>
    <s v="Fusion Americas"/>
    <s v="26Z071268"/>
    <x v="34"/>
    <x v="34"/>
    <s v="NO"/>
    <s v="NO"/>
    <n v="9625"/>
    <s v="4500004243"/>
    <s v="?"/>
    <x v="1"/>
    <s v="W-Northwest"/>
    <s v="4-Comm T2"/>
    <s v="4-Comm T2"/>
    <x v="1"/>
    <x v="2"/>
  </r>
  <r>
    <x v="2"/>
    <x v="7"/>
    <s v="Australia"/>
    <s v="2014Q1"/>
    <s v="201401"/>
    <d v="2013-11-26T00:00:00"/>
    <s v="TE00"/>
    <m/>
    <x v="53"/>
    <s v="Fusion APJ"/>
    <s v="906184658"/>
    <x v="14"/>
    <x v="14"/>
    <s v="NO"/>
    <s v="NO"/>
    <n v="3614.6977999999999"/>
    <s v="00001186"/>
    <s v="?"/>
    <x v="0"/>
    <m/>
    <m/>
    <m/>
    <x v="1"/>
    <x v="1"/>
  </r>
  <r>
    <x v="1"/>
    <x v="1"/>
    <s v="USA"/>
    <s v="2014Q1"/>
    <s v="201401"/>
    <d v="2013-11-25T00:00:00"/>
    <s v="4Y00"/>
    <m/>
    <x v="57"/>
    <s v="Fusion Americas"/>
    <s v="26Z071345"/>
    <x v="35"/>
    <x v="35"/>
    <s v="NO"/>
    <s v="NO"/>
    <n v="107604"/>
    <s v="4500483455"/>
    <s v="?"/>
    <x v="0"/>
    <m/>
    <m/>
    <m/>
    <x v="0"/>
    <x v="2"/>
  </r>
  <r>
    <x v="1"/>
    <x v="1"/>
    <s v="USA"/>
    <s v="2014Q1"/>
    <s v="201401"/>
    <d v="2013-11-25T00:00:00"/>
    <s v="TF00"/>
    <s v="Kelly, Bill"/>
    <x v="58"/>
    <s v="Fusion Americas"/>
    <s v="26Z073476"/>
    <x v="36"/>
    <x v="36"/>
    <s v="NO"/>
    <s v="NO"/>
    <n v="4700"/>
    <s v="5004963"/>
    <s v="?"/>
    <x v="1"/>
    <s v="W-NC Great Lakes"/>
    <s v="2-Seed"/>
    <s v="2-Seed SW"/>
    <x v="1"/>
    <x v="2"/>
  </r>
  <r>
    <x v="2"/>
    <x v="6"/>
    <s v="Thailand"/>
    <s v="2014Q1"/>
    <s v="201401"/>
    <d v="2013-11-26T00:00:00"/>
    <s v="8700"/>
    <m/>
    <x v="48"/>
    <s v="Fusion APJ"/>
    <s v="J80501646"/>
    <x v="30"/>
    <x v="30"/>
    <s v="NO"/>
    <s v="NO"/>
    <n v="756.05799999999999"/>
    <s v="2013113562"/>
    <s v="?"/>
    <x v="0"/>
    <m/>
    <m/>
    <m/>
    <x v="1"/>
    <x v="2"/>
  </r>
  <r>
    <x v="1"/>
    <x v="1"/>
    <s v="USA"/>
    <s v="2014Q1"/>
    <s v="201401"/>
    <d v="2013-11-27T00:00:00"/>
    <s v="TE00"/>
    <m/>
    <x v="59"/>
    <s v="Fusion Americas"/>
    <s v="26Z073667"/>
    <x v="37"/>
    <x v="37"/>
    <s v="NO"/>
    <s v="NO"/>
    <n v="34425"/>
    <s v="1311-182"/>
    <s v="?"/>
    <x v="2"/>
    <s v="E-Mid Atlantic"/>
    <s v="4-Comm T2"/>
    <s v="4-Comm T2"/>
    <x v="1"/>
    <x v="2"/>
  </r>
  <r>
    <x v="2"/>
    <x v="9"/>
    <s v="Korea"/>
    <s v="2014Q1"/>
    <s v="201401"/>
    <d v="2013-11-25T00:00:00"/>
    <s v="8700"/>
    <m/>
    <x v="26"/>
    <s v="Fusion APJ"/>
    <s v="E51053138"/>
    <x v="14"/>
    <x v="14"/>
    <s v="NO"/>
    <s v="NO"/>
    <n v="-8.9999999999999998E-4"/>
    <s v="E6HP-14009-01"/>
    <s v="?"/>
    <x v="0"/>
    <m/>
    <m/>
    <m/>
    <x v="1"/>
    <x v="1"/>
  </r>
  <r>
    <x v="1"/>
    <x v="1"/>
    <s v="USA"/>
    <s v="2014Q1"/>
    <s v="201401"/>
    <d v="2013-11-23T00:00:00"/>
    <s v="8700"/>
    <s v="Carter, Guy"/>
    <x v="60"/>
    <s v="Fusion Americas"/>
    <s v="26Z071264"/>
    <x v="38"/>
    <x v="38"/>
    <s v="ATTACH_BY_AMIDID"/>
    <s v="NO"/>
    <n v="40000"/>
    <s v="PO107085, PO107086"/>
    <s v="?"/>
    <x v="2"/>
    <s v="E-Southeast"/>
    <s v="1-Strat"/>
    <s v="1-Strat EG"/>
    <x v="0"/>
    <x v="2"/>
  </r>
  <r>
    <x v="1"/>
    <x v="1"/>
    <s v="USA"/>
    <s v="2014Q1"/>
    <s v="201401"/>
    <d v="2013-11-23T00:00:00"/>
    <s v="8700"/>
    <s v="Carter, Guy"/>
    <x v="60"/>
    <s v="Fusion Americas"/>
    <s v="26Z071264"/>
    <x v="38"/>
    <x v="38"/>
    <s v="ATTACH_BY_AMIDID"/>
    <s v="NO"/>
    <n v="142900"/>
    <s v="PO107085, PO107086"/>
    <s v="?"/>
    <x v="2"/>
    <s v="E-Southeast"/>
    <s v="1-Strat"/>
    <s v="1-Strat EG"/>
    <x v="0"/>
    <x v="2"/>
  </r>
  <r>
    <x v="2"/>
    <x v="12"/>
    <s v="Japan"/>
    <s v="2014Q1"/>
    <s v="201401"/>
    <d v="2013-11-14T00:00:00"/>
    <s v="8700"/>
    <m/>
    <x v="61"/>
    <s v="Fusion APJ"/>
    <s v="89FP05492"/>
    <x v="18"/>
    <x v="18"/>
    <s v="NO"/>
    <s v="NO"/>
    <n v="879.50459999999998"/>
    <s v="D13110040700E-00"/>
    <s v="?"/>
    <x v="0"/>
    <m/>
    <m/>
    <m/>
    <x v="1"/>
    <x v="2"/>
  </r>
  <r>
    <x v="0"/>
    <x v="5"/>
    <s v="Spain"/>
    <s v="2014Q1"/>
    <s v="201401"/>
    <d v="2013-11-27T00:00:00"/>
    <s v="8700"/>
    <m/>
    <x v="7"/>
    <s v="Fusion EMEA"/>
    <s v="70R625353"/>
    <x v="1"/>
    <x v="1"/>
    <s v="NO"/>
    <s v="NO"/>
    <n v="2185.9706999999999"/>
    <s v="3505202571 / TELEFONICA"/>
    <s v="?"/>
    <x v="0"/>
    <m/>
    <m/>
    <m/>
    <x v="1"/>
    <x v="1"/>
  </r>
  <r>
    <x v="0"/>
    <x v="5"/>
    <s v="Spain"/>
    <s v="2014Q1"/>
    <s v="201401"/>
    <d v="2013-11-27T00:00:00"/>
    <s v="8700"/>
    <m/>
    <x v="7"/>
    <s v="Fusion EMEA"/>
    <s v="70R625353"/>
    <x v="1"/>
    <x v="1"/>
    <s v="NO"/>
    <s v="NO"/>
    <n v="6337.1126000000004"/>
    <s v="3505202571 / TELEFONICA"/>
    <s v="?"/>
    <x v="0"/>
    <m/>
    <m/>
    <m/>
    <x v="1"/>
    <x v="1"/>
  </r>
  <r>
    <x v="0"/>
    <x v="13"/>
    <s v="France"/>
    <s v="2014Q1"/>
    <s v="201401"/>
    <d v="2013-11-27T00:00:00"/>
    <s v="TE00"/>
    <m/>
    <x v="62"/>
    <s v="Fusion EMEA"/>
    <s v="81R625152"/>
    <x v="39"/>
    <x v="39"/>
    <s v="NO"/>
    <s v="NO"/>
    <n v="102714.51880000001"/>
    <s v="5010105106"/>
    <s v="?"/>
    <x v="0"/>
    <m/>
    <m/>
    <m/>
    <x v="0"/>
    <x v="2"/>
  </r>
  <r>
    <x v="2"/>
    <x v="12"/>
    <s v="Japan"/>
    <s v="2014Q1"/>
    <s v="201401"/>
    <d v="2013-11-12T00:00:00"/>
    <s v="8700"/>
    <m/>
    <x v="63"/>
    <s v="Fusion APJ"/>
    <s v="89FQ37313"/>
    <x v="40"/>
    <x v="40"/>
    <s v="NO"/>
    <s v="NO"/>
    <n v="1033.3977"/>
    <s v="66201392210700001150053406"/>
    <s v="?"/>
    <x v="0"/>
    <m/>
    <m/>
    <m/>
    <x v="1"/>
    <x v="1"/>
  </r>
  <r>
    <x v="2"/>
    <x v="12"/>
    <s v="Japan"/>
    <s v="2014Q1"/>
    <s v="201401"/>
    <d v="2013-11-12T00:00:00"/>
    <s v="8700"/>
    <m/>
    <x v="64"/>
    <s v="Fusion APJ"/>
    <s v="89FB13931"/>
    <x v="41"/>
    <x v="41"/>
    <s v="NO"/>
    <s v="NO"/>
    <n v="4138.4630999999999"/>
    <s v="JS1593000-3"/>
    <s v="?"/>
    <x v="0"/>
    <m/>
    <m/>
    <m/>
    <x v="1"/>
    <x v="2"/>
  </r>
  <r>
    <x v="2"/>
    <x v="12"/>
    <s v="Japan"/>
    <s v="2014Q1"/>
    <s v="201401"/>
    <d v="2013-11-08T00:00:00"/>
    <s v="8700"/>
    <m/>
    <x v="65"/>
    <s v="Fusion APJ"/>
    <s v="89FP05571"/>
    <x v="18"/>
    <x v="18"/>
    <s v="NO"/>
    <s v="NO"/>
    <n v="3703.1774"/>
    <s v="D13110006000E-00"/>
    <s v="?"/>
    <x v="0"/>
    <m/>
    <m/>
    <m/>
    <x v="1"/>
    <x v="2"/>
  </r>
  <r>
    <x v="2"/>
    <x v="12"/>
    <s v="Japan"/>
    <s v="2014Q1"/>
    <s v="201401"/>
    <d v="2013-11-12T00:00:00"/>
    <s v="TE00"/>
    <m/>
    <x v="66"/>
    <s v="Fusion APJ"/>
    <s v="89FP05573"/>
    <x v="42"/>
    <x v="42"/>
    <s v="NO"/>
    <s v="NO"/>
    <n v="2923.5610000000001"/>
    <s v="1786HP-2013177"/>
    <s v="?"/>
    <x v="0"/>
    <m/>
    <m/>
    <m/>
    <x v="1"/>
    <x v="2"/>
  </r>
  <r>
    <x v="0"/>
    <x v="2"/>
    <s v="Switzerland"/>
    <s v="2014Q1"/>
    <s v="201401"/>
    <d v="2013-11-11T00:00:00"/>
    <s v="8700"/>
    <m/>
    <x v="67"/>
    <s v="Fusion EMEA"/>
    <s v="87R556482"/>
    <x v="43"/>
    <x v="43"/>
    <s v="NO"/>
    <s v="NO"/>
    <n v="17168.874199999998"/>
    <s v="4750034024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68"/>
    <s v="Fusion APJ"/>
    <s v="89FA70382"/>
    <x v="44"/>
    <x v="44"/>
    <s v="NO"/>
    <s v="NO"/>
    <n v="6456.1972999999998"/>
    <s v="183-VRG0002783-110500+1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69"/>
    <s v="Fusion APJ"/>
    <s v="89FA70394"/>
    <x v="44"/>
    <x v="44"/>
    <s v="NO"/>
    <s v="NO"/>
    <n v="7479.4436999999998"/>
    <s v="183-VRGAQ30___-110512+1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70"/>
    <s v="Fusion APJ"/>
    <s v="89FA70383"/>
    <x v="44"/>
    <x v="44"/>
    <s v="NO"/>
    <s v="NO"/>
    <n v="6456.1972999999998"/>
    <s v="183-VRG0002783-110501+1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71"/>
    <s v="Fusion APJ"/>
    <s v="89FA70385"/>
    <x v="44"/>
    <x v="44"/>
    <s v="NO"/>
    <s v="NO"/>
    <n v="6456.1972999999998"/>
    <s v="183-VRG0002783-110503+1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72"/>
    <s v="Fusion APJ"/>
    <s v="89FA70384"/>
    <x v="44"/>
    <x v="44"/>
    <s v="NO"/>
    <s v="NO"/>
    <n v="6456.1972999999998"/>
    <s v="183-VRG0002783-110502+1"/>
    <s v="?"/>
    <x v="0"/>
    <m/>
    <m/>
    <m/>
    <x v="1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30165.72"/>
    <s v="9400126262"/>
    <s v="?"/>
    <x v="0"/>
    <m/>
    <m/>
    <m/>
    <x v="0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9049.68"/>
    <s v="9400126262"/>
    <s v="?"/>
    <x v="0"/>
    <m/>
    <m/>
    <m/>
    <x v="0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65.92"/>
    <s v="9400126262"/>
    <s v="?"/>
    <x v="0"/>
    <m/>
    <m/>
    <m/>
    <x v="0"/>
    <x v="2"/>
  </r>
  <r>
    <x v="2"/>
    <x v="12"/>
    <s v="Japan"/>
    <s v="2014Q1"/>
    <s v="201401"/>
    <d v="2013-11-11T00:00:00"/>
    <s v="8700"/>
    <s v="Imamura, Satoshi"/>
    <x v="74"/>
    <s v="Fusion APJ"/>
    <s v="89FA70393"/>
    <x v="44"/>
    <x v="44"/>
    <s v="NO"/>
    <s v="NO"/>
    <n v="7479.4436999999998"/>
    <s v="183-VRGAQ30___-110511+1"/>
    <s v="?"/>
    <x v="0"/>
    <m/>
    <m/>
    <m/>
    <x v="1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32.4"/>
    <s v="9400126262"/>
    <s v="?"/>
    <x v="0"/>
    <m/>
    <m/>
    <m/>
    <x v="0"/>
    <x v="2"/>
  </r>
  <r>
    <x v="1"/>
    <x v="4"/>
    <s v="Mexico"/>
    <s v="2014Q1"/>
    <s v="201401"/>
    <d v="2013-11-01T00:00:00"/>
    <s v="8700"/>
    <s v="Gutierrez, Sonia"/>
    <x v="75"/>
    <s v="Fusion Americas"/>
    <s v="36Z033821"/>
    <x v="46"/>
    <x v="46"/>
    <s v="NO"/>
    <s v="NO"/>
    <n v="-3509.8"/>
    <s v="ES001/DIREC/RAMSA"/>
    <s v="?"/>
    <x v="0"/>
    <m/>
    <m/>
    <m/>
    <x v="1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15641.6"/>
    <s v="9400126262"/>
    <s v="?"/>
    <x v="0"/>
    <m/>
    <m/>
    <m/>
    <x v="0"/>
    <x v="2"/>
  </r>
  <r>
    <x v="1"/>
    <x v="4"/>
    <s v="Mexico"/>
    <s v="2014Q1"/>
    <s v="201401"/>
    <d v="2013-11-01T00:00:00"/>
    <s v="8700"/>
    <s v="Gutierrez, Sonia"/>
    <x v="76"/>
    <s v="Fusion Americas"/>
    <s v="36Z033867"/>
    <x v="46"/>
    <x v="46"/>
    <s v="NO"/>
    <s v="NO"/>
    <n v="-14515.92"/>
    <s v="ES001/DIREC/RAMSA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77"/>
    <s v="Fusion APJ"/>
    <s v="89FA70392"/>
    <x v="44"/>
    <x v="44"/>
    <s v="NO"/>
    <s v="NO"/>
    <n v="6456.1972999999998"/>
    <s v="183-VRG0002783-110510+1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78"/>
    <s v="Fusion APJ"/>
    <s v="89FA70391"/>
    <x v="44"/>
    <x v="44"/>
    <s v="NO"/>
    <s v="NO"/>
    <n v="6456.1972999999998"/>
    <s v="183-VRG0002783-110509+1"/>
    <s v="?"/>
    <x v="0"/>
    <m/>
    <m/>
    <m/>
    <x v="1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32.4"/>
    <s v="9400126262"/>
    <s v="?"/>
    <x v="0"/>
    <m/>
    <m/>
    <m/>
    <x v="0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17876"/>
    <s v="9400126262"/>
    <s v="?"/>
    <x v="0"/>
    <m/>
    <m/>
    <m/>
    <x v="0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21093.599999999999"/>
    <s v="9400126262"/>
    <s v="?"/>
    <x v="0"/>
    <m/>
    <m/>
    <m/>
    <x v="0"/>
    <x v="2"/>
  </r>
  <r>
    <x v="1"/>
    <x v="14"/>
    <s v="Canada"/>
    <s v="2014Q1"/>
    <s v="201401"/>
    <d v="2013-11-12T00:00:00"/>
    <s v="TE00"/>
    <m/>
    <x v="79"/>
    <s v="VELOCITY"/>
    <s v="200053526135"/>
    <x v="47"/>
    <x v="47"/>
    <s v="NO"/>
    <s v="NO"/>
    <n v="-5884.5924999999997"/>
    <s v="CA Wallet #1Nov13 PartnerOne NBO"/>
    <s v="?"/>
    <x v="0"/>
    <m/>
    <m/>
    <m/>
    <x v="1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4826.3999999999996"/>
    <s v="9400126262"/>
    <s v="?"/>
    <x v="0"/>
    <m/>
    <m/>
    <m/>
    <x v="0"/>
    <x v="2"/>
  </r>
  <r>
    <x v="0"/>
    <x v="0"/>
    <s v="UK"/>
    <s v="2014Q1"/>
    <s v="201401"/>
    <d v="2013-11-11T00:00:00"/>
    <s v="4Y00"/>
    <m/>
    <x v="80"/>
    <s v="Fusion EMEA"/>
    <s v="CCW577628"/>
    <x v="48"/>
    <x v="48"/>
    <s v="NO"/>
    <s v="NO"/>
    <n v="-3531.6523999999999"/>
    <s v="Q3-13_SOFTWARE-FEE_SGBU"/>
    <s v="?"/>
    <x v="0"/>
    <m/>
    <m/>
    <m/>
    <x v="1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6328"/>
    <s v="9400126262"/>
    <s v="?"/>
    <x v="0"/>
    <m/>
    <m/>
    <m/>
    <x v="0"/>
    <x v="2"/>
  </r>
  <r>
    <x v="1"/>
    <x v="4"/>
    <s v="Brazil"/>
    <s v="2014Q1"/>
    <s v="201401"/>
    <d v="2013-11-12T00:00:00"/>
    <s v="TE00"/>
    <s v="Pires,  Sergio"/>
    <x v="81"/>
    <s v="Fusion Americas"/>
    <s v="K1Z053620"/>
    <x v="49"/>
    <x v="49"/>
    <s v="NO"/>
    <s v="NO"/>
    <n v="-67806.23"/>
    <s v="RETURN-REF-2500238463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82"/>
    <s v="Fusion APJ"/>
    <s v="89FA70387"/>
    <x v="44"/>
    <x v="44"/>
    <s v="NO"/>
    <s v="NO"/>
    <n v="6456.1972999999998"/>
    <s v="183-VRG0002783-110505+1"/>
    <s v="?"/>
    <x v="0"/>
    <m/>
    <m/>
    <m/>
    <x v="1"/>
    <x v="2"/>
  </r>
  <r>
    <x v="1"/>
    <x v="4"/>
    <s v="Colombia"/>
    <s v="2014Q1"/>
    <s v="201401"/>
    <d v="2013-11-01T00:00:00"/>
    <s v="8700"/>
    <m/>
    <x v="83"/>
    <s v="Fusion Americas"/>
    <s v="R6Z006114"/>
    <x v="14"/>
    <x v="14"/>
    <s v="NO"/>
    <s v="NO"/>
    <n v="627.24"/>
    <s v="5000030316"/>
    <s v="?"/>
    <x v="0"/>
    <m/>
    <m/>
    <m/>
    <x v="1"/>
    <x v="1"/>
  </r>
  <r>
    <x v="1"/>
    <x v="14"/>
    <s v="Canada"/>
    <s v="2014Q1"/>
    <s v="201401"/>
    <d v="2013-11-01T00:00:00"/>
    <s v="TE00"/>
    <m/>
    <x v="84"/>
    <s v="Fusion Americas"/>
    <s v="20Z052620"/>
    <x v="50"/>
    <x v="50"/>
    <s v="NO"/>
    <s v="NO"/>
    <n v="8560.3112999999994"/>
    <s v="11086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85"/>
    <s v="Fusion APJ"/>
    <s v="89FA70386"/>
    <x v="44"/>
    <x v="44"/>
    <s v="NO"/>
    <s v="NO"/>
    <n v="6456.1972999999998"/>
    <s v="183-VRG0002783-110504+1"/>
    <s v="?"/>
    <x v="0"/>
    <m/>
    <m/>
    <m/>
    <x v="1"/>
    <x v="2"/>
  </r>
  <r>
    <x v="1"/>
    <x v="14"/>
    <s v="Canada"/>
    <s v="2014Q1"/>
    <s v="201401"/>
    <d v="2013-11-01T00:00:00"/>
    <s v="TE00"/>
    <m/>
    <x v="86"/>
    <s v="Fusion Americas"/>
    <s v="20Z052625"/>
    <x v="50"/>
    <x v="50"/>
    <s v="NO"/>
    <s v="NO"/>
    <n v="15818.7919"/>
    <s v="11087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87"/>
    <s v="Fusion APJ"/>
    <s v="89FA70388"/>
    <x v="44"/>
    <x v="44"/>
    <s v="NO"/>
    <s v="NO"/>
    <n v="6456.1972999999998"/>
    <s v="183-VRG0002783-110506+1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88"/>
    <s v="Fusion APJ"/>
    <s v="89FA70390"/>
    <x v="44"/>
    <x v="44"/>
    <s v="NO"/>
    <s v="NO"/>
    <n v="6456.1972999999998"/>
    <s v="183-VRG0002783-110508+1"/>
    <s v="?"/>
    <x v="0"/>
    <m/>
    <m/>
    <m/>
    <x v="1"/>
    <x v="2"/>
  </r>
  <r>
    <x v="1"/>
    <x v="14"/>
    <s v="Canada"/>
    <s v="2014Q1"/>
    <s v="201401"/>
    <d v="2013-11-01T00:00:00"/>
    <s v="TE00"/>
    <s v="Bucciarelli, Domenic"/>
    <x v="89"/>
    <s v="Fusion Americas"/>
    <s v="20Z052627"/>
    <x v="51"/>
    <x v="51"/>
    <s v="NO"/>
    <s v="ATTACH_BY_PO"/>
    <n v="731903.95010000002"/>
    <s v="CASW-02205-09"/>
    <s v="?"/>
    <x v="0"/>
    <m/>
    <m/>
    <m/>
    <x v="2"/>
    <x v="0"/>
  </r>
  <r>
    <x v="2"/>
    <x v="12"/>
    <s v="Japan"/>
    <s v="2014Q1"/>
    <s v="201401"/>
    <d v="2013-11-11T00:00:00"/>
    <s v="8700"/>
    <s v="Imamura, Satoshi"/>
    <x v="90"/>
    <s v="Fusion APJ"/>
    <s v="89FA70389"/>
    <x v="44"/>
    <x v="44"/>
    <s v="NO"/>
    <s v="NO"/>
    <n v="6456.1972999999998"/>
    <s v="183-VRG0002783-110507+1"/>
    <s v="?"/>
    <x v="0"/>
    <m/>
    <m/>
    <m/>
    <x v="1"/>
    <x v="2"/>
  </r>
  <r>
    <x v="1"/>
    <x v="14"/>
    <s v="Canada"/>
    <s v="2014Q1"/>
    <s v="201401"/>
    <d v="2013-11-01T00:00:00"/>
    <s v="TE00"/>
    <s v="Bucciarelli, Domenic"/>
    <x v="89"/>
    <s v="Fusion Americas"/>
    <s v="20Z052627"/>
    <x v="51"/>
    <x v="51"/>
    <s v="NO"/>
    <s v="ATTACH_BY_PO"/>
    <n v="416279.96159999998"/>
    <s v="CASW-02205-09"/>
    <s v="?"/>
    <x v="0"/>
    <m/>
    <m/>
    <m/>
    <x v="2"/>
    <x v="0"/>
  </r>
  <r>
    <x v="1"/>
    <x v="4"/>
    <s v="Brazil"/>
    <s v="2014Q1"/>
    <s v="201401"/>
    <d v="2013-11-12T00:00:00"/>
    <s v="TE00"/>
    <s v="Pires,  Sergio"/>
    <x v="81"/>
    <s v="Fusion Americas"/>
    <s v="K1Z053620"/>
    <x v="49"/>
    <x v="49"/>
    <s v="NO"/>
    <s v="NO"/>
    <n v="-7679.27"/>
    <s v="RETURN-REF-2500238463"/>
    <s v="?"/>
    <x v="0"/>
    <m/>
    <m/>
    <m/>
    <x v="1"/>
    <x v="2"/>
  </r>
  <r>
    <x v="1"/>
    <x v="4"/>
    <s v="Brazil"/>
    <s v="2014Q1"/>
    <s v="201401"/>
    <d v="2013-11-12T00:00:00"/>
    <s v="TE00"/>
    <s v="Pires,  Sergio"/>
    <x v="81"/>
    <s v="Fusion Americas"/>
    <s v="K1Z053620"/>
    <x v="49"/>
    <x v="49"/>
    <s v="NO"/>
    <s v="NO"/>
    <n v="-71.14"/>
    <s v="RETURN-REF-2500238463"/>
    <s v="?"/>
    <x v="0"/>
    <m/>
    <m/>
    <m/>
    <x v="1"/>
    <x v="2"/>
  </r>
  <r>
    <x v="1"/>
    <x v="4"/>
    <s v="Colombia"/>
    <s v="2014Q1"/>
    <s v="201401"/>
    <d v="2013-11-01T00:00:00"/>
    <s v="8700"/>
    <m/>
    <x v="83"/>
    <s v="Fusion Americas"/>
    <s v="R6Z006114"/>
    <x v="14"/>
    <x v="14"/>
    <s v="NO"/>
    <s v="NO"/>
    <n v="627.24"/>
    <s v="5000030316"/>
    <s v="?"/>
    <x v="0"/>
    <m/>
    <m/>
    <m/>
    <x v="1"/>
    <x v="1"/>
  </r>
  <r>
    <x v="1"/>
    <x v="4"/>
    <s v="Colombia"/>
    <s v="2014Q1"/>
    <s v="201401"/>
    <d v="2013-11-01T00:00:00"/>
    <s v="8700"/>
    <m/>
    <x v="83"/>
    <s v="Fusion Americas"/>
    <s v="R6Z006114"/>
    <x v="14"/>
    <x v="14"/>
    <s v="NO"/>
    <s v="NO"/>
    <n v="627.24"/>
    <s v="5000030316"/>
    <s v="?"/>
    <x v="0"/>
    <m/>
    <m/>
    <m/>
    <x v="1"/>
    <x v="1"/>
  </r>
  <r>
    <x v="1"/>
    <x v="4"/>
    <s v="Colombia"/>
    <s v="2014Q1"/>
    <s v="201401"/>
    <d v="2013-11-01T00:00:00"/>
    <s v="8700"/>
    <m/>
    <x v="83"/>
    <s v="Fusion Americas"/>
    <s v="R6Z006114"/>
    <x v="14"/>
    <x v="14"/>
    <s v="NO"/>
    <s v="NO"/>
    <n v="627.24"/>
    <s v="5000030316"/>
    <s v="?"/>
    <x v="0"/>
    <m/>
    <m/>
    <m/>
    <x v="1"/>
    <x v="1"/>
  </r>
  <r>
    <x v="1"/>
    <x v="4"/>
    <s v="Colombia"/>
    <s v="2014Q1"/>
    <s v="201401"/>
    <d v="2013-11-01T00:00:00"/>
    <s v="8700"/>
    <m/>
    <x v="83"/>
    <s v="Fusion Americas"/>
    <s v="R6Z006114"/>
    <x v="14"/>
    <x v="14"/>
    <s v="NO"/>
    <s v="NO"/>
    <n v="1885.56"/>
    <s v="5000030316"/>
    <s v="?"/>
    <x v="0"/>
    <m/>
    <m/>
    <m/>
    <x v="1"/>
    <x v="1"/>
  </r>
  <r>
    <x v="1"/>
    <x v="4"/>
    <s v="Colombia"/>
    <s v="2014Q1"/>
    <s v="201401"/>
    <d v="2013-11-01T00:00:00"/>
    <s v="8700"/>
    <m/>
    <x v="83"/>
    <s v="Fusion Americas"/>
    <s v="R6Z006114"/>
    <x v="14"/>
    <x v="14"/>
    <s v="NO"/>
    <s v="NO"/>
    <n v="1258.32"/>
    <s v="5000030316"/>
    <s v="?"/>
    <x v="0"/>
    <m/>
    <m/>
    <m/>
    <x v="1"/>
    <x v="1"/>
  </r>
  <r>
    <x v="1"/>
    <x v="4"/>
    <s v="Colombia"/>
    <s v="2014Q1"/>
    <s v="201401"/>
    <d v="2013-11-01T00:00:00"/>
    <s v="8700"/>
    <m/>
    <x v="83"/>
    <s v="Fusion Americas"/>
    <s v="R6Z006114"/>
    <x v="14"/>
    <x v="14"/>
    <s v="NO"/>
    <s v="NO"/>
    <n v="5068.8999999999996"/>
    <s v="5000030316"/>
    <s v="?"/>
    <x v="0"/>
    <m/>
    <m/>
    <m/>
    <x v="1"/>
    <x v="1"/>
  </r>
  <r>
    <x v="1"/>
    <x v="4"/>
    <s v="Colombia"/>
    <s v="2014Q1"/>
    <s v="201401"/>
    <d v="2013-11-01T00:00:00"/>
    <s v="8700"/>
    <m/>
    <x v="83"/>
    <s v="Fusion Americas"/>
    <s v="R6Z006114"/>
    <x v="14"/>
    <x v="14"/>
    <s v="NO"/>
    <s v="NO"/>
    <n v="5068.8"/>
    <s v="5000030316"/>
    <s v="?"/>
    <x v="0"/>
    <m/>
    <m/>
    <m/>
    <x v="1"/>
    <x v="1"/>
  </r>
  <r>
    <x v="1"/>
    <x v="4"/>
    <s v="Argentina"/>
    <s v="2014Q1"/>
    <s v="201401"/>
    <d v="2013-11-12T00:00:00"/>
    <s v="TE00"/>
    <m/>
    <x v="91"/>
    <s v="Fusion Americas"/>
    <s v="94Z006051"/>
    <x v="52"/>
    <x v="52"/>
    <s v="NO"/>
    <s v="NO"/>
    <n v="-32828.620000000003"/>
    <s v="3300009220"/>
    <s v="?"/>
    <x v="0"/>
    <m/>
    <m/>
    <m/>
    <x v="1"/>
    <x v="2"/>
  </r>
  <r>
    <x v="1"/>
    <x v="4"/>
    <s v="Argentina"/>
    <s v="2014Q1"/>
    <s v="201401"/>
    <d v="2013-11-12T00:00:00"/>
    <s v="TE00"/>
    <m/>
    <x v="91"/>
    <s v="Fusion Americas"/>
    <s v="94Z006051"/>
    <x v="52"/>
    <x v="52"/>
    <s v="NO"/>
    <s v="NO"/>
    <n v="-119.14"/>
    <s v="3300009220"/>
    <s v="?"/>
    <x v="0"/>
    <m/>
    <m/>
    <m/>
    <x v="1"/>
    <x v="2"/>
  </r>
  <r>
    <x v="0"/>
    <x v="0"/>
    <s v="UK"/>
    <s v="2014Q1"/>
    <s v="201401"/>
    <d v="2013-11-25T00:00:00"/>
    <s v="8700"/>
    <s v="Hayden, James"/>
    <x v="92"/>
    <s v="Fusion EMEA"/>
    <s v="80R129897"/>
    <x v="0"/>
    <x v="0"/>
    <s v="NO"/>
    <s v="ATTACH_BY_ORDERNO"/>
    <n v="52263.369200000001"/>
    <s v="26349"/>
    <s v="?"/>
    <x v="0"/>
    <m/>
    <m/>
    <m/>
    <x v="0"/>
    <x v="0"/>
  </r>
  <r>
    <x v="1"/>
    <x v="4"/>
    <s v="Argentina"/>
    <s v="2014Q1"/>
    <s v="201401"/>
    <d v="2013-11-12T00:00:00"/>
    <s v="TE00"/>
    <m/>
    <x v="91"/>
    <s v="Fusion Americas"/>
    <s v="94Z006051"/>
    <x v="52"/>
    <x v="52"/>
    <s v="NO"/>
    <s v="NO"/>
    <n v="-18148.5"/>
    <s v="3300009220"/>
    <s v="?"/>
    <x v="0"/>
    <m/>
    <m/>
    <m/>
    <x v="1"/>
    <x v="2"/>
  </r>
  <r>
    <x v="1"/>
    <x v="4"/>
    <s v="Argentina"/>
    <s v="2014Q1"/>
    <s v="201401"/>
    <d v="2013-11-12T00:00:00"/>
    <s v="TE00"/>
    <m/>
    <x v="93"/>
    <s v="Fusion Americas"/>
    <s v="94Z006066"/>
    <x v="52"/>
    <x v="52"/>
    <s v="NO"/>
    <s v="NO"/>
    <n v="119.14"/>
    <s v="3300009220"/>
    <s v="?"/>
    <x v="0"/>
    <m/>
    <m/>
    <m/>
    <x v="1"/>
    <x v="2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467265.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81673.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771860.6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m/>
    <x v="95"/>
    <s v="Fusion Americas"/>
    <s v="26Z071635"/>
    <x v="54"/>
    <x v="54"/>
    <s v="NO"/>
    <s v="NO"/>
    <n v="709.72"/>
    <s v="POA2-USSW-47966-01"/>
    <s v="?"/>
    <x v="1"/>
    <s v="W-NC Great Lakes"/>
    <s v="4-Comm T2"/>
    <s v="4-Comm T2"/>
    <x v="0"/>
    <x v="2"/>
  </r>
  <r>
    <x v="1"/>
    <x v="1"/>
    <s v="USA"/>
    <s v="2014Q1"/>
    <s v="201401"/>
    <d v="2013-11-01T00:00:00"/>
    <s v="4Y00"/>
    <m/>
    <x v="95"/>
    <s v="Fusion Americas"/>
    <s v="26Z071635"/>
    <x v="54"/>
    <x v="54"/>
    <s v="NO"/>
    <s v="NO"/>
    <n v="709.72"/>
    <s v="POA2-USSW-47966-01"/>
    <s v="?"/>
    <x v="1"/>
    <s v="W-NC Great Lakes"/>
    <s v="4-Comm T2"/>
    <s v="4-Comm T2"/>
    <x v="0"/>
    <x v="2"/>
  </r>
  <r>
    <x v="1"/>
    <x v="1"/>
    <s v="USA"/>
    <s v="2014Q1"/>
    <s v="201401"/>
    <d v="2013-11-11T00:00:00"/>
    <s v="8700"/>
    <s v="Qayyum, Fred"/>
    <x v="96"/>
    <s v="Fusion Americas"/>
    <s v="26Z070785"/>
    <x v="55"/>
    <x v="55"/>
    <s v="ATTACH_BY_AMIDID"/>
    <s v="NO"/>
    <n v="87.1"/>
    <s v="X1320012"/>
    <s v="?"/>
    <x v="3"/>
    <s v="P-FED-DoD/Intel"/>
    <s v="1-Strat"/>
    <s v="1-Strat"/>
    <x v="1"/>
    <x v="2"/>
  </r>
  <r>
    <x v="2"/>
    <x v="11"/>
    <s v="China"/>
    <s v="2014Q1"/>
    <s v="201401"/>
    <d v="2013-11-01T00:00:00"/>
    <s v="8700"/>
    <m/>
    <x v="97"/>
    <s v="Fusion APJ"/>
    <s v="F49987128"/>
    <x v="56"/>
    <x v="56"/>
    <s v="NO"/>
    <s v="NO"/>
    <n v="15124.05"/>
    <s v="EHPRR13014U-01"/>
    <s v="?"/>
    <x v="0"/>
    <m/>
    <m/>
    <m/>
    <x v="1"/>
    <x v="2"/>
  </r>
  <r>
    <x v="2"/>
    <x v="11"/>
    <s v="China"/>
    <s v="2014Q1"/>
    <s v="201401"/>
    <d v="2013-11-01T00:00:00"/>
    <s v="8700"/>
    <m/>
    <x v="97"/>
    <s v="Fusion APJ"/>
    <s v="F49987128"/>
    <x v="56"/>
    <x v="56"/>
    <s v="NO"/>
    <s v="NO"/>
    <n v="7567.65"/>
    <s v="EHPRR13014U-01"/>
    <s v="?"/>
    <x v="0"/>
    <m/>
    <m/>
    <m/>
    <x v="1"/>
    <x v="2"/>
  </r>
  <r>
    <x v="1"/>
    <x v="1"/>
    <s v="USA"/>
    <s v="2014Q1"/>
    <s v="201401"/>
    <d v="2013-11-11T00:00:00"/>
    <s v="8700"/>
    <s v="Qayyum, Fred"/>
    <x v="98"/>
    <s v="Fusion Americas"/>
    <s v="26Z070785"/>
    <x v="55"/>
    <x v="55"/>
    <s v="NO"/>
    <s v="NO"/>
    <n v="-87.1"/>
    <s v="X1320001"/>
    <s v="?"/>
    <x v="3"/>
    <s v="P-FED-DoD/Intel"/>
    <s v="1-Strat"/>
    <s v="1-Strat"/>
    <x v="1"/>
    <x v="2"/>
  </r>
  <r>
    <x v="2"/>
    <x v="11"/>
    <s v="China"/>
    <s v="2014Q1"/>
    <s v="201401"/>
    <d v="2013-11-01T00:00:00"/>
    <s v="TF00"/>
    <m/>
    <x v="97"/>
    <s v="Fusion APJ"/>
    <s v="F49987128"/>
    <x v="56"/>
    <x v="56"/>
    <s v="NO"/>
    <s v="NO"/>
    <n v="-15124.05"/>
    <s v="EHPRR13014U-01"/>
    <s v="?"/>
    <x v="0"/>
    <m/>
    <m/>
    <m/>
    <x v="1"/>
    <x v="2"/>
  </r>
  <r>
    <x v="1"/>
    <x v="1"/>
    <s v="USA"/>
    <s v="2014Q1"/>
    <s v="201401"/>
    <d v="2013-11-11T00:00:00"/>
    <s v="4Y00"/>
    <s v="Qayyum, Fred"/>
    <x v="99"/>
    <s v="Fusion Americas"/>
    <s v="26Z072332"/>
    <x v="55"/>
    <x v="55"/>
    <s v="ATTACH_BY_AMIDID"/>
    <s v="NO"/>
    <n v="1247.8"/>
    <s v="X1320032"/>
    <s v="?"/>
    <x v="3"/>
    <s v="P-FED-DoD/Intel"/>
    <s v="1-Strat"/>
    <s v="1-Strat"/>
    <x v="1"/>
    <x v="2"/>
  </r>
  <r>
    <x v="2"/>
    <x v="11"/>
    <s v="China"/>
    <s v="2014Q1"/>
    <s v="201401"/>
    <d v="2013-11-01T00:00:00"/>
    <s v="TF00"/>
    <m/>
    <x v="100"/>
    <s v="Fusion APJ"/>
    <s v="F49977196"/>
    <x v="14"/>
    <x v="14"/>
    <s v="NO"/>
    <s v="NO"/>
    <n v="-4149"/>
    <s v="2013dhcd1023xdltq/cg1"/>
    <s v="?"/>
    <x v="0"/>
    <m/>
    <m/>
    <m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26188.6"/>
    <s v="4503454768"/>
    <s v="?"/>
    <x v="1"/>
    <s v="W-Southwest"/>
    <s v="1-Strat"/>
    <s v="1-Strat EG"/>
    <x v="1"/>
    <x v="1"/>
  </r>
  <r>
    <x v="2"/>
    <x v="11"/>
    <s v="China"/>
    <s v="2014Q1"/>
    <s v="201401"/>
    <d v="2013-11-01T00:00:00"/>
    <s v="8700"/>
    <m/>
    <x v="102"/>
    <s v="Fusion APJ"/>
    <s v="F49977196"/>
    <x v="14"/>
    <x v="14"/>
    <s v="NO"/>
    <s v="NO"/>
    <n v="4149"/>
    <s v="2013dhcd1023xdltq/cg1"/>
    <s v="?"/>
    <x v="0"/>
    <m/>
    <m/>
    <m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23888.25"/>
    <s v="4503454768"/>
    <s v="?"/>
    <x v="1"/>
    <s v="W-Southwest"/>
    <s v="1-Strat"/>
    <s v="1-Strat EG"/>
    <x v="1"/>
    <x v="1"/>
  </r>
  <r>
    <x v="2"/>
    <x v="11"/>
    <s v="China"/>
    <s v="2014Q1"/>
    <s v="201401"/>
    <d v="2013-11-01T00:00:00"/>
    <s v="8700"/>
    <m/>
    <x v="103"/>
    <s v="Fusion APJ"/>
    <s v="F49977196"/>
    <x v="14"/>
    <x v="14"/>
    <s v="NO"/>
    <s v="NO"/>
    <n v="4149"/>
    <s v="2013dhcd1023xdltq/cg1"/>
    <s v="?"/>
    <x v="0"/>
    <m/>
    <m/>
    <m/>
    <x v="1"/>
    <x v="1"/>
  </r>
  <r>
    <x v="2"/>
    <x v="11"/>
    <s v="China"/>
    <s v="2014Q1"/>
    <s v="201401"/>
    <d v="2013-11-01T00:00:00"/>
    <s v="8700"/>
    <m/>
    <x v="104"/>
    <s v="Fusion APJ"/>
    <s v="F49977196"/>
    <x v="14"/>
    <x v="14"/>
    <s v="NO"/>
    <s v="NO"/>
    <n v="4149"/>
    <s v="2013dhcd1023xdltq/cg1"/>
    <s v="?"/>
    <x v="0"/>
    <m/>
    <m/>
    <m/>
    <x v="1"/>
    <x v="1"/>
  </r>
  <r>
    <x v="1"/>
    <x v="1"/>
    <s v="USA"/>
    <s v="2014Q1"/>
    <s v="201401"/>
    <d v="2013-11-11T00:00:00"/>
    <s v="8700"/>
    <s v="Pham, Leo"/>
    <x v="105"/>
    <s v="Fusion Americas"/>
    <s v="26Z066661"/>
    <x v="57"/>
    <x v="57"/>
    <s v="NO"/>
    <s v="NO"/>
    <n v="-12025"/>
    <s v="K190347901"/>
    <s v="?"/>
    <x v="1"/>
    <s v="W-South Central"/>
    <s v="2-Seed"/>
    <s v="2-Seed EG"/>
    <x v="1"/>
    <x v="2"/>
  </r>
  <r>
    <x v="2"/>
    <x v="11"/>
    <s v="China"/>
    <s v="2014Q1"/>
    <s v="201401"/>
    <d v="2013-11-01T00:00:00"/>
    <s v="8700"/>
    <m/>
    <x v="106"/>
    <s v="Fusion APJ"/>
    <s v="F49977196"/>
    <x v="14"/>
    <x v="14"/>
    <s v="NO"/>
    <s v="NO"/>
    <n v="4149"/>
    <s v="2013dhcd1023xdltq/cg1"/>
    <s v="?"/>
    <x v="0"/>
    <m/>
    <m/>
    <m/>
    <x v="1"/>
    <x v="1"/>
  </r>
  <r>
    <x v="1"/>
    <x v="1"/>
    <s v="USA"/>
    <s v="2014Q1"/>
    <s v="201401"/>
    <d v="2013-11-11T00:00:00"/>
    <s v="8700"/>
    <s v="Qayyum, Fred"/>
    <x v="96"/>
    <s v="Fusion Americas"/>
    <s v="26Z070785"/>
    <x v="55"/>
    <x v="55"/>
    <s v="ATTACH_BY_AMIDID"/>
    <s v="NO"/>
    <n v="311.95"/>
    <s v="X1320012"/>
    <s v="?"/>
    <x v="3"/>
    <s v="P-FED-DoD/Intel"/>
    <s v="1-Strat"/>
    <s v="1-Strat"/>
    <x v="1"/>
    <x v="2"/>
  </r>
  <r>
    <x v="2"/>
    <x v="11"/>
    <s v="China"/>
    <s v="2014Q1"/>
    <s v="201401"/>
    <d v="2013-11-01T00:00:00"/>
    <s v="TF00"/>
    <m/>
    <x v="102"/>
    <s v="Fusion APJ"/>
    <s v="F49977196"/>
    <x v="14"/>
    <x v="14"/>
    <s v="NO"/>
    <s v="NO"/>
    <n v="-4149"/>
    <s v="2013dhcd1023xdltq/cg1"/>
    <s v="?"/>
    <x v="0"/>
    <m/>
    <m/>
    <m/>
    <x v="1"/>
    <x v="1"/>
  </r>
  <r>
    <x v="1"/>
    <x v="1"/>
    <s v="USA"/>
    <s v="2014Q1"/>
    <s v="201401"/>
    <d v="2013-11-11T00:00:00"/>
    <s v="8700"/>
    <s v="Pham, Leo"/>
    <x v="107"/>
    <s v="Fusion Americas"/>
    <s v="26Z066661"/>
    <x v="57"/>
    <x v="57"/>
    <s v="NO"/>
    <s v="NO"/>
    <n v="12025"/>
    <s v="K190347901"/>
    <s v="?"/>
    <x v="1"/>
    <s v="W-South Central"/>
    <s v="2-Seed"/>
    <s v="2-Seed EG"/>
    <x v="1"/>
    <x v="2"/>
  </r>
  <r>
    <x v="2"/>
    <x v="11"/>
    <s v="China"/>
    <s v="2014Q1"/>
    <s v="201401"/>
    <d v="2013-11-01T00:00:00"/>
    <s v="8700"/>
    <m/>
    <x v="108"/>
    <s v="Fusion APJ"/>
    <s v="F49977196"/>
    <x v="14"/>
    <x v="14"/>
    <s v="NO"/>
    <s v="NO"/>
    <n v="41490"/>
    <s v="2013dhcd1023xdltq/cg1"/>
    <s v="?"/>
    <x v="0"/>
    <m/>
    <m/>
    <m/>
    <x v="1"/>
    <x v="1"/>
  </r>
  <r>
    <x v="1"/>
    <x v="1"/>
    <s v="USA"/>
    <s v="2014Q1"/>
    <s v="201401"/>
    <d v="2013-11-11T00:00:00"/>
    <s v="8700"/>
    <m/>
    <x v="109"/>
    <s v="Fusion Americas"/>
    <s v="26Z057174"/>
    <x v="58"/>
    <x v="58"/>
    <s v="NO"/>
    <s v="NO"/>
    <n v="-20000"/>
    <s v="5004093692"/>
    <s v="?"/>
    <x v="2"/>
    <s v="E-NYC Metro"/>
    <s v="3-Comm T1"/>
    <s v="3-Comm T1"/>
    <x v="1"/>
    <x v="2"/>
  </r>
  <r>
    <x v="2"/>
    <x v="11"/>
    <s v="China"/>
    <s v="2014Q1"/>
    <s v="201401"/>
    <d v="2013-11-01T00:00:00"/>
    <s v="8700"/>
    <m/>
    <x v="110"/>
    <s v="Fusion APJ"/>
    <s v="F49977196"/>
    <x v="14"/>
    <x v="14"/>
    <s v="NO"/>
    <s v="NO"/>
    <n v="4149"/>
    <s v="2013dhcd1023xdltq/cg1"/>
    <s v="?"/>
    <x v="0"/>
    <m/>
    <m/>
    <m/>
    <x v="1"/>
    <x v="1"/>
  </r>
  <r>
    <x v="1"/>
    <x v="1"/>
    <s v="USA"/>
    <s v="2014Q1"/>
    <s v="201401"/>
    <d v="2013-11-11T00:00:00"/>
    <s v="8700"/>
    <s v="Pham, Leo"/>
    <x v="111"/>
    <s v="Fusion Americas"/>
    <s v="26Z072383"/>
    <x v="59"/>
    <x v="59"/>
    <s v="NO"/>
    <s v="NO"/>
    <n v="15000"/>
    <s v="PCO1340517"/>
    <s v="?"/>
    <x v="1"/>
    <s v="W-South Central"/>
    <s v="1-Strat"/>
    <s v="1-Strat EG"/>
    <x v="1"/>
    <x v="2"/>
  </r>
  <r>
    <x v="2"/>
    <x v="11"/>
    <s v="China"/>
    <s v="2014Q1"/>
    <s v="201401"/>
    <d v="2013-11-01T00:00:00"/>
    <s v="8700"/>
    <m/>
    <x v="100"/>
    <s v="Fusion APJ"/>
    <s v="F49977196"/>
    <x v="14"/>
    <x v="14"/>
    <s v="NO"/>
    <s v="NO"/>
    <n v="4149"/>
    <s v="2013dhcd1023xdltq/cg1"/>
    <s v="?"/>
    <x v="0"/>
    <m/>
    <m/>
    <m/>
    <x v="1"/>
    <x v="1"/>
  </r>
  <r>
    <x v="2"/>
    <x v="11"/>
    <s v="China"/>
    <s v="2014Q1"/>
    <s v="201401"/>
    <d v="2013-11-01T00:00:00"/>
    <s v="8700"/>
    <m/>
    <x v="112"/>
    <s v="Fusion APJ"/>
    <s v="F49977196"/>
    <x v="14"/>
    <x v="14"/>
    <s v="NO"/>
    <s v="NO"/>
    <n v="4149"/>
    <s v="2013dhcd1023xdltq/cg1"/>
    <s v="?"/>
    <x v="0"/>
    <m/>
    <m/>
    <m/>
    <x v="1"/>
    <x v="1"/>
  </r>
  <r>
    <x v="2"/>
    <x v="11"/>
    <s v="China"/>
    <s v="2014Q1"/>
    <s v="201401"/>
    <d v="2013-11-01T00:00:00"/>
    <s v="8700"/>
    <m/>
    <x v="113"/>
    <s v="Fusion APJ"/>
    <s v="F49977196"/>
    <x v="14"/>
    <x v="14"/>
    <s v="NO"/>
    <s v="NO"/>
    <n v="4149"/>
    <s v="2013dhcd1023xdltq/cg1"/>
    <s v="?"/>
    <x v="0"/>
    <m/>
    <m/>
    <m/>
    <x v="1"/>
    <x v="1"/>
  </r>
  <r>
    <x v="2"/>
    <x v="11"/>
    <s v="China"/>
    <s v="2014Q1"/>
    <s v="201401"/>
    <d v="2013-11-01T00:00:00"/>
    <s v="8700"/>
    <m/>
    <x v="114"/>
    <s v="Fusion APJ"/>
    <s v="F49977196"/>
    <x v="14"/>
    <x v="14"/>
    <s v="NO"/>
    <s v="NO"/>
    <n v="4149"/>
    <s v="2013dhcd1023xdltq/cg1"/>
    <s v="?"/>
    <x v="0"/>
    <m/>
    <m/>
    <m/>
    <x v="1"/>
    <x v="1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18700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11T00:00:00"/>
    <s v="8700"/>
    <s v="Qayyum, Fred"/>
    <x v="98"/>
    <s v="Fusion Americas"/>
    <s v="26Z070785"/>
    <x v="55"/>
    <x v="55"/>
    <s v="NO"/>
    <s v="NO"/>
    <n v="-311.95"/>
    <s v="X1320001"/>
    <s v="?"/>
    <x v="3"/>
    <s v="P-FED-DoD/Intel"/>
    <s v="1-Strat"/>
    <s v="1-Strat"/>
    <x v="1"/>
    <x v="2"/>
  </r>
  <r>
    <x v="1"/>
    <x v="1"/>
    <s v="USA"/>
    <s v="2014Q1"/>
    <s v="201401"/>
    <d v="2013-11-11T00:00:00"/>
    <s v="8700"/>
    <s v="Qayyum, Fred"/>
    <x v="99"/>
    <s v="Fusion Americas"/>
    <s v="26Z072332"/>
    <x v="55"/>
    <x v="55"/>
    <s v="ATTACH_BY_AMIDID"/>
    <s v="NO"/>
    <n v="348.4"/>
    <s v="X1320032"/>
    <s v="?"/>
    <x v="3"/>
    <s v="P-FED-DoD/Intel"/>
    <s v="1-Strat"/>
    <s v="1-Strat"/>
    <x v="1"/>
    <x v="2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113240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69010.5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2831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16"/>
    <s v="Fusion Americas"/>
    <s v="26Z071652"/>
    <x v="61"/>
    <x v="61"/>
    <s v="NO"/>
    <s v="NO"/>
    <n v="17600"/>
    <s v="2014-0051"/>
    <s v="?"/>
    <x v="0"/>
    <m/>
    <m/>
    <m/>
    <x v="1"/>
    <x v="2"/>
  </r>
  <r>
    <x v="2"/>
    <x v="15"/>
    <s v="India"/>
    <s v="2014Q1"/>
    <s v="201401"/>
    <d v="2013-11-30T00:00:00"/>
    <s v="8700"/>
    <m/>
    <x v="117"/>
    <s v="Fusion APJ"/>
    <s v="J91929112"/>
    <x v="62"/>
    <x v="62"/>
    <s v="NO"/>
    <s v="NO"/>
    <n v="1568.43"/>
    <s v="IEIPL/CHN/HW/131129-001/BMTC"/>
    <s v="?"/>
    <x v="0"/>
    <m/>
    <m/>
    <m/>
    <x v="1"/>
    <x v="2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4"/>
    <s v="Brazil"/>
    <s v="2014Q1"/>
    <s v="201401"/>
    <d v="2013-11-29T00:00:00"/>
    <s v="8700"/>
    <m/>
    <x v="118"/>
    <s v="VELOCITY"/>
    <s v="K10260071271"/>
    <x v="63"/>
    <x v="63"/>
    <s v="NO"/>
    <s v="NO"/>
    <n v="-3369.27"/>
    <s v="R4B46/REBATES/OUTUBRO/2013"/>
    <s v="?"/>
    <x v="0"/>
    <m/>
    <m/>
    <m/>
    <x v="1"/>
    <x v="2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19641.45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4Y00"/>
    <m/>
    <x v="95"/>
    <s v="Fusion Americas"/>
    <s v="26Z071635"/>
    <x v="54"/>
    <x v="54"/>
    <s v="NO"/>
    <s v="NO"/>
    <n v="153816"/>
    <s v="POA2-USSW-47966-01"/>
    <s v="?"/>
    <x v="1"/>
    <s v="W-NC Great Lakes"/>
    <s v="4-Comm T2"/>
    <s v="4-Comm T2"/>
    <x v="0"/>
    <x v="2"/>
  </r>
  <r>
    <x v="1"/>
    <x v="1"/>
    <s v="USA"/>
    <s v="2014Q1"/>
    <s v="201401"/>
    <d v="2013-11-01T00:00:00"/>
    <s v="4Y00"/>
    <s v="Jayme, Allen"/>
    <x v="119"/>
    <s v="Fusion Americas"/>
    <s v="26Z071638"/>
    <x v="64"/>
    <x v="64"/>
    <s v="NO"/>
    <s v="NO"/>
    <n v="29400"/>
    <s v="POA2 - USSW-47990-04"/>
    <s v="?"/>
    <x v="2"/>
    <s v="E-Southeast"/>
    <s v="1-Strat"/>
    <s v="1-Strat EG"/>
    <x v="2"/>
    <x v="2"/>
  </r>
  <r>
    <x v="1"/>
    <x v="4"/>
    <s v="Brazil"/>
    <s v="2014Q1"/>
    <s v="201401"/>
    <d v="2013-11-29T00:00:00"/>
    <s v="8700"/>
    <m/>
    <x v="120"/>
    <s v="VELOCITY"/>
    <s v="K10260071309"/>
    <x v="65"/>
    <x v="65"/>
    <s v="NO"/>
    <s v="NO"/>
    <n v="-1123.0899999999999"/>
    <s v="R2ZD1/REBATES/OUTUBRO/2013"/>
    <s v="?"/>
    <x v="0"/>
    <m/>
    <m/>
    <m/>
    <x v="1"/>
    <x v="2"/>
  </r>
  <r>
    <x v="1"/>
    <x v="4"/>
    <s v="Brazil"/>
    <s v="2014Q1"/>
    <s v="201401"/>
    <d v="2013-11-29T00:00:00"/>
    <s v="8700"/>
    <m/>
    <x v="121"/>
    <s v="VELOCITY"/>
    <s v="K10260071553"/>
    <x v="14"/>
    <x v="14"/>
    <s v="NO"/>
    <s v="NO"/>
    <n v="-1123.0899999999999"/>
    <s v="R4B67/REBATES/OUTUBRO/2013"/>
    <s v="?"/>
    <x v="0"/>
    <m/>
    <m/>
    <m/>
    <x v="1"/>
    <x v="1"/>
  </r>
  <r>
    <x v="1"/>
    <x v="4"/>
    <s v="Argentina"/>
    <s v="2014Q1"/>
    <s v="201401"/>
    <d v="2013-11-29T00:00:00"/>
    <s v="TE00"/>
    <m/>
    <x v="122"/>
    <s v="VELOCITY"/>
    <s v="180061232250"/>
    <x v="66"/>
    <x v="66"/>
    <s v="NO"/>
    <s v="NO"/>
    <n v="-600"/>
    <s v="TCCRB-157819"/>
    <s v="?"/>
    <x v="0"/>
    <m/>
    <m/>
    <m/>
    <x v="1"/>
    <x v="2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11679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4"/>
    <s v="Argentina"/>
    <s v="2014Q1"/>
    <s v="201401"/>
    <d v="2013-11-29T00:00:00"/>
    <s v="8700"/>
    <m/>
    <x v="122"/>
    <s v="VELOCITY"/>
    <s v="180061232250"/>
    <x v="66"/>
    <x v="66"/>
    <s v="NO"/>
    <s v="NO"/>
    <n v="-1500"/>
    <s v="TCCRB-157819"/>
    <s v="?"/>
    <x v="0"/>
    <m/>
    <m/>
    <m/>
    <x v="1"/>
    <x v="2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11325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12262.65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s v="Jayme, Allen"/>
    <x v="123"/>
    <s v="Fusion Americas"/>
    <s v="26Z071640"/>
    <x v="64"/>
    <x v="64"/>
    <s v="NO"/>
    <s v="NO"/>
    <n v="108000"/>
    <s v="POA2 -USSW-47985-06"/>
    <s v="?"/>
    <x v="2"/>
    <s v="E-Southeast"/>
    <s v="1-Strat"/>
    <s v="1-Strat EG"/>
    <x v="0"/>
    <x v="2"/>
  </r>
  <r>
    <x v="1"/>
    <x v="1"/>
    <s v="USA"/>
    <s v="2014Q1"/>
    <s v="201401"/>
    <d v="2013-11-01T00:00:00"/>
    <s v="TE00"/>
    <s v="Jayme, Allen"/>
    <x v="123"/>
    <s v="Fusion Americas"/>
    <s v="26Z071640"/>
    <x v="64"/>
    <x v="64"/>
    <s v="NO"/>
    <s v="NO"/>
    <n v="36000"/>
    <s v="POA2 -USSW-47985-06"/>
    <s v="?"/>
    <x v="2"/>
    <s v="E-Southeast"/>
    <s v="1-Strat"/>
    <s v="1-Strat EG"/>
    <x v="0"/>
    <x v="2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11325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s v="Jayme, Allen"/>
    <x v="124"/>
    <s v="Fusion Americas"/>
    <s v="26Z071641"/>
    <x v="67"/>
    <x v="67"/>
    <s v="NO"/>
    <s v="NO"/>
    <n v="6540"/>
    <s v="Addendum"/>
    <s v="?"/>
    <x v="1"/>
    <s v="W-South Central"/>
    <s v="3-Comm T1"/>
    <s v="3-Comm T1"/>
    <x v="2"/>
    <x v="2"/>
  </r>
  <r>
    <x v="1"/>
    <x v="1"/>
    <s v="USA"/>
    <s v="2014Q1"/>
    <s v="201401"/>
    <d v="2013-11-01T00:00:00"/>
    <s v="TE00"/>
    <m/>
    <x v="125"/>
    <s v="Fusion Americas"/>
    <s v="26Z071594"/>
    <x v="68"/>
    <x v="68"/>
    <s v="NO"/>
    <s v="NO"/>
    <n v="14080"/>
    <s v="4503724172  / 4800271924"/>
    <s v="?"/>
    <x v="2"/>
    <s v="E-NYC Metro"/>
    <s v="3-Comm T1"/>
    <s v="3-Comm T1"/>
    <x v="0"/>
    <x v="2"/>
  </r>
  <r>
    <x v="1"/>
    <x v="1"/>
    <s v="USA"/>
    <s v="2014Q1"/>
    <s v="201401"/>
    <d v="2013-11-01T00:00:00"/>
    <s v="TE00"/>
    <m/>
    <x v="126"/>
    <s v="Fusion Americas"/>
    <s v="24Z123751"/>
    <x v="69"/>
    <x v="69"/>
    <s v="NO"/>
    <s v="NO"/>
    <n v="35932.5"/>
    <s v="103300861010"/>
    <s v="?"/>
    <x v="2"/>
    <s v="E-Southeast"/>
    <s v="4-Comm T2"/>
    <s v="4-Comm T2"/>
    <x v="0"/>
    <x v="2"/>
  </r>
  <r>
    <x v="1"/>
    <x v="1"/>
    <s v="USA"/>
    <s v="2014Q1"/>
    <s v="201401"/>
    <d v="2013-11-01T00:00:00"/>
    <s v="TE00"/>
    <m/>
    <x v="127"/>
    <s v="Fusion Americas"/>
    <s v="24Z123811"/>
    <x v="70"/>
    <x v="70"/>
    <s v="NO"/>
    <s v="NO"/>
    <n v="15600"/>
    <s v="103300861156"/>
    <s v="?"/>
    <x v="2"/>
    <s v="E-Mid Atlantic"/>
    <s v="3-Comm T1"/>
    <s v="3-Comm T1"/>
    <x v="1"/>
    <x v="2"/>
  </r>
  <r>
    <x v="1"/>
    <x v="1"/>
    <s v="USA"/>
    <s v="2014Q1"/>
    <s v="201401"/>
    <d v="2013-11-01T00:00:00"/>
    <s v="4Y00"/>
    <m/>
    <x v="128"/>
    <s v="Fusion Americas"/>
    <s v="24Z123719"/>
    <x v="71"/>
    <x v="71"/>
    <s v="NO"/>
    <s v="ATTACH_BY_PO"/>
    <n v="54947.74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9"/>
    <s v="Fusion Americas"/>
    <s v="24Z123708"/>
    <x v="72"/>
    <x v="72"/>
    <s v="NO"/>
    <s v="NO"/>
    <n v="2700"/>
    <s v="103300861273"/>
    <s v="?"/>
    <x v="2"/>
    <s v="E-Northeast"/>
    <s v="4-Comm T2"/>
    <s v="4-Comm T2"/>
    <x v="1"/>
    <x v="2"/>
  </r>
  <r>
    <x v="1"/>
    <x v="1"/>
    <s v="USA"/>
    <s v="2014Q1"/>
    <s v="201401"/>
    <d v="2013-11-01T00:00:00"/>
    <s v="TE00"/>
    <m/>
    <x v="130"/>
    <s v="Fusion Americas"/>
    <s v="24Z123557"/>
    <x v="14"/>
    <x v="14"/>
    <s v="NO"/>
    <s v="NO"/>
    <n v="8320"/>
    <s v="103300860807"/>
    <s v="?"/>
    <x v="0"/>
    <m/>
    <m/>
    <m/>
    <x v="1"/>
    <x v="1"/>
  </r>
  <r>
    <x v="1"/>
    <x v="1"/>
    <s v="USA"/>
    <s v="2014Q1"/>
    <s v="201401"/>
    <d v="2013-11-01T00:00:00"/>
    <s v="TE00"/>
    <m/>
    <x v="131"/>
    <s v="Fusion Americas"/>
    <s v="24Z123648"/>
    <x v="73"/>
    <x v="73"/>
    <s v="NO"/>
    <s v="NO"/>
    <n v="6240"/>
    <s v="103300861018"/>
    <s v="?"/>
    <x v="2"/>
    <s v="E-Northeast"/>
    <s v="5-Territory"/>
    <s v="5-Territory"/>
    <x v="1"/>
    <x v="2"/>
  </r>
  <r>
    <x v="0"/>
    <x v="3"/>
    <s v="Romania"/>
    <s v="2014Q1"/>
    <s v="201401"/>
    <d v="2013-11-27T00:00:00"/>
    <s v="TE00"/>
    <m/>
    <x v="132"/>
    <s v="Fusion EMEA"/>
    <s v="CBR623931"/>
    <x v="74"/>
    <x v="74"/>
    <s v="NO"/>
    <s v="NO"/>
    <n v="21451.876"/>
    <s v="2009004347"/>
    <s v="?"/>
    <x v="0"/>
    <m/>
    <m/>
    <m/>
    <x v="1"/>
    <x v="2"/>
  </r>
  <r>
    <x v="1"/>
    <x v="1"/>
    <s v="USA"/>
    <s v="2014Q1"/>
    <s v="201401"/>
    <d v="2013-11-01T00:00:00"/>
    <s v="TE00"/>
    <m/>
    <x v="126"/>
    <s v="Fusion Americas"/>
    <s v="24Z123751"/>
    <x v="69"/>
    <x v="69"/>
    <s v="NO"/>
    <s v="NO"/>
    <n v="37369.800000000003"/>
    <s v="103300861010"/>
    <s v="?"/>
    <x v="2"/>
    <s v="E-Southeast"/>
    <s v="4-Comm T2"/>
    <s v="4-Comm T2"/>
    <x v="0"/>
    <x v="2"/>
  </r>
  <r>
    <x v="0"/>
    <x v="2"/>
    <s v="Germany"/>
    <s v="2014Q1"/>
    <s v="201401"/>
    <d v="2013-11-27T00:00:00"/>
    <s v="TE00"/>
    <s v="Schiffer, Daniel"/>
    <x v="133"/>
    <s v="Fusion EMEA"/>
    <s v="83R624050"/>
    <x v="75"/>
    <x v="75"/>
    <s v="NO"/>
    <s v="NO"/>
    <n v="1719.4127000000001"/>
    <s v="4300049604/85121/Hexaware"/>
    <s v="?"/>
    <x v="0"/>
    <m/>
    <m/>
    <m/>
    <x v="1"/>
    <x v="2"/>
  </r>
  <r>
    <x v="1"/>
    <x v="1"/>
    <s v="USA"/>
    <s v="2014Q1"/>
    <s v="201401"/>
    <d v="2013-11-01T00:00:00"/>
    <s v="TE00"/>
    <m/>
    <x v="134"/>
    <s v="Fusion Americas"/>
    <s v="24Z123770"/>
    <x v="76"/>
    <x v="76"/>
    <s v="NO"/>
    <s v="NO"/>
    <n v="17634.5"/>
    <s v="103300861016"/>
    <s v="?"/>
    <x v="1"/>
    <s v="W-Southwest"/>
    <s v="4-Comm T2"/>
    <s v="4-Comm T2"/>
    <x v="1"/>
    <x v="2"/>
  </r>
  <r>
    <x v="1"/>
    <x v="1"/>
    <s v="USA"/>
    <s v="2014Q1"/>
    <s v="201401"/>
    <d v="2013-11-01T00:00:00"/>
    <s v="TE00"/>
    <m/>
    <x v="126"/>
    <s v="Fusion Americas"/>
    <s v="24Z123751"/>
    <x v="69"/>
    <x v="69"/>
    <s v="NO"/>
    <s v="NO"/>
    <n v="31141.5"/>
    <s v="103300861010"/>
    <s v="?"/>
    <x v="2"/>
    <s v="E-Southeast"/>
    <s v="4-Comm T2"/>
    <s v="4-Comm T2"/>
    <x v="0"/>
    <x v="2"/>
  </r>
  <r>
    <x v="1"/>
    <x v="1"/>
    <s v="USA"/>
    <s v="2014Q1"/>
    <s v="201401"/>
    <d v="2013-11-01T00:00:00"/>
    <s v="TE00"/>
    <m/>
    <x v="134"/>
    <s v="Fusion Americas"/>
    <s v="24Z123770"/>
    <x v="76"/>
    <x v="76"/>
    <s v="NO"/>
    <s v="NO"/>
    <n v="60774"/>
    <s v="103300861016"/>
    <s v="?"/>
    <x v="1"/>
    <s v="W-Southwest"/>
    <s v="4-Comm T2"/>
    <s v="4-Comm T2"/>
    <x v="1"/>
    <x v="2"/>
  </r>
  <r>
    <x v="2"/>
    <x v="7"/>
    <s v="Australia"/>
    <s v="2014Q1"/>
    <s v="201401"/>
    <d v="2013-11-18T00:00:00"/>
    <s v="TE00"/>
    <m/>
    <x v="15"/>
    <s v="Fusion APJ"/>
    <s v="906609858"/>
    <x v="8"/>
    <x v="8"/>
    <s v="NO"/>
    <s v="ATTACH_BY_AMIDID"/>
    <n v="8546.7315999999992"/>
    <s v="354964"/>
    <s v="?"/>
    <x v="0"/>
    <m/>
    <m/>
    <m/>
    <x v="1"/>
    <x v="0"/>
  </r>
  <r>
    <x v="0"/>
    <x v="0"/>
    <s v="UK"/>
    <s v="2014Q1"/>
    <s v="201401"/>
    <d v="2013-11-25T00:00:00"/>
    <s v="8700"/>
    <s v="Hayden, James"/>
    <x v="135"/>
    <s v="Fusion EMEA"/>
    <s v="80R129897"/>
    <x v="0"/>
    <x v="0"/>
    <s v="NO"/>
    <s v="NO"/>
    <n v="-52263.369200000001"/>
    <s v="26349"/>
    <s v="?"/>
    <x v="0"/>
    <m/>
    <m/>
    <m/>
    <x v="1"/>
    <x v="2"/>
  </r>
  <r>
    <x v="1"/>
    <x v="1"/>
    <s v="USA"/>
    <s v="2014Q1"/>
    <s v="201401"/>
    <d v="2013-11-01T00:00:00"/>
    <s v="8700"/>
    <m/>
    <x v="136"/>
    <s v="Fusion Americas"/>
    <s v="24Z123850"/>
    <x v="77"/>
    <x v="77"/>
    <s v="NO"/>
    <s v="NO"/>
    <n v="18125.919999999998"/>
    <s v="103300861333"/>
    <s v="?"/>
    <x v="0"/>
    <m/>
    <m/>
    <m/>
    <x v="1"/>
    <x v="2"/>
  </r>
  <r>
    <x v="0"/>
    <x v="0"/>
    <s v="UK"/>
    <s v="2014Q1"/>
    <s v="201401"/>
    <d v="2013-11-25T00:00:00"/>
    <s v="8700"/>
    <s v="Hayden, James"/>
    <x v="14"/>
    <s v="Fusion EMEA"/>
    <s v="80R129897"/>
    <x v="0"/>
    <x v="0"/>
    <s v="NO"/>
    <s v="NO"/>
    <n v="-67647.342199999999"/>
    <s v="26349"/>
    <s v="?"/>
    <x v="0"/>
    <m/>
    <m/>
    <m/>
    <x v="1"/>
    <x v="2"/>
  </r>
  <r>
    <x v="0"/>
    <x v="0"/>
    <s v="UK"/>
    <s v="2014Q1"/>
    <s v="201401"/>
    <d v="2013-11-25T00:00:00"/>
    <s v="8700"/>
    <s v="Hayden, James"/>
    <x v="0"/>
    <s v="Fusion EMEA"/>
    <s v="80R129897"/>
    <x v="0"/>
    <x v="0"/>
    <s v="NO"/>
    <s v="ATTACH_BY_ORDERNO"/>
    <n v="67647.342199999999"/>
    <s v="26349"/>
    <s v="?"/>
    <x v="0"/>
    <m/>
    <m/>
    <m/>
    <x v="0"/>
    <x v="0"/>
  </r>
  <r>
    <x v="1"/>
    <x v="1"/>
    <s v="USA"/>
    <s v="2014Q1"/>
    <s v="201401"/>
    <d v="2013-11-01T00:00:00"/>
    <s v="8700"/>
    <s v="Muni, Shantanu"/>
    <x v="137"/>
    <s v="Fusion Americas"/>
    <s v="24Z123732"/>
    <x v="78"/>
    <x v="78"/>
    <s v="NO"/>
    <s v="NO"/>
    <n v="37281.599999999999"/>
    <s v="6699404"/>
    <s v="?"/>
    <x v="2"/>
    <s v="E-Southeast"/>
    <s v="1-Strat"/>
    <s v="1-Strat SW"/>
    <x v="2"/>
    <x v="2"/>
  </r>
  <r>
    <x v="1"/>
    <x v="14"/>
    <s v="Canada"/>
    <s v="2014Q1"/>
    <s v="201401"/>
    <d v="2013-11-26T00:00:00"/>
    <s v="8700"/>
    <m/>
    <x v="138"/>
    <s v="Fusion Americas"/>
    <s v="20Z052938"/>
    <x v="79"/>
    <x v="79"/>
    <s v="NO"/>
    <s v="NO"/>
    <n v="-7202.3010999999997"/>
    <s v="653262"/>
    <s v="?"/>
    <x v="0"/>
    <m/>
    <m/>
    <m/>
    <x v="1"/>
    <x v="2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5662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113240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69010.5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5662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2"/>
    <x v="15"/>
    <s v="India"/>
    <s v="2014Q1"/>
    <s v="201401"/>
    <d v="2013-11-27T00:00:00"/>
    <s v="8700"/>
    <m/>
    <x v="139"/>
    <s v="Fusion APJ"/>
    <s v="J92708494"/>
    <x v="14"/>
    <x v="14"/>
    <s v="NO"/>
    <s v="ATTACH_BY_ORDERNO"/>
    <n v="-2085.0733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1668.491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8700"/>
    <m/>
    <x v="141"/>
    <s v="Fusion APJ"/>
    <s v="J92708494"/>
    <x v="14"/>
    <x v="14"/>
    <s v="NO"/>
    <s v="ATTACH_BY_ORDERNO"/>
    <n v="2085.0733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2"/>
    <s v="Fusion APJ"/>
    <s v="J92708494"/>
    <x v="14"/>
    <x v="14"/>
    <s v="NO"/>
    <s v="ATTACH_BY_ORDERNO"/>
    <n v="1390.1922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3"/>
    <s v="Fusion APJ"/>
    <s v="J92708494"/>
    <x v="14"/>
    <x v="14"/>
    <s v="NO"/>
    <s v="ATTACH_BY_ORDERNO"/>
    <n v="-1390.1922"/>
    <s v="PO/2013-14/HP/AXIS BANK/05"/>
    <s v="?"/>
    <x v="0"/>
    <m/>
    <m/>
    <m/>
    <x v="1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422091.8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E00"/>
    <m/>
    <x v="128"/>
    <s v="Fusion Americas"/>
    <s v="24Z123719"/>
    <x v="71"/>
    <x v="71"/>
    <s v="NO"/>
    <s v="ATTACH_BY_PO"/>
    <n v="25926.75"/>
    <s v="103300861317"/>
    <s v="?"/>
    <x v="1"/>
    <s v="W-South Central"/>
    <s v="4-Comm T2"/>
    <s v="4-Comm T2"/>
    <x v="2"/>
    <x v="0"/>
  </r>
  <r>
    <x v="0"/>
    <x v="2"/>
    <s v="Germany"/>
    <s v="2014Q1"/>
    <s v="201401"/>
    <d v="2013-11-06T00:00:00"/>
    <s v="8700"/>
    <s v="Rieke, Joerg"/>
    <x v="144"/>
    <s v="Fusion EMEA"/>
    <s v="83R541830"/>
    <x v="80"/>
    <x v="80"/>
    <s v="NO"/>
    <s v="NO"/>
    <n v="679.71720000000005"/>
    <s v="931 / 4506952736"/>
    <s v="?"/>
    <x v="0"/>
    <m/>
    <m/>
    <m/>
    <x v="1"/>
    <x v="1"/>
  </r>
  <r>
    <x v="2"/>
    <x v="15"/>
    <s v="India"/>
    <s v="2014Q1"/>
    <s v="201401"/>
    <d v="2013-11-01T00:00:00"/>
    <s v="8700"/>
    <m/>
    <x v="145"/>
    <s v="Fusion APJ"/>
    <s v="J92510883"/>
    <x v="81"/>
    <x v="81"/>
    <s v="NO"/>
    <s v="NO"/>
    <n v="67.884200000000007"/>
    <s v="67-72573/GOVT OF TRIPURA"/>
    <s v="?"/>
    <x v="0"/>
    <m/>
    <m/>
    <m/>
    <x v="1"/>
    <x v="2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68443.22000000007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21T00:00:00"/>
    <s v="4Y00"/>
    <s v="Qayyum, Fred"/>
    <x v="146"/>
    <s v="Fusion Americas"/>
    <s v="26Z065388"/>
    <x v="55"/>
    <x v="55"/>
    <s v="NO"/>
    <s v="NO"/>
    <n v="-311.95"/>
    <s v="X1310319S"/>
    <s v="?"/>
    <x v="3"/>
    <s v="P-FED-DoD/Intel"/>
    <s v="1-Strat"/>
    <s v="1-Strat"/>
    <x v="1"/>
    <x v="2"/>
  </r>
  <r>
    <x v="1"/>
    <x v="1"/>
    <s v="USA"/>
    <s v="2014Q1"/>
    <s v="201401"/>
    <d v="2013-11-21T00:00:00"/>
    <s v="4Y00"/>
    <s v="Qayyum, Fred"/>
    <x v="147"/>
    <s v="Fusion Americas"/>
    <s v="26Z065094"/>
    <x v="55"/>
    <x v="55"/>
    <s v="NO"/>
    <s v="NO"/>
    <n v="-311.95"/>
    <s v="X1310309"/>
    <s v="?"/>
    <x v="3"/>
    <s v="P-FED-DoD/Intel"/>
    <s v="1-Strat"/>
    <s v="1-Strat"/>
    <x v="1"/>
    <x v="2"/>
  </r>
  <r>
    <x v="1"/>
    <x v="1"/>
    <s v="USA"/>
    <s v="2014Q1"/>
    <s v="201401"/>
    <d v="2013-11-01T00:00:00"/>
    <s v="8700"/>
    <s v="Jayme, Allen"/>
    <x v="124"/>
    <s v="Fusion Americas"/>
    <s v="26Z071641"/>
    <x v="67"/>
    <x v="67"/>
    <s v="NO"/>
    <s v="NO"/>
    <n v="117720"/>
    <s v="Addendum"/>
    <s v="?"/>
    <x v="1"/>
    <s v="W-South Central"/>
    <s v="3-Comm T1"/>
    <s v="3-Comm T1"/>
    <x v="2"/>
    <x v="2"/>
  </r>
  <r>
    <x v="2"/>
    <x v="11"/>
    <s v="China"/>
    <s v="2014Q1"/>
    <s v="201401"/>
    <d v="2013-11-01T00:00:00"/>
    <s v="TF00"/>
    <m/>
    <x v="106"/>
    <s v="Fusion APJ"/>
    <s v="F49977196"/>
    <x v="14"/>
    <x v="14"/>
    <s v="NO"/>
    <s v="NO"/>
    <n v="-4149"/>
    <s v="2013dhcd1023xdltq/cg1"/>
    <s v="?"/>
    <x v="0"/>
    <m/>
    <m/>
    <m/>
    <x v="1"/>
    <x v="1"/>
  </r>
  <r>
    <x v="2"/>
    <x v="11"/>
    <s v="China"/>
    <s v="2014Q1"/>
    <s v="201401"/>
    <d v="2013-11-01T00:00:00"/>
    <s v="TF00"/>
    <m/>
    <x v="103"/>
    <s v="Fusion APJ"/>
    <s v="F49977196"/>
    <x v="14"/>
    <x v="14"/>
    <s v="NO"/>
    <s v="NO"/>
    <n v="-4149"/>
    <s v="2013dhcd1023xdltq/cg1"/>
    <s v="?"/>
    <x v="0"/>
    <m/>
    <m/>
    <m/>
    <x v="1"/>
    <x v="1"/>
  </r>
  <r>
    <x v="2"/>
    <x v="11"/>
    <s v="China"/>
    <s v="2014Q1"/>
    <s v="201401"/>
    <d v="2013-11-01T00:00:00"/>
    <s v="TF00"/>
    <m/>
    <x v="108"/>
    <s v="Fusion APJ"/>
    <s v="F49977196"/>
    <x v="14"/>
    <x v="14"/>
    <s v="NO"/>
    <s v="NO"/>
    <n v="-41490"/>
    <s v="2013dhcd1023xdltq/cg1"/>
    <s v="?"/>
    <x v="0"/>
    <m/>
    <m/>
    <m/>
    <x v="1"/>
    <x v="1"/>
  </r>
  <r>
    <x v="2"/>
    <x v="11"/>
    <s v="China"/>
    <s v="2014Q1"/>
    <s v="201401"/>
    <d v="2013-11-01T00:00:00"/>
    <s v="TF00"/>
    <m/>
    <x v="97"/>
    <s v="Fusion APJ"/>
    <s v="F49987128"/>
    <x v="56"/>
    <x v="56"/>
    <s v="NO"/>
    <s v="NO"/>
    <n v="-6049.5"/>
    <s v="EHPRR13014U-01"/>
    <s v="?"/>
    <x v="0"/>
    <m/>
    <m/>
    <m/>
    <x v="1"/>
    <x v="2"/>
  </r>
  <r>
    <x v="2"/>
    <x v="11"/>
    <s v="China"/>
    <s v="2014Q1"/>
    <s v="201401"/>
    <d v="2013-11-01T00:00:00"/>
    <s v="8700"/>
    <m/>
    <x v="97"/>
    <s v="Fusion APJ"/>
    <s v="F49987128"/>
    <x v="56"/>
    <x v="56"/>
    <s v="NO"/>
    <s v="NO"/>
    <n v="6049.5"/>
    <s v="EHPRR13014U-01"/>
    <s v="?"/>
    <x v="0"/>
    <m/>
    <m/>
    <m/>
    <x v="1"/>
    <x v="2"/>
  </r>
  <r>
    <x v="2"/>
    <x v="11"/>
    <s v="China"/>
    <s v="2014Q1"/>
    <s v="201401"/>
    <d v="2013-11-01T00:00:00"/>
    <s v="TF00"/>
    <m/>
    <x v="112"/>
    <s v="Fusion APJ"/>
    <s v="F49977196"/>
    <x v="14"/>
    <x v="14"/>
    <s v="NO"/>
    <s v="NO"/>
    <n v="-4149"/>
    <s v="2013dhcd1023xdltq/cg1"/>
    <s v="?"/>
    <x v="0"/>
    <m/>
    <m/>
    <m/>
    <x v="1"/>
    <x v="1"/>
  </r>
  <r>
    <x v="2"/>
    <x v="11"/>
    <s v="China"/>
    <s v="2014Q1"/>
    <s v="201401"/>
    <d v="2013-11-01T00:00:00"/>
    <s v="TF00"/>
    <m/>
    <x v="110"/>
    <s v="Fusion APJ"/>
    <s v="F49977196"/>
    <x v="14"/>
    <x v="14"/>
    <s v="NO"/>
    <s v="NO"/>
    <n v="-4149"/>
    <s v="2013dhcd1023xdltq/cg1"/>
    <s v="?"/>
    <x v="0"/>
    <m/>
    <m/>
    <m/>
    <x v="1"/>
    <x v="1"/>
  </r>
  <r>
    <x v="2"/>
    <x v="11"/>
    <s v="China"/>
    <s v="2014Q1"/>
    <s v="201401"/>
    <d v="2013-11-01T00:00:00"/>
    <s v="TF00"/>
    <m/>
    <x v="114"/>
    <s v="Fusion APJ"/>
    <s v="F49977196"/>
    <x v="14"/>
    <x v="14"/>
    <s v="NO"/>
    <s v="NO"/>
    <n v="-4149"/>
    <s v="2013dhcd1023xdltq/cg1"/>
    <s v="?"/>
    <x v="0"/>
    <m/>
    <m/>
    <m/>
    <x v="1"/>
    <x v="1"/>
  </r>
  <r>
    <x v="2"/>
    <x v="11"/>
    <s v="China"/>
    <s v="2014Q1"/>
    <s v="201401"/>
    <d v="2013-11-01T00:00:00"/>
    <s v="TF00"/>
    <m/>
    <x v="104"/>
    <s v="Fusion APJ"/>
    <s v="F49977196"/>
    <x v="14"/>
    <x v="14"/>
    <s v="NO"/>
    <s v="NO"/>
    <n v="-4149"/>
    <s v="2013dhcd1023xdltq/cg1"/>
    <s v="?"/>
    <x v="0"/>
    <m/>
    <m/>
    <m/>
    <x v="1"/>
    <x v="1"/>
  </r>
  <r>
    <x v="2"/>
    <x v="11"/>
    <s v="China"/>
    <s v="2014Q1"/>
    <s v="201401"/>
    <d v="2013-11-01T00:00:00"/>
    <s v="TF00"/>
    <m/>
    <x v="113"/>
    <s v="Fusion APJ"/>
    <s v="F49977196"/>
    <x v="14"/>
    <x v="14"/>
    <s v="NO"/>
    <s v="NO"/>
    <n v="-4149"/>
    <s v="2013dhcd1023xdltq/cg1"/>
    <s v="?"/>
    <x v="0"/>
    <m/>
    <m/>
    <m/>
    <x v="1"/>
    <x v="1"/>
  </r>
  <r>
    <x v="1"/>
    <x v="1"/>
    <s v="USA"/>
    <s v="2014Q1"/>
    <s v="201401"/>
    <d v="2013-11-07T00:00:00"/>
    <s v="TE00"/>
    <m/>
    <x v="148"/>
    <s v="Fusion Americas"/>
    <s v="26Z070490"/>
    <x v="58"/>
    <x v="58"/>
    <s v="NO"/>
    <s v="NO"/>
    <n v="-130000"/>
    <s v="5004394063"/>
    <s v="?"/>
    <x v="2"/>
    <s v="E-NYC Metro"/>
    <s v="3-Comm T1"/>
    <s v="3-Comm T1"/>
    <x v="1"/>
    <x v="2"/>
  </r>
  <r>
    <x v="1"/>
    <x v="1"/>
    <s v="USA"/>
    <s v="2014Q1"/>
    <s v="201401"/>
    <d v="2013-11-07T00:00:00"/>
    <s v="4Y00"/>
    <s v="Carter, Guy"/>
    <x v="149"/>
    <s v="Fusion Americas"/>
    <s v="26Z071458"/>
    <x v="82"/>
    <x v="82"/>
    <s v="NO"/>
    <s v="NO"/>
    <n v="25000"/>
    <s v="4500155212"/>
    <s v="?"/>
    <x v="1"/>
    <s v="W-Northwest"/>
    <s v="1-Strat"/>
    <s v="1-Strat SW"/>
    <x v="1"/>
    <x v="2"/>
  </r>
  <r>
    <x v="2"/>
    <x v="15"/>
    <s v="India"/>
    <s v="2014Q1"/>
    <s v="201401"/>
    <d v="2013-11-01T00:00:00"/>
    <s v="8700"/>
    <m/>
    <x v="145"/>
    <s v="Fusion APJ"/>
    <s v="J92510883"/>
    <x v="81"/>
    <x v="81"/>
    <s v="NO"/>
    <s v="NO"/>
    <n v="172.37610000000001"/>
    <s v="67-72573/GOVT OF TRIPURA"/>
    <s v="?"/>
    <x v="0"/>
    <m/>
    <m/>
    <m/>
    <x v="1"/>
    <x v="2"/>
  </r>
  <r>
    <x v="2"/>
    <x v="15"/>
    <s v="India"/>
    <s v="2014Q1"/>
    <s v="201401"/>
    <d v="2013-11-01T00:00:00"/>
    <s v="8700"/>
    <m/>
    <x v="145"/>
    <s v="Fusion APJ"/>
    <s v="J92510883"/>
    <x v="81"/>
    <x v="81"/>
    <s v="NO"/>
    <s v="NO"/>
    <n v="67.884200000000007"/>
    <s v="67-72573/GOVT OF TRIPURA"/>
    <s v="?"/>
    <x v="0"/>
    <m/>
    <m/>
    <m/>
    <x v="1"/>
    <x v="2"/>
  </r>
  <r>
    <x v="2"/>
    <x v="15"/>
    <s v="India"/>
    <s v="2014Q1"/>
    <s v="201401"/>
    <d v="2013-11-01T00:00:00"/>
    <s v="TF00"/>
    <m/>
    <x v="145"/>
    <s v="Fusion APJ"/>
    <s v="J92510883"/>
    <x v="81"/>
    <x v="81"/>
    <s v="NO"/>
    <s v="NO"/>
    <n v="-172.37610000000001"/>
    <s v="67-72573/GOVT OF TRIPURA"/>
    <s v="?"/>
    <x v="0"/>
    <m/>
    <m/>
    <m/>
    <x v="1"/>
    <x v="2"/>
  </r>
  <r>
    <x v="0"/>
    <x v="5"/>
    <s v="Spain"/>
    <s v="2014Q1"/>
    <s v="201401"/>
    <d v="2013-11-25T00:00:00"/>
    <s v="8700"/>
    <m/>
    <x v="150"/>
    <s v="Fusion EMEA"/>
    <s v="70R614744"/>
    <x v="83"/>
    <x v="83"/>
    <s v="NO"/>
    <s v="NO"/>
    <n v="6690.4567999999999"/>
    <s v="7001-81118-01"/>
    <s v="?"/>
    <x v="0"/>
    <m/>
    <m/>
    <m/>
    <x v="1"/>
    <x v="2"/>
  </r>
  <r>
    <x v="0"/>
    <x v="0"/>
    <s v="UK"/>
    <s v="2014Q1"/>
    <s v="201401"/>
    <d v="2013-11-25T00:00:00"/>
    <s v="8700"/>
    <s v="Wright, William"/>
    <x v="151"/>
    <s v="Fusion EMEA"/>
    <s v="80R605862"/>
    <x v="84"/>
    <x v="84"/>
    <s v="ATTACH_BY_AMIDID"/>
    <s v="NO"/>
    <n v="4999.88"/>
    <s v="6700174626"/>
    <s v="?"/>
    <x v="0"/>
    <m/>
    <m/>
    <m/>
    <x v="1"/>
    <x v="1"/>
  </r>
  <r>
    <x v="0"/>
    <x v="0"/>
    <s v="UK"/>
    <s v="2014Q1"/>
    <s v="201401"/>
    <d v="2013-11-25T00:00:00"/>
    <s v="8700"/>
    <s v="Wright, William"/>
    <x v="151"/>
    <s v="Fusion EMEA"/>
    <s v="80R605862"/>
    <x v="84"/>
    <x v="84"/>
    <s v="ATTACH_BY_AMIDID"/>
    <s v="NO"/>
    <n v="7960"/>
    <s v="6700174626"/>
    <s v="?"/>
    <x v="0"/>
    <m/>
    <m/>
    <m/>
    <x v="1"/>
    <x v="1"/>
  </r>
  <r>
    <x v="0"/>
    <x v="0"/>
    <s v="UK"/>
    <s v="2014Q1"/>
    <s v="201401"/>
    <d v="2013-11-25T00:00:00"/>
    <s v="8700"/>
    <s v="Wright, William"/>
    <x v="151"/>
    <s v="Fusion EMEA"/>
    <s v="80R605862"/>
    <x v="84"/>
    <x v="84"/>
    <s v="ATTACH_BY_AMIDID"/>
    <s v="NO"/>
    <n v="1500.06"/>
    <s v="6700174626"/>
    <s v="?"/>
    <x v="0"/>
    <m/>
    <m/>
    <m/>
    <x v="1"/>
    <x v="1"/>
  </r>
  <r>
    <x v="0"/>
    <x v="0"/>
    <s v="UK"/>
    <s v="2014Q1"/>
    <s v="201401"/>
    <d v="2013-11-25T00:00:00"/>
    <s v="8700"/>
    <s v="Hayden, James"/>
    <x v="135"/>
    <s v="Fusion EMEA"/>
    <s v="80R129897"/>
    <x v="0"/>
    <x v="0"/>
    <s v="NO"/>
    <s v="NO"/>
    <n v="-67647.342199999999"/>
    <s v="26349"/>
    <s v="?"/>
    <x v="0"/>
    <m/>
    <m/>
    <m/>
    <x v="1"/>
    <x v="2"/>
  </r>
  <r>
    <x v="1"/>
    <x v="1"/>
    <s v="USA"/>
    <s v="2014Q1"/>
    <s v="201401"/>
    <d v="2013-11-26T00:00:00"/>
    <s v="TE00"/>
    <m/>
    <x v="152"/>
    <s v="Fusion Americas"/>
    <s v="24Z126726"/>
    <x v="85"/>
    <x v="85"/>
    <s v="NO"/>
    <s v="NO"/>
    <n v="10800"/>
    <s v="10GZ351D"/>
    <s v="?"/>
    <x v="1"/>
    <s v="W-NC Ohio Valley"/>
    <s v="4-Comm T2"/>
    <s v="4-Comm Invest"/>
    <x v="1"/>
    <x v="2"/>
  </r>
  <r>
    <x v="1"/>
    <x v="1"/>
    <s v="USA"/>
    <s v="2014Q1"/>
    <s v="201401"/>
    <d v="2013-11-26T00:00:00"/>
    <s v="TE00"/>
    <m/>
    <x v="153"/>
    <s v="Fusion Americas"/>
    <s v="24Z126628"/>
    <x v="85"/>
    <x v="85"/>
    <s v="NO"/>
    <s v="NO"/>
    <n v="21600"/>
    <s v="10GZ352D"/>
    <s v="?"/>
    <x v="1"/>
    <s v="W-NC Ohio Valley"/>
    <s v="4-Comm T2"/>
    <s v="4-Comm Invest"/>
    <x v="1"/>
    <x v="2"/>
  </r>
  <r>
    <x v="1"/>
    <x v="1"/>
    <s v="USA"/>
    <s v="2014Q1"/>
    <s v="201401"/>
    <d v="2013-11-26T00:00:00"/>
    <s v="8700"/>
    <m/>
    <x v="154"/>
    <s v="Fusion Americas"/>
    <s v="24Z126794"/>
    <x v="86"/>
    <x v="86"/>
    <s v="NO"/>
    <s v="NO"/>
    <n v="41567.57"/>
    <s v="4300201226"/>
    <s v="?"/>
    <x v="2"/>
    <s v="E-Mid Atlantic"/>
    <s v="5-Territory"/>
    <s v="5-Territory"/>
    <x v="1"/>
    <x v="2"/>
  </r>
  <r>
    <x v="1"/>
    <x v="1"/>
    <s v="USA"/>
    <s v="2014Q1"/>
    <s v="201401"/>
    <d v="2013-11-26T00:00:00"/>
    <s v="8700"/>
    <m/>
    <x v="155"/>
    <s v="Fusion Americas"/>
    <s v="26Z067974"/>
    <x v="87"/>
    <x v="87"/>
    <s v="NO"/>
    <s v="NO"/>
    <n v="-5000"/>
    <s v="ESP - Silver Membership"/>
    <s v="?"/>
    <x v="2"/>
    <s v="E-Northeast"/>
    <s v="5-Territory"/>
    <s v="5-Territory"/>
    <x v="1"/>
    <x v="2"/>
  </r>
  <r>
    <x v="1"/>
    <x v="1"/>
    <s v="USA"/>
    <s v="2014Q1"/>
    <s v="201401"/>
    <d v="2013-11-26T00:00:00"/>
    <s v="8700"/>
    <m/>
    <x v="13"/>
    <s v="Fusion Americas"/>
    <s v="26Z067735"/>
    <x v="7"/>
    <x v="7"/>
    <s v="NO"/>
    <s v="NO"/>
    <n v="4069.85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8700"/>
    <m/>
    <x v="12"/>
    <s v="Fusion Americas"/>
    <s v="26Z067735"/>
    <x v="7"/>
    <x v="7"/>
    <s v="NO"/>
    <s v="NO"/>
    <n v="-4069.85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8.00000000000003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26T00:00:00"/>
    <s v="8700"/>
    <m/>
    <x v="12"/>
    <s v="Fusion Americas"/>
    <s v="26Z067735"/>
    <x v="7"/>
    <x v="7"/>
    <s v="NO"/>
    <s v="NO"/>
    <n v="-398.25"/>
    <s v="4503454768"/>
    <s v="?"/>
    <x v="1"/>
    <s v="W-Southwest"/>
    <s v="1-Strat"/>
    <s v="1-Strat EG"/>
    <x v="1"/>
    <x v="1"/>
  </r>
  <r>
    <x v="1"/>
    <x v="1"/>
    <s v="USA"/>
    <s v="2014Q1"/>
    <s v="201401"/>
    <d v="2013-11-22T00:00:00"/>
    <s v="4Y00"/>
    <s v="Qayyum, Fred"/>
    <x v="156"/>
    <s v="Fusion Americas"/>
    <s v="26Z068125"/>
    <x v="55"/>
    <x v="55"/>
    <s v="NO"/>
    <s v="NO"/>
    <n v="-1871.7"/>
    <s v="X1310348"/>
    <s v="?"/>
    <x v="3"/>
    <s v="P-FED-DoD/Intel"/>
    <s v="1-Strat"/>
    <s v="1-Strat"/>
    <x v="1"/>
    <x v="2"/>
  </r>
  <r>
    <x v="1"/>
    <x v="1"/>
    <s v="USA"/>
    <s v="2014Q1"/>
    <s v="201401"/>
    <d v="2013-11-22T00:00:00"/>
    <s v="4Y00"/>
    <s v="Qayyum, Fred"/>
    <x v="157"/>
    <s v="Fusion Americas"/>
    <s v="26Z067779"/>
    <x v="55"/>
    <x v="55"/>
    <s v="NO"/>
    <s v="NO"/>
    <n v="-623.9"/>
    <s v="X1310354"/>
    <s v="?"/>
    <x v="3"/>
    <s v="P-FED-DoD/Intel"/>
    <s v="1-Strat"/>
    <s v="1-Strat"/>
    <x v="1"/>
    <x v="2"/>
  </r>
  <r>
    <x v="1"/>
    <x v="1"/>
    <s v="USA"/>
    <s v="2014Q1"/>
    <s v="201401"/>
    <d v="2013-11-26T00:00:00"/>
    <s v="8700"/>
    <m/>
    <x v="13"/>
    <s v="Fusion Americas"/>
    <s v="26Z067735"/>
    <x v="7"/>
    <x v="7"/>
    <s v="NO"/>
    <s v="NO"/>
    <n v="398.25"/>
    <s v="4503454768"/>
    <s v="?"/>
    <x v="1"/>
    <s v="W-Southwest"/>
    <s v="1-Strat"/>
    <s v="1-Strat EG"/>
    <x v="2"/>
    <x v="1"/>
  </r>
  <r>
    <x v="1"/>
    <x v="1"/>
    <s v="USA"/>
    <s v="2014Q1"/>
    <s v="201401"/>
    <d v="2013-11-22T00:00:00"/>
    <s v="4Y00"/>
    <s v="Qayyum, Fred"/>
    <x v="158"/>
    <s v="Fusion Americas"/>
    <s v="26Z068128"/>
    <x v="55"/>
    <x v="55"/>
    <s v="NO"/>
    <s v="NO"/>
    <n v="-4991.2"/>
    <s v="X1310351"/>
    <s v="?"/>
    <x v="3"/>
    <s v="P-FED-DoD/Intel"/>
    <s v="1-Strat"/>
    <s v="1-Strat"/>
    <x v="1"/>
    <x v="2"/>
  </r>
  <r>
    <x v="1"/>
    <x v="1"/>
    <s v="USA"/>
    <s v="2014Q1"/>
    <s v="201401"/>
    <d v="2013-11-22T00:00:00"/>
    <s v="8700"/>
    <s v="Qayyum, Fred"/>
    <x v="158"/>
    <s v="Fusion Americas"/>
    <s v="26Z068128"/>
    <x v="55"/>
    <x v="55"/>
    <s v="NO"/>
    <s v="NO"/>
    <n v="4991.2"/>
    <s v="X1310351"/>
    <s v="?"/>
    <x v="3"/>
    <s v="P-FED-DoD/Intel"/>
    <s v="1-Strat"/>
    <s v="1-Strat"/>
    <x v="1"/>
    <x v="2"/>
  </r>
  <r>
    <x v="1"/>
    <x v="1"/>
    <s v="USA"/>
    <s v="2014Q1"/>
    <s v="201401"/>
    <d v="2013-11-22T00:00:00"/>
    <s v="8700"/>
    <s v="Qayyum, Fred"/>
    <x v="156"/>
    <s v="Fusion Americas"/>
    <s v="26Z068125"/>
    <x v="55"/>
    <x v="55"/>
    <s v="NO"/>
    <s v="NO"/>
    <n v="1871.7"/>
    <s v="X1310348"/>
    <s v="?"/>
    <x v="3"/>
    <s v="P-FED-DoD/Intel"/>
    <s v="1-Strat"/>
    <s v="1-Strat"/>
    <x v="1"/>
    <x v="2"/>
  </r>
  <r>
    <x v="1"/>
    <x v="1"/>
    <s v="USA"/>
    <s v="2014Q1"/>
    <s v="201401"/>
    <d v="2013-11-22T00:00:00"/>
    <s v="8700"/>
    <s v="Carter, Guy"/>
    <x v="159"/>
    <s v="Fusion Americas"/>
    <s v="26Z071264"/>
    <x v="38"/>
    <x v="38"/>
    <s v="ATTACH_BY_AMIDID"/>
    <s v="NO"/>
    <n v="-142900"/>
    <s v="PO107085, PO107086"/>
    <s v="?"/>
    <x v="2"/>
    <s v="E-Southeast"/>
    <s v="1-Strat"/>
    <s v="1-Strat EG"/>
    <x v="1"/>
    <x v="2"/>
  </r>
  <r>
    <x v="1"/>
    <x v="1"/>
    <s v="USA"/>
    <s v="2014Q1"/>
    <s v="201401"/>
    <d v="2013-11-22T00:00:00"/>
    <s v="4Y00"/>
    <s v="Qayyum, Fred"/>
    <x v="160"/>
    <s v="Fusion Americas"/>
    <s v="26Z066088"/>
    <x v="55"/>
    <x v="55"/>
    <s v="NO"/>
    <s v="NO"/>
    <n v="-623.9"/>
    <s v="X1310333"/>
    <s v="?"/>
    <x v="3"/>
    <s v="P-FED-DoD/Intel"/>
    <s v="1-Strat"/>
    <s v="1-Strat"/>
    <x v="1"/>
    <x v="2"/>
  </r>
  <r>
    <x v="1"/>
    <x v="1"/>
    <s v="USA"/>
    <s v="2014Q1"/>
    <s v="201401"/>
    <d v="2013-11-22T00:00:00"/>
    <s v="8700"/>
    <m/>
    <x v="161"/>
    <s v="Fusion Americas"/>
    <s v="26Z071345"/>
    <x v="35"/>
    <x v="35"/>
    <s v="NO"/>
    <s v="NO"/>
    <n v="-107604"/>
    <s v="4500483455"/>
    <s v="?"/>
    <x v="0"/>
    <m/>
    <m/>
    <m/>
    <x v="1"/>
    <x v="2"/>
  </r>
  <r>
    <x v="1"/>
    <x v="1"/>
    <s v="USA"/>
    <s v="2014Q1"/>
    <s v="201401"/>
    <d v="2013-11-22T00:00:00"/>
    <s v="8700"/>
    <s v="Coyne, Joe"/>
    <x v="162"/>
    <s v="Fusion Americas"/>
    <s v="26Z073253"/>
    <x v="88"/>
    <x v="88"/>
    <s v="NO"/>
    <s v="NO"/>
    <n v="11160"/>
    <s v="02ESM657095"/>
    <s v="?"/>
    <x v="3"/>
    <s v="P-FED-Civ/SI"/>
    <s v="3-Comm T1"/>
    <s v="3-Comm T1"/>
    <x v="1"/>
    <x v="2"/>
  </r>
  <r>
    <x v="2"/>
    <x v="12"/>
    <s v="Japan"/>
    <s v="2014Q1"/>
    <s v="201401"/>
    <d v="2013-11-21T00:00:00"/>
    <s v="8700"/>
    <s v="Imamura, Satoshi"/>
    <x v="163"/>
    <s v="Fusion APJ"/>
    <s v="89FP05586"/>
    <x v="89"/>
    <x v="89"/>
    <s v="NO"/>
    <s v="NO"/>
    <n v="7308.9026999999996"/>
    <s v="SP1-E39003-VP-0004+01"/>
    <s v="?"/>
    <x v="0"/>
    <m/>
    <m/>
    <m/>
    <x v="1"/>
    <x v="1"/>
  </r>
  <r>
    <x v="1"/>
    <x v="1"/>
    <s v="USA"/>
    <s v="2014Q1"/>
    <s v="201401"/>
    <d v="2013-11-22T00:00:00"/>
    <s v="8700"/>
    <s v="Coyne, Joe"/>
    <x v="162"/>
    <s v="Fusion Americas"/>
    <s v="26Z073253"/>
    <x v="88"/>
    <x v="88"/>
    <s v="NO"/>
    <s v="NO"/>
    <n v="3100"/>
    <s v="02ESM657095"/>
    <s v="?"/>
    <x v="3"/>
    <s v="P-FED-Civ/SI"/>
    <s v="3-Comm T1"/>
    <s v="3-Comm T1"/>
    <x v="1"/>
    <x v="2"/>
  </r>
  <r>
    <x v="1"/>
    <x v="1"/>
    <s v="USA"/>
    <s v="2014Q1"/>
    <s v="201401"/>
    <d v="2013-11-25T00:00:00"/>
    <s v="TE00"/>
    <m/>
    <x v="56"/>
    <s v="Fusion Americas"/>
    <s v="26Z071268"/>
    <x v="34"/>
    <x v="34"/>
    <s v="NO"/>
    <s v="NO"/>
    <n v="19250"/>
    <s v="4500004243"/>
    <s v="?"/>
    <x v="1"/>
    <s v="W-Northwest"/>
    <s v="4-Comm T2"/>
    <s v="4-Comm T2"/>
    <x v="1"/>
    <x v="2"/>
  </r>
  <r>
    <x v="1"/>
    <x v="1"/>
    <s v="USA"/>
    <s v="2014Q1"/>
    <s v="201401"/>
    <d v="2013-11-25T00:00:00"/>
    <s v="TE00"/>
    <m/>
    <x v="54"/>
    <s v="Fusion Americas"/>
    <s v="26Z071268"/>
    <x v="34"/>
    <x v="34"/>
    <s v="NO"/>
    <s v="NO"/>
    <n v="-19250"/>
    <s v="4500004243/4100000253"/>
    <s v="?"/>
    <x v="1"/>
    <s v="W-Northwest"/>
    <s v="4-Comm T2"/>
    <s v="4-Comm T2"/>
    <x v="1"/>
    <x v="2"/>
  </r>
  <r>
    <x v="1"/>
    <x v="1"/>
    <s v="USA"/>
    <s v="2014Q1"/>
    <s v="201401"/>
    <d v="2013-11-25T00:00:00"/>
    <s v="TE00"/>
    <m/>
    <x v="55"/>
    <s v="Fusion Americas"/>
    <s v="26Z073484"/>
    <x v="14"/>
    <x v="14"/>
    <s v="NO"/>
    <s v="NO"/>
    <n v="3850"/>
    <s v="20000518"/>
    <s v="?"/>
    <x v="0"/>
    <m/>
    <m/>
    <m/>
    <x v="1"/>
    <x v="1"/>
  </r>
  <r>
    <x v="1"/>
    <x v="1"/>
    <s v="USA"/>
    <s v="2014Q1"/>
    <s v="201401"/>
    <d v="2013-11-25T00:00:00"/>
    <s v="TE00"/>
    <m/>
    <x v="55"/>
    <s v="Fusion Americas"/>
    <s v="26Z073484"/>
    <x v="14"/>
    <x v="14"/>
    <s v="NO"/>
    <s v="NO"/>
    <n v="9625"/>
    <s v="20000518"/>
    <s v="?"/>
    <x v="0"/>
    <m/>
    <m/>
    <m/>
    <x v="1"/>
    <x v="1"/>
  </r>
  <r>
    <x v="1"/>
    <x v="1"/>
    <s v="USA"/>
    <s v="2014Q1"/>
    <s v="201401"/>
    <d v="2013-11-25T00:00:00"/>
    <s v="TF00"/>
    <s v="Kelly, Bill"/>
    <x v="58"/>
    <s v="Fusion Americas"/>
    <s v="26Z073476"/>
    <x v="36"/>
    <x v="36"/>
    <s v="NO"/>
    <s v="NO"/>
    <n v="14100"/>
    <s v="5004963"/>
    <s v="?"/>
    <x v="1"/>
    <s v="W-NC Great Lakes"/>
    <s v="2-Seed"/>
    <s v="2-Seed SW"/>
    <x v="1"/>
    <x v="2"/>
  </r>
  <r>
    <x v="1"/>
    <x v="1"/>
    <s v="USA"/>
    <s v="2014Q1"/>
    <s v="201401"/>
    <d v="2013-11-25T00:00:00"/>
    <s v="TF00"/>
    <s v="Kelly, Bill"/>
    <x v="58"/>
    <s v="Fusion Americas"/>
    <s v="26Z073476"/>
    <x v="36"/>
    <x v="36"/>
    <s v="NO"/>
    <s v="NO"/>
    <n v="7050"/>
    <s v="5004963"/>
    <s v="?"/>
    <x v="1"/>
    <s v="W-NC Great Lakes"/>
    <s v="2-Seed"/>
    <s v="2-Seed SW"/>
    <x v="1"/>
    <x v="2"/>
  </r>
  <r>
    <x v="2"/>
    <x v="15"/>
    <s v="India"/>
    <s v="2014Q1"/>
    <s v="201401"/>
    <d v="2013-11-21T00:00:00"/>
    <s v="TE00"/>
    <m/>
    <x v="164"/>
    <s v="Fusion APJ"/>
    <s v="J92306742"/>
    <x v="90"/>
    <x v="90"/>
    <s v="NO"/>
    <s v="NO"/>
    <n v="7956.8513999999996"/>
    <s v="6300116334/D &amp; B TECH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602.16999999999996"/>
    <s v="K1RE-41228-611"/>
    <s v="?"/>
    <x v="0"/>
    <m/>
    <m/>
    <m/>
    <x v="1"/>
    <x v="2"/>
  </r>
  <r>
    <x v="1"/>
    <x v="4"/>
    <s v="Brazil"/>
    <s v="2014Q1"/>
    <s v="201401"/>
    <d v="2013-11-29T00:00:00"/>
    <s v="8700"/>
    <m/>
    <x v="165"/>
    <s v="Fusion Americas"/>
    <s v="K1Z058245"/>
    <x v="91"/>
    <x v="91"/>
    <s v="NO"/>
    <s v="NO"/>
    <n v="401.44"/>
    <s v="K1RE-41228-611"/>
    <s v="?"/>
    <x v="0"/>
    <m/>
    <m/>
    <m/>
    <x v="1"/>
    <x v="2"/>
  </r>
  <r>
    <x v="1"/>
    <x v="4"/>
    <s v="Brazil"/>
    <s v="2014Q1"/>
    <s v="201401"/>
    <d v="2013-11-29T00:00:00"/>
    <s v="8700"/>
    <m/>
    <x v="165"/>
    <s v="Fusion Americas"/>
    <s v="K1Z058245"/>
    <x v="91"/>
    <x v="91"/>
    <s v="NO"/>
    <s v="NO"/>
    <n v="602.16999999999996"/>
    <s v="K1RE-41228-611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401.44"/>
    <s v="K1RE-41228-611"/>
    <s v="?"/>
    <x v="0"/>
    <m/>
    <m/>
    <m/>
    <x v="1"/>
    <x v="2"/>
  </r>
  <r>
    <x v="2"/>
    <x v="15"/>
    <s v="India"/>
    <s v="2014Q1"/>
    <s v="201401"/>
    <d v="2013-11-21T00:00:00"/>
    <s v="TE00"/>
    <m/>
    <x v="164"/>
    <s v="Fusion APJ"/>
    <s v="J92306742"/>
    <x v="90"/>
    <x v="90"/>
    <s v="NO"/>
    <s v="NO"/>
    <n v="54.240699999999997"/>
    <s v="6300116334/D &amp; B TECH"/>
    <s v="?"/>
    <x v="0"/>
    <m/>
    <m/>
    <m/>
    <x v="1"/>
    <x v="2"/>
  </r>
  <r>
    <x v="2"/>
    <x v="15"/>
    <s v="India"/>
    <s v="2014Q1"/>
    <s v="201401"/>
    <d v="2013-11-21T00:00:00"/>
    <s v="TE00"/>
    <m/>
    <x v="164"/>
    <s v="Fusion APJ"/>
    <s v="J92306742"/>
    <x v="90"/>
    <x v="90"/>
    <s v="NO"/>
    <s v="NO"/>
    <n v="2870.6484"/>
    <s v="6300116334/D &amp; B TECH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301.08"/>
    <s v="K1RE-41228-611"/>
    <s v="?"/>
    <x v="0"/>
    <m/>
    <m/>
    <m/>
    <x v="1"/>
    <x v="2"/>
  </r>
  <r>
    <x v="1"/>
    <x v="4"/>
    <s v="Brazil"/>
    <s v="2014Q1"/>
    <s v="201401"/>
    <d v="2013-11-29T00:00:00"/>
    <s v="8700"/>
    <m/>
    <x v="165"/>
    <s v="Fusion Americas"/>
    <s v="K1Z058245"/>
    <x v="91"/>
    <x v="91"/>
    <s v="NO"/>
    <s v="NO"/>
    <n v="301.08"/>
    <s v="K1RE-41228-611"/>
    <s v="?"/>
    <x v="0"/>
    <m/>
    <m/>
    <m/>
    <x v="1"/>
    <x v="2"/>
  </r>
  <r>
    <x v="2"/>
    <x v="6"/>
    <s v="Indonesia"/>
    <s v="2014Q1"/>
    <s v="201401"/>
    <d v="2013-11-30T00:00:00"/>
    <s v="TE00"/>
    <m/>
    <x v="166"/>
    <s v="Fusion APJ"/>
    <s v="756184302"/>
    <x v="14"/>
    <x v="14"/>
    <s v="NO"/>
    <s v="NO"/>
    <n v="4978.05"/>
    <s v="O1 064723"/>
    <s v="?"/>
    <x v="0"/>
    <m/>
    <m/>
    <m/>
    <x v="1"/>
    <x v="1"/>
  </r>
  <r>
    <x v="2"/>
    <x v="9"/>
    <s v="Korea"/>
    <s v="2014Q1"/>
    <s v="201401"/>
    <d v="2013-11-04T00:00:00"/>
    <s v="TE00"/>
    <m/>
    <x v="167"/>
    <s v="Fusion APJ"/>
    <s v="E51057066"/>
    <x v="14"/>
    <x v="14"/>
    <s v="NO"/>
    <s v="NO"/>
    <n v="8894.5282999999999"/>
    <s v="E6HP-12518-00"/>
    <s v="?"/>
    <x v="0"/>
    <m/>
    <m/>
    <m/>
    <x v="1"/>
    <x v="1"/>
  </r>
  <r>
    <x v="2"/>
    <x v="9"/>
    <s v="Korea"/>
    <s v="2014Q1"/>
    <s v="201401"/>
    <d v="2013-11-04T00:00:00"/>
    <s v="TE00"/>
    <m/>
    <x v="167"/>
    <s v="Fusion APJ"/>
    <s v="E51057066"/>
    <x v="14"/>
    <x v="14"/>
    <s v="NO"/>
    <s v="NO"/>
    <n v="2375.3258000000001"/>
    <s v="E6HP-12518-00"/>
    <s v="?"/>
    <x v="0"/>
    <m/>
    <m/>
    <m/>
    <x v="1"/>
    <x v="1"/>
  </r>
  <r>
    <x v="2"/>
    <x v="9"/>
    <s v="Korea"/>
    <s v="2014Q1"/>
    <s v="201401"/>
    <d v="2013-11-04T00:00:00"/>
    <s v="TE00"/>
    <m/>
    <x v="168"/>
    <s v="Fusion APJ"/>
    <s v="E51057069"/>
    <x v="14"/>
    <x v="14"/>
    <s v="NO"/>
    <s v="NO"/>
    <n v="2151.9263999999998"/>
    <s v="E6HP-13105-01"/>
    <s v="?"/>
    <x v="0"/>
    <m/>
    <m/>
    <m/>
    <x v="1"/>
    <x v="1"/>
  </r>
  <r>
    <x v="2"/>
    <x v="9"/>
    <s v="Korea"/>
    <s v="2014Q1"/>
    <s v="201401"/>
    <d v="2013-11-04T00:00:00"/>
    <s v="TE00"/>
    <m/>
    <x v="168"/>
    <s v="Fusion APJ"/>
    <s v="E51057069"/>
    <x v="14"/>
    <x v="14"/>
    <s v="NO"/>
    <s v="NO"/>
    <n v="6040.1574000000001"/>
    <s v="E6HP-13105-01"/>
    <s v="?"/>
    <x v="0"/>
    <m/>
    <m/>
    <m/>
    <x v="1"/>
    <x v="1"/>
  </r>
  <r>
    <x v="1"/>
    <x v="1"/>
    <s v="USA"/>
    <s v="2014Q1"/>
    <s v="201401"/>
    <d v="2013-11-27T00:00:00"/>
    <s v="8700"/>
    <m/>
    <x v="169"/>
    <s v="Fusion Americas"/>
    <s v="26Z073692"/>
    <x v="1"/>
    <x v="1"/>
    <s v="NO"/>
    <s v="NO"/>
    <n v="5000"/>
    <s v="ESP - Silver Membership"/>
    <s v="?"/>
    <x v="0"/>
    <m/>
    <m/>
    <m/>
    <x v="1"/>
    <x v="1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0532.97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27T00:00:00"/>
    <s v="8700"/>
    <m/>
    <x v="170"/>
    <s v="Fusion Americas"/>
    <s v="26Z073702"/>
    <x v="1"/>
    <x v="1"/>
    <s v="NO"/>
    <s v="NO"/>
    <n v="5000"/>
    <s v="ESP - Silver Membership"/>
    <s v="?"/>
    <x v="0"/>
    <m/>
    <m/>
    <m/>
    <x v="1"/>
    <x v="1"/>
  </r>
  <r>
    <x v="2"/>
    <x v="15"/>
    <s v="India"/>
    <s v="2014Q1"/>
    <s v="201401"/>
    <d v="2013-11-15T00:00:00"/>
    <s v="TE00"/>
    <m/>
    <x v="171"/>
    <s v="Fusion APJ"/>
    <s v="J91906732"/>
    <x v="90"/>
    <x v="90"/>
    <s v="NO"/>
    <s v="NO"/>
    <n v="115.4456"/>
    <s v="6300115716/LIQUIDHUB"/>
    <s v="?"/>
    <x v="0"/>
    <m/>
    <m/>
    <m/>
    <x v="1"/>
    <x v="2"/>
  </r>
  <r>
    <x v="2"/>
    <x v="15"/>
    <s v="India"/>
    <s v="2014Q1"/>
    <s v="201401"/>
    <d v="2013-11-15T00:00:00"/>
    <s v="TE00"/>
    <m/>
    <x v="171"/>
    <s v="Fusion APJ"/>
    <s v="J91906732"/>
    <x v="90"/>
    <x v="90"/>
    <s v="NO"/>
    <s v="NO"/>
    <n v="56.736800000000002"/>
    <s v="6300115716/LIQUIDHUB"/>
    <s v="?"/>
    <x v="0"/>
    <m/>
    <m/>
    <m/>
    <x v="1"/>
    <x v="2"/>
  </r>
  <r>
    <x v="2"/>
    <x v="6"/>
    <s v="Indonesia"/>
    <s v="2014Q1"/>
    <s v="201401"/>
    <d v="2013-11-15T00:00:00"/>
    <s v="TE00"/>
    <m/>
    <x v="172"/>
    <s v="Fusion APJ"/>
    <s v="756184118"/>
    <x v="14"/>
    <x v="14"/>
    <s v="NO"/>
    <s v="NO"/>
    <n v="5554.63"/>
    <s v="O1 063578"/>
    <s v="?"/>
    <x v="0"/>
    <m/>
    <m/>
    <m/>
    <x v="1"/>
    <x v="1"/>
  </r>
  <r>
    <x v="2"/>
    <x v="6"/>
    <s v="Indonesia"/>
    <s v="2014Q1"/>
    <s v="201401"/>
    <d v="2013-11-15T00:00:00"/>
    <s v="TE00"/>
    <m/>
    <x v="173"/>
    <s v="Fusion APJ"/>
    <s v="756184118"/>
    <x v="1"/>
    <x v="1"/>
    <s v="NO"/>
    <s v="NO"/>
    <n v="-5554.63"/>
    <s v="O1 063578"/>
    <s v="?"/>
    <x v="0"/>
    <m/>
    <m/>
    <m/>
    <x v="1"/>
    <x v="1"/>
  </r>
  <r>
    <x v="2"/>
    <x v="6"/>
    <s v="Indonesia"/>
    <s v="2014Q1"/>
    <s v="201401"/>
    <d v="2013-11-15T00:00:00"/>
    <s v="TE00"/>
    <m/>
    <x v="173"/>
    <s v="Fusion APJ"/>
    <s v="756184118"/>
    <x v="1"/>
    <x v="1"/>
    <s v="NO"/>
    <s v="NO"/>
    <n v="-100.42"/>
    <s v="O1 063578"/>
    <s v="?"/>
    <x v="0"/>
    <m/>
    <m/>
    <m/>
    <x v="1"/>
    <x v="1"/>
  </r>
  <r>
    <x v="2"/>
    <x v="6"/>
    <s v="Indonesia"/>
    <s v="2014Q1"/>
    <s v="201401"/>
    <d v="2013-11-15T00:00:00"/>
    <s v="TE00"/>
    <m/>
    <x v="172"/>
    <s v="Fusion APJ"/>
    <s v="756184118"/>
    <x v="14"/>
    <x v="14"/>
    <s v="NO"/>
    <s v="NO"/>
    <n v="100.42"/>
    <s v="O1 063578"/>
    <s v="?"/>
    <x v="0"/>
    <m/>
    <m/>
    <m/>
    <x v="1"/>
    <x v="1"/>
  </r>
  <r>
    <x v="2"/>
    <x v="12"/>
    <s v="Japan"/>
    <s v="2014Q1"/>
    <s v="201401"/>
    <d v="2013-11-15T00:00:00"/>
    <s v="8700"/>
    <m/>
    <x v="174"/>
    <s v="Fusion APJ"/>
    <s v="89FP05584"/>
    <x v="18"/>
    <x v="18"/>
    <s v="NO"/>
    <s v="NO"/>
    <n v="1053.0911000000001"/>
    <s v="D13110038300E-00"/>
    <s v="?"/>
    <x v="0"/>
    <m/>
    <m/>
    <m/>
    <x v="1"/>
    <x v="2"/>
  </r>
  <r>
    <x v="2"/>
    <x v="12"/>
    <s v="Japan"/>
    <s v="2014Q1"/>
    <s v="201401"/>
    <d v="2013-11-15T00:00:00"/>
    <s v="8700"/>
    <m/>
    <x v="175"/>
    <s v="Fusion APJ"/>
    <s v="89FP05583"/>
    <x v="18"/>
    <x v="18"/>
    <s v="NO"/>
    <s v="NO"/>
    <n v="1053.0911000000001"/>
    <s v="D13110038900E-00"/>
    <s v="?"/>
    <x v="0"/>
    <m/>
    <m/>
    <m/>
    <x v="1"/>
    <x v="2"/>
  </r>
  <r>
    <x v="2"/>
    <x v="15"/>
    <s v="India"/>
    <s v="2014Q1"/>
    <s v="201401"/>
    <d v="2013-11-27T00:00:00"/>
    <s v="8700"/>
    <m/>
    <x v="139"/>
    <s v="Fusion APJ"/>
    <s v="J92708494"/>
    <x v="14"/>
    <x v="14"/>
    <s v="NO"/>
    <s v="ATTACH_BY_ORDERNO"/>
    <n v="-15822.8012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4Y00"/>
    <m/>
    <x v="176"/>
    <s v="Fusion APJ"/>
    <s v="J92708494"/>
    <x v="14"/>
    <x v="14"/>
    <s v="NO"/>
    <s v="ATTACH_BY_ORDERNO"/>
    <n v="1392.01960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12534.9316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8700"/>
    <m/>
    <x v="141"/>
    <s v="Fusion APJ"/>
    <s v="J92708494"/>
    <x v="14"/>
    <x v="14"/>
    <s v="NO"/>
    <s v="ATTACH_BY_ORDERNO"/>
    <n v="5.0522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12534.9316"/>
    <s v="PO/2013-14/HP/POLARIS RBI/06/RBI"/>
    <s v="?"/>
    <x v="0"/>
    <m/>
    <m/>
    <m/>
    <x v="0"/>
    <x v="0"/>
  </r>
  <r>
    <x v="2"/>
    <x v="6"/>
    <s v="Indonesia"/>
    <s v="2014Q1"/>
    <s v="201401"/>
    <d v="2013-11-18T00:00:00"/>
    <s v="TE00"/>
    <m/>
    <x v="178"/>
    <s v="Fusion APJ"/>
    <s v="756184264"/>
    <x v="92"/>
    <x v="92"/>
    <s v="NO"/>
    <s v="NO"/>
    <n v="1761.3"/>
    <s v="2013/11.PO/0149"/>
    <s v="?"/>
    <x v="0"/>
    <m/>
    <m/>
    <m/>
    <x v="1"/>
    <x v="2"/>
  </r>
  <r>
    <x v="2"/>
    <x v="6"/>
    <s v="Indonesia"/>
    <s v="2014Q1"/>
    <s v="201401"/>
    <d v="2013-11-18T00:00:00"/>
    <s v="TE00"/>
    <m/>
    <x v="178"/>
    <s v="Fusion APJ"/>
    <s v="756184264"/>
    <x v="92"/>
    <x v="92"/>
    <s v="NO"/>
    <s v="NO"/>
    <n v="72.709999999999994"/>
    <s v="2013/11.PO/0149"/>
    <s v="?"/>
    <x v="0"/>
    <m/>
    <m/>
    <m/>
    <x v="1"/>
    <x v="2"/>
  </r>
  <r>
    <x v="2"/>
    <x v="6"/>
    <s v="Indonesia"/>
    <s v="2014Q1"/>
    <s v="201401"/>
    <d v="2013-11-18T00:00:00"/>
    <s v="TE00"/>
    <m/>
    <x v="178"/>
    <s v="Fusion APJ"/>
    <s v="756184264"/>
    <x v="92"/>
    <x v="92"/>
    <s v="NO"/>
    <s v="NO"/>
    <n v="148.13"/>
    <s v="2013/11.PO/0149"/>
    <s v="?"/>
    <x v="0"/>
    <m/>
    <m/>
    <m/>
    <x v="1"/>
    <x v="2"/>
  </r>
  <r>
    <x v="1"/>
    <x v="1"/>
    <s v="USA"/>
    <s v="2014Q1"/>
    <s v="201401"/>
    <d v="2013-11-19T00:00:00"/>
    <s v="TF00"/>
    <s v="Myer, Karl"/>
    <x v="179"/>
    <s v="Fusion Americas"/>
    <s v="26Z072144"/>
    <x v="93"/>
    <x v="93"/>
    <s v="NO"/>
    <s v="ATTACH_BY_PO"/>
    <n v="8461.4500000000007"/>
    <s v="COR-18365"/>
    <s v="?"/>
    <x v="1"/>
    <s v="W-NC Plains"/>
    <s v="2-Seed"/>
    <s v="2-Seed EG"/>
    <x v="2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235.0301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235.0301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8685.7615999999998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8685.7615999999998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8700"/>
    <m/>
    <x v="139"/>
    <s v="Fusion APJ"/>
    <s v="J92708494"/>
    <x v="14"/>
    <x v="14"/>
    <s v="NO"/>
    <s v="ATTACH_BY_ORDERNO"/>
    <n v="-379.0163"/>
    <s v="PO/2013-14/HP/AXIS BANK/05"/>
    <s v="?"/>
    <x v="0"/>
    <m/>
    <m/>
    <m/>
    <x v="1"/>
    <x v="0"/>
  </r>
  <r>
    <x v="2"/>
    <x v="6"/>
    <s v="Indonesia"/>
    <s v="2014Q1"/>
    <s v="201401"/>
    <d v="2013-11-18T00:00:00"/>
    <s v="TE00"/>
    <m/>
    <x v="178"/>
    <s v="Fusion APJ"/>
    <s v="756184264"/>
    <x v="92"/>
    <x v="92"/>
    <s v="NO"/>
    <s v="NO"/>
    <n v="16086.99"/>
    <s v="2013/11.PO/0149"/>
    <s v="?"/>
    <x v="0"/>
    <m/>
    <m/>
    <m/>
    <x v="1"/>
    <x v="2"/>
  </r>
  <r>
    <x v="2"/>
    <x v="6"/>
    <s v="Indonesia"/>
    <s v="2014Q1"/>
    <s v="201401"/>
    <d v="2013-11-18T00:00:00"/>
    <s v="TE00"/>
    <m/>
    <x v="178"/>
    <s v="Fusion APJ"/>
    <s v="756184264"/>
    <x v="92"/>
    <x v="92"/>
    <s v="NO"/>
    <s v="NO"/>
    <n v="72.7"/>
    <s v="2013/11.PO/0149"/>
    <s v="?"/>
    <x v="0"/>
    <m/>
    <m/>
    <m/>
    <x v="1"/>
    <x v="2"/>
  </r>
  <r>
    <x v="1"/>
    <x v="4"/>
    <s v="Argentina"/>
    <s v="2014Q1"/>
    <s v="201401"/>
    <d v="2013-11-25T00:00:00"/>
    <s v="TE00"/>
    <m/>
    <x v="180"/>
    <s v="VELOCITY"/>
    <s v="940061232178"/>
    <x v="66"/>
    <x v="66"/>
    <s v="NO"/>
    <s v="NO"/>
    <n v="-719.62"/>
    <s v="TCCRB-149884"/>
    <s v="?"/>
    <x v="0"/>
    <m/>
    <m/>
    <m/>
    <x v="1"/>
    <x v="2"/>
  </r>
  <r>
    <x v="1"/>
    <x v="4"/>
    <s v="Argentina"/>
    <s v="2014Q1"/>
    <s v="201401"/>
    <d v="2013-11-25T00:00:00"/>
    <s v="8700"/>
    <m/>
    <x v="180"/>
    <s v="VELOCITY"/>
    <s v="940061232178"/>
    <x v="66"/>
    <x v="66"/>
    <s v="NO"/>
    <s v="NO"/>
    <n v="-1799.05"/>
    <s v="TCCRB-149884"/>
    <s v="?"/>
    <x v="0"/>
    <m/>
    <m/>
    <m/>
    <x v="1"/>
    <x v="2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29383.18"/>
    <s v="5100104007"/>
    <s v="?"/>
    <x v="0"/>
    <m/>
    <m/>
    <m/>
    <x v="2"/>
    <x v="2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8815.6"/>
    <s v="5100104007"/>
    <s v="?"/>
    <x v="0"/>
    <m/>
    <m/>
    <m/>
    <x v="2"/>
    <x v="2"/>
  </r>
  <r>
    <x v="0"/>
    <x v="10"/>
    <s v="Qatar"/>
    <s v="2014Q1"/>
    <s v="201401"/>
    <d v="2013-11-24T00:00:00"/>
    <s v="TE00"/>
    <m/>
    <x v="182"/>
    <s v="Fusion EMEA"/>
    <s v="E8R610775"/>
    <x v="95"/>
    <x v="95"/>
    <s v="NO"/>
    <s v="NO"/>
    <n v="9997.3549999999996"/>
    <s v="HP-SCIC-34233"/>
    <s v="?"/>
    <x v="0"/>
    <m/>
    <m/>
    <m/>
    <x v="1"/>
    <x v="2"/>
  </r>
  <r>
    <x v="1"/>
    <x v="4"/>
    <s v="Colombia"/>
    <s v="2014Q1"/>
    <s v="201401"/>
    <d v="2013-11-25T00:00:00"/>
    <s v="TE00"/>
    <m/>
    <x v="183"/>
    <s v="VELOCITY"/>
    <s v="R60061232286"/>
    <x v="96"/>
    <x v="96"/>
    <s v="NO"/>
    <s v="NO"/>
    <n v="-600"/>
    <s v="TCCRB-153175"/>
    <s v="?"/>
    <x v="0"/>
    <m/>
    <m/>
    <m/>
    <x v="1"/>
    <x v="2"/>
  </r>
  <r>
    <x v="1"/>
    <x v="4"/>
    <s v="Colombia"/>
    <s v="2014Q1"/>
    <s v="201401"/>
    <d v="2013-11-25T00:00:00"/>
    <s v="8700"/>
    <m/>
    <x v="183"/>
    <s v="VELOCITY"/>
    <s v="R60061232286"/>
    <x v="96"/>
    <x v="96"/>
    <s v="NO"/>
    <s v="NO"/>
    <n v="-1500"/>
    <s v="TCCRB-153175"/>
    <s v="?"/>
    <x v="0"/>
    <m/>
    <m/>
    <m/>
    <x v="1"/>
    <x v="2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216.72"/>
    <s v="5100104007"/>
    <s v="?"/>
    <x v="0"/>
    <m/>
    <m/>
    <m/>
    <x v="2"/>
    <x v="2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9367"/>
    <s v="5100104007"/>
    <s v="?"/>
    <x v="0"/>
    <m/>
    <m/>
    <m/>
    <x v="2"/>
    <x v="2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66117.3"/>
    <s v="5100104007"/>
    <s v="?"/>
    <x v="0"/>
    <m/>
    <m/>
    <m/>
    <x v="2"/>
    <x v="2"/>
  </r>
  <r>
    <x v="2"/>
    <x v="15"/>
    <s v="India"/>
    <s v="2014Q1"/>
    <s v="201401"/>
    <d v="2013-11-28T00:00:00"/>
    <s v="TE00"/>
    <m/>
    <x v="184"/>
    <s v="Fusion APJ"/>
    <s v="J91927913"/>
    <x v="97"/>
    <x v="97"/>
    <s v="NO"/>
    <s v="ATTACH_BY_AMIDID"/>
    <n v="2441.5969"/>
    <s v="IG175527"/>
    <s v="?"/>
    <x v="0"/>
    <m/>
    <m/>
    <m/>
    <x v="1"/>
    <x v="0"/>
  </r>
  <r>
    <x v="2"/>
    <x v="15"/>
    <s v="India"/>
    <s v="2014Q1"/>
    <s v="201401"/>
    <d v="2013-11-28T00:00:00"/>
    <s v="TE00"/>
    <m/>
    <x v="184"/>
    <s v="Fusion APJ"/>
    <s v="J91927913"/>
    <x v="97"/>
    <x v="97"/>
    <s v="NO"/>
    <s v="ATTACH_BY_AMIDID"/>
    <n v="97.459800000000001"/>
    <s v="IG175527"/>
    <s v="?"/>
    <x v="0"/>
    <m/>
    <m/>
    <m/>
    <x v="1"/>
    <x v="0"/>
  </r>
  <r>
    <x v="2"/>
    <x v="9"/>
    <s v="Korea"/>
    <s v="2014Q1"/>
    <s v="201401"/>
    <d v="2013-11-29T00:00:00"/>
    <s v="8700"/>
    <m/>
    <x v="185"/>
    <s v="Fusion APJ"/>
    <s v="E51053148"/>
    <x v="98"/>
    <x v="98"/>
    <s v="NO"/>
    <s v="NO"/>
    <n v="935.82079999999996"/>
    <s v="E6HP-13760-02"/>
    <s v="?"/>
    <x v="0"/>
    <m/>
    <m/>
    <m/>
    <x v="1"/>
    <x v="2"/>
  </r>
  <r>
    <x v="2"/>
    <x v="9"/>
    <s v="Korea"/>
    <s v="2014Q1"/>
    <s v="201401"/>
    <d v="2013-11-29T00:00:00"/>
    <s v="8700"/>
    <m/>
    <x v="186"/>
    <s v="Fusion APJ"/>
    <s v="E51053148"/>
    <x v="98"/>
    <x v="98"/>
    <s v="NO"/>
    <s v="NO"/>
    <n v="935.82079999999996"/>
    <s v="E6HP-13756-01"/>
    <s v="?"/>
    <x v="0"/>
    <m/>
    <m/>
    <m/>
    <x v="1"/>
    <x v="2"/>
  </r>
  <r>
    <x v="0"/>
    <x v="5"/>
    <s v="Israel"/>
    <s v="2014Q1"/>
    <s v="201401"/>
    <d v="2013-11-24T00:00:00"/>
    <s v="8700"/>
    <m/>
    <x v="187"/>
    <s v="Fusion EMEA"/>
    <s v="74R603457"/>
    <x v="13"/>
    <x v="13"/>
    <s v="NO"/>
    <s v="NO"/>
    <n v="-118470"/>
    <s v="NO CHARGE FOR BEZEQ INT"/>
    <s v="?"/>
    <x v="0"/>
    <m/>
    <m/>
    <m/>
    <x v="1"/>
    <x v="2"/>
  </r>
  <r>
    <x v="1"/>
    <x v="1"/>
    <s v="USA"/>
    <s v="2014Q1"/>
    <s v="201401"/>
    <d v="2013-11-27T00:00:00"/>
    <s v="TE00"/>
    <m/>
    <x v="188"/>
    <s v="Fusion Americas"/>
    <s v="26Z073633"/>
    <x v="99"/>
    <x v="99"/>
    <s v="NO"/>
    <s v="NO"/>
    <n v="96000"/>
    <s v="DO1140946/DO1140947"/>
    <s v="?"/>
    <x v="2"/>
    <s v="E-Southeast"/>
    <s v="4-Comm T2"/>
    <s v="4-Comm T2"/>
    <x v="1"/>
    <x v="2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16047.077600000001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8700"/>
    <m/>
    <x v="141"/>
    <s v="Fusion APJ"/>
    <s v="J92708494"/>
    <x v="14"/>
    <x v="14"/>
    <s v="NO"/>
    <s v="ATTACH_BY_ORDERNO"/>
    <n v="15822.8012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16047.077600000001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8700"/>
    <m/>
    <x v="141"/>
    <s v="Fusion APJ"/>
    <s v="J92708494"/>
    <x v="14"/>
    <x v="14"/>
    <s v="NO"/>
    <s v="ATTACH_BY_ORDERNO"/>
    <n v="631.62220000000002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39"/>
    <s v="Fusion APJ"/>
    <s v="J92708494"/>
    <x v="14"/>
    <x v="14"/>
    <s v="NO"/>
    <s v="ATTACH_BY_ORDERNO"/>
    <n v="-631.62220000000002"/>
    <s v="PO/2013-14/HP/AXIS BANK/05"/>
    <s v="?"/>
    <x v="0"/>
    <m/>
    <m/>
    <m/>
    <x v="1"/>
    <x v="0"/>
  </r>
  <r>
    <x v="2"/>
    <x v="15"/>
    <s v="India"/>
    <s v="2014Q1"/>
    <s v="201401"/>
    <d v="2013-11-30T00:00:00"/>
    <s v="8700"/>
    <m/>
    <x v="117"/>
    <s v="Fusion APJ"/>
    <s v="J91929112"/>
    <x v="62"/>
    <x v="62"/>
    <s v="NO"/>
    <s v="NO"/>
    <n v="3594.0571"/>
    <s v="IEIPL/CHN/HW/131129-001/BMTC"/>
    <s v="?"/>
    <x v="0"/>
    <m/>
    <m/>
    <m/>
    <x v="1"/>
    <x v="2"/>
  </r>
  <r>
    <x v="1"/>
    <x v="1"/>
    <s v="USA"/>
    <s v="2014Q1"/>
    <s v="201401"/>
    <d v="2013-11-27T00:00:00"/>
    <s v="TE00"/>
    <m/>
    <x v="189"/>
    <s v="Fusion Americas"/>
    <s v="26Z073682"/>
    <x v="37"/>
    <x v="37"/>
    <s v="NO"/>
    <s v="NO"/>
    <n v="5355"/>
    <s v="1311-208"/>
    <s v="?"/>
    <x v="2"/>
    <s v="E-Mid Atlantic"/>
    <s v="4-Comm T2"/>
    <s v="4-Comm T2"/>
    <x v="1"/>
    <x v="2"/>
  </r>
  <r>
    <x v="1"/>
    <x v="1"/>
    <s v="USA"/>
    <s v="2014Q1"/>
    <s v="201401"/>
    <d v="2013-11-27T00:00:00"/>
    <s v="TE00"/>
    <m/>
    <x v="59"/>
    <s v="Fusion Americas"/>
    <s v="26Z073667"/>
    <x v="37"/>
    <x v="37"/>
    <s v="NO"/>
    <s v="NO"/>
    <n v="2040"/>
    <s v="1311-182"/>
    <s v="?"/>
    <x v="2"/>
    <s v="E-Mid Atlantic"/>
    <s v="4-Comm T2"/>
    <s v="4-Comm T2"/>
    <x v="1"/>
    <x v="2"/>
  </r>
  <r>
    <x v="1"/>
    <x v="1"/>
    <s v="USA"/>
    <s v="2014Q1"/>
    <s v="201401"/>
    <d v="2013-11-27T00:00:00"/>
    <s v="TE00"/>
    <m/>
    <x v="189"/>
    <s v="Fusion Americas"/>
    <s v="26Z073682"/>
    <x v="37"/>
    <x v="37"/>
    <s v="NO"/>
    <s v="NO"/>
    <n v="22491"/>
    <s v="1311-208"/>
    <s v="?"/>
    <x v="2"/>
    <s v="E-Mid Atlantic"/>
    <s v="4-Comm T2"/>
    <s v="4-Comm T2"/>
    <x v="1"/>
    <x v="2"/>
  </r>
  <r>
    <x v="2"/>
    <x v="9"/>
    <s v="Korea"/>
    <s v="2014Q1"/>
    <s v="201401"/>
    <d v="2013-11-29T00:00:00"/>
    <s v="8700"/>
    <m/>
    <x v="190"/>
    <s v="Fusion APJ"/>
    <s v="E51053148"/>
    <x v="98"/>
    <x v="98"/>
    <s v="NO"/>
    <s v="NO"/>
    <n v="1871.6415"/>
    <s v="E6HP-13718-02"/>
    <s v="?"/>
    <x v="0"/>
    <m/>
    <m/>
    <m/>
    <x v="1"/>
    <x v="2"/>
  </r>
  <r>
    <x v="2"/>
    <x v="9"/>
    <s v="Korea"/>
    <s v="2014Q1"/>
    <s v="201401"/>
    <d v="2013-11-29T00:00:00"/>
    <s v="8700"/>
    <m/>
    <x v="191"/>
    <s v="Fusion APJ"/>
    <s v="E51053148"/>
    <x v="98"/>
    <x v="98"/>
    <s v="NO"/>
    <s v="NO"/>
    <n v="2807.4623000000001"/>
    <s v="E6HP-13715-01"/>
    <s v="?"/>
    <x v="0"/>
    <m/>
    <m/>
    <m/>
    <x v="1"/>
    <x v="2"/>
  </r>
  <r>
    <x v="2"/>
    <x v="9"/>
    <s v="Korea"/>
    <s v="2014Q1"/>
    <s v="201401"/>
    <d v="2013-11-29T00:00:00"/>
    <s v="8700"/>
    <m/>
    <x v="192"/>
    <s v="Fusion APJ"/>
    <s v="E51053148"/>
    <x v="98"/>
    <x v="98"/>
    <s v="NO"/>
    <s v="NO"/>
    <n v="1871.6415"/>
    <s v="E6HP-13748-01"/>
    <s v="?"/>
    <x v="0"/>
    <m/>
    <m/>
    <m/>
    <x v="1"/>
    <x v="2"/>
  </r>
  <r>
    <x v="2"/>
    <x v="15"/>
    <s v="India"/>
    <s v="2014Q1"/>
    <s v="201401"/>
    <d v="2013-11-27T00:00:00"/>
    <s v="4Y00"/>
    <m/>
    <x v="176"/>
    <s v="Fusion APJ"/>
    <s v="J92708494"/>
    <x v="14"/>
    <x v="14"/>
    <s v="NO"/>
    <s v="ATTACH_BY_ORDERNO"/>
    <n v="3289.2509"/>
    <s v="PO/2013-14/HP/AXIS BANK/05"/>
    <s v="?"/>
    <x v="0"/>
    <m/>
    <m/>
    <m/>
    <x v="1"/>
    <x v="0"/>
  </r>
  <r>
    <x v="2"/>
    <x v="15"/>
    <s v="India"/>
    <s v="2014Q1"/>
    <s v="201401"/>
    <d v="2013-11-27T00:00:00"/>
    <s v="4Y00"/>
    <m/>
    <x v="193"/>
    <s v="Fusion APJ"/>
    <s v="J92708494"/>
    <x v="14"/>
    <x v="14"/>
    <s v="NO"/>
    <s v="ATTACH_BY_ORDERNO"/>
    <n v="-3289.2509"/>
    <s v="PO/2013-14/HP/AXIS BANK/05"/>
    <s v="?"/>
    <x v="0"/>
    <m/>
    <m/>
    <m/>
    <x v="1"/>
    <x v="0"/>
  </r>
  <r>
    <x v="2"/>
    <x v="6"/>
    <s v="Indonesia"/>
    <s v="2014Q1"/>
    <s v="201401"/>
    <d v="2013-11-18T00:00:00"/>
    <s v="TE00"/>
    <m/>
    <x v="178"/>
    <s v="Fusion APJ"/>
    <s v="756184264"/>
    <x v="92"/>
    <x v="92"/>
    <s v="NO"/>
    <s v="NO"/>
    <n v="12065.25"/>
    <s v="2013/11.PO/0149"/>
    <s v="?"/>
    <x v="0"/>
    <m/>
    <m/>
    <m/>
    <x v="1"/>
    <x v="2"/>
  </r>
  <r>
    <x v="2"/>
    <x v="15"/>
    <s v="India"/>
    <s v="2014Q1"/>
    <s v="201401"/>
    <d v="2013-11-27T00:00:00"/>
    <s v="4Y00"/>
    <m/>
    <x v="193"/>
    <s v="Fusion APJ"/>
    <s v="J92708494"/>
    <x v="14"/>
    <x v="14"/>
    <s v="NO"/>
    <s v="ATTACH_BY_ORDERNO"/>
    <n v="-1392.0196000000001"/>
    <s v="PO/2013-14/HP/AXIS BANK/05"/>
    <s v="?"/>
    <x v="0"/>
    <m/>
    <m/>
    <m/>
    <x v="1"/>
    <x v="0"/>
  </r>
  <r>
    <x v="1"/>
    <x v="14"/>
    <s v="Canada"/>
    <s v="2014Q1"/>
    <s v="201401"/>
    <d v="2013-11-25T00:00:00"/>
    <s v="TE00"/>
    <s v="Guertin, Marc-Andre"/>
    <x v="194"/>
    <s v="Fusion Americas"/>
    <s v="20Z053854"/>
    <x v="100"/>
    <x v="100"/>
    <s v="NO"/>
    <s v="NO"/>
    <n v="3614.5733"/>
    <s v="45651-14-430005"/>
    <s v="?"/>
    <x v="0"/>
    <m/>
    <m/>
    <m/>
    <x v="1"/>
    <x v="2"/>
  </r>
  <r>
    <x v="2"/>
    <x v="15"/>
    <s v="India"/>
    <s v="2014Q1"/>
    <s v="201401"/>
    <d v="2013-11-29T00:00:00"/>
    <s v="8700"/>
    <s v="Venu"/>
    <x v="195"/>
    <s v="Fusion APJ"/>
    <s v="J92127913"/>
    <x v="101"/>
    <x v="101"/>
    <s v="NO"/>
    <s v="NO"/>
    <n v="3096.0844999999999"/>
    <s v="POCHE_13_00129/POLARIS"/>
    <s v="?"/>
    <x v="0"/>
    <m/>
    <m/>
    <m/>
    <x v="1"/>
    <x v="2"/>
  </r>
  <r>
    <x v="2"/>
    <x v="12"/>
    <s v="Japan"/>
    <s v="2014Q1"/>
    <s v="201401"/>
    <d v="2013-11-14T00:00:00"/>
    <s v="8700"/>
    <m/>
    <x v="196"/>
    <s v="Fusion APJ"/>
    <s v="89FP05580"/>
    <x v="18"/>
    <x v="18"/>
    <s v="NO"/>
    <s v="NO"/>
    <n v="181.3015"/>
    <s v="D13110006000E-01"/>
    <s v="?"/>
    <x v="0"/>
    <m/>
    <m/>
    <m/>
    <x v="1"/>
    <x v="2"/>
  </r>
  <r>
    <x v="2"/>
    <x v="12"/>
    <s v="Japan"/>
    <s v="2014Q1"/>
    <s v="201401"/>
    <d v="2013-11-14T00:00:00"/>
    <s v="8700"/>
    <m/>
    <x v="197"/>
    <s v="Fusion APJ"/>
    <s v="89FP05579"/>
    <x v="18"/>
    <x v="18"/>
    <s v="NO"/>
    <s v="NO"/>
    <n v="181.3015"/>
    <s v="D13110013600E-00"/>
    <s v="?"/>
    <x v="0"/>
    <m/>
    <m/>
    <m/>
    <x v="1"/>
    <x v="2"/>
  </r>
  <r>
    <x v="1"/>
    <x v="1"/>
    <s v="USA"/>
    <s v="2014Q1"/>
    <s v="201401"/>
    <d v="2013-11-28T00:00:00"/>
    <s v="TE00"/>
    <m/>
    <x v="6"/>
    <s v="Fusion Americas"/>
    <s v="24Z127067"/>
    <x v="1"/>
    <x v="1"/>
    <s v="NO"/>
    <s v="ATTACH_BY_ORDERNO"/>
    <n v="14730"/>
    <s v="4300202156"/>
    <s v="?"/>
    <x v="0"/>
    <m/>
    <m/>
    <m/>
    <x v="1"/>
    <x v="0"/>
  </r>
  <r>
    <x v="1"/>
    <x v="1"/>
    <s v="USA"/>
    <s v="2014Q1"/>
    <s v="201401"/>
    <d v="2013-11-28T00:00:00"/>
    <s v="TE00"/>
    <m/>
    <x v="198"/>
    <s v="Fusion Americas"/>
    <s v="24Z127072"/>
    <x v="102"/>
    <x v="102"/>
    <s v="NO"/>
    <s v="NO"/>
    <n v="4290"/>
    <s v="6767509"/>
    <s v="?"/>
    <x v="1"/>
    <s v="W-South Central"/>
    <s v="5-Territory"/>
    <s v="5-Territory"/>
    <x v="1"/>
    <x v="2"/>
  </r>
  <r>
    <x v="1"/>
    <x v="1"/>
    <s v="USA"/>
    <s v="2014Q1"/>
    <s v="201401"/>
    <d v="2013-11-19T00:00:00"/>
    <s v="TF00"/>
    <s v="Myer, Karl"/>
    <x v="179"/>
    <s v="Fusion Americas"/>
    <s v="26Z072144"/>
    <x v="93"/>
    <x v="93"/>
    <s v="NO"/>
    <s v="ATTACH_BY_PO"/>
    <n v="17406.36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68229"/>
    <s v="COR-18365"/>
    <s v="?"/>
    <x v="1"/>
    <s v="W-NC Plains"/>
    <s v="2-Seed"/>
    <s v="2-Seed EG"/>
    <x v="2"/>
    <x v="0"/>
  </r>
  <r>
    <x v="2"/>
    <x v="15"/>
    <s v="India"/>
    <s v="2014Q1"/>
    <s v="201401"/>
    <d v="2013-11-27T00:00:00"/>
    <s v="8700"/>
    <m/>
    <x v="139"/>
    <s v="Fusion APJ"/>
    <s v="J92708494"/>
    <x v="14"/>
    <x v="14"/>
    <s v="NO"/>
    <s v="ATTACH_BY_ORDERNO"/>
    <n v="-5.0522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1"/>
    <s v="Fusion APJ"/>
    <s v="J92708494"/>
    <x v="14"/>
    <x v="14"/>
    <s v="NO"/>
    <s v="ATTACH_BY_ORDERNO"/>
    <n v="379.0163"/>
    <s v="PO/2013-14/HP/AXIS BANK/05"/>
    <s v="?"/>
    <x v="0"/>
    <m/>
    <m/>
    <m/>
    <x v="1"/>
    <x v="0"/>
  </r>
  <r>
    <x v="2"/>
    <x v="15"/>
    <s v="India"/>
    <s v="2014Q1"/>
    <s v="201401"/>
    <d v="2013-11-27T00:00:00"/>
    <s v="4Y00"/>
    <m/>
    <x v="176"/>
    <s v="Fusion APJ"/>
    <s v="J92708494"/>
    <x v="14"/>
    <x v="14"/>
    <s v="NO"/>
    <s v="ATTACH_BY_ORDERNO"/>
    <n v="5.0522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1"/>
    <s v="Fusion APJ"/>
    <s v="J92708494"/>
    <x v="14"/>
    <x v="14"/>
    <s v="NO"/>
    <s v="ATTACH_BY_ORDERNO"/>
    <n v="3475.2118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39"/>
    <s v="Fusion APJ"/>
    <s v="J92708494"/>
    <x v="14"/>
    <x v="14"/>
    <s v="NO"/>
    <s v="ATTACH_BY_ORDERNO"/>
    <n v="-3475.2118"/>
    <s v="PO/2013-14/HP/AXIS BANK/05"/>
    <s v="?"/>
    <x v="0"/>
    <m/>
    <m/>
    <m/>
    <x v="1"/>
    <x v="0"/>
  </r>
  <r>
    <x v="2"/>
    <x v="7"/>
    <s v="Australia"/>
    <s v="2014Q1"/>
    <s v="201401"/>
    <d v="2013-11-18T00:00:00"/>
    <s v="TE00"/>
    <m/>
    <x v="15"/>
    <s v="Fusion APJ"/>
    <s v="906609858"/>
    <x v="8"/>
    <x v="8"/>
    <s v="NO"/>
    <s v="ATTACH_BY_AMIDID"/>
    <n v="15633.828299999999"/>
    <s v="354964"/>
    <s v="?"/>
    <x v="0"/>
    <m/>
    <m/>
    <m/>
    <x v="1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606.7200000000007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560.0500000000005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31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6.690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55.5600000000008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6.690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55.5600000000008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6.690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44550.00000000005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D900"/>
    <s v="TBH-US-East3"/>
    <x v="94"/>
    <s v="Fusion Americas"/>
    <s v="26Z071657"/>
    <x v="53"/>
    <x v="53"/>
    <s v="NO"/>
    <s v="ATTACH_BY_PO"/>
    <n v="46670.50000000005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D900"/>
    <s v="TBH-US-East3"/>
    <x v="94"/>
    <s v="Fusion Americas"/>
    <s v="26Z071657"/>
    <x v="53"/>
    <x v="53"/>
    <s v="NO"/>
    <s v="ATTACH_BY_PO"/>
    <n v="35003.00000000003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50.000000000000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0267.51000000001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8.00000000000003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520.21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260.09000000000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63005.2000000000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07.0600000000007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5.59000000000010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5.1600000000003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5.59000000000010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0.01000000000007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933.4100000000009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973944.0000000010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700.0600000000007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9334.10000000001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186.680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202.16000000002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9334.10000000001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695.000000000008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932.9400000000010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710.470000000001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667.050000000005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925.15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600.40000000000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6417.200000000007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933.4100000000009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.800000000000002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20.050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00000000001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10.0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00.0500000000007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15.0500000000003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050.10000000000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10.0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00.0500000000007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10.0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66.90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555.650000000008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356.850000000002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933.4100000000009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998.7500000000011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50.0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166.750000000001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672.0500000000007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240.20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99"/>
    <s v="Fusion Americas"/>
    <s v="26Z070629"/>
    <x v="103"/>
    <x v="103"/>
    <s v="NO"/>
    <s v="NO"/>
    <n v="-122284.08"/>
    <s v="HPFS Authorization Letter"/>
    <s v="?"/>
    <x v="0"/>
    <m/>
    <m/>
    <m/>
    <x v="1"/>
    <x v="2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01254.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Qayyum, Fred"/>
    <x v="200"/>
    <s v="Fusion Americas"/>
    <s v="26Z070785"/>
    <x v="55"/>
    <x v="55"/>
    <s v="ATTACH_BY_AMIDID"/>
    <s v="NO"/>
    <n v="-311.95"/>
    <s v="X1320001"/>
    <s v="?"/>
    <x v="3"/>
    <s v="P-FED-DoD/Intel"/>
    <s v="1-Strat"/>
    <s v="1-Strat"/>
    <x v="1"/>
    <x v="2"/>
  </r>
  <r>
    <x v="1"/>
    <x v="1"/>
    <s v="USA"/>
    <s v="2014Q1"/>
    <s v="201401"/>
    <d v="2013-11-01T00:00:00"/>
    <s v="8700"/>
    <s v="Qayyum, Fred"/>
    <x v="200"/>
    <s v="Fusion Americas"/>
    <s v="26Z070785"/>
    <x v="55"/>
    <x v="55"/>
    <s v="ATTACH_BY_AMIDID"/>
    <s v="NO"/>
    <n v="311.95"/>
    <s v="X1320001"/>
    <s v="?"/>
    <x v="3"/>
    <s v="P-FED-DoD/Intel"/>
    <s v="1-Strat"/>
    <s v="1-Strat"/>
    <x v="1"/>
    <x v="2"/>
  </r>
  <r>
    <x v="0"/>
    <x v="3"/>
    <s v="Russia"/>
    <s v="2014Q1"/>
    <s v="201401"/>
    <d v="2013-11-28T00:00:00"/>
    <s v="TF00"/>
    <m/>
    <x v="201"/>
    <s v="Fusion EMEA"/>
    <s v="CBR627565"/>
    <x v="14"/>
    <x v="14"/>
    <s v="NO"/>
    <s v="NO"/>
    <n v="9459.52"/>
    <s v="140466Q"/>
    <s v="?"/>
    <x v="0"/>
    <m/>
    <m/>
    <m/>
    <x v="1"/>
    <x v="1"/>
  </r>
  <r>
    <x v="2"/>
    <x v="12"/>
    <s v="Japan"/>
    <s v="2014Q1"/>
    <s v="201401"/>
    <d v="2013-11-08T00:00:00"/>
    <s v="8700"/>
    <s v="Ota, Masao"/>
    <x v="202"/>
    <s v="Fusion APJ"/>
    <s v="89FP05560"/>
    <x v="104"/>
    <x v="104"/>
    <s v="NO"/>
    <s v="NO"/>
    <n v="365.4452"/>
    <s v="7014842209/7014842208"/>
    <s v="?"/>
    <x v="0"/>
    <m/>
    <m/>
    <m/>
    <x v="1"/>
    <x v="2"/>
  </r>
  <r>
    <x v="1"/>
    <x v="1"/>
    <s v="USA"/>
    <s v="2014Q1"/>
    <s v="201401"/>
    <d v="2013-11-01T00:00:00"/>
    <s v="8700"/>
    <s v="Jayme, Allen"/>
    <x v="119"/>
    <s v="Fusion Americas"/>
    <s v="26Z071638"/>
    <x v="64"/>
    <x v="64"/>
    <s v="NO"/>
    <s v="NO"/>
    <n v="132897"/>
    <s v="POA2 - USSW-47990-04"/>
    <s v="?"/>
    <x v="2"/>
    <s v="E-Southeast"/>
    <s v="1-Strat"/>
    <s v="1-Strat EG"/>
    <x v="2"/>
    <x v="2"/>
  </r>
  <r>
    <x v="0"/>
    <x v="0"/>
    <s v="UK"/>
    <s v="2014Q1"/>
    <s v="201401"/>
    <d v="2013-11-08T00:00:00"/>
    <s v="4Y00"/>
    <m/>
    <x v="203"/>
    <s v="Fusion EMEA"/>
    <s v="CCW577628"/>
    <x v="48"/>
    <x v="48"/>
    <s v="NO"/>
    <s v="NO"/>
    <n v="-3531.6523999999999"/>
    <s v="Q3-13_SOFTWARE-FEE_SGBU"/>
    <s v="?"/>
    <x v="0"/>
    <m/>
    <m/>
    <m/>
    <x v="1"/>
    <x v="2"/>
  </r>
  <r>
    <x v="2"/>
    <x v="12"/>
    <s v="Japan"/>
    <s v="2014Q1"/>
    <s v="201401"/>
    <d v="2013-11-08T00:00:00"/>
    <s v="8700"/>
    <s v="Ota, Masao"/>
    <x v="204"/>
    <s v="Fusion APJ"/>
    <s v="89FP05560"/>
    <x v="104"/>
    <x v="104"/>
    <s v="NO"/>
    <s v="NO"/>
    <n v="365.4452"/>
    <s v="7014842209/7014842208"/>
    <s v="?"/>
    <x v="0"/>
    <m/>
    <m/>
    <m/>
    <x v="1"/>
    <x v="2"/>
  </r>
  <r>
    <x v="2"/>
    <x v="12"/>
    <s v="Japan"/>
    <s v="2014Q1"/>
    <s v="201401"/>
    <d v="2013-11-08T00:00:00"/>
    <s v="8700"/>
    <s v="Ota, Masao"/>
    <x v="205"/>
    <s v="Fusion APJ"/>
    <s v="89FP05560"/>
    <x v="104"/>
    <x v="104"/>
    <s v="NO"/>
    <s v="NO"/>
    <n v="365.4452"/>
    <s v="7014842209/7014842208"/>
    <s v="?"/>
    <x v="0"/>
    <m/>
    <m/>
    <m/>
    <x v="1"/>
    <x v="2"/>
  </r>
  <r>
    <x v="2"/>
    <x v="6"/>
    <s v="Malaysia"/>
    <s v="2014Q1"/>
    <s v="201401"/>
    <d v="2013-11-20T00:00:00"/>
    <s v="TE00"/>
    <m/>
    <x v="206"/>
    <s v="Fusion APJ"/>
    <s v="687237199"/>
    <x v="105"/>
    <x v="105"/>
    <s v="NO"/>
    <s v="NO"/>
    <n v="12569.523999999999"/>
    <s v="13/0277"/>
    <s v="?"/>
    <x v="0"/>
    <m/>
    <m/>
    <m/>
    <x v="1"/>
    <x v="2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2062.5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s v="Carter, Guy"/>
    <x v="207"/>
    <s v="Fusion Americas"/>
    <s v="26Z071628"/>
    <x v="82"/>
    <x v="82"/>
    <s v="NO"/>
    <s v="NO"/>
    <n v="2504"/>
    <s v="20070322"/>
    <s v="?"/>
    <x v="1"/>
    <s v="W-Northwest"/>
    <s v="1-Strat"/>
    <s v="1-Strat SW"/>
    <x v="2"/>
    <x v="2"/>
  </r>
  <r>
    <x v="2"/>
    <x v="11"/>
    <s v="China"/>
    <s v="2014Q1"/>
    <s v="201401"/>
    <d v="2013-11-08T00:00:00"/>
    <s v="TE00"/>
    <m/>
    <x v="208"/>
    <s v="Fusion APJ"/>
    <s v="F49963121"/>
    <x v="14"/>
    <x v="14"/>
    <s v="NO"/>
    <s v="NO"/>
    <n v="45.56"/>
    <s v="2013SINOUX(SW)-HP-006"/>
    <s v="?"/>
    <x v="0"/>
    <m/>
    <m/>
    <m/>
    <x v="1"/>
    <x v="1"/>
  </r>
  <r>
    <x v="2"/>
    <x v="6"/>
    <s v="Singapore"/>
    <s v="2014Q1"/>
    <s v="201401"/>
    <d v="2013-11-20T00:00:00"/>
    <s v="8700"/>
    <m/>
    <x v="209"/>
    <s v="Fusion APJ"/>
    <s v="754305926"/>
    <x v="106"/>
    <x v="106"/>
    <s v="NO"/>
    <s v="NO"/>
    <n v="7389.5160999999998"/>
    <s v="6300116124"/>
    <s v="?"/>
    <x v="0"/>
    <m/>
    <m/>
    <m/>
    <x v="1"/>
    <x v="2"/>
  </r>
  <r>
    <x v="2"/>
    <x v="6"/>
    <s v="Singapore"/>
    <s v="2014Q1"/>
    <s v="201401"/>
    <d v="2013-11-20T00:00:00"/>
    <s v="8700"/>
    <m/>
    <x v="209"/>
    <s v="Fusion APJ"/>
    <s v="754305926"/>
    <x v="106"/>
    <x v="106"/>
    <s v="NO"/>
    <s v="NO"/>
    <n v="13911.951499999999"/>
    <s v="6300116124"/>
    <s v="?"/>
    <x v="0"/>
    <m/>
    <m/>
    <m/>
    <x v="1"/>
    <x v="2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134.0900000000013"/>
    <s v="750-4791-1900"/>
    <s v="?"/>
    <x v="2"/>
    <s v="E-NYC Metro"/>
    <s v="1-Strat"/>
    <s v="1-Strat EG"/>
    <x v="2"/>
    <x v="0"/>
  </r>
  <r>
    <x v="2"/>
    <x v="7"/>
    <s v="Australia"/>
    <s v="2014Q1"/>
    <s v="201401"/>
    <d v="2013-11-20T00:00:00"/>
    <s v="TE00"/>
    <m/>
    <x v="210"/>
    <s v="Fusion APJ"/>
    <s v="906200392"/>
    <x v="14"/>
    <x v="14"/>
    <s v="NO"/>
    <s v="NO"/>
    <n v="3201.7312000000002"/>
    <s v="00001183"/>
    <s v="?"/>
    <x v="0"/>
    <m/>
    <m/>
    <m/>
    <x v="1"/>
    <x v="1"/>
  </r>
  <r>
    <x v="0"/>
    <x v="3"/>
    <s v="Russia"/>
    <s v="2014Q1"/>
    <s v="201401"/>
    <d v="2013-11-28T00:00:00"/>
    <s v="8700"/>
    <m/>
    <x v="211"/>
    <s v="Fusion EMEA"/>
    <s v="CBR628967"/>
    <x v="14"/>
    <x v="14"/>
    <s v="NO"/>
    <s v="NO"/>
    <n v="783.51"/>
    <s v="TCG033564_Ent_Raiffeissen"/>
    <s v="?"/>
    <x v="0"/>
    <m/>
    <m/>
    <m/>
    <x v="1"/>
    <x v="1"/>
  </r>
  <r>
    <x v="2"/>
    <x v="11"/>
    <s v="China"/>
    <s v="2014Q1"/>
    <s v="201401"/>
    <d v="2013-11-08T00:00:00"/>
    <s v="TE00"/>
    <m/>
    <x v="212"/>
    <s v="Fusion APJ"/>
    <s v="F49963121"/>
    <x v="14"/>
    <x v="14"/>
    <s v="NO"/>
    <s v="NO"/>
    <n v="45.56"/>
    <s v="2013SINOUX(SW)-HP-006"/>
    <s v="?"/>
    <x v="0"/>
    <m/>
    <m/>
    <m/>
    <x v="1"/>
    <x v="1"/>
  </r>
  <r>
    <x v="0"/>
    <x v="3"/>
    <s v="Czech"/>
    <s v="2014Q1"/>
    <s v="201401"/>
    <d v="2013-11-20T00:00:00"/>
    <s v="TF00"/>
    <m/>
    <x v="213"/>
    <s v="Fusion EMEA"/>
    <s v="L8R595786"/>
    <x v="107"/>
    <x v="107"/>
    <s v="ATTACH_BY_AMIDID"/>
    <s v="NO"/>
    <n v="5839.6589000000004"/>
    <s v="2113110168"/>
    <s v="?"/>
    <x v="0"/>
    <m/>
    <m/>
    <m/>
    <x v="1"/>
    <x v="2"/>
  </r>
  <r>
    <x v="0"/>
    <x v="8"/>
    <s v="Denmark"/>
    <s v="2014Q1"/>
    <s v="201401"/>
    <d v="2013-11-20T00:00:00"/>
    <s v="TE00"/>
    <m/>
    <x v="214"/>
    <s v="Fusion EMEA"/>
    <s v="93R596008"/>
    <x v="108"/>
    <x v="108"/>
    <s v="NO"/>
    <s v="NO"/>
    <n v="1402.6613"/>
    <s v="9300-65676-00"/>
    <s v="?"/>
    <x v="0"/>
    <m/>
    <m/>
    <m/>
    <x v="1"/>
    <x v="2"/>
  </r>
  <r>
    <x v="0"/>
    <x v="8"/>
    <s v="Netherland"/>
    <s v="2014Q1"/>
    <s v="201401"/>
    <d v="2013-11-20T00:00:00"/>
    <s v="TE00"/>
    <m/>
    <x v="215"/>
    <s v="Fusion EMEA"/>
    <s v="85R595610"/>
    <x v="109"/>
    <x v="109"/>
    <s v="NO"/>
    <s v="NO"/>
    <n v="5111.4736999999996"/>
    <s v="130007138EB-1"/>
    <s v="?"/>
    <x v="0"/>
    <m/>
    <m/>
    <m/>
    <x v="1"/>
    <x v="2"/>
  </r>
  <r>
    <x v="0"/>
    <x v="8"/>
    <s v="Netherland"/>
    <s v="2014Q1"/>
    <s v="201401"/>
    <d v="2013-11-20T00:00:00"/>
    <s v="TE00"/>
    <m/>
    <x v="215"/>
    <s v="Fusion EMEA"/>
    <s v="85R595610"/>
    <x v="109"/>
    <x v="109"/>
    <s v="NO"/>
    <s v="NO"/>
    <n v="39430.396999999997"/>
    <s v="130007138EB-1"/>
    <s v="?"/>
    <x v="0"/>
    <m/>
    <m/>
    <m/>
    <x v="1"/>
    <x v="2"/>
  </r>
  <r>
    <x v="2"/>
    <x v="11"/>
    <s v="Taiwan"/>
    <s v="2014Q1"/>
    <s v="201401"/>
    <d v="2013-11-20T00:00:00"/>
    <s v="8700"/>
    <m/>
    <x v="216"/>
    <s v="Fusion APJ"/>
    <s v="D40051288"/>
    <x v="110"/>
    <x v="110"/>
    <s v="NO"/>
    <s v="NO"/>
    <n v="3343.4016000000001"/>
    <s v="PO30022305"/>
    <s v="?"/>
    <x v="0"/>
    <m/>
    <m/>
    <m/>
    <x v="1"/>
    <x v="2"/>
  </r>
  <r>
    <x v="2"/>
    <x v="9"/>
    <s v="Korea"/>
    <s v="2014Q1"/>
    <s v="201401"/>
    <d v="2013-11-29T00:00:00"/>
    <s v="8700"/>
    <m/>
    <x v="217"/>
    <s v="Fusion APJ"/>
    <s v="E51053149"/>
    <x v="98"/>
    <x v="98"/>
    <s v="NO"/>
    <s v="NO"/>
    <n v="935.82079999999996"/>
    <s v="E6HP-12260-01"/>
    <s v="?"/>
    <x v="0"/>
    <m/>
    <m/>
    <m/>
    <x v="1"/>
    <x v="2"/>
  </r>
  <r>
    <x v="2"/>
    <x v="9"/>
    <s v="Korea"/>
    <s v="2014Q1"/>
    <s v="201401"/>
    <d v="2013-11-29T00:00:00"/>
    <s v="TE00"/>
    <m/>
    <x v="218"/>
    <s v="Fusion APJ"/>
    <s v="E51078068"/>
    <x v="14"/>
    <x v="14"/>
    <s v="NO"/>
    <s v="NO"/>
    <n v="66.792500000000004"/>
    <s v="E6HP-12791-02"/>
    <s v="?"/>
    <x v="0"/>
    <m/>
    <m/>
    <m/>
    <x v="1"/>
    <x v="1"/>
  </r>
  <r>
    <x v="1"/>
    <x v="1"/>
    <s v="USA"/>
    <s v="2014Q1"/>
    <s v="201401"/>
    <d v="2013-11-27T00:00:00"/>
    <s v="8700"/>
    <s v="Laird, Matt"/>
    <x v="219"/>
    <s v="Fusion Americas"/>
    <s v="24Z126924"/>
    <x v="32"/>
    <x v="32"/>
    <s v="NO"/>
    <s v="NO"/>
    <n v="312.95"/>
    <s v="4300201592"/>
    <s v="?"/>
    <x v="1"/>
    <s v="W-Southwest"/>
    <s v="1-Strat"/>
    <s v="1-Strat SW"/>
    <x v="1"/>
    <x v="1"/>
  </r>
  <r>
    <x v="0"/>
    <x v="10"/>
    <s v="Qatar"/>
    <s v="2014Q1"/>
    <s v="201401"/>
    <d v="2013-11-25T00:00:00"/>
    <s v="TE00"/>
    <m/>
    <x v="220"/>
    <s v="Fusion EMEA"/>
    <s v="E8R614195"/>
    <x v="95"/>
    <x v="95"/>
    <s v="NO"/>
    <s v="NO"/>
    <n v="6510"/>
    <s v="COS/SW/HMC/HP/ 27432"/>
    <s v="?"/>
    <x v="0"/>
    <m/>
    <m/>
    <m/>
    <x v="0"/>
    <x v="2"/>
  </r>
  <r>
    <x v="0"/>
    <x v="10"/>
    <s v="Qatar"/>
    <s v="2014Q1"/>
    <s v="201401"/>
    <d v="2013-11-25T00:00:00"/>
    <s v="TE00"/>
    <m/>
    <x v="220"/>
    <s v="Fusion EMEA"/>
    <s v="E8R614195"/>
    <x v="95"/>
    <x v="95"/>
    <s v="NO"/>
    <s v="NO"/>
    <n v="13392"/>
    <s v="COS/SW/HMC/HP/ 27432"/>
    <s v="?"/>
    <x v="0"/>
    <m/>
    <m/>
    <m/>
    <x v="0"/>
    <x v="2"/>
  </r>
  <r>
    <x v="0"/>
    <x v="10"/>
    <s v="Qatar"/>
    <s v="2014Q1"/>
    <s v="201401"/>
    <d v="2013-11-25T00:00:00"/>
    <s v="TE00"/>
    <m/>
    <x v="220"/>
    <s v="Fusion EMEA"/>
    <s v="E8R614195"/>
    <x v="95"/>
    <x v="95"/>
    <s v="NO"/>
    <s v="NO"/>
    <n v="13392"/>
    <s v="COS/SW/HMC/HP/ 27432"/>
    <s v="?"/>
    <x v="0"/>
    <m/>
    <m/>
    <m/>
    <x v="0"/>
    <x v="2"/>
  </r>
  <r>
    <x v="0"/>
    <x v="5"/>
    <s v="Spain"/>
    <s v="2014Q1"/>
    <s v="201401"/>
    <d v="2013-11-25T00:00:00"/>
    <s v="8700"/>
    <m/>
    <x v="150"/>
    <s v="Fusion EMEA"/>
    <s v="70R614744"/>
    <x v="83"/>
    <x v="83"/>
    <s v="NO"/>
    <s v="NO"/>
    <n v="72.322000000000003"/>
    <s v="7001-81118-01"/>
    <s v="?"/>
    <x v="0"/>
    <m/>
    <m/>
    <m/>
    <x v="1"/>
    <x v="2"/>
  </r>
  <r>
    <x v="0"/>
    <x v="5"/>
    <s v="Spain"/>
    <s v="2014Q1"/>
    <s v="201401"/>
    <d v="2013-11-25T00:00:00"/>
    <s v="8700"/>
    <m/>
    <x v="150"/>
    <s v="Fusion EMEA"/>
    <s v="70R614744"/>
    <x v="83"/>
    <x v="83"/>
    <s v="NO"/>
    <s v="NO"/>
    <n v="7348.2870999999996"/>
    <s v="7001-81118-01"/>
    <s v="?"/>
    <x v="0"/>
    <m/>
    <m/>
    <m/>
    <x v="1"/>
    <x v="2"/>
  </r>
  <r>
    <x v="0"/>
    <x v="5"/>
    <s v="Spain"/>
    <s v="2014Q1"/>
    <s v="201401"/>
    <d v="2013-11-25T00:00:00"/>
    <s v="8700"/>
    <m/>
    <x v="150"/>
    <s v="Fusion EMEA"/>
    <s v="70R614744"/>
    <x v="83"/>
    <x v="83"/>
    <s v="NO"/>
    <s v="NO"/>
    <n v="86.4328"/>
    <s v="7001-81118-01"/>
    <s v="?"/>
    <x v="0"/>
    <m/>
    <m/>
    <m/>
    <x v="1"/>
    <x v="2"/>
  </r>
  <r>
    <x v="1"/>
    <x v="1"/>
    <s v="USA"/>
    <s v="2014Q1"/>
    <s v="201401"/>
    <d v="2013-11-26T00:00:00"/>
    <s v="TE00"/>
    <m/>
    <x v="221"/>
    <s v="Fusion Americas"/>
    <s v="24Z126791"/>
    <x v="111"/>
    <x v="111"/>
    <s v="NO"/>
    <s v="NO"/>
    <n v="17735"/>
    <s v="4300201148"/>
    <s v="?"/>
    <x v="2"/>
    <s v="E-NYC Metro"/>
    <s v="5-Territory"/>
    <s v="5-Territory"/>
    <x v="1"/>
    <x v="2"/>
  </r>
  <r>
    <x v="1"/>
    <x v="1"/>
    <s v="USA"/>
    <s v="2014Q1"/>
    <s v="201401"/>
    <d v="2013-11-26T00:00:00"/>
    <s v="TE00"/>
    <m/>
    <x v="221"/>
    <s v="Fusion Americas"/>
    <s v="24Z126791"/>
    <x v="111"/>
    <x v="111"/>
    <s v="NO"/>
    <s v="NO"/>
    <n v="12611.2"/>
    <s v="4300201148"/>
    <s v="?"/>
    <x v="2"/>
    <s v="E-NYC Metro"/>
    <s v="5-Territory"/>
    <s v="5-Territory"/>
    <x v="1"/>
    <x v="2"/>
  </r>
  <r>
    <x v="1"/>
    <x v="1"/>
    <s v="USA"/>
    <s v="2014Q1"/>
    <s v="201401"/>
    <d v="2013-11-26T00:00:00"/>
    <s v="TE00"/>
    <s v="TBH-US-East3"/>
    <x v="222"/>
    <s v="Fusion Americas"/>
    <s v="24Z126655"/>
    <x v="112"/>
    <x v="112"/>
    <s v="NO"/>
    <s v="NO"/>
    <n v="535410"/>
    <s v="4300201028"/>
    <s v="?"/>
    <x v="2"/>
    <s v="E-NYC Metro"/>
    <s v="1-Strat"/>
    <s v="1-Strat EG"/>
    <x v="2"/>
    <x v="1"/>
  </r>
  <r>
    <x v="2"/>
    <x v="12"/>
    <s v="Japan"/>
    <s v="2014Q1"/>
    <s v="201401"/>
    <d v="2013-11-08T00:00:00"/>
    <s v="4Y00"/>
    <m/>
    <x v="223"/>
    <s v="Fusion APJ"/>
    <s v="89FP05572"/>
    <x v="18"/>
    <x v="18"/>
    <s v="NO"/>
    <s v="NO"/>
    <n v="88.721999999999994"/>
    <s v="D13100184700E-02"/>
    <s v="?"/>
    <x v="0"/>
    <m/>
    <m/>
    <m/>
    <x v="1"/>
    <x v="2"/>
  </r>
  <r>
    <x v="2"/>
    <x v="7"/>
    <s v="Australia"/>
    <s v="2014Q1"/>
    <s v="201401"/>
    <d v="2013-11-25T00:00:00"/>
    <s v="8700"/>
    <s v="Robert Manning"/>
    <x v="224"/>
    <s v="Fusion APJ"/>
    <s v="906227268"/>
    <x v="113"/>
    <x v="113"/>
    <s v="NO"/>
    <s v="NO"/>
    <n v="26014.568200000002"/>
    <s v="3391956"/>
    <s v="?"/>
    <x v="0"/>
    <m/>
    <m/>
    <m/>
    <x v="1"/>
    <x v="2"/>
  </r>
  <r>
    <x v="1"/>
    <x v="1"/>
    <s v="USA"/>
    <s v="2014Q1"/>
    <s v="201401"/>
    <d v="2013-11-26T00:00:00"/>
    <s v="TE00"/>
    <s v="TBH-US-East3"/>
    <x v="222"/>
    <s v="Fusion Americas"/>
    <s v="24Z126655"/>
    <x v="112"/>
    <x v="112"/>
    <s v="NO"/>
    <s v="NO"/>
    <n v="138810"/>
    <s v="4300201028"/>
    <s v="?"/>
    <x v="2"/>
    <s v="E-NYC Metro"/>
    <s v="1-Strat"/>
    <s v="1-Strat EG"/>
    <x v="2"/>
    <x v="1"/>
  </r>
  <r>
    <x v="1"/>
    <x v="1"/>
    <s v="USA"/>
    <s v="2014Q1"/>
    <s v="201401"/>
    <d v="2013-11-26T00:00:00"/>
    <s v="TE00"/>
    <s v="TBH-US-East3"/>
    <x v="222"/>
    <s v="Fusion Americas"/>
    <s v="24Z126655"/>
    <x v="112"/>
    <x v="112"/>
    <s v="NO"/>
    <s v="NO"/>
    <n v="173512.5"/>
    <s v="4300201028"/>
    <s v="?"/>
    <x v="2"/>
    <s v="E-NYC Metro"/>
    <s v="1-Strat"/>
    <s v="1-Strat EG"/>
    <x v="2"/>
    <x v="1"/>
  </r>
  <r>
    <x v="1"/>
    <x v="1"/>
    <s v="USA"/>
    <s v="2014Q1"/>
    <s v="201401"/>
    <d v="2013-11-26T00:00:00"/>
    <s v="TE00"/>
    <s v="TBH-US-East3"/>
    <x v="222"/>
    <s v="Fusion Americas"/>
    <s v="24Z126655"/>
    <x v="112"/>
    <x v="112"/>
    <s v="NO"/>
    <s v="NO"/>
    <n v="3470.25"/>
    <s v="4300201028"/>
    <s v="?"/>
    <x v="2"/>
    <s v="E-NYC Metro"/>
    <s v="1-Strat"/>
    <s v="1-Strat EG"/>
    <x v="2"/>
    <x v="1"/>
  </r>
  <r>
    <x v="1"/>
    <x v="1"/>
    <s v="USA"/>
    <s v="2014Q1"/>
    <s v="201401"/>
    <d v="2013-11-26T00:00:00"/>
    <s v="8700"/>
    <m/>
    <x v="225"/>
    <s v="Fusion Americas"/>
    <s v="18E029012"/>
    <x v="14"/>
    <x v="14"/>
    <s v="NO"/>
    <s v="NO"/>
    <n v="2000"/>
    <s v="IMAP - Silver Membership"/>
    <s v="?"/>
    <x v="0"/>
    <m/>
    <m/>
    <m/>
    <x v="1"/>
    <x v="1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81.000000000000085"/>
    <s v="750-4791-1900"/>
    <s v="?"/>
    <x v="2"/>
    <s v="E-NYC Metro"/>
    <s v="1-Strat"/>
    <s v="1-Strat EG"/>
    <x v="2"/>
    <x v="0"/>
  </r>
  <r>
    <x v="2"/>
    <x v="7"/>
    <s v="Australia"/>
    <s v="2014Q1"/>
    <s v="201401"/>
    <d v="2013-11-25T00:00:00"/>
    <s v="8700"/>
    <m/>
    <x v="226"/>
    <s v="Fusion APJ"/>
    <s v="906178461"/>
    <x v="114"/>
    <x v="114"/>
    <s v="NO"/>
    <s v="NO"/>
    <n v="4115.0316000000003"/>
    <s v="4100065455"/>
    <s v="?"/>
    <x v="0"/>
    <m/>
    <m/>
    <m/>
    <x v="1"/>
    <x v="2"/>
  </r>
  <r>
    <x v="2"/>
    <x v="7"/>
    <s v="Australia"/>
    <s v="2014Q1"/>
    <s v="201401"/>
    <d v="2013-11-25T00:00:00"/>
    <s v="TE00"/>
    <m/>
    <x v="227"/>
    <s v="Fusion APJ"/>
    <s v="906135285"/>
    <x v="14"/>
    <x v="14"/>
    <s v="NO"/>
    <s v="NO"/>
    <n v="392.60730000000001"/>
    <s v="00001026"/>
    <s v="?"/>
    <x v="0"/>
    <m/>
    <m/>
    <m/>
    <x v="1"/>
    <x v="1"/>
  </r>
  <r>
    <x v="2"/>
    <x v="15"/>
    <s v="India"/>
    <s v="2014Q1"/>
    <s v="201401"/>
    <d v="2013-11-26T00:00:00"/>
    <s v="TE00"/>
    <s v="Venu"/>
    <x v="228"/>
    <s v="Fusion APJ"/>
    <s v="J92301460"/>
    <x v="115"/>
    <x v="35"/>
    <s v="NO"/>
    <s v="ATTACH_BY_AMIDID"/>
    <n v="2377.5124000000001"/>
    <s v="6500208802/VIZAG"/>
    <s v="?"/>
    <x v="0"/>
    <m/>
    <m/>
    <m/>
    <x v="1"/>
    <x v="0"/>
  </r>
  <r>
    <x v="1"/>
    <x v="1"/>
    <s v="USA"/>
    <s v="2014Q1"/>
    <s v="201401"/>
    <d v="2013-11-26T00:00:00"/>
    <s v="8700"/>
    <m/>
    <x v="229"/>
    <s v="Fusion Americas"/>
    <s v="18E029013"/>
    <x v="116"/>
    <x v="115"/>
    <s v="NO"/>
    <s v="NO"/>
    <n v="5000"/>
    <s v="EMAP - Silver Membership"/>
    <s v="?"/>
    <x v="0"/>
    <m/>
    <m/>
    <m/>
    <x v="1"/>
    <x v="2"/>
  </r>
  <r>
    <x v="2"/>
    <x v="15"/>
    <s v="India"/>
    <s v="2014Q1"/>
    <s v="201401"/>
    <d v="2013-11-26T00:00:00"/>
    <s v="TE00"/>
    <s v="Venu"/>
    <x v="228"/>
    <s v="Fusion APJ"/>
    <s v="J92301460"/>
    <x v="115"/>
    <x v="35"/>
    <s v="NO"/>
    <s v="ATTACH_BY_AMIDID"/>
    <n v="11342.516299999999"/>
    <s v="6500208802/VIZAG"/>
    <s v="?"/>
    <x v="0"/>
    <m/>
    <m/>
    <m/>
    <x v="1"/>
    <x v="0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21234"/>
    <s v="4503454768"/>
    <s v="?"/>
    <x v="1"/>
    <s v="W-Southwest"/>
    <s v="1-Strat"/>
    <s v="1-Strat EG"/>
    <x v="2"/>
    <x v="1"/>
  </r>
  <r>
    <x v="2"/>
    <x v="7"/>
    <s v="Australia"/>
    <s v="2014Q1"/>
    <s v="201401"/>
    <d v="2013-11-25T00:00:00"/>
    <s v="8700"/>
    <m/>
    <x v="226"/>
    <s v="Fusion APJ"/>
    <s v="906178461"/>
    <x v="114"/>
    <x v="114"/>
    <s v="NO"/>
    <s v="NO"/>
    <n v="15608.7408"/>
    <s v="4100065455"/>
    <s v="?"/>
    <x v="0"/>
    <m/>
    <m/>
    <m/>
    <x v="1"/>
    <x v="2"/>
  </r>
  <r>
    <x v="1"/>
    <x v="1"/>
    <s v="USA"/>
    <s v="2014Q1"/>
    <s v="201401"/>
    <d v="2013-11-26T00:00:00"/>
    <s v="8700"/>
    <m/>
    <x v="230"/>
    <s v="Fusion Americas"/>
    <s v="18E029011"/>
    <x v="117"/>
    <x v="116"/>
    <s v="NO"/>
    <s v="NO"/>
    <n v="5000"/>
    <s v="EMAP - Silver Membership"/>
    <s v="?"/>
    <x v="0"/>
    <m/>
    <m/>
    <m/>
    <x v="1"/>
    <x v="2"/>
  </r>
  <r>
    <x v="1"/>
    <x v="1"/>
    <s v="USA"/>
    <s v="2014Q1"/>
    <s v="201401"/>
    <d v="2013-11-26T00:00:00"/>
    <s v="8700"/>
    <m/>
    <x v="231"/>
    <s v="Fusion Americas"/>
    <s v="18E029010"/>
    <x v="14"/>
    <x v="14"/>
    <s v="NO"/>
    <s v="NO"/>
    <n v="2000"/>
    <s v="IMAP - Silver Membership"/>
    <s v="?"/>
    <x v="0"/>
    <m/>
    <m/>
    <m/>
    <x v="1"/>
    <x v="1"/>
  </r>
  <r>
    <x v="1"/>
    <x v="1"/>
    <s v="USA"/>
    <s v="2014Q1"/>
    <s v="201401"/>
    <d v="2013-11-26T00:00:00"/>
    <s v="8700"/>
    <m/>
    <x v="232"/>
    <s v="Fusion Americas"/>
    <s v="18E028579"/>
    <x v="14"/>
    <x v="14"/>
    <s v="NO"/>
    <s v="NO"/>
    <n v="5000"/>
    <s v="SPP - Large Market Membership"/>
    <s v="?"/>
    <x v="0"/>
    <m/>
    <m/>
    <m/>
    <x v="1"/>
    <x v="1"/>
  </r>
  <r>
    <x v="0"/>
    <x v="10"/>
    <s v="Qatar"/>
    <s v="2014Q1"/>
    <s v="201401"/>
    <d v="2013-11-25T00:00:00"/>
    <s v="TE00"/>
    <m/>
    <x v="220"/>
    <s v="Fusion EMEA"/>
    <s v="E8R614195"/>
    <x v="95"/>
    <x v="95"/>
    <s v="NO"/>
    <s v="NO"/>
    <n v="53.94"/>
    <s v="COS/SW/HMC/HP/ 27432"/>
    <s v="?"/>
    <x v="0"/>
    <m/>
    <m/>
    <m/>
    <x v="0"/>
    <x v="2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21234"/>
    <s v="4503454768"/>
    <s v="?"/>
    <x v="1"/>
    <s v="W-Southwest"/>
    <s v="1-Strat"/>
    <s v="1-Strat EG"/>
    <x v="1"/>
    <x v="1"/>
  </r>
  <r>
    <x v="1"/>
    <x v="1"/>
    <s v="USA"/>
    <s v="2014Q1"/>
    <s v="201401"/>
    <d v="2013-11-27T00:00:00"/>
    <s v="TE00"/>
    <m/>
    <x v="50"/>
    <s v="Fusion Americas"/>
    <s v="24Z127141"/>
    <x v="31"/>
    <x v="31"/>
    <s v="NO"/>
    <s v="NO"/>
    <n v="66100"/>
    <s v="103300875846"/>
    <s v="?"/>
    <x v="1"/>
    <s v="W-South Central"/>
    <s v="5-Territory"/>
    <s v="5-Territory"/>
    <x v="0"/>
    <x v="2"/>
  </r>
  <r>
    <x v="1"/>
    <x v="1"/>
    <s v="USA"/>
    <s v="2014Q1"/>
    <s v="201401"/>
    <d v="2013-11-27T00:00:00"/>
    <s v="8700"/>
    <s v="TBH-Central 2"/>
    <x v="233"/>
    <s v="Fusion Americas"/>
    <s v="24Z126838"/>
    <x v="118"/>
    <x v="117"/>
    <s v="NO"/>
    <s v="ATTACH_BY_PO"/>
    <n v="28842"/>
    <s v="4300201373"/>
    <s v="?"/>
    <x v="1"/>
    <s v="W-NC Ohio Valley"/>
    <s v="3-Comm T1"/>
    <s v="3-Comm T1"/>
    <x v="1"/>
    <x v="0"/>
  </r>
  <r>
    <x v="2"/>
    <x v="15"/>
    <s v="India"/>
    <s v="2014Q1"/>
    <s v="201401"/>
    <d v="2013-11-27T00:00:00"/>
    <s v="D900"/>
    <m/>
    <x v="234"/>
    <s v="Fusion APJ"/>
    <s v="J92708494"/>
    <x v="14"/>
    <x v="14"/>
    <s v="NO"/>
    <s v="ATTACH_BY_ORDERNO"/>
    <n v="1737.606"/>
    <s v="PO/2013-14/HP/AXIS BANK/05"/>
    <s v="?"/>
    <x v="0"/>
    <m/>
    <m/>
    <m/>
    <x v="1"/>
    <x v="0"/>
  </r>
  <r>
    <x v="2"/>
    <x v="15"/>
    <s v="India"/>
    <s v="2014Q1"/>
    <s v="201401"/>
    <d v="2013-11-27T00:00:00"/>
    <s v="TE00"/>
    <m/>
    <x v="235"/>
    <s v="Fusion APJ"/>
    <s v="J91918625"/>
    <x v="90"/>
    <x v="90"/>
    <s v="NO"/>
    <s v="NO"/>
    <n v="124.0065"/>
    <s v="6300116837/INDECOMM"/>
    <s v="?"/>
    <x v="0"/>
    <m/>
    <m/>
    <m/>
    <x v="1"/>
    <x v="2"/>
  </r>
  <r>
    <x v="0"/>
    <x v="8"/>
    <s v="Denmark"/>
    <s v="2014Q1"/>
    <s v="201401"/>
    <d v="2013-11-15T00:00:00"/>
    <s v="TE00"/>
    <m/>
    <x v="236"/>
    <s v="Fusion EMEA"/>
    <s v="93R577652"/>
    <x v="119"/>
    <x v="118"/>
    <s v="NO"/>
    <s v="NO"/>
    <n v="1803.6576"/>
    <s v="CARLSBERG003"/>
    <s v="?"/>
    <x v="0"/>
    <m/>
    <m/>
    <m/>
    <x v="1"/>
    <x v="2"/>
  </r>
  <r>
    <x v="2"/>
    <x v="9"/>
    <s v="Korea"/>
    <s v="2014Q1"/>
    <s v="201401"/>
    <d v="2013-11-20T00:00:00"/>
    <s v="TE00"/>
    <m/>
    <x v="237"/>
    <s v="Fusion APJ"/>
    <s v="E51078058"/>
    <x v="14"/>
    <x v="14"/>
    <s v="NO"/>
    <s v="NO"/>
    <n v="2266.5095000000001"/>
    <s v="E6HP-13232-01"/>
    <s v="?"/>
    <x v="0"/>
    <m/>
    <m/>
    <m/>
    <x v="1"/>
    <x v="1"/>
  </r>
  <r>
    <x v="0"/>
    <x v="2"/>
    <s v="Germany"/>
    <s v="2014Q1"/>
    <s v="201401"/>
    <d v="2013-11-15T00:00:00"/>
    <s v="8700"/>
    <s v="Klotsche, Jens"/>
    <x v="238"/>
    <s v="Fusion EMEA"/>
    <s v="83R572856"/>
    <x v="2"/>
    <x v="2"/>
    <s v="NO"/>
    <s v="NO"/>
    <n v="-4596.1935999999996"/>
    <s v="50747759"/>
    <s v="?"/>
    <x v="0"/>
    <m/>
    <m/>
    <m/>
    <x v="1"/>
    <x v="2"/>
  </r>
  <r>
    <x v="2"/>
    <x v="11"/>
    <s v="Taiwan"/>
    <s v="2014Q1"/>
    <s v="201401"/>
    <d v="2013-11-15T00:00:00"/>
    <s v="8700"/>
    <m/>
    <x v="239"/>
    <s v="Fusion APJ"/>
    <s v="D40050924"/>
    <x v="110"/>
    <x v="110"/>
    <s v="NO"/>
    <s v="NO"/>
    <n v="5349.4422000000004"/>
    <s v="PO30022264"/>
    <s v="?"/>
    <x v="0"/>
    <m/>
    <m/>
    <m/>
    <x v="1"/>
    <x v="2"/>
  </r>
  <r>
    <x v="0"/>
    <x v="3"/>
    <s v="Czech"/>
    <s v="2014Q1"/>
    <s v="201401"/>
    <d v="2013-11-15T00:00:00"/>
    <s v="TF00"/>
    <m/>
    <x v="240"/>
    <s v="Fusion EMEA"/>
    <s v="L8R577067"/>
    <x v="107"/>
    <x v="107"/>
    <s v="ATTACH_BY_AMIDID"/>
    <s v="NO"/>
    <n v="189.95529999999999"/>
    <s v="2113110045"/>
    <s v="?"/>
    <x v="0"/>
    <m/>
    <m/>
    <m/>
    <x v="1"/>
    <x v="2"/>
  </r>
  <r>
    <x v="0"/>
    <x v="0"/>
    <s v="UK"/>
    <s v="2014Q1"/>
    <s v="201401"/>
    <d v="2013-11-15T00:00:00"/>
    <s v="TF00"/>
    <m/>
    <x v="241"/>
    <s v="Fusion EMEA"/>
    <s v="80R576986"/>
    <x v="120"/>
    <x v="119"/>
    <s v="NO"/>
    <s v="ATTACH_BY_AMIDID"/>
    <n v="311.2414"/>
    <s v="9400004034"/>
    <s v="?"/>
    <x v="0"/>
    <m/>
    <m/>
    <m/>
    <x v="1"/>
    <x v="0"/>
  </r>
  <r>
    <x v="0"/>
    <x v="8"/>
    <s v="Netherland"/>
    <s v="2014Q1"/>
    <s v="201401"/>
    <d v="2013-11-15T00:00:00"/>
    <s v="TE00"/>
    <m/>
    <x v="242"/>
    <s v="Fusion EMEA"/>
    <s v="85R578265"/>
    <x v="121"/>
    <x v="120"/>
    <s v="NO"/>
    <s v="NO"/>
    <n v="38553.833700000003"/>
    <s v="PGGM15112013"/>
    <s v="?"/>
    <x v="0"/>
    <m/>
    <m/>
    <m/>
    <x v="1"/>
    <x v="2"/>
  </r>
  <r>
    <x v="0"/>
    <x v="0"/>
    <s v="UK"/>
    <s v="2014Q1"/>
    <s v="201401"/>
    <d v="2013-11-15T00:00:00"/>
    <s v="8700"/>
    <m/>
    <x v="243"/>
    <s v="Fusion EMEA"/>
    <s v="80R577034"/>
    <x v="122"/>
    <x v="121"/>
    <s v="NO"/>
    <s v="NO"/>
    <n v="501.81470000000002"/>
    <s v="4300046856"/>
    <s v="?"/>
    <x v="0"/>
    <m/>
    <m/>
    <m/>
    <x v="1"/>
    <x v="2"/>
  </r>
  <r>
    <x v="1"/>
    <x v="1"/>
    <s v="USA"/>
    <s v="2014Q1"/>
    <s v="201401"/>
    <d v="2013-11-07T00:00:00"/>
    <s v="D900"/>
    <s v="Carter, Guy"/>
    <x v="149"/>
    <s v="Fusion Americas"/>
    <s v="26Z071458"/>
    <x v="82"/>
    <x v="82"/>
    <s v="NO"/>
    <s v="NO"/>
    <n v="-25000"/>
    <s v="4500155212"/>
    <s v="?"/>
    <x v="1"/>
    <s v="W-Northwest"/>
    <s v="1-Strat"/>
    <s v="1-Strat SW"/>
    <x v="1"/>
    <x v="2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64984.02"/>
    <s v="COR-18365"/>
    <s v="?"/>
    <x v="1"/>
    <s v="W-NC Plains"/>
    <s v="2-Seed"/>
    <s v="2-Seed EG"/>
    <x v="2"/>
    <x v="0"/>
  </r>
  <r>
    <x v="2"/>
    <x v="7"/>
    <s v="Australia"/>
    <s v="2014Q1"/>
    <s v="201401"/>
    <d v="2013-11-18T00:00:00"/>
    <s v="TF00"/>
    <m/>
    <x v="245"/>
    <s v="Fusion APJ"/>
    <s v="906137901"/>
    <x v="8"/>
    <x v="8"/>
    <s v="NO"/>
    <s v="ATTACH_BY_AMIDID"/>
    <n v="2145.4924000000001"/>
    <s v="354967"/>
    <s v="?"/>
    <x v="0"/>
    <m/>
    <m/>
    <m/>
    <x v="1"/>
    <x v="0"/>
  </r>
  <r>
    <x v="2"/>
    <x v="15"/>
    <s v="India"/>
    <s v="2014Q1"/>
    <s v="201401"/>
    <d v="2013-11-27T00:00:00"/>
    <s v="TF00"/>
    <m/>
    <x v="246"/>
    <s v="Fusion APJ"/>
    <s v="J92708494"/>
    <x v="14"/>
    <x v="14"/>
    <s v="NO"/>
    <s v="ATTACH_BY_ORDERNO"/>
    <n v="-5.0549999999999997"/>
    <s v="PO/2013-14/HP/AXIS BANK/05"/>
    <s v="?"/>
    <x v="0"/>
    <m/>
    <m/>
    <m/>
    <x v="1"/>
    <x v="0"/>
  </r>
  <r>
    <x v="0"/>
    <x v="3"/>
    <s v="Poland"/>
    <s v="2014Q1"/>
    <s v="201401"/>
    <d v="2013-11-12T00:00:00"/>
    <s v="TF00"/>
    <m/>
    <x v="247"/>
    <s v="Fusion EMEA"/>
    <s v="L6R564479"/>
    <x v="123"/>
    <x v="122"/>
    <s v="NO"/>
    <s v="NO"/>
    <n v="1776.0583999999999"/>
    <s v="984A/hp/13pl"/>
    <s v="?"/>
    <x v="0"/>
    <m/>
    <m/>
    <m/>
    <x v="1"/>
    <x v="2"/>
  </r>
  <r>
    <x v="0"/>
    <x v="5"/>
    <s v="Italy"/>
    <s v="2014Q1"/>
    <s v="201401"/>
    <d v="2013-11-12T00:00:00"/>
    <s v="TE00"/>
    <m/>
    <x v="248"/>
    <s v="Fusion EMEA"/>
    <s v="82R561964"/>
    <x v="124"/>
    <x v="123"/>
    <s v="NO"/>
    <s v="NO"/>
    <n v="21496.0576"/>
    <s v="79261"/>
    <s v="?"/>
    <x v="0"/>
    <m/>
    <m/>
    <m/>
    <x v="1"/>
    <x v="2"/>
  </r>
  <r>
    <x v="0"/>
    <x v="5"/>
    <s v="Italy"/>
    <s v="2014Q1"/>
    <s v="201401"/>
    <d v="2013-11-12T00:00:00"/>
    <s v="TE00"/>
    <m/>
    <x v="248"/>
    <s v="Fusion EMEA"/>
    <s v="82R561964"/>
    <x v="124"/>
    <x v="123"/>
    <s v="NO"/>
    <s v="NO"/>
    <n v="11756.3894"/>
    <s v="79261"/>
    <s v="?"/>
    <x v="0"/>
    <m/>
    <m/>
    <m/>
    <x v="1"/>
    <x v="2"/>
  </r>
  <r>
    <x v="0"/>
    <x v="10"/>
    <s v="South Africa"/>
    <s v="2014Q1"/>
    <s v="201401"/>
    <d v="2013-11-12T00:00:00"/>
    <s v="TF00"/>
    <m/>
    <x v="249"/>
    <s v="Fusion EMEA"/>
    <s v="79R562178"/>
    <x v="125"/>
    <x v="124"/>
    <s v="NO"/>
    <s v="NO"/>
    <n v="10636.273800000001"/>
    <s v="POP123608"/>
    <s v="?"/>
    <x v="0"/>
    <m/>
    <m/>
    <m/>
    <x v="1"/>
    <x v="2"/>
  </r>
  <r>
    <x v="0"/>
    <x v="10"/>
    <s v="South Africa"/>
    <s v="2014Q1"/>
    <s v="201401"/>
    <d v="2013-11-12T00:00:00"/>
    <s v="TF00"/>
    <m/>
    <x v="249"/>
    <s v="Fusion EMEA"/>
    <s v="79R562178"/>
    <x v="125"/>
    <x v="124"/>
    <s v="NO"/>
    <s v="NO"/>
    <n v="23931.968099999998"/>
    <s v="POP123608"/>
    <s v="?"/>
    <x v="0"/>
    <m/>
    <m/>
    <m/>
    <x v="1"/>
    <x v="2"/>
  </r>
  <r>
    <x v="2"/>
    <x v="15"/>
    <s v="India"/>
    <s v="2014Q1"/>
    <s v="201401"/>
    <d v="2013-11-27T00:00:00"/>
    <s v="TF00"/>
    <m/>
    <x v="250"/>
    <s v="Fusion APJ"/>
    <s v="J92708494"/>
    <x v="14"/>
    <x v="14"/>
    <s v="NO"/>
    <s v="ATTACH_BY_ORDERNO"/>
    <n v="5.0549999999999997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34.745899999999999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34.745899999999999"/>
    <s v="PO/2013-14/HP/POLARIS RBI/06/RBI"/>
    <s v="?"/>
    <x v="0"/>
    <m/>
    <m/>
    <m/>
    <x v="1"/>
    <x v="0"/>
  </r>
  <r>
    <x v="0"/>
    <x v="10"/>
    <s v="South Africa"/>
    <s v="2014Q1"/>
    <s v="201401"/>
    <d v="2013-11-12T00:00:00"/>
    <s v="TF00"/>
    <m/>
    <x v="249"/>
    <s v="Fusion EMEA"/>
    <s v="79R562178"/>
    <x v="125"/>
    <x v="124"/>
    <s v="NO"/>
    <s v="NO"/>
    <n v="15954.4107"/>
    <s v="POP123608"/>
    <s v="?"/>
    <x v="0"/>
    <m/>
    <m/>
    <m/>
    <x v="1"/>
    <x v="2"/>
  </r>
  <r>
    <x v="0"/>
    <x v="3"/>
    <s v="Slovenia"/>
    <s v="2014Q1"/>
    <s v="201401"/>
    <d v="2013-11-12T00:00:00"/>
    <s v="TF00"/>
    <m/>
    <x v="251"/>
    <s v="Fusion EMEA"/>
    <s v="CBR564460"/>
    <x v="126"/>
    <x v="125"/>
    <s v="NO"/>
    <s v="NO"/>
    <n v="833.56449999999995"/>
    <s v="2020006550"/>
    <s v="?"/>
    <x v="0"/>
    <m/>
    <m/>
    <m/>
    <x v="1"/>
    <x v="2"/>
  </r>
  <r>
    <x v="0"/>
    <x v="3"/>
    <s v="Slovenia"/>
    <s v="2014Q1"/>
    <s v="201401"/>
    <d v="2013-11-12T00:00:00"/>
    <s v="TF00"/>
    <m/>
    <x v="251"/>
    <s v="Fusion EMEA"/>
    <s v="CBR564460"/>
    <x v="126"/>
    <x v="125"/>
    <s v="NO"/>
    <s v="NO"/>
    <n v="8335.5221000000001"/>
    <s v="2020006550"/>
    <s v="?"/>
    <x v="0"/>
    <m/>
    <m/>
    <m/>
    <x v="1"/>
    <x v="2"/>
  </r>
  <r>
    <x v="0"/>
    <x v="2"/>
    <s v="Germany"/>
    <s v="2014Q1"/>
    <s v="201401"/>
    <d v="2013-11-12T00:00:00"/>
    <s v="8700"/>
    <m/>
    <x v="252"/>
    <s v="Fusion EMEA"/>
    <s v="83R563790"/>
    <x v="127"/>
    <x v="126"/>
    <s v="NO"/>
    <s v="NO"/>
    <n v="8075.0407999999998"/>
    <s v="4300045755/78248/ITC"/>
    <s v="?"/>
    <x v="0"/>
    <m/>
    <m/>
    <m/>
    <x v="1"/>
    <x v="2"/>
  </r>
  <r>
    <x v="2"/>
    <x v="15"/>
    <s v="India"/>
    <s v="2014Q1"/>
    <s v="201401"/>
    <d v="2013-11-27T00:00:00"/>
    <s v="8700"/>
    <m/>
    <x v="253"/>
    <s v="Fusion APJ"/>
    <s v="J92708494"/>
    <x v="14"/>
    <x v="14"/>
    <s v="NO"/>
    <s v="ATTACH_BY_ORDERNO"/>
    <n v="-173.760700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4"/>
    <s v="Fusion APJ"/>
    <s v="J92708494"/>
    <x v="14"/>
    <x v="14"/>
    <s v="NO"/>
    <s v="ATTACH_BY_ORDERNO"/>
    <n v="173.76070000000001"/>
    <s v="PO/2013-14/HP/AXIS BANK/05"/>
    <s v="?"/>
    <x v="0"/>
    <m/>
    <m/>
    <m/>
    <x v="1"/>
    <x v="0"/>
  </r>
  <r>
    <x v="0"/>
    <x v="5"/>
    <s v="Italy"/>
    <s v="2014Q1"/>
    <s v="201401"/>
    <d v="2013-11-12T00:00:00"/>
    <s v="TE00"/>
    <m/>
    <x v="248"/>
    <s v="Fusion EMEA"/>
    <s v="82R561964"/>
    <x v="124"/>
    <x v="123"/>
    <s v="NO"/>
    <s v="NO"/>
    <n v="97.553100000000001"/>
    <s v="79261"/>
    <s v="?"/>
    <x v="0"/>
    <m/>
    <m/>
    <m/>
    <x v="1"/>
    <x v="2"/>
  </r>
  <r>
    <x v="2"/>
    <x v="15"/>
    <s v="India"/>
    <s v="2014Q1"/>
    <s v="201401"/>
    <d v="2013-11-27T00:00:00"/>
    <s v="8700"/>
    <m/>
    <x v="254"/>
    <s v="Fusion APJ"/>
    <s v="J92708494"/>
    <x v="14"/>
    <x v="14"/>
    <s v="NO"/>
    <s v="ATTACH_BY_ORDERNO"/>
    <n v="173.76070000000001"/>
    <s v="PO/2013-14/HP/AXIS BANK/05"/>
    <s v="?"/>
    <x v="0"/>
    <m/>
    <m/>
    <m/>
    <x v="1"/>
    <x v="0"/>
  </r>
  <r>
    <x v="0"/>
    <x v="2"/>
    <s v="Germany"/>
    <s v="2014Q1"/>
    <s v="201401"/>
    <d v="2013-11-12T00:00:00"/>
    <s v="8700"/>
    <m/>
    <x v="252"/>
    <s v="Fusion EMEA"/>
    <s v="83R563790"/>
    <x v="127"/>
    <x v="126"/>
    <s v="NO"/>
    <s v="NO"/>
    <n v="32186.378499999999"/>
    <s v="4300045755/78248/ITC"/>
    <s v="?"/>
    <x v="0"/>
    <m/>
    <m/>
    <m/>
    <x v="1"/>
    <x v="2"/>
  </r>
  <r>
    <x v="2"/>
    <x v="15"/>
    <s v="India"/>
    <s v="2014Q1"/>
    <s v="201401"/>
    <d v="2013-11-27T00:00:00"/>
    <s v="8700"/>
    <m/>
    <x v="254"/>
    <s v="Fusion APJ"/>
    <s v="J92708494"/>
    <x v="14"/>
    <x v="14"/>
    <s v="NO"/>
    <s v="ATTACH_BY_ORDERNO"/>
    <n v="173.760700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3"/>
    <s v="Fusion APJ"/>
    <s v="J92708494"/>
    <x v="14"/>
    <x v="14"/>
    <s v="NO"/>
    <s v="ATTACH_BY_ORDERNO"/>
    <n v="-173.760700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5"/>
    <s v="Fusion APJ"/>
    <s v="J92708494"/>
    <x v="14"/>
    <x v="14"/>
    <s v="NO"/>
    <s v="ATTACH_BY_ORDERNO"/>
    <n v="1564.0065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6"/>
    <s v="Fusion APJ"/>
    <s v="J92708494"/>
    <x v="14"/>
    <x v="14"/>
    <s v="NO"/>
    <s v="ATTACH_BY_ORDERNO"/>
    <n v="-1564.0065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3"/>
    <s v="Fusion APJ"/>
    <s v="J92708494"/>
    <x v="14"/>
    <x v="14"/>
    <s v="NO"/>
    <s v="ATTACH_BY_ORDERNO"/>
    <n v="-5.0522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3"/>
    <s v="Fusion APJ"/>
    <s v="J92708494"/>
    <x v="14"/>
    <x v="14"/>
    <s v="NO"/>
    <s v="ATTACH_BY_ORDERNO"/>
    <n v="-173.760700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4"/>
    <s v="Fusion APJ"/>
    <s v="J92708494"/>
    <x v="14"/>
    <x v="14"/>
    <s v="NO"/>
    <s v="ATTACH_BY_ORDERNO"/>
    <n v="5.0522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257"/>
    <s v="Fusion APJ"/>
    <s v="J92708494"/>
    <x v="14"/>
    <x v="14"/>
    <s v="NO"/>
    <s v="ATTACH_BY_ORDERNO"/>
    <n v="-5648.6971000000003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258"/>
    <s v="Fusion APJ"/>
    <s v="J92708494"/>
    <x v="14"/>
    <x v="14"/>
    <s v="NO"/>
    <s v="ATTACH_BY_ORDERNO"/>
    <n v="22589.4137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258"/>
    <s v="Fusion APJ"/>
    <s v="J92708494"/>
    <x v="14"/>
    <x v="14"/>
    <s v="NO"/>
    <s v="ATTACH_BY_ORDERNO"/>
    <n v="5648.6971000000003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716.91539999999998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716.91539999999998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8700"/>
    <m/>
    <x v="254"/>
    <s v="Fusion APJ"/>
    <s v="J92708494"/>
    <x v="14"/>
    <x v="14"/>
    <s v="NO"/>
    <s v="ATTACH_BY_ORDERNO"/>
    <n v="173.760700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3"/>
    <s v="Fusion APJ"/>
    <s v="J92708494"/>
    <x v="14"/>
    <x v="14"/>
    <s v="NO"/>
    <s v="ATTACH_BY_ORDERNO"/>
    <n v="-173.760700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257"/>
    <s v="Fusion APJ"/>
    <s v="J92708494"/>
    <x v="14"/>
    <x v="14"/>
    <s v="NO"/>
    <s v="ATTACH_BY_ORDERNO"/>
    <n v="-10.265499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257"/>
    <s v="Fusion APJ"/>
    <s v="J92708494"/>
    <x v="14"/>
    <x v="14"/>
    <s v="NO"/>
    <s v="ATTACH_BY_ORDERNO"/>
    <n v="-22589.4137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258"/>
    <s v="Fusion APJ"/>
    <s v="J92708494"/>
    <x v="14"/>
    <x v="14"/>
    <s v="NO"/>
    <s v="ATTACH_BY_ORDERNO"/>
    <n v="10.265499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39"/>
    <s v="Fusion APJ"/>
    <s v="J92708494"/>
    <x v="14"/>
    <x v="14"/>
    <s v="NO"/>
    <s v="ATTACH_BY_ORDERNO"/>
    <n v="-11371.2949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1"/>
    <s v="Fusion APJ"/>
    <s v="J92708494"/>
    <x v="14"/>
    <x v="14"/>
    <s v="NO"/>
    <s v="ATTACH_BY_ORDERNO"/>
    <n v="65.140100000000004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1"/>
    <s v="Fusion APJ"/>
    <s v="J92708494"/>
    <x v="14"/>
    <x v="14"/>
    <s v="NO"/>
    <s v="ATTACH_BY_ORDERNO"/>
    <n v="11371.2949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2233.8933000000002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2233.8933000000002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3525.4495999999999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3525.4495999999999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8700"/>
    <m/>
    <x v="139"/>
    <s v="Fusion APJ"/>
    <s v="J92708494"/>
    <x v="14"/>
    <x v="14"/>
    <s v="NO"/>
    <s v="ATTACH_BY_ORDERNO"/>
    <n v="-194.6678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39"/>
    <s v="Fusion APJ"/>
    <s v="J92708494"/>
    <x v="14"/>
    <x v="14"/>
    <s v="NO"/>
    <s v="ATTACH_BY_ORDERNO"/>
    <n v="-65.140100000000004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1"/>
    <s v="Fusion APJ"/>
    <s v="J92708494"/>
    <x v="14"/>
    <x v="14"/>
    <s v="NO"/>
    <s v="ATTACH_BY_ORDERNO"/>
    <n v="194.6678"/>
    <s v="PO/2013-14/HP/AXIS BANK/05"/>
    <s v="?"/>
    <x v="0"/>
    <m/>
    <m/>
    <m/>
    <x v="1"/>
    <x v="0"/>
  </r>
  <r>
    <x v="2"/>
    <x v="15"/>
    <s v="India"/>
    <s v="2014Q1"/>
    <s v="201401"/>
    <d v="2013-11-27T00:00:00"/>
    <s v="4Y00"/>
    <m/>
    <x v="259"/>
    <s v="Fusion APJ"/>
    <s v="J92708494"/>
    <x v="14"/>
    <x v="14"/>
    <s v="NO"/>
    <s v="ATTACH_BY_ORDERNO"/>
    <n v="-39728.9902"/>
    <s v="PO/2013-14/HP/AXIS BANK/05"/>
    <s v="?"/>
    <x v="0"/>
    <m/>
    <m/>
    <m/>
    <x v="1"/>
    <x v="0"/>
  </r>
  <r>
    <x v="2"/>
    <x v="15"/>
    <s v="India"/>
    <s v="2014Q1"/>
    <s v="201401"/>
    <d v="2013-11-27T00:00:00"/>
    <s v="4Y00"/>
    <m/>
    <x v="260"/>
    <s v="Fusion APJ"/>
    <s v="J92708494"/>
    <x v="14"/>
    <x v="14"/>
    <s v="NO"/>
    <s v="ATTACH_BY_ORDERNO"/>
    <n v="10.265499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4Y00"/>
    <m/>
    <x v="260"/>
    <s v="Fusion APJ"/>
    <s v="J92708494"/>
    <x v="14"/>
    <x v="14"/>
    <s v="NO"/>
    <s v="ATTACH_BY_ORDERNO"/>
    <n v="39728.9902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1"/>
    <s v="Fusion APJ"/>
    <s v="J92708494"/>
    <x v="14"/>
    <x v="14"/>
    <s v="NO"/>
    <s v="ATTACH_BY_ORDERNO"/>
    <n v="10.265499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39"/>
    <s v="Fusion APJ"/>
    <s v="J92708494"/>
    <x v="14"/>
    <x v="14"/>
    <s v="NO"/>
    <s v="ATTACH_BY_ORDERNO"/>
    <n v="-10.265499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4Y00"/>
    <m/>
    <x v="259"/>
    <s v="Fusion APJ"/>
    <s v="J92708494"/>
    <x v="14"/>
    <x v="14"/>
    <s v="NO"/>
    <s v="ATTACH_BY_ORDERNO"/>
    <n v="-10.265499999999999"/>
    <s v="PO/2013-14/HP/AXIS BANK/05"/>
    <s v="?"/>
    <x v="0"/>
    <m/>
    <m/>
    <m/>
    <x v="1"/>
    <x v="0"/>
  </r>
  <r>
    <x v="2"/>
    <x v="11"/>
    <s v="China"/>
    <s v="2014Q1"/>
    <s v="201401"/>
    <d v="2013-11-13T00:00:00"/>
    <s v="TE00"/>
    <m/>
    <x v="261"/>
    <s v="Fusion APJ"/>
    <s v="F49963121"/>
    <x v="14"/>
    <x v="14"/>
    <s v="NO"/>
    <s v="NO"/>
    <n v="14015"/>
    <s v="2013SINOUX(SW)-HP-006"/>
    <s v="?"/>
    <x v="0"/>
    <m/>
    <m/>
    <m/>
    <x v="1"/>
    <x v="1"/>
  </r>
  <r>
    <x v="2"/>
    <x v="11"/>
    <s v="China"/>
    <s v="2014Q1"/>
    <s v="201401"/>
    <d v="2013-11-13T00:00:00"/>
    <s v="TE00"/>
    <m/>
    <x v="261"/>
    <s v="Fusion APJ"/>
    <s v="F49963121"/>
    <x v="14"/>
    <x v="14"/>
    <s v="NO"/>
    <s v="NO"/>
    <n v="10056.709999999999"/>
    <s v="2013SINOUX(SW)-HP-006"/>
    <s v="?"/>
    <x v="0"/>
    <m/>
    <m/>
    <m/>
    <x v="1"/>
    <x v="1"/>
  </r>
  <r>
    <x v="1"/>
    <x v="4"/>
    <s v="Argentina"/>
    <s v="2014Q1"/>
    <s v="201401"/>
    <d v="2013-11-18T00:00:00"/>
    <s v="8700"/>
    <m/>
    <x v="262"/>
    <s v="VELOCITY"/>
    <s v="940061231874"/>
    <x v="128"/>
    <x v="127"/>
    <s v="NO"/>
    <s v="NO"/>
    <n v="-1500"/>
    <s v="TCCRB-149794"/>
    <s v="?"/>
    <x v="0"/>
    <m/>
    <m/>
    <m/>
    <x v="1"/>
    <x v="2"/>
  </r>
  <r>
    <x v="1"/>
    <x v="14"/>
    <s v="Canada"/>
    <s v="2014Q1"/>
    <s v="201401"/>
    <d v="2013-11-18T00:00:00"/>
    <s v="TF00"/>
    <s v="Guertin, Marc-Andre"/>
    <x v="263"/>
    <s v="Fusion Americas"/>
    <s v="20Z053391"/>
    <x v="129"/>
    <x v="128"/>
    <s v="ATTACH_BY_AMIDID"/>
    <s v="NO"/>
    <n v="-17085.3308"/>
    <s v="4501048414"/>
    <s v="?"/>
    <x v="0"/>
    <m/>
    <m/>
    <m/>
    <x v="1"/>
    <x v="2"/>
  </r>
  <r>
    <x v="1"/>
    <x v="14"/>
    <s v="Canada"/>
    <s v="2014Q1"/>
    <s v="201401"/>
    <d v="2013-11-18T00:00:00"/>
    <s v="TE00"/>
    <m/>
    <x v="264"/>
    <s v="Fusion Americas"/>
    <s v="20Z053504"/>
    <x v="130"/>
    <x v="129"/>
    <s v="NO"/>
    <s v="NO"/>
    <n v="27419.750700000001"/>
    <s v="70004-0000010534"/>
    <s v="?"/>
    <x v="0"/>
    <m/>
    <m/>
    <m/>
    <x v="1"/>
    <x v="2"/>
  </r>
  <r>
    <x v="1"/>
    <x v="14"/>
    <s v="Canada"/>
    <s v="2014Q1"/>
    <s v="201401"/>
    <d v="2013-11-18T00:00:00"/>
    <s v="TF00"/>
    <s v="Guertin, Marc-Andre"/>
    <x v="265"/>
    <s v="Fusion Americas"/>
    <s v="20Z053391"/>
    <x v="129"/>
    <x v="128"/>
    <s v="ATTACH_BY_AMIDID"/>
    <s v="NO"/>
    <n v="22780.440999999999"/>
    <s v="4501048414"/>
    <s v="?"/>
    <x v="0"/>
    <m/>
    <m/>
    <m/>
    <x v="1"/>
    <x v="2"/>
  </r>
  <r>
    <x v="1"/>
    <x v="14"/>
    <s v="Canada"/>
    <s v="2014Q1"/>
    <s v="201401"/>
    <d v="2013-11-18T00:00:00"/>
    <s v="TE00"/>
    <m/>
    <x v="266"/>
    <s v="Fusion Americas"/>
    <s v="20Z053106"/>
    <x v="131"/>
    <x v="130"/>
    <s v="NO"/>
    <s v="NO"/>
    <n v="7846.5963000000002"/>
    <s v="4300198549"/>
    <s v="?"/>
    <x v="0"/>
    <m/>
    <m/>
    <m/>
    <x v="1"/>
    <x v="2"/>
  </r>
  <r>
    <x v="1"/>
    <x v="14"/>
    <s v="Canada"/>
    <s v="2014Q1"/>
    <s v="201401"/>
    <d v="2013-11-18T00:00:00"/>
    <s v="TF00"/>
    <s v="Guertin, Marc-Andre"/>
    <x v="265"/>
    <s v="Fusion Americas"/>
    <s v="20Z053391"/>
    <x v="129"/>
    <x v="128"/>
    <s v="ATTACH_BY_AMIDID"/>
    <s v="NO"/>
    <n v="4556.0882000000001"/>
    <s v="4501048414"/>
    <s v="?"/>
    <x v="0"/>
    <m/>
    <m/>
    <m/>
    <x v="1"/>
    <x v="2"/>
  </r>
  <r>
    <x v="1"/>
    <x v="14"/>
    <s v="Canada"/>
    <s v="2014Q1"/>
    <s v="201401"/>
    <d v="2013-11-18T00:00:00"/>
    <s v="TF00"/>
    <s v="Guertin, Marc-Andre"/>
    <x v="263"/>
    <s v="Fusion Americas"/>
    <s v="20Z053391"/>
    <x v="129"/>
    <x v="128"/>
    <s v="ATTACH_BY_AMIDID"/>
    <s v="NO"/>
    <n v="-4556.0882000000001"/>
    <s v="4501048414"/>
    <s v="?"/>
    <x v="0"/>
    <m/>
    <m/>
    <m/>
    <x v="1"/>
    <x v="2"/>
  </r>
  <r>
    <x v="1"/>
    <x v="4"/>
    <s v="Brazil"/>
    <s v="2014Q1"/>
    <s v="201401"/>
    <d v="2013-11-18T00:00:00"/>
    <s v="TE00"/>
    <s v="Pires,  Sergio"/>
    <x v="267"/>
    <s v="Fusion Americas"/>
    <s v="K1Z059240"/>
    <x v="49"/>
    <x v="49"/>
    <s v="NO"/>
    <s v="NO"/>
    <n v="44346.17"/>
    <s v="REF-2500238463"/>
    <s v="?"/>
    <x v="0"/>
    <m/>
    <m/>
    <m/>
    <x v="0"/>
    <x v="2"/>
  </r>
  <r>
    <x v="1"/>
    <x v="14"/>
    <s v="Canada"/>
    <s v="2014Q1"/>
    <s v="201401"/>
    <d v="2013-11-18T00:00:00"/>
    <s v="TF00"/>
    <s v="Guertin, Marc-Andre"/>
    <x v="263"/>
    <s v="Fusion Americas"/>
    <s v="20Z053391"/>
    <x v="129"/>
    <x v="128"/>
    <s v="ATTACH_BY_AMIDID"/>
    <s v="NO"/>
    <n v="-22780.440999999999"/>
    <s v="4501048414"/>
    <s v="?"/>
    <x v="0"/>
    <m/>
    <m/>
    <m/>
    <x v="1"/>
    <x v="2"/>
  </r>
  <r>
    <x v="1"/>
    <x v="4"/>
    <s v="Brazil"/>
    <s v="2014Q1"/>
    <s v="201401"/>
    <d v="2013-11-18T00:00:00"/>
    <s v="TE00"/>
    <s v="Pires,  Sergio"/>
    <x v="267"/>
    <s v="Fusion Americas"/>
    <s v="K1Z059240"/>
    <x v="49"/>
    <x v="49"/>
    <s v="NO"/>
    <s v="NO"/>
    <n v="72.61"/>
    <s v="REF-2500238463"/>
    <s v="?"/>
    <x v="0"/>
    <m/>
    <m/>
    <m/>
    <x v="0"/>
    <x v="2"/>
  </r>
  <r>
    <x v="1"/>
    <x v="4"/>
    <s v="Colombia"/>
    <s v="2014Q1"/>
    <s v="201401"/>
    <d v="2013-11-18T00:00:00"/>
    <s v="8700"/>
    <m/>
    <x v="268"/>
    <s v="VELOCITY"/>
    <s v="R60053531677"/>
    <x v="14"/>
    <x v="14"/>
    <s v="NO"/>
    <s v="NO"/>
    <n v="-320.97000000000003"/>
    <s v="TCCRB-153073"/>
    <s v="?"/>
    <x v="0"/>
    <m/>
    <m/>
    <m/>
    <x v="1"/>
    <x v="1"/>
  </r>
  <r>
    <x v="1"/>
    <x v="4"/>
    <s v="Argentina"/>
    <s v="2014Q1"/>
    <s v="201401"/>
    <d v="2013-11-18T00:00:00"/>
    <s v="TF00"/>
    <s v="Coronado, William"/>
    <x v="269"/>
    <s v="Fusion Americas"/>
    <s v="94Z006152"/>
    <x v="45"/>
    <x v="45"/>
    <s v="NO"/>
    <s v="NO"/>
    <n v="6872.57"/>
    <s v="3300062854"/>
    <s v="?"/>
    <x v="0"/>
    <m/>
    <m/>
    <m/>
    <x v="1"/>
    <x v="2"/>
  </r>
  <r>
    <x v="1"/>
    <x v="4"/>
    <s v="Colombia"/>
    <s v="2014Q1"/>
    <s v="201401"/>
    <d v="2013-11-18T00:00:00"/>
    <s v="TE00"/>
    <m/>
    <x v="268"/>
    <s v="VELOCITY"/>
    <s v="R60053531677"/>
    <x v="14"/>
    <x v="14"/>
    <s v="NO"/>
    <s v="NO"/>
    <n v="-128.38"/>
    <s v="TCCRB-153073"/>
    <s v="?"/>
    <x v="0"/>
    <m/>
    <m/>
    <m/>
    <x v="1"/>
    <x v="1"/>
  </r>
  <r>
    <x v="1"/>
    <x v="14"/>
    <s v="Canada"/>
    <s v="2014Q1"/>
    <s v="201401"/>
    <d v="2013-11-18T00:00:00"/>
    <s v="TE00"/>
    <m/>
    <x v="266"/>
    <s v="Fusion Americas"/>
    <s v="20Z053106"/>
    <x v="131"/>
    <x v="130"/>
    <s v="NO"/>
    <s v="NO"/>
    <n v="29422.953000000001"/>
    <s v="4300198549"/>
    <s v="?"/>
    <x v="0"/>
    <m/>
    <m/>
    <m/>
    <x v="1"/>
    <x v="2"/>
  </r>
  <r>
    <x v="1"/>
    <x v="14"/>
    <s v="Canada"/>
    <s v="2014Q1"/>
    <s v="201401"/>
    <d v="2013-11-18T00:00:00"/>
    <s v="TF00"/>
    <s v="Guertin, Marc-Andre"/>
    <x v="265"/>
    <s v="Fusion Americas"/>
    <s v="20Z053391"/>
    <x v="129"/>
    <x v="128"/>
    <s v="ATTACH_BY_AMIDID"/>
    <s v="NO"/>
    <n v="17085.3308"/>
    <s v="4501048414"/>
    <s v="?"/>
    <x v="0"/>
    <m/>
    <m/>
    <m/>
    <x v="1"/>
    <x v="2"/>
  </r>
  <r>
    <x v="1"/>
    <x v="4"/>
    <s v="Brazil"/>
    <s v="2014Q1"/>
    <s v="201401"/>
    <d v="2013-11-18T00:00:00"/>
    <s v="TE00"/>
    <s v="Pires,  Sergio"/>
    <x v="267"/>
    <s v="Fusion Americas"/>
    <s v="K1Z059240"/>
    <x v="49"/>
    <x v="49"/>
    <s v="NO"/>
    <s v="NO"/>
    <n v="79810.13"/>
    <s v="REF-2500238463"/>
    <s v="?"/>
    <x v="0"/>
    <m/>
    <m/>
    <m/>
    <x v="0"/>
    <x v="2"/>
  </r>
  <r>
    <x v="1"/>
    <x v="4"/>
    <s v="Brazil"/>
    <s v="2014Q1"/>
    <s v="201401"/>
    <d v="2013-11-18T00:00:00"/>
    <s v="TE00"/>
    <s v="Pires,  Sergio"/>
    <x v="267"/>
    <s v="Fusion Americas"/>
    <s v="K1Z059240"/>
    <x v="49"/>
    <x v="49"/>
    <s v="NO"/>
    <s v="NO"/>
    <n v="8644.4699999999993"/>
    <s v="REF-2500238463"/>
    <s v="?"/>
    <x v="0"/>
    <m/>
    <m/>
    <m/>
    <x v="0"/>
    <x v="2"/>
  </r>
  <r>
    <x v="1"/>
    <x v="4"/>
    <s v="Brazil"/>
    <s v="2014Q1"/>
    <s v="201401"/>
    <d v="2013-11-18T00:00:00"/>
    <s v="TE00"/>
    <s v="Pires,  Sergio"/>
    <x v="267"/>
    <s v="Fusion Americas"/>
    <s v="K1Z059240"/>
    <x v="49"/>
    <x v="49"/>
    <s v="NO"/>
    <s v="NO"/>
    <n v="72.61"/>
    <s v="REF-2500238463"/>
    <s v="?"/>
    <x v="0"/>
    <m/>
    <m/>
    <m/>
    <x v="0"/>
    <x v="2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5802.14"/>
    <s v="COR-18365"/>
    <s v="?"/>
    <x v="1"/>
    <s v="W-NC Plains"/>
    <s v="2-Seed"/>
    <s v="2-Seed EG"/>
    <x v="1"/>
    <x v="0"/>
  </r>
  <r>
    <x v="1"/>
    <x v="4"/>
    <s v="Argentina"/>
    <s v="2014Q1"/>
    <s v="201401"/>
    <d v="2013-11-18T00:00:00"/>
    <s v="TE00"/>
    <m/>
    <x v="262"/>
    <s v="VELOCITY"/>
    <s v="940061231874"/>
    <x v="128"/>
    <x v="127"/>
    <s v="NO"/>
    <s v="NO"/>
    <n v="-600"/>
    <s v="TCCRB-149794"/>
    <s v="?"/>
    <x v="0"/>
    <m/>
    <m/>
    <m/>
    <x v="1"/>
    <x v="2"/>
  </r>
  <r>
    <x v="1"/>
    <x v="1"/>
    <s v="USA"/>
    <s v="2014Q1"/>
    <s v="201401"/>
    <d v="2013-11-18T00:00:00"/>
    <s v="TE00"/>
    <s v="TBH-Central 2"/>
    <x v="271"/>
    <s v="Fusion Americas"/>
    <s v="26Z072914"/>
    <x v="132"/>
    <x v="131"/>
    <s v="NO"/>
    <s v="NO"/>
    <n v="26721.599999999999"/>
    <s v="4500655036-1002"/>
    <s v="?"/>
    <x v="2"/>
    <s v="E-NYC Metro"/>
    <s v="1-Strat"/>
    <s v="1-Strat EG"/>
    <x v="1"/>
    <x v="2"/>
  </r>
  <r>
    <x v="1"/>
    <x v="4"/>
    <s v="Argentina"/>
    <s v="2014Q1"/>
    <s v="201401"/>
    <d v="2013-11-18T00:00:00"/>
    <s v="TF00"/>
    <s v="Coronado, William"/>
    <x v="269"/>
    <s v="Fusion Americas"/>
    <s v="94Z006152"/>
    <x v="45"/>
    <x v="45"/>
    <s v="NO"/>
    <s v="NO"/>
    <n v="25342.5"/>
    <s v="3300062854"/>
    <s v="?"/>
    <x v="0"/>
    <m/>
    <m/>
    <m/>
    <x v="1"/>
    <x v="2"/>
  </r>
  <r>
    <x v="1"/>
    <x v="4"/>
    <s v="Argentina"/>
    <s v="2014Q1"/>
    <s v="201401"/>
    <d v="2013-11-18T00:00:00"/>
    <s v="TF00"/>
    <s v="Coronado, William"/>
    <x v="269"/>
    <s v="Fusion Americas"/>
    <s v="94Z006152"/>
    <x v="45"/>
    <x v="45"/>
    <s v="NO"/>
    <s v="NO"/>
    <n v="24157.68"/>
    <s v="3300062854"/>
    <s v="?"/>
    <x v="0"/>
    <m/>
    <m/>
    <m/>
    <x v="1"/>
    <x v="2"/>
  </r>
  <r>
    <x v="1"/>
    <x v="4"/>
    <s v="Argentina"/>
    <s v="2014Q1"/>
    <s v="201401"/>
    <d v="2013-11-18T00:00:00"/>
    <s v="8700"/>
    <m/>
    <x v="272"/>
    <s v="VELOCITY"/>
    <s v="940061231713"/>
    <x v="128"/>
    <x v="127"/>
    <s v="NO"/>
    <s v="NO"/>
    <n v="-1500"/>
    <s v="TCCRB-153846"/>
    <s v="?"/>
    <x v="0"/>
    <m/>
    <m/>
    <m/>
    <x v="1"/>
    <x v="2"/>
  </r>
  <r>
    <x v="1"/>
    <x v="4"/>
    <s v="Argentina"/>
    <s v="2014Q1"/>
    <s v="201401"/>
    <d v="2013-11-18T00:00:00"/>
    <s v="TE00"/>
    <m/>
    <x v="272"/>
    <s v="VELOCITY"/>
    <s v="940061231713"/>
    <x v="128"/>
    <x v="127"/>
    <s v="NO"/>
    <s v="NO"/>
    <n v="-600"/>
    <s v="TCCRB-153846"/>
    <s v="?"/>
    <x v="0"/>
    <m/>
    <m/>
    <m/>
    <x v="1"/>
    <x v="2"/>
  </r>
  <r>
    <x v="1"/>
    <x v="1"/>
    <s v="USA"/>
    <s v="2014Q1"/>
    <s v="201401"/>
    <d v="2013-11-19T00:00:00"/>
    <s v="4Y00"/>
    <s v="Qayyum, Fred"/>
    <x v="273"/>
    <s v="Fusion Americas"/>
    <s v="26Z065585"/>
    <x v="55"/>
    <x v="55"/>
    <s v="NO"/>
    <s v="NO"/>
    <n v="-623.9"/>
    <s v="X1310323s"/>
    <s v="?"/>
    <x v="3"/>
    <s v="P-FED-DoD/Intel"/>
    <s v="1-Strat"/>
    <s v="1-Strat"/>
    <x v="1"/>
    <x v="2"/>
  </r>
  <r>
    <x v="1"/>
    <x v="1"/>
    <s v="USA"/>
    <s v="2014Q1"/>
    <s v="201401"/>
    <d v="2013-11-16T00:00:00"/>
    <s v="TF00"/>
    <m/>
    <x v="274"/>
    <s v="Fusion Americas"/>
    <s v="26Z072863"/>
    <x v="133"/>
    <x v="132"/>
    <s v="NO"/>
    <s v="NO"/>
    <n v="12000"/>
    <s v="PO0010437"/>
    <s v="?"/>
    <x v="2"/>
    <s v="E-Northeast"/>
    <s v="4-Comm T2"/>
    <s v="4-Comm T2"/>
    <x v="1"/>
    <x v="2"/>
  </r>
  <r>
    <x v="1"/>
    <x v="1"/>
    <s v="USA"/>
    <s v="2014Q1"/>
    <s v="201401"/>
    <d v="2013-11-06T00:00:00"/>
    <s v="8700"/>
    <s v="Qayyum, Fred"/>
    <x v="275"/>
    <s v="Fusion Americas"/>
    <s v="26Z071882"/>
    <x v="55"/>
    <x v="55"/>
    <s v="ATTACH_BY_AMIDID"/>
    <s v="NO"/>
    <n v="174.2"/>
    <s v="X1320022S"/>
    <s v="?"/>
    <x v="3"/>
    <s v="P-FED-DoD/Intel"/>
    <s v="1-Strat"/>
    <s v="1-Strat"/>
    <x v="1"/>
    <x v="2"/>
  </r>
  <r>
    <x v="1"/>
    <x v="1"/>
    <s v="USA"/>
    <s v="2014Q1"/>
    <s v="201401"/>
    <d v="2013-11-06T00:00:00"/>
    <s v="8700"/>
    <s v="Qayyum, Fred"/>
    <x v="276"/>
    <s v="Fusion Americas"/>
    <s v="26Z071930"/>
    <x v="55"/>
    <x v="55"/>
    <s v="ATTACH_BY_AMIDID"/>
    <s v="NO"/>
    <n v="783.9"/>
    <s v="X1320027S"/>
    <s v="?"/>
    <x v="3"/>
    <s v="P-FED-DoD/Intel"/>
    <s v="1-Strat"/>
    <s v="1-Strat"/>
    <x v="1"/>
    <x v="2"/>
  </r>
  <r>
    <x v="1"/>
    <x v="1"/>
    <s v="USA"/>
    <s v="2014Q1"/>
    <s v="201401"/>
    <d v="2013-11-16T00:00:00"/>
    <s v="8700"/>
    <s v="TBH-US-East3"/>
    <x v="277"/>
    <s v="Fusion Americas"/>
    <s v="24Z125599"/>
    <x v="53"/>
    <x v="53"/>
    <s v="NO"/>
    <s v="NO"/>
    <n v="3124.8"/>
    <s v="4300198573"/>
    <s v="?"/>
    <x v="2"/>
    <s v="E-NYC Metro"/>
    <s v="1-Strat"/>
    <s v="1-Strat EG"/>
    <x v="1"/>
    <x v="1"/>
  </r>
  <r>
    <x v="1"/>
    <x v="1"/>
    <s v="USA"/>
    <s v="2014Q1"/>
    <s v="201401"/>
    <d v="2013-11-18T00:00:00"/>
    <s v="8700"/>
    <s v="Qayyum, Fred"/>
    <x v="278"/>
    <s v="Fusion Americas"/>
    <s v="26Z072928"/>
    <x v="55"/>
    <x v="55"/>
    <s v="NO"/>
    <s v="NO"/>
    <n v="174.2"/>
    <s v="X1320030"/>
    <s v="?"/>
    <x v="3"/>
    <s v="P-FED-DoD/Intel"/>
    <s v="1-Strat"/>
    <s v="1-Strat"/>
    <x v="1"/>
    <x v="2"/>
  </r>
  <r>
    <x v="1"/>
    <x v="1"/>
    <s v="USA"/>
    <s v="2014Q1"/>
    <s v="201401"/>
    <d v="2013-11-18T00:00:00"/>
    <s v="8700"/>
    <s v="Qayyum, Fred"/>
    <x v="279"/>
    <s v="Fusion Americas"/>
    <s v="26Z072931"/>
    <x v="55"/>
    <x v="55"/>
    <s v="NO"/>
    <s v="NO"/>
    <n v="1567.8"/>
    <s v="X1320031"/>
    <s v="?"/>
    <x v="3"/>
    <s v="P-FED-DoD/Intel"/>
    <s v="1-Strat"/>
    <s v="1-Strat"/>
    <x v="1"/>
    <x v="2"/>
  </r>
  <r>
    <x v="1"/>
    <x v="1"/>
    <s v="USA"/>
    <s v="2014Q1"/>
    <s v="201401"/>
    <d v="2013-11-18T00:00:00"/>
    <s v="8700"/>
    <s v="Javadi, Lee"/>
    <x v="280"/>
    <s v="Fusion Americas"/>
    <s v="26Z072918"/>
    <x v="134"/>
    <x v="133"/>
    <s v="NO"/>
    <s v="ATTACH_BY_AMIDID"/>
    <n v="3584.7"/>
    <s v="1335228"/>
    <s v="?"/>
    <x v="3"/>
    <s v="P-FED-Civ/SI"/>
    <s v="1-Strat"/>
    <s v="1-Strat"/>
    <x v="1"/>
    <x v="0"/>
  </r>
  <r>
    <x v="1"/>
    <x v="1"/>
    <s v="USA"/>
    <s v="2014Q1"/>
    <s v="201401"/>
    <d v="2013-11-18T00:00:00"/>
    <s v="4Y00"/>
    <s v="Qayyum, Fred"/>
    <x v="281"/>
    <s v="Fusion Americas"/>
    <s v="26Z069288"/>
    <x v="55"/>
    <x v="55"/>
    <s v="NO"/>
    <s v="NO"/>
    <n v="-1247.8"/>
    <s v="X1320004"/>
    <s v="?"/>
    <x v="3"/>
    <s v="P-FED-DoD/Intel"/>
    <s v="1-Strat"/>
    <s v="1-Strat"/>
    <x v="1"/>
    <x v="2"/>
  </r>
  <r>
    <x v="1"/>
    <x v="1"/>
    <s v="USA"/>
    <s v="2014Q1"/>
    <s v="201401"/>
    <d v="2013-11-18T00:00:00"/>
    <s v="8700"/>
    <s v="Qayyum, Fred"/>
    <x v="282"/>
    <s v="Fusion Americas"/>
    <s v="26Z069075"/>
    <x v="55"/>
    <x v="55"/>
    <s v="NO"/>
    <s v="NO"/>
    <n v="623.9"/>
    <s v="X1320006s"/>
    <s v="?"/>
    <x v="3"/>
    <s v="P-FED-DoD/Intel"/>
    <s v="1-Strat"/>
    <s v="1-Strat"/>
    <x v="1"/>
    <x v="2"/>
  </r>
  <r>
    <x v="1"/>
    <x v="1"/>
    <s v="USA"/>
    <s v="2014Q1"/>
    <s v="201401"/>
    <d v="2013-11-18T00:00:00"/>
    <s v="8700"/>
    <s v="Qayyum, Fred"/>
    <x v="283"/>
    <s v="Fusion Americas"/>
    <s v="26Z067106"/>
    <x v="55"/>
    <x v="55"/>
    <s v="NO"/>
    <s v="NO"/>
    <n v="4055.35"/>
    <s v="X1310340"/>
    <s v="?"/>
    <x v="3"/>
    <s v="P-FED-DoD/Intel"/>
    <s v="1-Strat"/>
    <s v="1-Strat"/>
    <x v="1"/>
    <x v="2"/>
  </r>
  <r>
    <x v="2"/>
    <x v="7"/>
    <s v="Australia"/>
    <s v="2014Q1"/>
    <s v="201401"/>
    <d v="2013-11-25T00:00:00"/>
    <s v="TE00"/>
    <m/>
    <x v="227"/>
    <s v="Fusion APJ"/>
    <s v="906135285"/>
    <x v="14"/>
    <x v="14"/>
    <s v="NO"/>
    <s v="NO"/>
    <n v="3615.7867000000001"/>
    <s v="00001026"/>
    <s v="?"/>
    <x v="0"/>
    <m/>
    <m/>
    <m/>
    <x v="1"/>
    <x v="1"/>
  </r>
  <r>
    <x v="0"/>
    <x v="3"/>
    <s v="Russia"/>
    <s v="2014Q1"/>
    <s v="201401"/>
    <d v="2013-11-27T00:00:00"/>
    <s v="8700"/>
    <m/>
    <x v="284"/>
    <s v="Fusion EMEA"/>
    <s v="CBR625509"/>
    <x v="14"/>
    <x v="14"/>
    <s v="NO"/>
    <s v="NO"/>
    <n v="24894.240000000002"/>
    <s v="TCG032211_Ent_CB"/>
    <s v="?"/>
    <x v="0"/>
    <m/>
    <m/>
    <m/>
    <x v="0"/>
    <x v="1"/>
  </r>
  <r>
    <x v="0"/>
    <x v="3"/>
    <s v="Russia"/>
    <s v="2014Q1"/>
    <s v="201401"/>
    <d v="2013-11-27T00:00:00"/>
    <s v="8700"/>
    <m/>
    <x v="284"/>
    <s v="Fusion EMEA"/>
    <s v="CBR625509"/>
    <x v="14"/>
    <x v="14"/>
    <s v="NO"/>
    <s v="NO"/>
    <n v="9364.08"/>
    <s v="TCG032211_Ent_CB"/>
    <s v="?"/>
    <x v="0"/>
    <m/>
    <m/>
    <m/>
    <x v="0"/>
    <x v="1"/>
  </r>
  <r>
    <x v="0"/>
    <x v="3"/>
    <s v="Russia"/>
    <s v="2014Q1"/>
    <s v="201401"/>
    <d v="2013-11-27T00:00:00"/>
    <s v="8700"/>
    <m/>
    <x v="284"/>
    <s v="Fusion EMEA"/>
    <s v="CBR625509"/>
    <x v="14"/>
    <x v="14"/>
    <s v="NO"/>
    <s v="NO"/>
    <n v="12579.77"/>
    <s v="TCG032211_Ent_CB"/>
    <s v="?"/>
    <x v="0"/>
    <m/>
    <m/>
    <m/>
    <x v="0"/>
    <x v="1"/>
  </r>
  <r>
    <x v="0"/>
    <x v="3"/>
    <s v="Russia"/>
    <s v="2014Q1"/>
    <s v="201401"/>
    <d v="2013-11-27T00:00:00"/>
    <s v="8700"/>
    <m/>
    <x v="284"/>
    <s v="Fusion EMEA"/>
    <s v="CBR625509"/>
    <x v="14"/>
    <x v="14"/>
    <s v="NO"/>
    <s v="NO"/>
    <n v="29506.6"/>
    <s v="TCG032211_Ent_CB"/>
    <s v="?"/>
    <x v="0"/>
    <m/>
    <m/>
    <m/>
    <x v="0"/>
    <x v="1"/>
  </r>
  <r>
    <x v="0"/>
    <x v="3"/>
    <s v="Russia"/>
    <s v="2014Q1"/>
    <s v="201401"/>
    <d v="2013-11-27T00:00:00"/>
    <s v="8700"/>
    <m/>
    <x v="284"/>
    <s v="Fusion EMEA"/>
    <s v="CBR625509"/>
    <x v="14"/>
    <x v="14"/>
    <s v="NO"/>
    <s v="NO"/>
    <n v="30561.200000000001"/>
    <s v="TCG032211_Ent_CB"/>
    <s v="?"/>
    <x v="0"/>
    <m/>
    <m/>
    <m/>
    <x v="0"/>
    <x v="1"/>
  </r>
  <r>
    <x v="0"/>
    <x v="3"/>
    <s v="Russia"/>
    <s v="2014Q1"/>
    <s v="201401"/>
    <d v="2013-11-27T00:00:00"/>
    <s v="8700"/>
    <m/>
    <x v="284"/>
    <s v="Fusion EMEA"/>
    <s v="CBR625509"/>
    <x v="14"/>
    <x v="14"/>
    <s v="NO"/>
    <s v="NO"/>
    <n v="7023.06"/>
    <s v="TCG032211_Ent_CB"/>
    <s v="?"/>
    <x v="0"/>
    <m/>
    <m/>
    <m/>
    <x v="0"/>
    <x v="1"/>
  </r>
  <r>
    <x v="0"/>
    <x v="3"/>
    <s v="Romania"/>
    <s v="2014Q1"/>
    <s v="201401"/>
    <d v="2013-11-27T00:00:00"/>
    <s v="TE00"/>
    <m/>
    <x v="132"/>
    <s v="Fusion EMEA"/>
    <s v="CBR623931"/>
    <x v="74"/>
    <x v="74"/>
    <s v="NO"/>
    <s v="NO"/>
    <n v="5506.7088000000003"/>
    <s v="2009004347"/>
    <s v="?"/>
    <x v="0"/>
    <m/>
    <m/>
    <m/>
    <x v="1"/>
    <x v="2"/>
  </r>
  <r>
    <x v="0"/>
    <x v="3"/>
    <s v="Russia"/>
    <s v="2014Q1"/>
    <s v="201401"/>
    <d v="2013-11-27T00:00:00"/>
    <s v="8700"/>
    <m/>
    <x v="284"/>
    <s v="Fusion EMEA"/>
    <s v="CBR625509"/>
    <x v="14"/>
    <x v="14"/>
    <s v="NO"/>
    <s v="NO"/>
    <n v="370.27"/>
    <s v="TCG032211_Ent_CB"/>
    <s v="?"/>
    <x v="0"/>
    <m/>
    <m/>
    <m/>
    <x v="0"/>
    <x v="1"/>
  </r>
  <r>
    <x v="0"/>
    <x v="3"/>
    <s v="Russia"/>
    <s v="2014Q1"/>
    <s v="201401"/>
    <d v="2013-11-27T00:00:00"/>
    <s v="8700"/>
    <m/>
    <x v="284"/>
    <s v="Fusion EMEA"/>
    <s v="CBR625509"/>
    <x v="14"/>
    <x v="14"/>
    <s v="NO"/>
    <s v="NO"/>
    <n v="740.54"/>
    <s v="TCG032211_Ent_CB"/>
    <s v="?"/>
    <x v="0"/>
    <m/>
    <m/>
    <m/>
    <x v="0"/>
    <x v="1"/>
  </r>
  <r>
    <x v="0"/>
    <x v="3"/>
    <s v="Russia"/>
    <s v="2014Q1"/>
    <s v="201401"/>
    <d v="2013-11-27T00:00:00"/>
    <s v="8700"/>
    <m/>
    <x v="284"/>
    <s v="Fusion EMEA"/>
    <s v="CBR625509"/>
    <x v="14"/>
    <x v="14"/>
    <s v="NO"/>
    <s v="NO"/>
    <n v="361.3"/>
    <s v="TCG032211_Ent_CB"/>
    <s v="?"/>
    <x v="0"/>
    <m/>
    <m/>
    <m/>
    <x v="0"/>
    <x v="1"/>
  </r>
  <r>
    <x v="0"/>
    <x v="3"/>
    <s v="Russia"/>
    <s v="2014Q1"/>
    <s v="201401"/>
    <d v="2013-11-27T00:00:00"/>
    <s v="8700"/>
    <m/>
    <x v="284"/>
    <s v="Fusion EMEA"/>
    <s v="CBR625509"/>
    <x v="14"/>
    <x v="14"/>
    <s v="NO"/>
    <s v="NO"/>
    <n v="23020"/>
    <s v="TCG032211_Ent_CB"/>
    <s v="?"/>
    <x v="0"/>
    <m/>
    <m/>
    <m/>
    <x v="0"/>
    <x v="1"/>
  </r>
  <r>
    <x v="0"/>
    <x v="3"/>
    <s v="Russia"/>
    <s v="2014Q1"/>
    <s v="201401"/>
    <d v="2013-11-27T00:00:00"/>
    <s v="8700"/>
    <m/>
    <x v="284"/>
    <s v="Fusion EMEA"/>
    <s v="CBR625509"/>
    <x v="14"/>
    <x v="14"/>
    <s v="NO"/>
    <s v="NO"/>
    <n v="10976.29"/>
    <s v="TCG032211_Ent_CB"/>
    <s v="?"/>
    <x v="0"/>
    <m/>
    <m/>
    <m/>
    <x v="0"/>
    <x v="1"/>
  </r>
  <r>
    <x v="0"/>
    <x v="10"/>
    <s v="Qatar"/>
    <s v="2014Q1"/>
    <s v="201401"/>
    <d v="2013-11-27T00:00:00"/>
    <s v="TF00"/>
    <m/>
    <x v="285"/>
    <s v="Fusion EMEA"/>
    <s v="E8R626444"/>
    <x v="135"/>
    <x v="134"/>
    <s v="NO"/>
    <s v="NO"/>
    <n v="96.26"/>
    <s v="HP13713-CBQ"/>
    <s v="?"/>
    <x v="0"/>
    <m/>
    <m/>
    <m/>
    <x v="1"/>
    <x v="2"/>
  </r>
  <r>
    <x v="0"/>
    <x v="5"/>
    <s v="Israel"/>
    <s v="2014Q1"/>
    <s v="201401"/>
    <d v="2013-11-27T00:00:00"/>
    <s v="8700"/>
    <m/>
    <x v="286"/>
    <s v="Fusion EMEA"/>
    <s v="74R624252"/>
    <x v="136"/>
    <x v="135"/>
    <s v="NO"/>
    <s v="NO"/>
    <n v="8400"/>
    <s v="XLD13-2211/0000/0"/>
    <s v="?"/>
    <x v="0"/>
    <m/>
    <m/>
    <m/>
    <x v="1"/>
    <x v="2"/>
  </r>
  <r>
    <x v="0"/>
    <x v="10"/>
    <s v="Qatar"/>
    <s v="2014Q1"/>
    <s v="201401"/>
    <d v="2013-11-27T00:00:00"/>
    <s v="TF00"/>
    <m/>
    <x v="285"/>
    <s v="Fusion EMEA"/>
    <s v="E8R626444"/>
    <x v="135"/>
    <x v="134"/>
    <s v="NO"/>
    <s v="NO"/>
    <n v="1371.37"/>
    <s v="HP13713-CBQ"/>
    <s v="?"/>
    <x v="0"/>
    <m/>
    <m/>
    <m/>
    <x v="1"/>
    <x v="2"/>
  </r>
  <r>
    <x v="0"/>
    <x v="10"/>
    <s v="Qatar"/>
    <s v="2014Q1"/>
    <s v="201401"/>
    <d v="2013-11-27T00:00:00"/>
    <s v="TF00"/>
    <m/>
    <x v="285"/>
    <s v="Fusion EMEA"/>
    <s v="E8R626444"/>
    <x v="135"/>
    <x v="134"/>
    <s v="NO"/>
    <s v="NO"/>
    <n v="2776.37"/>
    <s v="HP13713-CBQ"/>
    <s v="?"/>
    <x v="0"/>
    <m/>
    <m/>
    <m/>
    <x v="1"/>
    <x v="2"/>
  </r>
  <r>
    <x v="0"/>
    <x v="10"/>
    <s v="Qatar"/>
    <s v="2014Q1"/>
    <s v="201401"/>
    <d v="2013-11-27T00:00:00"/>
    <s v="TF00"/>
    <m/>
    <x v="285"/>
    <s v="Fusion EMEA"/>
    <s v="E8R626444"/>
    <x v="135"/>
    <x v="134"/>
    <s v="NO"/>
    <s v="NO"/>
    <n v="6858.95"/>
    <s v="HP13713-CBQ"/>
    <s v="?"/>
    <x v="0"/>
    <m/>
    <m/>
    <m/>
    <x v="1"/>
    <x v="2"/>
  </r>
  <r>
    <x v="1"/>
    <x v="14"/>
    <s v="Canada"/>
    <s v="2014Q1"/>
    <s v="201401"/>
    <d v="2013-11-28T00:00:00"/>
    <s v="TF00"/>
    <m/>
    <x v="287"/>
    <s v="VELOCITY"/>
    <s v="200053540533"/>
    <x v="137"/>
    <x v="136"/>
    <s v="NO"/>
    <s v="NO"/>
    <n v="-2.8763000000000001"/>
    <s v="CLO 11-25-13 Arrow CCI#3385; #3388"/>
    <s v="?"/>
    <x v="0"/>
    <m/>
    <m/>
    <m/>
    <x v="1"/>
    <x v="2"/>
  </r>
  <r>
    <x v="1"/>
    <x v="14"/>
    <s v="Canada"/>
    <s v="2014Q1"/>
    <s v="201401"/>
    <d v="2013-11-28T00:00:00"/>
    <s v="TE00"/>
    <m/>
    <x v="287"/>
    <s v="VELOCITY"/>
    <s v="200053540533"/>
    <x v="137"/>
    <x v="136"/>
    <s v="NO"/>
    <s v="NO"/>
    <n v="-62.905000000000001"/>
    <s v="CLO 11-25-13 Arrow CCI#3385; #3388"/>
    <s v="?"/>
    <x v="0"/>
    <m/>
    <m/>
    <m/>
    <x v="1"/>
    <x v="2"/>
  </r>
  <r>
    <x v="1"/>
    <x v="4"/>
    <s v="Brazil"/>
    <s v="2014Q1"/>
    <s v="201401"/>
    <d v="2013-11-28T00:00:00"/>
    <s v="TF00"/>
    <s v="Lutfi, Raul"/>
    <x v="288"/>
    <s v="Fusion Americas"/>
    <s v="K1Z059890"/>
    <x v="138"/>
    <x v="137"/>
    <s v="NO"/>
    <s v="NO"/>
    <n v="27114.55"/>
    <s v="4600066921"/>
    <s v="?"/>
    <x v="0"/>
    <m/>
    <m/>
    <m/>
    <x v="1"/>
    <x v="2"/>
  </r>
  <r>
    <x v="1"/>
    <x v="4"/>
    <s v="Colombia"/>
    <s v="2014Q1"/>
    <s v="201401"/>
    <d v="2013-11-28T00:00:00"/>
    <s v="8700"/>
    <m/>
    <x v="289"/>
    <s v="Fusion Americas"/>
    <s v="R6Z006351"/>
    <x v="139"/>
    <x v="138"/>
    <s v="NO"/>
    <s v="ATTACH_BY_PO"/>
    <n v="3148.8"/>
    <s v="108514"/>
    <s v="?"/>
    <x v="0"/>
    <m/>
    <m/>
    <m/>
    <x v="1"/>
    <x v="0"/>
  </r>
  <r>
    <x v="1"/>
    <x v="4"/>
    <s v="Brazil"/>
    <s v="2014Q1"/>
    <s v="201401"/>
    <d v="2013-11-28T00:00:00"/>
    <s v="TF00"/>
    <s v="Lutfi, Raul"/>
    <x v="288"/>
    <s v="Fusion Americas"/>
    <s v="K1Z059890"/>
    <x v="138"/>
    <x v="137"/>
    <s v="NO"/>
    <s v="NO"/>
    <n v="110.45"/>
    <s v="4600066921"/>
    <s v="?"/>
    <x v="0"/>
    <m/>
    <m/>
    <m/>
    <x v="1"/>
    <x v="2"/>
  </r>
  <r>
    <x v="0"/>
    <x v="0"/>
    <s v="UK"/>
    <s v="2014Q1"/>
    <s v="201401"/>
    <d v="2013-11-27T00:00:00"/>
    <s v="TE00"/>
    <m/>
    <x v="290"/>
    <s v="Fusion EMEA"/>
    <s v="80R626329"/>
    <x v="140"/>
    <x v="139"/>
    <s v="NO"/>
    <s v="NO"/>
    <n v="23011.787400000001"/>
    <s v="3505204906"/>
    <s v="?"/>
    <x v="0"/>
    <m/>
    <m/>
    <m/>
    <x v="1"/>
    <x v="2"/>
  </r>
  <r>
    <x v="0"/>
    <x v="0"/>
    <s v="UK"/>
    <s v="2014Q1"/>
    <s v="201401"/>
    <d v="2013-11-27T00:00:00"/>
    <s v="TE00"/>
    <m/>
    <x v="290"/>
    <s v="Fusion EMEA"/>
    <s v="80R626329"/>
    <x v="140"/>
    <x v="139"/>
    <s v="NO"/>
    <s v="NO"/>
    <n v="6136.2775000000001"/>
    <s v="3505204906"/>
    <s v="?"/>
    <x v="0"/>
    <m/>
    <m/>
    <m/>
    <x v="1"/>
    <x v="2"/>
  </r>
  <r>
    <x v="1"/>
    <x v="14"/>
    <s v="Canada"/>
    <s v="2014Q1"/>
    <s v="201401"/>
    <d v="2013-11-28T00:00:00"/>
    <s v="8700"/>
    <m/>
    <x v="287"/>
    <s v="VELOCITY"/>
    <s v="200053540533"/>
    <x v="137"/>
    <x v="136"/>
    <s v="NO"/>
    <s v="NO"/>
    <n v="-111.4669"/>
    <s v="CLO 11-25-13 Arrow CCI#3385; #3388"/>
    <s v="?"/>
    <x v="0"/>
    <m/>
    <m/>
    <m/>
    <x v="1"/>
    <x v="2"/>
  </r>
  <r>
    <x v="1"/>
    <x v="14"/>
    <s v="Canada"/>
    <s v="2014Q1"/>
    <s v="201401"/>
    <d v="2013-11-28T00:00:00"/>
    <s v="8700"/>
    <m/>
    <x v="291"/>
    <s v="Fusion Americas"/>
    <s v="20Z054133"/>
    <x v="141"/>
    <x v="140"/>
    <s v="NO"/>
    <s v="NO"/>
    <n v="4325.9827999999998"/>
    <s v="5914"/>
    <s v="?"/>
    <x v="0"/>
    <m/>
    <m/>
    <m/>
    <x v="1"/>
    <x v="2"/>
  </r>
  <r>
    <x v="2"/>
    <x v="12"/>
    <s v="Japan"/>
    <s v="2014Q1"/>
    <s v="201401"/>
    <d v="2013-11-27T00:00:00"/>
    <s v="8700"/>
    <m/>
    <x v="292"/>
    <s v="Fusion APJ"/>
    <s v="89FJ24275"/>
    <x v="142"/>
    <x v="141"/>
    <s v="NO"/>
    <s v="NO"/>
    <n v="438.78789999999998"/>
    <s v="DR190569"/>
    <s v="?"/>
    <x v="0"/>
    <m/>
    <m/>
    <m/>
    <x v="1"/>
    <x v="1"/>
  </r>
  <r>
    <x v="2"/>
    <x v="12"/>
    <s v="Japan"/>
    <s v="2014Q1"/>
    <s v="201401"/>
    <d v="2013-11-27T00:00:00"/>
    <s v="8700"/>
    <m/>
    <x v="293"/>
    <s v="Fusion APJ"/>
    <s v="89FJ24274"/>
    <x v="142"/>
    <x v="141"/>
    <s v="NO"/>
    <s v="NO"/>
    <n v="877.57590000000005"/>
    <s v="DR190584"/>
    <s v="?"/>
    <x v="0"/>
    <m/>
    <m/>
    <m/>
    <x v="1"/>
    <x v="1"/>
  </r>
  <r>
    <x v="2"/>
    <x v="12"/>
    <s v="Japan"/>
    <s v="2014Q1"/>
    <s v="201401"/>
    <d v="2013-11-27T00:00:00"/>
    <s v="8700"/>
    <m/>
    <x v="294"/>
    <s v="Fusion APJ"/>
    <s v="89FB13955"/>
    <x v="143"/>
    <x v="142"/>
    <s v="ATTACH_BY_AMIDID"/>
    <s v="ATTACH_BY_AMIDID"/>
    <n v="64968.0236"/>
    <s v="13S2638"/>
    <s v="?"/>
    <x v="0"/>
    <m/>
    <m/>
    <m/>
    <x v="1"/>
    <x v="0"/>
  </r>
  <r>
    <x v="2"/>
    <x v="12"/>
    <s v="Japan"/>
    <s v="2014Q1"/>
    <s v="201401"/>
    <d v="2013-11-13T00:00:00"/>
    <s v="4Y00"/>
    <m/>
    <x v="295"/>
    <s v="Fusion APJ"/>
    <s v="89FP05575"/>
    <x v="18"/>
    <x v="18"/>
    <s v="NO"/>
    <s v="NO"/>
    <n v="4937.5699000000004"/>
    <s v="D13100184700E-00"/>
    <s v="?"/>
    <x v="0"/>
    <m/>
    <m/>
    <m/>
    <x v="1"/>
    <x v="2"/>
  </r>
  <r>
    <x v="2"/>
    <x v="12"/>
    <s v="Japan"/>
    <s v="2014Q1"/>
    <s v="201401"/>
    <d v="2013-11-13T00:00:00"/>
    <s v="8700"/>
    <m/>
    <x v="296"/>
    <s v="Fusion APJ"/>
    <s v="89FP05576"/>
    <x v="18"/>
    <x v="18"/>
    <s v="NO"/>
    <s v="NO"/>
    <n v="1851.5887"/>
    <s v="D13110013600E-01"/>
    <s v="?"/>
    <x v="0"/>
    <m/>
    <m/>
    <m/>
    <x v="1"/>
    <x v="2"/>
  </r>
  <r>
    <x v="2"/>
    <x v="9"/>
    <s v="Korea"/>
    <s v="2014Q1"/>
    <s v="201401"/>
    <d v="2013-11-27T00:00:00"/>
    <s v="TE00"/>
    <m/>
    <x v="297"/>
    <s v="Fusion APJ"/>
    <s v="E51078064"/>
    <x v="14"/>
    <x v="14"/>
    <s v="NO"/>
    <s v="NO"/>
    <n v="1590.1659999999999"/>
    <s v="E6HP-12785-02"/>
    <s v="?"/>
    <x v="0"/>
    <m/>
    <m/>
    <m/>
    <x v="1"/>
    <x v="1"/>
  </r>
  <r>
    <x v="2"/>
    <x v="12"/>
    <s v="Japan"/>
    <s v="2014Q1"/>
    <s v="201401"/>
    <d v="2013-11-13T00:00:00"/>
    <s v="8700"/>
    <m/>
    <x v="298"/>
    <s v="Fusion APJ"/>
    <s v="89FP05574"/>
    <x v="144"/>
    <x v="143"/>
    <s v="NO"/>
    <s v="NO"/>
    <n v="2095.2186999999999"/>
    <s v="13HP0032"/>
    <s v="?"/>
    <x v="0"/>
    <m/>
    <m/>
    <m/>
    <x v="1"/>
    <x v="2"/>
  </r>
  <r>
    <x v="2"/>
    <x v="12"/>
    <s v="Japan"/>
    <s v="2014Q1"/>
    <s v="201401"/>
    <d v="2013-11-13T00:00:00"/>
    <s v="8700"/>
    <m/>
    <x v="299"/>
    <s v="Fusion APJ"/>
    <s v="89FP05578"/>
    <x v="18"/>
    <x v="18"/>
    <s v="NO"/>
    <s v="NO"/>
    <n v="2962.5419000000002"/>
    <s v="D13110020900E-00"/>
    <s v="?"/>
    <x v="0"/>
    <m/>
    <m/>
    <m/>
    <x v="1"/>
    <x v="2"/>
  </r>
  <r>
    <x v="2"/>
    <x v="9"/>
    <s v="Korea"/>
    <s v="2014Q1"/>
    <s v="201401"/>
    <d v="2013-11-13T00:00:00"/>
    <s v="8700"/>
    <s v="SEO, JONG YOUL"/>
    <x v="300"/>
    <s v="Fusion APJ"/>
    <s v="E51078048"/>
    <x v="145"/>
    <x v="144"/>
    <s v="NO"/>
    <s v="NO"/>
    <n v="1545.1623"/>
    <s v="E6HP-13109-02"/>
    <s v="?"/>
    <x v="0"/>
    <m/>
    <m/>
    <m/>
    <x v="1"/>
    <x v="2"/>
  </r>
  <r>
    <x v="2"/>
    <x v="12"/>
    <s v="Japan"/>
    <s v="2014Q1"/>
    <s v="201401"/>
    <d v="2013-11-13T00:00:00"/>
    <s v="8700"/>
    <m/>
    <x v="301"/>
    <s v="Fusion APJ"/>
    <s v="89FP05577"/>
    <x v="18"/>
    <x v="18"/>
    <s v="NO"/>
    <s v="NO"/>
    <n v="702.06079999999997"/>
    <s v="D13110021200E-00"/>
    <s v="?"/>
    <x v="0"/>
    <m/>
    <m/>
    <m/>
    <x v="1"/>
    <x v="2"/>
  </r>
  <r>
    <x v="2"/>
    <x v="9"/>
    <s v="Korea"/>
    <s v="2014Q1"/>
    <s v="201401"/>
    <d v="2013-11-27T00:00:00"/>
    <s v="TE00"/>
    <m/>
    <x v="297"/>
    <s v="Fusion APJ"/>
    <s v="E51078064"/>
    <x v="14"/>
    <x v="14"/>
    <s v="NO"/>
    <s v="NO"/>
    <n v="2818.5753"/>
    <s v="E6HP-12785-02"/>
    <s v="?"/>
    <x v="0"/>
    <m/>
    <m/>
    <m/>
    <x v="1"/>
    <x v="1"/>
  </r>
  <r>
    <x v="1"/>
    <x v="1"/>
    <s v="USA"/>
    <s v="2014Q1"/>
    <s v="201401"/>
    <d v="2013-11-19T00:00:00"/>
    <s v="TE00"/>
    <m/>
    <x v="302"/>
    <s v="Fusion Americas"/>
    <s v="26Z073032"/>
    <x v="146"/>
    <x v="145"/>
    <s v="NO"/>
    <s v="NO"/>
    <n v="7560"/>
    <s v="3002856420 &amp; 3002856738"/>
    <s v="?"/>
    <x v="3"/>
    <s v="P-SLED"/>
    <s v="3-Comm T1"/>
    <s v="3-Comm T1"/>
    <x v="1"/>
    <x v="2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5802.14"/>
    <s v="COR-18365"/>
    <s v="?"/>
    <x v="1"/>
    <s v="W-NC Plains"/>
    <s v="2-Seed"/>
    <s v="2-Seed EG"/>
    <x v="2"/>
    <x v="0"/>
  </r>
  <r>
    <x v="2"/>
    <x v="7"/>
    <s v="Australia"/>
    <s v="2014Q1"/>
    <s v="201401"/>
    <d v="2013-11-27T00:00:00"/>
    <s v="8700"/>
    <m/>
    <x v="303"/>
    <s v="Fusion APJ"/>
    <s v="906284639"/>
    <x v="8"/>
    <x v="8"/>
    <s v="NO"/>
    <s v="ATTACH_BY_AMIDID"/>
    <n v="2950.0520000000001"/>
    <s v="356453"/>
    <s v="?"/>
    <x v="0"/>
    <m/>
    <m/>
    <m/>
    <x v="1"/>
    <x v="0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39889.699999999997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2175.8000000000002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26109.66"/>
    <s v="COR-18365"/>
    <s v="?"/>
    <x v="1"/>
    <s v="W-NC Plains"/>
    <s v="2-Seed"/>
    <s v="2-Seed EG"/>
    <x v="2"/>
    <x v="0"/>
  </r>
  <r>
    <x v="1"/>
    <x v="4"/>
    <s v="Brazil"/>
    <s v="2014Q1"/>
    <s v="201401"/>
    <d v="2013-11-19T00:00:00"/>
    <s v="TF00"/>
    <s v="Lutfi, Raul"/>
    <x v="304"/>
    <s v="Fusion Americas"/>
    <s v="K1Z059298"/>
    <x v="147"/>
    <x v="146"/>
    <s v="NO"/>
    <s v="NO"/>
    <n v="57026.78"/>
    <s v="PO#4504275433"/>
    <s v="?"/>
    <x v="0"/>
    <m/>
    <m/>
    <m/>
    <x v="0"/>
    <x v="2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5415"/>
    <s v="COR-18365"/>
    <s v="?"/>
    <x v="1"/>
    <s v="W-NC Plains"/>
    <s v="2-Seed"/>
    <s v="2-Seed EG"/>
    <x v="2"/>
    <x v="0"/>
  </r>
  <r>
    <x v="2"/>
    <x v="12"/>
    <s v="Japan"/>
    <s v="2014Q1"/>
    <s v="201401"/>
    <d v="2013-11-11T00:00:00"/>
    <s v="8700"/>
    <s v="Imamura, Satoshi"/>
    <x v="305"/>
    <s v="Fusion APJ"/>
    <s v="89FA70398"/>
    <x v="44"/>
    <x v="44"/>
    <s v="NO"/>
    <s v="NO"/>
    <n v="93.391499999999994"/>
    <s v="183-VRG0003537-110516+1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306"/>
    <s v="Fusion APJ"/>
    <s v="89FA70397"/>
    <x v="44"/>
    <x v="44"/>
    <s v="NO"/>
    <s v="NO"/>
    <n v="93.391499999999994"/>
    <s v="183-VRG0003537-110515+1"/>
    <s v="?"/>
    <x v="0"/>
    <m/>
    <m/>
    <m/>
    <x v="1"/>
    <x v="2"/>
  </r>
  <r>
    <x v="2"/>
    <x v="12"/>
    <s v="Japan"/>
    <s v="2014Q1"/>
    <s v="201401"/>
    <d v="2013-11-11T00:00:00"/>
    <s v="8700"/>
    <s v="Imamura, Satoshi"/>
    <x v="307"/>
    <s v="Fusion APJ"/>
    <s v="89FA70399"/>
    <x v="44"/>
    <x v="44"/>
    <s v="NO"/>
    <s v="NO"/>
    <n v="93.391499999999994"/>
    <s v="183-VRG0003537-110517+1"/>
    <s v="?"/>
    <x v="0"/>
    <m/>
    <m/>
    <m/>
    <x v="1"/>
    <x v="2"/>
  </r>
  <r>
    <x v="2"/>
    <x v="15"/>
    <s v="India"/>
    <s v="2014Q1"/>
    <s v="201401"/>
    <d v="2013-11-06T00:00:00"/>
    <s v="8700"/>
    <s v="Venu"/>
    <x v="308"/>
    <s v="Fusion APJ"/>
    <s v="J92712483"/>
    <x v="115"/>
    <x v="35"/>
    <s v="NO"/>
    <s v="NO"/>
    <n v="3329.5520999999999"/>
    <s v="4500482811"/>
    <s v="?"/>
    <x v="0"/>
    <m/>
    <m/>
    <m/>
    <x v="1"/>
    <x v="2"/>
  </r>
  <r>
    <x v="2"/>
    <x v="15"/>
    <s v="India"/>
    <s v="2014Q1"/>
    <s v="201401"/>
    <d v="2013-11-07T00:00:00"/>
    <s v="8700"/>
    <m/>
    <x v="145"/>
    <s v="Fusion APJ"/>
    <s v="J92510883"/>
    <x v="81"/>
    <x v="81"/>
    <s v="NO"/>
    <s v="NO"/>
    <n v="-67.884200000000007"/>
    <s v="67-72573/GOVT OF TRIPURA"/>
    <s v="?"/>
    <x v="0"/>
    <m/>
    <m/>
    <m/>
    <x v="1"/>
    <x v="2"/>
  </r>
  <r>
    <x v="2"/>
    <x v="15"/>
    <s v="India"/>
    <s v="2014Q1"/>
    <s v="201401"/>
    <d v="2013-11-07T00:00:00"/>
    <s v="TF00"/>
    <m/>
    <x v="145"/>
    <s v="Fusion APJ"/>
    <s v="J92510883"/>
    <x v="81"/>
    <x v="81"/>
    <s v="NO"/>
    <s v="NO"/>
    <n v="172.37610000000001"/>
    <s v="67-72573/GOVT OF TRIPURA"/>
    <s v="?"/>
    <x v="0"/>
    <m/>
    <m/>
    <m/>
    <x v="1"/>
    <x v="2"/>
  </r>
  <r>
    <x v="1"/>
    <x v="1"/>
    <s v="USA"/>
    <s v="2014Q1"/>
    <s v="201401"/>
    <d v="2013-11-05T00:00:00"/>
    <s v="8700"/>
    <m/>
    <x v="309"/>
    <s v="Fusion Americas"/>
    <s v="24Z123953"/>
    <x v="148"/>
    <x v="147"/>
    <s v="NO"/>
    <s v="ATTACH_BY_PO"/>
    <n v="6837.57"/>
    <s v="103300862186"/>
    <s v="?"/>
    <x v="2"/>
    <s v="E-NYC Metro"/>
    <s v="5-Territory"/>
    <s v="5-Territory"/>
    <x v="1"/>
    <x v="0"/>
  </r>
  <r>
    <x v="1"/>
    <x v="1"/>
    <s v="USA"/>
    <s v="2014Q1"/>
    <s v="201401"/>
    <d v="2013-11-05T00:00:00"/>
    <s v="8700"/>
    <m/>
    <x v="309"/>
    <s v="Fusion Americas"/>
    <s v="24Z123953"/>
    <x v="148"/>
    <x v="147"/>
    <s v="NO"/>
    <s v="ATTACH_BY_PO"/>
    <n v="14388"/>
    <s v="103300862186"/>
    <s v="?"/>
    <x v="2"/>
    <s v="E-NYC Metro"/>
    <s v="5-Territory"/>
    <s v="5-Territory"/>
    <x v="1"/>
    <x v="0"/>
  </r>
  <r>
    <x v="1"/>
    <x v="1"/>
    <s v="USA"/>
    <s v="2014Q1"/>
    <s v="201401"/>
    <d v="2013-11-05T00:00:00"/>
    <s v="8700"/>
    <m/>
    <x v="309"/>
    <s v="Fusion Americas"/>
    <s v="24Z123953"/>
    <x v="148"/>
    <x v="147"/>
    <s v="NO"/>
    <s v="ATTACH_BY_PO"/>
    <n v="22236"/>
    <s v="103300862186"/>
    <s v="?"/>
    <x v="2"/>
    <s v="E-NYC Metro"/>
    <s v="5-Territory"/>
    <s v="5-Territory"/>
    <x v="1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33.3500000000002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5T00:00:00"/>
    <s v="TE00"/>
    <s v="Kelly, Bill"/>
    <x v="310"/>
    <s v="Fusion Americas"/>
    <s v="24Z124029"/>
    <x v="149"/>
    <x v="148"/>
    <s v="NO"/>
    <s v="NO"/>
    <n v="15878.4"/>
    <s v="4300195643"/>
    <s v="?"/>
    <x v="2"/>
    <s v="E-Northeast"/>
    <s v="4-Comm T2"/>
    <s v="4-Comm T2"/>
    <x v="1"/>
    <x v="2"/>
  </r>
  <r>
    <x v="1"/>
    <x v="1"/>
    <s v="USA"/>
    <s v="2014Q1"/>
    <s v="201401"/>
    <d v="2013-11-05T00:00:00"/>
    <s v="8700"/>
    <m/>
    <x v="309"/>
    <s v="Fusion Americas"/>
    <s v="24Z123953"/>
    <x v="148"/>
    <x v="147"/>
    <s v="NO"/>
    <s v="ATTACH_BY_PO"/>
    <n v="29430"/>
    <s v="103300862186"/>
    <s v="?"/>
    <x v="2"/>
    <s v="E-NYC Metro"/>
    <s v="5-Territory"/>
    <s v="5-Territory"/>
    <x v="1"/>
    <x v="0"/>
  </r>
  <r>
    <x v="1"/>
    <x v="1"/>
    <s v="USA"/>
    <s v="2014Q1"/>
    <s v="201401"/>
    <d v="2013-11-05T00:00:00"/>
    <s v="8700"/>
    <m/>
    <x v="309"/>
    <s v="Fusion Americas"/>
    <s v="24Z123953"/>
    <x v="148"/>
    <x v="147"/>
    <s v="NO"/>
    <s v="ATTACH_BY_PO"/>
    <n v="47.41"/>
    <s v="103300862186"/>
    <s v="?"/>
    <x v="2"/>
    <s v="E-NYC Metro"/>
    <s v="5-Territory"/>
    <s v="5-Territory"/>
    <x v="1"/>
    <x v="0"/>
  </r>
  <r>
    <x v="1"/>
    <x v="1"/>
    <s v="USA"/>
    <s v="2014Q1"/>
    <s v="201401"/>
    <d v="2013-11-05T00:00:00"/>
    <s v="8700"/>
    <m/>
    <x v="309"/>
    <s v="Fusion Americas"/>
    <s v="24Z123953"/>
    <x v="148"/>
    <x v="147"/>
    <s v="NO"/>
    <s v="ATTACH_BY_PO"/>
    <n v="96.46"/>
    <s v="103300862186"/>
    <s v="?"/>
    <x v="2"/>
    <s v="E-NYC Metro"/>
    <s v="5-Territory"/>
    <s v="5-Territory"/>
    <x v="1"/>
    <x v="0"/>
  </r>
  <r>
    <x v="1"/>
    <x v="1"/>
    <s v="USA"/>
    <s v="2014Q1"/>
    <s v="201401"/>
    <d v="2013-11-05T00:00:00"/>
    <s v="8700"/>
    <m/>
    <x v="309"/>
    <s v="Fusion Americas"/>
    <s v="24Z123953"/>
    <x v="148"/>
    <x v="147"/>
    <s v="NO"/>
    <s v="ATTACH_BY_PO"/>
    <n v="4424.3100000000004"/>
    <s v="103300862186"/>
    <s v="?"/>
    <x v="2"/>
    <s v="E-NYC Metro"/>
    <s v="5-Territory"/>
    <s v="5-Territory"/>
    <x v="1"/>
    <x v="0"/>
  </r>
  <r>
    <x v="1"/>
    <x v="1"/>
    <s v="USA"/>
    <s v="2014Q1"/>
    <s v="201401"/>
    <d v="2013-11-05T00:00:00"/>
    <s v="8700"/>
    <s v="Qayyum, Fred"/>
    <x v="311"/>
    <s v="Fusion Americas"/>
    <s v="26Z071871"/>
    <x v="55"/>
    <x v="55"/>
    <s v="ATTACH_BY_AMIDID"/>
    <s v="NO"/>
    <n v="871"/>
    <s v="X1320019"/>
    <s v="?"/>
    <x v="3"/>
    <s v="P-FED-DoD/Intel"/>
    <s v="1-Strat"/>
    <s v="1-Strat"/>
    <x v="1"/>
    <x v="2"/>
  </r>
  <r>
    <x v="1"/>
    <x v="1"/>
    <s v="USA"/>
    <s v="2014Q1"/>
    <s v="201401"/>
    <d v="2013-11-05T00:00:00"/>
    <s v="8700"/>
    <m/>
    <x v="309"/>
    <s v="Fusion Americas"/>
    <s v="24Z123953"/>
    <x v="148"/>
    <x v="147"/>
    <s v="NO"/>
    <s v="ATTACH_BY_PO"/>
    <n v="47.41"/>
    <s v="103300862186"/>
    <s v="?"/>
    <x v="2"/>
    <s v="E-NYC Metro"/>
    <s v="5-Territory"/>
    <s v="5-Territory"/>
    <x v="1"/>
    <x v="0"/>
  </r>
  <r>
    <x v="1"/>
    <x v="1"/>
    <s v="USA"/>
    <s v="2014Q1"/>
    <s v="201401"/>
    <d v="2013-11-05T00:00:00"/>
    <s v="8700"/>
    <s v="Qayyum, Fred"/>
    <x v="312"/>
    <s v="Fusion Americas"/>
    <s v="26Z071822"/>
    <x v="55"/>
    <x v="55"/>
    <s v="ATTACH_BY_AMIDID"/>
    <s v="NO"/>
    <n v="522.6"/>
    <s v="X1320020"/>
    <s v="?"/>
    <x v="3"/>
    <s v="P-FED-DoD/Intel"/>
    <s v="1-Strat"/>
    <s v="1-Strat"/>
    <x v="1"/>
    <x v="2"/>
  </r>
  <r>
    <x v="1"/>
    <x v="1"/>
    <s v="USA"/>
    <s v="2014Q1"/>
    <s v="201401"/>
    <d v="2013-11-05T00:00:00"/>
    <s v="8700"/>
    <m/>
    <x v="313"/>
    <s v="Fusion Americas"/>
    <s v="24Z123887"/>
    <x v="150"/>
    <x v="149"/>
    <s v="NO"/>
    <s v="NO"/>
    <n v="104.4"/>
    <s v="103300862367"/>
    <s v="?"/>
    <x v="2"/>
    <s v="E-NYC Metro"/>
    <s v="5-Territory"/>
    <s v="5-Territory"/>
    <x v="1"/>
    <x v="2"/>
  </r>
  <r>
    <x v="1"/>
    <x v="1"/>
    <s v="USA"/>
    <s v="2014Q1"/>
    <s v="201401"/>
    <d v="2013-11-05T00:00:00"/>
    <s v="8700"/>
    <m/>
    <x v="309"/>
    <s v="Fusion Americas"/>
    <s v="24Z123953"/>
    <x v="148"/>
    <x v="147"/>
    <s v="NO"/>
    <s v="ATTACH_BY_PO"/>
    <n v="8829"/>
    <s v="103300862186"/>
    <s v="?"/>
    <x v="2"/>
    <s v="E-NYC Metro"/>
    <s v="5-Territory"/>
    <s v="5-Territory"/>
    <x v="1"/>
    <x v="0"/>
  </r>
  <r>
    <x v="1"/>
    <x v="1"/>
    <s v="USA"/>
    <s v="2014Q1"/>
    <s v="201401"/>
    <d v="2013-11-05T00:00:00"/>
    <s v="8700"/>
    <m/>
    <x v="309"/>
    <s v="Fusion Americas"/>
    <s v="24Z123953"/>
    <x v="148"/>
    <x v="147"/>
    <s v="NO"/>
    <s v="ATTACH_BY_PO"/>
    <n v="8829"/>
    <s v="103300862186"/>
    <s v="?"/>
    <x v="2"/>
    <s v="E-NYC Metro"/>
    <s v="5-Territory"/>
    <s v="5-Territory"/>
    <x v="1"/>
    <x v="0"/>
  </r>
  <r>
    <x v="1"/>
    <x v="1"/>
    <s v="USA"/>
    <s v="2014Q1"/>
    <s v="201401"/>
    <d v="2013-11-05T00:00:00"/>
    <s v="8700"/>
    <s v="TBH-Central 1"/>
    <x v="314"/>
    <s v="Fusion Americas"/>
    <s v="24Z124074"/>
    <x v="151"/>
    <x v="150"/>
    <s v="NO"/>
    <s v="NO"/>
    <n v="625.9"/>
    <s v="103300862808"/>
    <s v="?"/>
    <x v="1"/>
    <s v="W-NC Ohio Valley"/>
    <s v="3-Comm T1"/>
    <s v="3-Comm T1"/>
    <x v="1"/>
    <x v="2"/>
  </r>
  <r>
    <x v="1"/>
    <x v="1"/>
    <s v="USA"/>
    <s v="2014Q1"/>
    <s v="201401"/>
    <d v="2013-11-05T00:00:00"/>
    <s v="8700"/>
    <s v="Javadi, Lee"/>
    <x v="315"/>
    <s v="Fusion Americas"/>
    <s v="24Z123955"/>
    <x v="134"/>
    <x v="133"/>
    <s v="NO"/>
    <s v="NO"/>
    <n v="24990.48"/>
    <s v="6704755"/>
    <s v="?"/>
    <x v="3"/>
    <s v="P-FED-Civ/SI"/>
    <s v="1-Strat"/>
    <s v="1-Strat"/>
    <x v="1"/>
    <x v="2"/>
  </r>
  <r>
    <x v="2"/>
    <x v="7"/>
    <s v="Australia"/>
    <s v="2014Q1"/>
    <s v="201401"/>
    <d v="2013-11-04T00:00:00"/>
    <s v="D900"/>
    <m/>
    <x v="316"/>
    <s v="Fusion APJ"/>
    <s v="906409083"/>
    <x v="8"/>
    <x v="8"/>
    <s v="NO"/>
    <s v="ATTACH_BY_AMIDID"/>
    <n v="17248.566900000002"/>
    <s v="353542"/>
    <s v="?"/>
    <x v="0"/>
    <m/>
    <m/>
    <m/>
    <x v="1"/>
    <x v="0"/>
  </r>
  <r>
    <x v="0"/>
    <x v="10"/>
    <s v="South Africa"/>
    <s v="2014Q1"/>
    <s v="201401"/>
    <d v="2013-11-11T00:00:00"/>
    <s v="TF00"/>
    <m/>
    <x v="317"/>
    <s v="Fusion EMEA"/>
    <s v="79R522887"/>
    <x v="152"/>
    <x v="151"/>
    <s v="NO"/>
    <s v="NO"/>
    <n v="993.36270000000002"/>
    <s v="CEMS0308"/>
    <s v="?"/>
    <x v="0"/>
    <m/>
    <m/>
    <m/>
    <x v="1"/>
    <x v="2"/>
  </r>
  <r>
    <x v="0"/>
    <x v="10"/>
    <s v="South Africa"/>
    <s v="2014Q1"/>
    <s v="201401"/>
    <d v="2013-11-07T00:00:00"/>
    <s v="TF00"/>
    <m/>
    <x v="318"/>
    <s v="Fusion EMEA"/>
    <s v="79R522887"/>
    <x v="153"/>
    <x v="152"/>
    <s v="NO"/>
    <s v="NO"/>
    <n v="-146.50550000000001"/>
    <s v="CEMS0308"/>
    <s v="?"/>
    <x v="0"/>
    <m/>
    <m/>
    <m/>
    <x v="1"/>
    <x v="2"/>
  </r>
  <r>
    <x v="0"/>
    <x v="8"/>
    <s v="Norway"/>
    <s v="2014Q1"/>
    <s v="201401"/>
    <d v="2013-11-11T00:00:00"/>
    <s v="TE00"/>
    <m/>
    <x v="319"/>
    <s v="Fusion EMEA"/>
    <s v="92R556403"/>
    <x v="154"/>
    <x v="153"/>
    <s v="NO"/>
    <s v="NO"/>
    <n v="2845.8755999999998"/>
    <s v="131543"/>
    <s v="?"/>
    <x v="0"/>
    <m/>
    <m/>
    <m/>
    <x v="1"/>
    <x v="2"/>
  </r>
  <r>
    <x v="0"/>
    <x v="3"/>
    <s v="Bulgaria"/>
    <s v="2014Q1"/>
    <s v="201401"/>
    <d v="2013-11-11T00:00:00"/>
    <s v="TE00"/>
    <m/>
    <x v="320"/>
    <s v="Fusion EMEA"/>
    <s v="CBR559288"/>
    <x v="14"/>
    <x v="14"/>
    <s v="NO"/>
    <s v="NO"/>
    <n v="2867.0473999999999"/>
    <s v="HPPO15"/>
    <s v="?"/>
    <x v="0"/>
    <m/>
    <m/>
    <m/>
    <x v="1"/>
    <x v="1"/>
  </r>
  <r>
    <x v="0"/>
    <x v="2"/>
    <s v="Germany"/>
    <s v="2014Q1"/>
    <s v="201401"/>
    <d v="2013-11-07T00:00:00"/>
    <s v="TE00"/>
    <m/>
    <x v="321"/>
    <s v="Fusion EMEA"/>
    <s v="83R544897"/>
    <x v="155"/>
    <x v="154"/>
    <s v="NO"/>
    <s v="NO"/>
    <n v="6422.2012000000004"/>
    <s v="4300044913/76757/Computacenter"/>
    <s v="?"/>
    <x v="0"/>
    <m/>
    <m/>
    <m/>
    <x v="1"/>
    <x v="2"/>
  </r>
  <r>
    <x v="0"/>
    <x v="8"/>
    <s v="Finland"/>
    <s v="2014Q1"/>
    <s v="201401"/>
    <d v="2013-11-07T00:00:00"/>
    <s v="8700"/>
    <m/>
    <x v="322"/>
    <s v="Fusion EMEA"/>
    <s v="91R546039"/>
    <x v="156"/>
    <x v="155"/>
    <s v="NO"/>
    <s v="NO"/>
    <n v="12222.6754"/>
    <s v="50613"/>
    <s v="?"/>
    <x v="0"/>
    <m/>
    <m/>
    <m/>
    <x v="1"/>
    <x v="2"/>
  </r>
  <r>
    <x v="0"/>
    <x v="0"/>
    <s v="UK"/>
    <s v="2014Q1"/>
    <s v="201401"/>
    <d v="2013-11-11T00:00:00"/>
    <s v="4Y00"/>
    <m/>
    <x v="203"/>
    <s v="Fusion EMEA"/>
    <s v="CCW577628"/>
    <x v="48"/>
    <x v="48"/>
    <s v="NO"/>
    <s v="NO"/>
    <n v="3531.6523999999999"/>
    <s v="Q3-13_SOFTWARE-FEE_SGBU"/>
    <s v="?"/>
    <x v="0"/>
    <m/>
    <m/>
    <m/>
    <x v="1"/>
    <x v="2"/>
  </r>
  <r>
    <x v="0"/>
    <x v="10"/>
    <s v="South Africa"/>
    <s v="2014Q1"/>
    <s v="201401"/>
    <d v="2013-11-11T00:00:00"/>
    <s v="TF00"/>
    <m/>
    <x v="317"/>
    <s v="Fusion EMEA"/>
    <s v="79R522887"/>
    <x v="152"/>
    <x v="151"/>
    <s v="NO"/>
    <s v="NO"/>
    <n v="496.81319999999999"/>
    <s v="CEMS0308"/>
    <s v="?"/>
    <x v="0"/>
    <m/>
    <m/>
    <m/>
    <x v="1"/>
    <x v="2"/>
  </r>
  <r>
    <x v="0"/>
    <x v="10"/>
    <s v="Qatar"/>
    <s v="2014Q1"/>
    <s v="201401"/>
    <d v="2013-11-11T00:00:00"/>
    <s v="FC00"/>
    <m/>
    <x v="323"/>
    <s v="Fusion EMEA"/>
    <s v="E8R558362"/>
    <x v="95"/>
    <x v="95"/>
    <s v="NO"/>
    <s v="NO"/>
    <n v="4206"/>
    <s v="HP-NSS-33677"/>
    <s v="?"/>
    <x v="0"/>
    <m/>
    <m/>
    <m/>
    <x v="1"/>
    <x v="2"/>
  </r>
  <r>
    <x v="0"/>
    <x v="0"/>
    <s v="UK"/>
    <s v="2014Q1"/>
    <s v="201401"/>
    <d v="2013-11-11T00:00:00"/>
    <s v="8700"/>
    <m/>
    <x v="324"/>
    <s v="Fusion EMEA"/>
    <s v="80R559193"/>
    <x v="157"/>
    <x v="156"/>
    <s v="NO"/>
    <s v="NO"/>
    <n v="75272.201700000005"/>
    <s v="4300045786"/>
    <s v="?"/>
    <x v="0"/>
    <m/>
    <m/>
    <m/>
    <x v="1"/>
    <x v="2"/>
  </r>
  <r>
    <x v="0"/>
    <x v="10"/>
    <s v="South Africa"/>
    <s v="2014Q1"/>
    <s v="201401"/>
    <d v="2013-11-11T00:00:00"/>
    <s v="TF00"/>
    <m/>
    <x v="317"/>
    <s v="Fusion EMEA"/>
    <s v="79R522887"/>
    <x v="152"/>
    <x v="151"/>
    <s v="NO"/>
    <s v="NO"/>
    <n v="146.50550000000001"/>
    <s v="CEMS0308"/>
    <s v="?"/>
    <x v="0"/>
    <m/>
    <m/>
    <m/>
    <x v="1"/>
    <x v="2"/>
  </r>
  <r>
    <x v="2"/>
    <x v="12"/>
    <s v="Japan"/>
    <s v="2014Q1"/>
    <s v="201401"/>
    <d v="2013-11-12T00:00:00"/>
    <s v="8700"/>
    <m/>
    <x v="63"/>
    <s v="Fusion APJ"/>
    <s v="89FQ37313"/>
    <x v="40"/>
    <x v="40"/>
    <s v="NO"/>
    <s v="NO"/>
    <n v="9115.8330000000005"/>
    <s v="66201392210700001150053406"/>
    <s v="?"/>
    <x v="0"/>
    <m/>
    <m/>
    <m/>
    <x v="1"/>
    <x v="1"/>
  </r>
  <r>
    <x v="2"/>
    <x v="11"/>
    <s v="Taiwan"/>
    <s v="2014Q1"/>
    <s v="201401"/>
    <d v="2013-11-11T00:00:00"/>
    <s v="8700"/>
    <m/>
    <x v="325"/>
    <s v="Fusion APJ"/>
    <s v="D40050917"/>
    <x v="110"/>
    <x v="110"/>
    <s v="NO"/>
    <s v="NO"/>
    <n v="1003.0205"/>
    <s v="PO30022213"/>
    <s v="?"/>
    <x v="0"/>
    <m/>
    <m/>
    <m/>
    <x v="1"/>
    <x v="2"/>
  </r>
  <r>
    <x v="2"/>
    <x v="7"/>
    <s v="New Zealand"/>
    <s v="2014Q1"/>
    <s v="201401"/>
    <d v="2013-11-11T00:00:00"/>
    <s v="TE00"/>
    <m/>
    <x v="326"/>
    <s v="Fusion APJ"/>
    <s v="978213976"/>
    <x v="158"/>
    <x v="157"/>
    <s v="NO"/>
    <s v="NO"/>
    <n v="38294.278400000003"/>
    <s v="00106337"/>
    <s v="?"/>
    <x v="0"/>
    <m/>
    <m/>
    <m/>
    <x v="1"/>
    <x v="2"/>
  </r>
  <r>
    <x v="2"/>
    <x v="7"/>
    <s v="New Zealand"/>
    <s v="2014Q1"/>
    <s v="201401"/>
    <d v="2013-11-11T00:00:00"/>
    <s v="TE00"/>
    <m/>
    <x v="326"/>
    <s v="Fusion APJ"/>
    <s v="978213976"/>
    <x v="158"/>
    <x v="157"/>
    <s v="NO"/>
    <s v="NO"/>
    <n v="1274.5715"/>
    <s v="00106337"/>
    <s v="?"/>
    <x v="0"/>
    <m/>
    <m/>
    <m/>
    <x v="1"/>
    <x v="2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.64000000000002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2601.01000000001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55.5600000000008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56.02000000000006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33.3500000000002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07.0600000000007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942.7400000000010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1.410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6.690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55.5600000000008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6.690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55.5600000000008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6.690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.64000000000002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55.5600000000008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026.750000000001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2.59000000000002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3.650000000004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422.160000000003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8400.670000000009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13.3800000000005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7.38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711.130000000001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.87000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6.690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240.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55.5600000000008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1200.80000000001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026.750000000001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140.160000000001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422.160000000003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140.720000000001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026.750000000001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13.65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696.470000000001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422.160000000003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696.470000000001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23.2700000000005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13.65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744.0800000000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089.410000000005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622.2100000000007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074.040000000002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2.8200000000003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089.410000000005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37.3600000000005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791.21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67205.52000000007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107.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2.74000000000005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2.74000000000005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75.0100000000001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2.36000000000005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9334.000000000010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2.36000000000005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74.550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3335.25000000002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.56000000000003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51338.00000000005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.56000000000003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14934.55000000001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95.21000000000009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234.300000000003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9.00000000000005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100.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9.00000000000005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100.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63.3500000000001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100.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54.5700000000001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54.5700000000001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100.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4667.050000000005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15.2400000000005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4200.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5600.500000000006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100.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100.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933.4100000000009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100.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4200.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33.010000000000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1050.000000000001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9.67000000000004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9.67000000000004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100.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100.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4200.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100.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3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0335.85000000003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8002.50000000003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2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136750.0000000001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113875.000000000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2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10781.0000000000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428.531160398600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2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9774.373771291653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2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11667.7500000000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7467.500000000008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7000.500000000008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2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2146.695843219259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67.67000000000007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3180.290138102607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3.40000000000004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3.40000000000004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4.6800000000001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64218.80000000007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32.540000000000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0273.20000000008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9.760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9.760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74.550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2.36000000000005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2.36000000000005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6.54000000000009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2.96000000000002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600.460000000006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2.96000000000002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060.35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2.96000000000002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2.96000000000002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6.54000000000009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2.40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2.4000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00.000000000003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4.67000000000008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67770.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7428.40000000003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6.8100000000001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2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7.27000000000009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1.15000000001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1.67000000000008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2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800.000000000009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7.7500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7467.500000000008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130.05000000000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7.6200000000002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1867.5000000000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2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8649.60000000004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2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320.000000000005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320.000000000005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7467.500000000008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320.000000000005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5840.00000000001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32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3984.00000000002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1866.3500000000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800.000000000009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8002.30000000003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92412.50000000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2.34000000000008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66.27000000000006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6.680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7.27000000000009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550.400000000005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66.7100000000004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3.11000000000005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000.650000000007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7933.990000000008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7.240000000000045"/>
    <s v="750-4791-1900"/>
    <s v="?"/>
    <x v="2"/>
    <s v="E-NYC Metro"/>
    <s v="1-Strat"/>
    <s v="1-Strat EG"/>
    <x v="2"/>
    <x v="0"/>
  </r>
  <r>
    <x v="0"/>
    <x v="2"/>
    <s v="Germany"/>
    <s v="2014Q1"/>
    <s v="201401"/>
    <d v="2013-11-15T00:00:00"/>
    <s v="8700"/>
    <m/>
    <x v="327"/>
    <s v="Fusion EMEA"/>
    <s v="83R252253"/>
    <x v="159"/>
    <x v="158"/>
    <s v="NO"/>
    <s v="NO"/>
    <n v="-2172.6617000000001"/>
    <s v="83RO-62568-01"/>
    <s v="?"/>
    <x v="0"/>
    <m/>
    <m/>
    <m/>
    <x v="1"/>
    <x v="2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5751.350000000019"/>
    <s v="750-4791-1900"/>
    <s v="?"/>
    <x v="2"/>
    <s v="E-NYC Metro"/>
    <s v="1-Strat"/>
    <s v="1-Strat EG"/>
    <x v="2"/>
    <x v="0"/>
  </r>
  <r>
    <x v="0"/>
    <x v="2"/>
    <s v="Germany"/>
    <s v="2014Q1"/>
    <s v="201401"/>
    <d v="2013-11-15T00:00:00"/>
    <s v="8700"/>
    <s v="Klotsche, Jens"/>
    <x v="238"/>
    <s v="Fusion EMEA"/>
    <s v="83R572856"/>
    <x v="2"/>
    <x v="2"/>
    <s v="NO"/>
    <s v="NO"/>
    <n v="-5678.2218999999996"/>
    <s v="50747759"/>
    <s v="?"/>
    <x v="0"/>
    <m/>
    <m/>
    <m/>
    <x v="1"/>
    <x v="2"/>
  </r>
  <r>
    <x v="0"/>
    <x v="2"/>
    <s v="Germany"/>
    <s v="2014Q1"/>
    <s v="201401"/>
    <d v="2013-11-15T00:00:00"/>
    <s v="8700"/>
    <s v="Klotsche, Jens"/>
    <x v="238"/>
    <s v="Fusion EMEA"/>
    <s v="83R572856"/>
    <x v="2"/>
    <x v="2"/>
    <s v="NO"/>
    <s v="NO"/>
    <n v="-1135.6443999999999"/>
    <s v="50747759"/>
    <s v="?"/>
    <x v="0"/>
    <m/>
    <m/>
    <m/>
    <x v="1"/>
    <x v="2"/>
  </r>
  <r>
    <x v="0"/>
    <x v="3"/>
    <s v="Czech"/>
    <s v="2014Q1"/>
    <s v="201401"/>
    <d v="2013-11-15T00:00:00"/>
    <s v="TF00"/>
    <m/>
    <x v="240"/>
    <s v="Fusion EMEA"/>
    <s v="L8R577067"/>
    <x v="107"/>
    <x v="107"/>
    <s v="ATTACH_BY_AMIDID"/>
    <s v="NO"/>
    <n v="965.93110000000001"/>
    <s v="2113110045"/>
    <s v="?"/>
    <x v="0"/>
    <m/>
    <m/>
    <m/>
    <x v="1"/>
    <x v="2"/>
  </r>
  <r>
    <x v="0"/>
    <x v="3"/>
    <s v="Czech"/>
    <s v="2014Q1"/>
    <s v="201401"/>
    <d v="2013-11-15T00:00:00"/>
    <s v="TF00"/>
    <m/>
    <x v="240"/>
    <s v="Fusion EMEA"/>
    <s v="L8R577067"/>
    <x v="107"/>
    <x v="107"/>
    <s v="ATTACH_BY_AMIDID"/>
    <s v="NO"/>
    <n v="1931.6438000000001"/>
    <s v="2113110045"/>
    <s v="?"/>
    <x v="0"/>
    <m/>
    <m/>
    <m/>
    <x v="1"/>
    <x v="2"/>
  </r>
  <r>
    <x v="0"/>
    <x v="2"/>
    <s v="Germany"/>
    <s v="2014Q1"/>
    <s v="201401"/>
    <d v="2013-11-15T00:00:00"/>
    <s v="8700"/>
    <s v="Klotsche, Jens"/>
    <x v="238"/>
    <s v="Fusion EMEA"/>
    <s v="83R572856"/>
    <x v="2"/>
    <x v="2"/>
    <s v="NO"/>
    <s v="NO"/>
    <n v="-757.09619999999995"/>
    <s v="50747759"/>
    <s v="?"/>
    <x v="0"/>
    <m/>
    <m/>
    <m/>
    <x v="1"/>
    <x v="2"/>
  </r>
  <r>
    <x v="0"/>
    <x v="2"/>
    <s v="Germany"/>
    <s v="2014Q1"/>
    <s v="201401"/>
    <d v="2013-11-15T00:00:00"/>
    <s v="8700"/>
    <s v="Klotsche, Jens"/>
    <x v="238"/>
    <s v="Fusion EMEA"/>
    <s v="83R572856"/>
    <x v="2"/>
    <x v="2"/>
    <s v="NO"/>
    <s v="NO"/>
    <n v="-757.09619999999995"/>
    <s v="50747759"/>
    <s v="?"/>
    <x v="0"/>
    <m/>
    <m/>
    <m/>
    <x v="1"/>
    <x v="2"/>
  </r>
  <r>
    <x v="2"/>
    <x v="15"/>
    <s v="India"/>
    <s v="2014Q1"/>
    <s v="201401"/>
    <d v="2013-11-15T00:00:00"/>
    <s v="TE00"/>
    <m/>
    <x v="171"/>
    <s v="Fusion APJ"/>
    <s v="J91906732"/>
    <x v="90"/>
    <x v="90"/>
    <s v="NO"/>
    <s v="NO"/>
    <n v="11709.855299999999"/>
    <s v="6300115716/LIQUIDHUB"/>
    <s v="?"/>
    <x v="0"/>
    <m/>
    <m/>
    <m/>
    <x v="1"/>
    <x v="2"/>
  </r>
  <r>
    <x v="2"/>
    <x v="12"/>
    <s v="Japan"/>
    <s v="2014Q1"/>
    <s v="201401"/>
    <d v="2013-11-15T00:00:00"/>
    <s v="8700"/>
    <m/>
    <x v="328"/>
    <s v="Fusion APJ"/>
    <s v="89FP05582"/>
    <x v="18"/>
    <x v="18"/>
    <s v="NO"/>
    <s v="NO"/>
    <n v="1110.9531999999999"/>
    <s v="D13110031700E-00"/>
    <s v="?"/>
    <x v="0"/>
    <m/>
    <m/>
    <m/>
    <x v="1"/>
    <x v="2"/>
  </r>
  <r>
    <x v="0"/>
    <x v="2"/>
    <s v="Germany"/>
    <s v="2014Q1"/>
    <s v="201401"/>
    <d v="2013-11-15T00:00:00"/>
    <s v="TF00"/>
    <s v="Schiffer, Daniel"/>
    <x v="329"/>
    <s v="Fusion EMEA"/>
    <s v="83R577293"/>
    <x v="75"/>
    <x v="75"/>
    <s v="NO"/>
    <s v="NO"/>
    <n v="370.92169999999999"/>
    <s v="002B/2BW/41175990"/>
    <s v="?"/>
    <x v="0"/>
    <m/>
    <m/>
    <m/>
    <x v="1"/>
    <x v="2"/>
  </r>
  <r>
    <x v="0"/>
    <x v="2"/>
    <s v="Germany"/>
    <s v="2014Q1"/>
    <s v="201401"/>
    <d v="2013-11-15T00:00:00"/>
    <s v="TF00"/>
    <s v="Schiffer, Daniel"/>
    <x v="329"/>
    <s v="Fusion EMEA"/>
    <s v="83R577293"/>
    <x v="75"/>
    <x v="75"/>
    <s v="NO"/>
    <s v="NO"/>
    <n v="5213.6486999999997"/>
    <s v="002B/2BW/41175990"/>
    <s v="?"/>
    <x v="0"/>
    <m/>
    <m/>
    <m/>
    <x v="1"/>
    <x v="2"/>
  </r>
  <r>
    <x v="0"/>
    <x v="2"/>
    <s v="Germany"/>
    <s v="2014Q1"/>
    <s v="201401"/>
    <d v="2013-11-15T00:00:00"/>
    <s v="TE00"/>
    <s v="Klotsche, Jens"/>
    <x v="330"/>
    <s v="Fusion EMEA"/>
    <s v="83R578220"/>
    <x v="2"/>
    <x v="2"/>
    <s v="NO"/>
    <s v="NO"/>
    <n v="39749.864000000001"/>
    <s v="4500224083"/>
    <s v="?"/>
    <x v="0"/>
    <m/>
    <m/>
    <m/>
    <x v="1"/>
    <x v="2"/>
  </r>
  <r>
    <x v="1"/>
    <x v="1"/>
    <s v="USA"/>
    <s v="2014Q1"/>
    <s v="201401"/>
    <d v="2013-11-21T00:00:00"/>
    <s v="TE00"/>
    <m/>
    <x v="331"/>
    <s v="Fusion Americas"/>
    <s v="26Z071594"/>
    <x v="68"/>
    <x v="68"/>
    <s v="NO"/>
    <s v="NO"/>
    <n v="6600"/>
    <s v="4503724172"/>
    <s v="?"/>
    <x v="2"/>
    <s v="E-NYC Metro"/>
    <s v="3-Comm T1"/>
    <s v="3-Comm T1"/>
    <x v="0"/>
    <x v="2"/>
  </r>
  <r>
    <x v="1"/>
    <x v="1"/>
    <s v="USA"/>
    <s v="2014Q1"/>
    <s v="201401"/>
    <d v="2013-11-21T00:00:00"/>
    <s v="TE00"/>
    <m/>
    <x v="332"/>
    <s v="Fusion Americas"/>
    <s v="26Z071594"/>
    <x v="68"/>
    <x v="68"/>
    <s v="NO"/>
    <s v="NO"/>
    <n v="-6600"/>
    <s v="4503724172  / 4800271924"/>
    <s v="?"/>
    <x v="2"/>
    <s v="E-NYC Metro"/>
    <s v="3-Comm T1"/>
    <s v="3-Comm T1"/>
    <x v="1"/>
    <x v="2"/>
  </r>
  <r>
    <x v="1"/>
    <x v="1"/>
    <s v="USA"/>
    <s v="2014Q1"/>
    <s v="201401"/>
    <d v="2013-11-21T00:00:00"/>
    <s v="TE00"/>
    <m/>
    <x v="331"/>
    <s v="Fusion Americas"/>
    <s v="26Z071594"/>
    <x v="68"/>
    <x v="68"/>
    <s v="NO"/>
    <s v="NO"/>
    <n v="12320"/>
    <s v="4503724172"/>
    <s v="?"/>
    <x v="2"/>
    <s v="E-NYC Metro"/>
    <s v="3-Comm T1"/>
    <s v="3-Comm T1"/>
    <x v="0"/>
    <x v="2"/>
  </r>
  <r>
    <x v="1"/>
    <x v="1"/>
    <s v="USA"/>
    <s v="2014Q1"/>
    <s v="201401"/>
    <d v="2013-11-21T00:00:00"/>
    <s v="TE00"/>
    <m/>
    <x v="332"/>
    <s v="Fusion Americas"/>
    <s v="26Z071594"/>
    <x v="68"/>
    <x v="68"/>
    <s v="NO"/>
    <s v="NO"/>
    <n v="-12320"/>
    <s v="4503724172  / 4800271924"/>
    <s v="?"/>
    <x v="2"/>
    <s v="E-NYC Metro"/>
    <s v="3-Comm T1"/>
    <s v="3-Comm T1"/>
    <x v="1"/>
    <x v="2"/>
  </r>
  <r>
    <x v="1"/>
    <x v="1"/>
    <s v="USA"/>
    <s v="2014Q1"/>
    <s v="201401"/>
    <d v="2013-11-21T00:00:00"/>
    <s v="TE00"/>
    <m/>
    <x v="332"/>
    <s v="Fusion Americas"/>
    <s v="26Z071594"/>
    <x v="68"/>
    <x v="68"/>
    <s v="NO"/>
    <s v="NO"/>
    <n v="-17600"/>
    <s v="4503724172  / 4800271924"/>
    <s v="?"/>
    <x v="2"/>
    <s v="E-NYC Metro"/>
    <s v="3-Comm T1"/>
    <s v="3-Comm T1"/>
    <x v="1"/>
    <x v="2"/>
  </r>
  <r>
    <x v="1"/>
    <x v="1"/>
    <s v="USA"/>
    <s v="2014Q1"/>
    <s v="201401"/>
    <d v="2013-11-21T00:00:00"/>
    <s v="TE00"/>
    <s v="Kelly, Bill"/>
    <x v="333"/>
    <s v="Fusion Americas"/>
    <s v="26Z073191"/>
    <x v="160"/>
    <x v="159"/>
    <s v="NO"/>
    <s v="NO"/>
    <n v="243269.508"/>
    <s v="93515288"/>
    <s v="?"/>
    <x v="1"/>
    <s v="W-NC Great Lakes"/>
    <s v="2-Seed"/>
    <s v="2-Seed EG"/>
    <x v="0"/>
    <x v="2"/>
  </r>
  <r>
    <x v="1"/>
    <x v="1"/>
    <s v="USA"/>
    <s v="2014Q1"/>
    <s v="201401"/>
    <d v="2013-11-21T00:00:00"/>
    <s v="TE00"/>
    <m/>
    <x v="331"/>
    <s v="Fusion Americas"/>
    <s v="26Z071594"/>
    <x v="68"/>
    <x v="68"/>
    <s v="NO"/>
    <s v="NO"/>
    <n v="17600"/>
    <s v="4503724172"/>
    <s v="?"/>
    <x v="2"/>
    <s v="E-NYC Metro"/>
    <s v="3-Comm T1"/>
    <s v="3-Comm T1"/>
    <x v="0"/>
    <x v="2"/>
  </r>
  <r>
    <x v="1"/>
    <x v="1"/>
    <s v="USA"/>
    <s v="2014Q1"/>
    <s v="201401"/>
    <d v="2013-11-21T00:00:00"/>
    <s v="8700"/>
    <s v="Laird, Matt"/>
    <x v="334"/>
    <s v="Fusion Americas"/>
    <s v="24Z126314"/>
    <x v="32"/>
    <x v="32"/>
    <s v="NO"/>
    <s v="NO"/>
    <n v="1251.8"/>
    <s v="4300199954"/>
    <s v="?"/>
    <x v="1"/>
    <s v="W-Southwest"/>
    <s v="1-Strat"/>
    <s v="1-Strat SW"/>
    <x v="1"/>
    <x v="1"/>
  </r>
  <r>
    <x v="1"/>
    <x v="1"/>
    <s v="USA"/>
    <s v="2014Q1"/>
    <s v="201401"/>
    <d v="2013-11-21T00:00:00"/>
    <s v="8700"/>
    <m/>
    <x v="335"/>
    <s v="Fusion Americas"/>
    <s v="24Z126315"/>
    <x v="161"/>
    <x v="160"/>
    <s v="NO"/>
    <s v="NO"/>
    <n v="1877.7"/>
    <s v="103300872005"/>
    <s v="?"/>
    <x v="3"/>
    <s v="P-FED-Civ/SI"/>
    <s v="1-Strat"/>
    <s v="1-Strat"/>
    <x v="1"/>
    <x v="2"/>
  </r>
  <r>
    <x v="1"/>
    <x v="1"/>
    <s v="USA"/>
    <s v="2014Q1"/>
    <s v="201401"/>
    <d v="2013-11-21T00:00:00"/>
    <s v="8700"/>
    <s v="Laird, Matt"/>
    <x v="336"/>
    <s v="Fusion Americas"/>
    <s v="24Z126384"/>
    <x v="32"/>
    <x v="32"/>
    <s v="NO"/>
    <s v="NO"/>
    <n v="1564.75"/>
    <s v="4300200077"/>
    <s v="?"/>
    <x v="1"/>
    <s v="W-Southwest"/>
    <s v="1-Strat"/>
    <s v="1-Strat SW"/>
    <x v="1"/>
    <x v="1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6.690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4T00:00:00"/>
    <s v="TE00"/>
    <m/>
    <x v="337"/>
    <s v="Fusion Americas"/>
    <s v="26Z071802"/>
    <x v="162"/>
    <x v="161"/>
    <s v="NO"/>
    <s v="NO"/>
    <n v="16000"/>
    <s v="ussw-48408-01"/>
    <s v="?"/>
    <x v="2"/>
    <s v="E-Mid Atlantic"/>
    <s v="4-Comm T2"/>
    <s v="4-Comm T2"/>
    <x v="1"/>
    <x v="2"/>
  </r>
  <r>
    <x v="1"/>
    <x v="1"/>
    <s v="USA"/>
    <s v="2014Q1"/>
    <s v="201401"/>
    <d v="2013-11-04T00:00:00"/>
    <s v="8700"/>
    <m/>
    <x v="338"/>
    <s v="Fusion Americas"/>
    <s v="26Z071726"/>
    <x v="163"/>
    <x v="162"/>
    <s v="NO"/>
    <s v="NO"/>
    <n v="10200"/>
    <s v="34321"/>
    <s v="?"/>
    <x v="0"/>
    <m/>
    <m/>
    <m/>
    <x v="1"/>
    <x v="2"/>
  </r>
  <r>
    <x v="1"/>
    <x v="1"/>
    <s v="USA"/>
    <s v="2014Q1"/>
    <s v="201401"/>
    <d v="2013-11-04T00:00:00"/>
    <s v="8700"/>
    <s v="Laird, Matt"/>
    <x v="339"/>
    <s v="Fusion Americas"/>
    <s v="26Z071750"/>
    <x v="9"/>
    <x v="9"/>
    <s v="ATTACH_BY_AMIDID"/>
    <s v="ATTACH_BY_AMIDID"/>
    <n v="18870"/>
    <s v="151694"/>
    <s v="?"/>
    <x v="1"/>
    <s v="W-Northwest"/>
    <s v="1-Strat"/>
    <s v="1-Strat EG"/>
    <x v="1"/>
    <x v="0"/>
  </r>
  <r>
    <x v="1"/>
    <x v="1"/>
    <s v="USA"/>
    <s v="2014Q1"/>
    <s v="201401"/>
    <d v="2013-11-04T00:00:00"/>
    <s v="8700"/>
    <s v="TBH-US-East2"/>
    <x v="340"/>
    <s v="Fusion Americas"/>
    <s v="26Z071542"/>
    <x v="164"/>
    <x v="163"/>
    <s v="NO"/>
    <s v="NO"/>
    <n v="-54000"/>
    <s v="NADO565516"/>
    <s v="?"/>
    <x v="2"/>
    <s v="E-NYC Metro"/>
    <s v="1-Strat"/>
    <s v="1-Strat EG"/>
    <x v="1"/>
    <x v="2"/>
  </r>
  <r>
    <x v="1"/>
    <x v="1"/>
    <s v="USA"/>
    <s v="2014Q1"/>
    <s v="201401"/>
    <d v="2013-11-04T00:00:00"/>
    <s v="8700"/>
    <s v="TBH-US-East2"/>
    <x v="341"/>
    <s v="Fusion Americas"/>
    <s v="26Z071542"/>
    <x v="164"/>
    <x v="163"/>
    <s v="NO"/>
    <s v="NO"/>
    <n v="54000"/>
    <s v="NADO565516"/>
    <s v="?"/>
    <x v="2"/>
    <s v="E-NYC Metro"/>
    <s v="1-Strat"/>
    <s v="1-Strat EG"/>
    <x v="1"/>
    <x v="2"/>
  </r>
  <r>
    <x v="1"/>
    <x v="1"/>
    <s v="USA"/>
    <s v="2014Q1"/>
    <s v="201401"/>
    <d v="2013-11-04T00:00:00"/>
    <s v="8700"/>
    <s v="Laird, Matt"/>
    <x v="16"/>
    <s v="Fusion Americas"/>
    <s v="26Z071752"/>
    <x v="9"/>
    <x v="9"/>
    <s v="ATTACH_BY_AMIDID"/>
    <s v="ATTACH_BY_AMIDID"/>
    <n v="684300"/>
    <s v="151613"/>
    <s v="?"/>
    <x v="1"/>
    <s v="W-Northwest"/>
    <s v="1-Strat"/>
    <s v="1-Strat EG"/>
    <x v="2"/>
    <x v="0"/>
  </r>
  <r>
    <x v="2"/>
    <x v="15"/>
    <s v="India"/>
    <s v="2014Q1"/>
    <s v="201401"/>
    <d v="2013-11-27T00:00:00"/>
    <s v="8700"/>
    <m/>
    <x v="342"/>
    <s v="Fusion APJ"/>
    <s v="J92708494"/>
    <x v="14"/>
    <x v="14"/>
    <s v="NO"/>
    <s v="ATTACH_BY_ORDERNO"/>
    <n v="-1876.7003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4Y00"/>
    <m/>
    <x v="193"/>
    <s v="Fusion APJ"/>
    <s v="J92708494"/>
    <x v="14"/>
    <x v="14"/>
    <s v="NO"/>
    <s v="ATTACH_BY_ORDERNO"/>
    <n v="-5.0522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343"/>
    <s v="Fusion APJ"/>
    <s v="J92708494"/>
    <x v="14"/>
    <x v="14"/>
    <s v="NO"/>
    <s v="ATTACH_BY_ORDERNO"/>
    <n v="1876.7003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342"/>
    <s v="Fusion APJ"/>
    <s v="J92708494"/>
    <x v="14"/>
    <x v="14"/>
    <s v="NO"/>
    <s v="ATTACH_BY_ORDERNO"/>
    <n v="-868.85670000000005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1668.491"/>
    <s v="PO/2013-14/HP/POLARIS RBI/06/RBI"/>
    <s v="?"/>
    <x v="0"/>
    <m/>
    <m/>
    <m/>
    <x v="0"/>
    <x v="0"/>
  </r>
  <r>
    <x v="2"/>
    <x v="7"/>
    <s v="Australia"/>
    <s v="2014Q1"/>
    <s v="201401"/>
    <d v="2013-11-18T00:00:00"/>
    <s v="4Y00"/>
    <m/>
    <x v="344"/>
    <s v="Fusion APJ"/>
    <s v="906511464"/>
    <x v="165"/>
    <x v="164"/>
    <s v="NO"/>
    <s v="NO"/>
    <n v="4928.1052"/>
    <s v="0000205965"/>
    <s v="?"/>
    <x v="0"/>
    <m/>
    <m/>
    <m/>
    <x v="1"/>
    <x v="2"/>
  </r>
  <r>
    <x v="2"/>
    <x v="15"/>
    <s v="India"/>
    <s v="2014Q1"/>
    <s v="201401"/>
    <d v="2013-11-27T00:00:00"/>
    <s v="8700"/>
    <m/>
    <x v="343"/>
    <s v="Fusion APJ"/>
    <s v="J92708494"/>
    <x v="14"/>
    <x v="14"/>
    <s v="NO"/>
    <s v="ATTACH_BY_ORDERNO"/>
    <n v="868.85670000000005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343"/>
    <s v="Fusion APJ"/>
    <s v="J92708494"/>
    <x v="14"/>
    <x v="14"/>
    <s v="NO"/>
    <s v="ATTACH_BY_ORDERNO"/>
    <n v="521.3356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342"/>
    <s v="Fusion APJ"/>
    <s v="J92708494"/>
    <x v="14"/>
    <x v="14"/>
    <s v="NO"/>
    <s v="ATTACH_BY_ORDERNO"/>
    <n v="-521.3356"/>
    <s v="PO/2013-14/HP/AXIS BANK/05"/>
    <s v="?"/>
    <x v="0"/>
    <m/>
    <m/>
    <m/>
    <x v="1"/>
    <x v="0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2175.8000000000002"/>
    <s v="COR-18365"/>
    <s v="?"/>
    <x v="1"/>
    <s v="W-NC Plains"/>
    <s v="2-Seed"/>
    <s v="2-Seed EG"/>
    <x v="1"/>
    <x v="0"/>
  </r>
  <r>
    <x v="2"/>
    <x v="12"/>
    <s v="Japan"/>
    <s v="2014Q1"/>
    <s v="201401"/>
    <d v="2013-11-05T00:00:00"/>
    <s v="8700"/>
    <s v="Imamura, Satoshi"/>
    <x v="345"/>
    <s v="Fusion APJ"/>
    <s v="89FA70344"/>
    <x v="44"/>
    <x v="44"/>
    <s v="NO"/>
    <s v="NO"/>
    <n v="93.391499999999994"/>
    <s v="183-VRG0003537-110310"/>
    <s v="?"/>
    <x v="0"/>
    <m/>
    <m/>
    <m/>
    <x v="1"/>
    <x v="2"/>
  </r>
  <r>
    <x v="2"/>
    <x v="12"/>
    <s v="Japan"/>
    <s v="2014Q1"/>
    <s v="201401"/>
    <d v="2013-11-05T00:00:00"/>
    <s v="8700"/>
    <m/>
    <x v="346"/>
    <s v="Fusion APJ"/>
    <s v="89FK16480"/>
    <x v="166"/>
    <x v="165"/>
    <s v="NO"/>
    <s v="NO"/>
    <n v="7065.2726000000002"/>
    <s v="C11C13-002750"/>
    <s v="?"/>
    <x v="0"/>
    <m/>
    <m/>
    <m/>
    <x v="1"/>
    <x v="2"/>
  </r>
  <r>
    <x v="2"/>
    <x v="12"/>
    <s v="Japan"/>
    <s v="2014Q1"/>
    <s v="201401"/>
    <d v="2013-11-05T00:00:00"/>
    <s v="8700"/>
    <m/>
    <x v="347"/>
    <s v="Fusion APJ"/>
    <s v="89FP05552"/>
    <x v="167"/>
    <x v="166"/>
    <s v="NO"/>
    <s v="NO"/>
    <n v="100.3959"/>
    <s v="P1022070001/P1022080001"/>
    <s v="?"/>
    <x v="0"/>
    <m/>
    <m/>
    <m/>
    <x v="1"/>
    <x v="2"/>
  </r>
  <r>
    <x v="2"/>
    <x v="9"/>
    <s v="Korea"/>
    <s v="2014Q1"/>
    <s v="201401"/>
    <d v="2013-11-05T00:00:00"/>
    <s v="8700"/>
    <m/>
    <x v="348"/>
    <s v="Fusion APJ"/>
    <s v="E51078035"/>
    <x v="14"/>
    <x v="14"/>
    <s v="NO"/>
    <s v="NO"/>
    <n v="12811.5"/>
    <s v="E6HP-13058-01"/>
    <s v="?"/>
    <x v="0"/>
    <m/>
    <m/>
    <m/>
    <x v="1"/>
    <x v="1"/>
  </r>
  <r>
    <x v="2"/>
    <x v="9"/>
    <s v="Korea"/>
    <s v="2014Q1"/>
    <s v="201401"/>
    <d v="2013-11-05T00:00:00"/>
    <s v="8700"/>
    <m/>
    <x v="349"/>
    <s v="Fusion APJ"/>
    <s v="E51078035"/>
    <x v="14"/>
    <x v="14"/>
    <s v="NO"/>
    <s v="NO"/>
    <n v="6859.3397000000004"/>
    <s v="E6HP-13057-01"/>
    <s v="?"/>
    <x v="0"/>
    <m/>
    <m/>
    <m/>
    <x v="1"/>
    <x v="1"/>
  </r>
  <r>
    <x v="2"/>
    <x v="9"/>
    <s v="Korea"/>
    <s v="2014Q1"/>
    <s v="201401"/>
    <d v="2013-11-05T00:00:00"/>
    <s v="8700"/>
    <m/>
    <x v="350"/>
    <s v="Fusion APJ"/>
    <s v="E51078036"/>
    <x v="14"/>
    <x v="14"/>
    <s v="NO"/>
    <s v="NO"/>
    <n v="1744.5886"/>
    <s v="E6HP-13077-01"/>
    <s v="?"/>
    <x v="0"/>
    <m/>
    <m/>
    <m/>
    <x v="1"/>
    <x v="1"/>
  </r>
  <r>
    <x v="2"/>
    <x v="12"/>
    <s v="Japan"/>
    <s v="2014Q1"/>
    <s v="201401"/>
    <d v="2013-11-05T00:00:00"/>
    <s v="8700"/>
    <m/>
    <x v="351"/>
    <s v="Fusion APJ"/>
    <s v="89FJ24243"/>
    <x v="142"/>
    <x v="141"/>
    <s v="NO"/>
    <s v="NO"/>
    <n v="1316.3638000000001"/>
    <s v="DR189823"/>
    <s v="?"/>
    <x v="0"/>
    <m/>
    <m/>
    <m/>
    <x v="1"/>
    <x v="1"/>
  </r>
  <r>
    <x v="2"/>
    <x v="12"/>
    <s v="Japan"/>
    <s v="2014Q1"/>
    <s v="201401"/>
    <d v="2013-11-05T00:00:00"/>
    <s v="8700"/>
    <s v="Imamura, Satoshi"/>
    <x v="352"/>
    <s v="Fusion APJ"/>
    <s v="89FA70341"/>
    <x v="44"/>
    <x v="44"/>
    <s v="NO"/>
    <s v="NO"/>
    <n v="3224.0382"/>
    <s v="183-VRGAQ20___-110304"/>
    <s v="?"/>
    <x v="0"/>
    <m/>
    <m/>
    <m/>
    <x v="1"/>
    <x v="2"/>
  </r>
  <r>
    <x v="1"/>
    <x v="1"/>
    <s v="USA"/>
    <s v="2014Q1"/>
    <s v="201401"/>
    <d v="2013-11-28T00:00:00"/>
    <s v="TE00"/>
    <m/>
    <x v="6"/>
    <s v="Fusion Americas"/>
    <s v="24Z127067"/>
    <x v="1"/>
    <x v="1"/>
    <s v="NO"/>
    <s v="ATTACH_BY_ORDERNO"/>
    <n v="10473.6"/>
    <s v="4300202156"/>
    <s v="?"/>
    <x v="0"/>
    <m/>
    <m/>
    <m/>
    <x v="1"/>
    <x v="0"/>
  </r>
  <r>
    <x v="1"/>
    <x v="1"/>
    <s v="USA"/>
    <s v="2014Q1"/>
    <s v="201401"/>
    <d v="2013-11-28T00:00:00"/>
    <s v="8700"/>
    <s v="Laird, Matt"/>
    <x v="353"/>
    <s v="Fusion Americas"/>
    <s v="24Z127078"/>
    <x v="32"/>
    <x v="32"/>
    <s v="NO"/>
    <s v="NO"/>
    <n v="282.14999999999998"/>
    <s v="4300202139"/>
    <s v="?"/>
    <x v="1"/>
    <s v="W-Southwest"/>
    <s v="1-Strat"/>
    <s v="1-Strat SW"/>
    <x v="1"/>
    <x v="1"/>
  </r>
  <r>
    <x v="1"/>
    <x v="1"/>
    <s v="USA"/>
    <s v="2014Q1"/>
    <s v="201401"/>
    <d v="2013-11-28T00:00:00"/>
    <s v="8700"/>
    <m/>
    <x v="354"/>
    <s v="Fusion Americas"/>
    <s v="24Z127121"/>
    <x v="168"/>
    <x v="167"/>
    <s v="NO"/>
    <s v="NO"/>
    <n v="819.36"/>
    <s v="4300201910"/>
    <s v="?"/>
    <x v="1"/>
    <s v="W-NC Great Lakes"/>
    <s v="5-Territory"/>
    <s v="5-Territory"/>
    <x v="1"/>
    <x v="2"/>
  </r>
  <r>
    <x v="1"/>
    <x v="4"/>
    <s v="Peru"/>
    <s v="2014Q1"/>
    <s v="201401"/>
    <d v="2013-11-28T00:00:00"/>
    <s v="TE00"/>
    <m/>
    <x v="5"/>
    <s v="Fusion Americas"/>
    <s v="ALZ002891"/>
    <x v="4"/>
    <x v="4"/>
    <s v="NO"/>
    <s v="NO"/>
    <n v="1380.68"/>
    <s v="PE0001-0000042"/>
    <s v="?"/>
    <x v="0"/>
    <m/>
    <m/>
    <m/>
    <x v="1"/>
    <x v="2"/>
  </r>
  <r>
    <x v="2"/>
    <x v="15"/>
    <s v="India"/>
    <s v="2014Q1"/>
    <s v="201401"/>
    <d v="2013-11-30T00:00:00"/>
    <s v="8700"/>
    <m/>
    <x v="117"/>
    <s v="Fusion APJ"/>
    <s v="J91929112"/>
    <x v="62"/>
    <x v="62"/>
    <s v="NO"/>
    <s v="NO"/>
    <n v="3072.1824000000001"/>
    <s v="IEIPL/CHN/HW/131129-001/BMTC"/>
    <s v="?"/>
    <x v="0"/>
    <m/>
    <m/>
    <m/>
    <x v="1"/>
    <x v="2"/>
  </r>
  <r>
    <x v="2"/>
    <x v="15"/>
    <s v="India"/>
    <s v="2014Q1"/>
    <s v="201401"/>
    <d v="2013-11-30T00:00:00"/>
    <s v="8700"/>
    <m/>
    <x v="117"/>
    <s v="Fusion APJ"/>
    <s v="J91929112"/>
    <x v="62"/>
    <x v="62"/>
    <s v="NO"/>
    <s v="NO"/>
    <n v="8564.6254000000008"/>
    <s v="IEIPL/CHN/HW/131129-001/BMTC"/>
    <s v="?"/>
    <x v="0"/>
    <m/>
    <m/>
    <m/>
    <x v="1"/>
    <x v="2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62.00000000000017"/>
    <s v="750-4791-1900"/>
    <s v="?"/>
    <x v="2"/>
    <s v="E-NYC Metro"/>
    <s v="1-Strat"/>
    <s v="1-Strat EG"/>
    <x v="2"/>
    <x v="0"/>
  </r>
  <r>
    <x v="2"/>
    <x v="9"/>
    <s v="Korea"/>
    <s v="2014Q1"/>
    <s v="201401"/>
    <d v="2013-11-22T00:00:00"/>
    <s v="TE00"/>
    <m/>
    <x v="21"/>
    <s v="Fusion APJ"/>
    <s v="E51057113"/>
    <x v="14"/>
    <x v="14"/>
    <s v="NO"/>
    <s v="NO"/>
    <n v="3228.7714000000001"/>
    <s v="E6HP-13106-01"/>
    <s v="?"/>
    <x v="0"/>
    <m/>
    <m/>
    <m/>
    <x v="1"/>
    <x v="1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3200.000000000051"/>
    <s v="750-4791-1900"/>
    <s v="?"/>
    <x v="2"/>
    <s v="E-NYC Metro"/>
    <s v="1-Strat"/>
    <s v="1-Strat EG"/>
    <x v="2"/>
    <x v="0"/>
  </r>
  <r>
    <x v="1"/>
    <x v="4"/>
    <s v="Mexico"/>
    <s v="2014Q1"/>
    <s v="201401"/>
    <d v="2013-11-22T00:00:00"/>
    <s v="8700"/>
    <s v="Gutierrez, Sonia"/>
    <x v="355"/>
    <s v="Fusion Americas"/>
    <s v="36Z035601"/>
    <x v="169"/>
    <x v="168"/>
    <s v="NO"/>
    <s v="NO"/>
    <n v="40"/>
    <s v="1068101384/DIRECT/BANAMEX"/>
    <s v="?"/>
    <x v="0"/>
    <m/>
    <m/>
    <m/>
    <x v="1"/>
    <x v="2"/>
  </r>
  <r>
    <x v="1"/>
    <x v="4"/>
    <s v="Ecuador"/>
    <s v="2014Q1"/>
    <s v="201401"/>
    <d v="2013-11-22T00:00:00"/>
    <s v="TE00"/>
    <m/>
    <x v="356"/>
    <s v="VELOCITY"/>
    <s v="HW0061232312"/>
    <x v="170"/>
    <x v="169"/>
    <s v="NO"/>
    <s v="NO"/>
    <n v="-600"/>
    <s v="TCCRB-153170"/>
    <s v="?"/>
    <x v="0"/>
    <m/>
    <m/>
    <m/>
    <x v="1"/>
    <x v="2"/>
  </r>
  <r>
    <x v="1"/>
    <x v="4"/>
    <s v="Mexico"/>
    <s v="2014Q1"/>
    <s v="201401"/>
    <d v="2013-11-22T00:00:00"/>
    <s v="8700"/>
    <s v="Gutierrez, Sonia"/>
    <x v="357"/>
    <s v="Fusion Americas"/>
    <s v="36Z035198"/>
    <x v="169"/>
    <x v="168"/>
    <s v="NO"/>
    <s v="NO"/>
    <n v="-32200"/>
    <s v="1068080292/DIRECT/BANAMEX"/>
    <s v="?"/>
    <x v="0"/>
    <m/>
    <m/>
    <m/>
    <x v="1"/>
    <x v="2"/>
  </r>
  <r>
    <x v="1"/>
    <x v="1"/>
    <s v="USA"/>
    <s v="2014Q1"/>
    <s v="201401"/>
    <d v="2013-11-22T00:00:00"/>
    <s v="4Y00"/>
    <m/>
    <x v="358"/>
    <s v="VELOCITY"/>
    <s v="D70053537276"/>
    <x v="171"/>
    <x v="170"/>
    <s v="NO"/>
    <s v="NO"/>
    <n v="-8944.0400000000009"/>
    <s v="Q4'13 ECP FinBen Payment_Arrow"/>
    <s v="?"/>
    <x v="1"/>
    <s v="W-Southwest"/>
    <s v="5-Territory"/>
    <s v="5-Territory"/>
    <x v="1"/>
    <x v="2"/>
  </r>
  <r>
    <x v="1"/>
    <x v="4"/>
    <s v="Mexico"/>
    <s v="2014Q1"/>
    <s v="201401"/>
    <d v="2013-11-22T00:00:00"/>
    <s v="8700"/>
    <s v="Gutierrez, Sonia"/>
    <x v="357"/>
    <s v="Fusion Americas"/>
    <s v="36Z035198"/>
    <x v="169"/>
    <x v="168"/>
    <s v="NO"/>
    <s v="NO"/>
    <n v="32200"/>
    <s v="1068101384/DIRECT/BANAMEX"/>
    <s v="?"/>
    <x v="0"/>
    <m/>
    <m/>
    <m/>
    <x v="1"/>
    <x v="2"/>
  </r>
  <r>
    <x v="1"/>
    <x v="4"/>
    <s v="Colombia"/>
    <s v="2014Q1"/>
    <s v="201401"/>
    <d v="2013-11-22T00:00:00"/>
    <s v="8700"/>
    <s v="Coronado, William"/>
    <x v="359"/>
    <s v="Fusion Americas"/>
    <s v="R6Z005363"/>
    <x v="172"/>
    <x v="171"/>
    <s v="NO"/>
    <s v="ATTACH_BY_PO"/>
    <n v="1287"/>
    <s v="50030444 / MA-0029257"/>
    <s v="?"/>
    <x v="0"/>
    <m/>
    <m/>
    <m/>
    <x v="1"/>
    <x v="0"/>
  </r>
  <r>
    <x v="1"/>
    <x v="4"/>
    <s v="Colombia"/>
    <s v="2014Q1"/>
    <s v="201401"/>
    <d v="2013-11-22T00:00:00"/>
    <s v="4Y00"/>
    <s v="Coronado, William"/>
    <x v="359"/>
    <s v="Fusion Americas"/>
    <s v="R6Z005363"/>
    <x v="172"/>
    <x v="171"/>
    <s v="NO"/>
    <s v="ATTACH_BY_PO"/>
    <n v="-6130.4"/>
    <s v="50030444 / MA-0029257"/>
    <s v="?"/>
    <x v="0"/>
    <m/>
    <m/>
    <m/>
    <x v="1"/>
    <x v="0"/>
  </r>
  <r>
    <x v="1"/>
    <x v="4"/>
    <s v="Colombia"/>
    <s v="2014Q1"/>
    <s v="201401"/>
    <d v="2013-11-22T00:00:00"/>
    <s v="TF00"/>
    <s v="Coronado, William"/>
    <x v="359"/>
    <s v="Fusion Americas"/>
    <s v="R6Z005363"/>
    <x v="172"/>
    <x v="171"/>
    <s v="NO"/>
    <s v="ATTACH_BY_PO"/>
    <n v="-1287"/>
    <s v="50030444 / MA-0029257"/>
    <s v="?"/>
    <x v="0"/>
    <m/>
    <m/>
    <m/>
    <x v="1"/>
    <x v="0"/>
  </r>
  <r>
    <x v="1"/>
    <x v="1"/>
    <s v="USA"/>
    <s v="2014Q1"/>
    <s v="201401"/>
    <d v="2013-11-04T00:00:00"/>
    <s v="4Y00"/>
    <s v="Qayyum, Fred"/>
    <x v="360"/>
    <s v="Fusion Americas"/>
    <s v="26Z071771"/>
    <x v="173"/>
    <x v="172"/>
    <s v="NO"/>
    <s v="NO"/>
    <n v="49920"/>
    <s v="1333617"/>
    <s v="?"/>
    <x v="3"/>
    <s v="P-FED-DoD/Intel"/>
    <s v="1-Strat"/>
    <s v="1-Strat"/>
    <x v="1"/>
    <x v="2"/>
  </r>
  <r>
    <x v="1"/>
    <x v="1"/>
    <s v="USA"/>
    <s v="2014Q1"/>
    <s v="201401"/>
    <d v="2013-11-04T00:00:00"/>
    <s v="TE00"/>
    <m/>
    <x v="361"/>
    <s v="Fusion Americas"/>
    <s v="24Z123618"/>
    <x v="76"/>
    <x v="76"/>
    <s v="NO"/>
    <s v="NO"/>
    <n v="24417"/>
    <s v="103300861020"/>
    <s v="?"/>
    <x v="1"/>
    <s v="W-Southwest"/>
    <s v="4-Comm T2"/>
    <s v="4-Comm T2"/>
    <x v="1"/>
    <x v="2"/>
  </r>
  <r>
    <x v="1"/>
    <x v="1"/>
    <s v="USA"/>
    <s v="2014Q1"/>
    <s v="201401"/>
    <d v="2013-11-04T00:00:00"/>
    <s v="TE00"/>
    <m/>
    <x v="361"/>
    <s v="Fusion Americas"/>
    <s v="24Z123618"/>
    <x v="76"/>
    <x v="76"/>
    <s v="NO"/>
    <s v="NO"/>
    <n v="43410"/>
    <s v="103300861020"/>
    <s v="?"/>
    <x v="1"/>
    <s v="W-Southwest"/>
    <s v="4-Comm T2"/>
    <s v="4-Comm T2"/>
    <x v="1"/>
    <x v="2"/>
  </r>
  <r>
    <x v="1"/>
    <x v="1"/>
    <s v="USA"/>
    <s v="2014Q1"/>
    <s v="201401"/>
    <d v="2013-11-04T00:00:00"/>
    <s v="8700"/>
    <m/>
    <x v="362"/>
    <s v="Fusion Americas"/>
    <s v="24Z123819"/>
    <x v="174"/>
    <x v="173"/>
    <s v="NO"/>
    <s v="NO"/>
    <n v="256.05"/>
    <s v="103300862020"/>
    <s v="?"/>
    <x v="2"/>
    <s v="E-NYC Metro"/>
    <s v="3-Comm T1"/>
    <s v="3-Comm T1"/>
    <x v="1"/>
    <x v="2"/>
  </r>
  <r>
    <x v="1"/>
    <x v="1"/>
    <s v="USA"/>
    <s v="2014Q1"/>
    <s v="201401"/>
    <d v="2013-11-19T00:00:00"/>
    <s v="8700"/>
    <s v="Qayyum, Fred"/>
    <x v="363"/>
    <s v="Fusion Americas"/>
    <s v="26Z065101"/>
    <x v="55"/>
    <x v="55"/>
    <s v="NO"/>
    <s v="NO"/>
    <n v="311.95"/>
    <s v="X1310314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364"/>
    <s v="Fusion Americas"/>
    <s v="26Z065100"/>
    <x v="55"/>
    <x v="55"/>
    <s v="NO"/>
    <s v="NO"/>
    <n v="311.95"/>
    <s v="X1310313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365"/>
    <s v="Fusion Americas"/>
    <s v="26Z065102"/>
    <x v="55"/>
    <x v="55"/>
    <s v="NO"/>
    <s v="NO"/>
    <n v="311.95"/>
    <s v="X1310315s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366"/>
    <s v="Fusion Americas"/>
    <s v="26Z065104"/>
    <x v="55"/>
    <x v="55"/>
    <s v="NO"/>
    <s v="NO"/>
    <n v="6862.9"/>
    <s v="X1310312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367"/>
    <s v="Fusion Americas"/>
    <s v="26Z065103"/>
    <x v="55"/>
    <x v="55"/>
    <s v="NO"/>
    <s v="NO"/>
    <n v="311.95"/>
    <s v="X1310317s"/>
    <s v="?"/>
    <x v="3"/>
    <s v="P-FED-DoD/Intel"/>
    <s v="1-Strat"/>
    <s v="1-Strat"/>
    <x v="1"/>
    <x v="2"/>
  </r>
  <r>
    <x v="1"/>
    <x v="1"/>
    <s v="USA"/>
    <s v="2014Q1"/>
    <s v="201401"/>
    <d v="2013-11-19T00:00:00"/>
    <s v="TE00"/>
    <s v="Qayyum, Fred"/>
    <x v="368"/>
    <s v="Fusion Americas"/>
    <s v="24Z125806"/>
    <x v="175"/>
    <x v="174"/>
    <s v="ATTACH_BY_AMIDID"/>
    <s v="NO"/>
    <n v="2080"/>
    <s v="103300869535"/>
    <s v="?"/>
    <x v="3"/>
    <s v="P-FED-DoD/Intel"/>
    <s v="1-Strat"/>
    <s v="1-Strat"/>
    <x v="1"/>
    <x v="2"/>
  </r>
  <r>
    <x v="1"/>
    <x v="1"/>
    <s v="USA"/>
    <s v="2014Q1"/>
    <s v="201401"/>
    <d v="2013-11-19T00:00:00"/>
    <s v="TE00"/>
    <s v="Qayyum, Fred"/>
    <x v="368"/>
    <s v="Fusion Americas"/>
    <s v="24Z125806"/>
    <x v="175"/>
    <x v="174"/>
    <s v="ATTACH_BY_AMIDID"/>
    <s v="NO"/>
    <n v="15600"/>
    <s v="103300869535"/>
    <s v="?"/>
    <x v="3"/>
    <s v="P-FED-DoD/Intel"/>
    <s v="1-Strat"/>
    <s v="1-Strat"/>
    <x v="1"/>
    <x v="2"/>
  </r>
  <r>
    <x v="1"/>
    <x v="1"/>
    <s v="USA"/>
    <s v="2014Q1"/>
    <s v="201401"/>
    <d v="2013-11-19T00:00:00"/>
    <s v="TE00"/>
    <m/>
    <x v="369"/>
    <s v="Fusion Americas"/>
    <s v="24Z125745"/>
    <x v="176"/>
    <x v="175"/>
    <s v="NO"/>
    <s v="NO"/>
    <n v="47474"/>
    <s v="103300869536"/>
    <s v="?"/>
    <x v="0"/>
    <m/>
    <m/>
    <m/>
    <x v="1"/>
    <x v="2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68229"/>
    <s v="COR-18365"/>
    <s v="?"/>
    <x v="1"/>
    <s v="W-NC Plains"/>
    <s v="2-Seed"/>
    <s v="2-Seed EG"/>
    <x v="1"/>
    <x v="0"/>
  </r>
  <r>
    <x v="1"/>
    <x v="1"/>
    <s v="USA"/>
    <s v="2014Q1"/>
    <s v="201401"/>
    <d v="2013-11-18T00:00:00"/>
    <s v="TE00"/>
    <m/>
    <x v="370"/>
    <s v="Fusion Americas"/>
    <s v="26Z072867"/>
    <x v="177"/>
    <x v="176"/>
    <s v="NO"/>
    <s v="NO"/>
    <n v="20480"/>
    <s v="HPP PO-01293"/>
    <s v="?"/>
    <x v="1"/>
    <s v="W-NC Great Lakes"/>
    <s v="5-Territory"/>
    <s v="5-Territory"/>
    <x v="1"/>
    <x v="2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5415"/>
    <s v="COR-18365"/>
    <s v="?"/>
    <x v="1"/>
    <s v="W-NC Plains"/>
    <s v="2-Seed"/>
    <s v="2-Seed EG"/>
    <x v="1"/>
    <x v="0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216620"/>
    <s v="COR-18365"/>
    <s v="?"/>
    <x v="1"/>
    <s v="W-NC Plains"/>
    <s v="2-Seed"/>
    <s v="2-Seed EG"/>
    <x v="1"/>
    <x v="0"/>
  </r>
  <r>
    <x v="1"/>
    <x v="1"/>
    <s v="USA"/>
    <s v="2014Q1"/>
    <s v="201401"/>
    <d v="2013-11-18T00:00:00"/>
    <s v="TF00"/>
    <s v="Myer, Karl"/>
    <x v="270"/>
    <s v="Fusion Americas"/>
    <s v="26Z072144"/>
    <x v="93"/>
    <x v="93"/>
    <s v="NO"/>
    <s v="ATTACH_BY_PO"/>
    <n v="-8461.4500000000007"/>
    <s v="COR-18365"/>
    <s v="?"/>
    <x v="1"/>
    <s v="W-NC Plains"/>
    <s v="2-Seed"/>
    <s v="2-Seed EG"/>
    <x v="1"/>
    <x v="0"/>
  </r>
  <r>
    <x v="1"/>
    <x v="1"/>
    <s v="USA"/>
    <s v="2014Q1"/>
    <s v="201401"/>
    <d v="2013-11-18T00:00:00"/>
    <s v="TF00"/>
    <s v="Myer, Karl"/>
    <x v="270"/>
    <s v="Fusion Americas"/>
    <s v="26Z072144"/>
    <x v="93"/>
    <x v="93"/>
    <s v="NO"/>
    <s v="ATTACH_BY_PO"/>
    <n v="-17406.36"/>
    <s v="COR-18365"/>
    <s v="?"/>
    <x v="1"/>
    <s v="W-NC Plains"/>
    <s v="2-Seed"/>
    <s v="2-Seed EG"/>
    <x v="1"/>
    <x v="0"/>
  </r>
  <r>
    <x v="1"/>
    <x v="1"/>
    <s v="USA"/>
    <s v="2014Q1"/>
    <s v="201401"/>
    <d v="2013-11-18T00:00:00"/>
    <s v="4Y00"/>
    <s v="Kelly, Bill"/>
    <x v="371"/>
    <s v="Fusion Americas"/>
    <s v="24Z125811"/>
    <x v="178"/>
    <x v="177"/>
    <s v="NO"/>
    <s v="NO"/>
    <n v="1300"/>
    <s v="4300198738"/>
    <s v="?"/>
    <x v="1"/>
    <s v="W-NC Great Lakes"/>
    <s v="3-Comm T1"/>
    <s v="3-Comm T1"/>
    <x v="1"/>
    <x v="2"/>
  </r>
  <r>
    <x v="1"/>
    <x v="1"/>
    <s v="USA"/>
    <s v="2014Q1"/>
    <s v="201401"/>
    <d v="2013-11-18T00:00:00"/>
    <s v="4Y00"/>
    <s v="Kelly, Bill"/>
    <x v="372"/>
    <s v="Fusion Americas"/>
    <s v="24Z125607"/>
    <x v="178"/>
    <x v="177"/>
    <s v="NO"/>
    <s v="NO"/>
    <n v="1300"/>
    <s v="4300198745"/>
    <s v="?"/>
    <x v="1"/>
    <s v="W-NC Great Lakes"/>
    <s v="3-Comm T1"/>
    <s v="3-Comm T1"/>
    <x v="1"/>
    <x v="2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68229"/>
    <s v="COR-18365"/>
    <s v="?"/>
    <x v="1"/>
    <s v="W-NC Plains"/>
    <s v="2-Seed"/>
    <s v="2-Seed EG"/>
    <x v="1"/>
    <x v="0"/>
  </r>
  <r>
    <x v="1"/>
    <x v="1"/>
    <s v="USA"/>
    <s v="2014Q1"/>
    <s v="201401"/>
    <d v="2013-11-18T00:00:00"/>
    <s v="TE00"/>
    <m/>
    <x v="370"/>
    <s v="Fusion Americas"/>
    <s v="26Z072867"/>
    <x v="177"/>
    <x v="176"/>
    <s v="NO"/>
    <s v="NO"/>
    <n v="11520"/>
    <s v="HPP PO-01293"/>
    <s v="?"/>
    <x v="1"/>
    <s v="W-NC Great Lakes"/>
    <s v="5-Territory"/>
    <s v="5-Territory"/>
    <x v="1"/>
    <x v="2"/>
  </r>
  <r>
    <x v="1"/>
    <x v="1"/>
    <s v="USA"/>
    <s v="2014Q1"/>
    <s v="201401"/>
    <d v="2013-11-18T00:00:00"/>
    <s v="TE00"/>
    <s v="del Rosario, Vincent"/>
    <x v="373"/>
    <s v="Fusion Americas"/>
    <s v="26Z072935"/>
    <x v="179"/>
    <x v="178"/>
    <s v="NO"/>
    <s v="NO"/>
    <n v="10580"/>
    <s v="96500-0000028937"/>
    <s v="?"/>
    <x v="1"/>
    <s v="W-Northwest"/>
    <s v="1-Strat"/>
    <s v="1-Strat EG"/>
    <x v="1"/>
    <x v="2"/>
  </r>
  <r>
    <x v="2"/>
    <x v="12"/>
    <s v="Japan"/>
    <s v="2014Q1"/>
    <s v="201401"/>
    <d v="2013-11-05T00:00:00"/>
    <s v="8700"/>
    <m/>
    <x v="374"/>
    <s v="Fusion APJ"/>
    <s v="89FP05552"/>
    <x v="167"/>
    <x v="166"/>
    <s v="NO"/>
    <s v="NO"/>
    <n v="3092.6808999999998"/>
    <s v="P1022070001/P1022080001"/>
    <s v="?"/>
    <x v="0"/>
    <m/>
    <m/>
    <m/>
    <x v="1"/>
    <x v="2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12057.9953363629"/>
    <s v="103300861317"/>
    <s v="?"/>
    <x v="1"/>
    <s v="W-South Central"/>
    <s v="4-Comm T2"/>
    <s v="4-Comm T2"/>
    <x v="2"/>
    <x v="0"/>
  </r>
  <r>
    <x v="1"/>
    <x v="14"/>
    <s v="Canada"/>
    <s v="2014Q1"/>
    <s v="201401"/>
    <d v="2013-11-01T00:00:00"/>
    <s v="TE00"/>
    <s v="Bucciarelli, Domenic"/>
    <x v="89"/>
    <s v="Fusion Americas"/>
    <s v="20Z052627"/>
    <x v="51"/>
    <x v="51"/>
    <s v="NO"/>
    <s v="ATTACH_BY_PO"/>
    <n v="-731903.95010000002"/>
    <s v="CASW-02205-09"/>
    <s v="?"/>
    <x v="0"/>
    <m/>
    <m/>
    <m/>
    <x v="2"/>
    <x v="0"/>
  </r>
  <r>
    <x v="1"/>
    <x v="14"/>
    <s v="Canada"/>
    <s v="2014Q1"/>
    <s v="201401"/>
    <d v="2013-11-01T00:00:00"/>
    <s v="TE00"/>
    <s v="Bucciarelli, Domenic"/>
    <x v="89"/>
    <s v="Fusion Americas"/>
    <s v="20Z052627"/>
    <x v="51"/>
    <x v="51"/>
    <s v="NO"/>
    <s v="ATTACH_BY_PO"/>
    <n v="-416279.96159999998"/>
    <s v="CASW-02205-09"/>
    <s v="?"/>
    <x v="0"/>
    <m/>
    <m/>
    <m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39140.56354391854"/>
    <s v="103300861317"/>
    <s v="?"/>
    <x v="1"/>
    <s v="W-South Central"/>
    <s v="4-Comm T2"/>
    <s v="4-Comm T2"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455008.6672709015"/>
    <s v="CASW-02205-09"/>
    <s v="?"/>
    <x v="0"/>
    <m/>
    <m/>
    <m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12964.208715811215"/>
    <s v="103300861317"/>
    <s v="?"/>
    <x v="1"/>
    <s v="W-South Central"/>
    <s v="4-Comm T2"/>
    <s v="4-Comm T2"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24096.644293451267"/>
    <s v="CASW-02205-09"/>
    <s v="?"/>
    <x v="0"/>
    <m/>
    <m/>
    <m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19363.3748786662"/>
    <s v="CASW-02205-09"/>
    <s v="?"/>
    <x v="0"/>
    <m/>
    <m/>
    <m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77453.4995146648"/>
    <s v="CASW-02205-09"/>
    <s v="?"/>
    <x v="0"/>
    <m/>
    <m/>
    <m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16063.777563483383"/>
    <s v="CASW-02205-09"/>
    <s v="?"/>
    <x v="0"/>
    <m/>
    <m/>
    <m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16135.167783995636"/>
    <s v="CASW-02205-09"/>
    <s v="?"/>
    <x v="0"/>
    <m/>
    <m/>
    <m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107574.30488147888"/>
    <s v="CASW-02205-09"/>
    <s v="?"/>
    <x v="0"/>
    <m/>
    <m/>
    <m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3802.3835563347498"/>
    <s v="103300861317"/>
    <s v="?"/>
    <x v="1"/>
    <s v="W-South Central"/>
    <s v="4-Comm T2"/>
    <s v="4-Comm T2"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23306.788109427562"/>
    <s v="CASW-02205-09"/>
    <s v="?"/>
    <x v="0"/>
    <m/>
    <m/>
    <m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24500.58327169242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80156.808689259837"/>
    <s v="103300861317"/>
    <s v="?"/>
    <x v="1"/>
    <s v="W-South Central"/>
    <s v="4-Comm T2"/>
    <s v="4-Comm T2"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192248.32213288537"/>
    <s v="CASW-02205-09"/>
    <s v="?"/>
    <x v="0"/>
    <m/>
    <m/>
    <m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57372.962603455402"/>
    <s v="CASW-02205-09"/>
    <s v="?"/>
    <x v="0"/>
    <m/>
    <m/>
    <m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14339.32885795907"/>
    <s v="CASW-02205-09"/>
    <s v="?"/>
    <x v="0"/>
    <m/>
    <m/>
    <m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107570.06710583203"/>
    <s v="CASW-02205-09"/>
    <s v="?"/>
    <x v="0"/>
    <m/>
    <m/>
    <m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5378.7152440739437"/>
    <s v="CASW-02205-09"/>
    <s v="?"/>
    <x v="0"/>
    <m/>
    <m/>
    <m/>
    <x v="2"/>
    <x v="0"/>
  </r>
  <r>
    <x v="1"/>
    <x v="14"/>
    <s v="Canada"/>
    <s v="2014Q1"/>
    <s v="201401"/>
    <d v="2013-11-02T00:00:00"/>
    <s v="TE00"/>
    <s v="Bucciarelli, Domenic"/>
    <x v="89"/>
    <s v="Fusion Americas"/>
    <s v="20Z052627"/>
    <x v="51"/>
    <x v="51"/>
    <s v="NO"/>
    <s v="ATTACH_BY_PO"/>
    <n v="32272.291464443664"/>
    <s v="CASW-02205-09"/>
    <s v="?"/>
    <x v="0"/>
    <m/>
    <m/>
    <m/>
    <x v="2"/>
    <x v="0"/>
  </r>
  <r>
    <x v="0"/>
    <x v="8"/>
    <s v="Sweden"/>
    <s v="2014Q1"/>
    <s v="201401"/>
    <d v="2013-11-29T00:00:00"/>
    <s v="8700"/>
    <m/>
    <x v="375"/>
    <s v="Fusion EMEA"/>
    <s v="88R637661"/>
    <x v="1"/>
    <x v="1"/>
    <s v="NO"/>
    <s v="NO"/>
    <n v="-11027.7325"/>
    <s v="PO0006NE"/>
    <s v="?"/>
    <x v="0"/>
    <m/>
    <m/>
    <m/>
    <x v="2"/>
    <x v="1"/>
  </r>
  <r>
    <x v="0"/>
    <x v="8"/>
    <s v="Sweden"/>
    <s v="2014Q1"/>
    <s v="201401"/>
    <d v="2013-11-29T00:00:00"/>
    <s v="4Y00"/>
    <m/>
    <x v="375"/>
    <s v="Fusion EMEA"/>
    <s v="88R637661"/>
    <x v="1"/>
    <x v="1"/>
    <s v="NO"/>
    <s v="NO"/>
    <n v="-81685.712400000004"/>
    <s v="PO0006NE"/>
    <s v="?"/>
    <x v="0"/>
    <m/>
    <m/>
    <m/>
    <x v="2"/>
    <x v="1"/>
  </r>
  <r>
    <x v="0"/>
    <x v="8"/>
    <s v="Sweden"/>
    <s v="2014Q1"/>
    <s v="201401"/>
    <d v="2013-11-29T00:00:00"/>
    <s v="4Y00"/>
    <m/>
    <x v="375"/>
    <s v="Fusion EMEA"/>
    <s v="88R637661"/>
    <x v="1"/>
    <x v="1"/>
    <s v="NO"/>
    <s v="NO"/>
    <n v="32053.162517864468"/>
    <s v="PO0006NE"/>
    <s v="?"/>
    <x v="0"/>
    <m/>
    <m/>
    <m/>
    <x v="2"/>
    <x v="1"/>
  </r>
  <r>
    <x v="0"/>
    <x v="8"/>
    <s v="Sweden"/>
    <s v="2014Q1"/>
    <s v="201401"/>
    <d v="2013-11-29T00:00:00"/>
    <s v="8700"/>
    <m/>
    <x v="375"/>
    <s v="Fusion EMEA"/>
    <s v="88R637661"/>
    <x v="1"/>
    <x v="1"/>
    <s v="NO"/>
    <s v="NO"/>
    <n v="11018.092097825664"/>
    <s v="PO0006NE"/>
    <s v="?"/>
    <x v="0"/>
    <m/>
    <m/>
    <m/>
    <x v="2"/>
    <x v="1"/>
  </r>
  <r>
    <x v="0"/>
    <x v="8"/>
    <s v="Sweden"/>
    <s v="2014Q1"/>
    <s v="201401"/>
    <d v="2013-11-29T00:00:00"/>
    <s v="4Y00"/>
    <m/>
    <x v="375"/>
    <s v="Fusion EMEA"/>
    <s v="88R637661"/>
    <x v="1"/>
    <x v="1"/>
    <s v="NO"/>
    <s v="NO"/>
    <n v="22638.903450505539"/>
    <s v="PO0006NE"/>
    <s v="?"/>
    <x v="0"/>
    <m/>
    <m/>
    <m/>
    <x v="2"/>
    <x v="1"/>
  </r>
  <r>
    <x v="0"/>
    <x v="8"/>
    <s v="Sweden"/>
    <s v="2014Q1"/>
    <s v="201401"/>
    <d v="2013-11-29T00:00:00"/>
    <s v="4Y00"/>
    <m/>
    <x v="375"/>
    <s v="Fusion EMEA"/>
    <s v="88R637661"/>
    <x v="1"/>
    <x v="1"/>
    <s v="NO"/>
    <s v="NO"/>
    <n v="18590.834260361393"/>
    <s v="PO0006NE"/>
    <s v="?"/>
    <x v="0"/>
    <m/>
    <m/>
    <m/>
    <x v="2"/>
    <x v="1"/>
  </r>
  <r>
    <x v="1"/>
    <x v="4"/>
    <s v="Ecuador"/>
    <s v="2014Q1"/>
    <s v="201401"/>
    <d v="2013-11-15T00:00:00"/>
    <s v="8700"/>
    <m/>
    <x v="376"/>
    <s v="Fusion Americas"/>
    <s v="HWZ008378"/>
    <x v="14"/>
    <x v="14"/>
    <s v="NO"/>
    <s v="NO"/>
    <n v="219.45"/>
    <s v="4400003034"/>
    <s v="?"/>
    <x v="0"/>
    <m/>
    <m/>
    <m/>
    <x v="1"/>
    <x v="1"/>
  </r>
  <r>
    <x v="0"/>
    <x v="8"/>
    <s v="Finland"/>
    <s v="2014Q1"/>
    <s v="201401"/>
    <d v="2013-11-14T00:00:00"/>
    <s v="TE00"/>
    <m/>
    <x v="377"/>
    <s v="Fusion EMEA"/>
    <s v="91R573635"/>
    <x v="180"/>
    <x v="179"/>
    <s v="NO"/>
    <s v="NO"/>
    <n v="3994.2408"/>
    <s v="4500484376"/>
    <s v="?"/>
    <x v="0"/>
    <m/>
    <m/>
    <m/>
    <x v="1"/>
    <x v="2"/>
  </r>
  <r>
    <x v="0"/>
    <x v="13"/>
    <s v="France"/>
    <s v="2014Q1"/>
    <s v="201401"/>
    <d v="2013-11-14T00:00:00"/>
    <s v="TE00"/>
    <m/>
    <x v="378"/>
    <s v="Fusion EMEA"/>
    <s v="81R574701"/>
    <x v="181"/>
    <x v="180"/>
    <s v="NO"/>
    <s v="NO"/>
    <n v="3950.5300999999999"/>
    <s v="VIT.LIC.LRITC.131112"/>
    <s v="?"/>
    <x v="0"/>
    <m/>
    <m/>
    <m/>
    <x v="1"/>
    <x v="2"/>
  </r>
  <r>
    <x v="0"/>
    <x v="3"/>
    <s v="Hungary"/>
    <s v="2014Q1"/>
    <s v="201401"/>
    <d v="2013-11-14T00:00:00"/>
    <s v="TE00"/>
    <s v="Kisivan, Tibor"/>
    <x v="4"/>
    <s v="Fusion EMEA"/>
    <s v="9PR574695"/>
    <x v="3"/>
    <x v="3"/>
    <s v="NO"/>
    <s v="NO"/>
    <n v="69773.161399999997"/>
    <s v="90280321"/>
    <s v="?"/>
    <x v="0"/>
    <m/>
    <m/>
    <m/>
    <x v="1"/>
    <x v="2"/>
  </r>
  <r>
    <x v="0"/>
    <x v="2"/>
    <s v="Germany"/>
    <s v="2014Q1"/>
    <s v="201401"/>
    <d v="2013-11-14T00:00:00"/>
    <s v="8700"/>
    <s v="Klotsche, Jens"/>
    <x v="238"/>
    <s v="Fusion EMEA"/>
    <s v="83R572856"/>
    <x v="2"/>
    <x v="2"/>
    <s v="NO"/>
    <s v="NO"/>
    <n v="757.09619999999995"/>
    <s v="50747759"/>
    <s v="?"/>
    <x v="0"/>
    <m/>
    <m/>
    <m/>
    <x v="1"/>
    <x v="2"/>
  </r>
  <r>
    <x v="0"/>
    <x v="2"/>
    <s v="Germany"/>
    <s v="2014Q1"/>
    <s v="201401"/>
    <d v="2013-11-14T00:00:00"/>
    <s v="8700"/>
    <s v="Klotsche, Jens"/>
    <x v="238"/>
    <s v="Fusion EMEA"/>
    <s v="83R572856"/>
    <x v="2"/>
    <x v="2"/>
    <s v="NO"/>
    <s v="NO"/>
    <n v="1135.6443999999999"/>
    <s v="50747759"/>
    <s v="?"/>
    <x v="0"/>
    <m/>
    <m/>
    <m/>
    <x v="1"/>
    <x v="2"/>
  </r>
  <r>
    <x v="0"/>
    <x v="2"/>
    <s v="Germany"/>
    <s v="2014Q1"/>
    <s v="201401"/>
    <d v="2013-11-14T00:00:00"/>
    <s v="8700"/>
    <s v="Klotsche, Jens"/>
    <x v="238"/>
    <s v="Fusion EMEA"/>
    <s v="83R572856"/>
    <x v="2"/>
    <x v="2"/>
    <s v="NO"/>
    <s v="NO"/>
    <n v="757.09619999999995"/>
    <s v="50747759"/>
    <s v="?"/>
    <x v="0"/>
    <m/>
    <m/>
    <m/>
    <x v="1"/>
    <x v="2"/>
  </r>
  <r>
    <x v="0"/>
    <x v="10"/>
    <s v="Qatar"/>
    <s v="2014Q1"/>
    <s v="201401"/>
    <d v="2013-11-25T00:00:00"/>
    <s v="TE00"/>
    <m/>
    <x v="220"/>
    <s v="Fusion EMEA"/>
    <s v="E8R614195"/>
    <x v="95"/>
    <x v="95"/>
    <s v="NO"/>
    <s v="NO"/>
    <n v="11904"/>
    <s v="COS/SW/HMC/HP/ 27432"/>
    <s v="?"/>
    <x v="0"/>
    <m/>
    <m/>
    <m/>
    <x v="0"/>
    <x v="2"/>
  </r>
  <r>
    <x v="0"/>
    <x v="10"/>
    <s v="Qatar"/>
    <s v="2014Q1"/>
    <s v="201401"/>
    <d v="2013-11-25T00:00:00"/>
    <s v="TE00"/>
    <m/>
    <x v="220"/>
    <s v="Fusion EMEA"/>
    <s v="E8R614195"/>
    <x v="95"/>
    <x v="95"/>
    <s v="NO"/>
    <s v="NO"/>
    <n v="33480"/>
    <s v="COS/SW/HMC/HP/ 27432"/>
    <s v="?"/>
    <x v="0"/>
    <m/>
    <m/>
    <m/>
    <x v="0"/>
    <x v="2"/>
  </r>
  <r>
    <x v="0"/>
    <x v="10"/>
    <s v="Qatar"/>
    <s v="2014Q1"/>
    <s v="201401"/>
    <d v="2013-11-25T00:00:00"/>
    <s v="TE00"/>
    <m/>
    <x v="220"/>
    <s v="Fusion EMEA"/>
    <s v="E8R614195"/>
    <x v="95"/>
    <x v="95"/>
    <s v="NO"/>
    <s v="NO"/>
    <n v="40920"/>
    <s v="COS/SW/HMC/HP/ 27432"/>
    <s v="?"/>
    <x v="0"/>
    <m/>
    <m/>
    <m/>
    <x v="0"/>
    <x v="2"/>
  </r>
  <r>
    <x v="0"/>
    <x v="0"/>
    <s v="UK"/>
    <s v="2014Q1"/>
    <s v="201401"/>
    <d v="2013-11-25T00:00:00"/>
    <s v="8700"/>
    <s v="Wright, William"/>
    <x v="151"/>
    <s v="Fusion EMEA"/>
    <s v="80R605862"/>
    <x v="84"/>
    <x v="84"/>
    <s v="ATTACH_BY_AMIDID"/>
    <s v="NO"/>
    <n v="4600"/>
    <s v="6700174626"/>
    <s v="?"/>
    <x v="0"/>
    <m/>
    <m/>
    <m/>
    <x v="1"/>
    <x v="1"/>
  </r>
  <r>
    <x v="0"/>
    <x v="10"/>
    <s v="Qatar"/>
    <s v="2014Q1"/>
    <s v="201401"/>
    <d v="2013-11-25T00:00:00"/>
    <s v="TE00"/>
    <m/>
    <x v="220"/>
    <s v="Fusion EMEA"/>
    <s v="E8R614195"/>
    <x v="95"/>
    <x v="95"/>
    <s v="NO"/>
    <s v="NO"/>
    <n v="53.94"/>
    <s v="COS/SW/HMC/HP/ 27432"/>
    <s v="?"/>
    <x v="0"/>
    <m/>
    <m/>
    <m/>
    <x v="0"/>
    <x v="2"/>
  </r>
  <r>
    <x v="0"/>
    <x v="8"/>
    <s v="Netherland"/>
    <s v="2014Q1"/>
    <s v="201401"/>
    <d v="2013-11-25T00:00:00"/>
    <s v="4Y00"/>
    <s v="GWE CP TBH 01"/>
    <x v="379"/>
    <s v="Fusion EMEA"/>
    <s v="85R369887"/>
    <x v="182"/>
    <x v="181"/>
    <s v="NO"/>
    <s v="NO"/>
    <n v="73300.706900000005"/>
    <s v="5600003503"/>
    <s v="?"/>
    <x v="0"/>
    <m/>
    <m/>
    <m/>
    <x v="0"/>
    <x v="2"/>
  </r>
  <r>
    <x v="2"/>
    <x v="11"/>
    <s v="Taiwan"/>
    <s v="2014Q1"/>
    <s v="201401"/>
    <d v="2013-11-25T00:00:00"/>
    <s v="8700"/>
    <m/>
    <x v="380"/>
    <s v="Fusion APJ"/>
    <s v="D40050928"/>
    <x v="183"/>
    <x v="182"/>
    <s v="NO"/>
    <s v="NO"/>
    <n v="565.01430000000005"/>
    <s v="PO-2013-02077"/>
    <s v="?"/>
    <x v="0"/>
    <m/>
    <m/>
    <m/>
    <x v="1"/>
    <x v="2"/>
  </r>
  <r>
    <x v="0"/>
    <x v="2"/>
    <s v="Germany"/>
    <s v="2014Q1"/>
    <s v="201401"/>
    <d v="2013-11-25T00:00:00"/>
    <s v="TE00"/>
    <s v="Hemp, Thomas"/>
    <x v="381"/>
    <s v="Fusion EMEA"/>
    <s v="83R614221"/>
    <x v="184"/>
    <x v="183"/>
    <s v="NO"/>
    <s v="NO"/>
    <n v="4078.3033999999998"/>
    <s v="4751218743/M35"/>
    <s v="?"/>
    <x v="0"/>
    <m/>
    <m/>
    <m/>
    <x v="1"/>
    <x v="2"/>
  </r>
  <r>
    <x v="0"/>
    <x v="2"/>
    <s v="Germany"/>
    <s v="2014Q1"/>
    <s v="201401"/>
    <d v="2013-11-25T00:00:00"/>
    <s v="TE00"/>
    <s v="Duschek, Thomas"/>
    <x v="382"/>
    <s v="Fusion EMEA"/>
    <s v="83R612325"/>
    <x v="185"/>
    <x v="184"/>
    <s v="NO"/>
    <s v="NO"/>
    <n v="39272.6754"/>
    <s v="2472013"/>
    <s v="?"/>
    <x v="0"/>
    <m/>
    <m/>
    <m/>
    <x v="1"/>
    <x v="1"/>
  </r>
  <r>
    <x v="0"/>
    <x v="8"/>
    <s v="Netherland"/>
    <s v="2014Q1"/>
    <s v="201401"/>
    <d v="2013-11-25T00:00:00"/>
    <s v="4Y00"/>
    <s v="GWE CP TBH 01"/>
    <x v="379"/>
    <s v="Fusion EMEA"/>
    <s v="85R369887"/>
    <x v="182"/>
    <x v="181"/>
    <s v="NO"/>
    <s v="NO"/>
    <n v="44002.1751"/>
    <s v="5600003503"/>
    <s v="?"/>
    <x v="0"/>
    <m/>
    <m/>
    <m/>
    <x v="0"/>
    <x v="2"/>
  </r>
  <r>
    <x v="0"/>
    <x v="8"/>
    <s v="Netherland"/>
    <s v="2014Q1"/>
    <s v="201401"/>
    <d v="2013-11-25T00:00:00"/>
    <s v="4Y00"/>
    <s v="GWE CP TBH 01"/>
    <x v="379"/>
    <s v="Fusion EMEA"/>
    <s v="85R369887"/>
    <x v="182"/>
    <x v="181"/>
    <s v="NO"/>
    <s v="NO"/>
    <n v="66.612300000000005"/>
    <s v="5600003503"/>
    <s v="?"/>
    <x v="0"/>
    <m/>
    <m/>
    <m/>
    <x v="0"/>
    <x v="2"/>
  </r>
  <r>
    <x v="0"/>
    <x v="8"/>
    <s v="Netherland"/>
    <s v="2014Q1"/>
    <s v="201401"/>
    <d v="2013-11-25T00:00:00"/>
    <s v="4Y00"/>
    <s v="GWE CP TBH 01"/>
    <x v="379"/>
    <s v="Fusion EMEA"/>
    <s v="85R369887"/>
    <x v="182"/>
    <x v="181"/>
    <s v="NO"/>
    <s v="NO"/>
    <n v="72.05"/>
    <s v="5600003503"/>
    <s v="?"/>
    <x v="0"/>
    <m/>
    <m/>
    <m/>
    <x v="0"/>
    <x v="2"/>
  </r>
  <r>
    <x v="0"/>
    <x v="3"/>
    <s v="Russia"/>
    <s v="2014Q1"/>
    <s v="201401"/>
    <d v="2013-11-25T00:00:00"/>
    <s v="8700"/>
    <m/>
    <x v="383"/>
    <s v="Fusion EMEA"/>
    <s v="CBR615057"/>
    <x v="14"/>
    <x v="14"/>
    <s v="NO"/>
    <s v="NO"/>
    <n v="5196.6000000000004"/>
    <s v="TCG032864_Ent_BM"/>
    <s v="?"/>
    <x v="0"/>
    <m/>
    <m/>
    <m/>
    <x v="1"/>
    <x v="1"/>
  </r>
  <r>
    <x v="0"/>
    <x v="3"/>
    <s v="Russia"/>
    <s v="2014Q1"/>
    <s v="201401"/>
    <d v="2013-11-25T00:00:00"/>
    <s v="8700"/>
    <m/>
    <x v="383"/>
    <s v="Fusion EMEA"/>
    <s v="CBR615057"/>
    <x v="14"/>
    <x v="14"/>
    <s v="NO"/>
    <s v="NO"/>
    <n v="5846.18"/>
    <s v="TCG032864_Ent_BM"/>
    <s v="?"/>
    <x v="0"/>
    <m/>
    <m/>
    <m/>
    <x v="1"/>
    <x v="1"/>
  </r>
  <r>
    <x v="0"/>
    <x v="13"/>
    <s v="France"/>
    <s v="2014Q1"/>
    <s v="201401"/>
    <d v="2013-11-25T00:00:00"/>
    <s v="8700"/>
    <m/>
    <x v="384"/>
    <s v="Fusion EMEA"/>
    <s v="81R615724"/>
    <x v="186"/>
    <x v="185"/>
    <s v="NO"/>
    <s v="NO"/>
    <n v="49902.120799999997"/>
    <s v="142730"/>
    <s v="?"/>
    <x v="0"/>
    <m/>
    <m/>
    <m/>
    <x v="0"/>
    <x v="2"/>
  </r>
  <r>
    <x v="1"/>
    <x v="1"/>
    <s v="USA"/>
    <s v="2014Q1"/>
    <s v="201401"/>
    <d v="2013-11-19T00:00:00"/>
    <s v="8700"/>
    <s v="Qayyum, Fred"/>
    <x v="385"/>
    <s v="Fusion Americas"/>
    <s v="26Z064923"/>
    <x v="55"/>
    <x v="55"/>
    <s v="NO"/>
    <s v="NO"/>
    <n v="4679.25"/>
    <s v="X1310305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386"/>
    <s v="Fusion Americas"/>
    <s v="26Z064258"/>
    <x v="55"/>
    <x v="55"/>
    <s v="NO"/>
    <s v="NO"/>
    <n v="623.9"/>
    <s v="X1310300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387"/>
    <s v="Fusion Americas"/>
    <s v="26Z065093"/>
    <x v="55"/>
    <x v="55"/>
    <s v="NO"/>
    <s v="NO"/>
    <n v="311.95"/>
    <s v="X1310308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388"/>
    <s v="Fusion Americas"/>
    <s v="26Z065099"/>
    <x v="55"/>
    <x v="55"/>
    <s v="NO"/>
    <s v="NO"/>
    <n v="311.95"/>
    <s v="X1310311s"/>
    <s v="?"/>
    <x v="3"/>
    <s v="P-FED-DoD/Intel"/>
    <s v="1-Strat"/>
    <s v="1-Strat"/>
    <x v="1"/>
    <x v="2"/>
  </r>
  <r>
    <x v="0"/>
    <x v="13"/>
    <s v="France"/>
    <s v="2014Q1"/>
    <s v="201401"/>
    <d v="2013-11-25T00:00:00"/>
    <s v="8700"/>
    <m/>
    <x v="384"/>
    <s v="Fusion EMEA"/>
    <s v="81R615724"/>
    <x v="186"/>
    <x v="185"/>
    <s v="NO"/>
    <s v="NO"/>
    <n v="99959.217000000004"/>
    <s v="142730"/>
    <s v="?"/>
    <x v="0"/>
    <m/>
    <m/>
    <m/>
    <x v="0"/>
    <x v="2"/>
  </r>
  <r>
    <x v="1"/>
    <x v="1"/>
    <s v="USA"/>
    <s v="2014Q1"/>
    <s v="201401"/>
    <d v="2013-11-19T00:00:00"/>
    <s v="8700"/>
    <s v="Qayyum, Fred"/>
    <x v="389"/>
    <s v="Fusion Americas"/>
    <s v="26Z065095"/>
    <x v="55"/>
    <x v="55"/>
    <s v="NO"/>
    <s v="NO"/>
    <n v="311.95"/>
    <s v="X1310310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390"/>
    <s v="Fusion Americas"/>
    <s v="26Z071941"/>
    <x v="55"/>
    <x v="55"/>
    <s v="NO"/>
    <s v="NO"/>
    <n v="-261.3"/>
    <s v="X1320016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391"/>
    <s v="Fusion Americas"/>
    <s v="26Z073044"/>
    <x v="55"/>
    <x v="55"/>
    <s v="NO"/>
    <s v="NO"/>
    <n v="174.2"/>
    <s v="X1320033"/>
    <s v="?"/>
    <x v="3"/>
    <s v="P-FED-DoD/Intel"/>
    <s v="1-Strat"/>
    <s v="1-Strat"/>
    <x v="1"/>
    <x v="2"/>
  </r>
  <r>
    <x v="2"/>
    <x v="15"/>
    <s v="India"/>
    <s v="2014Q1"/>
    <s v="201401"/>
    <d v="2013-11-27T00:00:00"/>
    <s v="8700"/>
    <m/>
    <x v="392"/>
    <s v="Fusion APJ"/>
    <s v="J92708494"/>
    <x v="14"/>
    <x v="14"/>
    <s v="NO"/>
    <s v="ATTACH_BY_ORDERNO"/>
    <n v="-10.265499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4"/>
    <s v="Fusion APJ"/>
    <s v="J92708494"/>
    <x v="14"/>
    <x v="14"/>
    <s v="NO"/>
    <s v="ATTACH_BY_ORDERNO"/>
    <n v="3896.5798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3"/>
    <s v="Fusion APJ"/>
    <s v="J92708494"/>
    <x v="14"/>
    <x v="14"/>
    <s v="NO"/>
    <s v="ATTACH_BY_ORDERNO"/>
    <n v="-3896.5798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8248.2214999999997"/>
    <s v="PO/2013-14/HP/POLARIS RBI/06/RBI"/>
    <s v="?"/>
    <x v="0"/>
    <m/>
    <m/>
    <m/>
    <x v="1"/>
    <x v="0"/>
  </r>
  <r>
    <x v="1"/>
    <x v="4"/>
    <s v="Ecuador"/>
    <s v="2014Q1"/>
    <s v="201401"/>
    <d v="2013-11-20T00:00:00"/>
    <s v="8700"/>
    <m/>
    <x v="393"/>
    <s v="Fusion Americas"/>
    <s v="HWZ008424"/>
    <x v="14"/>
    <x v="14"/>
    <s v="NO"/>
    <s v="NO"/>
    <n v="1536.15"/>
    <s v="4400003083"/>
    <s v="?"/>
    <x v="0"/>
    <m/>
    <m/>
    <m/>
    <x v="1"/>
    <x v="1"/>
  </r>
  <r>
    <x v="2"/>
    <x v="15"/>
    <s v="India"/>
    <s v="2014Q1"/>
    <s v="201401"/>
    <d v="2013-11-27T00:00:00"/>
    <s v="8700"/>
    <m/>
    <x v="392"/>
    <s v="Fusion APJ"/>
    <s v="J92708494"/>
    <x v="14"/>
    <x v="14"/>
    <s v="NO"/>
    <s v="ATTACH_BY_ORDERNO"/>
    <n v="-2128.3388"/>
    <s v="PO/2013-14/HP/AXIS BANK/05"/>
    <s v="?"/>
    <x v="0"/>
    <m/>
    <m/>
    <m/>
    <x v="1"/>
    <x v="0"/>
  </r>
  <r>
    <x v="1"/>
    <x v="4"/>
    <s v="Venezuela"/>
    <s v="2014Q1"/>
    <s v="201401"/>
    <d v="2013-11-20T00:00:00"/>
    <s v="8700"/>
    <m/>
    <x v="394"/>
    <s v="Fusion Americas"/>
    <s v="18Z027701"/>
    <x v="94"/>
    <x v="94"/>
    <s v="NO"/>
    <s v="NO"/>
    <n v="-10074"/>
    <s v="5100104007"/>
    <s v="?"/>
    <x v="0"/>
    <m/>
    <m/>
    <m/>
    <x v="1"/>
    <x v="2"/>
  </r>
  <r>
    <x v="2"/>
    <x v="15"/>
    <s v="India"/>
    <s v="2014Q1"/>
    <s v="201401"/>
    <d v="2013-11-27T00:00:00"/>
    <s v="8700"/>
    <m/>
    <x v="392"/>
    <s v="Fusion APJ"/>
    <s v="J92708494"/>
    <x v="14"/>
    <x v="14"/>
    <s v="NO"/>
    <s v="ATTACH_BY_ORDERNO"/>
    <n v="-52649.4576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246"/>
    <s v="Fusion APJ"/>
    <s v="J92708494"/>
    <x v="14"/>
    <x v="14"/>
    <s v="NO"/>
    <s v="ATTACH_BY_ORDERNO"/>
    <n v="-6950.9610000000002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250"/>
    <s v="Fusion APJ"/>
    <s v="J92708494"/>
    <x v="14"/>
    <x v="14"/>
    <s v="NO"/>
    <s v="ATTACH_BY_ORDERNO"/>
    <n v="6950.9610000000002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54840.695299999999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54840.695299999999"/>
    <s v="PO/2013-14/HP/POLARIS RBI/06/RBI"/>
    <s v="?"/>
    <x v="0"/>
    <m/>
    <m/>
    <m/>
    <x v="1"/>
    <x v="0"/>
  </r>
  <r>
    <x v="1"/>
    <x v="4"/>
    <s v="Venezuela"/>
    <s v="2014Q1"/>
    <s v="201401"/>
    <d v="2013-11-20T00:00:00"/>
    <s v="8700"/>
    <m/>
    <x v="394"/>
    <s v="Fusion Americas"/>
    <s v="18Z027701"/>
    <x v="94"/>
    <x v="94"/>
    <s v="NO"/>
    <s v="NO"/>
    <n v="-15111"/>
    <s v="5100104007"/>
    <s v="?"/>
    <x v="0"/>
    <m/>
    <m/>
    <m/>
    <x v="1"/>
    <x v="2"/>
  </r>
  <r>
    <x v="1"/>
    <x v="4"/>
    <s v="Venezuela"/>
    <s v="2014Q1"/>
    <s v="201401"/>
    <d v="2013-11-20T00:00:00"/>
    <s v="8700"/>
    <m/>
    <x v="394"/>
    <s v="Fusion Americas"/>
    <s v="18Z027701"/>
    <x v="94"/>
    <x v="94"/>
    <s v="NO"/>
    <s v="NO"/>
    <n v="-247.65"/>
    <s v="5100104007"/>
    <s v="?"/>
    <x v="0"/>
    <m/>
    <m/>
    <m/>
    <x v="1"/>
    <x v="2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2457.4674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8700"/>
    <m/>
    <x v="395"/>
    <s v="Fusion APJ"/>
    <s v="J92708494"/>
    <x v="14"/>
    <x v="14"/>
    <s v="NO"/>
    <s v="ATTACH_BY_ORDERNO"/>
    <n v="2128.3388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2457.4674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8700"/>
    <m/>
    <x v="395"/>
    <s v="Fusion APJ"/>
    <s v="J92708494"/>
    <x v="14"/>
    <x v="14"/>
    <s v="NO"/>
    <s v="ATTACH_BY_ORDERNO"/>
    <n v="10.265499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8248.2214999999997"/>
    <s v="PO/2013-14/HP/POLARIS RBI/06/RBI"/>
    <s v="?"/>
    <x v="0"/>
    <m/>
    <m/>
    <m/>
    <x v="0"/>
    <x v="0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334.85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2907.45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1698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2317.0500000000002"/>
    <s v="130001395"/>
    <s v="?"/>
    <x v="0"/>
    <m/>
    <m/>
    <m/>
    <x v="0"/>
    <x v="2"/>
  </r>
  <r>
    <x v="2"/>
    <x v="11"/>
    <s v="China"/>
    <s v="2014Q1"/>
    <s v="201401"/>
    <d v="2013-11-25T00:00:00"/>
    <s v="TE00"/>
    <m/>
    <x v="396"/>
    <s v="Fusion APJ"/>
    <s v="F49969003"/>
    <x v="187"/>
    <x v="186"/>
    <s v="NO"/>
    <s v="NO"/>
    <n v="70.099999999999994"/>
    <s v="14DTVADBTO003"/>
    <s v="?"/>
    <x v="0"/>
    <m/>
    <m/>
    <m/>
    <x v="1"/>
    <x v="2"/>
  </r>
  <r>
    <x v="2"/>
    <x v="9"/>
    <s v="Korea"/>
    <s v="2014Q1"/>
    <s v="201401"/>
    <d v="2013-11-07T00:00:00"/>
    <s v="8700"/>
    <m/>
    <x v="397"/>
    <s v="Fusion APJ"/>
    <s v="E51057073"/>
    <x v="14"/>
    <x v="14"/>
    <s v="NO"/>
    <s v="NO"/>
    <n v="6054.1433999999999"/>
    <s v="E6HP-13134-01"/>
    <s v="?"/>
    <x v="0"/>
    <m/>
    <m/>
    <m/>
    <x v="1"/>
    <x v="1"/>
  </r>
  <r>
    <x v="0"/>
    <x v="0"/>
    <s v="UK"/>
    <s v="2014Q1"/>
    <s v="201401"/>
    <d v="2013-11-04T00:00:00"/>
    <s v="TE00"/>
    <s v="Kirby, Lisa"/>
    <x v="398"/>
    <s v="Fusion EMEA"/>
    <s v="80R531532"/>
    <x v="188"/>
    <x v="187"/>
    <s v="NO"/>
    <s v="NO"/>
    <n v="78750.607999999993"/>
    <s v="E856817"/>
    <s v="?"/>
    <x v="0"/>
    <m/>
    <m/>
    <m/>
    <x v="1"/>
    <x v="1"/>
  </r>
  <r>
    <x v="0"/>
    <x v="0"/>
    <s v="UK"/>
    <s v="2014Q1"/>
    <s v="201401"/>
    <d v="2013-11-04T00:00:00"/>
    <s v="TE00"/>
    <s v="Kirby, Lisa"/>
    <x v="399"/>
    <s v="Fusion EMEA"/>
    <s v="80R531532"/>
    <x v="188"/>
    <x v="187"/>
    <s v="NO"/>
    <s v="NO"/>
    <n v="59062.955999999998"/>
    <s v="E856817"/>
    <s v="?"/>
    <x v="0"/>
    <m/>
    <m/>
    <m/>
    <x v="1"/>
    <x v="1"/>
  </r>
  <r>
    <x v="1"/>
    <x v="1"/>
    <s v="USA"/>
    <s v="2014Q1"/>
    <s v="201401"/>
    <d v="2013-11-27T00:00:00"/>
    <s v="8700"/>
    <m/>
    <x v="400"/>
    <s v="Fusion Americas"/>
    <s v="26Z073685"/>
    <x v="189"/>
    <x v="188"/>
    <s v="NO"/>
    <s v="NO"/>
    <n v="5000"/>
    <s v="SPP - Large Market Membership"/>
    <s v="?"/>
    <x v="0"/>
    <m/>
    <m/>
    <m/>
    <x v="1"/>
    <x v="2"/>
  </r>
  <r>
    <x v="1"/>
    <x v="1"/>
    <s v="USA"/>
    <s v="2014Q1"/>
    <s v="201401"/>
    <d v="2013-11-27T00:00:00"/>
    <s v="8700"/>
    <m/>
    <x v="401"/>
    <s v="Fusion Americas"/>
    <s v="26Z073705"/>
    <x v="1"/>
    <x v="1"/>
    <s v="NO"/>
    <s v="NO"/>
    <n v="5000"/>
    <s v="ESP - Silver Membership"/>
    <s v="?"/>
    <x v="0"/>
    <m/>
    <m/>
    <m/>
    <x v="1"/>
    <x v="1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6244.4"/>
    <s v="5100104007"/>
    <s v="?"/>
    <x v="0"/>
    <m/>
    <m/>
    <m/>
    <x v="2"/>
    <x v="2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13223.4"/>
    <s v="5100104007"/>
    <s v="?"/>
    <x v="0"/>
    <m/>
    <m/>
    <m/>
    <x v="2"/>
    <x v="2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216.72"/>
    <s v="5100104007"/>
    <s v="?"/>
    <x v="0"/>
    <m/>
    <m/>
    <m/>
    <x v="2"/>
    <x v="2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18733.150000000001"/>
    <s v="5100104007"/>
    <s v="?"/>
    <x v="0"/>
    <m/>
    <m/>
    <m/>
    <x v="2"/>
    <x v="2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1837.5"/>
    <s v="5100104007"/>
    <s v="?"/>
    <x v="0"/>
    <m/>
    <m/>
    <m/>
    <x v="2"/>
    <x v="2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93665.75"/>
    <s v="5100104007"/>
    <s v="?"/>
    <x v="0"/>
    <m/>
    <m/>
    <m/>
    <x v="2"/>
    <x v="2"/>
  </r>
  <r>
    <x v="1"/>
    <x v="14"/>
    <s v="Canada"/>
    <s v="2014Q1"/>
    <s v="201401"/>
    <d v="2013-11-05T00:00:00"/>
    <s v="TE00"/>
    <m/>
    <x v="402"/>
    <s v="Fusion Americas"/>
    <s v="20Z052564"/>
    <x v="190"/>
    <x v="189"/>
    <s v="NO"/>
    <s v="NO"/>
    <n v="1242.3777"/>
    <s v="151300082057"/>
    <s v="?"/>
    <x v="0"/>
    <m/>
    <m/>
    <m/>
    <x v="1"/>
    <x v="2"/>
  </r>
  <r>
    <x v="1"/>
    <x v="4"/>
    <s v="Ecuador"/>
    <s v="2014Q1"/>
    <s v="201401"/>
    <d v="2013-11-05T00:00:00"/>
    <s v="TE00"/>
    <m/>
    <x v="403"/>
    <s v="VELOCITY"/>
    <s v="HW0053521159"/>
    <x v="170"/>
    <x v="169"/>
    <s v="NO"/>
    <s v="NO"/>
    <n v="-600"/>
    <s v="TCCRB-148740"/>
    <s v="?"/>
    <x v="0"/>
    <m/>
    <m/>
    <m/>
    <x v="1"/>
    <x v="2"/>
  </r>
  <r>
    <x v="1"/>
    <x v="4"/>
    <s v="Ecuador"/>
    <s v="2014Q1"/>
    <s v="201401"/>
    <d v="2013-11-05T00:00:00"/>
    <s v="8700"/>
    <m/>
    <x v="403"/>
    <s v="VELOCITY"/>
    <s v="HW0053521159"/>
    <x v="170"/>
    <x v="169"/>
    <s v="NO"/>
    <s v="NO"/>
    <n v="-1500"/>
    <s v="TCCRB-148740"/>
    <s v="?"/>
    <x v="0"/>
    <m/>
    <m/>
    <m/>
    <x v="1"/>
    <x v="2"/>
  </r>
  <r>
    <x v="0"/>
    <x v="5"/>
    <s v="Turkey"/>
    <s v="2014Q1"/>
    <s v="201401"/>
    <d v="2013-11-04T00:00:00"/>
    <s v="TF00"/>
    <m/>
    <x v="404"/>
    <s v="Fusion EMEA"/>
    <s v="J4R530076"/>
    <x v="191"/>
    <x v="190"/>
    <s v="NO"/>
    <s v="ATTACH_BY_AMIDID"/>
    <n v="617.4"/>
    <s v="ASP00026235-DataServr-Garanti"/>
    <s v="?"/>
    <x v="0"/>
    <m/>
    <m/>
    <m/>
    <x v="2"/>
    <x v="0"/>
  </r>
  <r>
    <x v="0"/>
    <x v="5"/>
    <s v="Turkey"/>
    <s v="2014Q1"/>
    <s v="201401"/>
    <d v="2013-11-04T00:00:00"/>
    <s v="TF00"/>
    <m/>
    <x v="404"/>
    <s v="Fusion EMEA"/>
    <s v="J4R530076"/>
    <x v="191"/>
    <x v="190"/>
    <s v="NO"/>
    <s v="ATTACH_BY_AMIDID"/>
    <n v="1317.12"/>
    <s v="ASP00026235-DataServr-Garanti"/>
    <s v="?"/>
    <x v="0"/>
    <m/>
    <m/>
    <m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55.56000000000085"/>
    <s v="750-4791-1900"/>
    <s v="?"/>
    <x v="2"/>
    <s v="E-NYC Metro"/>
    <s v="1-Strat"/>
    <s v="1-Strat EG"/>
    <x v="2"/>
    <x v="0"/>
  </r>
  <r>
    <x v="0"/>
    <x v="5"/>
    <s v="Turkey"/>
    <s v="2014Q1"/>
    <s v="201401"/>
    <d v="2013-11-04T00:00:00"/>
    <s v="TF00"/>
    <m/>
    <x v="404"/>
    <s v="Fusion EMEA"/>
    <s v="J4R530076"/>
    <x v="191"/>
    <x v="190"/>
    <s v="NO"/>
    <s v="ATTACH_BY_AMIDID"/>
    <n v="2469.6"/>
    <s v="ASP00026235-DataServr-Garanti"/>
    <s v="?"/>
    <x v="0"/>
    <m/>
    <m/>
    <m/>
    <x v="2"/>
    <x v="0"/>
  </r>
  <r>
    <x v="0"/>
    <x v="5"/>
    <s v="Turkey"/>
    <s v="2014Q1"/>
    <s v="201401"/>
    <d v="2013-11-04T00:00:00"/>
    <s v="FC00"/>
    <m/>
    <x v="404"/>
    <s v="Fusion EMEA"/>
    <s v="J4R530076"/>
    <x v="191"/>
    <x v="190"/>
    <s v="NO"/>
    <s v="ATTACH_BY_AMIDID"/>
    <n v="37911.1"/>
    <s v="ASP00026235-DataServr-Garanti"/>
    <s v="?"/>
    <x v="0"/>
    <m/>
    <m/>
    <m/>
    <x v="2"/>
    <x v="0"/>
  </r>
  <r>
    <x v="0"/>
    <x v="5"/>
    <s v="Turkey"/>
    <s v="2014Q1"/>
    <s v="201401"/>
    <d v="2013-11-04T00:00:00"/>
    <s v="FC00"/>
    <m/>
    <x v="404"/>
    <s v="Fusion EMEA"/>
    <s v="J4R530076"/>
    <x v="191"/>
    <x v="190"/>
    <s v="NO"/>
    <s v="ATTACH_BY_AMIDID"/>
    <n v="11988.54"/>
    <s v="ASP00026235-DataServr-Garanti"/>
    <s v="?"/>
    <x v="0"/>
    <m/>
    <m/>
    <m/>
    <x v="2"/>
    <x v="0"/>
  </r>
  <r>
    <x v="1"/>
    <x v="1"/>
    <s v="USA"/>
    <s v="2014Q1"/>
    <s v="201401"/>
    <d v="2013-11-05T00:00:00"/>
    <s v="4Y00"/>
    <s v="Qayyum, Fred"/>
    <x v="312"/>
    <s v="Fusion Americas"/>
    <s v="26Z071822"/>
    <x v="55"/>
    <x v="55"/>
    <s v="ATTACH_BY_AMIDID"/>
    <s v="NO"/>
    <n v="1871.7"/>
    <s v="X1320020"/>
    <s v="?"/>
    <x v="3"/>
    <s v="P-FED-DoD/Intel"/>
    <s v="1-Strat"/>
    <s v="1-Strat"/>
    <x v="1"/>
    <x v="2"/>
  </r>
  <r>
    <x v="1"/>
    <x v="4"/>
    <s v="Mexico"/>
    <s v="2014Q1"/>
    <s v="201401"/>
    <d v="2013-11-05T00:00:00"/>
    <s v="8700"/>
    <m/>
    <x v="405"/>
    <s v="Fusion Americas"/>
    <s v="36Z028272"/>
    <x v="192"/>
    <x v="191"/>
    <s v="ATTACH_BY_PO"/>
    <s v="ATTACH_BY_PO"/>
    <n v="30084.124400000001"/>
    <s v="OM/UAI/DGRMSG/AD/015/2013"/>
    <s v="?"/>
    <x v="0"/>
    <m/>
    <m/>
    <m/>
    <x v="1"/>
    <x v="0"/>
  </r>
  <r>
    <x v="1"/>
    <x v="1"/>
    <s v="USA"/>
    <s v="2014Q1"/>
    <s v="201401"/>
    <d v="2013-11-05T00:00:00"/>
    <s v="4Y00"/>
    <s v="Qayyum, Fred"/>
    <x v="311"/>
    <s v="Fusion Americas"/>
    <s v="26Z071871"/>
    <x v="55"/>
    <x v="55"/>
    <s v="ATTACH_BY_AMIDID"/>
    <s v="NO"/>
    <n v="3119.5"/>
    <s v="X1320019"/>
    <s v="?"/>
    <x v="3"/>
    <s v="P-FED-DoD/Intel"/>
    <s v="1-Strat"/>
    <s v="1-Strat"/>
    <x v="1"/>
    <x v="2"/>
  </r>
  <r>
    <x v="1"/>
    <x v="1"/>
    <s v="USA"/>
    <s v="2014Q1"/>
    <s v="201401"/>
    <d v="2013-11-05T00:00:00"/>
    <s v="TE00"/>
    <s v="Kelly, Bill"/>
    <x v="310"/>
    <s v="Fusion Americas"/>
    <s v="24Z124029"/>
    <x v="149"/>
    <x v="148"/>
    <s v="NO"/>
    <s v="NO"/>
    <n v="44660"/>
    <s v="4300195643"/>
    <s v="?"/>
    <x v="2"/>
    <s v="E-Northeast"/>
    <s v="4-Comm T2"/>
    <s v="4-Comm T2"/>
    <x v="1"/>
    <x v="2"/>
  </r>
  <r>
    <x v="1"/>
    <x v="1"/>
    <s v="USA"/>
    <s v="2014Q1"/>
    <s v="201401"/>
    <d v="2013-11-05T00:00:00"/>
    <s v="8700"/>
    <m/>
    <x v="313"/>
    <s v="Fusion Americas"/>
    <s v="24Z123887"/>
    <x v="150"/>
    <x v="149"/>
    <s v="NO"/>
    <s v="NO"/>
    <n v="4395.2"/>
    <s v="103300862367"/>
    <s v="?"/>
    <x v="2"/>
    <s v="E-NYC Metro"/>
    <s v="5-Territory"/>
    <s v="5-Territory"/>
    <x v="1"/>
    <x v="2"/>
  </r>
  <r>
    <x v="1"/>
    <x v="4"/>
    <s v="Mexico"/>
    <s v="2014Q1"/>
    <s v="201401"/>
    <d v="2013-11-05T00:00:00"/>
    <s v="8700"/>
    <m/>
    <x v="406"/>
    <s v="Fusion Americas"/>
    <s v="36Z028272"/>
    <x v="192"/>
    <x v="191"/>
    <s v="ATTACH_BY_PO"/>
    <s v="ATTACH_BY_PO"/>
    <n v="-30084.124400000001"/>
    <s v="OM/UAI/DGRMSG/AD/015/2013"/>
    <s v="?"/>
    <x v="0"/>
    <m/>
    <m/>
    <m/>
    <x v="1"/>
    <x v="0"/>
  </r>
  <r>
    <x v="0"/>
    <x v="5"/>
    <s v="Turkey"/>
    <s v="2014Q1"/>
    <s v="201401"/>
    <d v="2013-11-04T00:00:00"/>
    <s v="4Y00"/>
    <m/>
    <x v="404"/>
    <s v="Fusion EMEA"/>
    <s v="J4R530076"/>
    <x v="191"/>
    <x v="190"/>
    <s v="NO"/>
    <s v="ATTACH_BY_AMIDID"/>
    <n v="1234.8"/>
    <s v="ASP00026235-DataServr-Garanti"/>
    <s v="?"/>
    <x v="0"/>
    <m/>
    <m/>
    <m/>
    <x v="2"/>
    <x v="0"/>
  </r>
  <r>
    <x v="0"/>
    <x v="13"/>
    <s v="France"/>
    <s v="2014Q1"/>
    <s v="201401"/>
    <d v="2013-11-04T00:00:00"/>
    <s v="8700"/>
    <m/>
    <x v="407"/>
    <s v="Fusion EMEA"/>
    <s v="81R516187"/>
    <x v="193"/>
    <x v="192"/>
    <s v="NO"/>
    <s v="NO"/>
    <n v="10073.6"/>
    <s v="4500957675"/>
    <s v="?"/>
    <x v="0"/>
    <m/>
    <m/>
    <m/>
    <x v="1"/>
    <x v="2"/>
  </r>
  <r>
    <x v="0"/>
    <x v="13"/>
    <s v="France"/>
    <s v="2014Q1"/>
    <s v="201401"/>
    <d v="2013-11-04T00:00:00"/>
    <s v="TE00"/>
    <s v="Chapelet, Laurent"/>
    <x v="408"/>
    <s v="Fusion EMEA"/>
    <s v="81R529955"/>
    <x v="194"/>
    <x v="193"/>
    <s v="NO"/>
    <s v="NO"/>
    <n v="89015.769499999995"/>
    <s v="S0001-0000071685"/>
    <s v="?"/>
    <x v="0"/>
    <m/>
    <m/>
    <m/>
    <x v="1"/>
    <x v="2"/>
  </r>
  <r>
    <x v="1"/>
    <x v="1"/>
    <s v="USA"/>
    <s v="2014Q1"/>
    <s v="201401"/>
    <d v="2013-11-27T00:00:00"/>
    <s v="8700"/>
    <m/>
    <x v="409"/>
    <s v="Fusion Americas"/>
    <s v="26Z073686"/>
    <x v="14"/>
    <x v="14"/>
    <s v="NO"/>
    <s v="NO"/>
    <n v="10000"/>
    <s v="ESP - Gold Membership"/>
    <s v="?"/>
    <x v="0"/>
    <m/>
    <m/>
    <m/>
    <x v="1"/>
    <x v="1"/>
  </r>
  <r>
    <x v="1"/>
    <x v="1"/>
    <s v="USA"/>
    <s v="2014Q1"/>
    <s v="201401"/>
    <d v="2013-11-27T00:00:00"/>
    <s v="8700"/>
    <m/>
    <x v="410"/>
    <s v="Fusion Americas"/>
    <s v="26Z073707"/>
    <x v="195"/>
    <x v="194"/>
    <s v="NO"/>
    <s v="NO"/>
    <n v="5000"/>
    <s v="ESP - Silver Membership"/>
    <s v="?"/>
    <x v="1"/>
    <s v="W-Southwest"/>
    <s v="5-Territory"/>
    <s v="5-Territory"/>
    <x v="1"/>
    <x v="2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9916.65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9916.65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24888.2400000004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00.0600000000007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2.22000000000002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100.18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6.5200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96.00000000000011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866.8200000000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42120.00000000004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140.590000000008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74880.00000000008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7336.4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8668.2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75.00000000000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6250.0000000001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502.5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7000.500000000008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667.000000000005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700.000000000000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66.5000000000005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6750.00000000005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633.500000000001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80023.0000000002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260.000000000001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667.000000000005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933.500000000001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773.46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63.4500000000001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000.590000000008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00.0600000000007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202.07000000002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520.21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4669.04000000008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8.57000000000002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20.0300000000004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.51000000000000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20000000001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.51000000000000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00.230000000003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66.7100000000004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866.8200000000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667.050000000005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78.0300000000003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6720.560000000007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050.090000000001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6.00000000000006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385.0300000000004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283.440000000001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555.7050458973458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0.01000000000007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73.3600000000004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33.3500000000002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9.240000000000010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560.0500000000005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m/>
    <x v="128"/>
    <s v="Fusion Americas"/>
    <s v="24Z123719"/>
    <x v="71"/>
    <x v="71"/>
    <s v="NO"/>
    <s v="ATTACH_BY_PO"/>
    <n v="-54947.74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8002.30000000003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-7867.9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560.0500000000005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-12444.91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3282.00000000003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-198431.8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0960.00000000003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60.0400000000005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m/>
    <x v="128"/>
    <s v="Fusion Americas"/>
    <s v="24Z123719"/>
    <x v="71"/>
    <x v="71"/>
    <s v="NO"/>
    <s v="ATTACH_BY_PO"/>
    <n v="-57556.7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5026.00000000002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-109928.5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3220.00000000002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74672.8000000000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2402.00000000002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2402.00000000002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6.680000000000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-4580.390000000000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5185.35548610397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-12964.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-422091.8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E00"/>
    <m/>
    <x v="128"/>
    <s v="Fusion Americas"/>
    <s v="24Z123719"/>
    <x v="71"/>
    <x v="71"/>
    <s v="NO"/>
    <s v="ATTACH_BY_PO"/>
    <n v="-25926.75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2333.311568680633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7778.1152292110864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5185.3390860929467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20741.356344371787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8642.2318101549099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2444.85316664953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8642.2318101549099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560.0400000000005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20741.356344371787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2592.669543046473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2592.669543046473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8642.2318101549099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4321.115905077455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296.33887152599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8T00:00:00"/>
    <s v="8700"/>
    <s v="Qayyum, Fred"/>
    <x v="411"/>
    <s v="Fusion Americas"/>
    <s v="26Z072235"/>
    <x v="55"/>
    <x v="55"/>
    <s v="ATTACH_BY_AMIDID"/>
    <s v="NO"/>
    <n v="174.2"/>
    <s v="X1320017"/>
    <s v="?"/>
    <x v="3"/>
    <s v="P-FED-DoD/Intel"/>
    <s v="1-Strat"/>
    <s v="1-Strat"/>
    <x v="1"/>
    <x v="2"/>
  </r>
  <r>
    <x v="2"/>
    <x v="7"/>
    <s v="New Zealand"/>
    <s v="2014Q1"/>
    <s v="201401"/>
    <d v="2013-11-11T00:00:00"/>
    <s v="TE00"/>
    <m/>
    <x v="326"/>
    <s v="Fusion APJ"/>
    <s v="978213976"/>
    <x v="158"/>
    <x v="157"/>
    <s v="NO"/>
    <s v="NO"/>
    <n v="4719.7151000000003"/>
    <s v="00106337"/>
    <s v="?"/>
    <x v="0"/>
    <m/>
    <m/>
    <m/>
    <x v="1"/>
    <x v="2"/>
  </r>
  <r>
    <x v="2"/>
    <x v="7"/>
    <s v="New Zealand"/>
    <s v="2014Q1"/>
    <s v="201401"/>
    <d v="2013-11-11T00:00:00"/>
    <s v="TE00"/>
    <m/>
    <x v="326"/>
    <s v="Fusion APJ"/>
    <s v="978213976"/>
    <x v="158"/>
    <x v="157"/>
    <s v="NO"/>
    <s v="NO"/>
    <n v="8615.3433000000005"/>
    <s v="00106337"/>
    <s v="?"/>
    <x v="0"/>
    <m/>
    <m/>
    <m/>
    <x v="1"/>
    <x v="2"/>
  </r>
  <r>
    <x v="1"/>
    <x v="1"/>
    <s v="USA"/>
    <s v="2014Q1"/>
    <s v="201401"/>
    <d v="2013-11-12T00:00:00"/>
    <s v="8700"/>
    <s v="Carter, Guy"/>
    <x v="412"/>
    <s v="Fusion Americas"/>
    <s v="26Z072395"/>
    <x v="38"/>
    <x v="38"/>
    <s v="NO"/>
    <s v="NO"/>
    <n v="364.16"/>
    <s v="P01083068"/>
    <s v="?"/>
    <x v="2"/>
    <s v="E-Southeast"/>
    <s v="1-Strat"/>
    <s v="1-Strat EG"/>
    <x v="1"/>
    <x v="2"/>
  </r>
  <r>
    <x v="1"/>
    <x v="1"/>
    <s v="USA"/>
    <s v="2014Q1"/>
    <s v="201401"/>
    <d v="2013-11-12T00:00:00"/>
    <s v="8700"/>
    <m/>
    <x v="413"/>
    <s v="Fusion Americas"/>
    <s v="24Z124897"/>
    <x v="196"/>
    <x v="195"/>
    <s v="NO"/>
    <s v="NO"/>
    <n v="319"/>
    <s v="103300866403"/>
    <s v="?"/>
    <x v="1"/>
    <s v="W-Southwest"/>
    <s v="5-Territory"/>
    <s v="5-Territory"/>
    <x v="1"/>
    <x v="2"/>
  </r>
  <r>
    <x v="1"/>
    <x v="1"/>
    <s v="USA"/>
    <s v="2014Q1"/>
    <s v="201401"/>
    <d v="2013-11-12T00:00:00"/>
    <s v="8700"/>
    <s v="Carter, Guy"/>
    <x v="414"/>
    <s v="Fusion Americas"/>
    <s v="26Z072391"/>
    <x v="38"/>
    <x v="38"/>
    <s v="NO"/>
    <s v="NO"/>
    <n v="364.16"/>
    <s v="P01083069"/>
    <s v="?"/>
    <x v="2"/>
    <s v="E-Southeast"/>
    <s v="1-Strat"/>
    <s v="1-Strat EG"/>
    <x v="1"/>
    <x v="2"/>
  </r>
  <r>
    <x v="1"/>
    <x v="1"/>
    <s v="USA"/>
    <s v="2014Q1"/>
    <s v="201401"/>
    <d v="2013-11-21T00:00:00"/>
    <s v="8700"/>
    <m/>
    <x v="415"/>
    <s v="Fusion Americas"/>
    <s v="26Z071363"/>
    <x v="197"/>
    <x v="196"/>
    <s v="NO"/>
    <s v="ATTACH_BY_PO"/>
    <n v="16650"/>
    <s v="900068522"/>
    <s v="?"/>
    <x v="1"/>
    <s v="W-Southwest"/>
    <s v="2-Seed"/>
    <s v="2-Seed EG"/>
    <x v="2"/>
    <x v="0"/>
  </r>
  <r>
    <x v="1"/>
    <x v="1"/>
    <s v="USA"/>
    <s v="2014Q1"/>
    <s v="201401"/>
    <d v="2013-11-07T00:00:00"/>
    <s v="8700"/>
    <m/>
    <x v="416"/>
    <s v="Fusion Americas"/>
    <s v="24Z124396"/>
    <x v="37"/>
    <x v="37"/>
    <s v="NO"/>
    <s v="NO"/>
    <n v="1411.12"/>
    <s v="6713758"/>
    <s v="?"/>
    <x v="2"/>
    <s v="E-Mid Atlantic"/>
    <s v="4-Comm T2"/>
    <s v="4-Comm T2"/>
    <x v="1"/>
    <x v="2"/>
  </r>
  <r>
    <x v="1"/>
    <x v="4"/>
    <s v="Argentina"/>
    <s v="2014Q1"/>
    <s v="201401"/>
    <d v="2013-11-08T00:00:00"/>
    <s v="TE00"/>
    <m/>
    <x v="91"/>
    <s v="Fusion Americas"/>
    <s v="94Z006051"/>
    <x v="52"/>
    <x v="52"/>
    <s v="NO"/>
    <s v="NO"/>
    <n v="119.14"/>
    <s v="3300009220"/>
    <s v="?"/>
    <x v="0"/>
    <m/>
    <m/>
    <m/>
    <x v="1"/>
    <x v="2"/>
  </r>
  <r>
    <x v="1"/>
    <x v="4"/>
    <s v="Argentina"/>
    <s v="2014Q1"/>
    <s v="201401"/>
    <d v="2013-11-08T00:00:00"/>
    <s v="TE00"/>
    <m/>
    <x v="91"/>
    <s v="Fusion Americas"/>
    <s v="94Z006051"/>
    <x v="52"/>
    <x v="52"/>
    <s v="NO"/>
    <s v="NO"/>
    <n v="119.14"/>
    <s v="3300009220"/>
    <s v="?"/>
    <x v="0"/>
    <m/>
    <m/>
    <m/>
    <x v="1"/>
    <x v="2"/>
  </r>
  <r>
    <x v="1"/>
    <x v="4"/>
    <s v="Argentina"/>
    <s v="2014Q1"/>
    <s v="201401"/>
    <d v="2013-11-08T00:00:00"/>
    <s v="TE00"/>
    <m/>
    <x v="91"/>
    <s v="Fusion Americas"/>
    <s v="94Z006051"/>
    <x v="52"/>
    <x v="52"/>
    <s v="NO"/>
    <s v="NO"/>
    <n v="18148.5"/>
    <s v="3300009220"/>
    <s v="?"/>
    <x v="0"/>
    <m/>
    <m/>
    <m/>
    <x v="1"/>
    <x v="2"/>
  </r>
  <r>
    <x v="0"/>
    <x v="10"/>
    <s v="South Africa"/>
    <s v="2014Q1"/>
    <s v="201401"/>
    <d v="2013-11-07T00:00:00"/>
    <s v="TF00"/>
    <m/>
    <x v="318"/>
    <s v="Fusion EMEA"/>
    <s v="79R522887"/>
    <x v="153"/>
    <x v="152"/>
    <s v="NO"/>
    <s v="NO"/>
    <n v="-993.36270000000002"/>
    <s v="CEMS0308"/>
    <s v="?"/>
    <x v="0"/>
    <m/>
    <m/>
    <m/>
    <x v="1"/>
    <x v="2"/>
  </r>
  <r>
    <x v="1"/>
    <x v="1"/>
    <s v="USA"/>
    <s v="2014Q1"/>
    <s v="201401"/>
    <d v="2013-11-08T00:00:00"/>
    <s v="8700"/>
    <s v="TBH-US-East2"/>
    <x v="417"/>
    <s v="Fusion Americas"/>
    <s v="26Z072269"/>
    <x v="198"/>
    <x v="197"/>
    <s v="NO"/>
    <s v="NO"/>
    <n v="10125"/>
    <s v="4500656566-1099"/>
    <s v="?"/>
    <x v="2"/>
    <s v="E-NYC Metro"/>
    <s v="1-Strat"/>
    <s v="1-Strat EG"/>
    <x v="1"/>
    <x v="2"/>
  </r>
  <r>
    <x v="1"/>
    <x v="1"/>
    <s v="USA"/>
    <s v="2014Q1"/>
    <s v="201401"/>
    <d v="2013-11-08T00:00:00"/>
    <s v="8700"/>
    <m/>
    <x v="418"/>
    <s v="Fusion Americas"/>
    <s v="26Z072231"/>
    <x v="199"/>
    <x v="198"/>
    <s v="NO"/>
    <s v="NO"/>
    <n v="1593.2"/>
    <s v="HPP PO-01280"/>
    <s v="?"/>
    <x v="1"/>
    <s v="W-Southwest"/>
    <s v="4-Comm T2"/>
    <s v="4-Comm T2"/>
    <x v="1"/>
    <x v="2"/>
  </r>
  <r>
    <x v="1"/>
    <x v="1"/>
    <s v="USA"/>
    <s v="2014Q1"/>
    <s v="201401"/>
    <d v="2013-11-08T00:00:00"/>
    <s v="8700"/>
    <s v="TBH-US-East2"/>
    <x v="417"/>
    <s v="Fusion Americas"/>
    <s v="26Z072269"/>
    <x v="198"/>
    <x v="197"/>
    <s v="NO"/>
    <s v="NO"/>
    <n v="4500"/>
    <s v="4500656566-1099"/>
    <s v="?"/>
    <x v="2"/>
    <s v="E-NYC Metro"/>
    <s v="1-Strat"/>
    <s v="1-Strat EG"/>
    <x v="1"/>
    <x v="2"/>
  </r>
  <r>
    <x v="1"/>
    <x v="1"/>
    <s v="USA"/>
    <s v="2014Q1"/>
    <s v="201401"/>
    <d v="2013-11-08T00:00:00"/>
    <s v="4Y00"/>
    <s v="Qayyum, Fred"/>
    <x v="411"/>
    <s v="Fusion Americas"/>
    <s v="26Z072235"/>
    <x v="55"/>
    <x v="55"/>
    <s v="ATTACH_BY_AMIDID"/>
    <s v="NO"/>
    <n v="623.9"/>
    <s v="X1320017"/>
    <s v="?"/>
    <x v="3"/>
    <s v="P-FED-DoD/Intel"/>
    <s v="1-Strat"/>
    <s v="1-Strat"/>
    <x v="1"/>
    <x v="2"/>
  </r>
  <r>
    <x v="1"/>
    <x v="4"/>
    <s v="Brazil"/>
    <s v="2014Q1"/>
    <s v="201401"/>
    <d v="2013-11-29T00:00:00"/>
    <s v="4Y00"/>
    <m/>
    <x v="165"/>
    <s v="Fusion Americas"/>
    <s v="K1Z058245"/>
    <x v="91"/>
    <x v="91"/>
    <s v="NO"/>
    <s v="NO"/>
    <n v="105202.78"/>
    <s v="K1RE-41228-611"/>
    <s v="?"/>
    <x v="0"/>
    <m/>
    <m/>
    <m/>
    <x v="1"/>
    <x v="2"/>
  </r>
  <r>
    <x v="1"/>
    <x v="1"/>
    <s v="USA"/>
    <s v="2014Q1"/>
    <s v="201401"/>
    <d v="2013-11-08T00:00:00"/>
    <s v="8700"/>
    <m/>
    <x v="419"/>
    <s v="Fusion Americas"/>
    <s v="18E026948"/>
    <x v="200"/>
    <x v="199"/>
    <s v="NO"/>
    <s v="NO"/>
    <n v="2000"/>
    <s v="IMAP - Silver Membership"/>
    <s v="?"/>
    <x v="0"/>
    <m/>
    <m/>
    <m/>
    <x v="1"/>
    <x v="2"/>
  </r>
  <r>
    <x v="1"/>
    <x v="4"/>
    <s v="Brazil"/>
    <s v="2014Q1"/>
    <s v="201401"/>
    <d v="2013-11-29T00:00:00"/>
    <s v="D900"/>
    <m/>
    <x v="165"/>
    <s v="Fusion Americas"/>
    <s v="K1Z058245"/>
    <x v="91"/>
    <x v="91"/>
    <s v="NO"/>
    <s v="NO"/>
    <n v="-105202.78"/>
    <s v="K1RE-41228-611"/>
    <s v="?"/>
    <x v="0"/>
    <m/>
    <m/>
    <m/>
    <x v="1"/>
    <x v="2"/>
  </r>
  <r>
    <x v="0"/>
    <x v="10"/>
    <s v="South Africa"/>
    <s v="2014Q1"/>
    <s v="201401"/>
    <d v="2013-11-07T00:00:00"/>
    <s v="TF00"/>
    <m/>
    <x v="318"/>
    <s v="Fusion EMEA"/>
    <s v="79R522887"/>
    <x v="153"/>
    <x v="152"/>
    <s v="NO"/>
    <s v="NO"/>
    <n v="-496.81319999999999"/>
    <s v="CEMS0308"/>
    <s v="?"/>
    <x v="0"/>
    <m/>
    <m/>
    <m/>
    <x v="1"/>
    <x v="2"/>
  </r>
  <r>
    <x v="0"/>
    <x v="0"/>
    <s v="UK"/>
    <s v="2014Q1"/>
    <s v="201401"/>
    <d v="2013-11-07T00:00:00"/>
    <s v="TE00"/>
    <m/>
    <x v="420"/>
    <s v="Fusion EMEA"/>
    <s v="80R541288"/>
    <x v="201"/>
    <x v="200"/>
    <s v="NO"/>
    <s v="NO"/>
    <n v="12248.2094"/>
    <s v="EOH2013103001"/>
    <s v="?"/>
    <x v="0"/>
    <m/>
    <m/>
    <m/>
    <x v="1"/>
    <x v="2"/>
  </r>
  <r>
    <x v="1"/>
    <x v="14"/>
    <s v="Canada"/>
    <s v="2014Q1"/>
    <s v="201401"/>
    <d v="2013-11-08T00:00:00"/>
    <s v="TE00"/>
    <m/>
    <x v="421"/>
    <s v="Fusion Americas"/>
    <s v="20Z052553"/>
    <x v="190"/>
    <x v="189"/>
    <s v="NO"/>
    <s v="NO"/>
    <n v="1242.3777"/>
    <s v="151300082149"/>
    <s v="?"/>
    <x v="0"/>
    <m/>
    <m/>
    <m/>
    <x v="1"/>
    <x v="2"/>
  </r>
  <r>
    <x v="1"/>
    <x v="14"/>
    <s v="Canada"/>
    <s v="2014Q1"/>
    <s v="201401"/>
    <d v="2013-11-08T00:00:00"/>
    <s v="TE00"/>
    <s v="Bucciarelli, Domenic"/>
    <x v="422"/>
    <s v="Fusion Americas"/>
    <s v="20Z052980"/>
    <x v="202"/>
    <x v="201"/>
    <s v="NO"/>
    <s v="ATTACH_BY_AMIDID"/>
    <n v="18034.515800000001"/>
    <s v="09902-0000375940"/>
    <s v="?"/>
    <x v="0"/>
    <m/>
    <m/>
    <m/>
    <x v="1"/>
    <x v="0"/>
  </r>
  <r>
    <x v="1"/>
    <x v="1"/>
    <s v="USA"/>
    <s v="2014Q1"/>
    <s v="201401"/>
    <d v="2013-11-08T00:00:00"/>
    <s v="8700"/>
    <s v="TBH-US-East2"/>
    <x v="417"/>
    <s v="Fusion Americas"/>
    <s v="26Z072269"/>
    <x v="198"/>
    <x v="197"/>
    <s v="NO"/>
    <s v="NO"/>
    <n v="33750"/>
    <s v="4500656566-1099"/>
    <s v="?"/>
    <x v="2"/>
    <s v="E-NYC Metro"/>
    <s v="1-Strat"/>
    <s v="1-Strat EG"/>
    <x v="1"/>
    <x v="2"/>
  </r>
  <r>
    <x v="1"/>
    <x v="1"/>
    <s v="USA"/>
    <s v="2014Q1"/>
    <s v="201401"/>
    <d v="2013-11-08T00:00:00"/>
    <s v="TE00"/>
    <m/>
    <x v="423"/>
    <s v="Fusion Americas"/>
    <s v="24Z124577"/>
    <x v="203"/>
    <x v="202"/>
    <s v="NO"/>
    <s v="NO"/>
    <n v="10080"/>
    <s v="4300196755"/>
    <s v="?"/>
    <x v="2"/>
    <s v="E-NYC Metro"/>
    <s v="3-Comm T1"/>
    <s v="3-Comm T1"/>
    <x v="1"/>
    <x v="2"/>
  </r>
  <r>
    <x v="1"/>
    <x v="4"/>
    <s v="Argentina"/>
    <s v="2014Q1"/>
    <s v="201401"/>
    <d v="2013-11-08T00:00:00"/>
    <s v="TE00"/>
    <m/>
    <x v="91"/>
    <s v="Fusion Americas"/>
    <s v="94Z006051"/>
    <x v="52"/>
    <x v="52"/>
    <s v="NO"/>
    <s v="NO"/>
    <n v="32828.620000000003"/>
    <s v="3300009220"/>
    <s v="?"/>
    <x v="0"/>
    <m/>
    <m/>
    <m/>
    <x v="1"/>
    <x v="2"/>
  </r>
  <r>
    <x v="1"/>
    <x v="1"/>
    <s v="USA"/>
    <s v="2014Q1"/>
    <s v="201401"/>
    <d v="2013-11-08T00:00:00"/>
    <s v="TE00"/>
    <m/>
    <x v="424"/>
    <s v="Fusion Americas"/>
    <s v="24Z124507"/>
    <x v="133"/>
    <x v="132"/>
    <s v="NO"/>
    <s v="NO"/>
    <n v="34320"/>
    <s v="103300864567"/>
    <s v="?"/>
    <x v="2"/>
    <s v="E-Northeast"/>
    <s v="4-Comm T2"/>
    <s v="4-Comm T2"/>
    <x v="1"/>
    <x v="2"/>
  </r>
  <r>
    <x v="1"/>
    <x v="1"/>
    <s v="USA"/>
    <s v="2014Q1"/>
    <s v="201401"/>
    <d v="2013-11-08T00:00:00"/>
    <s v="8700"/>
    <m/>
    <x v="425"/>
    <s v="Fusion Americas"/>
    <s v="24Z124595"/>
    <x v="204"/>
    <x v="203"/>
    <s v="NO"/>
    <s v="NO"/>
    <n v="2700"/>
    <s v="103300864884"/>
    <s v="?"/>
    <x v="0"/>
    <m/>
    <m/>
    <m/>
    <x v="1"/>
    <x v="2"/>
  </r>
  <r>
    <x v="1"/>
    <x v="14"/>
    <s v="Canada"/>
    <s v="2014Q1"/>
    <s v="201401"/>
    <d v="2013-11-29T00:00:00"/>
    <s v="TE00"/>
    <s v="Gitajn, Reney"/>
    <x v="426"/>
    <s v="Fusion Americas"/>
    <s v="20Z054153"/>
    <x v="205"/>
    <x v="204"/>
    <s v="NO"/>
    <s v="NO"/>
    <n v="35238.691299999999"/>
    <s v="MGS-M7097"/>
    <s v="?"/>
    <x v="0"/>
    <m/>
    <m/>
    <m/>
    <x v="1"/>
    <x v="2"/>
  </r>
  <r>
    <x v="1"/>
    <x v="4"/>
    <s v="Argentina"/>
    <s v="2014Q1"/>
    <s v="201401"/>
    <d v="2013-11-12T00:00:00"/>
    <s v="TE00"/>
    <m/>
    <x v="93"/>
    <s v="Fusion Americas"/>
    <s v="94Z006066"/>
    <x v="52"/>
    <x v="52"/>
    <s v="NO"/>
    <s v="NO"/>
    <n v="119.14"/>
    <s v="3300009220"/>
    <s v="?"/>
    <x v="0"/>
    <m/>
    <m/>
    <m/>
    <x v="1"/>
    <x v="2"/>
  </r>
  <r>
    <x v="1"/>
    <x v="4"/>
    <s v="Argentina"/>
    <s v="2014Q1"/>
    <s v="201401"/>
    <d v="2013-11-12T00:00:00"/>
    <s v="TE00"/>
    <m/>
    <x v="91"/>
    <s v="Fusion Americas"/>
    <s v="94Z006051"/>
    <x v="52"/>
    <x v="52"/>
    <s v="NO"/>
    <s v="NO"/>
    <n v="-119.14"/>
    <s v="3300009220"/>
    <s v="?"/>
    <x v="0"/>
    <m/>
    <m/>
    <m/>
    <x v="1"/>
    <x v="2"/>
  </r>
  <r>
    <x v="1"/>
    <x v="4"/>
    <s v="Brazil"/>
    <s v="2014Q1"/>
    <s v="201401"/>
    <d v="2013-11-12T00:00:00"/>
    <s v="TE00"/>
    <s v="Pires,  Sergio"/>
    <x v="81"/>
    <s v="Fusion Americas"/>
    <s v="K1Z053620"/>
    <x v="49"/>
    <x v="49"/>
    <s v="NO"/>
    <s v="NO"/>
    <n v="-71.14"/>
    <s v="RETURN-REF-2500238463"/>
    <s v="?"/>
    <x v="0"/>
    <m/>
    <m/>
    <m/>
    <x v="1"/>
    <x v="2"/>
  </r>
  <r>
    <x v="1"/>
    <x v="4"/>
    <s v="Brazil"/>
    <s v="2014Q1"/>
    <s v="201401"/>
    <d v="2013-11-12T00:00:00"/>
    <s v="TE00"/>
    <s v="Pires,  Sergio"/>
    <x v="81"/>
    <s v="Fusion Americas"/>
    <s v="K1Z053620"/>
    <x v="49"/>
    <x v="49"/>
    <s v="NO"/>
    <s v="NO"/>
    <n v="-37463.07"/>
    <s v="RETURN-REF-2500238463"/>
    <s v="?"/>
    <x v="0"/>
    <m/>
    <m/>
    <m/>
    <x v="1"/>
    <x v="2"/>
  </r>
  <r>
    <x v="1"/>
    <x v="4"/>
    <s v="Brazil"/>
    <s v="2014Q1"/>
    <s v="201401"/>
    <d v="2013-11-12T00:00:00"/>
    <s v="TE00"/>
    <s v="Lutfi, Raul"/>
    <x v="427"/>
    <s v="Fusion Americas"/>
    <s v="K1Z059017"/>
    <x v="147"/>
    <x v="146"/>
    <s v="NO"/>
    <s v="NO"/>
    <n v="66481.56"/>
    <s v="PO#4504252374"/>
    <s v="?"/>
    <x v="0"/>
    <m/>
    <m/>
    <m/>
    <x v="1"/>
    <x v="2"/>
  </r>
  <r>
    <x v="0"/>
    <x v="10"/>
    <s v="Morocco"/>
    <s v="2014Q1"/>
    <s v="201401"/>
    <d v="2013-11-28T00:00:00"/>
    <s v="TE00"/>
    <m/>
    <x v="428"/>
    <s v="Fusion EMEA"/>
    <s v="E8R633438"/>
    <x v="1"/>
    <x v="1"/>
    <s v="NO"/>
    <s v="NO"/>
    <n v="16296.0849"/>
    <s v="CD13B010"/>
    <s v="?"/>
    <x v="0"/>
    <m/>
    <m/>
    <m/>
    <x v="1"/>
    <x v="1"/>
  </r>
  <r>
    <x v="0"/>
    <x v="0"/>
    <s v="UK"/>
    <s v="2014Q1"/>
    <s v="201401"/>
    <d v="2013-11-28T00:00:00"/>
    <s v="TE00"/>
    <s v="Wright, William"/>
    <x v="429"/>
    <s v="Fusion EMEA"/>
    <s v="80R631742"/>
    <x v="206"/>
    <x v="205"/>
    <s v="NO"/>
    <s v="NO"/>
    <n v="5773.2112999999999"/>
    <s v="4300050225"/>
    <s v="?"/>
    <x v="0"/>
    <m/>
    <m/>
    <m/>
    <x v="1"/>
    <x v="2"/>
  </r>
  <r>
    <x v="0"/>
    <x v="0"/>
    <s v="UK"/>
    <s v="2014Q1"/>
    <s v="201401"/>
    <d v="2013-11-28T00:00:00"/>
    <s v="8700"/>
    <m/>
    <x v="430"/>
    <s v="Fusion EMEA"/>
    <s v="80R632164"/>
    <x v="207"/>
    <x v="206"/>
    <s v="NO"/>
    <s v="NO"/>
    <n v="4944.4678000000004"/>
    <s v="4300050285"/>
    <s v="?"/>
    <x v="0"/>
    <m/>
    <m/>
    <m/>
    <x v="1"/>
    <x v="2"/>
  </r>
  <r>
    <x v="1"/>
    <x v="1"/>
    <s v="USA"/>
    <s v="2014Q1"/>
    <s v="201401"/>
    <d v="2013-11-21T00:00:00"/>
    <s v="4Y00"/>
    <s v="Qayyum, Fred"/>
    <x v="431"/>
    <s v="Fusion Americas"/>
    <s v="26Z066441"/>
    <x v="55"/>
    <x v="55"/>
    <s v="NO"/>
    <s v="NO"/>
    <n v="-2495.6"/>
    <s v="X1310329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m/>
    <x v="432"/>
    <s v="Fusion Americas"/>
    <s v="26Z071363"/>
    <x v="197"/>
    <x v="196"/>
    <s v="NO"/>
    <s v="ATTACH_BY_PO"/>
    <n v="-16650"/>
    <s v="900068522"/>
    <s v="?"/>
    <x v="1"/>
    <s v="W-Southwest"/>
    <s v="2-Seed"/>
    <s v="2-Seed EG"/>
    <x v="1"/>
    <x v="0"/>
  </r>
  <r>
    <x v="1"/>
    <x v="1"/>
    <s v="USA"/>
    <s v="2014Q1"/>
    <s v="201401"/>
    <d v="2013-11-21T00:00:00"/>
    <s v="4Y00"/>
    <s v="Qayyum, Fred"/>
    <x v="433"/>
    <s v="Fusion Americas"/>
    <s v="26Z066794"/>
    <x v="55"/>
    <x v="55"/>
    <s v="NO"/>
    <s v="NO"/>
    <n v="-623.9"/>
    <s v="X1310338"/>
    <s v="?"/>
    <x v="3"/>
    <s v="P-FED-DoD/Intel"/>
    <s v="1-Strat"/>
    <s v="1-Strat"/>
    <x v="1"/>
    <x v="2"/>
  </r>
  <r>
    <x v="1"/>
    <x v="1"/>
    <s v="USA"/>
    <s v="2014Q1"/>
    <s v="201401"/>
    <d v="2013-11-21T00:00:00"/>
    <s v="4Y00"/>
    <s v="Qayyum, Fred"/>
    <x v="434"/>
    <s v="Fusion Americas"/>
    <s v="26Z066440"/>
    <x v="55"/>
    <x v="55"/>
    <s v="NO"/>
    <s v="NO"/>
    <n v="-935.85"/>
    <s v="X1310337"/>
    <s v="?"/>
    <x v="3"/>
    <s v="P-FED-DoD/Intel"/>
    <s v="1-Strat"/>
    <s v="1-Strat"/>
    <x v="1"/>
    <x v="2"/>
  </r>
  <r>
    <x v="1"/>
    <x v="1"/>
    <s v="USA"/>
    <s v="2014Q1"/>
    <s v="201401"/>
    <d v="2013-11-21T00:00:00"/>
    <s v="4Y00"/>
    <s v="Qayyum, Fred"/>
    <x v="435"/>
    <s v="Fusion Americas"/>
    <s v="26Z066439"/>
    <x v="55"/>
    <x v="55"/>
    <s v="NO"/>
    <s v="NO"/>
    <n v="-2495.6"/>
    <s v="X1310336"/>
    <s v="?"/>
    <x v="3"/>
    <s v="P-FED-DoD/Intel"/>
    <s v="1-Strat"/>
    <s v="1-Strat"/>
    <x v="1"/>
    <x v="2"/>
  </r>
  <r>
    <x v="0"/>
    <x v="0"/>
    <s v="UK"/>
    <s v="2014Q1"/>
    <s v="201401"/>
    <d v="2013-11-14T00:00:00"/>
    <s v="TE00"/>
    <m/>
    <x v="436"/>
    <s v="Fusion EMEA"/>
    <s v="80R569961"/>
    <x v="208"/>
    <x v="207"/>
    <s v="NO"/>
    <s v="NO"/>
    <n v="23011.787400000001"/>
    <s v="4300046542"/>
    <s v="?"/>
    <x v="0"/>
    <m/>
    <m/>
    <m/>
    <x v="1"/>
    <x v="2"/>
  </r>
  <r>
    <x v="0"/>
    <x v="5"/>
    <s v="Israel"/>
    <s v="2014Q1"/>
    <s v="201401"/>
    <d v="2013-11-14T00:00:00"/>
    <s v="8700"/>
    <m/>
    <x v="437"/>
    <s v="Fusion EMEA"/>
    <s v="74R574992"/>
    <x v="13"/>
    <x v="13"/>
    <s v="NO"/>
    <s v="NO"/>
    <n v="75.400000000000006"/>
    <s v="110274"/>
    <s v="?"/>
    <x v="0"/>
    <m/>
    <m/>
    <m/>
    <x v="1"/>
    <x v="2"/>
  </r>
  <r>
    <x v="0"/>
    <x v="5"/>
    <s v="Israel"/>
    <s v="2014Q1"/>
    <s v="201401"/>
    <d v="2013-11-14T00:00:00"/>
    <s v="8700"/>
    <m/>
    <x v="437"/>
    <s v="Fusion EMEA"/>
    <s v="74R574992"/>
    <x v="13"/>
    <x v="13"/>
    <s v="NO"/>
    <s v="NO"/>
    <n v="5680"/>
    <s v="110274"/>
    <s v="?"/>
    <x v="0"/>
    <m/>
    <m/>
    <m/>
    <x v="1"/>
    <x v="2"/>
  </r>
  <r>
    <x v="0"/>
    <x v="5"/>
    <s v="Israel"/>
    <s v="2014Q1"/>
    <s v="201401"/>
    <d v="2013-11-14T00:00:00"/>
    <s v="8700"/>
    <m/>
    <x v="437"/>
    <s v="Fusion EMEA"/>
    <s v="74R574992"/>
    <x v="13"/>
    <x v="13"/>
    <s v="NO"/>
    <s v="NO"/>
    <n v="22736.92"/>
    <s v="110274"/>
    <s v="?"/>
    <x v="0"/>
    <m/>
    <m/>
    <m/>
    <x v="1"/>
    <x v="2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7527.6108000000004"/>
    <s v="PO/2013-14/HP/POLARIS RBI/06/RBI"/>
    <s v="?"/>
    <x v="0"/>
    <m/>
    <m/>
    <m/>
    <x v="1"/>
    <x v="0"/>
  </r>
  <r>
    <x v="0"/>
    <x v="5"/>
    <s v="Israel"/>
    <s v="2014Q1"/>
    <s v="201401"/>
    <d v="2013-11-14T00:00:00"/>
    <s v="TE00"/>
    <m/>
    <x v="438"/>
    <s v="Fusion EMEA"/>
    <s v="74R572729"/>
    <x v="209"/>
    <x v="208"/>
    <s v="NO"/>
    <s v="NO"/>
    <n v="3960"/>
    <s v="1200000711"/>
    <s v="?"/>
    <x v="0"/>
    <m/>
    <m/>
    <m/>
    <x v="1"/>
    <x v="2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7527.6108000000004"/>
    <s v="PO/2013-14/HP/POLARIS RBI/06/RBI"/>
    <s v="?"/>
    <x v="0"/>
    <m/>
    <m/>
    <m/>
    <x v="0"/>
    <x v="0"/>
  </r>
  <r>
    <x v="1"/>
    <x v="1"/>
    <s v="USA"/>
    <s v="2014Q1"/>
    <s v="201401"/>
    <d v="2013-11-18T00:00:00"/>
    <s v="TF00"/>
    <s v="Myer, Karl"/>
    <x v="270"/>
    <s v="Fusion Americas"/>
    <s v="26Z072144"/>
    <x v="93"/>
    <x v="93"/>
    <s v="NO"/>
    <s v="ATTACH_BY_PO"/>
    <n v="-2175.81"/>
    <s v="COR-18365"/>
    <s v="?"/>
    <x v="1"/>
    <s v="W-NC Plains"/>
    <s v="2-Seed"/>
    <s v="2-Seed EG"/>
    <x v="1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645.22389999999996"/>
    <s v="PO/2013-14/HP/POLARIS RBI/06/RBI"/>
    <s v="?"/>
    <x v="0"/>
    <m/>
    <m/>
    <m/>
    <x v="0"/>
    <x v="0"/>
  </r>
  <r>
    <x v="1"/>
    <x v="1"/>
    <s v="USA"/>
    <s v="2014Q1"/>
    <s v="201401"/>
    <d v="2013-11-18T00:00:00"/>
    <s v="TF00"/>
    <s v="Myer, Karl"/>
    <x v="270"/>
    <s v="Fusion Americas"/>
    <s v="26Z072144"/>
    <x v="93"/>
    <x v="93"/>
    <s v="NO"/>
    <s v="ATTACH_BY_PO"/>
    <n v="-7252.7"/>
    <s v="COR-18365"/>
    <s v="?"/>
    <x v="1"/>
    <s v="W-NC Plains"/>
    <s v="2-Seed"/>
    <s v="2-Seed EG"/>
    <x v="1"/>
    <x v="0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645.22389999999996"/>
    <s v="PO/2013-14/HP/POLARIS RBI/06/RBI"/>
    <s v="?"/>
    <x v="0"/>
    <m/>
    <m/>
    <m/>
    <x v="1"/>
    <x v="0"/>
  </r>
  <r>
    <x v="0"/>
    <x v="5"/>
    <s v="Israel"/>
    <s v="2014Q1"/>
    <s v="201401"/>
    <d v="2013-11-14T00:00:00"/>
    <s v="8700"/>
    <m/>
    <x v="437"/>
    <s v="Fusion EMEA"/>
    <s v="74R574992"/>
    <x v="13"/>
    <x v="13"/>
    <s v="NO"/>
    <s v="NO"/>
    <n v="67.08"/>
    <s v="110274"/>
    <s v="?"/>
    <x v="0"/>
    <m/>
    <m/>
    <m/>
    <x v="1"/>
    <x v="2"/>
  </r>
  <r>
    <x v="2"/>
    <x v="15"/>
    <s v="India"/>
    <s v="2014Q1"/>
    <s v="201401"/>
    <d v="2013-11-27T00:00:00"/>
    <s v="TF00"/>
    <m/>
    <x v="258"/>
    <s v="Fusion APJ"/>
    <s v="J92708494"/>
    <x v="14"/>
    <x v="14"/>
    <s v="NO"/>
    <s v="ATTACH_BY_ORDERNO"/>
    <n v="10.265499999999999"/>
    <s v="PO/2013-14/HP/AXIS BANK/05"/>
    <s v="?"/>
    <x v="0"/>
    <m/>
    <m/>
    <m/>
    <x v="1"/>
    <x v="0"/>
  </r>
  <r>
    <x v="1"/>
    <x v="14"/>
    <s v="Canada"/>
    <s v="2014Q1"/>
    <s v="201401"/>
    <d v="2013-11-15T00:00:00"/>
    <s v="TF00"/>
    <s v="Guertin, Marc-Andre"/>
    <x v="439"/>
    <s v="Fusion Americas"/>
    <s v="20Z053391"/>
    <x v="129"/>
    <x v="128"/>
    <s v="ATTACH_BY_AMIDID"/>
    <s v="NO"/>
    <n v="4556.0882000000001"/>
    <s v="4501048414"/>
    <s v="?"/>
    <x v="0"/>
    <m/>
    <m/>
    <m/>
    <x v="1"/>
    <x v="2"/>
  </r>
  <r>
    <x v="2"/>
    <x v="15"/>
    <s v="India"/>
    <s v="2014Q1"/>
    <s v="201401"/>
    <d v="2013-11-27T00:00:00"/>
    <s v="TF00"/>
    <m/>
    <x v="257"/>
    <s v="Fusion APJ"/>
    <s v="J92708494"/>
    <x v="14"/>
    <x v="14"/>
    <s v="NO"/>
    <s v="ATTACH_BY_ORDERNO"/>
    <n v="-10.265499999999999"/>
    <s v="PO/2013-14/HP/AXIS BANK/05"/>
    <s v="?"/>
    <x v="0"/>
    <m/>
    <m/>
    <m/>
    <x v="1"/>
    <x v="0"/>
  </r>
  <r>
    <x v="1"/>
    <x v="14"/>
    <s v="Canada"/>
    <s v="2014Q1"/>
    <s v="201401"/>
    <d v="2013-11-15T00:00:00"/>
    <s v="8700"/>
    <s v="Bucciarelli, Domenic"/>
    <x v="440"/>
    <s v="Fusion Americas"/>
    <s v="20Z053063"/>
    <x v="210"/>
    <x v="209"/>
    <s v="NO"/>
    <s v="NO"/>
    <n v="48.3797"/>
    <s v="151300082440"/>
    <s v="?"/>
    <x v="0"/>
    <m/>
    <m/>
    <m/>
    <x v="1"/>
    <x v="2"/>
  </r>
  <r>
    <x v="2"/>
    <x v="15"/>
    <s v="India"/>
    <s v="2014Q1"/>
    <s v="201401"/>
    <d v="2013-11-27T00:00:00"/>
    <s v="D900"/>
    <m/>
    <x v="441"/>
    <s v="Fusion APJ"/>
    <s v="J92708494"/>
    <x v="14"/>
    <x v="14"/>
    <s v="NO"/>
    <s v="ATTACH_BY_ORDERNO"/>
    <n v="-5.0522"/>
    <s v="PO/2013-14/HP/AXIS BANK/05"/>
    <s v="?"/>
    <x v="0"/>
    <m/>
    <m/>
    <m/>
    <x v="1"/>
    <x v="0"/>
  </r>
  <r>
    <x v="1"/>
    <x v="14"/>
    <s v="Canada"/>
    <s v="2014Q1"/>
    <s v="201401"/>
    <d v="2013-11-15T00:00:00"/>
    <s v="TF00"/>
    <s v="Guertin, Marc-Andre"/>
    <x v="439"/>
    <s v="Fusion Americas"/>
    <s v="20Z053391"/>
    <x v="129"/>
    <x v="128"/>
    <s v="ATTACH_BY_AMIDID"/>
    <s v="NO"/>
    <n v="17085.3308"/>
    <s v="4501048414"/>
    <s v="?"/>
    <x v="0"/>
    <m/>
    <m/>
    <m/>
    <x v="1"/>
    <x v="2"/>
  </r>
  <r>
    <x v="2"/>
    <x v="15"/>
    <s v="India"/>
    <s v="2014Q1"/>
    <s v="201401"/>
    <d v="2013-11-27T00:00:00"/>
    <s v="D900"/>
    <m/>
    <x v="441"/>
    <s v="Fusion APJ"/>
    <s v="J92708494"/>
    <x v="14"/>
    <x v="14"/>
    <s v="NO"/>
    <s v="ATTACH_BY_ORDERNO"/>
    <n v="-1737.606"/>
    <s v="PO/2013-14/HP/AXIS BANK/05"/>
    <s v="?"/>
    <x v="0"/>
    <m/>
    <m/>
    <m/>
    <x v="1"/>
    <x v="0"/>
  </r>
  <r>
    <x v="2"/>
    <x v="15"/>
    <s v="India"/>
    <s v="2014Q1"/>
    <s v="201401"/>
    <d v="2013-11-27T00:00:00"/>
    <s v="D900"/>
    <m/>
    <x v="234"/>
    <s v="Fusion APJ"/>
    <s v="J92708494"/>
    <x v="14"/>
    <x v="14"/>
    <s v="NO"/>
    <s v="ATTACH_BY_ORDERNO"/>
    <n v="5.0522"/>
    <s v="PO/2013-14/HP/AXIS BANK/05"/>
    <s v="?"/>
    <x v="0"/>
    <m/>
    <m/>
    <m/>
    <x v="1"/>
    <x v="0"/>
  </r>
  <r>
    <x v="1"/>
    <x v="4"/>
    <s v="Colombia"/>
    <s v="2014Q1"/>
    <s v="201401"/>
    <d v="2013-11-15T00:00:00"/>
    <s v="8700"/>
    <m/>
    <x v="442"/>
    <s v="Fusion Americas"/>
    <s v="R6Z006098"/>
    <x v="211"/>
    <x v="210"/>
    <s v="NO"/>
    <s v="NO"/>
    <n v="11413.01"/>
    <s v="6200086209"/>
    <s v="?"/>
    <x v="0"/>
    <m/>
    <m/>
    <m/>
    <x v="1"/>
    <x v="2"/>
  </r>
  <r>
    <x v="2"/>
    <x v="15"/>
    <s v="India"/>
    <s v="2014Q1"/>
    <s v="201401"/>
    <d v="2013-11-27T00:00:00"/>
    <s v="4Y00"/>
    <m/>
    <x v="443"/>
    <s v="Fusion APJ"/>
    <s v="J92708494"/>
    <x v="14"/>
    <x v="14"/>
    <s v="NO"/>
    <s v="ATTACH_BY_ORDERNO"/>
    <n v="-5.0522"/>
    <s v="PO/2013-14/HP/AXIS BANK/05"/>
    <s v="?"/>
    <x v="0"/>
    <m/>
    <m/>
    <m/>
    <x v="1"/>
    <x v="0"/>
  </r>
  <r>
    <x v="1"/>
    <x v="14"/>
    <s v="Canada"/>
    <s v="2014Q1"/>
    <s v="201401"/>
    <d v="2013-11-15T00:00:00"/>
    <s v="FC00"/>
    <s v="Bucciarelli, Domenic"/>
    <x v="444"/>
    <s v="Fusion Americas"/>
    <s v="20Z053393"/>
    <x v="210"/>
    <x v="209"/>
    <s v="NO"/>
    <s v="NO"/>
    <n v="1291.9463000000001"/>
    <s v="AE4703"/>
    <s v="?"/>
    <x v="0"/>
    <m/>
    <m/>
    <m/>
    <x v="1"/>
    <x v="2"/>
  </r>
  <r>
    <x v="2"/>
    <x v="15"/>
    <s v="India"/>
    <s v="2014Q1"/>
    <s v="201401"/>
    <d v="2013-11-27T00:00:00"/>
    <s v="4Y00"/>
    <m/>
    <x v="445"/>
    <s v="Fusion APJ"/>
    <s v="J92708494"/>
    <x v="14"/>
    <x v="14"/>
    <s v="NO"/>
    <s v="ATTACH_BY_ORDERNO"/>
    <n v="5.0651000000000002"/>
    <s v="PO/2013-14/HP/AXIS BANK/05"/>
    <s v="?"/>
    <x v="0"/>
    <m/>
    <m/>
    <m/>
    <x v="1"/>
    <x v="0"/>
  </r>
  <r>
    <x v="1"/>
    <x v="14"/>
    <s v="Canada"/>
    <s v="2014Q1"/>
    <s v="201401"/>
    <d v="2013-11-15T00:00:00"/>
    <s v="TF00"/>
    <s v="Guertin, Marc-Andre"/>
    <x v="439"/>
    <s v="Fusion Americas"/>
    <s v="20Z053391"/>
    <x v="129"/>
    <x v="128"/>
    <s v="ATTACH_BY_AMIDID"/>
    <s v="NO"/>
    <n v="22780.440999999999"/>
    <s v="4501048414"/>
    <s v="?"/>
    <x v="0"/>
    <m/>
    <m/>
    <m/>
    <x v="1"/>
    <x v="2"/>
  </r>
  <r>
    <x v="2"/>
    <x v="15"/>
    <s v="India"/>
    <s v="2014Q1"/>
    <s v="201401"/>
    <d v="2013-11-27T00:00:00"/>
    <s v="4Y00"/>
    <m/>
    <x v="446"/>
    <s v="Fusion APJ"/>
    <s v="J92708494"/>
    <x v="14"/>
    <x v="14"/>
    <s v="NO"/>
    <s v="ATTACH_BY_ORDERNO"/>
    <n v="5.0522"/>
    <s v="PO/2013-14/HP/AXIS BANK/05"/>
    <s v="?"/>
    <x v="0"/>
    <m/>
    <m/>
    <m/>
    <x v="1"/>
    <x v="0"/>
  </r>
  <r>
    <x v="1"/>
    <x v="14"/>
    <s v="Canada"/>
    <s v="2014Q1"/>
    <s v="201401"/>
    <d v="2013-11-15T00:00:00"/>
    <s v="8700"/>
    <s v="Bucciarelli, Domenic"/>
    <x v="440"/>
    <s v="Fusion Americas"/>
    <s v="20Z053063"/>
    <x v="210"/>
    <x v="209"/>
    <s v="NO"/>
    <s v="NO"/>
    <n v="20172.291399999998"/>
    <s v="151300082440"/>
    <s v="?"/>
    <x v="0"/>
    <m/>
    <m/>
    <m/>
    <x v="1"/>
    <x v="2"/>
  </r>
  <r>
    <x v="2"/>
    <x v="15"/>
    <s v="India"/>
    <s v="2014Q1"/>
    <s v="201401"/>
    <d v="2013-11-27T00:00:00"/>
    <s v="8700"/>
    <m/>
    <x v="446"/>
    <s v="Fusion APJ"/>
    <s v="J92708494"/>
    <x v="14"/>
    <x v="14"/>
    <s v="NO"/>
    <s v="ATTACH_BY_ORDERNO"/>
    <n v="15199.348599999999"/>
    <s v="PO/2013-14/HP/AXIS BANK/05"/>
    <s v="?"/>
    <x v="0"/>
    <m/>
    <m/>
    <m/>
    <x v="1"/>
    <x v="0"/>
  </r>
  <r>
    <x v="1"/>
    <x v="14"/>
    <s v="Canada"/>
    <s v="2014Q1"/>
    <s v="201401"/>
    <d v="2013-11-15T00:00:00"/>
    <s v="TE00"/>
    <m/>
    <x v="447"/>
    <s v="Fusion Americas"/>
    <s v="20Z053387"/>
    <x v="130"/>
    <x v="129"/>
    <s v="NO"/>
    <s v="NO"/>
    <n v="2003.835"/>
    <s v="70002-0000012156"/>
    <s v="?"/>
    <x v="0"/>
    <m/>
    <m/>
    <m/>
    <x v="1"/>
    <x v="2"/>
  </r>
  <r>
    <x v="2"/>
    <x v="15"/>
    <s v="India"/>
    <s v="2014Q1"/>
    <s v="201401"/>
    <d v="2013-11-27T00:00:00"/>
    <s v="8700"/>
    <m/>
    <x v="443"/>
    <s v="Fusion APJ"/>
    <s v="J92708494"/>
    <x v="14"/>
    <x v="14"/>
    <s v="NO"/>
    <s v="ATTACH_BY_ORDERNO"/>
    <n v="-15199.348599999999"/>
    <s v="PO/2013-14/HP/AXIS BANK/05"/>
    <s v="?"/>
    <x v="0"/>
    <m/>
    <m/>
    <m/>
    <x v="1"/>
    <x v="0"/>
  </r>
  <r>
    <x v="1"/>
    <x v="14"/>
    <s v="Canada"/>
    <s v="2014Q1"/>
    <s v="201401"/>
    <d v="2013-11-15T00:00:00"/>
    <s v="8700"/>
    <s v="Bucciarelli, Domenic"/>
    <x v="440"/>
    <s v="Fusion Americas"/>
    <s v="20Z053063"/>
    <x v="210"/>
    <x v="209"/>
    <s v="NO"/>
    <s v="NO"/>
    <n v="94.515799999999999"/>
    <s v="151300082440"/>
    <s v="?"/>
    <x v="0"/>
    <m/>
    <m/>
    <m/>
    <x v="1"/>
    <x v="2"/>
  </r>
  <r>
    <x v="2"/>
    <x v="15"/>
    <s v="India"/>
    <s v="2014Q1"/>
    <s v="201401"/>
    <d v="2013-11-27T00:00:00"/>
    <s v="TE00"/>
    <m/>
    <x v="235"/>
    <s v="Fusion APJ"/>
    <s v="J91918625"/>
    <x v="90"/>
    <x v="90"/>
    <s v="NO"/>
    <s v="NO"/>
    <n v="6420.1431000000002"/>
    <s v="6300116837/INDECOMM"/>
    <s v="?"/>
    <x v="0"/>
    <m/>
    <m/>
    <m/>
    <x v="1"/>
    <x v="2"/>
  </r>
  <r>
    <x v="1"/>
    <x v="1"/>
    <s v="USA"/>
    <s v="2014Q1"/>
    <s v="201401"/>
    <d v="2013-11-18T00:00:00"/>
    <s v="TF00"/>
    <s v="Myer, Karl"/>
    <x v="270"/>
    <s v="Fusion Americas"/>
    <s v="26Z072144"/>
    <x v="93"/>
    <x v="93"/>
    <s v="NO"/>
    <s v="ATTACH_BY_PO"/>
    <n v="-14505.36"/>
    <s v="COR-18365"/>
    <s v="?"/>
    <x v="1"/>
    <s v="W-NC Plains"/>
    <s v="2-Seed"/>
    <s v="2-Seed EG"/>
    <x v="1"/>
    <x v="0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245382.05"/>
    <s v="COR-18365"/>
    <s v="?"/>
    <x v="1"/>
    <s v="W-NC Plains"/>
    <s v="2-Seed"/>
    <s v="2-Seed EG"/>
    <x v="1"/>
    <x v="0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10830.72"/>
    <s v="COR-18365"/>
    <s v="?"/>
    <x v="1"/>
    <s v="W-NC Plains"/>
    <s v="2-Seed"/>
    <s v="2-Seed EG"/>
    <x v="1"/>
    <x v="0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30461.4"/>
    <s v="COR-18365"/>
    <s v="?"/>
    <x v="1"/>
    <s v="W-NC Plains"/>
    <s v="2-Seed"/>
    <s v="2-Seed EG"/>
    <x v="1"/>
    <x v="0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62614.73"/>
    <s v="COR-18365"/>
    <s v="?"/>
    <x v="1"/>
    <s v="W-NC Plains"/>
    <s v="2-Seed"/>
    <s v="2-Seed EG"/>
    <x v="1"/>
    <x v="0"/>
  </r>
  <r>
    <x v="2"/>
    <x v="12"/>
    <s v="Japan"/>
    <s v="2014Q1"/>
    <s v="201401"/>
    <d v="2013-11-18T00:00:00"/>
    <s v="8700"/>
    <m/>
    <x v="448"/>
    <s v="Fusion APJ"/>
    <s v="89FJ24252"/>
    <x v="142"/>
    <x v="141"/>
    <s v="NO"/>
    <s v="NO"/>
    <n v="438.78789999999998"/>
    <s v="DR190305"/>
    <s v="?"/>
    <x v="0"/>
    <m/>
    <m/>
    <m/>
    <x v="1"/>
    <x v="1"/>
  </r>
  <r>
    <x v="1"/>
    <x v="1"/>
    <s v="USA"/>
    <s v="2014Q1"/>
    <s v="201401"/>
    <d v="2013-11-06T00:00:00"/>
    <s v="4Y00"/>
    <s v="Qayyum, Fred"/>
    <x v="275"/>
    <s v="Fusion Americas"/>
    <s v="26Z071882"/>
    <x v="55"/>
    <x v="55"/>
    <s v="ATTACH_BY_AMIDID"/>
    <s v="NO"/>
    <n v="623.9"/>
    <s v="X1320022S"/>
    <s v="?"/>
    <x v="3"/>
    <s v="P-FED-DoD/Intel"/>
    <s v="1-Strat"/>
    <s v="1-Strat"/>
    <x v="1"/>
    <x v="2"/>
  </r>
  <r>
    <x v="1"/>
    <x v="1"/>
    <s v="USA"/>
    <s v="2014Q1"/>
    <s v="201401"/>
    <d v="2013-11-06T00:00:00"/>
    <s v="TF00"/>
    <s v="Javadi, Lee"/>
    <x v="449"/>
    <s v="Fusion Americas"/>
    <s v="24Z124350"/>
    <x v="212"/>
    <x v="211"/>
    <s v="NO"/>
    <s v="NO"/>
    <n v="898.4"/>
    <s v="4300195878"/>
    <s v="?"/>
    <x v="3"/>
    <s v="P-FED-Civ/SI"/>
    <s v="4-Comm T2"/>
    <s v="4-Comm T2"/>
    <x v="1"/>
    <x v="2"/>
  </r>
  <r>
    <x v="1"/>
    <x v="1"/>
    <s v="USA"/>
    <s v="2014Q1"/>
    <s v="201401"/>
    <d v="2013-11-06T00:00:00"/>
    <s v="4Y00"/>
    <s v="Qayyum, Fred"/>
    <x v="276"/>
    <s v="Fusion Americas"/>
    <s v="26Z071930"/>
    <x v="55"/>
    <x v="55"/>
    <s v="ATTACH_BY_AMIDID"/>
    <s v="NO"/>
    <n v="2807.55"/>
    <s v="X1320027S"/>
    <s v="?"/>
    <x v="3"/>
    <s v="P-FED-DoD/Intel"/>
    <s v="1-Strat"/>
    <s v="1-Strat"/>
    <x v="1"/>
    <x v="2"/>
  </r>
  <r>
    <x v="1"/>
    <x v="1"/>
    <s v="USA"/>
    <s v="2014Q1"/>
    <s v="201401"/>
    <d v="2013-11-06T00:00:00"/>
    <s v="4Y00"/>
    <s v="Laird, Matt"/>
    <x v="450"/>
    <s v="Fusion Americas"/>
    <s v="26Z071107"/>
    <x v="213"/>
    <x v="212"/>
    <s v="NO"/>
    <s v="NO"/>
    <n v="-14850"/>
    <s v="4501539791"/>
    <s v="?"/>
    <x v="1"/>
    <s v="W-NC Ohio Valley"/>
    <s v="1-Strat"/>
    <s v="1-Strat EG"/>
    <x v="1"/>
    <x v="2"/>
  </r>
  <r>
    <x v="1"/>
    <x v="1"/>
    <s v="USA"/>
    <s v="2014Q1"/>
    <s v="201401"/>
    <d v="2013-11-06T00:00:00"/>
    <s v="TE00"/>
    <m/>
    <x v="451"/>
    <s v="Fusion Americas"/>
    <s v="26Z071906"/>
    <x v="214"/>
    <x v="213"/>
    <s v="NO"/>
    <s v="NO"/>
    <n v="51200"/>
    <s v="HCS0002"/>
    <s v="?"/>
    <x v="0"/>
    <m/>
    <m/>
    <m/>
    <x v="1"/>
    <x v="2"/>
  </r>
  <r>
    <x v="1"/>
    <x v="1"/>
    <s v="USA"/>
    <s v="2014Q1"/>
    <s v="201401"/>
    <d v="2013-11-06T00:00:00"/>
    <s v="4Y00"/>
    <s v="Laird, Matt"/>
    <x v="450"/>
    <s v="Fusion Americas"/>
    <s v="26Z071107"/>
    <x v="213"/>
    <x v="212"/>
    <s v="NO"/>
    <s v="NO"/>
    <n v="-3240"/>
    <s v="4501539791"/>
    <s v="?"/>
    <x v="1"/>
    <s v="W-NC Ohio Valley"/>
    <s v="1-Strat"/>
    <s v="1-Strat EG"/>
    <x v="1"/>
    <x v="2"/>
  </r>
  <r>
    <x v="1"/>
    <x v="1"/>
    <s v="USA"/>
    <s v="2014Q1"/>
    <s v="201401"/>
    <d v="2013-11-06T00:00:00"/>
    <s v="TF00"/>
    <s v="Javadi, Lee"/>
    <x v="449"/>
    <s v="Fusion Americas"/>
    <s v="24Z124350"/>
    <x v="212"/>
    <x v="211"/>
    <s v="NO"/>
    <s v="NO"/>
    <n v="2700"/>
    <s v="4300195878"/>
    <s v="?"/>
    <x v="3"/>
    <s v="P-FED-Civ/SI"/>
    <s v="4-Comm T2"/>
    <s v="4-Comm T2"/>
    <x v="1"/>
    <x v="2"/>
  </r>
  <r>
    <x v="1"/>
    <x v="1"/>
    <s v="USA"/>
    <s v="2014Q1"/>
    <s v="201401"/>
    <d v="2013-11-06T00:00:00"/>
    <s v="8700"/>
    <s v="Laird, Matt"/>
    <x v="452"/>
    <s v="Fusion Americas"/>
    <s v="24Z119558"/>
    <x v="32"/>
    <x v="32"/>
    <s v="NO"/>
    <s v="NO"/>
    <n v="-15043.6"/>
    <s v="4300188106"/>
    <s v="?"/>
    <x v="1"/>
    <s v="W-Southwest"/>
    <s v="1-Strat"/>
    <s v="1-Strat SW"/>
    <x v="1"/>
    <x v="1"/>
  </r>
  <r>
    <x v="1"/>
    <x v="1"/>
    <s v="USA"/>
    <s v="2014Q1"/>
    <s v="201401"/>
    <d v="2013-11-06T00:00:00"/>
    <s v="TF00"/>
    <s v="Javadi, Lee"/>
    <x v="449"/>
    <s v="Fusion Americas"/>
    <s v="24Z124350"/>
    <x v="212"/>
    <x v="211"/>
    <s v="NO"/>
    <s v="NO"/>
    <n v="13500"/>
    <s v="4300195878"/>
    <s v="?"/>
    <x v="3"/>
    <s v="P-FED-Civ/SI"/>
    <s v="4-Comm T2"/>
    <s v="4-Comm T2"/>
    <x v="1"/>
    <x v="2"/>
  </r>
  <r>
    <x v="1"/>
    <x v="1"/>
    <s v="USA"/>
    <s v="2014Q1"/>
    <s v="201401"/>
    <d v="2013-11-06T00:00:00"/>
    <s v="TE00"/>
    <m/>
    <x v="453"/>
    <s v="Fusion Americas"/>
    <s v="24Z124138"/>
    <x v="215"/>
    <x v="214"/>
    <s v="NO"/>
    <s v="NO"/>
    <n v="23370"/>
    <s v="4300195886"/>
    <s v="?"/>
    <x v="3"/>
    <s v="P-SLED"/>
    <s v="5-Territory"/>
    <s v="5-Territory"/>
    <x v="1"/>
    <x v="2"/>
  </r>
  <r>
    <x v="1"/>
    <x v="1"/>
    <s v="USA"/>
    <s v="2014Q1"/>
    <s v="201401"/>
    <d v="2013-11-06T00:00:00"/>
    <s v="TE00"/>
    <s v="Easton, Grant"/>
    <x v="454"/>
    <s v="Fusion Americas"/>
    <s v="24Z124169"/>
    <x v="216"/>
    <x v="215"/>
    <s v="NO"/>
    <s v="NO"/>
    <n v="14720"/>
    <s v="103300863362"/>
    <s v="?"/>
    <x v="3"/>
    <s v="P-SLED"/>
    <s v="5-Territory"/>
    <s v="5-Territory"/>
    <x v="1"/>
    <x v="2"/>
  </r>
  <r>
    <x v="1"/>
    <x v="1"/>
    <s v="USA"/>
    <s v="2014Q1"/>
    <s v="201401"/>
    <d v="2013-11-06T00:00:00"/>
    <s v="TE00"/>
    <s v="Easton, Grant"/>
    <x v="454"/>
    <s v="Fusion Americas"/>
    <s v="24Z124169"/>
    <x v="216"/>
    <x v="215"/>
    <s v="NO"/>
    <s v="NO"/>
    <n v="62100"/>
    <s v="103300863362"/>
    <s v="?"/>
    <x v="3"/>
    <s v="P-SLED"/>
    <s v="5-Territory"/>
    <s v="5-Territory"/>
    <x v="1"/>
    <x v="2"/>
  </r>
  <r>
    <x v="1"/>
    <x v="1"/>
    <s v="USA"/>
    <s v="2014Q1"/>
    <s v="201401"/>
    <d v="2013-11-06T00:00:00"/>
    <s v="8700"/>
    <m/>
    <x v="455"/>
    <s v="Fusion Americas"/>
    <s v="24Z124293"/>
    <x v="217"/>
    <x v="216"/>
    <s v="NO"/>
    <s v="NO"/>
    <n v="2967.75"/>
    <s v="4300195883"/>
    <s v="?"/>
    <x v="1"/>
    <s v="W-NC Great Lakes"/>
    <s v="4-Comm T2"/>
    <s v="4-Comm T2"/>
    <x v="1"/>
    <x v="2"/>
  </r>
  <r>
    <x v="1"/>
    <x v="1"/>
    <s v="USA"/>
    <s v="2014Q1"/>
    <s v="201401"/>
    <d v="2013-11-06T00:00:00"/>
    <s v="8700"/>
    <m/>
    <x v="455"/>
    <s v="Fusion Americas"/>
    <s v="24Z124293"/>
    <x v="217"/>
    <x v="216"/>
    <s v="NO"/>
    <s v="NO"/>
    <n v="9892.5"/>
    <s v="4300195883"/>
    <s v="?"/>
    <x v="1"/>
    <s v="W-NC Great Lakes"/>
    <s v="4-Comm T2"/>
    <s v="4-Comm T2"/>
    <x v="1"/>
    <x v="2"/>
  </r>
  <r>
    <x v="0"/>
    <x v="0"/>
    <s v="UK"/>
    <s v="2014Q1"/>
    <s v="201401"/>
    <d v="2013-11-05T00:00:00"/>
    <s v="TE00"/>
    <m/>
    <x v="456"/>
    <s v="Fusion EMEA"/>
    <s v="80R537060"/>
    <x v="218"/>
    <x v="217"/>
    <s v="NO"/>
    <s v="NO"/>
    <n v="3064.5898000000002"/>
    <s v="040120/1163"/>
    <s v="?"/>
    <x v="0"/>
    <m/>
    <m/>
    <m/>
    <x v="0"/>
    <x v="2"/>
  </r>
  <r>
    <x v="2"/>
    <x v="6"/>
    <s v="Philippines"/>
    <s v="2014Q1"/>
    <s v="201401"/>
    <d v="2013-11-18T00:00:00"/>
    <s v="4Y00"/>
    <m/>
    <x v="457"/>
    <s v="Fusion APJ"/>
    <s v="R17003538"/>
    <x v="219"/>
    <x v="218"/>
    <s v="NO"/>
    <s v="ATTACH_BY_AMIDID"/>
    <n v="25063.9899"/>
    <s v="L0042955"/>
    <s v="?"/>
    <x v="0"/>
    <m/>
    <m/>
    <m/>
    <x v="1"/>
    <x v="0"/>
  </r>
  <r>
    <x v="2"/>
    <x v="6"/>
    <s v="Indonesia"/>
    <s v="2014Q1"/>
    <s v="201401"/>
    <d v="2013-11-18T00:00:00"/>
    <s v="TE00"/>
    <m/>
    <x v="178"/>
    <s v="Fusion APJ"/>
    <s v="756184264"/>
    <x v="92"/>
    <x v="92"/>
    <s v="NO"/>
    <s v="NO"/>
    <n v="3518.6"/>
    <s v="2013/11.PO/0149"/>
    <s v="?"/>
    <x v="0"/>
    <m/>
    <m/>
    <m/>
    <x v="1"/>
    <x v="2"/>
  </r>
  <r>
    <x v="1"/>
    <x v="1"/>
    <s v="USA"/>
    <s v="2014Q1"/>
    <s v="201401"/>
    <d v="2013-11-15T00:00:00"/>
    <s v="8700"/>
    <s v="TBH-Central 1"/>
    <x v="458"/>
    <s v="Fusion Americas"/>
    <s v="26Z072819"/>
    <x v="220"/>
    <x v="219"/>
    <s v="ATTACH_BY_AMIDID"/>
    <s v="NO"/>
    <n v="30937.5"/>
    <s v="55118148"/>
    <s v="?"/>
    <x v="1"/>
    <s v="W-NC Ohio Valley"/>
    <s v="3-Comm T1"/>
    <s v="3-Comm T1"/>
    <x v="1"/>
    <x v="2"/>
  </r>
  <r>
    <x v="1"/>
    <x v="1"/>
    <s v="USA"/>
    <s v="2014Q1"/>
    <s v="201401"/>
    <d v="2013-11-15T00:00:00"/>
    <s v="8700"/>
    <m/>
    <x v="459"/>
    <s v="Fusion Americas"/>
    <s v="26Z072845"/>
    <x v="103"/>
    <x v="103"/>
    <s v="NO"/>
    <s v="NO"/>
    <n v="130.5"/>
    <s v="7000041691"/>
    <s v="?"/>
    <x v="0"/>
    <m/>
    <m/>
    <m/>
    <x v="1"/>
    <x v="2"/>
  </r>
  <r>
    <x v="2"/>
    <x v="9"/>
    <s v="Korea"/>
    <s v="2014Q1"/>
    <s v="201401"/>
    <d v="2013-11-12T00:00:00"/>
    <s v="TE00"/>
    <m/>
    <x v="460"/>
    <s v="Fusion APJ"/>
    <s v="E51057086"/>
    <x v="14"/>
    <x v="14"/>
    <s v="NO"/>
    <s v="NO"/>
    <n v="3626.4151000000002"/>
    <s v="E6HP-13458-01"/>
    <s v="?"/>
    <x v="0"/>
    <m/>
    <m/>
    <m/>
    <x v="1"/>
    <x v="1"/>
  </r>
  <r>
    <x v="2"/>
    <x v="6"/>
    <s v="Thailand"/>
    <s v="2014Q1"/>
    <s v="201401"/>
    <d v="2013-11-12T00:00:00"/>
    <s v="TE00"/>
    <m/>
    <x v="461"/>
    <s v="Fusion APJ"/>
    <s v="J80501629"/>
    <x v="221"/>
    <x v="220"/>
    <s v="NO"/>
    <s v="NO"/>
    <n v="8981.0172000000002"/>
    <s v="M5601477"/>
    <s v="?"/>
    <x v="0"/>
    <m/>
    <m/>
    <m/>
    <x v="1"/>
    <x v="2"/>
  </r>
  <r>
    <x v="0"/>
    <x v="0"/>
    <s v="UK"/>
    <s v="2014Q1"/>
    <s v="201401"/>
    <d v="2013-11-05T00:00:00"/>
    <s v="TE00"/>
    <m/>
    <x v="456"/>
    <s v="Fusion EMEA"/>
    <s v="80R537060"/>
    <x v="218"/>
    <x v="217"/>
    <s v="NO"/>
    <s v="NO"/>
    <n v="40420.748299999999"/>
    <s v="040120/1163"/>
    <s v="?"/>
    <x v="0"/>
    <m/>
    <m/>
    <m/>
    <x v="0"/>
    <x v="2"/>
  </r>
  <r>
    <x v="0"/>
    <x v="0"/>
    <s v="UK"/>
    <s v="2014Q1"/>
    <s v="201401"/>
    <d v="2013-11-05T00:00:00"/>
    <s v="TE00"/>
    <m/>
    <x v="456"/>
    <s v="Fusion EMEA"/>
    <s v="80R537060"/>
    <x v="218"/>
    <x v="217"/>
    <s v="NO"/>
    <s v="NO"/>
    <n v="39844.4516"/>
    <s v="040120/1163"/>
    <s v="?"/>
    <x v="0"/>
    <m/>
    <m/>
    <m/>
    <x v="0"/>
    <x v="2"/>
  </r>
  <r>
    <x v="0"/>
    <x v="0"/>
    <s v="UK"/>
    <s v="2014Q1"/>
    <s v="201401"/>
    <d v="2013-11-05T00:00:00"/>
    <s v="TE00"/>
    <m/>
    <x v="456"/>
    <s v="Fusion EMEA"/>
    <s v="80R537060"/>
    <x v="218"/>
    <x v="217"/>
    <s v="NO"/>
    <s v="NO"/>
    <n v="20210.374100000001"/>
    <s v="040120/1163"/>
    <s v="?"/>
    <x v="0"/>
    <m/>
    <m/>
    <m/>
    <x v="0"/>
    <x v="2"/>
  </r>
  <r>
    <x v="0"/>
    <x v="0"/>
    <s v="UK"/>
    <s v="2014Q1"/>
    <s v="201401"/>
    <d v="2013-11-05T00:00:00"/>
    <s v="TE00"/>
    <m/>
    <x v="456"/>
    <s v="Fusion EMEA"/>
    <s v="80R537060"/>
    <x v="218"/>
    <x v="217"/>
    <s v="NO"/>
    <s v="NO"/>
    <n v="8211.6589000000004"/>
    <s v="040120/1163"/>
    <s v="?"/>
    <x v="0"/>
    <m/>
    <m/>
    <m/>
    <x v="0"/>
    <x v="2"/>
  </r>
  <r>
    <x v="0"/>
    <x v="0"/>
    <s v="UK"/>
    <s v="2014Q1"/>
    <s v="201401"/>
    <d v="2013-11-05T00:00:00"/>
    <s v="TE00"/>
    <m/>
    <x v="456"/>
    <s v="Fusion EMEA"/>
    <s v="80R537060"/>
    <x v="218"/>
    <x v="217"/>
    <s v="NO"/>
    <s v="NO"/>
    <n v="408.46319999999997"/>
    <s v="040120/1163"/>
    <s v="?"/>
    <x v="0"/>
    <m/>
    <m/>
    <m/>
    <x v="0"/>
    <x v="2"/>
  </r>
  <r>
    <x v="0"/>
    <x v="5"/>
    <s v="Israel"/>
    <s v="2014Q1"/>
    <s v="201401"/>
    <d v="2013-11-05T00:00:00"/>
    <s v="TE00"/>
    <m/>
    <x v="462"/>
    <s v="Fusion EMEA"/>
    <s v="74R536565"/>
    <x v="222"/>
    <x v="221"/>
    <s v="NO"/>
    <s v="NO"/>
    <n v="4800"/>
    <s v="PO415"/>
    <s v="?"/>
    <x v="0"/>
    <m/>
    <m/>
    <m/>
    <x v="1"/>
    <x v="2"/>
  </r>
  <r>
    <x v="2"/>
    <x v="7"/>
    <s v="Australia"/>
    <s v="2014Q1"/>
    <s v="201401"/>
    <d v="2013-11-12T00:00:00"/>
    <s v="TE00"/>
    <m/>
    <x v="463"/>
    <s v="Fusion APJ"/>
    <s v="906409085"/>
    <x v="8"/>
    <x v="8"/>
    <s v="NO"/>
    <s v="ATTACH_BY_AMIDID"/>
    <n v="29554.4414"/>
    <s v="354538"/>
    <s v="?"/>
    <x v="0"/>
    <m/>
    <m/>
    <m/>
    <x v="1"/>
    <x v="0"/>
  </r>
  <r>
    <x v="2"/>
    <x v="9"/>
    <s v="Korea"/>
    <s v="2014Q1"/>
    <s v="201401"/>
    <d v="2013-11-13T00:00:00"/>
    <s v="8700"/>
    <m/>
    <x v="464"/>
    <s v="Fusion APJ"/>
    <s v="E51057090"/>
    <x v="14"/>
    <x v="14"/>
    <s v="NO"/>
    <s v="NO"/>
    <n v="12371.5887"/>
    <s v="E6HP-13461-01"/>
    <s v="?"/>
    <x v="0"/>
    <m/>
    <m/>
    <m/>
    <x v="1"/>
    <x v="1"/>
  </r>
  <r>
    <x v="2"/>
    <x v="9"/>
    <s v="Korea"/>
    <s v="2014Q1"/>
    <s v="201401"/>
    <d v="2013-11-13T00:00:00"/>
    <s v="8700"/>
    <m/>
    <x v="464"/>
    <s v="Fusion APJ"/>
    <s v="E51057090"/>
    <x v="14"/>
    <x v="14"/>
    <s v="NO"/>
    <s v="NO"/>
    <n v="5809.6697999999997"/>
    <s v="E6HP-13461-01"/>
    <s v="?"/>
    <x v="0"/>
    <m/>
    <m/>
    <m/>
    <x v="1"/>
    <x v="1"/>
  </r>
  <r>
    <x v="2"/>
    <x v="9"/>
    <s v="Korea"/>
    <s v="2014Q1"/>
    <s v="201401"/>
    <d v="2013-11-13T00:00:00"/>
    <s v="8700"/>
    <s v="SEO, JONG YOUL"/>
    <x v="300"/>
    <s v="Fusion APJ"/>
    <s v="E51078048"/>
    <x v="145"/>
    <x v="144"/>
    <s v="NO"/>
    <s v="NO"/>
    <n v="103.31140000000001"/>
    <s v="E6HP-13109-02"/>
    <s v="?"/>
    <x v="0"/>
    <m/>
    <m/>
    <m/>
    <x v="1"/>
    <x v="2"/>
  </r>
  <r>
    <x v="2"/>
    <x v="9"/>
    <s v="Korea"/>
    <s v="2014Q1"/>
    <s v="201401"/>
    <d v="2013-11-13T00:00:00"/>
    <s v="TE00"/>
    <m/>
    <x v="465"/>
    <s v="Fusion APJ"/>
    <s v="E51057088"/>
    <x v="223"/>
    <x v="222"/>
    <s v="NO"/>
    <s v="NO"/>
    <n v="16862.8302"/>
    <s v="E6HP-13200-01"/>
    <s v="?"/>
    <x v="0"/>
    <m/>
    <m/>
    <m/>
    <x v="1"/>
    <x v="2"/>
  </r>
  <r>
    <x v="0"/>
    <x v="8"/>
    <s v="Netherland"/>
    <s v="2014Q1"/>
    <s v="201401"/>
    <d v="2013-11-05T00:00:00"/>
    <s v="TE00"/>
    <m/>
    <x v="466"/>
    <s v="Fusion EMEA"/>
    <s v="85R537594"/>
    <x v="224"/>
    <x v="223"/>
    <s v="NO"/>
    <s v="NO"/>
    <n v="18692.767800000001"/>
    <s v="11054437"/>
    <s v="?"/>
    <x v="0"/>
    <m/>
    <m/>
    <m/>
    <x v="1"/>
    <x v="2"/>
  </r>
  <r>
    <x v="0"/>
    <x v="0"/>
    <s v="UK"/>
    <s v="2014Q1"/>
    <s v="201401"/>
    <d v="2013-11-05T00:00:00"/>
    <s v="TE00"/>
    <m/>
    <x v="456"/>
    <s v="Fusion EMEA"/>
    <s v="80R537060"/>
    <x v="218"/>
    <x v="217"/>
    <s v="NO"/>
    <s v="NO"/>
    <n v="5912.4138000000003"/>
    <s v="040120/1163"/>
    <s v="?"/>
    <x v="0"/>
    <m/>
    <m/>
    <m/>
    <x v="0"/>
    <x v="2"/>
  </r>
  <r>
    <x v="0"/>
    <x v="0"/>
    <s v="UK"/>
    <s v="2014Q1"/>
    <s v="201401"/>
    <d v="2013-11-05T00:00:00"/>
    <s v="TE00"/>
    <m/>
    <x v="456"/>
    <s v="Fusion EMEA"/>
    <s v="80R537060"/>
    <x v="218"/>
    <x v="217"/>
    <s v="NO"/>
    <s v="NO"/>
    <n v="20210.374100000001"/>
    <s v="040120/1163"/>
    <s v="?"/>
    <x v="0"/>
    <m/>
    <m/>
    <m/>
    <x v="0"/>
    <x v="2"/>
  </r>
  <r>
    <x v="0"/>
    <x v="0"/>
    <s v="UK"/>
    <s v="2014Q1"/>
    <s v="201401"/>
    <d v="2013-11-05T00:00:00"/>
    <s v="8700"/>
    <m/>
    <x v="467"/>
    <s v="Fusion EMEA"/>
    <s v="80R538226"/>
    <x v="225"/>
    <x v="224"/>
    <s v="NO"/>
    <s v="NO"/>
    <n v="534.18989999999997"/>
    <s v="7962"/>
    <s v="?"/>
    <x v="0"/>
    <m/>
    <m/>
    <m/>
    <x v="1"/>
    <x v="2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0.4600000000000005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733.64000000000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746.7300000000008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66.8200000000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21T00:00:00"/>
    <s v="TE00"/>
    <m/>
    <x v="432"/>
    <s v="Fusion Americas"/>
    <s v="26Z071363"/>
    <x v="197"/>
    <x v="196"/>
    <s v="NO"/>
    <s v="ATTACH_BY_PO"/>
    <n v="-22500"/>
    <s v="900068522"/>
    <s v="?"/>
    <x v="1"/>
    <s v="W-Southwest"/>
    <s v="2-Seed"/>
    <s v="2-Seed EG"/>
    <x v="1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7.820000000000009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1200.80000000001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793.40000000000089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280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7000.580000000008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25T00:00:00"/>
    <s v="TE00"/>
    <m/>
    <x v="54"/>
    <s v="Fusion Americas"/>
    <s v="26Z071268"/>
    <x v="34"/>
    <x v="34"/>
    <s v="NO"/>
    <s v="NO"/>
    <n v="-14850"/>
    <s v="4500004243/4100000253"/>
    <s v="?"/>
    <x v="1"/>
    <s v="W-Northwest"/>
    <s v="4-Comm T2"/>
    <s v="4-Comm T2"/>
    <x v="1"/>
    <x v="2"/>
  </r>
  <r>
    <x v="1"/>
    <x v="1"/>
    <s v="USA"/>
    <s v="2014Q1"/>
    <s v="201401"/>
    <d v="2013-11-25T00:00:00"/>
    <s v="TE00"/>
    <m/>
    <x v="56"/>
    <s v="Fusion Americas"/>
    <s v="26Z071268"/>
    <x v="34"/>
    <x v="34"/>
    <s v="NO"/>
    <s v="NO"/>
    <n v="14850"/>
    <s v="4500004243"/>
    <s v="?"/>
    <x v="1"/>
    <s v="W-Northwest"/>
    <s v="4-Comm T2"/>
    <s v="4-Comm T2"/>
    <x v="1"/>
    <x v="2"/>
  </r>
  <r>
    <x v="1"/>
    <x v="4"/>
    <s v="Venezuela"/>
    <s v="2014Q1"/>
    <s v="201401"/>
    <d v="2013-11-25T00:00:00"/>
    <s v="TF00"/>
    <m/>
    <x v="181"/>
    <s v="Fusion Americas"/>
    <s v="18Z028954"/>
    <x v="94"/>
    <x v="94"/>
    <s v="NO"/>
    <s v="NO"/>
    <n v="4408.93"/>
    <s v="5100104007"/>
    <s v="?"/>
    <x v="0"/>
    <m/>
    <m/>
    <m/>
    <x v="2"/>
    <x v="2"/>
  </r>
  <r>
    <x v="1"/>
    <x v="1"/>
    <s v="USA"/>
    <s v="2014Q1"/>
    <s v="201401"/>
    <d v="2013-11-22T00:00:00"/>
    <s v="TE00"/>
    <m/>
    <x v="468"/>
    <s v="Fusion Americas"/>
    <s v="24Z123436"/>
    <x v="226"/>
    <x v="225"/>
    <s v="NO"/>
    <s v="NO"/>
    <n v="-6240"/>
    <s v="4300194269"/>
    <s v="?"/>
    <x v="1"/>
    <s v="W-Northwest"/>
    <s v="5-Territory"/>
    <s v="5-Territory"/>
    <x v="1"/>
    <x v="2"/>
  </r>
  <r>
    <x v="1"/>
    <x v="1"/>
    <s v="USA"/>
    <s v="2014Q1"/>
    <s v="201401"/>
    <d v="2013-11-25T00:00:00"/>
    <s v="TE00"/>
    <m/>
    <x v="469"/>
    <s v="Fusion Americas"/>
    <s v="26Z070436"/>
    <x v="58"/>
    <x v="58"/>
    <s v="NO"/>
    <s v="NO"/>
    <n v="130000"/>
    <s v="5004394063"/>
    <s v="?"/>
    <x v="2"/>
    <s v="E-NYC Metro"/>
    <s v="3-Comm T1"/>
    <s v="3-Comm T1"/>
    <x v="2"/>
    <x v="2"/>
  </r>
  <r>
    <x v="1"/>
    <x v="1"/>
    <s v="USA"/>
    <s v="2014Q1"/>
    <s v="201401"/>
    <d v="2013-11-25T00:00:00"/>
    <s v="TE00"/>
    <m/>
    <x v="470"/>
    <s v="Fusion Americas"/>
    <s v="26Z070436"/>
    <x v="58"/>
    <x v="58"/>
    <s v="NO"/>
    <s v="NO"/>
    <n v="-130000"/>
    <s v="5004394063"/>
    <s v="?"/>
    <x v="2"/>
    <s v="E-NYC Metro"/>
    <s v="3-Comm T1"/>
    <s v="3-Comm T1"/>
    <x v="1"/>
    <x v="2"/>
  </r>
  <r>
    <x v="1"/>
    <x v="1"/>
    <s v="USA"/>
    <s v="2014Q1"/>
    <s v="201401"/>
    <d v="2013-11-25T00:00:00"/>
    <s v="TE00"/>
    <m/>
    <x v="470"/>
    <s v="Fusion Americas"/>
    <s v="26Z070436"/>
    <x v="58"/>
    <x v="58"/>
    <s v="NO"/>
    <s v="NO"/>
    <n v="-375000"/>
    <s v="5004394063"/>
    <s v="?"/>
    <x v="2"/>
    <s v="E-NYC Metro"/>
    <s v="3-Comm T1"/>
    <s v="3-Comm T1"/>
    <x v="1"/>
    <x v="2"/>
  </r>
  <r>
    <x v="1"/>
    <x v="1"/>
    <s v="USA"/>
    <s v="2014Q1"/>
    <s v="201401"/>
    <d v="2013-11-25T00:00:00"/>
    <s v="TF00"/>
    <s v="Kelly, Bill"/>
    <x v="58"/>
    <s v="Fusion Americas"/>
    <s v="26Z073476"/>
    <x v="36"/>
    <x v="36"/>
    <s v="NO"/>
    <s v="NO"/>
    <n v="2350"/>
    <s v="5004963"/>
    <s v="?"/>
    <x v="1"/>
    <s v="W-NC Great Lakes"/>
    <s v="2-Seed"/>
    <s v="2-Seed SW"/>
    <x v="1"/>
    <x v="2"/>
  </r>
  <r>
    <x v="1"/>
    <x v="1"/>
    <s v="USA"/>
    <s v="2014Q1"/>
    <s v="201401"/>
    <d v="2013-11-25T00:00:00"/>
    <s v="TE00"/>
    <m/>
    <x v="469"/>
    <s v="Fusion Americas"/>
    <s v="26Z070436"/>
    <x v="58"/>
    <x v="58"/>
    <s v="NO"/>
    <s v="NO"/>
    <n v="375000"/>
    <s v="5004394063"/>
    <s v="?"/>
    <x v="2"/>
    <s v="E-NYC Metro"/>
    <s v="3-Comm T1"/>
    <s v="3-Comm T1"/>
    <x v="2"/>
    <x v="2"/>
  </r>
  <r>
    <x v="1"/>
    <x v="1"/>
    <s v="USA"/>
    <s v="2014Q1"/>
    <s v="201401"/>
    <d v="2013-11-22T00:00:00"/>
    <s v="8700"/>
    <s v="Carter, Guy"/>
    <x v="159"/>
    <s v="Fusion Americas"/>
    <s v="26Z071264"/>
    <x v="38"/>
    <x v="38"/>
    <s v="ATTACH_BY_AMIDID"/>
    <s v="NO"/>
    <n v="-40000"/>
    <s v="PO107085, PO107086"/>
    <s v="?"/>
    <x v="2"/>
    <s v="E-Southeast"/>
    <s v="1-Strat"/>
    <s v="1-Strat EG"/>
    <x v="1"/>
    <x v="2"/>
  </r>
  <r>
    <x v="1"/>
    <x v="1"/>
    <s v="USA"/>
    <s v="2014Q1"/>
    <s v="201401"/>
    <d v="2013-11-22T00:00:00"/>
    <s v="8700"/>
    <m/>
    <x v="471"/>
    <s v="Fusion Americas"/>
    <s v="26Z073327"/>
    <x v="227"/>
    <x v="226"/>
    <s v="NO"/>
    <s v="NO"/>
    <n v="10155.6"/>
    <s v="PO 305530"/>
    <s v="?"/>
    <x v="2"/>
    <s v="E-Mid Atlantic"/>
    <s v="3-Comm T1"/>
    <s v="3-Comm T1"/>
    <x v="1"/>
    <x v="2"/>
  </r>
  <r>
    <x v="2"/>
    <x v="11"/>
    <s v="China"/>
    <s v="2014Q1"/>
    <s v="201401"/>
    <d v="2013-11-02T00:00:00"/>
    <s v="TF00"/>
    <m/>
    <x v="23"/>
    <s v="Fusion APJ"/>
    <s v="F49998300"/>
    <x v="16"/>
    <x v="16"/>
    <s v="NO"/>
    <s v="NO"/>
    <n v="-38.409999999999997"/>
    <s v="13SWDTZC097"/>
    <s v="?"/>
    <x v="0"/>
    <m/>
    <m/>
    <m/>
    <x v="1"/>
    <x v="2"/>
  </r>
  <r>
    <x v="1"/>
    <x v="1"/>
    <s v="USA"/>
    <s v="2014Q1"/>
    <s v="201401"/>
    <d v="2013-11-25T00:00:00"/>
    <s v="4Y00"/>
    <s v="Alcantara, Neil"/>
    <x v="472"/>
    <s v="Fusion Americas"/>
    <s v="26Z070897"/>
    <x v="228"/>
    <x v="227"/>
    <s v="NO"/>
    <s v="NO"/>
    <n v="-976600"/>
    <s v="25600"/>
    <s v="?"/>
    <x v="1"/>
    <s v="W-Northwest"/>
    <s v="1-Strat"/>
    <s v="1-Strat EG"/>
    <x v="1"/>
    <x v="1"/>
  </r>
  <r>
    <x v="1"/>
    <x v="1"/>
    <s v="USA"/>
    <s v="2014Q1"/>
    <s v="201401"/>
    <d v="2013-11-25T00:00:00"/>
    <s v="4Y00"/>
    <s v="Alcantara, Neil"/>
    <x v="473"/>
    <s v="Fusion Americas"/>
    <s v="26Z070897"/>
    <x v="228"/>
    <x v="227"/>
    <s v="ATTACH_BY_AMIDID"/>
    <s v="ATTACH_BY_ORDERNO"/>
    <n v="976600"/>
    <s v="25600"/>
    <s v="?"/>
    <x v="1"/>
    <s v="W-Northwest"/>
    <s v="1-Strat"/>
    <s v="1-Strat EG"/>
    <x v="2"/>
    <x v="0"/>
  </r>
  <r>
    <x v="1"/>
    <x v="1"/>
    <s v="USA"/>
    <s v="2014Q1"/>
    <s v="201401"/>
    <d v="2013-11-25T00:00:00"/>
    <s v="TE00"/>
    <m/>
    <x v="474"/>
    <s v="Fusion Americas"/>
    <s v="26Z073452"/>
    <x v="229"/>
    <x v="228"/>
    <s v="NO"/>
    <s v="NO"/>
    <n v="97200"/>
    <s v="POAHM - 0000069829"/>
    <s v="?"/>
    <x v="0"/>
    <m/>
    <m/>
    <m/>
    <x v="1"/>
    <x v="2"/>
  </r>
  <r>
    <x v="1"/>
    <x v="1"/>
    <s v="USA"/>
    <s v="2014Q1"/>
    <s v="201401"/>
    <d v="2013-11-25T00:00:00"/>
    <s v="TE00"/>
    <s v="Alcantara, Neil"/>
    <x v="475"/>
    <s v="Fusion Americas"/>
    <s v="26Z073464"/>
    <x v="230"/>
    <x v="229"/>
    <s v="NO"/>
    <s v="NO"/>
    <n v="3150"/>
    <s v="2000059471"/>
    <s v="?"/>
    <x v="1"/>
    <s v="W-Northwest"/>
    <s v="1-Strat"/>
    <s v="1-Strat EG"/>
    <x v="1"/>
    <x v="1"/>
  </r>
  <r>
    <x v="1"/>
    <x v="1"/>
    <s v="USA"/>
    <s v="2014Q1"/>
    <s v="201401"/>
    <d v="2013-11-22T00:00:00"/>
    <s v="8700"/>
    <m/>
    <x v="476"/>
    <s v="Fusion Americas"/>
    <s v="26Z073156"/>
    <x v="103"/>
    <x v="103"/>
    <s v="NO"/>
    <s v="NO"/>
    <n v="130.5"/>
    <s v="7000041873"/>
    <s v="?"/>
    <x v="0"/>
    <m/>
    <m/>
    <m/>
    <x v="1"/>
    <x v="2"/>
  </r>
  <r>
    <x v="1"/>
    <x v="1"/>
    <s v="USA"/>
    <s v="2014Q1"/>
    <s v="201401"/>
    <d v="2013-11-01T00:00:00"/>
    <s v="8700"/>
    <s v="Muni, Shantanu"/>
    <x v="137"/>
    <s v="Fusion Americas"/>
    <s v="24Z123732"/>
    <x v="78"/>
    <x v="78"/>
    <s v="NO"/>
    <s v="NO"/>
    <n v="96420"/>
    <s v="6699404"/>
    <s v="?"/>
    <x v="2"/>
    <s v="E-Southeast"/>
    <s v="1-Strat"/>
    <s v="1-Strat SW"/>
    <x v="2"/>
    <x v="2"/>
  </r>
  <r>
    <x v="1"/>
    <x v="1"/>
    <s v="USA"/>
    <s v="2014Q1"/>
    <s v="201401"/>
    <d v="2013-11-01T00:00:00"/>
    <s v="TE00"/>
    <m/>
    <x v="477"/>
    <s v="Fusion Americas"/>
    <s v="24Z123664"/>
    <x v="231"/>
    <x v="230"/>
    <s v="NO"/>
    <s v="NO"/>
    <n v="46816"/>
    <s v="6699550"/>
    <s v="?"/>
    <x v="2"/>
    <s v="E-Southeast"/>
    <s v="4-Comm T2"/>
    <s v="4-Comm T2"/>
    <x v="1"/>
    <x v="2"/>
  </r>
  <r>
    <x v="1"/>
    <x v="1"/>
    <s v="USA"/>
    <s v="2014Q1"/>
    <s v="201401"/>
    <d v="2013-11-01T00:00:00"/>
    <s v="TE00"/>
    <m/>
    <x v="478"/>
    <s v="Fusion Americas"/>
    <s v="24Z123832"/>
    <x v="232"/>
    <x v="231"/>
    <s v="NO"/>
    <s v="NO"/>
    <n v="13158"/>
    <s v="4300194899"/>
    <s v="?"/>
    <x v="1"/>
    <s v="W-Southwest"/>
    <s v="5-Territory"/>
    <s v="5-Territory"/>
    <x v="1"/>
    <x v="2"/>
  </r>
  <r>
    <x v="1"/>
    <x v="1"/>
    <s v="USA"/>
    <s v="2014Q1"/>
    <s v="201401"/>
    <d v="2013-11-01T00:00:00"/>
    <s v="TE00"/>
    <m/>
    <x v="479"/>
    <s v="Fusion Americas"/>
    <s v="24Z123752"/>
    <x v="233"/>
    <x v="232"/>
    <s v="NO"/>
    <s v="NO"/>
    <n v="15375"/>
    <s v="103300861035"/>
    <s v="?"/>
    <x v="1"/>
    <s v="W-South Central"/>
    <s v="5-Territory"/>
    <s v="5-Territory"/>
    <x v="1"/>
    <x v="2"/>
  </r>
  <r>
    <x v="1"/>
    <x v="1"/>
    <s v="USA"/>
    <s v="2014Q1"/>
    <s v="201401"/>
    <d v="2013-11-01T00:00:00"/>
    <s v="TE00"/>
    <m/>
    <x v="480"/>
    <s v="Fusion Americas"/>
    <s v="24Z123598"/>
    <x v="73"/>
    <x v="73"/>
    <s v="NO"/>
    <s v="NO"/>
    <n v="4844.8"/>
    <s v="103300861034"/>
    <s v="?"/>
    <x v="2"/>
    <s v="E-Northeast"/>
    <s v="5-Territory"/>
    <s v="5-Territory"/>
    <x v="1"/>
    <x v="2"/>
  </r>
  <r>
    <x v="1"/>
    <x v="1"/>
    <s v="USA"/>
    <s v="2014Q1"/>
    <s v="201401"/>
    <d v="2013-11-01T00:00:00"/>
    <s v="TE00"/>
    <m/>
    <x v="481"/>
    <s v="Fusion Americas"/>
    <s v="24Z123742"/>
    <x v="234"/>
    <x v="233"/>
    <s v="NO"/>
    <s v="NO"/>
    <n v="50000"/>
    <s v="103300861019"/>
    <s v="?"/>
    <x v="2"/>
    <s v="E-Northeast"/>
    <s v="5-Territory"/>
    <s v="5-Territory"/>
    <x v="1"/>
    <x v="2"/>
  </r>
  <r>
    <x v="1"/>
    <x v="1"/>
    <s v="USA"/>
    <s v="2014Q1"/>
    <s v="201401"/>
    <d v="2013-11-01T00:00:00"/>
    <s v="TE00"/>
    <m/>
    <x v="130"/>
    <s v="Fusion Americas"/>
    <s v="24Z123557"/>
    <x v="14"/>
    <x v="14"/>
    <s v="NO"/>
    <s v="NO"/>
    <n v="4160"/>
    <s v="103300860807"/>
    <s v="?"/>
    <x v="0"/>
    <m/>
    <m/>
    <m/>
    <x v="1"/>
    <x v="1"/>
  </r>
  <r>
    <x v="1"/>
    <x v="1"/>
    <s v="USA"/>
    <s v="2014Q1"/>
    <s v="201401"/>
    <d v="2013-11-01T00:00:00"/>
    <s v="TE00"/>
    <m/>
    <x v="482"/>
    <s v="Fusion Americas"/>
    <s v="24Z123801"/>
    <x v="235"/>
    <x v="234"/>
    <s v="NO"/>
    <s v="NO"/>
    <n v="8472"/>
    <s v="103300861160"/>
    <s v="?"/>
    <x v="2"/>
    <s v="E-NYC Metro"/>
    <s v="5-Territory"/>
    <s v="5-Territory"/>
    <x v="1"/>
    <x v="2"/>
  </r>
  <r>
    <x v="1"/>
    <x v="1"/>
    <s v="USA"/>
    <s v="2014Q1"/>
    <s v="201401"/>
    <d v="2013-11-01T00:00:00"/>
    <s v="TE00"/>
    <m/>
    <x v="480"/>
    <s v="Fusion Americas"/>
    <s v="24Z123598"/>
    <x v="73"/>
    <x v="73"/>
    <s v="NO"/>
    <s v="NO"/>
    <n v="2422.4"/>
    <s v="103300861034"/>
    <s v="?"/>
    <x v="2"/>
    <s v="E-Northeast"/>
    <s v="5-Territory"/>
    <s v="5-Territory"/>
    <x v="1"/>
    <x v="2"/>
  </r>
  <r>
    <x v="1"/>
    <x v="1"/>
    <s v="USA"/>
    <s v="2014Q1"/>
    <s v="201401"/>
    <d v="2013-11-01T00:00:00"/>
    <s v="8700"/>
    <m/>
    <x v="483"/>
    <s v="Fusion Americas"/>
    <s v="24Z123712"/>
    <x v="236"/>
    <x v="235"/>
    <s v="NO"/>
    <s v="NO"/>
    <n v="2600"/>
    <s v="103300860947"/>
    <s v="?"/>
    <x v="0"/>
    <m/>
    <m/>
    <m/>
    <x v="1"/>
    <x v="2"/>
  </r>
  <r>
    <x v="1"/>
    <x v="1"/>
    <s v="USA"/>
    <s v="2014Q1"/>
    <s v="201401"/>
    <d v="2013-11-01T00:00:00"/>
    <s v="8700"/>
    <m/>
    <x v="484"/>
    <s v="Fusion Americas"/>
    <s v="24Z123723"/>
    <x v="237"/>
    <x v="236"/>
    <s v="NO"/>
    <s v="NO"/>
    <n v="2750"/>
    <s v="4300194736"/>
    <s v="?"/>
    <x v="1"/>
    <s v="W-NC Great Lakes"/>
    <s v="4-Comm T2"/>
    <s v="4-Comm T2"/>
    <x v="1"/>
    <x v="2"/>
  </r>
  <r>
    <x v="1"/>
    <x v="1"/>
    <s v="USA"/>
    <s v="2014Q1"/>
    <s v="201401"/>
    <d v="2013-11-01T00:00:00"/>
    <s v="8700"/>
    <m/>
    <x v="129"/>
    <s v="Fusion Americas"/>
    <s v="24Z123708"/>
    <x v="72"/>
    <x v="72"/>
    <s v="NO"/>
    <s v="NO"/>
    <n v="2700"/>
    <s v="103300861273"/>
    <s v="?"/>
    <x v="2"/>
    <s v="E-Northeast"/>
    <s v="4-Comm T2"/>
    <s v="4-Comm T2"/>
    <x v="1"/>
    <x v="2"/>
  </r>
  <r>
    <x v="1"/>
    <x v="1"/>
    <s v="USA"/>
    <s v="2014Q1"/>
    <s v="201401"/>
    <d v="2013-11-01T00:00:00"/>
    <s v="8700"/>
    <m/>
    <x v="129"/>
    <s v="Fusion Americas"/>
    <s v="24Z123708"/>
    <x v="72"/>
    <x v="72"/>
    <s v="NO"/>
    <s v="NO"/>
    <n v="61490"/>
    <s v="103300861273"/>
    <s v="?"/>
    <x v="2"/>
    <s v="E-Northeast"/>
    <s v="4-Comm T2"/>
    <s v="4-Comm T2"/>
    <x v="1"/>
    <x v="2"/>
  </r>
  <r>
    <x v="1"/>
    <x v="1"/>
    <s v="USA"/>
    <s v="2014Q1"/>
    <s v="201401"/>
    <d v="2013-11-01T00:00:00"/>
    <s v="8700"/>
    <s v="Muni, Shantanu"/>
    <x v="137"/>
    <s v="Fusion Americas"/>
    <s v="24Z123732"/>
    <x v="78"/>
    <x v="78"/>
    <s v="NO"/>
    <s v="NO"/>
    <n v="28935"/>
    <s v="6699404"/>
    <s v="?"/>
    <x v="2"/>
    <s v="E-Southeast"/>
    <s v="1-Strat"/>
    <s v="1-Strat SW"/>
    <x v="2"/>
    <x v="2"/>
  </r>
  <r>
    <x v="1"/>
    <x v="1"/>
    <s v="USA"/>
    <s v="2014Q1"/>
    <s v="201401"/>
    <d v="2013-11-01T00:00:00"/>
    <s v="8700"/>
    <m/>
    <x v="126"/>
    <s v="Fusion Americas"/>
    <s v="24Z123751"/>
    <x v="69"/>
    <x v="69"/>
    <s v="NO"/>
    <s v="NO"/>
    <n v="14375"/>
    <s v="103300861010"/>
    <s v="?"/>
    <x v="2"/>
    <s v="E-Southeast"/>
    <s v="4-Comm T2"/>
    <s v="4-Comm T2"/>
    <x v="0"/>
    <x v="2"/>
  </r>
  <r>
    <x v="1"/>
    <x v="1"/>
    <s v="USA"/>
    <s v="2014Q1"/>
    <s v="201401"/>
    <d v="2013-11-01T00:00:00"/>
    <s v="8700"/>
    <m/>
    <x v="483"/>
    <s v="Fusion Americas"/>
    <s v="24Z123712"/>
    <x v="236"/>
    <x v="235"/>
    <s v="NO"/>
    <s v="NO"/>
    <n v="7800"/>
    <s v="103300860947"/>
    <s v="?"/>
    <x v="0"/>
    <m/>
    <m/>
    <m/>
    <x v="1"/>
    <x v="2"/>
  </r>
  <r>
    <x v="2"/>
    <x v="11"/>
    <s v="China"/>
    <s v="2014Q1"/>
    <s v="201401"/>
    <d v="2013-11-29T00:00:00"/>
    <s v="8700"/>
    <m/>
    <x v="485"/>
    <s v="Fusion APJ"/>
    <s v="F49968015"/>
    <x v="14"/>
    <x v="14"/>
    <s v="NO"/>
    <s v="NO"/>
    <n v="2196.36"/>
    <s v="AVNETHP13-0048"/>
    <s v="?"/>
    <x v="0"/>
    <m/>
    <m/>
    <m/>
    <x v="1"/>
    <x v="1"/>
  </r>
  <r>
    <x v="1"/>
    <x v="1"/>
    <s v="USA"/>
    <s v="2014Q1"/>
    <s v="201401"/>
    <d v="2013-11-01T00:00:00"/>
    <s v="8700"/>
    <m/>
    <x v="486"/>
    <s v="Fusion Americas"/>
    <s v="26Z071659"/>
    <x v="7"/>
    <x v="7"/>
    <s v="NO"/>
    <s v="NO"/>
    <n v="3414"/>
    <s v="4503471644"/>
    <s v="?"/>
    <x v="1"/>
    <s v="W-Southwest"/>
    <s v="1-Strat"/>
    <s v="1-Strat EG"/>
    <x v="2"/>
    <x v="1"/>
  </r>
  <r>
    <x v="1"/>
    <x v="1"/>
    <s v="USA"/>
    <s v="2014Q1"/>
    <s v="201401"/>
    <d v="2013-11-01T00:00:00"/>
    <s v="8700"/>
    <m/>
    <x v="486"/>
    <s v="Fusion Americas"/>
    <s v="26Z071659"/>
    <x v="7"/>
    <x v="7"/>
    <s v="NO"/>
    <s v="NO"/>
    <n v="11380"/>
    <s v="4503471644"/>
    <s v="?"/>
    <x v="1"/>
    <s v="W-Southwest"/>
    <s v="1-Strat"/>
    <s v="1-Strat EG"/>
    <x v="2"/>
    <x v="1"/>
  </r>
  <r>
    <x v="1"/>
    <x v="1"/>
    <s v="USA"/>
    <s v="2014Q1"/>
    <s v="201401"/>
    <d v="2013-11-01T00:00:00"/>
    <s v="8700"/>
    <s v="Jayme, Allen"/>
    <x v="124"/>
    <s v="Fusion Americas"/>
    <s v="26Z071641"/>
    <x v="67"/>
    <x v="67"/>
    <s v="NO"/>
    <s v="NO"/>
    <n v="316100"/>
    <s v="Addendum"/>
    <s v="?"/>
    <x v="1"/>
    <s v="W-South Central"/>
    <s v="3-Comm T1"/>
    <s v="3-Comm T1"/>
    <x v="2"/>
    <x v="2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31625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m/>
    <x v="101"/>
    <s v="Fusion Americas"/>
    <s v="26Z067735"/>
    <x v="7"/>
    <x v="7"/>
    <s v="NO"/>
    <s v="NO"/>
    <n v="-398.25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8700"/>
    <m/>
    <x v="101"/>
    <s v="Fusion Americas"/>
    <s v="26Z067735"/>
    <x v="7"/>
    <x v="7"/>
    <s v="NO"/>
    <s v="NO"/>
    <n v="-4069.85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66000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m/>
    <x v="487"/>
    <s v="Fusion Americas"/>
    <s v="26Z071651"/>
    <x v="238"/>
    <x v="237"/>
    <s v="NO"/>
    <s v="NO"/>
    <n v="11116.7"/>
    <s v="964194 OJ"/>
    <s v="?"/>
    <x v="2"/>
    <s v="E-Mid Atlantic"/>
    <s v="4-Comm T2"/>
    <s v="4-Comm T2"/>
    <x v="1"/>
    <x v="2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13750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m/>
    <x v="488"/>
    <s v="Fusion Americas"/>
    <s v="26Z071610"/>
    <x v="239"/>
    <x v="238"/>
    <s v="NO"/>
    <s v="NO"/>
    <n v="20400"/>
    <s v="50-00000195"/>
    <s v="?"/>
    <x v="2"/>
    <s v="E-NYC Metro"/>
    <s v="4-Comm T2"/>
    <s v="4-Comm T2"/>
    <x v="1"/>
    <x v="2"/>
  </r>
  <r>
    <x v="1"/>
    <x v="1"/>
    <s v="USA"/>
    <s v="2014Q1"/>
    <s v="201401"/>
    <d v="2013-11-01T00:00:00"/>
    <s v="8700"/>
    <m/>
    <x v="487"/>
    <s v="Fusion Americas"/>
    <s v="26Z071651"/>
    <x v="238"/>
    <x v="237"/>
    <s v="NO"/>
    <s v="NO"/>
    <n v="48749.4"/>
    <s v="964194 OJ"/>
    <s v="?"/>
    <x v="2"/>
    <s v="E-Mid Atlantic"/>
    <s v="4-Comm T2"/>
    <s v="4-Comm T2"/>
    <x v="1"/>
    <x v="2"/>
  </r>
  <r>
    <x v="1"/>
    <x v="1"/>
    <s v="USA"/>
    <s v="2014Q1"/>
    <s v="201401"/>
    <d v="2013-11-01T00:00:00"/>
    <s v="8700"/>
    <s v="Carter, Guy"/>
    <x v="207"/>
    <s v="Fusion Americas"/>
    <s v="26Z071628"/>
    <x v="82"/>
    <x v="82"/>
    <s v="NO"/>
    <s v="NO"/>
    <n v="224370"/>
    <s v="20070322"/>
    <s v="?"/>
    <x v="1"/>
    <s v="W-Northwest"/>
    <s v="1-Strat"/>
    <s v="1-Strat SW"/>
    <x v="2"/>
    <x v="2"/>
  </r>
  <r>
    <x v="1"/>
    <x v="1"/>
    <s v="USA"/>
    <s v="2014Q1"/>
    <s v="201401"/>
    <d v="2013-11-01T00:00:00"/>
    <s v="8700"/>
    <m/>
    <x v="489"/>
    <s v="Fusion Americas"/>
    <s v="26Z071664"/>
    <x v="240"/>
    <x v="239"/>
    <s v="NO"/>
    <s v="ATTACH_BY_AMIDID"/>
    <n v="100000"/>
    <s v="POA#2"/>
    <s v="?"/>
    <x v="1"/>
    <s v="W-Northwest"/>
    <s v="3-Comm T1"/>
    <s v="3-Comm T1"/>
    <x v="0"/>
    <x v="0"/>
  </r>
  <r>
    <x v="2"/>
    <x v="11"/>
    <s v="China"/>
    <s v="2014Q1"/>
    <s v="201401"/>
    <d v="2013-11-11T00:00:00"/>
    <s v="TE00"/>
    <m/>
    <x v="490"/>
    <s v="Fusion APJ"/>
    <s v="F49963122"/>
    <x v="14"/>
    <x v="14"/>
    <s v="NO"/>
    <s v="NO"/>
    <n v="10064.719999999999"/>
    <s v="AVNETHP13-0046-2"/>
    <s v="?"/>
    <x v="0"/>
    <m/>
    <m/>
    <m/>
    <x v="1"/>
    <x v="1"/>
  </r>
  <r>
    <x v="2"/>
    <x v="11"/>
    <s v="China"/>
    <s v="2014Q1"/>
    <s v="201401"/>
    <d v="2013-11-11T00:00:00"/>
    <s v="TE00"/>
    <m/>
    <x v="490"/>
    <s v="Fusion APJ"/>
    <s v="F49963122"/>
    <x v="14"/>
    <x v="14"/>
    <s v="NO"/>
    <s v="NO"/>
    <n v="2202.4"/>
    <s v="AVNETHP13-0046-2"/>
    <s v="?"/>
    <x v="0"/>
    <m/>
    <m/>
    <m/>
    <x v="1"/>
    <x v="1"/>
  </r>
  <r>
    <x v="1"/>
    <x v="1"/>
    <s v="USA"/>
    <s v="2014Q1"/>
    <s v="201401"/>
    <d v="2013-11-01T00:00:00"/>
    <s v="8700"/>
    <s v="Carter, Guy"/>
    <x v="207"/>
    <s v="Fusion Americas"/>
    <s v="26Z071628"/>
    <x v="82"/>
    <x v="82"/>
    <s v="NO"/>
    <s v="NO"/>
    <n v="497154"/>
    <s v="20070322"/>
    <s v="?"/>
    <x v="1"/>
    <s v="W-Northwest"/>
    <s v="1-Strat"/>
    <s v="1-Strat SW"/>
    <x v="2"/>
    <x v="2"/>
  </r>
  <r>
    <x v="1"/>
    <x v="1"/>
    <s v="USA"/>
    <s v="2014Q1"/>
    <s v="201401"/>
    <d v="2013-11-01T00:00:00"/>
    <s v="8700"/>
    <s v="Jayme, Allen"/>
    <x v="119"/>
    <s v="Fusion Americas"/>
    <s v="26Z071638"/>
    <x v="64"/>
    <x v="64"/>
    <s v="NO"/>
    <s v="NO"/>
    <n v="35200"/>
    <s v="POA2 - USSW-47990-04"/>
    <s v="?"/>
    <x v="2"/>
    <s v="E-Southeast"/>
    <s v="1-Strat"/>
    <s v="1-Strat EG"/>
    <x v="2"/>
    <x v="2"/>
  </r>
  <r>
    <x v="1"/>
    <x v="1"/>
    <s v="USA"/>
    <s v="2014Q1"/>
    <s v="201401"/>
    <d v="2013-11-01T00:00:00"/>
    <s v="8700"/>
    <s v="Carter, Guy"/>
    <x v="207"/>
    <s v="Fusion Americas"/>
    <s v="26Z071628"/>
    <x v="82"/>
    <x v="82"/>
    <s v="NO"/>
    <s v="NO"/>
    <n v="1993.6"/>
    <s v="20070322"/>
    <s v="?"/>
    <x v="1"/>
    <s v="W-Northwest"/>
    <s v="1-Strat"/>
    <s v="1-Strat SW"/>
    <x v="2"/>
    <x v="2"/>
  </r>
  <r>
    <x v="1"/>
    <x v="1"/>
    <s v="USA"/>
    <s v="2014Q1"/>
    <s v="201401"/>
    <d v="2013-11-01T00:00:00"/>
    <s v="8700"/>
    <s v="Carter, Guy"/>
    <x v="207"/>
    <s v="Fusion Americas"/>
    <s v="26Z071628"/>
    <x v="82"/>
    <x v="82"/>
    <s v="NO"/>
    <s v="NO"/>
    <n v="12460"/>
    <s v="20070322"/>
    <s v="?"/>
    <x v="1"/>
    <s v="W-Northwest"/>
    <s v="1-Strat"/>
    <s v="1-Strat SW"/>
    <x v="2"/>
    <x v="2"/>
  </r>
  <r>
    <x v="1"/>
    <x v="1"/>
    <s v="USA"/>
    <s v="2014Q1"/>
    <s v="201401"/>
    <d v="2013-11-01T00:00:00"/>
    <s v="TE00"/>
    <m/>
    <x v="477"/>
    <s v="Fusion Americas"/>
    <s v="24Z123664"/>
    <x v="231"/>
    <x v="230"/>
    <s v="NO"/>
    <s v="NO"/>
    <n v="20064"/>
    <s v="6699550"/>
    <s v="?"/>
    <x v="2"/>
    <s v="E-Southeast"/>
    <s v="4-Comm T2"/>
    <s v="4-Comm T2"/>
    <x v="1"/>
    <x v="2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7867.9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E00"/>
    <s v="TBH-US-East1"/>
    <x v="491"/>
    <s v="Fusion Americas"/>
    <s v="24Z123665"/>
    <x v="241"/>
    <x v="240"/>
    <s v="NO"/>
    <s v="NO"/>
    <n v="45153"/>
    <s v="70VF132D"/>
    <s v="?"/>
    <x v="2"/>
    <s v="E-NYC Metro"/>
    <s v="3-Comm T1"/>
    <s v="3-Comm T1"/>
    <x v="1"/>
    <x v="2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12375"/>
    <s v="HPP PO-01274"/>
    <s v="?"/>
    <x v="1"/>
    <s v="W-Southwest"/>
    <s v="5-Territory"/>
    <s v="5-Territory"/>
    <x v="2"/>
    <x v="2"/>
  </r>
  <r>
    <x v="2"/>
    <x v="11"/>
    <s v="China"/>
    <s v="2014Q1"/>
    <s v="201401"/>
    <d v="2013-11-11T00:00:00"/>
    <s v="TE00"/>
    <m/>
    <x v="492"/>
    <s v="Fusion APJ"/>
    <s v="F49963120"/>
    <x v="14"/>
    <x v="14"/>
    <s v="NO"/>
    <s v="NO"/>
    <n v="45.59"/>
    <s v="AVNETHP13-0046-1"/>
    <s v="?"/>
    <x v="0"/>
    <m/>
    <m/>
    <m/>
    <x v="1"/>
    <x v="1"/>
  </r>
  <r>
    <x v="1"/>
    <x v="1"/>
    <s v="USA"/>
    <s v="2014Q1"/>
    <s v="201401"/>
    <d v="2013-11-11T00:00:00"/>
    <s v="8700"/>
    <m/>
    <x v="493"/>
    <s v="Fusion Americas"/>
    <s v="26Z057174"/>
    <x v="58"/>
    <x v="58"/>
    <s v="NO"/>
    <s v="NO"/>
    <n v="20000"/>
    <s v="5004093692"/>
    <s v="?"/>
    <x v="2"/>
    <s v="E-NYC Metro"/>
    <s v="3-Comm T1"/>
    <s v="3-Comm T1"/>
    <x v="1"/>
    <x v="2"/>
  </r>
  <r>
    <x v="2"/>
    <x v="11"/>
    <s v="China"/>
    <s v="2014Q1"/>
    <s v="201401"/>
    <d v="2013-11-11T00:00:00"/>
    <s v="TE00"/>
    <m/>
    <x v="494"/>
    <s v="Fusion APJ"/>
    <s v="F49963122"/>
    <x v="14"/>
    <x v="14"/>
    <s v="NO"/>
    <s v="NO"/>
    <n v="12580"/>
    <s v="AVNETHP13-0046-2"/>
    <s v="?"/>
    <x v="0"/>
    <m/>
    <m/>
    <m/>
    <x v="1"/>
    <x v="1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22069.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91438.5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99"/>
    <s v="Fusion Americas"/>
    <s v="26Z070629"/>
    <x v="103"/>
    <x v="103"/>
    <s v="NO"/>
    <s v="NO"/>
    <n v="-551038.27"/>
    <s v="HPFS Authorization Letter"/>
    <s v="?"/>
    <x v="0"/>
    <m/>
    <m/>
    <m/>
    <x v="1"/>
    <x v="2"/>
  </r>
  <r>
    <x v="2"/>
    <x v="11"/>
    <s v="China"/>
    <s v="2014Q1"/>
    <s v="201401"/>
    <d v="2013-11-11T00:00:00"/>
    <s v="TE00"/>
    <m/>
    <x v="495"/>
    <s v="Fusion APJ"/>
    <s v="F49963120"/>
    <x v="14"/>
    <x v="14"/>
    <s v="NO"/>
    <s v="NO"/>
    <n v="45.59"/>
    <s v="AVNETHP13-0046-1"/>
    <s v="?"/>
    <x v="0"/>
    <m/>
    <m/>
    <m/>
    <x v="1"/>
    <x v="1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28875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m/>
    <x v="199"/>
    <s v="Fusion Americas"/>
    <s v="26Z070629"/>
    <x v="103"/>
    <x v="103"/>
    <s v="NO"/>
    <s v="NO"/>
    <n v="-16927.5"/>
    <s v="HPFS Authorization Letter"/>
    <s v="?"/>
    <x v="0"/>
    <m/>
    <m/>
    <m/>
    <x v="1"/>
    <x v="2"/>
  </r>
  <r>
    <x v="1"/>
    <x v="1"/>
    <s v="USA"/>
    <s v="2014Q1"/>
    <s v="201401"/>
    <d v="2013-11-01T00:00:00"/>
    <s v="8700"/>
    <m/>
    <x v="496"/>
    <s v="Fusion Americas"/>
    <s v="26Z071653"/>
    <x v="14"/>
    <x v="14"/>
    <s v="NO"/>
    <s v="NO"/>
    <n v="4005"/>
    <s v="4503494882"/>
    <s v="?"/>
    <x v="0"/>
    <m/>
    <m/>
    <m/>
    <x v="1"/>
    <x v="1"/>
  </r>
  <r>
    <x v="0"/>
    <x v="8"/>
    <s v="Sweden"/>
    <s v="2014Q1"/>
    <s v="201401"/>
    <d v="2013-11-29T00:00:00"/>
    <s v="4Y00"/>
    <m/>
    <x v="375"/>
    <s v="Fusion EMEA"/>
    <s v="88R637661"/>
    <x v="1"/>
    <x v="1"/>
    <s v="NO"/>
    <s v="NO"/>
    <n v="38.689500000000002"/>
    <s v="PO0006NE"/>
    <s v="?"/>
    <x v="0"/>
    <m/>
    <m/>
    <m/>
    <x v="2"/>
    <x v="1"/>
  </r>
  <r>
    <x v="0"/>
    <x v="8"/>
    <s v="Sweden"/>
    <s v="2014Q1"/>
    <s v="201401"/>
    <d v="2013-11-29T00:00:00"/>
    <s v="4Y00"/>
    <m/>
    <x v="375"/>
    <s v="Fusion EMEA"/>
    <s v="88R637661"/>
    <x v="1"/>
    <x v="1"/>
    <s v="NO"/>
    <s v="NO"/>
    <n v="2.5421"/>
    <s v="PO0006NE"/>
    <s v="?"/>
    <x v="0"/>
    <m/>
    <m/>
    <m/>
    <x v="2"/>
    <x v="1"/>
  </r>
  <r>
    <x v="0"/>
    <x v="8"/>
    <s v="Sweden"/>
    <s v="2014Q1"/>
    <s v="201401"/>
    <d v="2013-11-29T00:00:00"/>
    <s v="8700"/>
    <m/>
    <x v="375"/>
    <s v="Fusion EMEA"/>
    <s v="88R637661"/>
    <x v="1"/>
    <x v="1"/>
    <s v="NO"/>
    <s v="NO"/>
    <n v="11027.7325"/>
    <s v="PO0006NE"/>
    <s v="?"/>
    <x v="0"/>
    <m/>
    <m/>
    <m/>
    <x v="2"/>
    <x v="1"/>
  </r>
  <r>
    <x v="0"/>
    <x v="8"/>
    <s v="Sweden"/>
    <s v="2014Q1"/>
    <s v="201401"/>
    <d v="2013-11-29T00:00:00"/>
    <s v="8700"/>
    <m/>
    <x v="375"/>
    <s v="Fusion EMEA"/>
    <s v="88R637661"/>
    <x v="1"/>
    <x v="1"/>
    <s v="NO"/>
    <s v="NO"/>
    <n v="38.689500000000002"/>
    <s v="PO0006NE"/>
    <s v="?"/>
    <x v="0"/>
    <m/>
    <m/>
    <m/>
    <x v="2"/>
    <x v="1"/>
  </r>
  <r>
    <x v="0"/>
    <x v="8"/>
    <s v="Sweden"/>
    <s v="2014Q1"/>
    <s v="201401"/>
    <d v="2013-11-29T00:00:00"/>
    <s v="4Y00"/>
    <m/>
    <x v="375"/>
    <s v="Fusion EMEA"/>
    <s v="88R637661"/>
    <x v="1"/>
    <x v="1"/>
    <s v="NO"/>
    <s v="NO"/>
    <n v="81685.712400000004"/>
    <s v="PO0006NE"/>
    <s v="?"/>
    <x v="0"/>
    <m/>
    <m/>
    <m/>
    <x v="2"/>
    <x v="1"/>
  </r>
  <r>
    <x v="0"/>
    <x v="2"/>
    <s v="Germany"/>
    <s v="2014Q1"/>
    <s v="201401"/>
    <d v="2013-11-29T00:00:00"/>
    <s v="TE00"/>
    <m/>
    <x v="497"/>
    <s v="Fusion EMEA"/>
    <s v="83R638109"/>
    <x v="242"/>
    <x v="241"/>
    <s v="NO"/>
    <s v="NO"/>
    <n v="3486.1747"/>
    <s v="4300050620/86714/Bechtle"/>
    <s v="?"/>
    <x v="0"/>
    <m/>
    <m/>
    <m/>
    <x v="1"/>
    <x v="2"/>
  </r>
  <r>
    <x v="0"/>
    <x v="2"/>
    <s v="Germany"/>
    <s v="2014Q1"/>
    <s v="201401"/>
    <d v="2013-11-29T00:00:00"/>
    <s v="TE00"/>
    <m/>
    <x v="497"/>
    <s v="Fusion EMEA"/>
    <s v="83R638109"/>
    <x v="242"/>
    <x v="241"/>
    <s v="NO"/>
    <s v="NO"/>
    <n v="1029.2318"/>
    <s v="4300050620/86714/Bechtle"/>
    <s v="?"/>
    <x v="0"/>
    <m/>
    <m/>
    <m/>
    <x v="1"/>
    <x v="2"/>
  </r>
  <r>
    <x v="1"/>
    <x v="1"/>
    <s v="USA"/>
    <s v="2014Q1"/>
    <s v="201401"/>
    <d v="2013-11-27T00:00:00"/>
    <s v="8700"/>
    <s v="Coyne, Joe"/>
    <x v="498"/>
    <s v="Fusion Americas"/>
    <s v="26Z073695"/>
    <x v="88"/>
    <x v="88"/>
    <s v="NO"/>
    <s v="NO"/>
    <n v="5000"/>
    <s v="ESP - Silver Membership"/>
    <s v="?"/>
    <x v="3"/>
    <s v="P-FED-Civ/SI"/>
    <s v="3-Comm T1"/>
    <s v="3-Comm T1"/>
    <x v="1"/>
    <x v="2"/>
  </r>
  <r>
    <x v="0"/>
    <x v="5"/>
    <s v="Turkey"/>
    <s v="2014Q1"/>
    <s v="201401"/>
    <d v="2013-11-04T00:00:00"/>
    <s v="8700"/>
    <m/>
    <x v="404"/>
    <s v="Fusion EMEA"/>
    <s v="J4R530076"/>
    <x v="191"/>
    <x v="190"/>
    <s v="NO"/>
    <s v="ATTACH_BY_AMIDID"/>
    <n v="15873.22"/>
    <s v="ASP00026235-DataServr-Garanti"/>
    <s v="?"/>
    <x v="0"/>
    <m/>
    <m/>
    <m/>
    <x v="2"/>
    <x v="0"/>
  </r>
  <r>
    <x v="0"/>
    <x v="5"/>
    <s v="Turkey"/>
    <s v="2014Q1"/>
    <s v="201401"/>
    <d v="2013-11-04T00:00:00"/>
    <s v="8700"/>
    <m/>
    <x v="404"/>
    <s v="Fusion EMEA"/>
    <s v="J4R530076"/>
    <x v="191"/>
    <x v="190"/>
    <s v="NO"/>
    <s v="ATTACH_BY_AMIDID"/>
    <n v="3292.8"/>
    <s v="ASP00026235-DataServr-Garanti"/>
    <s v="?"/>
    <x v="0"/>
    <m/>
    <m/>
    <m/>
    <x v="2"/>
    <x v="0"/>
  </r>
  <r>
    <x v="0"/>
    <x v="5"/>
    <s v="Turkey"/>
    <s v="2014Q1"/>
    <s v="201401"/>
    <d v="2013-11-04T00:00:00"/>
    <s v="4Y00"/>
    <m/>
    <x v="404"/>
    <s v="Fusion EMEA"/>
    <s v="J4R530076"/>
    <x v="191"/>
    <x v="190"/>
    <s v="NO"/>
    <s v="ATTACH_BY_AMIDID"/>
    <n v="196428.76"/>
    <s v="ASP00026235-DataServr-Garanti"/>
    <s v="?"/>
    <x v="0"/>
    <m/>
    <m/>
    <m/>
    <x v="2"/>
    <x v="0"/>
  </r>
  <r>
    <x v="0"/>
    <x v="5"/>
    <s v="Turkey"/>
    <s v="2014Q1"/>
    <s v="201401"/>
    <d v="2013-11-04T00:00:00"/>
    <s v="4Y00"/>
    <m/>
    <x v="404"/>
    <s v="Fusion EMEA"/>
    <s v="J4R530076"/>
    <x v="191"/>
    <x v="190"/>
    <s v="NO"/>
    <s v="ATTACH_BY_AMIDID"/>
    <n v="329.28"/>
    <s v="ASP00026235-DataServr-Garanti"/>
    <s v="?"/>
    <x v="0"/>
    <m/>
    <m/>
    <m/>
    <x v="2"/>
    <x v="0"/>
  </r>
  <r>
    <x v="0"/>
    <x v="5"/>
    <s v="Turkey"/>
    <s v="2014Q1"/>
    <s v="201401"/>
    <d v="2013-11-04T00:00:00"/>
    <s v="4Y00"/>
    <m/>
    <x v="404"/>
    <s v="Fusion EMEA"/>
    <s v="J4R530076"/>
    <x v="191"/>
    <x v="190"/>
    <s v="NO"/>
    <s v="ATTACH_BY_AMIDID"/>
    <n v="16464"/>
    <s v="ASP00026235-DataServr-Garanti"/>
    <s v="?"/>
    <x v="0"/>
    <m/>
    <m/>
    <m/>
    <x v="2"/>
    <x v="0"/>
  </r>
  <r>
    <x v="0"/>
    <x v="2"/>
    <s v="Germany"/>
    <s v="2014Q1"/>
    <s v="201401"/>
    <d v="2013-11-04T00:00:00"/>
    <s v="TE00"/>
    <m/>
    <x v="499"/>
    <s v="Fusion EMEA"/>
    <s v="83R532182"/>
    <x v="243"/>
    <x v="242"/>
    <s v="NO"/>
    <s v="NO"/>
    <n v="35494.834300000002"/>
    <s v="83RO-76145-05"/>
    <s v="?"/>
    <x v="0"/>
    <m/>
    <m/>
    <m/>
    <x v="1"/>
    <x v="2"/>
  </r>
  <r>
    <x v="0"/>
    <x v="2"/>
    <s v="Austria"/>
    <s v="2014Q1"/>
    <s v="201401"/>
    <d v="2013-11-04T00:00:00"/>
    <s v="TF00"/>
    <s v="Salmen, Georg"/>
    <x v="500"/>
    <s v="Fusion EMEA"/>
    <s v="71R533433"/>
    <x v="244"/>
    <x v="243"/>
    <s v="NO"/>
    <s v="NO"/>
    <n v="23416.612300000001"/>
    <s v="130821_WDN"/>
    <s v="?"/>
    <x v="0"/>
    <m/>
    <m/>
    <m/>
    <x v="1"/>
    <x v="1"/>
  </r>
  <r>
    <x v="0"/>
    <x v="5"/>
    <s v="Turkey"/>
    <s v="2014Q1"/>
    <s v="201401"/>
    <d v="2013-11-04T00:00:00"/>
    <s v="8700"/>
    <m/>
    <x v="404"/>
    <s v="Fusion EMEA"/>
    <s v="J4R530076"/>
    <x v="191"/>
    <x v="190"/>
    <s v="NO"/>
    <s v="ATTACH_BY_AMIDID"/>
    <n v="6585.6"/>
    <s v="ASP00026235-DataServr-Garanti"/>
    <s v="?"/>
    <x v="0"/>
    <m/>
    <m/>
    <m/>
    <x v="2"/>
    <x v="0"/>
  </r>
  <r>
    <x v="0"/>
    <x v="5"/>
    <s v="Turkey"/>
    <s v="2014Q1"/>
    <s v="201401"/>
    <d v="2013-11-04T00:00:00"/>
    <s v="TF00"/>
    <m/>
    <x v="404"/>
    <s v="Fusion EMEA"/>
    <s v="J4R530076"/>
    <x v="191"/>
    <x v="190"/>
    <s v="NO"/>
    <s v="ATTACH_BY_AMIDID"/>
    <n v="3174.81"/>
    <s v="ASP00026235-DataServr-Garanti"/>
    <s v="?"/>
    <x v="0"/>
    <m/>
    <m/>
    <m/>
    <x v="2"/>
    <x v="0"/>
  </r>
  <r>
    <x v="1"/>
    <x v="4"/>
    <s v="Brazil"/>
    <s v="2014Q1"/>
    <s v="201401"/>
    <d v="2013-11-29T00:00:00"/>
    <s v="8700"/>
    <m/>
    <x v="165"/>
    <s v="Fusion Americas"/>
    <s v="K1Z058245"/>
    <x v="91"/>
    <x v="91"/>
    <s v="NO"/>
    <s v="NO"/>
    <n v="602.16999999999996"/>
    <s v="K1RE-41228-611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602.16999999999996"/>
    <s v="K1RE-41228-611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602.16999999999996"/>
    <s v="K1RE-41228-611"/>
    <s v="?"/>
    <x v="0"/>
    <m/>
    <m/>
    <m/>
    <x v="1"/>
    <x v="2"/>
  </r>
  <r>
    <x v="1"/>
    <x v="4"/>
    <s v="Brazil"/>
    <s v="2014Q1"/>
    <s v="201401"/>
    <d v="2013-11-29T00:00:00"/>
    <s v="8700"/>
    <m/>
    <x v="165"/>
    <s v="Fusion Americas"/>
    <s v="K1Z058245"/>
    <x v="91"/>
    <x v="91"/>
    <s v="NO"/>
    <s v="NO"/>
    <n v="602.16999999999996"/>
    <s v="K1RE-41228-611"/>
    <s v="?"/>
    <x v="0"/>
    <m/>
    <m/>
    <m/>
    <x v="1"/>
    <x v="2"/>
  </r>
  <r>
    <x v="0"/>
    <x v="2"/>
    <s v="Germany"/>
    <s v="2014Q1"/>
    <s v="201401"/>
    <d v="2013-11-18T00:00:00"/>
    <s v="8700"/>
    <s v="Klotsche, Jens"/>
    <x v="3"/>
    <s v="Fusion EMEA"/>
    <s v="83R584251"/>
    <x v="2"/>
    <x v="2"/>
    <s v="NO"/>
    <s v="NO"/>
    <n v="5678.2218999999996"/>
    <s v="50747759"/>
    <s v="?"/>
    <x v="0"/>
    <m/>
    <m/>
    <m/>
    <x v="1"/>
    <x v="2"/>
  </r>
  <r>
    <x v="0"/>
    <x v="2"/>
    <s v="Germany"/>
    <s v="2014Q1"/>
    <s v="201401"/>
    <d v="2013-11-18T00:00:00"/>
    <s v="8700"/>
    <s v="Klotsche, Jens"/>
    <x v="3"/>
    <s v="Fusion EMEA"/>
    <s v="83R584251"/>
    <x v="2"/>
    <x v="2"/>
    <s v="NO"/>
    <s v="NO"/>
    <n v="4596.1935999999996"/>
    <s v="50747759"/>
    <s v="?"/>
    <x v="0"/>
    <m/>
    <m/>
    <m/>
    <x v="1"/>
    <x v="2"/>
  </r>
  <r>
    <x v="1"/>
    <x v="4"/>
    <s v="Brazil"/>
    <s v="2014Q1"/>
    <s v="201401"/>
    <d v="2013-11-19T00:00:00"/>
    <s v="8700"/>
    <s v="Lutfi, Raul"/>
    <x v="304"/>
    <s v="Fusion Americas"/>
    <s v="K1Z059298"/>
    <x v="147"/>
    <x v="146"/>
    <s v="NO"/>
    <s v="NO"/>
    <n v="107537.03"/>
    <s v="PO#4504275433"/>
    <s v="?"/>
    <x v="0"/>
    <m/>
    <m/>
    <m/>
    <x v="0"/>
    <x v="2"/>
  </r>
  <r>
    <x v="1"/>
    <x v="4"/>
    <s v="Brazil"/>
    <s v="2014Q1"/>
    <s v="201401"/>
    <d v="2013-11-19T00:00:00"/>
    <s v="8700"/>
    <s v="Lutfi, Raul"/>
    <x v="304"/>
    <s v="Fusion Americas"/>
    <s v="K1Z059298"/>
    <x v="147"/>
    <x v="146"/>
    <s v="NO"/>
    <s v="NO"/>
    <n v="6240.54"/>
    <s v="PO#4504275433"/>
    <s v="?"/>
    <x v="0"/>
    <m/>
    <m/>
    <m/>
    <x v="0"/>
    <x v="2"/>
  </r>
  <r>
    <x v="1"/>
    <x v="4"/>
    <s v="Brazil"/>
    <s v="2014Q1"/>
    <s v="201401"/>
    <d v="2013-11-19T00:00:00"/>
    <s v="8700"/>
    <s v="Lutfi, Raul"/>
    <x v="304"/>
    <s v="Fusion Americas"/>
    <s v="K1Z059298"/>
    <x v="147"/>
    <x v="146"/>
    <s v="NO"/>
    <s v="NO"/>
    <n v="18489.37"/>
    <s v="PO#4504275433"/>
    <s v="?"/>
    <x v="0"/>
    <m/>
    <m/>
    <m/>
    <x v="0"/>
    <x v="2"/>
  </r>
  <r>
    <x v="1"/>
    <x v="4"/>
    <s v="Brazil"/>
    <s v="2014Q1"/>
    <s v="201401"/>
    <d v="2013-11-19T00:00:00"/>
    <s v="8700"/>
    <s v="Lutfi, Raul"/>
    <x v="304"/>
    <s v="Fusion Americas"/>
    <s v="K1Z059298"/>
    <x v="147"/>
    <x v="146"/>
    <s v="NO"/>
    <s v="NO"/>
    <n v="11366.27"/>
    <s v="PO#4504275433"/>
    <s v="?"/>
    <x v="0"/>
    <m/>
    <m/>
    <m/>
    <x v="0"/>
    <x v="2"/>
  </r>
  <r>
    <x v="1"/>
    <x v="4"/>
    <s v="Brazil"/>
    <s v="2014Q1"/>
    <s v="201401"/>
    <d v="2013-11-19T00:00:00"/>
    <s v="8700"/>
    <s v="Lutfi, Raul"/>
    <x v="304"/>
    <s v="Fusion Americas"/>
    <s v="K1Z059298"/>
    <x v="147"/>
    <x v="146"/>
    <s v="NO"/>
    <s v="NO"/>
    <n v="19277.72"/>
    <s v="PO#4504275433"/>
    <s v="?"/>
    <x v="0"/>
    <m/>
    <m/>
    <m/>
    <x v="0"/>
    <x v="2"/>
  </r>
  <r>
    <x v="0"/>
    <x v="0"/>
    <s v="UK"/>
    <s v="2014Q1"/>
    <s v="201401"/>
    <d v="2013-11-18T00:00:00"/>
    <s v="8700"/>
    <m/>
    <x v="501"/>
    <s v="Fusion EMEA"/>
    <s v="80R577997"/>
    <x v="122"/>
    <x v="121"/>
    <s v="NO"/>
    <s v="NO"/>
    <n v="150.34520000000001"/>
    <s v="4300046819"/>
    <s v="?"/>
    <x v="0"/>
    <m/>
    <m/>
    <m/>
    <x v="1"/>
    <x v="2"/>
  </r>
  <r>
    <x v="0"/>
    <x v="0"/>
    <s v="UK"/>
    <s v="2014Q1"/>
    <s v="201401"/>
    <d v="2013-11-18T00:00:00"/>
    <s v="TE00"/>
    <m/>
    <x v="502"/>
    <s v="Fusion EMEA"/>
    <s v="80R585870"/>
    <x v="245"/>
    <x v="244"/>
    <s v="NO"/>
    <s v="NO"/>
    <n v="1463.626"/>
    <s v="4300047444"/>
    <s v="?"/>
    <x v="0"/>
    <m/>
    <m/>
    <m/>
    <x v="1"/>
    <x v="2"/>
  </r>
  <r>
    <x v="1"/>
    <x v="14"/>
    <s v="Canada"/>
    <s v="2014Q1"/>
    <s v="201401"/>
    <d v="2013-11-19T00:00:00"/>
    <s v="8700"/>
    <m/>
    <x v="503"/>
    <s v="Fusion Americas"/>
    <s v="20Z052938"/>
    <x v="79"/>
    <x v="79"/>
    <s v="NO"/>
    <s v="NO"/>
    <n v="7202.3010999999997"/>
    <s v="653262"/>
    <s v="?"/>
    <x v="0"/>
    <m/>
    <m/>
    <m/>
    <x v="1"/>
    <x v="2"/>
  </r>
  <r>
    <x v="1"/>
    <x v="14"/>
    <s v="Canada"/>
    <s v="2014Q1"/>
    <s v="201401"/>
    <d v="2013-11-19T00:00:00"/>
    <s v="8700"/>
    <m/>
    <x v="504"/>
    <s v="Fusion Americas"/>
    <s v="20Z052938"/>
    <x v="79"/>
    <x v="79"/>
    <s v="NO"/>
    <s v="NO"/>
    <n v="-7202.3010999999997"/>
    <s v="653262"/>
    <s v="?"/>
    <x v="0"/>
    <m/>
    <m/>
    <m/>
    <x v="1"/>
    <x v="2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30461.4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62614.73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245382.05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TF00"/>
    <s v="Myer, Karl"/>
    <x v="179"/>
    <s v="Fusion Americas"/>
    <s v="26Z072144"/>
    <x v="93"/>
    <x v="93"/>
    <s v="NO"/>
    <s v="ATTACH_BY_PO"/>
    <n v="14505.36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TF00"/>
    <s v="Myer, Karl"/>
    <x v="179"/>
    <s v="Fusion Americas"/>
    <s v="26Z072144"/>
    <x v="93"/>
    <x v="93"/>
    <s v="NO"/>
    <s v="ATTACH_BY_PO"/>
    <n v="2175.81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4Y00"/>
    <s v="Qayyum, Fred"/>
    <x v="391"/>
    <s v="Fusion Americas"/>
    <s v="26Z073044"/>
    <x v="55"/>
    <x v="55"/>
    <s v="NO"/>
    <s v="NO"/>
    <n v="623.9"/>
    <s v="X1320033"/>
    <s v="?"/>
    <x v="3"/>
    <s v="P-FED-DoD/Intel"/>
    <s v="1-Strat"/>
    <s v="1-Strat"/>
    <x v="1"/>
    <x v="2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14505.35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10830.72"/>
    <s v="COR-18365"/>
    <s v="?"/>
    <x v="1"/>
    <s v="W-NC Plains"/>
    <s v="2-Seed"/>
    <s v="2-Seed EG"/>
    <x v="2"/>
    <x v="0"/>
  </r>
  <r>
    <x v="1"/>
    <x v="1"/>
    <s v="USA"/>
    <s v="2014Q1"/>
    <s v="201401"/>
    <d v="2013-11-28T00:00:00"/>
    <s v="TE00"/>
    <m/>
    <x v="6"/>
    <s v="Fusion Americas"/>
    <s v="24Z127067"/>
    <x v="1"/>
    <x v="1"/>
    <s v="NO"/>
    <s v="ATTACH_BY_ORDERNO"/>
    <n v="17019.599999999999"/>
    <s v="4300202156"/>
    <s v="?"/>
    <x v="0"/>
    <m/>
    <m/>
    <m/>
    <x v="1"/>
    <x v="0"/>
  </r>
  <r>
    <x v="2"/>
    <x v="12"/>
    <s v="Japan"/>
    <s v="2014Q1"/>
    <s v="201401"/>
    <d v="2013-11-14T00:00:00"/>
    <s v="8700"/>
    <s v="Imamura, Satoshi"/>
    <x v="505"/>
    <s v="Fusion APJ"/>
    <s v="89FA70401"/>
    <x v="44"/>
    <x v="44"/>
    <s v="NO"/>
    <s v="NO"/>
    <n v="3224.0382"/>
    <s v="183-VRGAQ20___-110561+1"/>
    <s v="?"/>
    <x v="0"/>
    <m/>
    <m/>
    <m/>
    <x v="1"/>
    <x v="2"/>
  </r>
  <r>
    <x v="2"/>
    <x v="15"/>
    <s v="India"/>
    <s v="2014Q1"/>
    <s v="201401"/>
    <d v="2013-11-27T00:00:00"/>
    <s v="8700"/>
    <m/>
    <x v="142"/>
    <s v="Fusion APJ"/>
    <s v="J92708494"/>
    <x v="14"/>
    <x v="14"/>
    <s v="NO"/>
    <s v="ATTACH_BY_ORDERNO"/>
    <n v="22521.6938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3"/>
    <s v="Fusion APJ"/>
    <s v="J92708494"/>
    <x v="14"/>
    <x v="14"/>
    <s v="NO"/>
    <s v="ATTACH_BY_ORDERNO"/>
    <n v="-22521.6938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3"/>
    <s v="Fusion APJ"/>
    <s v="J92708494"/>
    <x v="14"/>
    <x v="14"/>
    <s v="NO"/>
    <s v="ATTACH_BY_ORDERNO"/>
    <n v="-37536.156300000002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3"/>
    <s v="Fusion APJ"/>
    <s v="J92708494"/>
    <x v="14"/>
    <x v="14"/>
    <s v="NO"/>
    <s v="ATTACH_BY_ORDERNO"/>
    <n v="-10.265499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2"/>
    <s v="Fusion APJ"/>
    <s v="J92708494"/>
    <x v="14"/>
    <x v="14"/>
    <s v="NO"/>
    <s v="ATTACH_BY_ORDERNO"/>
    <n v="37536.156300000002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2867.6613000000002"/>
    <s v="PO/2013-14/HP/POLARIS RBI/06/RBI"/>
    <s v="?"/>
    <x v="0"/>
    <m/>
    <m/>
    <m/>
    <x v="1"/>
    <x v="0"/>
  </r>
  <r>
    <x v="1"/>
    <x v="1"/>
    <s v="USA"/>
    <s v="2014Q1"/>
    <s v="201401"/>
    <d v="2013-11-13T00:00:00"/>
    <s v="TE00"/>
    <m/>
    <x v="506"/>
    <s v="Fusion Americas"/>
    <s v="26Z072632"/>
    <x v="246"/>
    <x v="245"/>
    <s v="NO"/>
    <s v="NO"/>
    <n v="12800.005300000001"/>
    <s v="HPP PO-01289"/>
    <s v="?"/>
    <x v="1"/>
    <s v="W-NC Great Lakes"/>
    <s v="5-Territory"/>
    <s v="5-Territory"/>
    <x v="1"/>
    <x v="2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1912.0205000000001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2867.6613000000002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2867.6613000000002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2867.6613000000002"/>
    <s v="PO/2013-14/HP/POLARIS RBI/06/RBI"/>
    <s v="?"/>
    <x v="0"/>
    <m/>
    <m/>
    <m/>
    <x v="1"/>
    <x v="0"/>
  </r>
  <r>
    <x v="1"/>
    <x v="1"/>
    <s v="USA"/>
    <s v="2014Q1"/>
    <s v="201401"/>
    <d v="2013-11-13T00:00:00"/>
    <s v="8700"/>
    <s v="TBH-Central 2"/>
    <x v="507"/>
    <s v="Fusion Americas"/>
    <s v="24Z124847"/>
    <x v="118"/>
    <x v="117"/>
    <s v="NO"/>
    <s v="ATTACH_BY_PO"/>
    <n v="110700"/>
    <s v="4300197360"/>
    <s v="?"/>
    <x v="1"/>
    <s v="W-NC Ohio Valley"/>
    <s v="3-Comm T1"/>
    <s v="3-Comm T1"/>
    <x v="0"/>
    <x v="0"/>
  </r>
  <r>
    <x v="0"/>
    <x v="0"/>
    <s v="UK"/>
    <s v="2014Q1"/>
    <s v="201401"/>
    <d v="2013-11-12T00:00:00"/>
    <s v="TE00"/>
    <m/>
    <x v="508"/>
    <s v="Fusion EMEA"/>
    <s v="80R564085"/>
    <x v="247"/>
    <x v="246"/>
    <s v="NO"/>
    <s v="NO"/>
    <n v="2505.2192"/>
    <s v="DO6530398"/>
    <s v="?"/>
    <x v="0"/>
    <m/>
    <m/>
    <m/>
    <x v="1"/>
    <x v="2"/>
  </r>
  <r>
    <x v="2"/>
    <x v="15"/>
    <s v="India"/>
    <s v="2014Q1"/>
    <s v="201401"/>
    <d v="2013-11-27T00:00:00"/>
    <s v="8700"/>
    <m/>
    <x v="255"/>
    <s v="Fusion APJ"/>
    <s v="J92708494"/>
    <x v="14"/>
    <x v="14"/>
    <s v="NO"/>
    <s v="ATTACH_BY_ORDERNO"/>
    <n v="1737.6596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509"/>
    <s v="Fusion APJ"/>
    <s v="J92708494"/>
    <x v="14"/>
    <x v="14"/>
    <s v="NO"/>
    <s v="ATTACH_BY_ORDERNO"/>
    <n v="417.0684"/>
    <s v="PO/2013-14/HP/AXIS BANK/05"/>
    <s v="?"/>
    <x v="0"/>
    <m/>
    <m/>
    <m/>
    <x v="1"/>
    <x v="0"/>
  </r>
  <r>
    <x v="1"/>
    <x v="1"/>
    <s v="USA"/>
    <s v="2014Q1"/>
    <s v="201401"/>
    <d v="2013-11-13T00:00:00"/>
    <s v="TE00"/>
    <m/>
    <x v="510"/>
    <s v="Fusion Americas"/>
    <s v="26Z072638"/>
    <x v="248"/>
    <x v="247"/>
    <s v="NO"/>
    <s v="NO"/>
    <n v="570.48"/>
    <s v="USSW-48688-00/AMEX"/>
    <s v="?"/>
    <x v="1"/>
    <s v="W-NC Great Lakes"/>
    <s v="3-Comm T1"/>
    <s v="3-Comm T1"/>
    <x v="1"/>
    <x v="2"/>
  </r>
  <r>
    <x v="2"/>
    <x v="15"/>
    <s v="India"/>
    <s v="2014Q1"/>
    <s v="201401"/>
    <d v="2013-11-27T00:00:00"/>
    <s v="TF00"/>
    <m/>
    <x v="511"/>
    <s v="Fusion APJ"/>
    <s v="J92708494"/>
    <x v="14"/>
    <x v="14"/>
    <s v="NO"/>
    <s v="ATTACH_BY_ORDERNO"/>
    <n v="-417.0684"/>
    <s v="PO/2013-14/HP/AXIS BANK/05"/>
    <s v="?"/>
    <x v="0"/>
    <m/>
    <m/>
    <m/>
    <x v="1"/>
    <x v="0"/>
  </r>
  <r>
    <x v="1"/>
    <x v="1"/>
    <s v="USA"/>
    <s v="2014Q1"/>
    <s v="201401"/>
    <d v="2013-11-13T00:00:00"/>
    <s v="TE00"/>
    <m/>
    <x v="512"/>
    <s v="Fusion Americas"/>
    <s v="26Z072634"/>
    <x v="249"/>
    <x v="248"/>
    <s v="NO"/>
    <s v="NO"/>
    <n v="3000"/>
    <s v="37637"/>
    <s v="?"/>
    <x v="1"/>
    <s v="W-NC Ohio Valley"/>
    <s v="5-Territory"/>
    <s v="5-Territory"/>
    <x v="1"/>
    <x v="2"/>
  </r>
  <r>
    <x v="2"/>
    <x v="15"/>
    <s v="India"/>
    <s v="2014Q1"/>
    <s v="201401"/>
    <d v="2013-11-27T00:00:00"/>
    <s v="8700"/>
    <m/>
    <x v="256"/>
    <s v="Fusion APJ"/>
    <s v="J92708494"/>
    <x v="14"/>
    <x v="14"/>
    <s v="NO"/>
    <s v="ATTACH_BY_ORDERNO"/>
    <n v="-10.265499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6"/>
    <s v="Fusion APJ"/>
    <s v="J92708494"/>
    <x v="14"/>
    <x v="14"/>
    <s v="NO"/>
    <s v="ATTACH_BY_ORDERNO"/>
    <n v="-1737.6596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255"/>
    <s v="Fusion APJ"/>
    <s v="J92708494"/>
    <x v="14"/>
    <x v="14"/>
    <s v="NO"/>
    <s v="ATTACH_BY_ORDERNO"/>
    <n v="10.265499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42"/>
    <s v="Fusion APJ"/>
    <s v="J92708494"/>
    <x v="14"/>
    <x v="14"/>
    <s v="NO"/>
    <s v="ATTACH_BY_ORDERNO"/>
    <n v="10.265499999999999"/>
    <s v="PO/2013-14/HP/AXIS BANK/05"/>
    <s v="?"/>
    <x v="0"/>
    <m/>
    <m/>
    <m/>
    <x v="1"/>
    <x v="0"/>
  </r>
  <r>
    <x v="1"/>
    <x v="1"/>
    <s v="USA"/>
    <s v="2014Q1"/>
    <s v="201401"/>
    <d v="2013-11-13T00:00:00"/>
    <s v="TE00"/>
    <m/>
    <x v="512"/>
    <s v="Fusion Americas"/>
    <s v="26Z072634"/>
    <x v="249"/>
    <x v="248"/>
    <s v="NO"/>
    <s v="NO"/>
    <n v="3600"/>
    <s v="37637"/>
    <s v="?"/>
    <x v="1"/>
    <s v="W-NC Ohio Valley"/>
    <s v="5-Territory"/>
    <s v="5-Territory"/>
    <x v="1"/>
    <x v="2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1912.0205000000001"/>
    <s v="PO/2013-14/HP/POLARIS RBI/06/RBI"/>
    <s v="?"/>
    <x v="0"/>
    <m/>
    <m/>
    <m/>
    <x v="1"/>
    <x v="0"/>
  </r>
  <r>
    <x v="1"/>
    <x v="1"/>
    <s v="USA"/>
    <s v="2014Q1"/>
    <s v="201401"/>
    <d v="2013-11-18T00:00:00"/>
    <s v="8700"/>
    <s v="Qayyum, Fred"/>
    <x v="281"/>
    <s v="Fusion Americas"/>
    <s v="26Z069288"/>
    <x v="55"/>
    <x v="55"/>
    <s v="NO"/>
    <s v="NO"/>
    <n v="1247.8"/>
    <s v="X1320004"/>
    <s v="?"/>
    <x v="3"/>
    <s v="P-FED-DoD/Intel"/>
    <s v="1-Strat"/>
    <s v="1-Strat"/>
    <x v="1"/>
    <x v="2"/>
  </r>
  <r>
    <x v="1"/>
    <x v="1"/>
    <s v="USA"/>
    <s v="2014Q1"/>
    <s v="201401"/>
    <d v="2013-11-18T00:00:00"/>
    <s v="4Y00"/>
    <s v="Qayyum, Fred"/>
    <x v="282"/>
    <s v="Fusion Americas"/>
    <s v="26Z069075"/>
    <x v="55"/>
    <x v="55"/>
    <s v="NO"/>
    <s v="NO"/>
    <n v="-623.9"/>
    <s v="X1320006s"/>
    <s v="?"/>
    <x v="3"/>
    <s v="P-FED-DoD/Intel"/>
    <s v="1-Strat"/>
    <s v="1-Strat"/>
    <x v="1"/>
    <x v="2"/>
  </r>
  <r>
    <x v="1"/>
    <x v="1"/>
    <s v="USA"/>
    <s v="2014Q1"/>
    <s v="201401"/>
    <d v="2013-11-18T00:00:00"/>
    <s v="4Y00"/>
    <s v="Qayyum, Fred"/>
    <x v="283"/>
    <s v="Fusion Americas"/>
    <s v="26Z067106"/>
    <x v="55"/>
    <x v="55"/>
    <s v="NO"/>
    <s v="NO"/>
    <n v="-4055.35"/>
    <s v="X1310340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513"/>
    <s v="Fusion Americas"/>
    <s v="26Z065447"/>
    <x v="55"/>
    <x v="55"/>
    <s v="NO"/>
    <s v="NO"/>
    <n v="311.95"/>
    <s v="X1310318S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514"/>
    <s v="Fusion Americas"/>
    <s v="26Z065389"/>
    <x v="55"/>
    <x v="55"/>
    <s v="NO"/>
    <s v="NO"/>
    <n v="311.95"/>
    <s v="X1310320"/>
    <s v="?"/>
    <x v="3"/>
    <s v="P-FED-DoD/Intel"/>
    <s v="1-Strat"/>
    <s v="1-Strat"/>
    <x v="1"/>
    <x v="2"/>
  </r>
  <r>
    <x v="1"/>
    <x v="1"/>
    <s v="USA"/>
    <s v="2014Q1"/>
    <s v="201401"/>
    <d v="2013-11-19T00:00:00"/>
    <s v="8700"/>
    <s v="Qayyum, Fred"/>
    <x v="273"/>
    <s v="Fusion Americas"/>
    <s v="26Z065585"/>
    <x v="55"/>
    <x v="55"/>
    <s v="NO"/>
    <s v="NO"/>
    <n v="623.9"/>
    <s v="X1310323s"/>
    <s v="?"/>
    <x v="3"/>
    <s v="P-FED-DoD/Intel"/>
    <s v="1-Strat"/>
    <s v="1-Strat"/>
    <x v="1"/>
    <x v="2"/>
  </r>
  <r>
    <x v="1"/>
    <x v="1"/>
    <s v="USA"/>
    <s v="2014Q1"/>
    <s v="201401"/>
    <d v="2013-11-19T00:00:00"/>
    <s v="4Y00"/>
    <s v="Qayyum, Fred"/>
    <x v="385"/>
    <s v="Fusion Americas"/>
    <s v="26Z064923"/>
    <x v="55"/>
    <x v="55"/>
    <s v="NO"/>
    <s v="NO"/>
    <n v="-4679.25"/>
    <s v="X1310305"/>
    <s v="?"/>
    <x v="3"/>
    <s v="P-FED-DoD/Intel"/>
    <s v="1-Strat"/>
    <s v="1-Strat"/>
    <x v="1"/>
    <x v="2"/>
  </r>
  <r>
    <x v="1"/>
    <x v="1"/>
    <s v="USA"/>
    <s v="2014Q1"/>
    <s v="201401"/>
    <d v="2013-11-19T00:00:00"/>
    <s v="4Y00"/>
    <s v="Qayyum, Fred"/>
    <x v="386"/>
    <s v="Fusion Americas"/>
    <s v="26Z064258"/>
    <x v="55"/>
    <x v="55"/>
    <s v="NO"/>
    <s v="NO"/>
    <n v="-623.9"/>
    <s v="X1310300"/>
    <s v="?"/>
    <x v="3"/>
    <s v="P-FED-DoD/Intel"/>
    <s v="1-Strat"/>
    <s v="1-Strat"/>
    <x v="1"/>
    <x v="2"/>
  </r>
  <r>
    <x v="2"/>
    <x v="11"/>
    <s v="Taiwan"/>
    <s v="2014Q1"/>
    <s v="201401"/>
    <d v="2013-11-05T00:00:00"/>
    <s v="8700"/>
    <m/>
    <x v="515"/>
    <s v="Fusion APJ"/>
    <s v="D40050910"/>
    <x v="14"/>
    <x v="14"/>
    <s v="NO"/>
    <s v="NO"/>
    <n v="1003.0204"/>
    <s v="20131104001"/>
    <s v="?"/>
    <x v="0"/>
    <m/>
    <m/>
    <m/>
    <x v="1"/>
    <x v="1"/>
  </r>
  <r>
    <x v="2"/>
    <x v="11"/>
    <s v="Taiwan"/>
    <s v="2014Q1"/>
    <s v="201401"/>
    <d v="2013-11-05T00:00:00"/>
    <s v="8700"/>
    <m/>
    <x v="516"/>
    <s v="Fusion APJ"/>
    <s v="D40050911"/>
    <x v="183"/>
    <x v="182"/>
    <s v="NO"/>
    <s v="NO"/>
    <n v="1299.4167"/>
    <s v="PO-2013-02002"/>
    <s v="?"/>
    <x v="0"/>
    <m/>
    <m/>
    <m/>
    <x v="1"/>
    <x v="2"/>
  </r>
  <r>
    <x v="2"/>
    <x v="11"/>
    <s v="Taiwan"/>
    <s v="2014Q1"/>
    <s v="201401"/>
    <d v="2013-11-05T00:00:00"/>
    <s v="8700"/>
    <m/>
    <x v="516"/>
    <s v="Fusion APJ"/>
    <s v="D40050911"/>
    <x v="183"/>
    <x v="182"/>
    <s v="NO"/>
    <s v="NO"/>
    <n v="2.9999999999999997E-4"/>
    <s v="PO-2013-02002"/>
    <s v="?"/>
    <x v="0"/>
    <m/>
    <m/>
    <m/>
    <x v="1"/>
    <x v="2"/>
  </r>
  <r>
    <x v="0"/>
    <x v="2"/>
    <s v="Germany"/>
    <s v="2014Q1"/>
    <s v="201401"/>
    <d v="2013-11-05T00:00:00"/>
    <s v="8700"/>
    <s v="Rieke, Joerg"/>
    <x v="517"/>
    <s v="Fusion EMEA"/>
    <s v="83R536889"/>
    <x v="80"/>
    <x v="80"/>
    <s v="NO"/>
    <s v="NO"/>
    <n v="3148.8852000000002"/>
    <s v="4300044123/74045 Speech"/>
    <s v="?"/>
    <x v="0"/>
    <m/>
    <m/>
    <m/>
    <x v="1"/>
    <x v="1"/>
  </r>
  <r>
    <x v="0"/>
    <x v="5"/>
    <s v="Israel"/>
    <s v="2014Q1"/>
    <s v="201401"/>
    <d v="2013-11-29T00:00:00"/>
    <s v="4Y00"/>
    <m/>
    <x v="518"/>
    <s v="Fusion EMEA"/>
    <s v="74R637618"/>
    <x v="250"/>
    <x v="249"/>
    <s v="NO"/>
    <s v="ATTACH_BY_PO"/>
    <n v="50.54"/>
    <s v="20131129-orange"/>
    <s v="?"/>
    <x v="0"/>
    <m/>
    <m/>
    <m/>
    <x v="1"/>
    <x v="0"/>
  </r>
  <r>
    <x v="2"/>
    <x v="6"/>
    <s v="Singapore"/>
    <s v="2014Q1"/>
    <s v="201401"/>
    <d v="2013-11-22T00:00:00"/>
    <s v="8700"/>
    <m/>
    <x v="519"/>
    <s v="Fusion APJ"/>
    <s v="753301669"/>
    <x v="251"/>
    <x v="250"/>
    <s v="NO"/>
    <s v="NO"/>
    <n v="7514.2741999999998"/>
    <s v="SK-811386"/>
    <s v="?"/>
    <x v="0"/>
    <m/>
    <m/>
    <m/>
    <x v="1"/>
    <x v="2"/>
  </r>
  <r>
    <x v="0"/>
    <x v="5"/>
    <s v="Israel"/>
    <s v="2014Q1"/>
    <s v="201401"/>
    <d v="2013-11-29T00:00:00"/>
    <s v="4Y00"/>
    <m/>
    <x v="518"/>
    <s v="Fusion EMEA"/>
    <s v="74R637618"/>
    <x v="250"/>
    <x v="249"/>
    <s v="NO"/>
    <s v="ATTACH_BY_PO"/>
    <n v="45033.3"/>
    <s v="20131129-orange"/>
    <s v="?"/>
    <x v="0"/>
    <m/>
    <m/>
    <m/>
    <x v="1"/>
    <x v="0"/>
  </r>
  <r>
    <x v="0"/>
    <x v="5"/>
    <s v="Israel"/>
    <s v="2014Q1"/>
    <s v="201401"/>
    <d v="2013-11-29T00:00:00"/>
    <s v="4Y00"/>
    <m/>
    <x v="518"/>
    <s v="Fusion EMEA"/>
    <s v="74R637618"/>
    <x v="250"/>
    <x v="249"/>
    <s v="NO"/>
    <s v="ATTACH_BY_PO"/>
    <n v="138.99"/>
    <s v="20131129-orange"/>
    <s v="?"/>
    <x v="0"/>
    <m/>
    <m/>
    <m/>
    <x v="1"/>
    <x v="0"/>
  </r>
  <r>
    <x v="0"/>
    <x v="8"/>
    <s v="Sweden"/>
    <s v="2014Q1"/>
    <s v="201401"/>
    <d v="2013-11-29T00:00:00"/>
    <s v="8700"/>
    <m/>
    <x v="375"/>
    <s v="Fusion EMEA"/>
    <s v="88R637661"/>
    <x v="1"/>
    <x v="1"/>
    <s v="NO"/>
    <s v="NO"/>
    <n v="38.689500000000002"/>
    <s v="PO0006NE"/>
    <s v="?"/>
    <x v="0"/>
    <m/>
    <m/>
    <m/>
    <x v="2"/>
    <x v="1"/>
  </r>
  <r>
    <x v="0"/>
    <x v="8"/>
    <s v="Sweden"/>
    <s v="2014Q1"/>
    <s v="201401"/>
    <d v="2013-11-29T00:00:00"/>
    <s v="8700"/>
    <m/>
    <x v="375"/>
    <s v="Fusion EMEA"/>
    <s v="88R637661"/>
    <x v="1"/>
    <x v="1"/>
    <s v="NO"/>
    <s v="NO"/>
    <n v="38.689500000000002"/>
    <s v="PO0006NE"/>
    <s v="?"/>
    <x v="0"/>
    <m/>
    <m/>
    <m/>
    <x v="2"/>
    <x v="1"/>
  </r>
  <r>
    <x v="0"/>
    <x v="8"/>
    <s v="Sweden"/>
    <s v="2014Q1"/>
    <s v="201401"/>
    <d v="2013-11-29T00:00:00"/>
    <s v="4Y00"/>
    <m/>
    <x v="375"/>
    <s v="Fusion EMEA"/>
    <s v="88R637661"/>
    <x v="1"/>
    <x v="1"/>
    <s v="NO"/>
    <s v="NO"/>
    <n v="38.689500000000002"/>
    <s v="PO0006NE"/>
    <s v="?"/>
    <x v="0"/>
    <m/>
    <m/>
    <m/>
    <x v="2"/>
    <x v="1"/>
  </r>
  <r>
    <x v="0"/>
    <x v="8"/>
    <s v="Sweden"/>
    <s v="2014Q1"/>
    <s v="201401"/>
    <d v="2013-11-29T00:00:00"/>
    <s v="4Y00"/>
    <m/>
    <x v="375"/>
    <s v="Fusion EMEA"/>
    <s v="88R637661"/>
    <x v="1"/>
    <x v="1"/>
    <s v="NO"/>
    <s v="NO"/>
    <n v="191088.90700000001"/>
    <s v="PO0006NE"/>
    <s v="?"/>
    <x v="0"/>
    <m/>
    <m/>
    <m/>
    <x v="2"/>
    <x v="1"/>
  </r>
  <r>
    <x v="0"/>
    <x v="8"/>
    <s v="Sweden"/>
    <s v="2014Q1"/>
    <s v="201401"/>
    <d v="2013-11-29T00:00:00"/>
    <s v="4Y00"/>
    <m/>
    <x v="375"/>
    <s v="Fusion EMEA"/>
    <s v="88R637661"/>
    <x v="1"/>
    <x v="1"/>
    <s v="NO"/>
    <s v="NO"/>
    <n v="74.265900000000002"/>
    <s v="PO0006NE"/>
    <s v="?"/>
    <x v="0"/>
    <m/>
    <m/>
    <m/>
    <x v="2"/>
    <x v="1"/>
  </r>
  <r>
    <x v="2"/>
    <x v="9"/>
    <s v="Korea"/>
    <s v="2014Q1"/>
    <s v="201401"/>
    <d v="2013-11-29T00:00:00"/>
    <s v="8700"/>
    <m/>
    <x v="192"/>
    <s v="Fusion APJ"/>
    <s v="E51053148"/>
    <x v="98"/>
    <x v="98"/>
    <s v="NO"/>
    <s v="NO"/>
    <n v="96.811300000000003"/>
    <s v="E6HP-13748-01"/>
    <s v="?"/>
    <x v="0"/>
    <m/>
    <m/>
    <m/>
    <x v="1"/>
    <x v="2"/>
  </r>
  <r>
    <x v="2"/>
    <x v="9"/>
    <s v="Korea"/>
    <s v="2014Q1"/>
    <s v="201401"/>
    <d v="2013-11-29T00:00:00"/>
    <s v="8700"/>
    <m/>
    <x v="190"/>
    <s v="Fusion APJ"/>
    <s v="E51053148"/>
    <x v="98"/>
    <x v="98"/>
    <s v="NO"/>
    <s v="NO"/>
    <n v="96.811300000000003"/>
    <s v="E6HP-13718-02"/>
    <s v="?"/>
    <x v="0"/>
    <m/>
    <m/>
    <m/>
    <x v="1"/>
    <x v="2"/>
  </r>
  <r>
    <x v="2"/>
    <x v="9"/>
    <s v="Korea"/>
    <s v="2014Q1"/>
    <s v="201401"/>
    <d v="2013-11-29T00:00:00"/>
    <s v="8700"/>
    <m/>
    <x v="186"/>
    <s v="Fusion APJ"/>
    <s v="E51053148"/>
    <x v="98"/>
    <x v="98"/>
    <s v="NO"/>
    <s v="NO"/>
    <n v="48.405700000000003"/>
    <s v="E6HP-13756-01"/>
    <s v="?"/>
    <x v="0"/>
    <m/>
    <m/>
    <m/>
    <x v="1"/>
    <x v="2"/>
  </r>
  <r>
    <x v="2"/>
    <x v="9"/>
    <s v="Korea"/>
    <s v="2014Q1"/>
    <s v="201401"/>
    <d v="2013-11-29T00:00:00"/>
    <s v="8700"/>
    <m/>
    <x v="520"/>
    <s v="Fusion APJ"/>
    <s v="E51053148"/>
    <x v="98"/>
    <x v="98"/>
    <s v="NO"/>
    <s v="NO"/>
    <n v="96.811300000000003"/>
    <s v="E6HP-13759-01"/>
    <s v="?"/>
    <x v="0"/>
    <m/>
    <m/>
    <m/>
    <x v="1"/>
    <x v="2"/>
  </r>
  <r>
    <x v="2"/>
    <x v="9"/>
    <s v="Korea"/>
    <s v="2014Q1"/>
    <s v="201401"/>
    <d v="2013-11-29T00:00:00"/>
    <s v="8700"/>
    <m/>
    <x v="185"/>
    <s v="Fusion APJ"/>
    <s v="E51053148"/>
    <x v="98"/>
    <x v="98"/>
    <s v="NO"/>
    <s v="NO"/>
    <n v="48.405700000000003"/>
    <s v="E6HP-13760-02"/>
    <s v="?"/>
    <x v="0"/>
    <m/>
    <m/>
    <m/>
    <x v="1"/>
    <x v="2"/>
  </r>
  <r>
    <x v="2"/>
    <x v="9"/>
    <s v="Korea"/>
    <s v="2014Q1"/>
    <s v="201401"/>
    <d v="2013-11-29T00:00:00"/>
    <s v="TE00"/>
    <m/>
    <x v="218"/>
    <s v="Fusion APJ"/>
    <s v="E51078068"/>
    <x v="14"/>
    <x v="14"/>
    <s v="NO"/>
    <s v="NO"/>
    <n v="21505.188699999999"/>
    <s v="E6HP-12791-02"/>
    <s v="?"/>
    <x v="0"/>
    <m/>
    <m/>
    <m/>
    <x v="1"/>
    <x v="1"/>
  </r>
  <r>
    <x v="2"/>
    <x v="9"/>
    <s v="Korea"/>
    <s v="2014Q1"/>
    <s v="201401"/>
    <d v="2013-11-29T00:00:00"/>
    <s v="TE00"/>
    <m/>
    <x v="218"/>
    <s v="Fusion APJ"/>
    <s v="E51078068"/>
    <x v="14"/>
    <x v="14"/>
    <s v="NO"/>
    <s v="NO"/>
    <n v="21505.188699999999"/>
    <s v="E6HP-12791-02"/>
    <s v="?"/>
    <x v="0"/>
    <m/>
    <m/>
    <m/>
    <x v="1"/>
    <x v="1"/>
  </r>
  <r>
    <x v="2"/>
    <x v="9"/>
    <s v="Korea"/>
    <s v="2014Q1"/>
    <s v="201401"/>
    <d v="2013-11-29T00:00:00"/>
    <s v="8700"/>
    <m/>
    <x v="191"/>
    <s v="Fusion APJ"/>
    <s v="E51053148"/>
    <x v="98"/>
    <x v="98"/>
    <s v="NO"/>
    <s v="NO"/>
    <n v="145.21709999999999"/>
    <s v="E6HP-13715-01"/>
    <s v="?"/>
    <x v="0"/>
    <m/>
    <m/>
    <m/>
    <x v="1"/>
    <x v="2"/>
  </r>
  <r>
    <x v="2"/>
    <x v="9"/>
    <s v="Korea"/>
    <s v="2014Q1"/>
    <s v="201401"/>
    <d v="2013-11-29T00:00:00"/>
    <s v="8700"/>
    <m/>
    <x v="521"/>
    <s v="Fusion APJ"/>
    <s v="E51053149"/>
    <x v="98"/>
    <x v="98"/>
    <s v="NO"/>
    <s v="NO"/>
    <n v="96.811300000000003"/>
    <s v="E6HP-12261-01"/>
    <s v="?"/>
    <x v="0"/>
    <m/>
    <m/>
    <m/>
    <x v="1"/>
    <x v="2"/>
  </r>
  <r>
    <x v="2"/>
    <x v="9"/>
    <s v="Korea"/>
    <s v="2014Q1"/>
    <s v="201401"/>
    <d v="2013-11-29T00:00:00"/>
    <s v="8700"/>
    <m/>
    <x v="217"/>
    <s v="Fusion APJ"/>
    <s v="E51053149"/>
    <x v="98"/>
    <x v="98"/>
    <s v="NO"/>
    <s v="NO"/>
    <n v="48.405700000000003"/>
    <s v="E6HP-12260-01"/>
    <s v="?"/>
    <x v="0"/>
    <m/>
    <m/>
    <m/>
    <x v="1"/>
    <x v="2"/>
  </r>
  <r>
    <x v="2"/>
    <x v="12"/>
    <s v="Japan"/>
    <s v="2014Q1"/>
    <s v="201401"/>
    <d v="2013-11-29T00:00:00"/>
    <s v="4Y00"/>
    <m/>
    <x v="522"/>
    <s v="Fusion APJ"/>
    <s v="89WS86582"/>
    <x v="252"/>
    <x v="251"/>
    <s v="NO"/>
    <s v="ATTACH_BY_PO"/>
    <n v="1644.7771"/>
    <s v="HPBTO_YRTA201311"/>
    <s v="?"/>
    <x v="0"/>
    <m/>
    <m/>
    <m/>
    <x v="1"/>
    <x v="0"/>
  </r>
  <r>
    <x v="2"/>
    <x v="12"/>
    <s v="Japan"/>
    <s v="2014Q1"/>
    <s v="201401"/>
    <d v="2013-11-29T00:00:00"/>
    <s v="8700"/>
    <m/>
    <x v="522"/>
    <s v="Fusion APJ"/>
    <s v="89WS86582"/>
    <x v="252"/>
    <x v="251"/>
    <s v="NO"/>
    <s v="ATTACH_BY_PO"/>
    <n v="75493.899000000005"/>
    <s v="HPBTO_YRTA201311"/>
    <s v="?"/>
    <x v="0"/>
    <m/>
    <m/>
    <m/>
    <x v="1"/>
    <x v="0"/>
  </r>
  <r>
    <x v="2"/>
    <x v="12"/>
    <s v="Japan"/>
    <s v="2014Q1"/>
    <s v="201401"/>
    <d v="2013-11-29T00:00:00"/>
    <s v="TF00"/>
    <m/>
    <x v="522"/>
    <s v="Fusion APJ"/>
    <s v="89WS86582"/>
    <x v="252"/>
    <x v="251"/>
    <s v="NO"/>
    <s v="ATTACH_BY_PO"/>
    <n v="315.95769999999999"/>
    <s v="HPBTO_YRTA201311"/>
    <s v="?"/>
    <x v="0"/>
    <m/>
    <m/>
    <m/>
    <x v="1"/>
    <x v="0"/>
  </r>
  <r>
    <x v="2"/>
    <x v="9"/>
    <s v="Korea"/>
    <s v="2014Q1"/>
    <s v="201401"/>
    <d v="2013-11-29T00:00:00"/>
    <s v="8700"/>
    <m/>
    <x v="520"/>
    <s v="Fusion APJ"/>
    <s v="E51053148"/>
    <x v="98"/>
    <x v="98"/>
    <s v="NO"/>
    <s v="NO"/>
    <n v="892.69809999999995"/>
    <s v="E6HP-13759-01"/>
    <s v="?"/>
    <x v="0"/>
    <m/>
    <m/>
    <m/>
    <x v="1"/>
    <x v="2"/>
  </r>
  <r>
    <x v="2"/>
    <x v="12"/>
    <s v="Japan"/>
    <s v="2014Q1"/>
    <s v="201401"/>
    <d v="2013-11-29T00:00:00"/>
    <s v="TE00"/>
    <m/>
    <x v="523"/>
    <s v="Fusion APJ"/>
    <s v="89WS05379"/>
    <x v="252"/>
    <x v="251"/>
    <s v="NO"/>
    <s v="NO"/>
    <n v="-3448.2386999999999"/>
    <s v="HPBTO_YRRA201311"/>
    <s v="?"/>
    <x v="0"/>
    <m/>
    <m/>
    <m/>
    <x v="1"/>
    <x v="2"/>
  </r>
  <r>
    <x v="2"/>
    <x v="12"/>
    <s v="Japan"/>
    <s v="2014Q1"/>
    <s v="201401"/>
    <d v="2013-11-29T00:00:00"/>
    <s v="TE00"/>
    <m/>
    <x v="522"/>
    <s v="Fusion APJ"/>
    <s v="89WS86582"/>
    <x v="252"/>
    <x v="251"/>
    <s v="NO"/>
    <s v="ATTACH_BY_PO"/>
    <n v="13601.0861"/>
    <s v="HPBTO_YRTA201311"/>
    <s v="?"/>
    <x v="0"/>
    <m/>
    <m/>
    <m/>
    <x v="1"/>
    <x v="0"/>
  </r>
  <r>
    <x v="2"/>
    <x v="12"/>
    <s v="Japan"/>
    <s v="2014Q1"/>
    <s v="201401"/>
    <d v="2013-11-29T00:00:00"/>
    <s v="8700"/>
    <m/>
    <x v="523"/>
    <s v="Fusion APJ"/>
    <s v="89WS05379"/>
    <x v="252"/>
    <x v="251"/>
    <s v="NO"/>
    <s v="NO"/>
    <n v="-12075.078600000001"/>
    <s v="HPBTO_YRRA201311"/>
    <s v="?"/>
    <x v="0"/>
    <m/>
    <m/>
    <m/>
    <x v="1"/>
    <x v="2"/>
  </r>
  <r>
    <x v="2"/>
    <x v="9"/>
    <s v="Korea"/>
    <s v="2014Q1"/>
    <s v="201401"/>
    <d v="2013-11-29T00:00:00"/>
    <s v="8700"/>
    <m/>
    <x v="521"/>
    <s v="Fusion APJ"/>
    <s v="E51053149"/>
    <x v="98"/>
    <x v="98"/>
    <s v="NO"/>
    <s v="NO"/>
    <n v="1871.6415"/>
    <s v="E6HP-12261-01"/>
    <s v="?"/>
    <x v="0"/>
    <m/>
    <m/>
    <m/>
    <x v="1"/>
    <x v="2"/>
  </r>
  <r>
    <x v="1"/>
    <x v="1"/>
    <s v="USA"/>
    <s v="2014Q1"/>
    <s v="201401"/>
    <d v="2013-11-19T00:00:00"/>
    <s v="4Y00"/>
    <s v="Qayyum, Fred"/>
    <x v="367"/>
    <s v="Fusion Americas"/>
    <s v="26Z065103"/>
    <x v="55"/>
    <x v="55"/>
    <s v="NO"/>
    <s v="NO"/>
    <n v="-311.95"/>
    <s v="X1310317s"/>
    <s v="?"/>
    <x v="3"/>
    <s v="P-FED-DoD/Intel"/>
    <s v="1-Strat"/>
    <s v="1-Strat"/>
    <x v="1"/>
    <x v="2"/>
  </r>
  <r>
    <x v="1"/>
    <x v="1"/>
    <s v="USA"/>
    <s v="2014Q1"/>
    <s v="201401"/>
    <d v="2013-11-19T00:00:00"/>
    <s v="4Y00"/>
    <s v="Qayyum, Fred"/>
    <x v="365"/>
    <s v="Fusion Americas"/>
    <s v="26Z065102"/>
    <x v="55"/>
    <x v="55"/>
    <s v="NO"/>
    <s v="NO"/>
    <n v="-311.95"/>
    <s v="X1310315s"/>
    <s v="?"/>
    <x v="3"/>
    <s v="P-FED-DoD/Intel"/>
    <s v="1-Strat"/>
    <s v="1-Strat"/>
    <x v="1"/>
    <x v="2"/>
  </r>
  <r>
    <x v="1"/>
    <x v="1"/>
    <s v="USA"/>
    <s v="2014Q1"/>
    <s v="201401"/>
    <d v="2013-11-19T00:00:00"/>
    <s v="4Y00"/>
    <s v="Qayyum, Fred"/>
    <x v="366"/>
    <s v="Fusion Americas"/>
    <s v="26Z065104"/>
    <x v="55"/>
    <x v="55"/>
    <s v="NO"/>
    <s v="NO"/>
    <n v="-6862.9"/>
    <s v="X1310312"/>
    <s v="?"/>
    <x v="3"/>
    <s v="P-FED-DoD/Intel"/>
    <s v="1-Strat"/>
    <s v="1-Strat"/>
    <x v="1"/>
    <x v="2"/>
  </r>
  <r>
    <x v="1"/>
    <x v="1"/>
    <s v="USA"/>
    <s v="2014Q1"/>
    <s v="201401"/>
    <d v="2013-11-19T00:00:00"/>
    <s v="4Y00"/>
    <s v="Qayyum, Fred"/>
    <x v="513"/>
    <s v="Fusion Americas"/>
    <s v="26Z065447"/>
    <x v="55"/>
    <x v="55"/>
    <s v="NO"/>
    <s v="NO"/>
    <n v="-311.95"/>
    <s v="X1310318S"/>
    <s v="?"/>
    <x v="3"/>
    <s v="P-FED-DoD/Intel"/>
    <s v="1-Strat"/>
    <s v="1-Strat"/>
    <x v="1"/>
    <x v="2"/>
  </r>
  <r>
    <x v="1"/>
    <x v="1"/>
    <s v="USA"/>
    <s v="2014Q1"/>
    <s v="201401"/>
    <d v="2013-11-19T00:00:00"/>
    <s v="4Y00"/>
    <s v="Qayyum, Fred"/>
    <x v="514"/>
    <s v="Fusion Americas"/>
    <s v="26Z065389"/>
    <x v="55"/>
    <x v="55"/>
    <s v="NO"/>
    <s v="NO"/>
    <n v="-311.95"/>
    <s v="X1310320"/>
    <s v="?"/>
    <x v="3"/>
    <s v="P-FED-DoD/Intel"/>
    <s v="1-Strat"/>
    <s v="1-Strat"/>
    <x v="1"/>
    <x v="2"/>
  </r>
  <r>
    <x v="1"/>
    <x v="1"/>
    <s v="USA"/>
    <s v="2014Q1"/>
    <s v="201401"/>
    <d v="2013-11-19T00:00:00"/>
    <s v="4Y00"/>
    <s v="Qayyum, Fred"/>
    <x v="389"/>
    <s v="Fusion Americas"/>
    <s v="26Z065095"/>
    <x v="55"/>
    <x v="55"/>
    <s v="NO"/>
    <s v="NO"/>
    <n v="-311.95"/>
    <s v="X1310310"/>
    <s v="?"/>
    <x v="3"/>
    <s v="P-FED-DoD/Intel"/>
    <s v="1-Strat"/>
    <s v="1-Strat"/>
    <x v="1"/>
    <x v="2"/>
  </r>
  <r>
    <x v="1"/>
    <x v="1"/>
    <s v="USA"/>
    <s v="2014Q1"/>
    <s v="201401"/>
    <d v="2013-11-19T00:00:00"/>
    <s v="4Y00"/>
    <s v="Qayyum, Fred"/>
    <x v="387"/>
    <s v="Fusion Americas"/>
    <s v="26Z065093"/>
    <x v="55"/>
    <x v="55"/>
    <s v="NO"/>
    <s v="NO"/>
    <n v="-311.95"/>
    <s v="X1310308"/>
    <s v="?"/>
    <x v="3"/>
    <s v="P-FED-DoD/Intel"/>
    <s v="1-Strat"/>
    <s v="1-Strat"/>
    <x v="1"/>
    <x v="2"/>
  </r>
  <r>
    <x v="1"/>
    <x v="1"/>
    <s v="USA"/>
    <s v="2014Q1"/>
    <s v="201401"/>
    <d v="2013-11-19T00:00:00"/>
    <s v="4Y00"/>
    <s v="Qayyum, Fred"/>
    <x v="388"/>
    <s v="Fusion Americas"/>
    <s v="26Z065099"/>
    <x v="55"/>
    <x v="55"/>
    <s v="NO"/>
    <s v="NO"/>
    <n v="-311.95"/>
    <s v="X1310311s"/>
    <s v="?"/>
    <x v="3"/>
    <s v="P-FED-DoD/Intel"/>
    <s v="1-Strat"/>
    <s v="1-Strat"/>
    <x v="1"/>
    <x v="2"/>
  </r>
  <r>
    <x v="1"/>
    <x v="1"/>
    <s v="USA"/>
    <s v="2014Q1"/>
    <s v="201401"/>
    <d v="2013-11-19T00:00:00"/>
    <s v="4Y00"/>
    <s v="Qayyum, Fred"/>
    <x v="363"/>
    <s v="Fusion Americas"/>
    <s v="26Z065101"/>
    <x v="55"/>
    <x v="55"/>
    <s v="NO"/>
    <s v="NO"/>
    <n v="-311.95"/>
    <s v="X1310314"/>
    <s v="?"/>
    <x v="3"/>
    <s v="P-FED-DoD/Intel"/>
    <s v="1-Strat"/>
    <s v="1-Strat"/>
    <x v="1"/>
    <x v="2"/>
  </r>
  <r>
    <x v="1"/>
    <x v="1"/>
    <s v="USA"/>
    <s v="2014Q1"/>
    <s v="201401"/>
    <d v="2013-11-19T00:00:00"/>
    <s v="4Y00"/>
    <s v="Qayyum, Fred"/>
    <x v="364"/>
    <s v="Fusion Americas"/>
    <s v="26Z065100"/>
    <x v="55"/>
    <x v="55"/>
    <s v="NO"/>
    <s v="NO"/>
    <n v="-311.95"/>
    <s v="X1310313"/>
    <s v="?"/>
    <x v="3"/>
    <s v="P-FED-DoD/Intel"/>
    <s v="1-Strat"/>
    <s v="1-Strat"/>
    <x v="1"/>
    <x v="2"/>
  </r>
  <r>
    <x v="2"/>
    <x v="15"/>
    <s v="India"/>
    <s v="2014Q1"/>
    <s v="201401"/>
    <d v="2013-11-27T00:00:00"/>
    <s v="TF00"/>
    <m/>
    <x v="511"/>
    <s v="Fusion APJ"/>
    <s v="J92708494"/>
    <x v="14"/>
    <x v="14"/>
    <s v="NO"/>
    <s v="ATTACH_BY_ORDERNO"/>
    <n v="-5.0522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22941.29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509"/>
    <s v="Fusion APJ"/>
    <s v="J92708494"/>
    <x v="14"/>
    <x v="14"/>
    <s v="NO"/>
    <s v="ATTACH_BY_ORDERNO"/>
    <n v="5.0522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34.737200000000001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34.737200000000001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2867.6613000000002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2867.6613000000002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TF00"/>
    <m/>
    <x v="511"/>
    <s v="Fusion APJ"/>
    <s v="J92708494"/>
    <x v="14"/>
    <x v="14"/>
    <s v="NO"/>
    <s v="ATTACH_BY_ORDERNO"/>
    <n v="-20853.420300000002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22941.29"/>
    <s v="PO/2013-14/HP/POLARIS RBI/06/RBI"/>
    <s v="?"/>
    <x v="0"/>
    <m/>
    <m/>
    <m/>
    <x v="1"/>
    <x v="0"/>
  </r>
  <r>
    <x v="1"/>
    <x v="4"/>
    <s v="Argentina"/>
    <s v="2014Q1"/>
    <s v="201401"/>
    <d v="2013-11-21T00:00:00"/>
    <s v="8700"/>
    <s v="Coronado, William"/>
    <x v="524"/>
    <s v="Fusion Americas"/>
    <s v="94Z006167"/>
    <x v="45"/>
    <x v="45"/>
    <s v="ATTACH_BY_AMIDID"/>
    <s v="NO"/>
    <n v="7134.1"/>
    <s v="4791012414"/>
    <s v="?"/>
    <x v="0"/>
    <m/>
    <m/>
    <m/>
    <x v="1"/>
    <x v="2"/>
  </r>
  <r>
    <x v="1"/>
    <x v="4"/>
    <s v="Argentina"/>
    <s v="2014Q1"/>
    <s v="201401"/>
    <d v="2013-11-21T00:00:00"/>
    <s v="8700"/>
    <s v="Coronado, William"/>
    <x v="524"/>
    <s v="Fusion Americas"/>
    <s v="94Z006167"/>
    <x v="45"/>
    <x v="45"/>
    <s v="ATTACH_BY_AMIDID"/>
    <s v="NO"/>
    <n v="4341.3999999999996"/>
    <s v="4791012414"/>
    <s v="?"/>
    <x v="0"/>
    <m/>
    <m/>
    <m/>
    <x v="1"/>
    <x v="2"/>
  </r>
  <r>
    <x v="1"/>
    <x v="4"/>
    <s v="Argentina"/>
    <s v="2014Q1"/>
    <s v="201401"/>
    <d v="2013-11-21T00:00:00"/>
    <s v="8700"/>
    <s v="Coronado, William"/>
    <x v="524"/>
    <s v="Fusion Americas"/>
    <s v="94Z006167"/>
    <x v="45"/>
    <x v="45"/>
    <s v="ATTACH_BY_AMIDID"/>
    <s v="NO"/>
    <n v="112.54"/>
    <s v="4791012414"/>
    <s v="?"/>
    <x v="0"/>
    <m/>
    <m/>
    <m/>
    <x v="1"/>
    <x v="2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64984.02"/>
    <s v="COR-18365"/>
    <s v="?"/>
    <x v="1"/>
    <s v="W-NC Plains"/>
    <s v="2-Seed"/>
    <s v="2-Seed EG"/>
    <x v="1"/>
    <x v="0"/>
  </r>
  <r>
    <x v="2"/>
    <x v="15"/>
    <s v="India"/>
    <s v="2014Q1"/>
    <s v="201401"/>
    <d v="2013-11-27T00:00:00"/>
    <s v="TF00"/>
    <m/>
    <x v="509"/>
    <s v="Fusion APJ"/>
    <s v="J92708494"/>
    <x v="14"/>
    <x v="14"/>
    <s v="NO"/>
    <s v="ATTACH_BY_ORDERNO"/>
    <n v="20853.420300000002"/>
    <s v="PO/2013-14/HP/AXIS BANK/05"/>
    <s v="?"/>
    <x v="0"/>
    <m/>
    <m/>
    <m/>
    <x v="1"/>
    <x v="0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42.414299999999997"/>
    <s v="CF012001"/>
    <s v="?"/>
    <x v="0"/>
    <m/>
    <m/>
    <m/>
    <x v="1"/>
    <x v="2"/>
  </r>
  <r>
    <x v="1"/>
    <x v="4"/>
    <s v="Argentina"/>
    <s v="2014Q1"/>
    <s v="201401"/>
    <d v="2013-11-21T00:00:00"/>
    <s v="8700"/>
    <s v="Coronado, William"/>
    <x v="524"/>
    <s v="Fusion Americas"/>
    <s v="94Z006167"/>
    <x v="45"/>
    <x v="45"/>
    <s v="ATTACH_BY_AMIDID"/>
    <s v="NO"/>
    <n v="112.54"/>
    <s v="4791012414"/>
    <s v="?"/>
    <x v="0"/>
    <m/>
    <m/>
    <m/>
    <x v="1"/>
    <x v="2"/>
  </r>
  <r>
    <x v="1"/>
    <x v="4"/>
    <s v="Argentina"/>
    <s v="2014Q1"/>
    <s v="201401"/>
    <d v="2013-11-21T00:00:00"/>
    <s v="8700"/>
    <s v="Coronado, William"/>
    <x v="524"/>
    <s v="Fusion Americas"/>
    <s v="94Z006167"/>
    <x v="45"/>
    <x v="45"/>
    <s v="ATTACH_BY_AMIDID"/>
    <s v="NO"/>
    <n v="5188"/>
    <s v="4791012414"/>
    <s v="?"/>
    <x v="0"/>
    <m/>
    <m/>
    <m/>
    <x v="1"/>
    <x v="2"/>
  </r>
  <r>
    <x v="2"/>
    <x v="15"/>
    <s v="India"/>
    <s v="2014Q1"/>
    <s v="201401"/>
    <d v="2013-11-27T00:00:00"/>
    <s v="TE00"/>
    <m/>
    <x v="235"/>
    <s v="Fusion APJ"/>
    <s v="J91918625"/>
    <x v="90"/>
    <x v="90"/>
    <s v="NO"/>
    <s v="NO"/>
    <n v="3558.8294999999998"/>
    <s v="6300116837/INDECOMM"/>
    <s v="?"/>
    <x v="0"/>
    <m/>
    <m/>
    <m/>
    <x v="1"/>
    <x v="2"/>
  </r>
  <r>
    <x v="1"/>
    <x v="1"/>
    <s v="USA"/>
    <s v="2014Q1"/>
    <s v="201401"/>
    <d v="2013-11-18T00:00:00"/>
    <s v="4Y00"/>
    <s v="Qayyum, Fred"/>
    <x v="279"/>
    <s v="Fusion Americas"/>
    <s v="26Z072931"/>
    <x v="55"/>
    <x v="55"/>
    <s v="NO"/>
    <s v="NO"/>
    <n v="5615.1"/>
    <s v="X1320031"/>
    <s v="?"/>
    <x v="3"/>
    <s v="P-FED-DoD/Intel"/>
    <s v="1-Strat"/>
    <s v="1-Strat"/>
    <x v="1"/>
    <x v="2"/>
  </r>
  <r>
    <x v="1"/>
    <x v="1"/>
    <s v="USA"/>
    <s v="2014Q1"/>
    <s v="201401"/>
    <d v="2013-11-18T00:00:00"/>
    <s v="4Y00"/>
    <s v="Qayyum, Fred"/>
    <x v="278"/>
    <s v="Fusion Americas"/>
    <s v="26Z072928"/>
    <x v="55"/>
    <x v="55"/>
    <s v="NO"/>
    <s v="NO"/>
    <n v="623.9"/>
    <s v="X1320030"/>
    <s v="?"/>
    <x v="3"/>
    <s v="P-FED-DoD/Intel"/>
    <s v="1-Strat"/>
    <s v="1-Strat"/>
    <x v="1"/>
    <x v="2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14505.35"/>
    <s v="COR-18365"/>
    <s v="?"/>
    <x v="1"/>
    <s v="W-NC Plains"/>
    <s v="2-Seed"/>
    <s v="2-Seed EG"/>
    <x v="1"/>
    <x v="0"/>
  </r>
  <r>
    <x v="1"/>
    <x v="4"/>
    <s v="Ecuador"/>
    <s v="2014Q1"/>
    <s v="201401"/>
    <d v="2013-11-15T00:00:00"/>
    <s v="8700"/>
    <m/>
    <x v="526"/>
    <s v="Fusion Americas"/>
    <s v="HWZ008380"/>
    <x v="14"/>
    <x v="14"/>
    <s v="NO"/>
    <s v="NO"/>
    <n v="561"/>
    <s v="4400003033"/>
    <s v="?"/>
    <x v="0"/>
    <m/>
    <m/>
    <m/>
    <x v="1"/>
    <x v="1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4641.72"/>
    <s v="COR-18365"/>
    <s v="?"/>
    <x v="1"/>
    <s v="W-NC Plains"/>
    <s v="2-Seed"/>
    <s v="2-Seed EG"/>
    <x v="1"/>
    <x v="0"/>
  </r>
  <r>
    <x v="1"/>
    <x v="1"/>
    <s v="USA"/>
    <s v="2014Q1"/>
    <s v="201401"/>
    <d v="2013-11-15T00:00:00"/>
    <s v="8700"/>
    <m/>
    <x v="527"/>
    <s v="Fusion Americas"/>
    <s v="24Z125426"/>
    <x v="254"/>
    <x v="253"/>
    <s v="NO"/>
    <s v="NO"/>
    <n v="2756"/>
    <s v="6731993"/>
    <s v="?"/>
    <x v="1"/>
    <s v="W-Southwest"/>
    <s v="3-Comm T1"/>
    <s v="3-Comm T1"/>
    <x v="1"/>
    <x v="2"/>
  </r>
  <r>
    <x v="1"/>
    <x v="1"/>
    <s v="USA"/>
    <s v="2014Q1"/>
    <s v="201401"/>
    <d v="2013-11-15T00:00:00"/>
    <s v="8700"/>
    <m/>
    <x v="527"/>
    <s v="Fusion Americas"/>
    <s v="24Z125426"/>
    <x v="254"/>
    <x v="253"/>
    <s v="NO"/>
    <s v="NO"/>
    <n v="20415.72"/>
    <s v="6731993"/>
    <s v="?"/>
    <x v="1"/>
    <s v="W-Southwest"/>
    <s v="3-Comm T1"/>
    <s v="3-Comm T1"/>
    <x v="1"/>
    <x v="2"/>
  </r>
  <r>
    <x v="1"/>
    <x v="1"/>
    <s v="USA"/>
    <s v="2014Q1"/>
    <s v="201401"/>
    <d v="2013-11-15T00:00:00"/>
    <s v="8700"/>
    <m/>
    <x v="528"/>
    <s v="Fusion Americas"/>
    <s v="24Z125500"/>
    <x v="255"/>
    <x v="254"/>
    <s v="NO"/>
    <s v="NO"/>
    <n v="3600"/>
    <s v="6730674"/>
    <s v="?"/>
    <x v="2"/>
    <s v="E-Southeast"/>
    <s v="4-Comm T2"/>
    <s v="4-Comm T2"/>
    <x v="1"/>
    <x v="2"/>
  </r>
  <r>
    <x v="1"/>
    <x v="4"/>
    <s v="Colombia"/>
    <s v="2014Q1"/>
    <s v="201401"/>
    <d v="2013-11-15T00:00:00"/>
    <s v="TF00"/>
    <m/>
    <x v="442"/>
    <s v="Fusion Americas"/>
    <s v="R6Z006098"/>
    <x v="211"/>
    <x v="210"/>
    <s v="NO"/>
    <s v="NO"/>
    <n v="-11413.01"/>
    <s v="6200086209"/>
    <s v="?"/>
    <x v="0"/>
    <m/>
    <m/>
    <m/>
    <x v="1"/>
    <x v="2"/>
  </r>
  <r>
    <x v="1"/>
    <x v="1"/>
    <s v="USA"/>
    <s v="2014Q1"/>
    <s v="201401"/>
    <d v="2013-11-18T00:00:00"/>
    <s v="TE00"/>
    <m/>
    <x v="529"/>
    <s v="Fusion Americas"/>
    <s v="24Z125658"/>
    <x v="256"/>
    <x v="255"/>
    <s v="NO"/>
    <s v="NO"/>
    <n v="2880"/>
    <s v="4300198722"/>
    <s v="?"/>
    <x v="1"/>
    <s v="W-South Central"/>
    <s v="5-Territory"/>
    <s v="5-Territory"/>
    <x v="1"/>
    <x v="2"/>
  </r>
  <r>
    <x v="0"/>
    <x v="5"/>
    <s v="Israel"/>
    <s v="2014Q1"/>
    <s v="201401"/>
    <d v="2013-11-14T00:00:00"/>
    <s v="TF00"/>
    <m/>
    <x v="437"/>
    <s v="Fusion EMEA"/>
    <s v="74R574992"/>
    <x v="13"/>
    <x v="13"/>
    <s v="NO"/>
    <s v="NO"/>
    <n v="38197.599999999999"/>
    <s v="110274"/>
    <s v="?"/>
    <x v="0"/>
    <m/>
    <m/>
    <m/>
    <x v="1"/>
    <x v="2"/>
  </r>
  <r>
    <x v="1"/>
    <x v="1"/>
    <s v="USA"/>
    <s v="2014Q1"/>
    <s v="201401"/>
    <d v="2013-11-18T00:00:00"/>
    <s v="TE00"/>
    <m/>
    <x v="530"/>
    <s v="Fusion Americas"/>
    <s v="24Z125547"/>
    <x v="14"/>
    <x v="14"/>
    <s v="NO"/>
    <s v="NO"/>
    <n v="182.6"/>
    <s v="6734264"/>
    <s v="?"/>
    <x v="0"/>
    <m/>
    <m/>
    <m/>
    <x v="1"/>
    <x v="1"/>
  </r>
  <r>
    <x v="1"/>
    <x v="14"/>
    <s v="Canada"/>
    <s v="2014Q1"/>
    <s v="201401"/>
    <d v="2013-11-22T00:00:00"/>
    <s v="8700"/>
    <m/>
    <x v="531"/>
    <s v="Fusion Americas"/>
    <s v="20Z052938"/>
    <x v="79"/>
    <x v="79"/>
    <s v="NO"/>
    <s v="NO"/>
    <n v="7202.3010999999997"/>
    <s v="653262"/>
    <s v="?"/>
    <x v="0"/>
    <m/>
    <m/>
    <m/>
    <x v="1"/>
    <x v="2"/>
  </r>
  <r>
    <x v="0"/>
    <x v="2"/>
    <s v="Germany"/>
    <s v="2014Q1"/>
    <s v="201401"/>
    <d v="2013-11-21T00:00:00"/>
    <s v="8700"/>
    <s v="Wolf, Petra/ Klotsche, Jens"/>
    <x v="532"/>
    <s v="Fusion EMEA"/>
    <s v="83R600822"/>
    <x v="257"/>
    <x v="256"/>
    <s v="NO"/>
    <s v="NO"/>
    <n v="103.9967"/>
    <s v="LEV_ON_41066924_111913"/>
    <s v="?"/>
    <x v="0"/>
    <m/>
    <m/>
    <m/>
    <x v="1"/>
    <x v="1"/>
  </r>
  <r>
    <x v="0"/>
    <x v="8"/>
    <s v="Luxemburg"/>
    <s v="2014Q1"/>
    <s v="201401"/>
    <d v="2013-11-21T00:00:00"/>
    <s v="TE00"/>
    <m/>
    <x v="533"/>
    <s v="Fusion EMEA"/>
    <s v="JMR600410"/>
    <x v="258"/>
    <x v="257"/>
    <s v="NO"/>
    <s v="NO"/>
    <n v="7707.1778000000004"/>
    <s v="C7025"/>
    <s v="?"/>
    <x v="0"/>
    <m/>
    <m/>
    <m/>
    <x v="1"/>
    <x v="2"/>
  </r>
  <r>
    <x v="0"/>
    <x v="2"/>
    <s v="Germany"/>
    <s v="2014Q1"/>
    <s v="201401"/>
    <d v="2013-11-21T00:00:00"/>
    <s v="TE00"/>
    <m/>
    <x v="534"/>
    <s v="Fusion EMEA"/>
    <s v="83R599819"/>
    <x v="259"/>
    <x v="258"/>
    <s v="NO"/>
    <s v="NO"/>
    <n v="8669.3855000000003"/>
    <s v="PO20131002"/>
    <s v="?"/>
    <x v="0"/>
    <m/>
    <m/>
    <m/>
    <x v="1"/>
    <x v="2"/>
  </r>
  <r>
    <x v="1"/>
    <x v="1"/>
    <s v="USA"/>
    <s v="2014Q1"/>
    <s v="201401"/>
    <d v="2013-11-26T00:00:00"/>
    <s v="TF00"/>
    <s v="Kelly, Bill"/>
    <x v="535"/>
    <s v="Fusion Americas"/>
    <s v="26Z073577"/>
    <x v="260"/>
    <x v="259"/>
    <s v="NO"/>
    <s v="NO"/>
    <n v="43350"/>
    <s v="IT-88053"/>
    <s v="?"/>
    <x v="1"/>
    <s v="W-NC Plains"/>
    <s v="2-Seed"/>
    <s v="2-Seed EG"/>
    <x v="0"/>
    <x v="2"/>
  </r>
  <r>
    <x v="1"/>
    <x v="1"/>
    <s v="USA"/>
    <s v="2014Q1"/>
    <s v="201401"/>
    <d v="2013-11-26T00:00:00"/>
    <s v="TF00"/>
    <s v="Kelly, Bill"/>
    <x v="535"/>
    <s v="Fusion Americas"/>
    <s v="26Z073577"/>
    <x v="260"/>
    <x v="259"/>
    <s v="NO"/>
    <s v="NO"/>
    <n v="18360"/>
    <s v="IT-88053"/>
    <s v="?"/>
    <x v="1"/>
    <s v="W-NC Plains"/>
    <s v="2-Seed"/>
    <s v="2-Seed EG"/>
    <x v="0"/>
    <x v="2"/>
  </r>
  <r>
    <x v="1"/>
    <x v="1"/>
    <s v="USA"/>
    <s v="2014Q1"/>
    <s v="201401"/>
    <d v="2013-11-26T00:00:00"/>
    <s v="TF00"/>
    <s v="Kelly, Bill"/>
    <x v="535"/>
    <s v="Fusion Americas"/>
    <s v="26Z073577"/>
    <x v="260"/>
    <x v="259"/>
    <s v="NO"/>
    <s v="NO"/>
    <n v="9180"/>
    <s v="IT-88053"/>
    <s v="?"/>
    <x v="1"/>
    <s v="W-NC Plains"/>
    <s v="2-Seed"/>
    <s v="2-Seed EG"/>
    <x v="0"/>
    <x v="2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113240"/>
    <s v="4503454768"/>
    <s v="?"/>
    <x v="1"/>
    <s v="W-Southwest"/>
    <s v="1-Strat"/>
    <s v="1-Strat EG"/>
    <x v="1"/>
    <x v="1"/>
  </r>
  <r>
    <x v="0"/>
    <x v="5"/>
    <s v="Spain"/>
    <s v="2014Q1"/>
    <s v="201401"/>
    <d v="2013-11-13T00:00:00"/>
    <s v="TF00"/>
    <s v="Iberia CP TBH 02"/>
    <x v="536"/>
    <s v="Fusion EMEA"/>
    <s v="70R567683"/>
    <x v="261"/>
    <x v="260"/>
    <s v="NO"/>
    <s v="NO"/>
    <n v="1910.1413"/>
    <s v="3500155489"/>
    <s v="?"/>
    <x v="0"/>
    <m/>
    <m/>
    <m/>
    <x v="1"/>
    <x v="2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5662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5662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11325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11325"/>
    <s v="4503454768"/>
    <s v="?"/>
    <x v="1"/>
    <s v="W-Southwest"/>
    <s v="1-Strat"/>
    <s v="1-Strat EG"/>
    <x v="1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2831"/>
    <s v="4503454768"/>
    <s v="?"/>
    <x v="1"/>
    <s v="W-Southwest"/>
    <s v="1-Strat"/>
    <s v="1-Strat EG"/>
    <x v="2"/>
    <x v="1"/>
  </r>
  <r>
    <x v="1"/>
    <x v="1"/>
    <s v="USA"/>
    <s v="2014Q1"/>
    <s v="201401"/>
    <d v="2013-11-14T00:00:00"/>
    <s v="8700"/>
    <m/>
    <x v="537"/>
    <s v="Fusion Americas"/>
    <s v="26Z072639"/>
    <x v="262"/>
    <x v="261"/>
    <s v="NO"/>
    <s v="NO"/>
    <n v="11442.5"/>
    <s v="8230961091"/>
    <s v="?"/>
    <x v="1"/>
    <s v="W-NC Ohio Valley"/>
    <s v="3-Comm T1"/>
    <s v="3-Comm T1"/>
    <x v="1"/>
    <x v="2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2831"/>
    <s v="4503454768"/>
    <s v="?"/>
    <x v="1"/>
    <s v="W-Southwest"/>
    <s v="1-Strat"/>
    <s v="1-Strat EG"/>
    <x v="1"/>
    <x v="1"/>
  </r>
  <r>
    <x v="1"/>
    <x v="1"/>
    <s v="USA"/>
    <s v="2014Q1"/>
    <s v="201401"/>
    <d v="2013-11-14T00:00:00"/>
    <s v="8700"/>
    <m/>
    <x v="538"/>
    <s v="Fusion Americas"/>
    <s v="24Z125340"/>
    <x v="263"/>
    <x v="262"/>
    <s v="NO"/>
    <s v="NO"/>
    <n v="24990.48"/>
    <s v="6728224"/>
    <s v="?"/>
    <x v="0"/>
    <m/>
    <m/>
    <m/>
    <x v="1"/>
    <x v="2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12262.65"/>
    <s v="4503454768"/>
    <s v="?"/>
    <x v="1"/>
    <s v="W-Southwest"/>
    <s v="1-Strat"/>
    <s v="1-Strat EG"/>
    <x v="1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14T00:00:00"/>
    <s v="8700"/>
    <m/>
    <x v="539"/>
    <s v="Fusion Americas"/>
    <s v="24Z125255"/>
    <x v="161"/>
    <x v="160"/>
    <s v="NO"/>
    <s v="NO"/>
    <n v="1251.8"/>
    <s v="3501448465"/>
    <s v="?"/>
    <x v="3"/>
    <s v="P-FED-Civ/SI"/>
    <s v="1-Strat"/>
    <s v="1-Strat"/>
    <x v="1"/>
    <x v="2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12262.65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8670"/>
    <s v="4503454768"/>
    <s v="?"/>
    <x v="1"/>
    <s v="W-Southwest"/>
    <s v="1-Strat"/>
    <s v="1-Strat EG"/>
    <x v="1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5662"/>
    <s v="4503454768"/>
    <s v="?"/>
    <x v="1"/>
    <s v="W-Southwest"/>
    <s v="1-Strat"/>
    <s v="1-Strat EG"/>
    <x v="2"/>
    <x v="1"/>
  </r>
  <r>
    <x v="1"/>
    <x v="1"/>
    <s v="USA"/>
    <s v="2014Q1"/>
    <s v="201401"/>
    <d v="2013-11-14T00:00:00"/>
    <s v="8700"/>
    <m/>
    <x v="540"/>
    <s v="Fusion Americas"/>
    <s v="26Z072636"/>
    <x v="264"/>
    <x v="263"/>
    <s v="NO"/>
    <s v="NO"/>
    <n v="1850"/>
    <s v="4500002878"/>
    <s v="?"/>
    <x v="0"/>
    <m/>
    <m/>
    <m/>
    <x v="1"/>
    <x v="2"/>
  </r>
  <r>
    <x v="1"/>
    <x v="1"/>
    <s v="USA"/>
    <s v="2014Q1"/>
    <s v="201401"/>
    <d v="2013-11-14T00:00:00"/>
    <s v="8700"/>
    <s v="Qayyum, Fred"/>
    <x v="541"/>
    <s v="Fusion Americas"/>
    <s v="26Z072651"/>
    <x v="55"/>
    <x v="55"/>
    <s v="ATTACH_BY_AMIDID"/>
    <s v="NO"/>
    <n v="87.1"/>
    <s v="X1320034s"/>
    <s v="?"/>
    <x v="3"/>
    <s v="P-FED-DoD/Intel"/>
    <s v="1-Strat"/>
    <s v="1-Strat"/>
    <x v="1"/>
    <x v="2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8670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5662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14T00:00:00"/>
    <s v="TF00"/>
    <m/>
    <x v="542"/>
    <s v="Fusion Americas"/>
    <s v="26Z072642"/>
    <x v="265"/>
    <x v="264"/>
    <s v="NO"/>
    <s v="NO"/>
    <n v="29750"/>
    <s v="ITKLM111213A"/>
    <s v="?"/>
    <x v="0"/>
    <m/>
    <m/>
    <m/>
    <x v="0"/>
    <x v="2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5662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11679"/>
    <s v="4503454768"/>
    <s v="?"/>
    <x v="1"/>
    <s v="W-Southwest"/>
    <s v="1-Strat"/>
    <s v="1-Strat EG"/>
    <x v="1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14T00:00:00"/>
    <s v="TE00"/>
    <m/>
    <x v="542"/>
    <s v="Fusion Americas"/>
    <s v="26Z072642"/>
    <x v="265"/>
    <x v="264"/>
    <s v="NO"/>
    <s v="NO"/>
    <n v="2100"/>
    <s v="ITKLM111213A"/>
    <s v="?"/>
    <x v="0"/>
    <m/>
    <m/>
    <m/>
    <x v="0"/>
    <x v="2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11679"/>
    <s v="4503454768"/>
    <s v="?"/>
    <x v="1"/>
    <s v="W-Southwest"/>
    <s v="1-Strat"/>
    <s v="1-Strat EG"/>
    <x v="2"/>
    <x v="1"/>
  </r>
  <r>
    <x v="1"/>
    <x v="1"/>
    <s v="USA"/>
    <s v="2014Q1"/>
    <s v="201401"/>
    <d v="2013-11-14T00:00:00"/>
    <s v="TF00"/>
    <m/>
    <x v="542"/>
    <s v="Fusion Americas"/>
    <s v="26Z072642"/>
    <x v="265"/>
    <x v="264"/>
    <s v="NO"/>
    <s v="NO"/>
    <n v="3500"/>
    <s v="ITKLM111213A"/>
    <s v="?"/>
    <x v="0"/>
    <m/>
    <m/>
    <m/>
    <x v="0"/>
    <x v="2"/>
  </r>
  <r>
    <x v="1"/>
    <x v="1"/>
    <s v="USA"/>
    <s v="2014Q1"/>
    <s v="201401"/>
    <d v="2013-11-14T00:00:00"/>
    <s v="TE00"/>
    <m/>
    <x v="542"/>
    <s v="Fusion Americas"/>
    <s v="26Z072642"/>
    <x v="265"/>
    <x v="264"/>
    <s v="NO"/>
    <s v="NO"/>
    <n v="11200"/>
    <s v="ITKLM111213A"/>
    <s v="?"/>
    <x v="0"/>
    <m/>
    <m/>
    <m/>
    <x v="0"/>
    <x v="2"/>
  </r>
  <r>
    <x v="1"/>
    <x v="1"/>
    <s v="USA"/>
    <s v="2014Q1"/>
    <s v="201401"/>
    <d v="2013-11-14T00:00:00"/>
    <s v="TF00"/>
    <m/>
    <x v="542"/>
    <s v="Fusion Americas"/>
    <s v="26Z072642"/>
    <x v="265"/>
    <x v="264"/>
    <s v="NO"/>
    <s v="NO"/>
    <n v="2450"/>
    <s v="ITKLM111213A"/>
    <s v="?"/>
    <x v="0"/>
    <m/>
    <m/>
    <m/>
    <x v="0"/>
    <x v="2"/>
  </r>
  <r>
    <x v="1"/>
    <x v="1"/>
    <s v="USA"/>
    <s v="2014Q1"/>
    <s v="201401"/>
    <d v="2013-11-14T00:00:00"/>
    <s v="TF00"/>
    <m/>
    <x v="542"/>
    <s v="Fusion Americas"/>
    <s v="26Z072642"/>
    <x v="265"/>
    <x v="264"/>
    <s v="NO"/>
    <s v="NO"/>
    <n v="5250"/>
    <s v="ITKLM111213A"/>
    <s v="?"/>
    <x v="0"/>
    <m/>
    <m/>
    <m/>
    <x v="0"/>
    <x v="2"/>
  </r>
  <r>
    <x v="1"/>
    <x v="1"/>
    <s v="USA"/>
    <s v="2014Q1"/>
    <s v="201401"/>
    <d v="2013-11-14T00:00:00"/>
    <s v="TF00"/>
    <m/>
    <x v="542"/>
    <s v="Fusion Americas"/>
    <s v="26Z072642"/>
    <x v="265"/>
    <x v="264"/>
    <s v="NO"/>
    <s v="NO"/>
    <n v="3500"/>
    <s v="ITKLM111213A"/>
    <s v="?"/>
    <x v="0"/>
    <m/>
    <m/>
    <m/>
    <x v="0"/>
    <x v="2"/>
  </r>
  <r>
    <x v="1"/>
    <x v="1"/>
    <s v="USA"/>
    <s v="2014Q1"/>
    <s v="201401"/>
    <d v="2013-11-14T00:00:00"/>
    <s v="4Y00"/>
    <s v="Qayyum, Fred"/>
    <x v="541"/>
    <s v="Fusion Americas"/>
    <s v="26Z072651"/>
    <x v="55"/>
    <x v="55"/>
    <s v="ATTACH_BY_AMIDID"/>
    <s v="NO"/>
    <n v="311.95"/>
    <s v="X1320034s"/>
    <s v="?"/>
    <x v="3"/>
    <s v="P-FED-DoD/Intel"/>
    <s v="1-Strat"/>
    <s v="1-Strat"/>
    <x v="1"/>
    <x v="2"/>
  </r>
  <r>
    <x v="1"/>
    <x v="1"/>
    <s v="USA"/>
    <s v="2014Q1"/>
    <s v="201401"/>
    <d v="2013-11-14T00:00:00"/>
    <s v="TE00"/>
    <s v="Alcantara, Neil"/>
    <x v="543"/>
    <s v="Fusion Americas"/>
    <s v="26Z072711"/>
    <x v="228"/>
    <x v="227"/>
    <s v="ATTACH_BY_AMIDID"/>
    <s v="NO"/>
    <n v="70350"/>
    <s v="25716"/>
    <s v="?"/>
    <x v="1"/>
    <s v="W-Northwest"/>
    <s v="1-Strat"/>
    <s v="1-Strat EG"/>
    <x v="1"/>
    <x v="1"/>
  </r>
  <r>
    <x v="1"/>
    <x v="1"/>
    <s v="USA"/>
    <s v="2014Q1"/>
    <s v="201401"/>
    <d v="2013-11-14T00:00:00"/>
    <s v="TE00"/>
    <s v="Marr, Kevin"/>
    <x v="544"/>
    <s v="Fusion Americas"/>
    <s v="26Z072625"/>
    <x v="266"/>
    <x v="265"/>
    <s v="ATTACH_BY_AMIDID"/>
    <s v="NO"/>
    <n v="18000"/>
    <s v="AR294097"/>
    <s v="?"/>
    <x v="2"/>
    <s v="E-NYC Metro"/>
    <s v="1-Strat"/>
    <s v="1-Strat SW"/>
    <x v="1"/>
    <x v="2"/>
  </r>
  <r>
    <x v="1"/>
    <x v="1"/>
    <s v="USA"/>
    <s v="2014Q1"/>
    <s v="201401"/>
    <d v="2013-11-14T00:00:00"/>
    <s v="TE00"/>
    <m/>
    <x v="542"/>
    <s v="Fusion Americas"/>
    <s v="26Z072642"/>
    <x v="265"/>
    <x v="264"/>
    <s v="NO"/>
    <s v="NO"/>
    <n v="26250"/>
    <s v="ITKLM111213A"/>
    <s v="?"/>
    <x v="0"/>
    <m/>
    <m/>
    <m/>
    <x v="0"/>
    <x v="2"/>
  </r>
  <r>
    <x v="1"/>
    <x v="1"/>
    <s v="USA"/>
    <s v="2014Q1"/>
    <s v="201401"/>
    <d v="2013-11-14T00:00:00"/>
    <s v="TE00"/>
    <m/>
    <x v="542"/>
    <s v="Fusion Americas"/>
    <s v="26Z072642"/>
    <x v="265"/>
    <x v="264"/>
    <s v="NO"/>
    <s v="NO"/>
    <n v="5250"/>
    <s v="ITKLM111213A"/>
    <s v="?"/>
    <x v="0"/>
    <m/>
    <m/>
    <m/>
    <x v="0"/>
    <x v="2"/>
  </r>
  <r>
    <x v="0"/>
    <x v="8"/>
    <s v="Sweden"/>
    <s v="2014Q1"/>
    <s v="201401"/>
    <d v="2013-11-29T00:00:00"/>
    <s v="4Y00"/>
    <m/>
    <x v="375"/>
    <s v="Fusion EMEA"/>
    <s v="88R637661"/>
    <x v="1"/>
    <x v="1"/>
    <s v="NO"/>
    <s v="NO"/>
    <n v="8412.4525734429553"/>
    <s v="PO0006NE"/>
    <s v="?"/>
    <x v="0"/>
    <m/>
    <m/>
    <m/>
    <x v="2"/>
    <x v="1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-501254.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-122069.2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-891438.5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-19792.9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-193219.5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-46901.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-899442.8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-604362.3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-311271.3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-1081676.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-20768.3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-467265.1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-81673.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-771860.6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5180.450000000005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5180.450000000005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7803.00000000004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126010.0000000001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1001.50000000002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35003.00000000003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140012.0000000001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21T00:00:00"/>
    <s v="TE00"/>
    <m/>
    <x v="332"/>
    <s v="Fusion Americas"/>
    <s v="26Z071594"/>
    <x v="68"/>
    <x v="68"/>
    <s v="NO"/>
    <s v="NO"/>
    <n v="-79200"/>
    <s v="4503724172  / 4800271924"/>
    <s v="?"/>
    <x v="2"/>
    <s v="E-NYC Metro"/>
    <s v="3-Comm T1"/>
    <s v="3-Comm T1"/>
    <x v="1"/>
    <x v="2"/>
  </r>
  <r>
    <x v="1"/>
    <x v="1"/>
    <s v="USA"/>
    <s v="2014Q1"/>
    <s v="201401"/>
    <d v="2013-11-21T00:00:00"/>
    <s v="TE00"/>
    <m/>
    <x v="545"/>
    <s v="Fusion Americas"/>
    <s v="26Z073235"/>
    <x v="103"/>
    <x v="103"/>
    <s v="NO"/>
    <s v="NO"/>
    <n v="15680"/>
    <s v="7000041897"/>
    <s v="?"/>
    <x v="0"/>
    <m/>
    <m/>
    <m/>
    <x v="1"/>
    <x v="2"/>
  </r>
  <r>
    <x v="1"/>
    <x v="1"/>
    <s v="USA"/>
    <s v="2014Q1"/>
    <s v="201401"/>
    <d v="2013-11-21T00:00:00"/>
    <s v="TE00"/>
    <m/>
    <x v="332"/>
    <s v="Fusion Americas"/>
    <s v="26Z071594"/>
    <x v="68"/>
    <x v="68"/>
    <s v="NO"/>
    <s v="NO"/>
    <n v="-14080"/>
    <s v="4503724172  / 4800271924"/>
    <s v="?"/>
    <x v="2"/>
    <s v="E-NYC Metro"/>
    <s v="3-Comm T1"/>
    <s v="3-Comm T1"/>
    <x v="1"/>
    <x v="2"/>
  </r>
  <r>
    <x v="1"/>
    <x v="1"/>
    <s v="USA"/>
    <s v="2014Q1"/>
    <s v="201401"/>
    <d v="2013-11-21T00:00:00"/>
    <s v="TE00"/>
    <m/>
    <x v="545"/>
    <s v="Fusion Americas"/>
    <s v="26Z073235"/>
    <x v="103"/>
    <x v="103"/>
    <s v="NO"/>
    <s v="NO"/>
    <n v="23520"/>
    <s v="7000041897"/>
    <s v="?"/>
    <x v="0"/>
    <m/>
    <m/>
    <m/>
    <x v="1"/>
    <x v="2"/>
  </r>
  <r>
    <x v="1"/>
    <x v="1"/>
    <s v="USA"/>
    <s v="2014Q1"/>
    <s v="201401"/>
    <d v="2013-11-21T00:00:00"/>
    <s v="4Y00"/>
    <m/>
    <x v="546"/>
    <s v="VELOCITY"/>
    <s v="D70053537210"/>
    <x v="267"/>
    <x v="266"/>
    <s v="NO"/>
    <s v="NO"/>
    <n v="-3452.11"/>
    <s v="Q4'13 CSP FinBen Payment_Synnex"/>
    <s v="?"/>
    <x v="1"/>
    <s v="W-Northwest"/>
    <s v="5-Territory"/>
    <s v="5-Territory"/>
    <x v="1"/>
    <x v="2"/>
  </r>
  <r>
    <x v="1"/>
    <x v="1"/>
    <s v="USA"/>
    <s v="2014Q1"/>
    <s v="201401"/>
    <d v="2013-11-21T00:00:00"/>
    <s v="TE00"/>
    <m/>
    <x v="546"/>
    <s v="VELOCITY"/>
    <s v="D70053537210"/>
    <x v="267"/>
    <x v="266"/>
    <s v="NO"/>
    <s v="NO"/>
    <n v="-8029.39"/>
    <s v="Q4'13 CSP FinBen Payment_Synnex"/>
    <s v="?"/>
    <x v="1"/>
    <s v="W-Northwest"/>
    <s v="5-Territory"/>
    <s v="5-Territory"/>
    <x v="1"/>
    <x v="2"/>
  </r>
  <r>
    <x v="1"/>
    <x v="1"/>
    <s v="USA"/>
    <s v="2014Q1"/>
    <s v="201401"/>
    <d v="2013-11-21T00:00:00"/>
    <s v="8700"/>
    <m/>
    <x v="546"/>
    <s v="VELOCITY"/>
    <s v="D70053537210"/>
    <x v="267"/>
    <x v="266"/>
    <s v="NO"/>
    <s v="NO"/>
    <n v="-16982.080000000002"/>
    <s v="Q4'13 CSP FinBen Payment_Synnex"/>
    <s v="?"/>
    <x v="1"/>
    <s v="W-Northwest"/>
    <s v="5-Territory"/>
    <s v="5-Territory"/>
    <x v="1"/>
    <x v="2"/>
  </r>
  <r>
    <x v="1"/>
    <x v="1"/>
    <s v="USA"/>
    <s v="2014Q1"/>
    <s v="201401"/>
    <d v="2013-11-21T00:00:00"/>
    <s v="TE00"/>
    <m/>
    <x v="415"/>
    <s v="Fusion Americas"/>
    <s v="26Z071363"/>
    <x v="197"/>
    <x v="196"/>
    <s v="NO"/>
    <s v="ATTACH_BY_PO"/>
    <n v="120000"/>
    <s v="900068522"/>
    <s v="?"/>
    <x v="1"/>
    <s v="W-Southwest"/>
    <s v="2-Seed"/>
    <s v="2-Seed EG"/>
    <x v="2"/>
    <x v="0"/>
  </r>
  <r>
    <x v="1"/>
    <x v="1"/>
    <s v="USA"/>
    <s v="2014Q1"/>
    <s v="201401"/>
    <d v="2013-11-21T00:00:00"/>
    <s v="TE00"/>
    <m/>
    <x v="432"/>
    <s v="Fusion Americas"/>
    <s v="26Z071363"/>
    <x v="197"/>
    <x v="196"/>
    <s v="NO"/>
    <s v="ATTACH_BY_PO"/>
    <n v="-120000"/>
    <s v="900068522"/>
    <s v="?"/>
    <x v="1"/>
    <s v="W-Southwest"/>
    <s v="2-Seed"/>
    <s v="2-Seed EG"/>
    <x v="1"/>
    <x v="0"/>
  </r>
  <r>
    <x v="1"/>
    <x v="1"/>
    <s v="USA"/>
    <s v="2014Q1"/>
    <s v="201401"/>
    <d v="2013-11-21T00:00:00"/>
    <s v="TE00"/>
    <m/>
    <x v="432"/>
    <s v="Fusion Americas"/>
    <s v="26Z071363"/>
    <x v="197"/>
    <x v="196"/>
    <s v="NO"/>
    <s v="ATTACH_BY_PO"/>
    <n v="-80000"/>
    <s v="900068522"/>
    <s v="?"/>
    <x v="1"/>
    <s v="W-Southwest"/>
    <s v="2-Seed"/>
    <s v="2-Seed EG"/>
    <x v="1"/>
    <x v="0"/>
  </r>
  <r>
    <x v="1"/>
    <x v="1"/>
    <s v="USA"/>
    <s v="2014Q1"/>
    <s v="201401"/>
    <d v="2013-11-21T00:00:00"/>
    <s v="TE00"/>
    <m/>
    <x v="432"/>
    <s v="Fusion Americas"/>
    <s v="26Z071363"/>
    <x v="197"/>
    <x v="196"/>
    <s v="NO"/>
    <s v="ATTACH_BY_PO"/>
    <n v="-80000"/>
    <s v="900068522"/>
    <s v="?"/>
    <x v="1"/>
    <s v="W-Southwest"/>
    <s v="2-Seed"/>
    <s v="2-Seed EG"/>
    <x v="1"/>
    <x v="0"/>
  </r>
  <r>
    <x v="1"/>
    <x v="1"/>
    <s v="USA"/>
    <s v="2014Q1"/>
    <s v="201401"/>
    <d v="2013-11-21T00:00:00"/>
    <s v="TE00"/>
    <m/>
    <x v="415"/>
    <s v="Fusion Americas"/>
    <s v="26Z071363"/>
    <x v="197"/>
    <x v="196"/>
    <s v="NO"/>
    <s v="ATTACH_BY_PO"/>
    <n v="80000"/>
    <s v="900068522"/>
    <s v="?"/>
    <x v="1"/>
    <s v="W-Southwest"/>
    <s v="2-Seed"/>
    <s v="2-Seed EG"/>
    <x v="2"/>
    <x v="0"/>
  </r>
  <r>
    <x v="0"/>
    <x v="13"/>
    <s v="France"/>
    <s v="2014Q1"/>
    <s v="201401"/>
    <d v="2013-11-01T00:00:00"/>
    <s v="TE00"/>
    <s v="Adekambi, Eric"/>
    <x v="547"/>
    <s v="Fusion EMEA"/>
    <s v="81R523702"/>
    <x v="268"/>
    <x v="267"/>
    <s v="NO"/>
    <s v="NO"/>
    <n v="174458.2487"/>
    <s v="4900400578"/>
    <s v="?"/>
    <x v="0"/>
    <m/>
    <m/>
    <m/>
    <x v="2"/>
    <x v="2"/>
  </r>
  <r>
    <x v="1"/>
    <x v="1"/>
    <s v="USA"/>
    <s v="2014Q1"/>
    <s v="201401"/>
    <d v="2013-11-21T00:00:00"/>
    <s v="4Y00"/>
    <m/>
    <x v="548"/>
    <s v="Fusion Americas"/>
    <s v="24Z126194"/>
    <x v="269"/>
    <x v="268"/>
    <s v="NO"/>
    <s v="NO"/>
    <n v="10928"/>
    <s v="103300871273"/>
    <s v="?"/>
    <x v="1"/>
    <s v="W-NC Ohio Valley"/>
    <s v="4-Comm T2"/>
    <s v="4-Comm T2"/>
    <x v="0"/>
    <x v="2"/>
  </r>
  <r>
    <x v="2"/>
    <x v="15"/>
    <s v="India"/>
    <s v="2014Q1"/>
    <s v="201401"/>
    <d v="2013-11-30T00:00:00"/>
    <s v="TF00"/>
    <m/>
    <x v="117"/>
    <s v="Fusion APJ"/>
    <s v="J91929112"/>
    <x v="62"/>
    <x v="62"/>
    <s v="NO"/>
    <s v="NO"/>
    <n v="5096.9931999999999"/>
    <s v="IEIPL/CHN/HW/131129-001/BMTC"/>
    <s v="?"/>
    <x v="0"/>
    <m/>
    <m/>
    <m/>
    <x v="1"/>
    <x v="2"/>
  </r>
  <r>
    <x v="2"/>
    <x v="12"/>
    <s v="Japan"/>
    <s v="2014Q1"/>
    <s v="201401"/>
    <d v="2013-11-12T00:00:00"/>
    <s v="TE00"/>
    <m/>
    <x v="66"/>
    <s v="Fusion APJ"/>
    <s v="89FP05573"/>
    <x v="42"/>
    <x v="42"/>
    <s v="NO"/>
    <s v="NO"/>
    <n v="9647.7515000000003"/>
    <s v="1786HP-2013177"/>
    <s v="?"/>
    <x v="0"/>
    <m/>
    <m/>
    <m/>
    <x v="1"/>
    <x v="2"/>
  </r>
  <r>
    <x v="0"/>
    <x v="2"/>
    <s v="Austria"/>
    <s v="2014Q1"/>
    <s v="201401"/>
    <d v="2013-11-29T00:00:00"/>
    <s v="4Y00"/>
    <s v="Salmen, Georg"/>
    <x v="549"/>
    <s v="Fusion EMEA"/>
    <s v="71R638292"/>
    <x v="244"/>
    <x v="243"/>
    <s v="ATTACH_BY_AMIDID"/>
    <s v="ATTACH_BY_AMIDID"/>
    <n v="56720.2284"/>
    <s v="130915-ASD"/>
    <s v="?"/>
    <x v="0"/>
    <m/>
    <m/>
    <m/>
    <x v="1"/>
    <x v="0"/>
  </r>
  <r>
    <x v="0"/>
    <x v="2"/>
    <s v="Germany"/>
    <s v="2014Q1"/>
    <s v="201401"/>
    <d v="2013-11-29T00:00:00"/>
    <s v="TE00"/>
    <s v="Taube, Matthaeus"/>
    <x v="550"/>
    <s v="Fusion EMEA"/>
    <s v="83R638122"/>
    <x v="270"/>
    <x v="269"/>
    <s v="NO"/>
    <s v="NO"/>
    <n v="32128.1947"/>
    <s v="4100108245"/>
    <s v="?"/>
    <x v="0"/>
    <m/>
    <m/>
    <m/>
    <x v="1"/>
    <x v="2"/>
  </r>
  <r>
    <x v="0"/>
    <x v="5"/>
    <s v="Israel"/>
    <s v="2014Q1"/>
    <s v="201401"/>
    <d v="2013-11-29T00:00:00"/>
    <s v="4Y00"/>
    <m/>
    <x v="518"/>
    <s v="Fusion EMEA"/>
    <s v="74R637618"/>
    <x v="250"/>
    <x v="249"/>
    <s v="NO"/>
    <s v="ATTACH_BY_PO"/>
    <n v="312.73"/>
    <s v="20131129-orange"/>
    <s v="?"/>
    <x v="0"/>
    <m/>
    <m/>
    <m/>
    <x v="1"/>
    <x v="0"/>
  </r>
  <r>
    <x v="1"/>
    <x v="1"/>
    <s v="USA"/>
    <s v="2014Q1"/>
    <s v="201401"/>
    <d v="2013-11-22T00:00:00"/>
    <s v="8700"/>
    <m/>
    <x v="551"/>
    <s v="Fusion Americas"/>
    <s v="26Z073207"/>
    <x v="103"/>
    <x v="103"/>
    <s v="NO"/>
    <s v="NO"/>
    <n v="130.5"/>
    <s v="7000041874"/>
    <s v="?"/>
    <x v="0"/>
    <m/>
    <m/>
    <m/>
    <x v="1"/>
    <x v="2"/>
  </r>
  <r>
    <x v="2"/>
    <x v="11"/>
    <s v="China"/>
    <s v="2014Q1"/>
    <s v="201401"/>
    <d v="2013-11-25T00:00:00"/>
    <s v="TE00"/>
    <m/>
    <x v="396"/>
    <s v="Fusion APJ"/>
    <s v="F49969003"/>
    <x v="187"/>
    <x v="186"/>
    <s v="NO"/>
    <s v="NO"/>
    <n v="8736"/>
    <s v="14DTVADBTO003"/>
    <s v="?"/>
    <x v="0"/>
    <m/>
    <m/>
    <m/>
    <x v="1"/>
    <x v="2"/>
  </r>
  <r>
    <x v="1"/>
    <x v="1"/>
    <s v="USA"/>
    <s v="2014Q1"/>
    <s v="201401"/>
    <d v="2013-11-22T00:00:00"/>
    <s v="8700"/>
    <s v="Qayyum, Fred"/>
    <x v="157"/>
    <s v="Fusion Americas"/>
    <s v="26Z067779"/>
    <x v="55"/>
    <x v="55"/>
    <s v="NO"/>
    <s v="NO"/>
    <n v="623.9"/>
    <s v="X1310354"/>
    <s v="?"/>
    <x v="3"/>
    <s v="P-FED-DoD/Intel"/>
    <s v="1-Strat"/>
    <s v="1-Strat"/>
    <x v="1"/>
    <x v="2"/>
  </r>
  <r>
    <x v="1"/>
    <x v="1"/>
    <s v="USA"/>
    <s v="2014Q1"/>
    <s v="201401"/>
    <d v="2013-11-22T00:00:00"/>
    <s v="8700"/>
    <s v="Qayyum, Fred"/>
    <x v="160"/>
    <s v="Fusion Americas"/>
    <s v="26Z066088"/>
    <x v="55"/>
    <x v="55"/>
    <s v="NO"/>
    <s v="NO"/>
    <n v="623.9"/>
    <s v="X1310333"/>
    <s v="?"/>
    <x v="3"/>
    <s v="P-FED-DoD/Intel"/>
    <s v="1-Strat"/>
    <s v="1-Strat"/>
    <x v="1"/>
    <x v="2"/>
  </r>
  <r>
    <x v="2"/>
    <x v="11"/>
    <s v="China"/>
    <s v="2014Q1"/>
    <s v="201401"/>
    <d v="2013-11-25T00:00:00"/>
    <s v="TE00"/>
    <m/>
    <x v="396"/>
    <s v="Fusion APJ"/>
    <s v="F49969003"/>
    <x v="187"/>
    <x v="186"/>
    <s v="NO"/>
    <s v="NO"/>
    <n v="8736"/>
    <s v="14DTVADBTO003"/>
    <s v="?"/>
    <x v="0"/>
    <m/>
    <m/>
    <m/>
    <x v="1"/>
    <x v="2"/>
  </r>
  <r>
    <x v="2"/>
    <x v="11"/>
    <s v="China"/>
    <s v="2014Q1"/>
    <s v="201401"/>
    <d v="2013-11-25T00:00:00"/>
    <s v="TE00"/>
    <m/>
    <x v="396"/>
    <s v="Fusion APJ"/>
    <s v="F49969003"/>
    <x v="187"/>
    <x v="186"/>
    <s v="NO"/>
    <s v="NO"/>
    <n v="15475.32"/>
    <s v="14DTVADBTO003"/>
    <s v="?"/>
    <x v="0"/>
    <m/>
    <m/>
    <m/>
    <x v="1"/>
    <x v="2"/>
  </r>
  <r>
    <x v="0"/>
    <x v="3"/>
    <s v="Russia"/>
    <s v="2014Q1"/>
    <s v="201401"/>
    <d v="2013-11-26T00:00:00"/>
    <s v="8700"/>
    <m/>
    <x v="33"/>
    <s v="Fusion EMEA"/>
    <s v="CBR621062"/>
    <x v="21"/>
    <x v="21"/>
    <s v="NO"/>
    <s v="NO"/>
    <n v="75651.59"/>
    <s v="HPE-1334"/>
    <s v="?"/>
    <x v="0"/>
    <m/>
    <m/>
    <m/>
    <x v="0"/>
    <x v="2"/>
  </r>
  <r>
    <x v="1"/>
    <x v="1"/>
    <s v="USA"/>
    <s v="2014Q1"/>
    <s v="201401"/>
    <d v="2013-11-25T00:00:00"/>
    <s v="TE00"/>
    <s v="TBH-West"/>
    <x v="552"/>
    <s v="Fusion Americas"/>
    <s v="24Z126694"/>
    <x v="271"/>
    <x v="270"/>
    <s v="NO"/>
    <s v="NO"/>
    <n v="23040"/>
    <s v="4300200834"/>
    <s v="?"/>
    <x v="1"/>
    <s v="W-NC Great Lakes"/>
    <s v="3-Comm T1"/>
    <s v="3-Comm T1"/>
    <x v="1"/>
    <x v="2"/>
  </r>
  <r>
    <x v="0"/>
    <x v="3"/>
    <s v="Russia"/>
    <s v="2014Q1"/>
    <s v="201401"/>
    <d v="2013-11-26T00:00:00"/>
    <s v="8700"/>
    <m/>
    <x v="33"/>
    <s v="Fusion EMEA"/>
    <s v="CBR621062"/>
    <x v="21"/>
    <x v="21"/>
    <s v="NO"/>
    <s v="NO"/>
    <n v="36910.300000000003"/>
    <s v="HPE-1334"/>
    <s v="?"/>
    <x v="0"/>
    <m/>
    <m/>
    <m/>
    <x v="0"/>
    <x v="2"/>
  </r>
  <r>
    <x v="1"/>
    <x v="1"/>
    <s v="USA"/>
    <s v="2014Q1"/>
    <s v="201401"/>
    <d v="2013-11-25T00:00:00"/>
    <s v="TE00"/>
    <s v="Jackiewicz, Gary"/>
    <x v="52"/>
    <s v="Fusion Americas"/>
    <s v="24Z126544"/>
    <x v="33"/>
    <x v="33"/>
    <s v="NO"/>
    <s v="ATTACH_BY_PO"/>
    <n v="29295"/>
    <s v="4300200833"/>
    <s v="?"/>
    <x v="2"/>
    <s v="E-NYC Metro"/>
    <s v="2-Seed"/>
    <s v="2-Seed EG"/>
    <x v="0"/>
    <x v="0"/>
  </r>
  <r>
    <x v="0"/>
    <x v="3"/>
    <s v="Russia"/>
    <s v="2014Q1"/>
    <s v="201401"/>
    <d v="2013-11-26T00:00:00"/>
    <s v="8700"/>
    <m/>
    <x v="33"/>
    <s v="Fusion EMEA"/>
    <s v="CBR621062"/>
    <x v="21"/>
    <x v="21"/>
    <s v="NO"/>
    <s v="NO"/>
    <n v="21523.5"/>
    <s v="HPE-1334"/>
    <s v="?"/>
    <x v="0"/>
    <m/>
    <m/>
    <m/>
    <x v="0"/>
    <x v="2"/>
  </r>
  <r>
    <x v="1"/>
    <x v="1"/>
    <s v="USA"/>
    <s v="2014Q1"/>
    <s v="201401"/>
    <d v="2013-11-25T00:00:00"/>
    <s v="8700"/>
    <m/>
    <x v="553"/>
    <s v="Fusion Americas"/>
    <s v="26Z073471"/>
    <x v="199"/>
    <x v="198"/>
    <s v="NO"/>
    <s v="NO"/>
    <n v="50353.8"/>
    <s v="HPP PO-01301"/>
    <s v="?"/>
    <x v="1"/>
    <s v="W-Southwest"/>
    <s v="4-Comm T2"/>
    <s v="4-Comm T2"/>
    <x v="1"/>
    <x v="2"/>
  </r>
  <r>
    <x v="1"/>
    <x v="4"/>
    <s v="Ecuador"/>
    <s v="2014Q1"/>
    <s v="201401"/>
    <d v="2013-11-22T00:00:00"/>
    <s v="8700"/>
    <m/>
    <x v="356"/>
    <s v="VELOCITY"/>
    <s v="HW0061232312"/>
    <x v="170"/>
    <x v="169"/>
    <s v="NO"/>
    <s v="NO"/>
    <n v="-1500"/>
    <s v="TCCRB-153170"/>
    <s v="?"/>
    <x v="0"/>
    <m/>
    <m/>
    <m/>
    <x v="1"/>
    <x v="2"/>
  </r>
  <r>
    <x v="1"/>
    <x v="1"/>
    <s v="USA"/>
    <s v="2014Q1"/>
    <s v="201401"/>
    <d v="2013-11-25T00:00:00"/>
    <s v="TE00"/>
    <s v="TBH-West"/>
    <x v="552"/>
    <s v="Fusion Americas"/>
    <s v="24Z126694"/>
    <x v="271"/>
    <x v="270"/>
    <s v="NO"/>
    <s v="NO"/>
    <n v="5040"/>
    <s v="4300200834"/>
    <s v="?"/>
    <x v="1"/>
    <s v="W-NC Great Lakes"/>
    <s v="3-Comm T1"/>
    <s v="3-Comm T1"/>
    <x v="1"/>
    <x v="2"/>
  </r>
  <r>
    <x v="1"/>
    <x v="1"/>
    <s v="USA"/>
    <s v="2014Q1"/>
    <s v="201401"/>
    <d v="2013-11-25T00:00:00"/>
    <s v="TE00"/>
    <s v="TBH-West"/>
    <x v="552"/>
    <s v="Fusion Americas"/>
    <s v="24Z126694"/>
    <x v="271"/>
    <x v="270"/>
    <s v="NO"/>
    <s v="NO"/>
    <n v="5040"/>
    <s v="4300200834"/>
    <s v="?"/>
    <x v="1"/>
    <s v="W-NC Great Lakes"/>
    <s v="3-Comm T1"/>
    <s v="3-Comm T1"/>
    <x v="1"/>
    <x v="2"/>
  </r>
  <r>
    <x v="1"/>
    <x v="1"/>
    <s v="USA"/>
    <s v="2014Q1"/>
    <s v="201401"/>
    <d v="2013-11-25T00:00:00"/>
    <s v="TE00"/>
    <s v="Jackiewicz, Gary"/>
    <x v="52"/>
    <s v="Fusion Americas"/>
    <s v="24Z126544"/>
    <x v="33"/>
    <x v="33"/>
    <s v="NO"/>
    <s v="ATTACH_BY_PO"/>
    <n v="25110"/>
    <s v="4300200833"/>
    <s v="?"/>
    <x v="2"/>
    <s v="E-NYC Metro"/>
    <s v="2-Seed"/>
    <s v="2-Seed EG"/>
    <x v="0"/>
    <x v="0"/>
  </r>
  <r>
    <x v="1"/>
    <x v="1"/>
    <s v="USA"/>
    <s v="2014Q1"/>
    <s v="201401"/>
    <d v="2013-11-22T00:00:00"/>
    <s v="TF00"/>
    <m/>
    <x v="554"/>
    <s v="VELOCITY"/>
    <s v="D70053537299"/>
    <x v="272"/>
    <x v="271"/>
    <s v="NO"/>
    <s v="NO"/>
    <n v="-223.08"/>
    <s v="Q4'13 ECP FinBen Payment_Avnet"/>
    <s v="?"/>
    <x v="0"/>
    <m/>
    <m/>
    <m/>
    <x v="1"/>
    <x v="2"/>
  </r>
  <r>
    <x v="1"/>
    <x v="1"/>
    <s v="USA"/>
    <s v="2014Q1"/>
    <s v="201401"/>
    <d v="2013-11-25T00:00:00"/>
    <s v="TE00"/>
    <s v="Jackiewicz, Gary"/>
    <x v="52"/>
    <s v="Fusion Americas"/>
    <s v="24Z126544"/>
    <x v="33"/>
    <x v="33"/>
    <s v="NO"/>
    <s v="ATTACH_BY_PO"/>
    <n v="8928"/>
    <s v="4300200833"/>
    <s v="?"/>
    <x v="2"/>
    <s v="E-NYC Metro"/>
    <s v="2-Seed"/>
    <s v="2-Seed EG"/>
    <x v="0"/>
    <x v="0"/>
  </r>
  <r>
    <x v="1"/>
    <x v="1"/>
    <s v="USA"/>
    <s v="2014Q1"/>
    <s v="201401"/>
    <d v="2013-11-22T00:00:00"/>
    <s v="TF00"/>
    <m/>
    <x v="358"/>
    <s v="VELOCITY"/>
    <s v="D70053537276"/>
    <x v="171"/>
    <x v="170"/>
    <s v="NO"/>
    <s v="NO"/>
    <n v="-457.88"/>
    <s v="Q4'13 ECP FinBen Payment_Arrow"/>
    <s v="?"/>
    <x v="1"/>
    <s v="W-Southwest"/>
    <s v="5-Territory"/>
    <s v="5-Territory"/>
    <x v="1"/>
    <x v="2"/>
  </r>
  <r>
    <x v="1"/>
    <x v="1"/>
    <s v="USA"/>
    <s v="2014Q1"/>
    <s v="201401"/>
    <d v="2013-11-25T00:00:00"/>
    <s v="TE00"/>
    <s v="TBH-West"/>
    <x v="552"/>
    <s v="Fusion Americas"/>
    <s v="24Z126694"/>
    <x v="271"/>
    <x v="270"/>
    <s v="NO"/>
    <s v="NO"/>
    <n v="5400"/>
    <s v="4300200834"/>
    <s v="?"/>
    <x v="1"/>
    <s v="W-NC Great Lakes"/>
    <s v="3-Comm T1"/>
    <s v="3-Comm T1"/>
    <x v="1"/>
    <x v="2"/>
  </r>
  <r>
    <x v="2"/>
    <x v="11"/>
    <s v="China"/>
    <s v="2014Q1"/>
    <s v="201401"/>
    <d v="2013-11-25T00:00:00"/>
    <s v="TE00"/>
    <m/>
    <x v="396"/>
    <s v="Fusion APJ"/>
    <s v="F49969003"/>
    <x v="187"/>
    <x v="186"/>
    <s v="NO"/>
    <s v="NO"/>
    <n v="70.099999999999994"/>
    <s v="14DTVADBTO003"/>
    <s v="?"/>
    <x v="0"/>
    <m/>
    <m/>
    <m/>
    <x v="1"/>
    <x v="2"/>
  </r>
  <r>
    <x v="2"/>
    <x v="7"/>
    <s v="Australia"/>
    <s v="2014Q1"/>
    <s v="201401"/>
    <d v="2013-11-25T00:00:00"/>
    <s v="TE00"/>
    <m/>
    <x v="555"/>
    <s v="Fusion APJ"/>
    <s v="906135285"/>
    <x v="273"/>
    <x v="272"/>
    <s v="NO"/>
    <s v="NO"/>
    <n v="-3615.7867000000001"/>
    <s v="00001026"/>
    <s v="?"/>
    <x v="0"/>
    <m/>
    <m/>
    <m/>
    <x v="1"/>
    <x v="2"/>
  </r>
  <r>
    <x v="2"/>
    <x v="7"/>
    <s v="Australia"/>
    <s v="2014Q1"/>
    <s v="201401"/>
    <d v="2013-11-25T00:00:00"/>
    <s v="TE00"/>
    <m/>
    <x v="555"/>
    <s v="Fusion APJ"/>
    <s v="906135285"/>
    <x v="273"/>
    <x v="272"/>
    <s v="NO"/>
    <s v="NO"/>
    <n v="-392.60730000000001"/>
    <s v="00001026"/>
    <s v="?"/>
    <x v="0"/>
    <m/>
    <m/>
    <m/>
    <x v="1"/>
    <x v="2"/>
  </r>
  <r>
    <x v="0"/>
    <x v="2"/>
    <s v="Germany"/>
    <s v="2014Q1"/>
    <s v="201401"/>
    <d v="2013-11-01T00:00:00"/>
    <s v="8700"/>
    <s v="Hemp, Thomas"/>
    <x v="556"/>
    <s v="Fusion EMEA"/>
    <s v="83R523624"/>
    <x v="274"/>
    <x v="273"/>
    <s v="NO"/>
    <s v="NO"/>
    <n v="-722.07719999999995"/>
    <s v="4900400569"/>
    <s v="?"/>
    <x v="0"/>
    <m/>
    <m/>
    <m/>
    <x v="1"/>
    <x v="2"/>
  </r>
  <r>
    <x v="1"/>
    <x v="1"/>
    <s v="USA"/>
    <s v="2014Q1"/>
    <s v="201401"/>
    <d v="2013-11-22T00:00:00"/>
    <s v="8700"/>
    <m/>
    <x v="358"/>
    <s v="VELOCITY"/>
    <s v="D70053537276"/>
    <x v="171"/>
    <x v="170"/>
    <s v="NO"/>
    <s v="NO"/>
    <n v="-114171.87"/>
    <s v="Q4'13 ECP FinBen Payment_Arrow"/>
    <s v="?"/>
    <x v="1"/>
    <s v="W-Southwest"/>
    <s v="5-Territory"/>
    <s v="5-Territory"/>
    <x v="1"/>
    <x v="2"/>
  </r>
  <r>
    <x v="1"/>
    <x v="1"/>
    <s v="USA"/>
    <s v="2014Q1"/>
    <s v="201401"/>
    <d v="2013-11-22T00:00:00"/>
    <s v="4Y00"/>
    <m/>
    <x v="554"/>
    <s v="VELOCITY"/>
    <s v="D70053537299"/>
    <x v="272"/>
    <x v="271"/>
    <s v="NO"/>
    <s v="NO"/>
    <n v="-20695.060000000001"/>
    <s v="Q4'13 ECP FinBen Payment_Avnet"/>
    <s v="?"/>
    <x v="0"/>
    <m/>
    <m/>
    <m/>
    <x v="1"/>
    <x v="2"/>
  </r>
  <r>
    <x v="0"/>
    <x v="2"/>
    <s v="Germany"/>
    <s v="2014Q1"/>
    <s v="201401"/>
    <d v="2013-11-01T00:00:00"/>
    <s v="8700"/>
    <s v="Hemp, Thomas"/>
    <x v="556"/>
    <s v="Fusion EMEA"/>
    <s v="83R523624"/>
    <x v="274"/>
    <x v="273"/>
    <s v="NO"/>
    <s v="NO"/>
    <n v="-4812.8330999999998"/>
    <s v="4900400569"/>
    <s v="?"/>
    <x v="0"/>
    <m/>
    <m/>
    <m/>
    <x v="1"/>
    <x v="2"/>
  </r>
  <r>
    <x v="0"/>
    <x v="13"/>
    <s v="France"/>
    <s v="2014Q1"/>
    <s v="201401"/>
    <d v="2013-11-01T00:00:00"/>
    <s v="TE00"/>
    <s v="Adekambi, Eric"/>
    <x v="547"/>
    <s v="Fusion EMEA"/>
    <s v="81R523702"/>
    <x v="268"/>
    <x v="267"/>
    <s v="NO"/>
    <s v="NO"/>
    <n v="149296.63020000001"/>
    <s v="4900400578"/>
    <s v="?"/>
    <x v="0"/>
    <m/>
    <m/>
    <m/>
    <x v="2"/>
    <x v="2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710.4700000000018"/>
    <s v="750-4791-1900"/>
    <s v="?"/>
    <x v="2"/>
    <s v="E-NYC Metro"/>
    <s v="1-Strat"/>
    <s v="1-Strat EG"/>
    <x v="2"/>
    <x v="0"/>
  </r>
  <r>
    <x v="0"/>
    <x v="13"/>
    <s v="France"/>
    <s v="2014Q1"/>
    <s v="201401"/>
    <d v="2013-11-01T00:00:00"/>
    <s v="TE00"/>
    <s v="Chapelet, Laurent"/>
    <x v="557"/>
    <s v="Fusion EMEA"/>
    <s v="81R523871"/>
    <x v="194"/>
    <x v="193"/>
    <s v="NO"/>
    <s v="NO"/>
    <n v="30383.360499999999"/>
    <s v="Prix No: 8100-69555-04"/>
    <s v="?"/>
    <x v="0"/>
    <m/>
    <m/>
    <m/>
    <x v="1"/>
    <x v="2"/>
  </r>
  <r>
    <x v="0"/>
    <x v="13"/>
    <s v="France"/>
    <s v="2014Q1"/>
    <s v="201401"/>
    <d v="2013-11-01T00:00:00"/>
    <s v="TE00"/>
    <s v="Adekambi, Eric"/>
    <x v="547"/>
    <s v="Fusion EMEA"/>
    <s v="81R523702"/>
    <x v="268"/>
    <x v="267"/>
    <s v="NO"/>
    <s v="NO"/>
    <n v="241873.0545"/>
    <s v="4900400578"/>
    <s v="?"/>
    <x v="0"/>
    <m/>
    <m/>
    <m/>
    <x v="2"/>
    <x v="2"/>
  </r>
  <r>
    <x v="0"/>
    <x v="13"/>
    <s v="France"/>
    <s v="2014Q1"/>
    <s v="201401"/>
    <d v="2013-11-01T00:00:00"/>
    <s v="TE00"/>
    <s v="Adekambi, Eric"/>
    <x v="547"/>
    <s v="Fusion EMEA"/>
    <s v="81R523702"/>
    <x v="268"/>
    <x v="267"/>
    <s v="NO"/>
    <s v="NO"/>
    <n v="544622.57409999997"/>
    <s v="4900400578"/>
    <s v="?"/>
    <x v="0"/>
    <m/>
    <m/>
    <m/>
    <x v="2"/>
    <x v="2"/>
  </r>
  <r>
    <x v="0"/>
    <x v="13"/>
    <s v="France"/>
    <s v="2014Q1"/>
    <s v="201401"/>
    <d v="2013-11-01T00:00:00"/>
    <s v="TE00"/>
    <s v="Adekambi, Eric"/>
    <x v="547"/>
    <s v="Fusion EMEA"/>
    <s v="81R523702"/>
    <x v="268"/>
    <x v="267"/>
    <s v="NO"/>
    <s v="NO"/>
    <n v="545798.24060000002"/>
    <s v="4900400578"/>
    <s v="?"/>
    <x v="0"/>
    <m/>
    <m/>
    <m/>
    <x v="2"/>
    <x v="2"/>
  </r>
  <r>
    <x v="0"/>
    <x v="13"/>
    <s v="France"/>
    <s v="2014Q1"/>
    <s v="201401"/>
    <d v="2013-11-01T00:00:00"/>
    <s v="TE00"/>
    <s v="Adekambi, Eric"/>
    <x v="547"/>
    <s v="Fusion EMEA"/>
    <s v="81R523702"/>
    <x v="268"/>
    <x v="267"/>
    <s v="NO"/>
    <s v="NO"/>
    <n v="432081.6078"/>
    <s v="4900400578"/>
    <s v="?"/>
    <x v="0"/>
    <m/>
    <m/>
    <m/>
    <x v="2"/>
    <x v="2"/>
  </r>
  <r>
    <x v="0"/>
    <x v="13"/>
    <s v="France"/>
    <s v="2014Q1"/>
    <s v="201401"/>
    <d v="2013-11-01T00:00:00"/>
    <s v="TE00"/>
    <s v="Adekambi, Eric"/>
    <x v="547"/>
    <s v="Fusion EMEA"/>
    <s v="81R523702"/>
    <x v="268"/>
    <x v="267"/>
    <s v="NO"/>
    <s v="NO"/>
    <n v="482519.48839999997"/>
    <s v="4900400578"/>
    <s v="?"/>
    <x v="0"/>
    <m/>
    <m/>
    <m/>
    <x v="2"/>
    <x v="2"/>
  </r>
  <r>
    <x v="0"/>
    <x v="2"/>
    <s v="Germany"/>
    <s v="2014Q1"/>
    <s v="201401"/>
    <d v="2013-11-01T00:00:00"/>
    <s v="8700"/>
    <s v="Hemp, Thomas"/>
    <x v="556"/>
    <s v="Fusion EMEA"/>
    <s v="83R523624"/>
    <x v="274"/>
    <x v="273"/>
    <s v="NO"/>
    <s v="NO"/>
    <n v="-216606.85159999999"/>
    <s v="4900400569"/>
    <s v="?"/>
    <x v="0"/>
    <m/>
    <m/>
    <m/>
    <x v="1"/>
    <x v="2"/>
  </r>
  <r>
    <x v="0"/>
    <x v="2"/>
    <s v="Germany"/>
    <s v="2014Q1"/>
    <s v="201401"/>
    <d v="2013-11-01T00:00:00"/>
    <s v="8700"/>
    <s v="Hemp, Thomas"/>
    <x v="556"/>
    <s v="Fusion EMEA"/>
    <s v="83R523624"/>
    <x v="274"/>
    <x v="273"/>
    <s v="NO"/>
    <s v="NO"/>
    <n v="-360929.85320000001"/>
    <s v="4900400569"/>
    <s v="?"/>
    <x v="0"/>
    <m/>
    <m/>
    <m/>
    <x v="1"/>
    <x v="2"/>
  </r>
  <r>
    <x v="1"/>
    <x v="1"/>
    <s v="USA"/>
    <s v="2014Q1"/>
    <s v="201401"/>
    <d v="2013-11-22T00:00:00"/>
    <s v="8700"/>
    <m/>
    <x v="554"/>
    <s v="VELOCITY"/>
    <s v="D70053537299"/>
    <x v="272"/>
    <x v="271"/>
    <s v="NO"/>
    <s v="NO"/>
    <n v="-53722.34"/>
    <s v="Q4'13 ECP FinBen Payment_Avnet"/>
    <s v="?"/>
    <x v="0"/>
    <m/>
    <m/>
    <m/>
    <x v="1"/>
    <x v="2"/>
  </r>
  <r>
    <x v="1"/>
    <x v="1"/>
    <s v="USA"/>
    <s v="2014Q1"/>
    <s v="201401"/>
    <d v="2013-11-22T00:00:00"/>
    <s v="TE00"/>
    <m/>
    <x v="554"/>
    <s v="VELOCITY"/>
    <s v="D70053537299"/>
    <x v="272"/>
    <x v="271"/>
    <s v="NO"/>
    <s v="NO"/>
    <n v="-61905.72"/>
    <s v="Q4'13 ECP FinBen Payment_Avnet"/>
    <s v="?"/>
    <x v="0"/>
    <m/>
    <m/>
    <m/>
    <x v="1"/>
    <x v="2"/>
  </r>
  <r>
    <x v="2"/>
    <x v="11"/>
    <s v="China"/>
    <s v="2014Q1"/>
    <s v="201401"/>
    <d v="2013-11-02T00:00:00"/>
    <s v="TF00"/>
    <m/>
    <x v="23"/>
    <s v="Fusion APJ"/>
    <s v="F49998300"/>
    <x v="16"/>
    <x v="16"/>
    <s v="NO"/>
    <s v="NO"/>
    <n v="-78.010000000000005"/>
    <s v="13SWDTZC097"/>
    <s v="?"/>
    <x v="0"/>
    <m/>
    <m/>
    <m/>
    <x v="1"/>
    <x v="2"/>
  </r>
  <r>
    <x v="1"/>
    <x v="1"/>
    <s v="USA"/>
    <s v="2014Q1"/>
    <s v="201401"/>
    <d v="2013-11-22T00:00:00"/>
    <s v="TE00"/>
    <m/>
    <x v="358"/>
    <s v="VELOCITY"/>
    <s v="D70053537276"/>
    <x v="171"/>
    <x v="170"/>
    <s v="NO"/>
    <s v="NO"/>
    <n v="-146664.12"/>
    <s v="Q4'13 ECP FinBen Payment_Arrow"/>
    <s v="?"/>
    <x v="1"/>
    <s v="W-Southwest"/>
    <s v="5-Territory"/>
    <s v="5-Territory"/>
    <x v="1"/>
    <x v="2"/>
  </r>
  <r>
    <x v="1"/>
    <x v="4"/>
    <s v="Colombia"/>
    <s v="2014Q1"/>
    <s v="201401"/>
    <d v="2013-11-22T00:00:00"/>
    <s v="8700"/>
    <s v="Coronado, William"/>
    <x v="359"/>
    <s v="Fusion Americas"/>
    <s v="R6Z005363"/>
    <x v="172"/>
    <x v="171"/>
    <s v="NO"/>
    <s v="ATTACH_BY_PO"/>
    <n v="6130.4"/>
    <s v="50030444 / MA-0029257"/>
    <s v="?"/>
    <x v="0"/>
    <m/>
    <m/>
    <m/>
    <x v="1"/>
    <x v="0"/>
  </r>
  <r>
    <x v="0"/>
    <x v="0"/>
    <s v="UK"/>
    <s v="2014Q1"/>
    <s v="201401"/>
    <d v="2013-11-13T00:00:00"/>
    <s v="TE00"/>
    <m/>
    <x v="558"/>
    <s v="Fusion EMEA"/>
    <s v="80R566005"/>
    <x v="275"/>
    <x v="274"/>
    <s v="NO"/>
    <s v="NO"/>
    <n v="34350.409599999999"/>
    <s v="4300046193"/>
    <s v="?"/>
    <x v="0"/>
    <m/>
    <m/>
    <m/>
    <x v="1"/>
    <x v="2"/>
  </r>
  <r>
    <x v="0"/>
    <x v="0"/>
    <s v="UK"/>
    <s v="2014Q1"/>
    <s v="201401"/>
    <d v="2013-11-13T00:00:00"/>
    <s v="TE00"/>
    <s v="Hayden, James"/>
    <x v="559"/>
    <s v="Fusion EMEA"/>
    <s v="80R566862"/>
    <x v="276"/>
    <x v="275"/>
    <s v="NO"/>
    <s v="NO"/>
    <n v="14363.256799999999"/>
    <s v="4170667"/>
    <s v="?"/>
    <x v="0"/>
    <m/>
    <m/>
    <m/>
    <x v="1"/>
    <x v="1"/>
  </r>
  <r>
    <x v="0"/>
    <x v="0"/>
    <s v="UK"/>
    <s v="2014Q1"/>
    <s v="201401"/>
    <d v="2013-11-13T00:00:00"/>
    <s v="TE00"/>
    <m/>
    <x v="558"/>
    <s v="Fusion EMEA"/>
    <s v="80R566005"/>
    <x v="275"/>
    <x v="274"/>
    <s v="NO"/>
    <s v="NO"/>
    <n v="34350.409599999999"/>
    <s v="4300046193"/>
    <s v="?"/>
    <x v="0"/>
    <m/>
    <m/>
    <m/>
    <x v="1"/>
    <x v="2"/>
  </r>
  <r>
    <x v="0"/>
    <x v="0"/>
    <s v="UK"/>
    <s v="2014Q1"/>
    <s v="201401"/>
    <d v="2013-11-13T00:00:00"/>
    <s v="8700"/>
    <s v="Hayden, James"/>
    <x v="560"/>
    <s v="Fusion EMEA"/>
    <s v="80R566795"/>
    <x v="276"/>
    <x v="275"/>
    <s v="NO"/>
    <s v="NO"/>
    <n v="4033.4511000000002"/>
    <s v="4170669"/>
    <s v="?"/>
    <x v="0"/>
    <m/>
    <m/>
    <m/>
    <x v="1"/>
    <x v="1"/>
  </r>
  <r>
    <x v="1"/>
    <x v="1"/>
    <s v="USA"/>
    <s v="2014Q1"/>
    <s v="201401"/>
    <d v="2013-11-26T00:00:00"/>
    <s v="TF00"/>
    <s v="Kelly, Bill"/>
    <x v="535"/>
    <s v="Fusion Americas"/>
    <s v="26Z073577"/>
    <x v="260"/>
    <x v="259"/>
    <s v="NO"/>
    <s v="NO"/>
    <n v="3570"/>
    <s v="IT-88053"/>
    <s v="?"/>
    <x v="1"/>
    <s v="W-NC Plains"/>
    <s v="2-Seed"/>
    <s v="2-Seed EG"/>
    <x v="0"/>
    <x v="2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11325"/>
    <s v="4503454768"/>
    <s v="?"/>
    <x v="1"/>
    <s v="W-Southwest"/>
    <s v="1-Strat"/>
    <s v="1-Strat EG"/>
    <x v="1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113240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11325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5662"/>
    <s v="4503454768"/>
    <s v="?"/>
    <x v="1"/>
    <s v="W-Southwest"/>
    <s v="1-Strat"/>
    <s v="1-Strat EG"/>
    <x v="2"/>
    <x v="1"/>
  </r>
  <r>
    <x v="1"/>
    <x v="1"/>
    <s v="USA"/>
    <s v="2014Q1"/>
    <s v="201401"/>
    <d v="2013-11-14T00:00:00"/>
    <s v="TE00"/>
    <m/>
    <x v="542"/>
    <s v="Fusion Americas"/>
    <s v="26Z072642"/>
    <x v="265"/>
    <x v="264"/>
    <s v="NO"/>
    <s v="NO"/>
    <n v="41580"/>
    <s v="ITKLM111213A"/>
    <s v="?"/>
    <x v="0"/>
    <m/>
    <m/>
    <m/>
    <x v="0"/>
    <x v="2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14T00:00:00"/>
    <s v="TE00"/>
    <m/>
    <x v="542"/>
    <s v="Fusion Americas"/>
    <s v="26Z072642"/>
    <x v="265"/>
    <x v="264"/>
    <s v="NO"/>
    <s v="NO"/>
    <n v="12600"/>
    <s v="ITKLM111213A"/>
    <s v="?"/>
    <x v="0"/>
    <m/>
    <m/>
    <m/>
    <x v="0"/>
    <x v="2"/>
  </r>
  <r>
    <x v="1"/>
    <x v="1"/>
    <s v="USA"/>
    <s v="2014Q1"/>
    <s v="201401"/>
    <d v="2013-11-14T00:00:00"/>
    <s v="TE00"/>
    <m/>
    <x v="542"/>
    <s v="Fusion Americas"/>
    <s v="26Z072642"/>
    <x v="265"/>
    <x v="264"/>
    <s v="NO"/>
    <s v="NO"/>
    <n v="12600"/>
    <s v="ITKLM111213A"/>
    <s v="?"/>
    <x v="0"/>
    <m/>
    <m/>
    <m/>
    <x v="0"/>
    <x v="2"/>
  </r>
  <r>
    <x v="1"/>
    <x v="1"/>
    <s v="USA"/>
    <s v="2014Q1"/>
    <s v="201401"/>
    <d v="2013-11-26T00:00:00"/>
    <s v="TF00"/>
    <s v="Kelly, Bill"/>
    <x v="535"/>
    <s v="Fusion Americas"/>
    <s v="26Z073577"/>
    <x v="260"/>
    <x v="259"/>
    <s v="NO"/>
    <s v="NO"/>
    <n v="1530"/>
    <s v="IT-88053"/>
    <s v="?"/>
    <x v="1"/>
    <s v="W-NC Plains"/>
    <s v="2-Seed"/>
    <s v="2-Seed EG"/>
    <x v="0"/>
    <x v="2"/>
  </r>
  <r>
    <x v="1"/>
    <x v="1"/>
    <s v="USA"/>
    <s v="2014Q1"/>
    <s v="201401"/>
    <d v="2013-11-26T00:00:00"/>
    <s v="TF00"/>
    <s v="Kelly, Bill"/>
    <x v="535"/>
    <s v="Fusion Americas"/>
    <s v="26Z073577"/>
    <x v="260"/>
    <x v="259"/>
    <s v="NO"/>
    <s v="NO"/>
    <n v="36720"/>
    <s v="IT-88053"/>
    <s v="?"/>
    <x v="1"/>
    <s v="W-NC Plains"/>
    <s v="2-Seed"/>
    <s v="2-Seed EG"/>
    <x v="0"/>
    <x v="2"/>
  </r>
  <r>
    <x v="1"/>
    <x v="14"/>
    <s v="Canada"/>
    <s v="2014Q1"/>
    <s v="201401"/>
    <d v="2013-11-14T00:00:00"/>
    <s v="8700"/>
    <m/>
    <x v="561"/>
    <s v="VELOCITY"/>
    <s v="200053530463"/>
    <x v="137"/>
    <x v="136"/>
    <s v="NO"/>
    <s v="NO"/>
    <n v="-394.45819999999998"/>
    <s v="CLO 11-11-13 Arrow COM AB ECP CCI#3"/>
    <s v="?"/>
    <x v="0"/>
    <m/>
    <m/>
    <m/>
    <x v="1"/>
    <x v="2"/>
  </r>
  <r>
    <x v="1"/>
    <x v="14"/>
    <s v="Canada"/>
    <s v="2014Q1"/>
    <s v="201401"/>
    <d v="2013-11-14T00:00:00"/>
    <s v="8700"/>
    <m/>
    <x v="562"/>
    <s v="Fusion Americas"/>
    <s v="20Z053322"/>
    <x v="277"/>
    <x v="276"/>
    <s v="NO"/>
    <s v="NO"/>
    <n v="30158.772700000001"/>
    <s v="5100012005"/>
    <s v="?"/>
    <x v="0"/>
    <m/>
    <m/>
    <m/>
    <x v="1"/>
    <x v="2"/>
  </r>
  <r>
    <x v="1"/>
    <x v="14"/>
    <s v="Canada"/>
    <s v="2014Q1"/>
    <s v="201401"/>
    <d v="2013-11-14T00:00:00"/>
    <s v="TE00"/>
    <m/>
    <x v="561"/>
    <s v="VELOCITY"/>
    <s v="200053530463"/>
    <x v="137"/>
    <x v="136"/>
    <s v="NO"/>
    <s v="NO"/>
    <n v="-222.6078"/>
    <s v="CLO 11-11-13 Arrow COM AB ECP CCI#3"/>
    <s v="?"/>
    <x v="0"/>
    <m/>
    <m/>
    <m/>
    <x v="1"/>
    <x v="2"/>
  </r>
  <r>
    <x v="1"/>
    <x v="1"/>
    <s v="USA"/>
    <s v="2014Q1"/>
    <s v="201401"/>
    <d v="2013-11-14T00:00:00"/>
    <s v="TE00"/>
    <m/>
    <x v="542"/>
    <s v="Fusion Americas"/>
    <s v="26Z072642"/>
    <x v="265"/>
    <x v="264"/>
    <s v="NO"/>
    <s v="NO"/>
    <n v="8505"/>
    <s v="ITKLM111213A"/>
    <s v="?"/>
    <x v="0"/>
    <m/>
    <m/>
    <m/>
    <x v="0"/>
    <x v="2"/>
  </r>
  <r>
    <x v="1"/>
    <x v="14"/>
    <s v="Canada"/>
    <s v="2014Q1"/>
    <s v="201401"/>
    <d v="2013-11-14T00:00:00"/>
    <s v="TF00"/>
    <m/>
    <x v="561"/>
    <s v="VELOCITY"/>
    <s v="200053530463"/>
    <x v="137"/>
    <x v="136"/>
    <s v="NO"/>
    <s v="NO"/>
    <n v="-10.1629"/>
    <s v="CLO 11-11-13 Arrow COM AB ECP CCI#3"/>
    <s v="?"/>
    <x v="0"/>
    <m/>
    <m/>
    <m/>
    <x v="1"/>
    <x v="2"/>
  </r>
  <r>
    <x v="1"/>
    <x v="14"/>
    <s v="Canada"/>
    <s v="2014Q1"/>
    <s v="201401"/>
    <d v="2013-11-22T00:00:00"/>
    <s v="8700"/>
    <m/>
    <x v="563"/>
    <s v="Fusion Americas"/>
    <s v="20Z052938"/>
    <x v="79"/>
    <x v="79"/>
    <s v="NO"/>
    <s v="NO"/>
    <n v="-7202.3010999999997"/>
    <s v="653262"/>
    <s v="?"/>
    <x v="0"/>
    <m/>
    <m/>
    <m/>
    <x v="1"/>
    <x v="2"/>
  </r>
  <r>
    <x v="1"/>
    <x v="14"/>
    <s v="Canada"/>
    <s v="2014Q1"/>
    <s v="201401"/>
    <d v="2013-11-22T00:00:00"/>
    <s v="8700"/>
    <m/>
    <x v="564"/>
    <s v="Fusion Americas"/>
    <s v="20Z053770"/>
    <x v="14"/>
    <x v="14"/>
    <s v="NO"/>
    <s v="NO"/>
    <n v="10704.697899999999"/>
    <s v="082980-00"/>
    <s v="?"/>
    <x v="0"/>
    <m/>
    <m/>
    <m/>
    <x v="1"/>
    <x v="1"/>
  </r>
  <r>
    <x v="0"/>
    <x v="3"/>
    <s v="Slovenia"/>
    <s v="2014Q1"/>
    <s v="201401"/>
    <d v="2013-11-12T00:00:00"/>
    <s v="TF00"/>
    <m/>
    <x v="251"/>
    <s v="Fusion EMEA"/>
    <s v="CBR564460"/>
    <x v="126"/>
    <x v="125"/>
    <s v="NO"/>
    <s v="NO"/>
    <n v="2408.0751"/>
    <s v="2020006550"/>
    <s v="?"/>
    <x v="0"/>
    <m/>
    <m/>
    <m/>
    <x v="1"/>
    <x v="2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5415"/>
    <s v="COR-18365"/>
    <s v="?"/>
    <x v="1"/>
    <s v="W-NC Plains"/>
    <s v="2-Seed"/>
    <s v="2-Seed EG"/>
    <x v="1"/>
    <x v="0"/>
  </r>
  <r>
    <x v="1"/>
    <x v="1"/>
    <s v="USA"/>
    <s v="2014Q1"/>
    <s v="201401"/>
    <d v="2013-11-13T00:00:00"/>
    <s v="8700"/>
    <s v="Qayyum, Fred"/>
    <x v="565"/>
    <s v="Fusion Americas"/>
    <s v="24Z125213"/>
    <x v="175"/>
    <x v="174"/>
    <s v="NO"/>
    <s v="NO"/>
    <n v="2294.4899999999998"/>
    <s v="4300197576"/>
    <s v="?"/>
    <x v="3"/>
    <s v="P-FED-DoD/Intel"/>
    <s v="1-Strat"/>
    <s v="1-Strat"/>
    <x v="1"/>
    <x v="2"/>
  </r>
  <r>
    <x v="1"/>
    <x v="1"/>
    <s v="USA"/>
    <s v="2014Q1"/>
    <s v="201401"/>
    <d v="2013-11-13T00:00:00"/>
    <s v="8700"/>
    <s v="Laird, Matt"/>
    <x v="566"/>
    <s v="Fusion Americas"/>
    <s v="24Z125169"/>
    <x v="32"/>
    <x v="32"/>
    <s v="NO"/>
    <s v="ATTACH_BY_AMIDID"/>
    <n v="625.9"/>
    <s v="4300197721"/>
    <s v="?"/>
    <x v="1"/>
    <s v="W-Southwest"/>
    <s v="1-Strat"/>
    <s v="1-Strat SW"/>
    <x v="1"/>
    <x v="0"/>
  </r>
  <r>
    <x v="2"/>
    <x v="11"/>
    <s v="China"/>
    <s v="2014Q1"/>
    <s v="201401"/>
    <d v="2013-11-02T00:00:00"/>
    <s v="8700"/>
    <m/>
    <x v="23"/>
    <s v="Fusion APJ"/>
    <s v="F49998300"/>
    <x v="16"/>
    <x v="16"/>
    <s v="NO"/>
    <s v="NO"/>
    <n v="78.010000000000005"/>
    <s v="13SWDTZC097"/>
    <s v="?"/>
    <x v="0"/>
    <m/>
    <m/>
    <m/>
    <x v="1"/>
    <x v="2"/>
  </r>
  <r>
    <x v="0"/>
    <x v="3"/>
    <s v="Slovenia"/>
    <s v="2014Q1"/>
    <s v="201401"/>
    <d v="2013-11-12T00:00:00"/>
    <s v="TF00"/>
    <m/>
    <x v="251"/>
    <s v="Fusion EMEA"/>
    <s v="CBR564460"/>
    <x v="126"/>
    <x v="125"/>
    <s v="NO"/>
    <s v="NO"/>
    <n v="555.7097"/>
    <s v="2020006550"/>
    <s v="?"/>
    <x v="0"/>
    <m/>
    <m/>
    <m/>
    <x v="1"/>
    <x v="2"/>
  </r>
  <r>
    <x v="0"/>
    <x v="3"/>
    <s v="Slovenia"/>
    <s v="2014Q1"/>
    <s v="201401"/>
    <d v="2013-11-12T00:00:00"/>
    <s v="TF00"/>
    <m/>
    <x v="251"/>
    <s v="Fusion EMEA"/>
    <s v="CBR564460"/>
    <x v="126"/>
    <x v="125"/>
    <s v="NO"/>
    <s v="NO"/>
    <n v="1667.0881999999999"/>
    <s v="2020006550"/>
    <s v="?"/>
    <x v="0"/>
    <m/>
    <m/>
    <m/>
    <x v="1"/>
    <x v="2"/>
  </r>
  <r>
    <x v="1"/>
    <x v="1"/>
    <s v="USA"/>
    <s v="2014Q1"/>
    <s v="201401"/>
    <d v="2013-11-18T00:00:00"/>
    <s v="TE00"/>
    <s v="TBH-Central 2"/>
    <x v="271"/>
    <s v="Fusion Americas"/>
    <s v="26Z072914"/>
    <x v="132"/>
    <x v="131"/>
    <s v="NO"/>
    <s v="NO"/>
    <n v="2505.15"/>
    <s v="4500655036-1002"/>
    <s v="?"/>
    <x v="2"/>
    <s v="E-NYC Metro"/>
    <s v="1-Strat"/>
    <s v="1-Strat EG"/>
    <x v="1"/>
    <x v="2"/>
  </r>
  <r>
    <x v="0"/>
    <x v="13"/>
    <s v="France"/>
    <s v="2014Q1"/>
    <s v="201401"/>
    <d v="2013-11-26T00:00:00"/>
    <s v="8700"/>
    <s v="Arveiller, Aurelie"/>
    <x v="567"/>
    <s v="Fusion EMEA"/>
    <s v="81R619708"/>
    <x v="278"/>
    <x v="277"/>
    <s v="NO"/>
    <s v="NO"/>
    <n v="6046.4925999999996"/>
    <s v="GIETS-0000038698"/>
    <s v="?"/>
    <x v="0"/>
    <m/>
    <m/>
    <m/>
    <x v="1"/>
    <x v="2"/>
  </r>
  <r>
    <x v="0"/>
    <x v="13"/>
    <s v="France"/>
    <s v="2014Q1"/>
    <s v="201401"/>
    <d v="2013-11-26T00:00:00"/>
    <s v="TE00"/>
    <m/>
    <x v="568"/>
    <s v="Fusion EMEA"/>
    <s v="81R621705"/>
    <x v="279"/>
    <x v="278"/>
    <s v="NO"/>
    <s v="NO"/>
    <n v="19654.404600000002"/>
    <s v="3505200588 / SOFTWARE ONE / SCHNEID"/>
    <s v="?"/>
    <x v="0"/>
    <m/>
    <m/>
    <m/>
    <x v="1"/>
    <x v="2"/>
  </r>
  <r>
    <x v="0"/>
    <x v="2"/>
    <s v="Germany"/>
    <s v="2014Q1"/>
    <s v="201401"/>
    <d v="2013-11-26T00:00:00"/>
    <s v="TE00"/>
    <s v="Taube, Matthaeus"/>
    <x v="569"/>
    <s v="Fusion EMEA"/>
    <s v="83R619300"/>
    <x v="280"/>
    <x v="279"/>
    <s v="NO"/>
    <s v="NO"/>
    <n v="1891.354"/>
    <s v="4300049311/84576/Computacenter"/>
    <s v="?"/>
    <x v="0"/>
    <m/>
    <m/>
    <m/>
    <x v="1"/>
    <x v="2"/>
  </r>
  <r>
    <x v="0"/>
    <x v="2"/>
    <s v="Germany"/>
    <s v="2014Q1"/>
    <s v="201401"/>
    <d v="2013-11-26T00:00:00"/>
    <s v="TE00"/>
    <s v="Schiffer, Daniel"/>
    <x v="570"/>
    <s v="Fusion EMEA"/>
    <s v="83R621646"/>
    <x v="281"/>
    <x v="280"/>
    <s v="NO"/>
    <s v="NO"/>
    <n v="99364.600399999996"/>
    <s v="3096956967"/>
    <s v="?"/>
    <x v="0"/>
    <m/>
    <m/>
    <m/>
    <x v="1"/>
    <x v="2"/>
  </r>
  <r>
    <x v="0"/>
    <x v="3"/>
    <s v="Russia"/>
    <s v="2014Q1"/>
    <s v="201401"/>
    <d v="2013-11-26T00:00:00"/>
    <s v="8700"/>
    <m/>
    <x v="33"/>
    <s v="Fusion EMEA"/>
    <s v="CBR621062"/>
    <x v="21"/>
    <x v="21"/>
    <s v="NO"/>
    <s v="NO"/>
    <n v="4224.72"/>
    <s v="HPE-1334"/>
    <s v="?"/>
    <x v="0"/>
    <m/>
    <m/>
    <m/>
    <x v="0"/>
    <x v="2"/>
  </r>
  <r>
    <x v="0"/>
    <x v="3"/>
    <s v="Russia"/>
    <s v="2014Q1"/>
    <s v="201401"/>
    <d v="2013-11-26T00:00:00"/>
    <s v="8700"/>
    <m/>
    <x v="33"/>
    <s v="Fusion EMEA"/>
    <s v="CBR621062"/>
    <x v="21"/>
    <x v="21"/>
    <s v="NO"/>
    <s v="NO"/>
    <n v="25692"/>
    <s v="HPE-1334"/>
    <s v="?"/>
    <x v="0"/>
    <m/>
    <m/>
    <m/>
    <x v="0"/>
    <x v="2"/>
  </r>
  <r>
    <x v="1"/>
    <x v="1"/>
    <s v="USA"/>
    <s v="2014Q1"/>
    <s v="201401"/>
    <d v="2013-11-18T00:00:00"/>
    <s v="TE00"/>
    <s v="TBH-Central 2"/>
    <x v="271"/>
    <s v="Fusion Americas"/>
    <s v="26Z072914"/>
    <x v="132"/>
    <x v="131"/>
    <s v="NO"/>
    <s v="NO"/>
    <n v="4592.7700000000004"/>
    <s v="4500655036-1002"/>
    <s v="?"/>
    <x v="2"/>
    <s v="E-NYC Metro"/>
    <s v="1-Strat"/>
    <s v="1-Strat EG"/>
    <x v="1"/>
    <x v="2"/>
  </r>
  <r>
    <x v="0"/>
    <x v="3"/>
    <s v="Russia"/>
    <s v="2014Q1"/>
    <s v="201401"/>
    <d v="2013-11-26T00:00:00"/>
    <s v="8700"/>
    <m/>
    <x v="33"/>
    <s v="Fusion EMEA"/>
    <s v="CBR621062"/>
    <x v="21"/>
    <x v="21"/>
    <s v="NO"/>
    <s v="NO"/>
    <n v="8062.88"/>
    <s v="HPE-1334"/>
    <s v="?"/>
    <x v="0"/>
    <m/>
    <m/>
    <m/>
    <x v="0"/>
    <x v="2"/>
  </r>
  <r>
    <x v="2"/>
    <x v="15"/>
    <s v="India"/>
    <s v="2014Q1"/>
    <s v="201401"/>
    <d v="2013-11-30T00:00:00"/>
    <s v="8700"/>
    <m/>
    <x v="117"/>
    <s v="Fusion APJ"/>
    <s v="J91929112"/>
    <x v="62"/>
    <x v="62"/>
    <s v="NO"/>
    <s v="NO"/>
    <n v="19996.269400000001"/>
    <s v="IEIPL/CHN/HW/131129-001/BMTC"/>
    <s v="?"/>
    <x v="0"/>
    <m/>
    <m/>
    <m/>
    <x v="1"/>
    <x v="2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216620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64984.02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5415"/>
    <s v="COR-18365"/>
    <s v="?"/>
    <x v="1"/>
    <s v="W-NC Plains"/>
    <s v="2-Seed"/>
    <s v="2-Seed EG"/>
    <x v="2"/>
    <x v="0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68229"/>
    <s v="COR-18365"/>
    <s v="?"/>
    <x v="1"/>
    <s v="W-NC Plains"/>
    <s v="2-Seed"/>
    <s v="2-Seed EG"/>
    <x v="2"/>
    <x v="0"/>
  </r>
  <r>
    <x v="0"/>
    <x v="3"/>
    <s v="Serbia"/>
    <s v="2014Q1"/>
    <s v="201401"/>
    <d v="2013-11-28T00:00:00"/>
    <s v="8700"/>
    <m/>
    <x v="571"/>
    <s v="Fusion EMEA"/>
    <s v="CBR632017"/>
    <x v="14"/>
    <x v="14"/>
    <s v="NO"/>
    <s v="NO"/>
    <n v="11799.891299999999"/>
    <s v="2711131"/>
    <s v="?"/>
    <x v="0"/>
    <m/>
    <m/>
    <m/>
    <x v="1"/>
    <x v="1"/>
  </r>
  <r>
    <x v="0"/>
    <x v="3"/>
    <s v="Serbia"/>
    <s v="2014Q1"/>
    <s v="201401"/>
    <d v="2013-11-28T00:00:00"/>
    <s v="8700"/>
    <m/>
    <x v="571"/>
    <s v="Fusion EMEA"/>
    <s v="CBR632017"/>
    <x v="14"/>
    <x v="14"/>
    <s v="NO"/>
    <s v="NO"/>
    <n v="280.66890000000001"/>
    <s v="2711131"/>
    <s v="?"/>
    <x v="0"/>
    <m/>
    <m/>
    <m/>
    <x v="1"/>
    <x v="1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1100.44"/>
    <s v="K1RE-41228-611"/>
    <s v="?"/>
    <x v="0"/>
    <m/>
    <m/>
    <m/>
    <x v="1"/>
    <x v="2"/>
  </r>
  <r>
    <x v="1"/>
    <x v="4"/>
    <s v="Brazil"/>
    <s v="2014Q1"/>
    <s v="201401"/>
    <d v="2013-11-29T00:00:00"/>
    <s v="4Y00"/>
    <m/>
    <x v="165"/>
    <s v="Fusion Americas"/>
    <s v="K1Z058245"/>
    <x v="91"/>
    <x v="91"/>
    <s v="NO"/>
    <s v="NO"/>
    <n v="1100.44"/>
    <s v="K1RE-41228-611"/>
    <s v="?"/>
    <x v="0"/>
    <m/>
    <m/>
    <m/>
    <x v="1"/>
    <x v="2"/>
  </r>
  <r>
    <x v="1"/>
    <x v="4"/>
    <s v="Brazil"/>
    <s v="2014Q1"/>
    <s v="201401"/>
    <d v="2013-11-29T00:00:00"/>
    <s v="4Y00"/>
    <m/>
    <x v="165"/>
    <s v="Fusion Americas"/>
    <s v="K1Z058245"/>
    <x v="91"/>
    <x v="91"/>
    <s v="NO"/>
    <s v="NO"/>
    <n v="637.96"/>
    <s v="K1RE-41228-611"/>
    <s v="?"/>
    <x v="0"/>
    <m/>
    <m/>
    <m/>
    <x v="1"/>
    <x v="2"/>
  </r>
  <r>
    <x v="1"/>
    <x v="4"/>
    <s v="Brazil"/>
    <s v="2014Q1"/>
    <s v="201401"/>
    <d v="2013-11-29T00:00:00"/>
    <s v="4Y00"/>
    <m/>
    <x v="165"/>
    <s v="Fusion Americas"/>
    <s v="K1Z058245"/>
    <x v="91"/>
    <x v="91"/>
    <s v="NO"/>
    <s v="NO"/>
    <n v="771.14"/>
    <s v="K1RE-41228-611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637.96"/>
    <s v="K1RE-41228-611"/>
    <s v="?"/>
    <x v="0"/>
    <m/>
    <m/>
    <m/>
    <x v="1"/>
    <x v="2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770.06000000000085"/>
    <s v="750-4791-1900"/>
    <s v="?"/>
    <x v="2"/>
    <s v="E-NYC Metro"/>
    <s v="1-Strat"/>
    <s v="1-Strat EG"/>
    <x v="2"/>
    <x v="0"/>
  </r>
  <r>
    <x v="0"/>
    <x v="3"/>
    <s v="Poland"/>
    <s v="2014Q1"/>
    <s v="201401"/>
    <d v="2013-11-29T00:00:00"/>
    <s v="8700"/>
    <m/>
    <x v="572"/>
    <s v="Fusion EMEA"/>
    <s v="L6R631694"/>
    <x v="1"/>
    <x v="1"/>
    <s v="NO"/>
    <s v="NO"/>
    <n v="249.28569999999999"/>
    <s v="1251129175"/>
    <s v="?"/>
    <x v="0"/>
    <m/>
    <m/>
    <m/>
    <x v="1"/>
    <x v="1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55.736899999999999"/>
    <s v="CF012001"/>
    <s v="?"/>
    <x v="0"/>
    <m/>
    <m/>
    <m/>
    <x v="1"/>
    <x v="2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445.35079999999999"/>
    <s v="CF012001"/>
    <s v="?"/>
    <x v="0"/>
    <m/>
    <m/>
    <m/>
    <x v="1"/>
    <x v="2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9541.8706999999995"/>
    <s v="CF012001"/>
    <s v="?"/>
    <x v="0"/>
    <m/>
    <m/>
    <m/>
    <x v="1"/>
    <x v="2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1272.4306999999999"/>
    <s v="CF012001"/>
    <s v="?"/>
    <x v="0"/>
    <m/>
    <m/>
    <m/>
    <x v="1"/>
    <x v="2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1908.646"/>
    <s v="CF012001"/>
    <s v="?"/>
    <x v="0"/>
    <m/>
    <m/>
    <m/>
    <x v="1"/>
    <x v="2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1908.646"/>
    <s v="CF012001"/>
    <s v="?"/>
    <x v="0"/>
    <m/>
    <m/>
    <m/>
    <x v="1"/>
    <x v="2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4651.25"/>
    <s v="130001395"/>
    <s v="?"/>
    <x v="0"/>
    <m/>
    <m/>
    <m/>
    <x v="0"/>
    <x v="2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23888.25"/>
    <s v="4503454768"/>
    <s v="?"/>
    <x v="1"/>
    <s v="W-Southwest"/>
    <s v="1-Strat"/>
    <s v="1-Strat EG"/>
    <x v="1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69010.5"/>
    <s v="4503454768"/>
    <s v="?"/>
    <x v="1"/>
    <s v="W-Southwest"/>
    <s v="1-Strat"/>
    <s v="1-Strat EG"/>
    <x v="1"/>
    <x v="1"/>
  </r>
  <r>
    <x v="1"/>
    <x v="1"/>
    <s v="USA"/>
    <s v="2014Q1"/>
    <s v="201401"/>
    <d v="2013-11-07T00:00:00"/>
    <s v="8700"/>
    <s v="Qayyum, Fred"/>
    <x v="573"/>
    <s v="Fusion Americas"/>
    <s v="26Z071916"/>
    <x v="55"/>
    <x v="55"/>
    <s v="ATTACH_BY_AMIDID"/>
    <s v="NO"/>
    <n v="609.70000000000005"/>
    <s v="X1320026"/>
    <s v="?"/>
    <x v="3"/>
    <s v="P-FED-DoD/Intel"/>
    <s v="1-Strat"/>
    <s v="1-Strat"/>
    <x v="1"/>
    <x v="2"/>
  </r>
  <r>
    <x v="1"/>
    <x v="1"/>
    <s v="USA"/>
    <s v="2014Q1"/>
    <s v="201401"/>
    <d v="2013-11-07T00:00:00"/>
    <s v="8700"/>
    <s v="Qayyum, Fred"/>
    <x v="574"/>
    <s v="Fusion Americas"/>
    <s v="26Z071935"/>
    <x v="55"/>
    <x v="55"/>
    <s v="ATTACH_BY_AMIDID"/>
    <s v="NO"/>
    <n v="174.2"/>
    <s v="X1320023"/>
    <s v="?"/>
    <x v="3"/>
    <s v="P-FED-DoD/Intel"/>
    <s v="1-Strat"/>
    <s v="1-Strat"/>
    <x v="1"/>
    <x v="2"/>
  </r>
  <r>
    <x v="1"/>
    <x v="1"/>
    <s v="USA"/>
    <s v="2014Q1"/>
    <s v="201401"/>
    <d v="2013-11-07T00:00:00"/>
    <s v="TE00"/>
    <m/>
    <x v="575"/>
    <s v="Fusion Americas"/>
    <s v="24Z124542"/>
    <x v="14"/>
    <x v="14"/>
    <s v="NO"/>
    <s v="NO"/>
    <n v="7800"/>
    <s v="4300196433"/>
    <s v="?"/>
    <x v="0"/>
    <m/>
    <m/>
    <m/>
    <x v="1"/>
    <x v="1"/>
  </r>
  <r>
    <x v="2"/>
    <x v="12"/>
    <s v="Japan"/>
    <s v="2014Q1"/>
    <s v="201401"/>
    <d v="2013-11-06T00:00:00"/>
    <s v="8700"/>
    <m/>
    <x v="576"/>
    <s v="Fusion APJ"/>
    <s v="89FP05553"/>
    <x v="144"/>
    <x v="143"/>
    <s v="NO"/>
    <s v="NO"/>
    <n v="2619.0257999999999"/>
    <s v="13HP0027"/>
    <s v="?"/>
    <x v="0"/>
    <m/>
    <m/>
    <m/>
    <x v="1"/>
    <x v="2"/>
  </r>
  <r>
    <x v="2"/>
    <x v="12"/>
    <s v="Japan"/>
    <s v="2014Q1"/>
    <s v="201401"/>
    <d v="2013-11-06T00:00:00"/>
    <s v="TF00"/>
    <s v="Imamura, Satoshi"/>
    <x v="577"/>
    <s v="Fusion APJ"/>
    <s v="89FP05556"/>
    <x v="282"/>
    <x v="281"/>
    <s v="NO"/>
    <s v="NO"/>
    <n v="998.88329999999996"/>
    <s v="1476HP-201300015563"/>
    <s v="?"/>
    <x v="0"/>
    <m/>
    <m/>
    <m/>
    <x v="1"/>
    <x v="2"/>
  </r>
  <r>
    <x v="2"/>
    <x v="12"/>
    <s v="Japan"/>
    <s v="2014Q1"/>
    <s v="201401"/>
    <d v="2013-11-06T00:00:00"/>
    <s v="TF00"/>
    <s v="Imamura, Satoshi"/>
    <x v="577"/>
    <s v="Fusion APJ"/>
    <s v="89FP05556"/>
    <x v="282"/>
    <x v="281"/>
    <s v="NO"/>
    <s v="NO"/>
    <n v="99.888300000000001"/>
    <s v="1476HP-201300015563"/>
    <s v="?"/>
    <x v="0"/>
    <m/>
    <m/>
    <m/>
    <x v="1"/>
    <x v="2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2556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m/>
    <x v="579"/>
    <s v="Fusion Americas"/>
    <s v="24Z123535"/>
    <x v="284"/>
    <x v="283"/>
    <s v="NO"/>
    <s v="NO"/>
    <n v="-1845"/>
    <s v="4300194440"/>
    <s v="?"/>
    <x v="1"/>
    <s v="W-NC Ohio Valley"/>
    <s v="4-Comm T2"/>
    <s v="4-Comm T2"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2556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Myer, Karl"/>
    <x v="244"/>
    <s v="Fusion Americas"/>
    <s v="26Z072144"/>
    <x v="93"/>
    <x v="93"/>
    <s v="NO"/>
    <s v="ATTACH_BY_PO"/>
    <n v="2175.81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TF00"/>
    <m/>
    <x v="579"/>
    <s v="Fusion Americas"/>
    <s v="24Z123535"/>
    <x v="284"/>
    <x v="283"/>
    <s v="NO"/>
    <s v="NO"/>
    <n v="-9225"/>
    <s v="4300194440"/>
    <s v="?"/>
    <x v="1"/>
    <s v="W-NC Ohio Valley"/>
    <s v="4-Comm T2"/>
    <s v="4-Comm T2"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426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426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426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4Y00"/>
    <m/>
    <x v="579"/>
    <s v="Fusion Americas"/>
    <s v="24Z123535"/>
    <x v="284"/>
    <x v="283"/>
    <s v="NO"/>
    <s v="NO"/>
    <n v="1845"/>
    <s v="4300194440"/>
    <s v="?"/>
    <x v="1"/>
    <s v="W-NC Ohio Valley"/>
    <s v="4-Comm T2"/>
    <s v="4-Comm T2"/>
    <x v="1"/>
    <x v="2"/>
  </r>
  <r>
    <x v="1"/>
    <x v="1"/>
    <s v="USA"/>
    <s v="2014Q1"/>
    <s v="201401"/>
    <d v="2013-11-07T00:00:00"/>
    <s v="TF00"/>
    <m/>
    <x v="580"/>
    <s v="Fusion Americas"/>
    <s v="26Z071495"/>
    <x v="285"/>
    <x v="284"/>
    <s v="ATTACH_BY_AMIDID"/>
    <s v="NO"/>
    <n v="-50.63"/>
    <s v="7600000593"/>
    <s v="?"/>
    <x v="1"/>
    <s v="W-NC Plains"/>
    <s v="1-Strat"/>
    <s v="1-Strat EG"/>
    <x v="1"/>
    <x v="2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9656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8700"/>
    <m/>
    <x v="581"/>
    <s v="Fusion Americas"/>
    <s v="26Z071495"/>
    <x v="285"/>
    <x v="284"/>
    <s v="ATTACH_BY_AMIDID"/>
    <s v="NO"/>
    <n v="864397.5"/>
    <s v="7600000593"/>
    <s v="?"/>
    <x v="1"/>
    <s v="W-NC Plains"/>
    <s v="1-Strat"/>
    <s v="1-Strat EG"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2272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852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Myer, Karl"/>
    <x v="244"/>
    <s v="Fusion Americas"/>
    <s v="26Z072144"/>
    <x v="93"/>
    <x v="93"/>
    <s v="NO"/>
    <s v="ATTACH_BY_PO"/>
    <n v="8461.4500000000007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1704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1704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852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2186.8000000000002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2186.8000000000002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4260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4260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1988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1988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Myer, Karl"/>
    <x v="244"/>
    <s v="Fusion Americas"/>
    <s v="26Z072144"/>
    <x v="93"/>
    <x v="93"/>
    <s v="NO"/>
    <s v="ATTACH_BY_PO"/>
    <n v="17406.36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2272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Myer, Karl"/>
    <x v="244"/>
    <s v="Fusion Americas"/>
    <s v="26Z072144"/>
    <x v="93"/>
    <x v="93"/>
    <s v="NO"/>
    <s v="ATTACH_BY_PO"/>
    <n v="7252.7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4Y00"/>
    <m/>
    <x v="582"/>
    <s v="Fusion Americas"/>
    <s v="26Z072064"/>
    <x v="286"/>
    <x v="285"/>
    <s v="NO"/>
    <s v="NO"/>
    <n v="135811.5"/>
    <s v="TCS-USA-NOV-2013-174-DN"/>
    <s v="?"/>
    <x v="4"/>
    <s v="NONE"/>
    <s v="NONE"/>
    <s v="NONE"/>
    <x v="0"/>
    <x v="2"/>
  </r>
  <r>
    <x v="1"/>
    <x v="1"/>
    <s v="USA"/>
    <s v="2014Q1"/>
    <s v="201401"/>
    <d v="2013-11-07T00:00:00"/>
    <s v="4Y00"/>
    <s v="Qayyum, Fred"/>
    <x v="583"/>
    <s v="Fusion Americas"/>
    <s v="26Z072085"/>
    <x v="55"/>
    <x v="55"/>
    <s v="ATTACH_BY_AMIDID"/>
    <s v="NO"/>
    <n v="623.9"/>
    <s v="X1320024S"/>
    <s v="?"/>
    <x v="3"/>
    <s v="P-FED-DoD/Intel"/>
    <s v="1-Strat"/>
    <s v="1-Strat"/>
    <x v="1"/>
    <x v="2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5580.9"/>
    <s v="130001395"/>
    <s v="?"/>
    <x v="0"/>
    <m/>
    <m/>
    <m/>
    <x v="0"/>
    <x v="2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17.98"/>
    <s v="130001395"/>
    <s v="?"/>
    <x v="0"/>
    <m/>
    <m/>
    <m/>
    <x v="0"/>
    <x v="2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35.24"/>
    <s v="130001395"/>
    <s v="?"/>
    <x v="0"/>
    <m/>
    <m/>
    <m/>
    <x v="0"/>
    <x v="2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133.38000000000014"/>
    <s v="750-4791-1900"/>
    <s v="?"/>
    <x v="2"/>
    <s v="E-NYC Metro"/>
    <s v="1-Strat"/>
    <s v="1-Strat EG"/>
    <x v="2"/>
    <x v="0"/>
  </r>
  <r>
    <x v="2"/>
    <x v="11"/>
    <s v="China"/>
    <s v="2014Q1"/>
    <s v="201401"/>
    <d v="2013-11-14T00:00:00"/>
    <s v="8700"/>
    <m/>
    <x v="584"/>
    <s v="Fusion APJ"/>
    <s v="F49939892"/>
    <x v="14"/>
    <x v="14"/>
    <s v="NO"/>
    <s v="NO"/>
    <n v="6627.88"/>
    <s v="AVNETHP13-0047"/>
    <s v="?"/>
    <x v="0"/>
    <m/>
    <m/>
    <m/>
    <x v="1"/>
    <x v="1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1165.77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27.08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7239.59"/>
    <s v="130001395"/>
    <s v="?"/>
    <x v="0"/>
    <m/>
    <m/>
    <m/>
    <x v="0"/>
    <x v="2"/>
  </r>
  <r>
    <x v="1"/>
    <x v="1"/>
    <s v="USA"/>
    <s v="2014Q1"/>
    <s v="201401"/>
    <d v="2013-11-07T00:00:00"/>
    <s v="4Y00"/>
    <s v="Qayyum, Fred"/>
    <x v="585"/>
    <s v="Fusion Americas"/>
    <s v="26Z072081"/>
    <x v="55"/>
    <x v="55"/>
    <s v="ATTACH_BY_AMIDID"/>
    <s v="NO"/>
    <n v="1247.8"/>
    <s v="X1320029"/>
    <s v="?"/>
    <x v="3"/>
    <s v="P-FED-DoD/Intel"/>
    <s v="1-Strat"/>
    <s v="1-Strat"/>
    <x v="1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42.68"/>
    <s v="130001395"/>
    <s v="?"/>
    <x v="0"/>
    <m/>
    <m/>
    <m/>
    <x v="0"/>
    <x v="2"/>
  </r>
  <r>
    <x v="0"/>
    <x v="0"/>
    <s v="UK"/>
    <s v="2014Q1"/>
    <s v="201401"/>
    <d v="2013-11-22T00:00:00"/>
    <s v="8700"/>
    <m/>
    <x v="586"/>
    <s v="Fusion EMEA"/>
    <s v="80R605722"/>
    <x v="122"/>
    <x v="121"/>
    <s v="NO"/>
    <s v="NO"/>
    <n v="150.34520000000001"/>
    <s v="4300048563"/>
    <s v="?"/>
    <x v="0"/>
    <m/>
    <m/>
    <m/>
    <x v="1"/>
    <x v="2"/>
  </r>
  <r>
    <x v="2"/>
    <x v="15"/>
    <s v="India"/>
    <s v="2014Q1"/>
    <s v="201401"/>
    <d v="2013-11-27T00:00:00"/>
    <s v="8700"/>
    <m/>
    <x v="140"/>
    <s v="Fusion APJ"/>
    <s v="J92708496"/>
    <x v="14"/>
    <x v="14"/>
    <s v="NO"/>
    <s v="ATTACH_BY_ORDERNO"/>
    <n v="-35845.765500000001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8700"/>
    <m/>
    <x v="395"/>
    <s v="Fusion APJ"/>
    <s v="J92708494"/>
    <x v="14"/>
    <x v="14"/>
    <s v="NO"/>
    <s v="ATTACH_BY_ORDERNO"/>
    <n v="52649.4576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177"/>
    <s v="Fusion APJ"/>
    <s v="J92708496"/>
    <x v="14"/>
    <x v="14"/>
    <s v="NO"/>
    <s v="ATTACH_BY_ORDERNO"/>
    <n v="35845.765500000001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474.49459999999999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474.49459999999999"/>
    <s v="PO/2013-14/HP/POLARIS RBI/06/RBI"/>
    <s v="?"/>
    <x v="0"/>
    <m/>
    <m/>
    <m/>
    <x v="1"/>
    <x v="0"/>
  </r>
  <r>
    <x v="2"/>
    <x v="11"/>
    <s v="China"/>
    <s v="2014Q1"/>
    <s v="201401"/>
    <d v="2013-11-25T00:00:00"/>
    <s v="TE00"/>
    <m/>
    <x v="396"/>
    <s v="Fusion APJ"/>
    <s v="F49969003"/>
    <x v="187"/>
    <x v="186"/>
    <s v="NO"/>
    <s v="NO"/>
    <n v="3868.56"/>
    <s v="14DTVADBTO003"/>
    <s v="?"/>
    <x v="0"/>
    <m/>
    <m/>
    <m/>
    <x v="1"/>
    <x v="2"/>
  </r>
  <r>
    <x v="2"/>
    <x v="11"/>
    <s v="China"/>
    <s v="2014Q1"/>
    <s v="201401"/>
    <d v="2013-11-25T00:00:00"/>
    <s v="TE00"/>
    <m/>
    <x v="396"/>
    <s v="Fusion APJ"/>
    <s v="F49969003"/>
    <x v="187"/>
    <x v="186"/>
    <s v="NO"/>
    <s v="NO"/>
    <n v="142.36000000000001"/>
    <s v="14DTVADBTO003"/>
    <s v="?"/>
    <x v="0"/>
    <m/>
    <m/>
    <m/>
    <x v="1"/>
    <x v="2"/>
  </r>
  <r>
    <x v="2"/>
    <x v="11"/>
    <s v="China"/>
    <s v="2014Q1"/>
    <s v="201401"/>
    <d v="2013-11-25T00:00:00"/>
    <s v="TE00"/>
    <m/>
    <x v="396"/>
    <s v="Fusion APJ"/>
    <s v="F49969003"/>
    <x v="187"/>
    <x v="186"/>
    <s v="NO"/>
    <s v="NO"/>
    <n v="9674.1"/>
    <s v="14DTVADBTO003"/>
    <s v="?"/>
    <x v="0"/>
    <m/>
    <m/>
    <m/>
    <x v="1"/>
    <x v="2"/>
  </r>
  <r>
    <x v="1"/>
    <x v="1"/>
    <s v="USA"/>
    <s v="2014Q1"/>
    <s v="201401"/>
    <d v="2013-11-07T00:00:00"/>
    <s v="8700"/>
    <m/>
    <x v="581"/>
    <s v="Fusion Americas"/>
    <s v="26Z071495"/>
    <x v="285"/>
    <x v="284"/>
    <s v="ATTACH_BY_AMIDID"/>
    <s v="NO"/>
    <n v="3156"/>
    <s v="7600000593"/>
    <s v="?"/>
    <x v="1"/>
    <s v="W-NC Plains"/>
    <s v="1-Strat"/>
    <s v="1-Strat EG"/>
    <x v="1"/>
    <x v="2"/>
  </r>
  <r>
    <x v="1"/>
    <x v="1"/>
    <s v="USA"/>
    <s v="2014Q1"/>
    <s v="201401"/>
    <d v="2013-11-07T00:00:00"/>
    <s v="4Y00"/>
    <m/>
    <x v="581"/>
    <s v="Fusion Americas"/>
    <s v="26Z071495"/>
    <x v="285"/>
    <x v="284"/>
    <s v="ATTACH_BY_AMIDID"/>
    <s v="NO"/>
    <n v="-864397.5"/>
    <s v="7600000593"/>
    <s v="?"/>
    <x v="1"/>
    <s v="W-NC Plains"/>
    <s v="1-Strat"/>
    <s v="1-Strat EG"/>
    <x v="1"/>
    <x v="2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474.49459999999999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474.49459999999999"/>
    <s v="PO/2013-14/HP/POLARIS RBI/06/RBI"/>
    <s v="?"/>
    <x v="0"/>
    <m/>
    <m/>
    <m/>
    <x v="1"/>
    <x v="0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9541.8706999999995"/>
    <s v="CF012001"/>
    <s v="?"/>
    <x v="0"/>
    <m/>
    <m/>
    <m/>
    <x v="1"/>
    <x v="2"/>
  </r>
  <r>
    <x v="1"/>
    <x v="1"/>
    <s v="USA"/>
    <s v="2014Q1"/>
    <s v="201401"/>
    <d v="2013-11-21T00:00:00"/>
    <s v="4Y00"/>
    <s v="Qayyum, Fred"/>
    <x v="587"/>
    <s v="Fusion Americas"/>
    <s v="26Z073177"/>
    <x v="55"/>
    <x v="55"/>
    <s v="NO"/>
    <s v="NO"/>
    <n v="935.85"/>
    <s v="X1320043"/>
    <s v="?"/>
    <x v="3"/>
    <s v="P-FED-DoD/Intel"/>
    <s v="1-Strat"/>
    <s v="1-Strat"/>
    <x v="1"/>
    <x v="2"/>
  </r>
  <r>
    <x v="1"/>
    <x v="1"/>
    <s v="USA"/>
    <s v="2014Q1"/>
    <s v="201401"/>
    <d v="2013-11-21T00:00:00"/>
    <s v="4Y00"/>
    <m/>
    <x v="548"/>
    <s v="Fusion Americas"/>
    <s v="24Z126194"/>
    <x v="269"/>
    <x v="268"/>
    <s v="NO"/>
    <s v="NO"/>
    <n v="195200"/>
    <s v="103300871273"/>
    <s v="?"/>
    <x v="1"/>
    <s v="W-NC Ohio Valley"/>
    <s v="4-Comm T2"/>
    <s v="4-Comm T2"/>
    <x v="0"/>
    <x v="2"/>
  </r>
  <r>
    <x v="1"/>
    <x v="1"/>
    <s v="USA"/>
    <s v="2014Q1"/>
    <s v="201401"/>
    <d v="2013-11-21T00:00:00"/>
    <s v="TF00"/>
    <m/>
    <x v="588"/>
    <s v="Fusion Americas"/>
    <s v="26Z073179"/>
    <x v="287"/>
    <x v="286"/>
    <s v="NO"/>
    <s v="ATTACH_BY_PO"/>
    <n v="3200.0003000000002"/>
    <s v="HPP PO-01295"/>
    <s v="?"/>
    <x v="0"/>
    <m/>
    <m/>
    <m/>
    <x v="1"/>
    <x v="0"/>
  </r>
  <r>
    <x v="0"/>
    <x v="0"/>
    <s v="UK"/>
    <s v="2014Q1"/>
    <s v="201401"/>
    <d v="2013-11-22T00:00:00"/>
    <s v="TE00"/>
    <m/>
    <x v="589"/>
    <s v="Fusion EMEA"/>
    <s v="80R605766"/>
    <x v="288"/>
    <x v="287"/>
    <s v="NO"/>
    <s v="NO"/>
    <n v="20120.385200000001"/>
    <s v="E859026"/>
    <s v="?"/>
    <x v="0"/>
    <m/>
    <m/>
    <m/>
    <x v="1"/>
    <x v="2"/>
  </r>
  <r>
    <x v="2"/>
    <x v="15"/>
    <s v="India"/>
    <s v="2014Q1"/>
    <s v="201401"/>
    <d v="2013-11-27T00:00:00"/>
    <s v="4Y00"/>
    <m/>
    <x v="590"/>
    <s v="Fusion APJ"/>
    <s v="J92708494"/>
    <x v="14"/>
    <x v="14"/>
    <s v="NO"/>
    <s v="ATTACH_BY_ORDERNO"/>
    <n v="-834.13679999999999"/>
    <s v="PO/2013-14/HP/AXIS BANK/05"/>
    <s v="?"/>
    <x v="0"/>
    <m/>
    <m/>
    <m/>
    <x v="1"/>
    <x v="0"/>
  </r>
  <r>
    <x v="2"/>
    <x v="15"/>
    <s v="India"/>
    <s v="2014Q1"/>
    <s v="201401"/>
    <d v="2013-11-27T00:00:00"/>
    <s v="4Y00"/>
    <m/>
    <x v="590"/>
    <s v="Fusion APJ"/>
    <s v="J92708494"/>
    <x v="14"/>
    <x v="14"/>
    <s v="NO"/>
    <s v="ATTACH_BY_ORDERNO"/>
    <n v="-5.0651000000000002"/>
    <s v="PO/2013-14/HP/AXIS BANK/05"/>
    <s v="?"/>
    <x v="0"/>
    <m/>
    <m/>
    <m/>
    <x v="1"/>
    <x v="0"/>
  </r>
  <r>
    <x v="2"/>
    <x v="15"/>
    <s v="India"/>
    <s v="2014Q1"/>
    <s v="201401"/>
    <d v="2013-11-27T00:00:00"/>
    <s v="4Y00"/>
    <m/>
    <x v="445"/>
    <s v="Fusion APJ"/>
    <s v="J92708494"/>
    <x v="14"/>
    <x v="14"/>
    <s v="NO"/>
    <s v="ATTACH_BY_ORDERNO"/>
    <n v="834.13679999999999"/>
    <s v="PO/2013-14/HP/AXIS BANK/05"/>
    <s v="?"/>
    <x v="0"/>
    <m/>
    <m/>
    <m/>
    <x v="1"/>
    <x v="0"/>
  </r>
  <r>
    <x v="1"/>
    <x v="4"/>
    <s v="Colombia"/>
    <s v="2014Q1"/>
    <s v="201401"/>
    <d v="2013-11-20T00:00:00"/>
    <s v="8700"/>
    <m/>
    <x v="591"/>
    <s v="Fusion Americas"/>
    <s v="R6Z006272"/>
    <x v="96"/>
    <x v="96"/>
    <s v="NO"/>
    <s v="NO"/>
    <n v="8800"/>
    <s v="013-018"/>
    <s v="?"/>
    <x v="0"/>
    <m/>
    <m/>
    <m/>
    <x v="1"/>
    <x v="2"/>
  </r>
  <r>
    <x v="1"/>
    <x v="14"/>
    <s v="Canada"/>
    <s v="2014Q1"/>
    <s v="201401"/>
    <d v="2013-11-20T00:00:00"/>
    <s v="8700"/>
    <m/>
    <x v="592"/>
    <s v="VELOCITY"/>
    <s v="200053533615"/>
    <x v="47"/>
    <x v="47"/>
    <s v="NO"/>
    <s v="NO"/>
    <n v="-14380.153399999999"/>
    <s v="CLO 11-18-13 COM IBF FOCUS PMTS"/>
    <s v="?"/>
    <x v="0"/>
    <m/>
    <m/>
    <m/>
    <x v="1"/>
    <x v="2"/>
  </r>
  <r>
    <x v="2"/>
    <x v="15"/>
    <s v="India"/>
    <s v="2014Q1"/>
    <s v="201401"/>
    <d v="2013-11-27T00:00:00"/>
    <s v="TF00"/>
    <m/>
    <x v="246"/>
    <s v="Fusion APJ"/>
    <s v="J92708494"/>
    <x v="14"/>
    <x v="14"/>
    <s v="NO"/>
    <s v="ATTACH_BY_ORDERNO"/>
    <n v="-57.508200000000002"/>
    <s v="PO/2013-14/HP/AXIS BANK/05"/>
    <s v="?"/>
    <x v="0"/>
    <m/>
    <m/>
    <m/>
    <x v="1"/>
    <x v="0"/>
  </r>
  <r>
    <x v="1"/>
    <x v="4"/>
    <s v="Venezuela"/>
    <s v="2014Q1"/>
    <s v="201401"/>
    <d v="2013-11-20T00:00:00"/>
    <s v="8700"/>
    <m/>
    <x v="394"/>
    <s v="Fusion Americas"/>
    <s v="18Z027701"/>
    <x v="94"/>
    <x v="94"/>
    <s v="NO"/>
    <s v="NO"/>
    <n v="-7134.88"/>
    <s v="5100104007"/>
    <s v="?"/>
    <x v="0"/>
    <m/>
    <m/>
    <m/>
    <x v="1"/>
    <x v="2"/>
  </r>
  <r>
    <x v="2"/>
    <x v="15"/>
    <s v="India"/>
    <s v="2014Q1"/>
    <s v="201401"/>
    <d v="2013-11-27T00:00:00"/>
    <s v="TF00"/>
    <m/>
    <x v="250"/>
    <s v="Fusion APJ"/>
    <s v="J92708494"/>
    <x v="14"/>
    <x v="14"/>
    <s v="NO"/>
    <s v="ATTACH_BY_ORDERNO"/>
    <n v="1840.2607"/>
    <s v="PO/2013-14/HP/AXIS BANK/05"/>
    <s v="?"/>
    <x v="0"/>
    <m/>
    <m/>
    <m/>
    <x v="1"/>
    <x v="0"/>
  </r>
  <r>
    <x v="1"/>
    <x v="4"/>
    <s v="Venezuela"/>
    <s v="2014Q1"/>
    <s v="201401"/>
    <d v="2013-11-20T00:00:00"/>
    <s v="8700"/>
    <m/>
    <x v="394"/>
    <s v="Fusion Americas"/>
    <s v="18Z027701"/>
    <x v="94"/>
    <x v="94"/>
    <s v="NO"/>
    <s v="NO"/>
    <n v="-75555"/>
    <s v="5100104007"/>
    <s v="?"/>
    <x v="0"/>
    <m/>
    <m/>
    <m/>
    <x v="1"/>
    <x v="2"/>
  </r>
  <r>
    <x v="2"/>
    <x v="15"/>
    <s v="India"/>
    <s v="2014Q1"/>
    <s v="201401"/>
    <d v="2013-11-27T00:00:00"/>
    <s v="TF00"/>
    <m/>
    <x v="257"/>
    <s v="Fusion APJ"/>
    <s v="J92708494"/>
    <x v="14"/>
    <x v="14"/>
    <s v="NO"/>
    <s v="ATTACH_BY_ORDERNO"/>
    <n v="-862.62220000000002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258"/>
    <s v="Fusion APJ"/>
    <s v="J92708494"/>
    <x v="14"/>
    <x v="14"/>
    <s v="NO"/>
    <s v="ATTACH_BY_ORDERNO"/>
    <n v="862.62220000000002"/>
    <s v="PO/2013-14/HP/AXIS BANK/05"/>
    <s v="?"/>
    <x v="0"/>
    <m/>
    <m/>
    <m/>
    <x v="1"/>
    <x v="0"/>
  </r>
  <r>
    <x v="2"/>
    <x v="15"/>
    <s v="India"/>
    <s v="2014Q1"/>
    <s v="201401"/>
    <d v="2013-11-27T00:00:00"/>
    <s v="TF00"/>
    <m/>
    <x v="250"/>
    <s v="Fusion APJ"/>
    <s v="J92708494"/>
    <x v="14"/>
    <x v="14"/>
    <s v="NO"/>
    <s v="ATTACH_BY_ORDERNO"/>
    <n v="57.508200000000002"/>
    <s v="PO/2013-14/HP/AXIS BANK/05"/>
    <s v="?"/>
    <x v="0"/>
    <m/>
    <m/>
    <m/>
    <x v="1"/>
    <x v="0"/>
  </r>
  <r>
    <x v="1"/>
    <x v="4"/>
    <s v="Venezuela"/>
    <s v="2014Q1"/>
    <s v="201401"/>
    <d v="2013-11-20T00:00:00"/>
    <s v="8700"/>
    <m/>
    <x v="394"/>
    <s v="Fusion Americas"/>
    <s v="18Z027701"/>
    <x v="94"/>
    <x v="94"/>
    <s v="NO"/>
    <s v="NO"/>
    <n v="-107036.25"/>
    <s v="5100104007"/>
    <s v="?"/>
    <x v="0"/>
    <m/>
    <m/>
    <m/>
    <x v="1"/>
    <x v="2"/>
  </r>
  <r>
    <x v="1"/>
    <x v="4"/>
    <s v="Venezuela"/>
    <s v="2014Q1"/>
    <s v="201401"/>
    <d v="2013-11-20T00:00:00"/>
    <s v="8700"/>
    <m/>
    <x v="394"/>
    <s v="Fusion Americas"/>
    <s v="18Z027701"/>
    <x v="94"/>
    <x v="94"/>
    <s v="NO"/>
    <s v="NO"/>
    <n v="-21407.25"/>
    <s v="5100104007"/>
    <s v="?"/>
    <x v="0"/>
    <m/>
    <m/>
    <m/>
    <x v="1"/>
    <x v="2"/>
  </r>
  <r>
    <x v="1"/>
    <x v="4"/>
    <s v="Venezuela"/>
    <s v="2014Q1"/>
    <s v="201401"/>
    <d v="2013-11-20T00:00:00"/>
    <s v="8700"/>
    <m/>
    <x v="394"/>
    <s v="Fusion Americas"/>
    <s v="18Z027701"/>
    <x v="94"/>
    <x v="94"/>
    <s v="NO"/>
    <s v="NO"/>
    <n v="-2100"/>
    <s v="5100104007"/>
    <s v="?"/>
    <x v="0"/>
    <m/>
    <m/>
    <m/>
    <x v="1"/>
    <x v="2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14505.35"/>
    <s v="COR-18365"/>
    <s v="?"/>
    <x v="1"/>
    <s v="W-NC Plains"/>
    <s v="2-Seed"/>
    <s v="2-Seed EG"/>
    <x v="2"/>
    <x v="0"/>
  </r>
  <r>
    <x v="1"/>
    <x v="4"/>
    <s v="Venezuela"/>
    <s v="2014Q1"/>
    <s v="201401"/>
    <d v="2013-11-20T00:00:00"/>
    <s v="8700"/>
    <m/>
    <x v="394"/>
    <s v="Fusion Americas"/>
    <s v="18Z027701"/>
    <x v="94"/>
    <x v="94"/>
    <s v="NO"/>
    <s v="NO"/>
    <n v="-247.65"/>
    <s v="5100104007"/>
    <s v="?"/>
    <x v="0"/>
    <m/>
    <m/>
    <m/>
    <x v="1"/>
    <x v="2"/>
  </r>
  <r>
    <x v="1"/>
    <x v="1"/>
    <s v="USA"/>
    <s v="2014Q1"/>
    <s v="201401"/>
    <d v="2013-11-07T00:00:00"/>
    <s v="4Y00"/>
    <s v="Qayyum, Fred"/>
    <x v="574"/>
    <s v="Fusion Americas"/>
    <s v="26Z071935"/>
    <x v="55"/>
    <x v="55"/>
    <s v="ATTACH_BY_AMIDID"/>
    <s v="NO"/>
    <n v="623.9"/>
    <s v="X1320023"/>
    <s v="?"/>
    <x v="3"/>
    <s v="P-FED-DoD/Intel"/>
    <s v="1-Strat"/>
    <s v="1-Strat"/>
    <x v="1"/>
    <x v="2"/>
  </r>
  <r>
    <x v="1"/>
    <x v="1"/>
    <s v="USA"/>
    <s v="2014Q1"/>
    <s v="201401"/>
    <d v="2013-11-07T00:00:00"/>
    <s v="4Y00"/>
    <s v="Qayyum, Fred"/>
    <x v="390"/>
    <s v="Fusion Americas"/>
    <s v="26Z071941"/>
    <x v="55"/>
    <x v="55"/>
    <s v="ATTACH_BY_AMIDID"/>
    <s v="NO"/>
    <n v="935.85"/>
    <s v="X1320016"/>
    <s v="?"/>
    <x v="3"/>
    <s v="P-FED-DoD/Intel"/>
    <s v="1-Strat"/>
    <s v="1-Strat"/>
    <x v="1"/>
    <x v="2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5082.420000000005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15T00:00:00"/>
    <s v="TE00"/>
    <m/>
    <x v="593"/>
    <s v="Fusion Americas"/>
    <s v="26Z072767"/>
    <x v="103"/>
    <x v="103"/>
    <s v="NO"/>
    <s v="NO"/>
    <n v="28350"/>
    <s v="7000041587"/>
    <s v="?"/>
    <x v="0"/>
    <m/>
    <m/>
    <m/>
    <x v="1"/>
    <x v="2"/>
  </r>
  <r>
    <x v="0"/>
    <x v="2"/>
    <s v="Austria"/>
    <s v="2014Q1"/>
    <s v="201401"/>
    <d v="2013-11-19T00:00:00"/>
    <s v="8700"/>
    <s v="Salmen, Georg"/>
    <x v="594"/>
    <s v="Fusion EMEA"/>
    <s v="71R589963"/>
    <x v="244"/>
    <x v="243"/>
    <s v="ATTACH_BY_AMIDID"/>
    <s v="NO"/>
    <n v="1913.2137"/>
    <s v="130871-WDN"/>
    <s v="?"/>
    <x v="0"/>
    <m/>
    <m/>
    <m/>
    <x v="1"/>
    <x v="1"/>
  </r>
  <r>
    <x v="0"/>
    <x v="2"/>
    <s v="Austria"/>
    <s v="2014Q1"/>
    <s v="201401"/>
    <d v="2013-11-19T00:00:00"/>
    <s v="8700"/>
    <s v="Salmen, Georg"/>
    <x v="594"/>
    <s v="Fusion EMEA"/>
    <s v="71R589963"/>
    <x v="244"/>
    <x v="243"/>
    <s v="ATTACH_BY_AMIDID"/>
    <s v="NO"/>
    <n v="16539.206099999999"/>
    <s v="130871-WDN"/>
    <s v="?"/>
    <x v="0"/>
    <m/>
    <m/>
    <m/>
    <x v="1"/>
    <x v="1"/>
  </r>
  <r>
    <x v="1"/>
    <x v="1"/>
    <s v="USA"/>
    <s v="2014Q1"/>
    <s v="201401"/>
    <d v="2013-11-15T00:00:00"/>
    <s v="TE00"/>
    <s v="Currlin, George"/>
    <x v="595"/>
    <s v="Fusion Americas"/>
    <s v="26Z072821"/>
    <x v="289"/>
    <x v="288"/>
    <s v="NO"/>
    <s v="NO"/>
    <n v="4396.4386000000004"/>
    <s v="HPP PO-01292"/>
    <s v="?"/>
    <x v="3"/>
    <s v="P-SLED"/>
    <s v="5-Territory"/>
    <s v="5-Territory"/>
    <x v="1"/>
    <x v="2"/>
  </r>
  <r>
    <x v="1"/>
    <x v="1"/>
    <s v="USA"/>
    <s v="2014Q1"/>
    <s v="201401"/>
    <d v="2013-11-15T00:00:00"/>
    <s v="TE00"/>
    <s v="Currlin, George"/>
    <x v="595"/>
    <s v="Fusion Americas"/>
    <s v="26Z072821"/>
    <x v="289"/>
    <x v="288"/>
    <s v="NO"/>
    <s v="NO"/>
    <n v="2603.3814000000002"/>
    <s v="HPP PO-01292"/>
    <s v="?"/>
    <x v="3"/>
    <s v="P-SLED"/>
    <s v="5-Territory"/>
    <s v="5-Territory"/>
    <x v="1"/>
    <x v="2"/>
  </r>
  <r>
    <x v="1"/>
    <x v="4"/>
    <s v="Ecuador"/>
    <s v="2014Q1"/>
    <s v="201401"/>
    <d v="2013-11-15T00:00:00"/>
    <s v="8700"/>
    <m/>
    <x v="526"/>
    <s v="Fusion Americas"/>
    <s v="HWZ008380"/>
    <x v="14"/>
    <x v="14"/>
    <s v="NO"/>
    <s v="NO"/>
    <n v="312.95"/>
    <s v="4400003033"/>
    <s v="?"/>
    <x v="0"/>
    <m/>
    <m/>
    <m/>
    <x v="1"/>
    <x v="1"/>
  </r>
  <r>
    <x v="1"/>
    <x v="4"/>
    <s v="Ecuador"/>
    <s v="2014Q1"/>
    <s v="201401"/>
    <d v="2013-11-15T00:00:00"/>
    <s v="8700"/>
    <m/>
    <x v="376"/>
    <s v="Fusion Americas"/>
    <s v="HWZ008378"/>
    <x v="14"/>
    <x v="14"/>
    <s v="NO"/>
    <s v="NO"/>
    <n v="312.95"/>
    <s v="4400003034"/>
    <s v="?"/>
    <x v="0"/>
    <m/>
    <m/>
    <m/>
    <x v="1"/>
    <x v="1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296.33887152599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5556.01725827884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4666.8035374825495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4666.8035374825495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84261.82164905172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2419.8216268411697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1037.0710972207944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14691.79407726335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40.010000000000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8400.670000000009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m/>
    <x v="128"/>
    <s v="Fusion Americas"/>
    <s v="24Z123719"/>
    <x v="71"/>
    <x v="71"/>
    <s v="NO"/>
    <s v="ATTACH_BY_PO"/>
    <n v="12963.388715259931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7.38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8400.670000000009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7.38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400.13000000000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63.7500000000002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4321.4029052704054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05000.0000000001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241.99856269514268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10370.67817218589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762.500000000005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6913.9166482121345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721.250000000001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3456.892724061964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667.050000000005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691.42446484326479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8641.985809989524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20741.356344371787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2160.7014526352027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0370.67817218589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728.446362030982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4969.203340785323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200685.0000000002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13721.13000000001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64.2051103947625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891.0000000000010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.64000000000002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6481.6943576299655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72.71000000000038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.64000000000002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.64000000000002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4917.4285059772064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475.230191794264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.64000000000002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8400.670000000009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475.230191794264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7.38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2601.01000000001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56.02000000000006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2592.67774305198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.64000000000002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m/>
    <x v="128"/>
    <s v="Fusion Americas"/>
    <s v="24Z123719"/>
    <x v="71"/>
    <x v="71"/>
    <s v="NO"/>
    <s v="ATTACH_BY_PO"/>
    <n v="25926.69543046473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7283.60261973097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037.0710972207944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3456.892724061964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2027.4513630514377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318897.8100000003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6758.2969435893219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672.0600000000007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555.5410457870889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5185.35548610397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518.5273486048844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711.1771504209264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.64000000000002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8400.670000000009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5703.7598346261639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7.38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750.045176551821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8400.670000000009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5833.5249218669687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7.38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3266.6361961528864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2601.01000000001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0889.361320895521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56.02000000000006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933.3574274943047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8400.670000000009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3111.213291662383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7.38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777.85252294867291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8400.6700000000092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2592.67774305198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37.38000000000004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m/>
    <x v="128"/>
    <s v="Fusion Americas"/>
    <s v="24Z123719"/>
    <x v="71"/>
    <x v="71"/>
    <s v="NO"/>
    <s v="ATTACH_BY_PO"/>
    <n v="11234.90135320138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m/>
    <x v="128"/>
    <s v="Fusion Americas"/>
    <s v="24Z123719"/>
    <x v="71"/>
    <x v="71"/>
    <s v="NO"/>
    <s v="ATTACH_BY_PO"/>
    <n v="1469.1785877257837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4200.340000000004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3733.64000000000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116630.000000000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116630.0000000001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224.0200000000002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37.340000000000046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4.670000000000005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E00"/>
    <m/>
    <x v="128"/>
    <s v="Fusion Americas"/>
    <s v="24Z123719"/>
    <x v="71"/>
    <x v="71"/>
    <s v="NO"/>
    <s v="ATTACH_BY_PO"/>
    <n v="5703.9238347364208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4Y00"/>
    <m/>
    <x v="128"/>
    <s v="Fusion Americas"/>
    <s v="24Z123719"/>
    <x v="71"/>
    <x v="71"/>
    <s v="NO"/>
    <s v="ATTACH_BY_PO"/>
    <n v="12444.902366682611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E00"/>
    <m/>
    <x v="128"/>
    <s v="Fusion Americas"/>
    <s v="24Z123719"/>
    <x v="71"/>
    <x v="71"/>
    <s v="NO"/>
    <s v="ATTACH_BY_PO"/>
    <n v="27654.518592076736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2792.008600041427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496"/>
    <s v="Fusion Americas"/>
    <s v="26Z071653"/>
    <x v="14"/>
    <x v="14"/>
    <s v="NO"/>
    <s v="NO"/>
    <n v="1996.5"/>
    <s v="4503494882"/>
    <s v="?"/>
    <x v="0"/>
    <m/>
    <m/>
    <m/>
    <x v="1"/>
    <x v="1"/>
  </r>
  <r>
    <x v="1"/>
    <x v="1"/>
    <s v="USA"/>
    <s v="2014Q1"/>
    <s v="201401"/>
    <d v="2013-11-21T00:00:00"/>
    <s v="TE00"/>
    <m/>
    <x v="331"/>
    <s v="Fusion Americas"/>
    <s v="26Z071594"/>
    <x v="68"/>
    <x v="68"/>
    <s v="NO"/>
    <s v="NO"/>
    <n v="14080"/>
    <s v="4503724172"/>
    <s v="?"/>
    <x v="2"/>
    <s v="E-NYC Metro"/>
    <s v="3-Comm T1"/>
    <s v="3-Comm T1"/>
    <x v="0"/>
    <x v="2"/>
  </r>
  <r>
    <x v="1"/>
    <x v="1"/>
    <s v="USA"/>
    <s v="2014Q1"/>
    <s v="201401"/>
    <d v="2013-11-21T00:00:00"/>
    <s v="4Y00"/>
    <m/>
    <x v="548"/>
    <s v="Fusion Americas"/>
    <s v="24Z126194"/>
    <x v="269"/>
    <x v="268"/>
    <s v="NO"/>
    <s v="NO"/>
    <n v="3278.4"/>
    <s v="103300871273"/>
    <s v="?"/>
    <x v="1"/>
    <s v="W-NC Ohio Valley"/>
    <s v="4-Comm T2"/>
    <s v="4-Comm T2"/>
    <x v="0"/>
    <x v="2"/>
  </r>
  <r>
    <x v="1"/>
    <x v="1"/>
    <s v="USA"/>
    <s v="2014Q1"/>
    <s v="201401"/>
    <d v="2013-11-21T00:00:00"/>
    <s v="TE00"/>
    <m/>
    <x v="415"/>
    <s v="Fusion Americas"/>
    <s v="26Z071363"/>
    <x v="197"/>
    <x v="196"/>
    <s v="NO"/>
    <s v="ATTACH_BY_PO"/>
    <n v="65000"/>
    <s v="900068522"/>
    <s v="?"/>
    <x v="1"/>
    <s v="W-Southwest"/>
    <s v="2-Seed"/>
    <s v="2-Seed EG"/>
    <x v="2"/>
    <x v="0"/>
  </r>
  <r>
    <x v="1"/>
    <x v="1"/>
    <s v="USA"/>
    <s v="2014Q1"/>
    <s v="201401"/>
    <d v="2013-11-21T00:00:00"/>
    <s v="TE00"/>
    <m/>
    <x v="432"/>
    <s v="Fusion Americas"/>
    <s v="26Z071363"/>
    <x v="197"/>
    <x v="196"/>
    <s v="NO"/>
    <s v="ATTACH_BY_PO"/>
    <n v="-65000"/>
    <s v="900068522"/>
    <s v="?"/>
    <x v="1"/>
    <s v="W-Southwest"/>
    <s v="2-Seed"/>
    <s v="2-Seed EG"/>
    <x v="1"/>
    <x v="0"/>
  </r>
  <r>
    <x v="1"/>
    <x v="1"/>
    <s v="USA"/>
    <s v="2014Q1"/>
    <s v="201401"/>
    <d v="2013-11-01T00:00:00"/>
    <s v="8700"/>
    <s v="Jayme, Allen"/>
    <x v="119"/>
    <s v="Fusion Americas"/>
    <s v="26Z071638"/>
    <x v="64"/>
    <x v="64"/>
    <s v="NO"/>
    <s v="NO"/>
    <n v="112320"/>
    <s v="POA2 - USSW-47990-04"/>
    <s v="?"/>
    <x v="2"/>
    <s v="E-Southeast"/>
    <s v="1-Strat"/>
    <s v="1-Strat EG"/>
    <x v="2"/>
    <x v="2"/>
  </r>
  <r>
    <x v="1"/>
    <x v="1"/>
    <s v="USA"/>
    <s v="2014Q1"/>
    <s v="201401"/>
    <d v="2013-11-01T00:00:00"/>
    <s v="8700"/>
    <m/>
    <x v="199"/>
    <s v="Fusion Americas"/>
    <s v="26Z070629"/>
    <x v="103"/>
    <x v="103"/>
    <s v="NO"/>
    <s v="NO"/>
    <n v="-28379.040000000001"/>
    <s v="HPFS Authorization Letter"/>
    <s v="?"/>
    <x v="0"/>
    <m/>
    <m/>
    <m/>
    <x v="1"/>
    <x v="2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9792.93"/>
    <s v="750-4791-1900"/>
    <s v="?"/>
    <x v="2"/>
    <s v="E-NYC Metro"/>
    <s v="1-Strat"/>
    <s v="1-Strat EG"/>
    <x v="2"/>
    <x v="0"/>
  </r>
  <r>
    <x v="2"/>
    <x v="6"/>
    <s v="Singapore"/>
    <s v="2014Q1"/>
    <s v="201401"/>
    <d v="2013-11-20T00:00:00"/>
    <s v="8700"/>
    <m/>
    <x v="209"/>
    <s v="Fusion APJ"/>
    <s v="754305926"/>
    <x v="106"/>
    <x v="106"/>
    <s v="NO"/>
    <s v="NO"/>
    <n v="6936.7741999999998"/>
    <s v="6300116124"/>
    <s v="?"/>
    <x v="0"/>
    <m/>
    <m/>
    <m/>
    <x v="1"/>
    <x v="2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193219.5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46901.17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99"/>
    <s v="Fusion Americas"/>
    <s v="26Z070629"/>
    <x v="103"/>
    <x v="103"/>
    <s v="NO"/>
    <s v="NO"/>
    <n v="-2267906.16"/>
    <s v="HPFS Authorization Letter"/>
    <s v="?"/>
    <x v="0"/>
    <m/>
    <m/>
    <m/>
    <x v="1"/>
    <x v="2"/>
  </r>
  <r>
    <x v="1"/>
    <x v="1"/>
    <s v="USA"/>
    <s v="2014Q1"/>
    <s v="201401"/>
    <d v="2013-11-01T00:00:00"/>
    <s v="8700"/>
    <m/>
    <x v="199"/>
    <s v="Fusion Americas"/>
    <s v="26Z070629"/>
    <x v="103"/>
    <x v="103"/>
    <s v="NO"/>
    <s v="NO"/>
    <n v="-220929"/>
    <s v="HPFS Authorization Letter"/>
    <s v="?"/>
    <x v="0"/>
    <m/>
    <m/>
    <m/>
    <x v="1"/>
    <x v="2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99442.84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8700"/>
    <m/>
    <x v="199"/>
    <s v="Fusion Americas"/>
    <s v="26Z070629"/>
    <x v="103"/>
    <x v="103"/>
    <s v="NO"/>
    <s v="NO"/>
    <n v="-1480"/>
    <s v="HPFS Authorization Letter"/>
    <s v="?"/>
    <x v="0"/>
    <m/>
    <m/>
    <m/>
    <x v="1"/>
    <x v="2"/>
  </r>
  <r>
    <x v="1"/>
    <x v="1"/>
    <s v="USA"/>
    <s v="2014Q1"/>
    <s v="201401"/>
    <d v="2013-11-01T00:00:00"/>
    <s v="8700"/>
    <s v="Jayme, Allen"/>
    <x v="119"/>
    <s v="Fusion Americas"/>
    <s v="26Z071638"/>
    <x v="64"/>
    <x v="64"/>
    <s v="NO"/>
    <s v="NO"/>
    <n v="29132.799999999999"/>
    <s v="POA2 - USSW-47990-04"/>
    <s v="?"/>
    <x v="2"/>
    <s v="E-Southeast"/>
    <s v="1-Strat"/>
    <s v="1-Strat EG"/>
    <x v="2"/>
    <x v="2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6875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16498.62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s v="Carter, Guy"/>
    <x v="207"/>
    <s v="Fusion Americas"/>
    <s v="26Z071628"/>
    <x v="82"/>
    <x v="82"/>
    <s v="NO"/>
    <s v="NO"/>
    <n v="24920"/>
    <s v="20070322"/>
    <s v="?"/>
    <x v="1"/>
    <s v="W-Northwest"/>
    <s v="1-Strat"/>
    <s v="1-Strat SW"/>
    <x v="2"/>
    <x v="2"/>
  </r>
  <r>
    <x v="0"/>
    <x v="3"/>
    <s v="Russia"/>
    <s v="2014Q1"/>
    <s v="201401"/>
    <d v="2013-11-28T00:00:00"/>
    <s v="TF00"/>
    <m/>
    <x v="201"/>
    <s v="Fusion EMEA"/>
    <s v="CBR627565"/>
    <x v="14"/>
    <x v="14"/>
    <s v="NO"/>
    <s v="NO"/>
    <n v="37838.080000000002"/>
    <s v="140466Q"/>
    <s v="?"/>
    <x v="0"/>
    <m/>
    <m/>
    <m/>
    <x v="1"/>
    <x v="1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8250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s v="Carter, Guy"/>
    <x v="207"/>
    <s v="Fusion Americas"/>
    <s v="26Z071628"/>
    <x v="82"/>
    <x v="82"/>
    <s v="NO"/>
    <s v="NO"/>
    <n v="24918.75"/>
    <s v="20070322"/>
    <s v="?"/>
    <x v="1"/>
    <s v="W-Northwest"/>
    <s v="1-Strat"/>
    <s v="1-Strat SW"/>
    <x v="2"/>
    <x v="2"/>
  </r>
  <r>
    <x v="1"/>
    <x v="1"/>
    <s v="USA"/>
    <s v="2014Q1"/>
    <s v="201401"/>
    <d v="2013-11-01T00:00:00"/>
    <s v="8700"/>
    <s v="Jayme, Allen"/>
    <x v="119"/>
    <s v="Fusion Americas"/>
    <s v="26Z071638"/>
    <x v="64"/>
    <x v="64"/>
    <s v="NO"/>
    <s v="NO"/>
    <n v="6400"/>
    <s v="POA2 - USSW-47990-04"/>
    <s v="?"/>
    <x v="2"/>
    <s v="E-Southeast"/>
    <s v="1-Strat"/>
    <s v="1-Strat EG"/>
    <x v="2"/>
    <x v="2"/>
  </r>
  <r>
    <x v="2"/>
    <x v="11"/>
    <s v="China"/>
    <s v="2014Q1"/>
    <s v="201401"/>
    <d v="2013-11-08T00:00:00"/>
    <s v="TE00"/>
    <m/>
    <x v="596"/>
    <s v="Fusion APJ"/>
    <s v="F49987130"/>
    <x v="56"/>
    <x v="56"/>
    <s v="NO"/>
    <s v="NO"/>
    <n v="10756.65"/>
    <s v="EHPRR13014U-02"/>
    <s v="?"/>
    <x v="0"/>
    <m/>
    <m/>
    <m/>
    <x v="1"/>
    <x v="2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191675.75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m/>
    <x v="487"/>
    <s v="Fusion Americas"/>
    <s v="26Z071651"/>
    <x v="238"/>
    <x v="237"/>
    <s v="NO"/>
    <s v="NO"/>
    <n v="5974.5"/>
    <s v="964194 OJ"/>
    <s v="?"/>
    <x v="2"/>
    <s v="E-Mid Atlantic"/>
    <s v="4-Comm T2"/>
    <s v="4-Comm T2"/>
    <x v="1"/>
    <x v="2"/>
  </r>
  <r>
    <x v="1"/>
    <x v="1"/>
    <s v="USA"/>
    <s v="2014Q1"/>
    <s v="201401"/>
    <d v="2013-11-01T00:00:00"/>
    <s v="8700"/>
    <s v="Carter, Guy"/>
    <x v="207"/>
    <s v="Fusion Americas"/>
    <s v="26Z071628"/>
    <x v="82"/>
    <x v="82"/>
    <s v="NO"/>
    <s v="NO"/>
    <n v="22428"/>
    <s v="20070322"/>
    <s v="?"/>
    <x v="1"/>
    <s v="W-Northwest"/>
    <s v="1-Strat"/>
    <s v="1-Strat SW"/>
    <x v="2"/>
    <x v="2"/>
  </r>
  <r>
    <x v="2"/>
    <x v="15"/>
    <s v="India"/>
    <s v="2014Q1"/>
    <s v="201401"/>
    <d v="2013-11-08T00:00:00"/>
    <s v="8700"/>
    <s v="Venu"/>
    <x v="597"/>
    <s v="Fusion APJ"/>
    <s v="75IN08627"/>
    <x v="115"/>
    <x v="35"/>
    <s v="NO"/>
    <s v="NO"/>
    <n v="22765.919999999998"/>
    <s v="4500475075"/>
    <s v="?"/>
    <x v="0"/>
    <m/>
    <m/>
    <m/>
    <x v="1"/>
    <x v="2"/>
  </r>
  <r>
    <x v="0"/>
    <x v="3"/>
    <s v="Kazakhstan"/>
    <s v="2014Q1"/>
    <s v="201401"/>
    <d v="2013-11-07T00:00:00"/>
    <s v="8700"/>
    <m/>
    <x v="598"/>
    <s v="Fusion EMEA"/>
    <s v="CBR540985"/>
    <x v="14"/>
    <x v="14"/>
    <s v="NO"/>
    <s v="NO"/>
    <n v="102.9"/>
    <s v="HP-CustControl1113-38-CONS"/>
    <s v="?"/>
    <x v="0"/>
    <m/>
    <m/>
    <m/>
    <x v="1"/>
    <x v="1"/>
  </r>
  <r>
    <x v="0"/>
    <x v="3"/>
    <s v="Poland"/>
    <s v="2014Q1"/>
    <s v="201401"/>
    <d v="2013-11-07T00:00:00"/>
    <s v="TF00"/>
    <m/>
    <x v="599"/>
    <s v="Fusion EMEA"/>
    <s v="CCW596890"/>
    <x v="123"/>
    <x v="122"/>
    <s v="NO"/>
    <s v="NO"/>
    <n v="-2900.2570999999998"/>
    <s v="984/hp/13"/>
    <s v="?"/>
    <x v="0"/>
    <m/>
    <m/>
    <m/>
    <x v="1"/>
    <x v="2"/>
  </r>
  <r>
    <x v="2"/>
    <x v="15"/>
    <s v="India"/>
    <s v="2014Q1"/>
    <s v="201401"/>
    <d v="2013-11-01T00:00:00"/>
    <s v="TF00"/>
    <s v="Venu"/>
    <x v="600"/>
    <s v="Fusion APJ"/>
    <s v="J92714783"/>
    <x v="290"/>
    <x v="289"/>
    <s v="NO"/>
    <s v="NO"/>
    <n v="-3310.4965000000002"/>
    <s v="FRF#727-BOB"/>
    <s v="?"/>
    <x v="0"/>
    <m/>
    <m/>
    <m/>
    <x v="1"/>
    <x v="2"/>
  </r>
  <r>
    <x v="0"/>
    <x v="0"/>
    <s v="UK"/>
    <s v="2014Q1"/>
    <s v="201401"/>
    <d v="2013-11-28T00:00:00"/>
    <s v="TE00"/>
    <m/>
    <x v="601"/>
    <s v="Fusion EMEA"/>
    <s v="80R630883"/>
    <x v="291"/>
    <x v="290"/>
    <s v="NO"/>
    <s v="NO"/>
    <n v="30825.7585"/>
    <s v="4300050153"/>
    <s v="?"/>
    <x v="0"/>
    <m/>
    <m/>
    <m/>
    <x v="1"/>
    <x v="2"/>
  </r>
  <r>
    <x v="0"/>
    <x v="0"/>
    <s v="UK"/>
    <s v="2014Q1"/>
    <s v="201401"/>
    <d v="2013-11-28T00:00:00"/>
    <s v="4Y00"/>
    <s v="Haslam, Andy"/>
    <x v="602"/>
    <s v="Fusion EMEA"/>
    <s v="80R514653"/>
    <x v="292"/>
    <x v="291"/>
    <s v="NO"/>
    <s v="NO"/>
    <n v="-119.47969999999999"/>
    <s v="1710688408"/>
    <s v="?"/>
    <x v="0"/>
    <m/>
    <m/>
    <m/>
    <x v="1"/>
    <x v="1"/>
  </r>
  <r>
    <x v="0"/>
    <x v="0"/>
    <s v="UK"/>
    <s v="2014Q1"/>
    <s v="201401"/>
    <d v="2013-11-28T00:00:00"/>
    <s v="TE00"/>
    <s v="Wright, William"/>
    <x v="429"/>
    <s v="Fusion EMEA"/>
    <s v="80R631742"/>
    <x v="206"/>
    <x v="205"/>
    <s v="NO"/>
    <s v="NO"/>
    <n v="62796.573900000003"/>
    <s v="4300050225"/>
    <s v="?"/>
    <x v="0"/>
    <m/>
    <m/>
    <m/>
    <x v="1"/>
    <x v="2"/>
  </r>
  <r>
    <x v="2"/>
    <x v="15"/>
    <s v="India"/>
    <s v="2014Q1"/>
    <s v="201401"/>
    <d v="2013-11-01T00:00:00"/>
    <s v="8700"/>
    <s v="Venu"/>
    <x v="600"/>
    <s v="Fusion APJ"/>
    <s v="J92714783"/>
    <x v="290"/>
    <x v="289"/>
    <s v="NO"/>
    <s v="NO"/>
    <n v="3310.4965000000002"/>
    <s v="FRF#727-BOB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771.14"/>
    <s v="K1RE-41228-611"/>
    <s v="?"/>
    <x v="0"/>
    <m/>
    <m/>
    <m/>
    <x v="1"/>
    <x v="2"/>
  </r>
  <r>
    <x v="1"/>
    <x v="4"/>
    <s v="Brazil"/>
    <s v="2014Q1"/>
    <s v="201401"/>
    <d v="2013-11-29T00:00:00"/>
    <s v="8700"/>
    <s v="Lutfi, Raul"/>
    <x v="304"/>
    <s v="Fusion Americas"/>
    <s v="K1Z059298"/>
    <x v="147"/>
    <x v="146"/>
    <s v="NO"/>
    <s v="NO"/>
    <n v="-3.03"/>
    <s v="PO#4504275433"/>
    <s v="?"/>
    <x v="0"/>
    <m/>
    <m/>
    <m/>
    <x v="0"/>
    <x v="2"/>
  </r>
  <r>
    <x v="1"/>
    <x v="4"/>
    <s v="Brazil"/>
    <s v="2014Q1"/>
    <s v="201401"/>
    <d v="2013-11-29T00:00:00"/>
    <s v="8700"/>
    <s v="Lutfi, Raul"/>
    <x v="304"/>
    <s v="Fusion Americas"/>
    <s v="K1Z059298"/>
    <x v="147"/>
    <x v="146"/>
    <s v="NO"/>
    <s v="NO"/>
    <n v="0.13"/>
    <s v="PO#4504275433"/>
    <s v="?"/>
    <x v="0"/>
    <m/>
    <m/>
    <m/>
    <x v="0"/>
    <x v="2"/>
  </r>
  <r>
    <x v="2"/>
    <x v="15"/>
    <s v="India"/>
    <s v="2014Q1"/>
    <s v="201401"/>
    <d v="2013-11-01T00:00:00"/>
    <s v="TF00"/>
    <m/>
    <x v="145"/>
    <s v="Fusion APJ"/>
    <s v="J92510883"/>
    <x v="81"/>
    <x v="81"/>
    <s v="NO"/>
    <s v="NO"/>
    <n v="-67.884200000000007"/>
    <s v="67-72573/GOVT OF TRIPURA"/>
    <s v="?"/>
    <x v="0"/>
    <m/>
    <m/>
    <m/>
    <x v="1"/>
    <x v="2"/>
  </r>
  <r>
    <x v="2"/>
    <x v="12"/>
    <s v="Japan"/>
    <s v="2014Q1"/>
    <s v="201401"/>
    <d v="2013-11-08T00:00:00"/>
    <s v="8700"/>
    <s v="Ota, Masao"/>
    <x v="603"/>
    <s v="Fusion APJ"/>
    <s v="89FP05560"/>
    <x v="104"/>
    <x v="104"/>
    <s v="NO"/>
    <s v="NO"/>
    <n v="365.4452"/>
    <s v="7014842209/7014842208"/>
    <s v="?"/>
    <x v="0"/>
    <m/>
    <m/>
    <m/>
    <x v="1"/>
    <x v="2"/>
  </r>
  <r>
    <x v="1"/>
    <x v="4"/>
    <s v="Colombia"/>
    <s v="2014Q1"/>
    <s v="201401"/>
    <d v="2013-11-28T00:00:00"/>
    <s v="8700"/>
    <m/>
    <x v="289"/>
    <s v="Fusion Americas"/>
    <s v="R6Z006351"/>
    <x v="139"/>
    <x v="138"/>
    <s v="NO"/>
    <s v="ATTACH_BY_PO"/>
    <n v="5121.6000000000004"/>
    <s v="108514"/>
    <s v="?"/>
    <x v="0"/>
    <m/>
    <m/>
    <m/>
    <x v="1"/>
    <x v="0"/>
  </r>
  <r>
    <x v="1"/>
    <x v="4"/>
    <s v="Colombia"/>
    <s v="2014Q1"/>
    <s v="201401"/>
    <d v="2013-11-28T00:00:00"/>
    <s v="8700"/>
    <m/>
    <x v="289"/>
    <s v="Fusion Americas"/>
    <s v="R6Z006351"/>
    <x v="139"/>
    <x v="138"/>
    <s v="NO"/>
    <s v="ATTACH_BY_PO"/>
    <n v="1330.45"/>
    <s v="108514"/>
    <s v="?"/>
    <x v="0"/>
    <m/>
    <m/>
    <m/>
    <x v="1"/>
    <x v="0"/>
  </r>
  <r>
    <x v="1"/>
    <x v="4"/>
    <s v="Colombia"/>
    <s v="2014Q1"/>
    <s v="201401"/>
    <d v="2013-11-28T00:00:00"/>
    <s v="8700"/>
    <m/>
    <x v="289"/>
    <s v="Fusion Americas"/>
    <s v="R6Z006351"/>
    <x v="139"/>
    <x v="138"/>
    <s v="NO"/>
    <s v="ATTACH_BY_PO"/>
    <n v="2560.8000000000002"/>
    <s v="108514"/>
    <s v="?"/>
    <x v="0"/>
    <m/>
    <m/>
    <m/>
    <x v="1"/>
    <x v="0"/>
  </r>
  <r>
    <x v="1"/>
    <x v="4"/>
    <s v="Colombia"/>
    <s v="2014Q1"/>
    <s v="201401"/>
    <d v="2013-11-28T00:00:00"/>
    <s v="TF00"/>
    <m/>
    <x v="289"/>
    <s v="Fusion Americas"/>
    <s v="R6Z006351"/>
    <x v="139"/>
    <x v="138"/>
    <s v="NO"/>
    <s v="ATTACH_BY_PO"/>
    <n v="614.58000000000004"/>
    <s v="108514"/>
    <s v="?"/>
    <x v="0"/>
    <m/>
    <m/>
    <m/>
    <x v="1"/>
    <x v="0"/>
  </r>
  <r>
    <x v="0"/>
    <x v="3"/>
    <s v="Russia"/>
    <s v="2014Q1"/>
    <s v="201401"/>
    <d v="2013-11-06T00:00:00"/>
    <s v="8700"/>
    <m/>
    <x v="604"/>
    <s v="Fusion EMEA"/>
    <s v="CCW602188"/>
    <x v="293"/>
    <x v="292"/>
    <s v="NO"/>
    <s v="NO"/>
    <n v="2958.64"/>
    <s v="D13044"/>
    <s v="?"/>
    <x v="0"/>
    <m/>
    <m/>
    <m/>
    <x v="1"/>
    <x v="2"/>
  </r>
  <r>
    <x v="1"/>
    <x v="1"/>
    <s v="USA"/>
    <s v="2014Q1"/>
    <s v="201401"/>
    <d v="2013-11-21T00:00:00"/>
    <s v="8700"/>
    <s v="Qayyum, Fred"/>
    <x v="605"/>
    <s v="Fusion Americas"/>
    <s v="26Z066075"/>
    <x v="55"/>
    <x v="55"/>
    <s v="NO"/>
    <s v="NO"/>
    <n v="311.95"/>
    <s v="X1310334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s v="Qayyum, Fred"/>
    <x v="606"/>
    <s v="Fusion Americas"/>
    <s v="26Z065976"/>
    <x v="55"/>
    <x v="55"/>
    <s v="NO"/>
    <s v="NO"/>
    <n v="311.95"/>
    <s v="X1310332"/>
    <s v="?"/>
    <x v="3"/>
    <s v="P-FED-DoD/Intel"/>
    <s v="1-Strat"/>
    <s v="1-Strat"/>
    <x v="1"/>
    <x v="2"/>
  </r>
  <r>
    <x v="1"/>
    <x v="1"/>
    <s v="USA"/>
    <s v="2014Q1"/>
    <s v="201401"/>
    <d v="2013-11-07T00:00:00"/>
    <s v="8700"/>
    <s v="Qayyum, Fred"/>
    <x v="607"/>
    <s v="Fusion Americas"/>
    <s v="26Z071943"/>
    <x v="55"/>
    <x v="55"/>
    <s v="ATTACH_BY_AMIDID"/>
    <s v="NO"/>
    <n v="1654.9"/>
    <s v="X1320028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s v="Qayyum, Fred"/>
    <x v="608"/>
    <s v="Fusion Americas"/>
    <s v="26Z066327"/>
    <x v="55"/>
    <x v="55"/>
    <s v="NO"/>
    <s v="NO"/>
    <n v="311.95"/>
    <s v="X1310321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s v="Qayyum, Fred"/>
    <x v="434"/>
    <s v="Fusion Americas"/>
    <s v="26Z066440"/>
    <x v="55"/>
    <x v="55"/>
    <s v="NO"/>
    <s v="NO"/>
    <n v="935.85"/>
    <s v="X1310337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s v="Qayyum, Fred"/>
    <x v="435"/>
    <s v="Fusion Americas"/>
    <s v="26Z066439"/>
    <x v="55"/>
    <x v="55"/>
    <s v="NO"/>
    <s v="NO"/>
    <n v="2495.6"/>
    <s v="X1310336"/>
    <s v="?"/>
    <x v="3"/>
    <s v="P-FED-DoD/Intel"/>
    <s v="1-Strat"/>
    <s v="1-Strat"/>
    <x v="1"/>
    <x v="2"/>
  </r>
  <r>
    <x v="1"/>
    <x v="1"/>
    <s v="USA"/>
    <s v="2014Q1"/>
    <s v="201401"/>
    <d v="2013-11-07T00:00:00"/>
    <s v="8700"/>
    <s v="Qayyum, Fred"/>
    <x v="390"/>
    <s v="Fusion Americas"/>
    <s v="26Z071941"/>
    <x v="55"/>
    <x v="55"/>
    <s v="ATTACH_BY_AMIDID"/>
    <s v="NO"/>
    <n v="261.3"/>
    <s v="X1320016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s v="Qayyum, Fred"/>
    <x v="147"/>
    <s v="Fusion Americas"/>
    <s v="26Z065094"/>
    <x v="55"/>
    <x v="55"/>
    <s v="NO"/>
    <s v="NO"/>
    <n v="311.95"/>
    <s v="X1310309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s v="Qayyum, Fred"/>
    <x v="609"/>
    <s v="Fusion Americas"/>
    <s v="26Z064921"/>
    <x v="55"/>
    <x v="55"/>
    <s v="NO"/>
    <s v="NO"/>
    <n v="311.95"/>
    <s v="X1310304s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s v="Qayyum, Fred"/>
    <x v="146"/>
    <s v="Fusion Americas"/>
    <s v="26Z065388"/>
    <x v="55"/>
    <x v="55"/>
    <s v="NO"/>
    <s v="NO"/>
    <n v="311.95"/>
    <s v="X1310319S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s v="Qayyum, Fred"/>
    <x v="610"/>
    <s v="Fusion Americas"/>
    <s v="26Z065696"/>
    <x v="55"/>
    <x v="55"/>
    <s v="NO"/>
    <s v="NO"/>
    <n v="623.9"/>
    <s v="X1310331s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s v="Qayyum, Fred"/>
    <x v="611"/>
    <s v="Fusion Americas"/>
    <s v="26Z065695"/>
    <x v="55"/>
    <x v="55"/>
    <s v="NO"/>
    <s v="NO"/>
    <n v="623.9"/>
    <s v="X1310330s"/>
    <s v="?"/>
    <x v="3"/>
    <s v="P-FED-DoD/Intel"/>
    <s v="1-Strat"/>
    <s v="1-Strat"/>
    <x v="1"/>
    <x v="2"/>
  </r>
  <r>
    <x v="1"/>
    <x v="1"/>
    <s v="USA"/>
    <s v="2014Q1"/>
    <s v="201401"/>
    <d v="2013-11-21T00:00:00"/>
    <s v="4Y00"/>
    <s v="Qayyum, Fred"/>
    <x v="610"/>
    <s v="Fusion Americas"/>
    <s v="26Z065696"/>
    <x v="55"/>
    <x v="55"/>
    <s v="NO"/>
    <s v="NO"/>
    <n v="-623.9"/>
    <s v="X1310331s"/>
    <s v="?"/>
    <x v="3"/>
    <s v="P-FED-DoD/Intel"/>
    <s v="1-Strat"/>
    <s v="1-Strat"/>
    <x v="1"/>
    <x v="2"/>
  </r>
  <r>
    <x v="1"/>
    <x v="1"/>
    <s v="USA"/>
    <s v="2014Q1"/>
    <s v="201401"/>
    <d v="2013-11-07T00:00:00"/>
    <s v="8700"/>
    <s v="Qayyum, Fred"/>
    <x v="585"/>
    <s v="Fusion Americas"/>
    <s v="26Z072081"/>
    <x v="55"/>
    <x v="55"/>
    <s v="ATTACH_BY_AMIDID"/>
    <s v="NO"/>
    <n v="348.4"/>
    <s v="X1320029"/>
    <s v="?"/>
    <x v="3"/>
    <s v="P-FED-DoD/Intel"/>
    <s v="1-Strat"/>
    <s v="1-Strat"/>
    <x v="1"/>
    <x v="2"/>
  </r>
  <r>
    <x v="1"/>
    <x v="1"/>
    <s v="USA"/>
    <s v="2014Q1"/>
    <s v="201401"/>
    <d v="2013-11-07T00:00:00"/>
    <s v="8700"/>
    <s v="Qayyum, Fred"/>
    <x v="583"/>
    <s v="Fusion Americas"/>
    <s v="26Z072085"/>
    <x v="55"/>
    <x v="55"/>
    <s v="ATTACH_BY_AMIDID"/>
    <s v="NO"/>
    <n v="174.2"/>
    <s v="X1320024S"/>
    <s v="?"/>
    <x v="3"/>
    <s v="P-FED-DoD/Intel"/>
    <s v="1-Strat"/>
    <s v="1-Strat"/>
    <x v="1"/>
    <x v="2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68229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5415"/>
    <s v="COR-18365"/>
    <s v="?"/>
    <x v="1"/>
    <s v="W-NC Plains"/>
    <s v="2-Seed"/>
    <s v="2-Seed EG"/>
    <x v="2"/>
    <x v="0"/>
  </r>
  <r>
    <x v="2"/>
    <x v="15"/>
    <s v="India"/>
    <s v="2014Q1"/>
    <s v="201401"/>
    <d v="2013-11-01T00:00:00"/>
    <s v="TF00"/>
    <m/>
    <x v="145"/>
    <s v="Fusion APJ"/>
    <s v="J92510883"/>
    <x v="81"/>
    <x v="81"/>
    <s v="NO"/>
    <s v="NO"/>
    <n v="-67.884200000000007"/>
    <s v="67-72573/GOVT OF TRIPURA"/>
    <s v="?"/>
    <x v="0"/>
    <m/>
    <m/>
    <m/>
    <x v="1"/>
    <x v="2"/>
  </r>
  <r>
    <x v="1"/>
    <x v="1"/>
    <s v="USA"/>
    <s v="2014Q1"/>
    <s v="201401"/>
    <d v="2013-11-21T00:00:00"/>
    <s v="4Y00"/>
    <s v="Qayyum, Fred"/>
    <x v="611"/>
    <s v="Fusion Americas"/>
    <s v="26Z065695"/>
    <x v="55"/>
    <x v="55"/>
    <s v="NO"/>
    <s v="NO"/>
    <n v="-623.9"/>
    <s v="X1310330s"/>
    <s v="?"/>
    <x v="3"/>
    <s v="P-FED-DoD/Intel"/>
    <s v="1-Strat"/>
    <s v="1-Strat"/>
    <x v="1"/>
    <x v="2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216620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TE00"/>
    <s v="Marr, Kevin"/>
    <x v="612"/>
    <s v="Fusion Americas"/>
    <s v="26Z070762"/>
    <x v="266"/>
    <x v="265"/>
    <s v="ATTACH_BY_AMIDID"/>
    <s v="NO"/>
    <n v="275400"/>
    <s v="AR292253"/>
    <s v="?"/>
    <x v="2"/>
    <s v="E-NYC Metro"/>
    <s v="1-Strat"/>
    <s v="1-Strat SW"/>
    <x v="2"/>
    <x v="2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2175.8000000000002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26109.66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39889.699999999997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TE00"/>
    <s v="Marr, Kevin"/>
    <x v="613"/>
    <s v="Fusion Americas"/>
    <s v="26Z070762"/>
    <x v="266"/>
    <x v="265"/>
    <s v="ATTACH_BY_AMIDID"/>
    <s v="NO"/>
    <n v="-27000"/>
    <s v="AR292253"/>
    <s v="?"/>
    <x v="2"/>
    <s v="E-NYC Metro"/>
    <s v="1-Strat"/>
    <s v="1-Strat SW"/>
    <x v="1"/>
    <x v="2"/>
  </r>
  <r>
    <x v="1"/>
    <x v="1"/>
    <s v="USA"/>
    <s v="2014Q1"/>
    <s v="201401"/>
    <d v="2013-11-07T00:00:00"/>
    <s v="TE00"/>
    <s v="Marr, Kevin"/>
    <x v="612"/>
    <s v="Fusion Americas"/>
    <s v="26Z070762"/>
    <x v="266"/>
    <x v="265"/>
    <s v="ATTACH_BY_AMIDID"/>
    <s v="NO"/>
    <n v="27000"/>
    <s v="AR292253"/>
    <s v="?"/>
    <x v="2"/>
    <s v="E-NYC Metro"/>
    <s v="1-Strat"/>
    <s v="1-Strat SW"/>
    <x v="2"/>
    <x v="2"/>
  </r>
  <r>
    <x v="1"/>
    <x v="4"/>
    <s v="Mexico"/>
    <s v="2014Q1"/>
    <s v="201401"/>
    <d v="2013-11-07T00:00:00"/>
    <s v="8700"/>
    <s v="Gutierrez, Sonia"/>
    <x v="357"/>
    <s v="Fusion Americas"/>
    <s v="36Z035198"/>
    <x v="169"/>
    <x v="168"/>
    <s v="NO"/>
    <s v="NO"/>
    <n v="32200"/>
    <s v="1068080292/DIRECT/BANAMEX"/>
    <s v="?"/>
    <x v="0"/>
    <m/>
    <m/>
    <m/>
    <x v="1"/>
    <x v="2"/>
  </r>
  <r>
    <x v="1"/>
    <x v="1"/>
    <s v="USA"/>
    <s v="2014Q1"/>
    <s v="201401"/>
    <d v="2013-11-07T00:00:00"/>
    <s v="TE00"/>
    <s v="Marr, Kevin"/>
    <x v="613"/>
    <s v="Fusion Americas"/>
    <s v="26Z070762"/>
    <x v="266"/>
    <x v="265"/>
    <s v="ATTACH_BY_AMIDID"/>
    <s v="NO"/>
    <n v="-275400"/>
    <s v="AR292253"/>
    <s v="?"/>
    <x v="2"/>
    <s v="E-NYC Metro"/>
    <s v="1-Strat"/>
    <s v="1-Strat SW"/>
    <x v="1"/>
    <x v="2"/>
  </r>
  <r>
    <x v="1"/>
    <x v="1"/>
    <s v="USA"/>
    <s v="2014Q1"/>
    <s v="201401"/>
    <d v="2013-11-21T00:00:00"/>
    <s v="4Y00"/>
    <s v="Qayyum, Fred"/>
    <x v="606"/>
    <s v="Fusion Americas"/>
    <s v="26Z065976"/>
    <x v="55"/>
    <x v="55"/>
    <s v="NO"/>
    <s v="NO"/>
    <n v="-311.95"/>
    <s v="X1310332"/>
    <s v="?"/>
    <x v="3"/>
    <s v="P-FED-DoD/Intel"/>
    <s v="1-Strat"/>
    <s v="1-Strat"/>
    <x v="1"/>
    <x v="2"/>
  </r>
  <r>
    <x v="1"/>
    <x v="1"/>
    <s v="USA"/>
    <s v="2014Q1"/>
    <s v="201401"/>
    <d v="2013-11-21T00:00:00"/>
    <s v="4Y00"/>
    <s v="Qayyum, Fred"/>
    <x v="608"/>
    <s v="Fusion Americas"/>
    <s v="26Z066327"/>
    <x v="55"/>
    <x v="55"/>
    <s v="NO"/>
    <s v="NO"/>
    <n v="-311.95"/>
    <s v="X1310321"/>
    <s v="?"/>
    <x v="3"/>
    <s v="P-FED-DoD/Intel"/>
    <s v="1-Strat"/>
    <s v="1-Strat"/>
    <x v="1"/>
    <x v="2"/>
  </r>
  <r>
    <x v="1"/>
    <x v="1"/>
    <s v="USA"/>
    <s v="2014Q1"/>
    <s v="201401"/>
    <d v="2013-11-21T00:00:00"/>
    <s v="4Y00"/>
    <s v="Qayyum, Fred"/>
    <x v="605"/>
    <s v="Fusion Americas"/>
    <s v="26Z066075"/>
    <x v="55"/>
    <x v="55"/>
    <s v="NO"/>
    <s v="NO"/>
    <n v="-311.95"/>
    <s v="X1310334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s v="Qayyum, Fred"/>
    <x v="433"/>
    <s v="Fusion Americas"/>
    <s v="26Z066794"/>
    <x v="55"/>
    <x v="55"/>
    <s v="NO"/>
    <s v="NO"/>
    <n v="623.9"/>
    <s v="X1310338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s v="Qayyum, Fred"/>
    <x v="431"/>
    <s v="Fusion Americas"/>
    <s v="26Z066441"/>
    <x v="55"/>
    <x v="55"/>
    <s v="NO"/>
    <s v="NO"/>
    <n v="2495.6"/>
    <s v="X1310329"/>
    <s v="?"/>
    <x v="3"/>
    <s v="P-FED-DoD/Intel"/>
    <s v="1-Strat"/>
    <s v="1-Strat"/>
    <x v="1"/>
    <x v="2"/>
  </r>
  <r>
    <x v="1"/>
    <x v="1"/>
    <s v="USA"/>
    <s v="2014Q1"/>
    <s v="201401"/>
    <d v="2013-11-21T00:00:00"/>
    <s v="4Y00"/>
    <s v="Qayyum, Fred"/>
    <x v="609"/>
    <s v="Fusion Americas"/>
    <s v="26Z064921"/>
    <x v="55"/>
    <x v="55"/>
    <s v="NO"/>
    <s v="NO"/>
    <n v="-311.95"/>
    <s v="X1310304s"/>
    <s v="?"/>
    <x v="3"/>
    <s v="P-FED-DoD/Intel"/>
    <s v="1-Strat"/>
    <s v="1-Strat"/>
    <x v="1"/>
    <x v="2"/>
  </r>
  <r>
    <x v="1"/>
    <x v="1"/>
    <s v="USA"/>
    <s v="2014Q1"/>
    <s v="201401"/>
    <d v="2013-11-09T00:00:00"/>
    <s v="TE00"/>
    <s v="Alcantara, Neil"/>
    <x v="614"/>
    <s v="Fusion Americas"/>
    <s v="26Z072272"/>
    <x v="294"/>
    <x v="293"/>
    <s v="NO"/>
    <s v="NO"/>
    <n v="24300.001199999999"/>
    <s v="25690"/>
    <s v="?"/>
    <x v="1"/>
    <s v="W-Northwest"/>
    <s v="1-Strat"/>
    <s v="1-Strat EG"/>
    <x v="1"/>
    <x v="2"/>
  </r>
  <r>
    <x v="2"/>
    <x v="12"/>
    <s v="Japan"/>
    <s v="2014Q1"/>
    <s v="201401"/>
    <d v="2013-11-11T00:00:00"/>
    <s v="8700"/>
    <s v="Imamura, Satoshi"/>
    <x v="615"/>
    <s v="Fusion APJ"/>
    <s v="89FA70396"/>
    <x v="44"/>
    <x v="44"/>
    <s v="NO"/>
    <s v="NO"/>
    <n v="93.391499999999994"/>
    <s v="183-VRG0003537-110514+1"/>
    <s v="?"/>
    <x v="0"/>
    <m/>
    <m/>
    <m/>
    <x v="1"/>
    <x v="2"/>
  </r>
  <r>
    <x v="0"/>
    <x v="0"/>
    <s v="UK"/>
    <s v="2014Q1"/>
    <s v="201401"/>
    <d v="2013-11-08T00:00:00"/>
    <s v="4Y00"/>
    <m/>
    <x v="80"/>
    <s v="Fusion EMEA"/>
    <s v="CCW577628"/>
    <x v="48"/>
    <x v="48"/>
    <s v="NO"/>
    <s v="NO"/>
    <n v="3531.6523999999999"/>
    <s v="Q3-13_SOFTWARE-FEE_SGBU"/>
    <s v="?"/>
    <x v="0"/>
    <m/>
    <m/>
    <m/>
    <x v="1"/>
    <x v="2"/>
  </r>
  <r>
    <x v="2"/>
    <x v="12"/>
    <s v="Japan"/>
    <s v="2014Q1"/>
    <s v="201401"/>
    <d v="2013-11-06T00:00:00"/>
    <s v="8700"/>
    <m/>
    <x v="616"/>
    <s v="Fusion APJ"/>
    <s v="89FP05555"/>
    <x v="18"/>
    <x v="18"/>
    <s v="NO"/>
    <s v="NO"/>
    <n v="181.3015"/>
    <s v="D13100114000E-01"/>
    <s v="?"/>
    <x v="0"/>
    <m/>
    <m/>
    <m/>
    <x v="1"/>
    <x v="2"/>
  </r>
  <r>
    <x v="2"/>
    <x v="15"/>
    <s v="India"/>
    <s v="2014Q1"/>
    <s v="201401"/>
    <d v="2013-11-07T00:00:00"/>
    <s v="TF00"/>
    <m/>
    <x v="145"/>
    <s v="Fusion APJ"/>
    <s v="J92510883"/>
    <x v="81"/>
    <x v="81"/>
    <s v="NO"/>
    <s v="NO"/>
    <n v="67.884200000000007"/>
    <s v="67-72573/GOVT OF TRIPURA"/>
    <s v="?"/>
    <x v="0"/>
    <m/>
    <m/>
    <m/>
    <x v="1"/>
    <x v="2"/>
  </r>
  <r>
    <x v="2"/>
    <x v="15"/>
    <s v="India"/>
    <s v="2014Q1"/>
    <s v="201401"/>
    <d v="2013-11-07T00:00:00"/>
    <s v="8700"/>
    <m/>
    <x v="145"/>
    <s v="Fusion APJ"/>
    <s v="J92510883"/>
    <x v="81"/>
    <x v="81"/>
    <s v="NO"/>
    <s v="NO"/>
    <n v="-67.884200000000007"/>
    <s v="67-72573/GOVT OF TRIPURA"/>
    <s v="?"/>
    <x v="0"/>
    <m/>
    <m/>
    <m/>
    <x v="1"/>
    <x v="2"/>
  </r>
  <r>
    <x v="2"/>
    <x v="15"/>
    <s v="India"/>
    <s v="2014Q1"/>
    <s v="201401"/>
    <d v="2013-11-07T00:00:00"/>
    <s v="TF00"/>
    <m/>
    <x v="145"/>
    <s v="Fusion APJ"/>
    <s v="J92510883"/>
    <x v="81"/>
    <x v="81"/>
    <s v="NO"/>
    <s v="NO"/>
    <n v="67.884200000000007"/>
    <s v="67-72573/GOVT OF TRIPURA"/>
    <s v="?"/>
    <x v="0"/>
    <m/>
    <m/>
    <m/>
    <x v="1"/>
    <x v="2"/>
  </r>
  <r>
    <x v="1"/>
    <x v="1"/>
    <s v="USA"/>
    <s v="2014Q1"/>
    <s v="201401"/>
    <d v="2013-11-21T00:00:00"/>
    <s v="8700"/>
    <s v="Qayyum, Fred"/>
    <x v="587"/>
    <s v="Fusion Americas"/>
    <s v="26Z073177"/>
    <x v="55"/>
    <x v="55"/>
    <s v="NO"/>
    <s v="NO"/>
    <n v="261.3"/>
    <s v="X1320043"/>
    <s v="?"/>
    <x v="3"/>
    <s v="P-FED-DoD/Intel"/>
    <s v="1-Strat"/>
    <s v="1-Strat"/>
    <x v="1"/>
    <x v="2"/>
  </r>
  <r>
    <x v="1"/>
    <x v="1"/>
    <s v="USA"/>
    <s v="2014Q1"/>
    <s v="201401"/>
    <d v="2013-11-21T00:00:00"/>
    <s v="8700"/>
    <m/>
    <x v="617"/>
    <s v="Fusion Americas"/>
    <s v="26Z073053"/>
    <x v="295"/>
    <x v="294"/>
    <s v="NO"/>
    <s v="NO"/>
    <n v="130.5"/>
    <s v="7000041773"/>
    <s v="?"/>
    <x v="0"/>
    <m/>
    <m/>
    <m/>
    <x v="1"/>
    <x v="2"/>
  </r>
  <r>
    <x v="2"/>
    <x v="15"/>
    <s v="India"/>
    <s v="2014Q1"/>
    <s v="201401"/>
    <d v="2013-11-07T00:00:00"/>
    <s v="TF00"/>
    <m/>
    <x v="145"/>
    <s v="Fusion APJ"/>
    <s v="J92510883"/>
    <x v="81"/>
    <x v="81"/>
    <s v="NO"/>
    <s v="NO"/>
    <n v="3447.5252999999998"/>
    <s v="67-72573/GOVT OF TRIPURA"/>
    <s v="?"/>
    <x v="0"/>
    <m/>
    <m/>
    <m/>
    <x v="1"/>
    <x v="2"/>
  </r>
  <r>
    <x v="1"/>
    <x v="1"/>
    <s v="USA"/>
    <s v="2014Q1"/>
    <s v="201401"/>
    <d v="2013-11-07T00:00:00"/>
    <s v="TE00"/>
    <m/>
    <x v="148"/>
    <s v="Fusion Americas"/>
    <s v="26Z070490"/>
    <x v="58"/>
    <x v="58"/>
    <s v="NO"/>
    <s v="NO"/>
    <n v="-375000"/>
    <s v="5004394063"/>
    <s v="?"/>
    <x v="2"/>
    <s v="E-NYC Metro"/>
    <s v="3-Comm T1"/>
    <s v="3-Comm T1"/>
    <x v="1"/>
    <x v="2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68229"/>
    <s v="COR-18365"/>
    <s v="?"/>
    <x v="1"/>
    <s v="W-NC Plains"/>
    <s v="2-Seed"/>
    <s v="2-Seed EG"/>
    <x v="2"/>
    <x v="0"/>
  </r>
  <r>
    <x v="2"/>
    <x v="12"/>
    <s v="Japan"/>
    <s v="2014Q1"/>
    <s v="201401"/>
    <d v="2013-11-15T00:00:00"/>
    <s v="8700"/>
    <m/>
    <x v="618"/>
    <s v="Fusion APJ"/>
    <s v="89FP05581"/>
    <x v="18"/>
    <x v="18"/>
    <s v="NO"/>
    <s v="NO"/>
    <n v="925.79430000000002"/>
    <s v="D13110040900E-00"/>
    <s v="?"/>
    <x v="0"/>
    <m/>
    <m/>
    <m/>
    <x v="1"/>
    <x v="2"/>
  </r>
  <r>
    <x v="1"/>
    <x v="1"/>
    <s v="USA"/>
    <s v="2014Q1"/>
    <s v="201401"/>
    <d v="2013-11-28T00:00:00"/>
    <s v="TE00"/>
    <s v="Barnett, John"/>
    <x v="619"/>
    <s v="Fusion Americas"/>
    <s v="24Z127126"/>
    <x v="296"/>
    <x v="295"/>
    <s v="NO"/>
    <s v="NO"/>
    <n v="1407.6889000000001"/>
    <s v="4300202125"/>
    <s v="?"/>
    <x v="2"/>
    <s v="E-Mid Atlantic"/>
    <s v="1-Strat"/>
    <s v="1-Strat EG"/>
    <x v="1"/>
    <x v="2"/>
  </r>
  <r>
    <x v="2"/>
    <x v="7"/>
    <s v="Australia"/>
    <s v="2014Q1"/>
    <s v="201401"/>
    <d v="2013-11-18T00:00:00"/>
    <s v="4Y00"/>
    <m/>
    <x v="344"/>
    <s v="Fusion APJ"/>
    <s v="906511464"/>
    <x v="165"/>
    <x v="164"/>
    <s v="NO"/>
    <s v="NO"/>
    <n v="8230.0633999999991"/>
    <s v="0000205965"/>
    <s v="?"/>
    <x v="0"/>
    <m/>
    <m/>
    <m/>
    <x v="1"/>
    <x v="2"/>
  </r>
  <r>
    <x v="2"/>
    <x v="15"/>
    <s v="India"/>
    <s v="2014Q1"/>
    <s v="201401"/>
    <d v="2013-11-01T00:00:00"/>
    <s v="TF00"/>
    <m/>
    <x v="145"/>
    <s v="Fusion APJ"/>
    <s v="J92510883"/>
    <x v="81"/>
    <x v="81"/>
    <s v="NO"/>
    <s v="NO"/>
    <n v="-3447.5252999999998"/>
    <s v="67-72573/GOVT OF TRIPURA"/>
    <s v="?"/>
    <x v="0"/>
    <m/>
    <m/>
    <m/>
    <x v="1"/>
    <x v="2"/>
  </r>
  <r>
    <x v="2"/>
    <x v="15"/>
    <s v="India"/>
    <s v="2014Q1"/>
    <s v="201401"/>
    <d v="2013-11-01T00:00:00"/>
    <s v="8700"/>
    <m/>
    <x v="145"/>
    <s v="Fusion APJ"/>
    <s v="J92510883"/>
    <x v="81"/>
    <x v="81"/>
    <s v="NO"/>
    <s v="NO"/>
    <n v="3447.5252999999998"/>
    <s v="67-72573/GOVT OF TRIPURA"/>
    <s v="?"/>
    <x v="0"/>
    <m/>
    <m/>
    <m/>
    <x v="1"/>
    <x v="2"/>
  </r>
  <r>
    <x v="2"/>
    <x v="15"/>
    <s v="India"/>
    <s v="2014Q1"/>
    <s v="201401"/>
    <d v="2013-11-07T00:00:00"/>
    <s v="8700"/>
    <m/>
    <x v="145"/>
    <s v="Fusion APJ"/>
    <s v="J92510883"/>
    <x v="81"/>
    <x v="81"/>
    <s v="NO"/>
    <s v="NO"/>
    <n v="-3447.5252999999998"/>
    <s v="67-72573/GOVT OF TRIPURA"/>
    <s v="?"/>
    <x v="0"/>
    <m/>
    <m/>
    <m/>
    <x v="1"/>
    <x v="2"/>
  </r>
  <r>
    <x v="2"/>
    <x v="15"/>
    <s v="India"/>
    <s v="2014Q1"/>
    <s v="201401"/>
    <d v="2013-11-07T00:00:00"/>
    <s v="8700"/>
    <m/>
    <x v="145"/>
    <s v="Fusion APJ"/>
    <s v="J92510883"/>
    <x v="81"/>
    <x v="81"/>
    <s v="NO"/>
    <s v="NO"/>
    <n v="-172.37610000000001"/>
    <s v="67-72573/GOVT OF TRIPURA"/>
    <s v="?"/>
    <x v="0"/>
    <m/>
    <m/>
    <m/>
    <x v="1"/>
    <x v="2"/>
  </r>
  <r>
    <x v="2"/>
    <x v="15"/>
    <s v="India"/>
    <s v="2014Q1"/>
    <s v="201401"/>
    <d v="2013-11-27T00:00:00"/>
    <s v="8700"/>
    <m/>
    <x v="343"/>
    <s v="Fusion APJ"/>
    <s v="J92708494"/>
    <x v="14"/>
    <x v="14"/>
    <s v="NO"/>
    <s v="ATTACH_BY_ORDERNO"/>
    <n v="3127.8519000000001"/>
    <s v="PO/2013-14/HP/AXIS BANK/05"/>
    <s v="?"/>
    <x v="0"/>
    <m/>
    <m/>
    <m/>
    <x v="1"/>
    <x v="0"/>
  </r>
  <r>
    <x v="2"/>
    <x v="15"/>
    <s v="India"/>
    <s v="2014Q1"/>
    <s v="201401"/>
    <d v="2013-11-27T00:00:00"/>
    <s v="8700"/>
    <m/>
    <x v="342"/>
    <s v="Fusion APJ"/>
    <s v="J92708494"/>
    <x v="14"/>
    <x v="14"/>
    <s v="NO"/>
    <s v="ATTACH_BY_ORDERNO"/>
    <n v="-3127.8519000000001"/>
    <s v="PO/2013-14/HP/AXIS BANK/05"/>
    <s v="?"/>
    <x v="0"/>
    <m/>
    <m/>
    <m/>
    <x v="1"/>
    <x v="0"/>
  </r>
  <r>
    <x v="1"/>
    <x v="1"/>
    <s v="USA"/>
    <s v="2014Q1"/>
    <s v="201401"/>
    <d v="2013-11-28T00:00:00"/>
    <s v="TE00"/>
    <m/>
    <x v="6"/>
    <s v="Fusion Americas"/>
    <s v="24Z127067"/>
    <x v="1"/>
    <x v="1"/>
    <s v="NO"/>
    <s v="ATTACH_BY_ORDERNO"/>
    <n v="14730"/>
    <s v="4300202156"/>
    <s v="?"/>
    <x v="0"/>
    <m/>
    <m/>
    <m/>
    <x v="1"/>
    <x v="0"/>
  </r>
  <r>
    <x v="1"/>
    <x v="1"/>
    <s v="USA"/>
    <s v="2014Q1"/>
    <s v="201401"/>
    <d v="2013-11-28T00:00:00"/>
    <s v="TE00"/>
    <m/>
    <x v="620"/>
    <s v="Fusion Americas"/>
    <s v="24Z127132"/>
    <x v="31"/>
    <x v="31"/>
    <s v="NO"/>
    <s v="NO"/>
    <n v="6230"/>
    <s v="103300875845"/>
    <s v="?"/>
    <x v="1"/>
    <s v="W-South Central"/>
    <s v="5-Territory"/>
    <s v="5-Territory"/>
    <x v="1"/>
    <x v="2"/>
  </r>
  <r>
    <x v="0"/>
    <x v="2"/>
    <s v="Switzerland"/>
    <s v="2014Q1"/>
    <s v="201401"/>
    <d v="2013-11-27T00:00:00"/>
    <s v="8700"/>
    <m/>
    <x v="621"/>
    <s v="Fusion EMEA"/>
    <s v="87R614695"/>
    <x v="1"/>
    <x v="1"/>
    <s v="NO"/>
    <s v="NO"/>
    <n v="111.6336"/>
    <s v="4500485920"/>
    <s v="?"/>
    <x v="0"/>
    <m/>
    <m/>
    <m/>
    <x v="1"/>
    <x v="1"/>
  </r>
  <r>
    <x v="0"/>
    <x v="2"/>
    <s v="Switzerland"/>
    <s v="2014Q1"/>
    <s v="201401"/>
    <d v="2013-11-27T00:00:00"/>
    <s v="8700"/>
    <m/>
    <x v="621"/>
    <s v="Fusion EMEA"/>
    <s v="87R614695"/>
    <x v="1"/>
    <x v="1"/>
    <s v="NO"/>
    <s v="NO"/>
    <n v="20447.5386"/>
    <s v="4500485920"/>
    <s v="?"/>
    <x v="0"/>
    <m/>
    <m/>
    <m/>
    <x v="1"/>
    <x v="1"/>
  </r>
  <r>
    <x v="0"/>
    <x v="5"/>
    <s v="Spain"/>
    <s v="2014Q1"/>
    <s v="201401"/>
    <d v="2013-11-27T00:00:00"/>
    <s v="8700"/>
    <m/>
    <x v="7"/>
    <s v="Fusion EMEA"/>
    <s v="70R625353"/>
    <x v="1"/>
    <x v="1"/>
    <s v="NO"/>
    <s v="NO"/>
    <n v="678.90160000000003"/>
    <s v="3505202571 / TELEFONICA"/>
    <s v="?"/>
    <x v="0"/>
    <m/>
    <m/>
    <m/>
    <x v="1"/>
    <x v="1"/>
  </r>
  <r>
    <x v="1"/>
    <x v="1"/>
    <s v="USA"/>
    <s v="2014Q1"/>
    <s v="201401"/>
    <d v="2013-11-23T00:00:00"/>
    <s v="TE00"/>
    <m/>
    <x v="622"/>
    <s v="Fusion Americas"/>
    <s v="24Z126521"/>
    <x v="297"/>
    <x v="296"/>
    <s v="NO"/>
    <s v="NO"/>
    <n v="143321.4"/>
    <s v="103300872688"/>
    <s v="?"/>
    <x v="1"/>
    <s v="W-Southwest"/>
    <s v="4-Comm T2"/>
    <s v="4-Comm T2"/>
    <x v="0"/>
    <x v="2"/>
  </r>
  <r>
    <x v="1"/>
    <x v="1"/>
    <s v="USA"/>
    <s v="2014Q1"/>
    <s v="201401"/>
    <d v="2013-11-23T00:00:00"/>
    <s v="TE00"/>
    <m/>
    <x v="623"/>
    <s v="Fusion Americas"/>
    <s v="24Z126443"/>
    <x v="298"/>
    <x v="297"/>
    <s v="NO"/>
    <s v="NO"/>
    <n v="6840"/>
    <s v="6751598"/>
    <s v="?"/>
    <x v="2"/>
    <s v="E-Southeast"/>
    <s v="5-Territory"/>
    <s v="5-Territory"/>
    <x v="1"/>
    <x v="2"/>
  </r>
  <r>
    <x v="2"/>
    <x v="12"/>
    <s v="Japan"/>
    <s v="2014Q1"/>
    <s v="201401"/>
    <d v="2013-11-28T00:00:00"/>
    <s v="8700"/>
    <s v="Imamura, Satoshi"/>
    <x v="624"/>
    <s v="Fusion APJ"/>
    <s v="89FA70149"/>
    <x v="299"/>
    <x v="298"/>
    <s v="NO"/>
    <s v="NO"/>
    <n v="93.391499999999994"/>
    <s v="333HU5143"/>
    <s v="?"/>
    <x v="0"/>
    <m/>
    <m/>
    <m/>
    <x v="1"/>
    <x v="1"/>
  </r>
  <r>
    <x v="2"/>
    <x v="15"/>
    <s v="India"/>
    <s v="2014Q1"/>
    <s v="201401"/>
    <d v="2013-11-28T00:00:00"/>
    <s v="TE00"/>
    <m/>
    <x v="184"/>
    <s v="Fusion APJ"/>
    <s v="J91927913"/>
    <x v="97"/>
    <x v="97"/>
    <s v="NO"/>
    <s v="ATTACH_BY_AMIDID"/>
    <n v="98.125299999999996"/>
    <s v="IG175527"/>
    <s v="?"/>
    <x v="0"/>
    <m/>
    <m/>
    <m/>
    <x v="1"/>
    <x v="0"/>
  </r>
  <r>
    <x v="1"/>
    <x v="1"/>
    <s v="USA"/>
    <s v="2014Q1"/>
    <s v="201401"/>
    <d v="2013-11-01T00:00:00"/>
    <s v="TE00"/>
    <m/>
    <x v="625"/>
    <s v="Fusion Americas"/>
    <s v="24Z123695"/>
    <x v="233"/>
    <x v="232"/>
    <s v="NO"/>
    <s v="NO"/>
    <n v="12334"/>
    <s v="103300861143"/>
    <s v="?"/>
    <x v="1"/>
    <s v="W-South Central"/>
    <s v="5-Territory"/>
    <s v="5-Territory"/>
    <x v="1"/>
    <x v="2"/>
  </r>
  <r>
    <x v="2"/>
    <x v="12"/>
    <s v="Japan"/>
    <s v="2014Q1"/>
    <s v="201401"/>
    <d v="2013-11-28T00:00:00"/>
    <s v="8700"/>
    <s v="Imamura, Satoshi"/>
    <x v="626"/>
    <s v="Fusion APJ"/>
    <s v="89FA70148"/>
    <x v="299"/>
    <x v="298"/>
    <s v="NO"/>
    <s v="NO"/>
    <n v="93.391499999999994"/>
    <s v="333HU5142"/>
    <s v="?"/>
    <x v="0"/>
    <m/>
    <m/>
    <m/>
    <x v="1"/>
    <x v="1"/>
  </r>
  <r>
    <x v="1"/>
    <x v="1"/>
    <s v="USA"/>
    <s v="2014Q1"/>
    <s v="201401"/>
    <d v="2013-11-01T00:00:00"/>
    <s v="8700"/>
    <m/>
    <x v="484"/>
    <s v="Fusion Americas"/>
    <s v="24Z123723"/>
    <x v="237"/>
    <x v="236"/>
    <s v="NO"/>
    <s v="NO"/>
    <n v="23471.25"/>
    <s v="4300194736"/>
    <s v="?"/>
    <x v="1"/>
    <s v="W-NC Great Lakes"/>
    <s v="4-Comm T2"/>
    <s v="4-Comm T2"/>
    <x v="1"/>
    <x v="2"/>
  </r>
  <r>
    <x v="1"/>
    <x v="1"/>
    <s v="USA"/>
    <s v="2014Q1"/>
    <s v="201401"/>
    <d v="2013-11-01T00:00:00"/>
    <s v="TE00"/>
    <m/>
    <x v="482"/>
    <s v="Fusion Americas"/>
    <s v="24Z123801"/>
    <x v="235"/>
    <x v="234"/>
    <s v="NO"/>
    <s v="NO"/>
    <n v="847.2"/>
    <s v="103300861160"/>
    <s v="?"/>
    <x v="2"/>
    <s v="E-NYC Metro"/>
    <s v="5-Territory"/>
    <s v="5-Territory"/>
    <x v="1"/>
    <x v="2"/>
  </r>
  <r>
    <x v="2"/>
    <x v="15"/>
    <s v="India"/>
    <s v="2014Q1"/>
    <s v="201401"/>
    <d v="2013-11-07T00:00:00"/>
    <s v="8700"/>
    <s v="Venu"/>
    <x v="600"/>
    <s v="Fusion APJ"/>
    <s v="J92714783"/>
    <x v="290"/>
    <x v="289"/>
    <s v="NO"/>
    <s v="NO"/>
    <n v="-3310.4965000000002"/>
    <s v="FRF#727-BOB"/>
    <s v="?"/>
    <x v="0"/>
    <m/>
    <m/>
    <m/>
    <x v="1"/>
    <x v="2"/>
  </r>
  <r>
    <x v="1"/>
    <x v="1"/>
    <s v="USA"/>
    <s v="2014Q1"/>
    <s v="201401"/>
    <d v="2013-11-07T00:00:00"/>
    <s v="4Y00"/>
    <m/>
    <x v="581"/>
    <s v="Fusion Americas"/>
    <s v="26Z071495"/>
    <x v="285"/>
    <x v="284"/>
    <s v="ATTACH_BY_AMIDID"/>
    <s v="NO"/>
    <n v="251.28"/>
    <s v="7600000593"/>
    <s v="?"/>
    <x v="1"/>
    <s v="W-NC Plains"/>
    <s v="1-Strat"/>
    <s v="1-Strat EG"/>
    <x v="1"/>
    <x v="2"/>
  </r>
  <r>
    <x v="2"/>
    <x v="15"/>
    <s v="India"/>
    <s v="2014Q1"/>
    <s v="201401"/>
    <d v="2013-11-07T00:00:00"/>
    <s v="TF00"/>
    <s v="Venu"/>
    <x v="600"/>
    <s v="Fusion APJ"/>
    <s v="J92714783"/>
    <x v="290"/>
    <x v="289"/>
    <s v="NO"/>
    <s v="NO"/>
    <n v="3310.4965000000002"/>
    <s v="FRF#727-BOB"/>
    <s v="?"/>
    <x v="0"/>
    <m/>
    <m/>
    <m/>
    <x v="1"/>
    <x v="2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5802.14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TF00"/>
    <m/>
    <x v="581"/>
    <s v="Fusion Americas"/>
    <s v="26Z071495"/>
    <x v="285"/>
    <x v="284"/>
    <s v="ATTACH_BY_AMIDID"/>
    <s v="NO"/>
    <n v="-251.28"/>
    <s v="7600000593"/>
    <s v="?"/>
    <x v="1"/>
    <s v="W-NC Plains"/>
    <s v="1-Strat"/>
    <s v="1-Strat EG"/>
    <x v="1"/>
    <x v="2"/>
  </r>
  <r>
    <x v="1"/>
    <x v="1"/>
    <s v="USA"/>
    <s v="2014Q1"/>
    <s v="201401"/>
    <d v="2013-11-01T00:00:00"/>
    <s v="TE00"/>
    <m/>
    <x v="126"/>
    <s v="Fusion Americas"/>
    <s v="24Z123751"/>
    <x v="69"/>
    <x v="69"/>
    <s v="NO"/>
    <s v="NO"/>
    <n v="38330"/>
    <s v="103300861010"/>
    <s v="?"/>
    <x v="2"/>
    <s v="E-Southeast"/>
    <s v="4-Comm T2"/>
    <s v="4-Comm T2"/>
    <x v="0"/>
    <x v="2"/>
  </r>
  <r>
    <x v="0"/>
    <x v="0"/>
    <s v="UK"/>
    <s v="2014Q1"/>
    <s v="201401"/>
    <d v="2013-11-25T00:00:00"/>
    <s v="8700"/>
    <s v="Hayden, James"/>
    <x v="92"/>
    <s v="Fusion EMEA"/>
    <s v="80R129897"/>
    <x v="0"/>
    <x v="0"/>
    <s v="NO"/>
    <s v="ATTACH_BY_ORDERNO"/>
    <n v="67647.342199999999"/>
    <s v="26349"/>
    <s v="?"/>
    <x v="0"/>
    <m/>
    <m/>
    <m/>
    <x v="0"/>
    <x v="0"/>
  </r>
  <r>
    <x v="2"/>
    <x v="12"/>
    <s v="Japan"/>
    <s v="2014Q1"/>
    <s v="201401"/>
    <d v="2013-11-05T00:00:00"/>
    <s v="8700"/>
    <s v="Imamura, Satoshi"/>
    <x v="627"/>
    <s v="Fusion APJ"/>
    <s v="89FA70343"/>
    <x v="44"/>
    <x v="44"/>
    <s v="NO"/>
    <s v="NO"/>
    <n v="3224.0382"/>
    <s v="183-VRGAQ20___-110306"/>
    <s v="?"/>
    <x v="0"/>
    <m/>
    <m/>
    <m/>
    <x v="1"/>
    <x v="2"/>
  </r>
  <r>
    <x v="2"/>
    <x v="12"/>
    <s v="Japan"/>
    <s v="2014Q1"/>
    <s v="201401"/>
    <d v="2013-11-05T00:00:00"/>
    <s v="8700"/>
    <s v="Imamura, Satoshi"/>
    <x v="628"/>
    <s v="Fusion APJ"/>
    <s v="89FA70342"/>
    <x v="44"/>
    <x v="44"/>
    <s v="NO"/>
    <s v="NO"/>
    <n v="3224.0382"/>
    <s v="183-VRGAQ20___-110305"/>
    <s v="?"/>
    <x v="0"/>
    <m/>
    <m/>
    <m/>
    <x v="1"/>
    <x v="2"/>
  </r>
  <r>
    <x v="0"/>
    <x v="2"/>
    <s v="Germany"/>
    <s v="2014Q1"/>
    <s v="201401"/>
    <d v="2013-11-18T00:00:00"/>
    <s v="8700"/>
    <s v="Klotsche, Jens"/>
    <x v="3"/>
    <s v="Fusion EMEA"/>
    <s v="83R584251"/>
    <x v="2"/>
    <x v="2"/>
    <s v="NO"/>
    <s v="NO"/>
    <n v="757.09619999999995"/>
    <s v="50747759"/>
    <s v="?"/>
    <x v="0"/>
    <m/>
    <m/>
    <m/>
    <x v="1"/>
    <x v="2"/>
  </r>
  <r>
    <x v="2"/>
    <x v="12"/>
    <s v="Japan"/>
    <s v="2014Q1"/>
    <s v="201401"/>
    <d v="2013-11-27T00:00:00"/>
    <s v="8700"/>
    <m/>
    <x v="629"/>
    <s v="Fusion APJ"/>
    <s v="89FP05589"/>
    <x v="144"/>
    <x v="143"/>
    <s v="NO"/>
    <s v="NO"/>
    <n v="4190.4375"/>
    <s v="13HP0034"/>
    <s v="?"/>
    <x v="0"/>
    <m/>
    <m/>
    <m/>
    <x v="1"/>
    <x v="2"/>
  </r>
  <r>
    <x v="2"/>
    <x v="12"/>
    <s v="Japan"/>
    <s v="2014Q1"/>
    <s v="201401"/>
    <d v="2013-11-27T00:00:00"/>
    <s v="8700"/>
    <m/>
    <x v="294"/>
    <s v="Fusion APJ"/>
    <s v="89FB13955"/>
    <x v="143"/>
    <x v="142"/>
    <s v="ATTACH_BY_AMIDID"/>
    <s v="ATTACH_BY_AMIDID"/>
    <n v="6496.8023999999996"/>
    <s v="13S2638"/>
    <s v="?"/>
    <x v="0"/>
    <m/>
    <m/>
    <m/>
    <x v="1"/>
    <x v="0"/>
  </r>
  <r>
    <x v="0"/>
    <x v="0"/>
    <s v="UK"/>
    <s v="2014Q1"/>
    <s v="201401"/>
    <d v="2013-11-25T00:00:00"/>
    <s v="8700"/>
    <s v="Wright, William"/>
    <x v="151"/>
    <s v="Fusion EMEA"/>
    <s v="80R605862"/>
    <x v="84"/>
    <x v="84"/>
    <s v="ATTACH_BY_AMIDID"/>
    <s v="NO"/>
    <n v="59.06"/>
    <s v="6700174626"/>
    <s v="?"/>
    <x v="0"/>
    <m/>
    <m/>
    <m/>
    <x v="1"/>
    <x v="1"/>
  </r>
  <r>
    <x v="0"/>
    <x v="0"/>
    <s v="UK"/>
    <s v="2014Q1"/>
    <s v="201401"/>
    <d v="2013-11-25T00:00:00"/>
    <s v="8700"/>
    <s v="Wright, William"/>
    <x v="151"/>
    <s v="Fusion EMEA"/>
    <s v="80R605862"/>
    <x v="84"/>
    <x v="84"/>
    <s v="ATTACH_BY_AMIDID"/>
    <s v="NO"/>
    <n v="2360"/>
    <s v="6700174626"/>
    <s v="?"/>
    <x v="0"/>
    <m/>
    <m/>
    <m/>
    <x v="1"/>
    <x v="1"/>
  </r>
  <r>
    <x v="1"/>
    <x v="14"/>
    <s v="Canada"/>
    <s v="2014Q1"/>
    <s v="201401"/>
    <d v="2013-11-26T00:00:00"/>
    <s v="8700"/>
    <m/>
    <x v="630"/>
    <s v="Fusion Americas"/>
    <s v="20Z052938"/>
    <x v="79"/>
    <x v="79"/>
    <s v="NO"/>
    <s v="NO"/>
    <n v="7202.3010999999997"/>
    <s v="653262"/>
    <s v="?"/>
    <x v="0"/>
    <m/>
    <m/>
    <m/>
    <x v="1"/>
    <x v="2"/>
  </r>
  <r>
    <x v="1"/>
    <x v="4"/>
    <s v="Ecuador"/>
    <s v="2014Q1"/>
    <s v="201401"/>
    <d v="2013-11-26T00:00:00"/>
    <s v="TE00"/>
    <m/>
    <x v="631"/>
    <s v="VELOCITY"/>
    <s v="HW0061232412"/>
    <x v="170"/>
    <x v="169"/>
    <s v="NO"/>
    <s v="NO"/>
    <n v="-2597.86"/>
    <s v="TCCRB-153959"/>
    <s v="?"/>
    <x v="0"/>
    <m/>
    <m/>
    <m/>
    <x v="1"/>
    <x v="2"/>
  </r>
  <r>
    <x v="1"/>
    <x v="4"/>
    <s v="Ecuador"/>
    <s v="2014Q1"/>
    <s v="201401"/>
    <d v="2013-11-26T00:00:00"/>
    <s v="8700"/>
    <m/>
    <x v="631"/>
    <s v="VELOCITY"/>
    <s v="HW0061232412"/>
    <x v="170"/>
    <x v="169"/>
    <s v="NO"/>
    <s v="NO"/>
    <n v="-6494.65"/>
    <s v="TCCRB-153959"/>
    <s v="?"/>
    <x v="0"/>
    <m/>
    <m/>
    <m/>
    <x v="1"/>
    <x v="2"/>
  </r>
  <r>
    <x v="2"/>
    <x v="12"/>
    <s v="Japan"/>
    <s v="2014Q1"/>
    <s v="201401"/>
    <d v="2013-11-06T00:00:00"/>
    <s v="8700"/>
    <m/>
    <x v="616"/>
    <s v="Fusion APJ"/>
    <s v="89FP05555"/>
    <x v="18"/>
    <x v="18"/>
    <s v="NO"/>
    <s v="NO"/>
    <n v="88.721999999999994"/>
    <s v="D13100114000E-01"/>
    <s v="?"/>
    <x v="0"/>
    <m/>
    <m/>
    <m/>
    <x v="1"/>
    <x v="2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285.16000000000037"/>
    <s v="750-4791-1900"/>
    <s v="?"/>
    <x v="2"/>
    <s v="E-NYC Metro"/>
    <s v="1-Strat"/>
    <s v="1-Strat EG"/>
    <x v="2"/>
    <x v="0"/>
  </r>
  <r>
    <x v="2"/>
    <x v="11"/>
    <s v="China"/>
    <s v="2014Q1"/>
    <s v="201401"/>
    <d v="2013-11-01T00:00:00"/>
    <s v="TF00"/>
    <m/>
    <x v="97"/>
    <s v="Fusion APJ"/>
    <s v="F49987128"/>
    <x v="56"/>
    <x v="56"/>
    <s v="NO"/>
    <s v="NO"/>
    <n v="-7567.65"/>
    <s v="EHPRR13014U-01"/>
    <s v="?"/>
    <x v="0"/>
    <m/>
    <m/>
    <m/>
    <x v="1"/>
    <x v="2"/>
  </r>
  <r>
    <x v="2"/>
    <x v="11"/>
    <s v="China"/>
    <s v="2014Q1"/>
    <s v="201401"/>
    <d v="2013-11-01T00:00:00"/>
    <s v="8700"/>
    <m/>
    <x v="97"/>
    <s v="Fusion APJ"/>
    <s v="F49987128"/>
    <x v="56"/>
    <x v="56"/>
    <s v="NO"/>
    <s v="NO"/>
    <n v="1518"/>
    <s v="EHPRR13014U-01"/>
    <s v="?"/>
    <x v="0"/>
    <m/>
    <m/>
    <m/>
    <x v="1"/>
    <x v="2"/>
  </r>
  <r>
    <x v="2"/>
    <x v="11"/>
    <s v="China"/>
    <s v="2014Q1"/>
    <s v="201401"/>
    <d v="2013-11-01T00:00:00"/>
    <s v="TF00"/>
    <m/>
    <x v="97"/>
    <s v="Fusion APJ"/>
    <s v="F49987128"/>
    <x v="56"/>
    <x v="56"/>
    <s v="NO"/>
    <s v="NO"/>
    <n v="-1518"/>
    <s v="EHPRR13014U-01"/>
    <s v="?"/>
    <x v="0"/>
    <m/>
    <m/>
    <m/>
    <x v="1"/>
    <x v="2"/>
  </r>
  <r>
    <x v="2"/>
    <x v="12"/>
    <s v="Japan"/>
    <s v="2014Q1"/>
    <s v="201401"/>
    <d v="2013-11-08T00:00:00"/>
    <s v="TE00"/>
    <s v="Takasu, Kenichi"/>
    <x v="632"/>
    <s v="Fusion APJ"/>
    <s v="89FP05559"/>
    <x v="300"/>
    <x v="299"/>
    <s v="NO"/>
    <s v="NO"/>
    <n v="5847.1221999999998"/>
    <s v="4500014642,4500012643"/>
    <s v="?"/>
    <x v="0"/>
    <m/>
    <m/>
    <m/>
    <x v="1"/>
    <x v="2"/>
  </r>
  <r>
    <x v="1"/>
    <x v="4"/>
    <s v="Argentina"/>
    <s v="2014Q1"/>
    <s v="201401"/>
    <d v="2013-11-12T00:00:00"/>
    <s v="TE00"/>
    <m/>
    <x v="93"/>
    <s v="Fusion Americas"/>
    <s v="94Z006066"/>
    <x v="52"/>
    <x v="52"/>
    <s v="NO"/>
    <s v="NO"/>
    <n v="32828.620000000003"/>
    <s v="3300009220"/>
    <s v="?"/>
    <x v="0"/>
    <m/>
    <m/>
    <m/>
    <x v="1"/>
    <x v="2"/>
  </r>
  <r>
    <x v="1"/>
    <x v="1"/>
    <s v="USA"/>
    <s v="2014Q1"/>
    <s v="201401"/>
    <d v="2013-11-12T00:00:00"/>
    <s v="TE00"/>
    <m/>
    <x v="633"/>
    <s v="Fusion Americas"/>
    <s v="26Z062438"/>
    <x v="301"/>
    <x v="300"/>
    <s v="NO"/>
    <s v="NO"/>
    <n v="-130000"/>
    <s v="0600 FT 6540804"/>
    <s v="?"/>
    <x v="1"/>
    <s v="W-Northwest"/>
    <s v="4-Comm T2"/>
    <s v="4-Comm Invest"/>
    <x v="1"/>
    <x v="2"/>
  </r>
  <r>
    <x v="1"/>
    <x v="1"/>
    <s v="USA"/>
    <s v="2014Q1"/>
    <s v="201401"/>
    <d v="2013-11-12T00:00:00"/>
    <s v="TE00"/>
    <m/>
    <x v="634"/>
    <s v="Fusion Americas"/>
    <s v="26Z072512"/>
    <x v="103"/>
    <x v="103"/>
    <s v="NO"/>
    <s v="ATTACH_BY_AMIDID"/>
    <n v="11025"/>
    <s v="7000041562"/>
    <s v="?"/>
    <x v="0"/>
    <m/>
    <m/>
    <m/>
    <x v="1"/>
    <x v="0"/>
  </r>
  <r>
    <x v="1"/>
    <x v="4"/>
    <s v="Brazil"/>
    <s v="2014Q1"/>
    <s v="201401"/>
    <d v="2013-11-29T00:00:00"/>
    <s v="8700"/>
    <m/>
    <x v="165"/>
    <s v="Fusion Americas"/>
    <s v="K1Z058245"/>
    <x v="91"/>
    <x v="91"/>
    <s v="NO"/>
    <s v="NO"/>
    <n v="12041.7"/>
    <s v="K1RE-41228-611"/>
    <s v="?"/>
    <x v="0"/>
    <m/>
    <m/>
    <m/>
    <x v="1"/>
    <x v="2"/>
  </r>
  <r>
    <x v="0"/>
    <x v="0"/>
    <s v="UK"/>
    <s v="2014Q1"/>
    <s v="201401"/>
    <d v="2013-11-28T00:00:00"/>
    <s v="8700"/>
    <m/>
    <x v="430"/>
    <s v="Fusion EMEA"/>
    <s v="80R632164"/>
    <x v="207"/>
    <x v="206"/>
    <s v="NO"/>
    <s v="NO"/>
    <n v="1003.6294"/>
    <s v="4300050285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2200.81"/>
    <s v="K1RE-41228-611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12041.7"/>
    <s v="K1RE-41228-611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352.12"/>
    <s v="K1RE-41228-611"/>
    <s v="?"/>
    <x v="0"/>
    <m/>
    <m/>
    <m/>
    <x v="1"/>
    <x v="2"/>
  </r>
  <r>
    <x v="1"/>
    <x v="4"/>
    <s v="Brazil"/>
    <s v="2014Q1"/>
    <s v="201401"/>
    <d v="2013-11-29T00:00:00"/>
    <s v="4Y00"/>
    <m/>
    <x v="165"/>
    <s v="Fusion Americas"/>
    <s v="K1Z058245"/>
    <x v="91"/>
    <x v="91"/>
    <s v="NO"/>
    <s v="NO"/>
    <n v="880.33"/>
    <s v="K1RE-41228-611"/>
    <s v="?"/>
    <x v="0"/>
    <m/>
    <m/>
    <m/>
    <x v="1"/>
    <x v="2"/>
  </r>
  <r>
    <x v="1"/>
    <x v="4"/>
    <s v="Brazil"/>
    <s v="2014Q1"/>
    <s v="201401"/>
    <d v="2013-11-29T00:00:00"/>
    <s v="4Y00"/>
    <m/>
    <x v="165"/>
    <s v="Fusion Americas"/>
    <s v="K1Z058245"/>
    <x v="91"/>
    <x v="91"/>
    <s v="NO"/>
    <s v="NO"/>
    <n v="18707.61"/>
    <s v="K1RE-41228-611"/>
    <s v="?"/>
    <x v="0"/>
    <m/>
    <m/>
    <m/>
    <x v="1"/>
    <x v="2"/>
  </r>
  <r>
    <x v="1"/>
    <x v="1"/>
    <s v="USA"/>
    <s v="2014Q1"/>
    <s v="201401"/>
    <d v="2013-11-20T00:00:00"/>
    <s v="TE00"/>
    <s v="Coyne, Joe"/>
    <x v="635"/>
    <s v="Fusion Americas"/>
    <s v="24Z126071"/>
    <x v="302"/>
    <x v="301"/>
    <s v="NO"/>
    <s v="NO"/>
    <n v="2880"/>
    <s v="6742689"/>
    <s v="?"/>
    <x v="3"/>
    <s v="P-FED-DoD/Intel"/>
    <s v="3-Comm T1"/>
    <s v="3-Comm T1"/>
    <x v="1"/>
    <x v="2"/>
  </r>
  <r>
    <x v="1"/>
    <x v="4"/>
    <s v="Brazil"/>
    <s v="2014Q1"/>
    <s v="201401"/>
    <d v="2013-11-29T00:00:00"/>
    <s v="4Y00"/>
    <m/>
    <x v="165"/>
    <s v="Fusion Americas"/>
    <s v="K1Z058245"/>
    <x v="91"/>
    <x v="91"/>
    <s v="NO"/>
    <s v="NO"/>
    <n v="2200.81"/>
    <s v="K1RE-41228-611"/>
    <s v="?"/>
    <x v="0"/>
    <m/>
    <m/>
    <m/>
    <x v="1"/>
    <x v="2"/>
  </r>
  <r>
    <x v="1"/>
    <x v="1"/>
    <s v="USA"/>
    <s v="2014Q1"/>
    <s v="201401"/>
    <d v="2013-11-20T00:00:00"/>
    <s v="8700"/>
    <m/>
    <x v="636"/>
    <s v="Fusion Americas"/>
    <s v="24Z126053"/>
    <x v="303"/>
    <x v="302"/>
    <s v="NO"/>
    <s v="NO"/>
    <n v="4810"/>
    <s v="103300870700"/>
    <s v="?"/>
    <x v="2"/>
    <s v="E-Northeast"/>
    <s v="5-Territory"/>
    <s v="5-Territory"/>
    <x v="1"/>
    <x v="2"/>
  </r>
  <r>
    <x v="1"/>
    <x v="4"/>
    <s v="Argentina"/>
    <s v="2014Q1"/>
    <s v="201401"/>
    <d v="2013-11-12T00:00:00"/>
    <s v="TE00"/>
    <m/>
    <x v="93"/>
    <s v="Fusion Americas"/>
    <s v="94Z006066"/>
    <x v="52"/>
    <x v="52"/>
    <s v="NO"/>
    <s v="NO"/>
    <n v="19756.27"/>
    <s v="3300009220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880.33"/>
    <s v="K1RE-41228-611"/>
    <s v="?"/>
    <x v="0"/>
    <m/>
    <m/>
    <m/>
    <x v="1"/>
    <x v="2"/>
  </r>
  <r>
    <x v="1"/>
    <x v="4"/>
    <s v="Brazil"/>
    <s v="2014Q1"/>
    <s v="201401"/>
    <d v="2013-11-29T00:00:00"/>
    <s v="4Y00"/>
    <m/>
    <x v="165"/>
    <s v="Fusion Americas"/>
    <s v="K1Z058245"/>
    <x v="91"/>
    <x v="91"/>
    <s v="NO"/>
    <s v="NO"/>
    <n v="769.96"/>
    <s v="K1RE-41228-611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769.96"/>
    <s v="K1RE-41228-611"/>
    <s v="?"/>
    <x v="0"/>
    <m/>
    <m/>
    <m/>
    <x v="1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18707.61"/>
    <s v="K1RE-41228-611"/>
    <s v="?"/>
    <x v="0"/>
    <m/>
    <m/>
    <m/>
    <x v="1"/>
    <x v="2"/>
  </r>
  <r>
    <x v="1"/>
    <x v="1"/>
    <s v="USA"/>
    <s v="2014Q1"/>
    <s v="201401"/>
    <d v="2013-11-20T00:00:00"/>
    <s v="8700"/>
    <m/>
    <x v="637"/>
    <s v="Fusion Americas"/>
    <s v="26Z073093"/>
    <x v="227"/>
    <x v="226"/>
    <s v="NO"/>
    <s v="NO"/>
    <n v="4545.78"/>
    <s v="305401"/>
    <s v="?"/>
    <x v="2"/>
    <s v="E-Mid Atlantic"/>
    <s v="3-Comm T1"/>
    <s v="3-Comm T1"/>
    <x v="1"/>
    <x v="2"/>
  </r>
  <r>
    <x v="1"/>
    <x v="1"/>
    <s v="USA"/>
    <s v="2014Q1"/>
    <s v="201401"/>
    <d v="2013-11-20T00:00:00"/>
    <s v="8700"/>
    <m/>
    <x v="638"/>
    <s v="Fusion Americas"/>
    <s v="26Z073057"/>
    <x v="227"/>
    <x v="226"/>
    <s v="NO"/>
    <s v="NO"/>
    <n v="3906"/>
    <s v="PO 305356"/>
    <s v="?"/>
    <x v="2"/>
    <s v="E-Mid Atlantic"/>
    <s v="3-Comm T1"/>
    <s v="3-Comm T1"/>
    <x v="1"/>
    <x v="2"/>
  </r>
  <r>
    <x v="1"/>
    <x v="1"/>
    <s v="USA"/>
    <s v="2014Q1"/>
    <s v="201401"/>
    <d v="2013-11-20T00:00:00"/>
    <s v="8700"/>
    <m/>
    <x v="639"/>
    <s v="Fusion Americas"/>
    <s v="26Z073101"/>
    <x v="304"/>
    <x v="303"/>
    <s v="NO"/>
    <s v="NO"/>
    <n v="1593.2"/>
    <s v="HPP PO-01298"/>
    <s v="?"/>
    <x v="0"/>
    <m/>
    <m/>
    <m/>
    <x v="1"/>
    <x v="2"/>
  </r>
  <r>
    <x v="1"/>
    <x v="1"/>
    <s v="USA"/>
    <s v="2014Q1"/>
    <s v="201401"/>
    <d v="2013-11-20T00:00:00"/>
    <s v="8700"/>
    <s v="Muni, Shantanu"/>
    <x v="640"/>
    <s v="Fusion Americas"/>
    <s v="26Z073141"/>
    <x v="305"/>
    <x v="304"/>
    <s v="NO"/>
    <s v="NO"/>
    <n v="3330"/>
    <s v="7000511595"/>
    <s v="?"/>
    <x v="2"/>
    <s v="E-Southeast"/>
    <s v="3-Comm T1"/>
    <s v="3-Comm T1"/>
    <x v="1"/>
    <x v="2"/>
  </r>
  <r>
    <x v="1"/>
    <x v="1"/>
    <s v="USA"/>
    <s v="2014Q1"/>
    <s v="201401"/>
    <d v="2013-11-20T00:00:00"/>
    <s v="TF00"/>
    <s v="Franzone, Phil"/>
    <x v="641"/>
    <s v="Fusion Americas"/>
    <s v="26Z073094"/>
    <x v="306"/>
    <x v="305"/>
    <s v="NO"/>
    <s v="NO"/>
    <n v="8600"/>
    <s v="5818926"/>
    <s v="?"/>
    <x v="1"/>
    <s v="W-NC Ohio Valley"/>
    <s v="4-Comm T2"/>
    <s v="4-Comm T2"/>
    <x v="1"/>
    <x v="2"/>
  </r>
  <r>
    <x v="1"/>
    <x v="1"/>
    <s v="USA"/>
    <s v="2014Q1"/>
    <s v="201401"/>
    <d v="2013-11-20T00:00:00"/>
    <s v="TF00"/>
    <s v="Franzone, Phil"/>
    <x v="641"/>
    <s v="Fusion Americas"/>
    <s v="26Z073094"/>
    <x v="306"/>
    <x v="305"/>
    <s v="NO"/>
    <s v="NO"/>
    <n v="43000"/>
    <s v="5818926"/>
    <s v="?"/>
    <x v="1"/>
    <s v="W-NC Ohio Valley"/>
    <s v="4-Comm T2"/>
    <s v="4-Comm T2"/>
    <x v="1"/>
    <x v="2"/>
  </r>
  <r>
    <x v="1"/>
    <x v="1"/>
    <s v="USA"/>
    <s v="2014Q1"/>
    <s v="201401"/>
    <d v="2013-11-20T00:00:00"/>
    <s v="TF00"/>
    <s v="Franzone, Phil"/>
    <x v="641"/>
    <s v="Fusion Americas"/>
    <s v="26Z073094"/>
    <x v="306"/>
    <x v="305"/>
    <s v="NO"/>
    <s v="NO"/>
    <n v="600.95000000000005"/>
    <s v="5818926"/>
    <s v="?"/>
    <x v="1"/>
    <s v="W-NC Ohio Valley"/>
    <s v="4-Comm T2"/>
    <s v="4-Comm T2"/>
    <x v="1"/>
    <x v="2"/>
  </r>
  <r>
    <x v="1"/>
    <x v="1"/>
    <s v="USA"/>
    <s v="2014Q1"/>
    <s v="201401"/>
    <d v="2013-11-20T00:00:00"/>
    <s v="TF00"/>
    <s v="Franzone, Phil"/>
    <x v="641"/>
    <s v="Fusion Americas"/>
    <s v="26Z073094"/>
    <x v="306"/>
    <x v="305"/>
    <s v="NO"/>
    <s v="NO"/>
    <n v="600.95000000000005"/>
    <s v="5818926"/>
    <s v="?"/>
    <x v="1"/>
    <s v="W-NC Ohio Valley"/>
    <s v="4-Comm T2"/>
    <s v="4-Comm T2"/>
    <x v="1"/>
    <x v="2"/>
  </r>
  <r>
    <x v="1"/>
    <x v="4"/>
    <s v="Brazil"/>
    <s v="2014Q1"/>
    <s v="201401"/>
    <d v="2013-11-29T00:00:00"/>
    <s v="4Y00"/>
    <m/>
    <x v="165"/>
    <s v="Fusion Americas"/>
    <s v="K1Z058245"/>
    <x v="91"/>
    <x v="91"/>
    <s v="NO"/>
    <s v="NO"/>
    <n v="352.12"/>
    <s v="K1RE-41228-611"/>
    <s v="?"/>
    <x v="0"/>
    <m/>
    <m/>
    <m/>
    <x v="1"/>
    <x v="2"/>
  </r>
  <r>
    <x v="1"/>
    <x v="1"/>
    <s v="USA"/>
    <s v="2014Q1"/>
    <s v="201401"/>
    <d v="2013-11-20T00:00:00"/>
    <s v="TF00"/>
    <s v="Franzone, Phil"/>
    <x v="641"/>
    <s v="Fusion Americas"/>
    <s v="26Z073094"/>
    <x v="306"/>
    <x v="305"/>
    <s v="NO"/>
    <s v="NO"/>
    <n v="600.95000000000005"/>
    <s v="5818926"/>
    <s v="?"/>
    <x v="1"/>
    <s v="W-NC Ohio Valley"/>
    <s v="4-Comm T2"/>
    <s v="4-Comm T2"/>
    <x v="1"/>
    <x v="2"/>
  </r>
  <r>
    <x v="1"/>
    <x v="4"/>
    <s v="Brazil"/>
    <s v="2014Q1"/>
    <s v="201401"/>
    <d v="2013-11-29T00:00:00"/>
    <s v="8700"/>
    <s v="Lutfi, Raul"/>
    <x v="304"/>
    <s v="Fusion Americas"/>
    <s v="K1Z059298"/>
    <x v="147"/>
    <x v="146"/>
    <s v="NO"/>
    <s v="NO"/>
    <n v="1.2"/>
    <s v="PO#4504275433"/>
    <s v="?"/>
    <x v="0"/>
    <m/>
    <m/>
    <m/>
    <x v="0"/>
    <x v="2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.640000000000022"/>
    <s v="750-4791-1900"/>
    <s v="?"/>
    <x v="2"/>
    <s v="E-NYC Metro"/>
    <s v="1-Strat"/>
    <s v="1-Strat EG"/>
    <x v="2"/>
    <x v="0"/>
  </r>
  <r>
    <x v="1"/>
    <x v="4"/>
    <s v="Brazil"/>
    <s v="2014Q1"/>
    <s v="201401"/>
    <d v="2013-11-29T00:00:00"/>
    <s v="8700"/>
    <s v="Lutfi, Raul"/>
    <x v="304"/>
    <s v="Fusion Americas"/>
    <s v="K1Z059298"/>
    <x v="147"/>
    <x v="146"/>
    <s v="NO"/>
    <s v="NO"/>
    <n v="-1.96"/>
    <s v="PO#4504275433"/>
    <s v="?"/>
    <x v="0"/>
    <m/>
    <m/>
    <m/>
    <x v="0"/>
    <x v="2"/>
  </r>
  <r>
    <x v="1"/>
    <x v="1"/>
    <s v="USA"/>
    <s v="2014Q1"/>
    <s v="201401"/>
    <d v="2013-11-13T00:00:00"/>
    <s v="8700"/>
    <m/>
    <x v="642"/>
    <s v="Fusion Americas"/>
    <s v="24Z125155"/>
    <x v="161"/>
    <x v="160"/>
    <s v="NO"/>
    <s v="NO"/>
    <n v="9900.6"/>
    <s v="6726439"/>
    <s v="?"/>
    <x v="3"/>
    <s v="P-FED-Civ/SI"/>
    <s v="1-Strat"/>
    <s v="1-Strat"/>
    <x v="1"/>
    <x v="2"/>
  </r>
  <r>
    <x v="1"/>
    <x v="1"/>
    <s v="USA"/>
    <s v="2014Q1"/>
    <s v="201401"/>
    <d v="2013-11-19T00:00:00"/>
    <s v="4Y00"/>
    <s v="Qayyum, Fred"/>
    <x v="390"/>
    <s v="Fusion Americas"/>
    <s v="26Z071941"/>
    <x v="55"/>
    <x v="55"/>
    <s v="NO"/>
    <s v="NO"/>
    <n v="-935.85"/>
    <s v="X1320016"/>
    <s v="?"/>
    <x v="3"/>
    <s v="P-FED-DoD/Intel"/>
    <s v="1-Strat"/>
    <s v="1-Strat"/>
    <x v="1"/>
    <x v="2"/>
  </r>
  <r>
    <x v="1"/>
    <x v="1"/>
    <s v="USA"/>
    <s v="2014Q1"/>
    <s v="201401"/>
    <d v="2013-11-18T00:00:00"/>
    <s v="4Y00"/>
    <s v="Kelly, Bill"/>
    <x v="372"/>
    <s v="Fusion Americas"/>
    <s v="24Z125607"/>
    <x v="178"/>
    <x v="177"/>
    <s v="NO"/>
    <s v="NO"/>
    <n v="46176"/>
    <s v="4300198745"/>
    <s v="?"/>
    <x v="1"/>
    <s v="W-NC Great Lakes"/>
    <s v="3-Comm T1"/>
    <s v="3-Comm T1"/>
    <x v="1"/>
    <x v="2"/>
  </r>
  <r>
    <x v="0"/>
    <x v="2"/>
    <s v="Germany"/>
    <s v="2014Q1"/>
    <s v="201401"/>
    <d v="2013-11-28T00:00:00"/>
    <s v="8700"/>
    <s v="Wolf, Petra/ Klotsche, Jens"/>
    <x v="643"/>
    <s v="Fusion EMEA"/>
    <s v="83R626691"/>
    <x v="257"/>
    <x v="256"/>
    <s v="NO"/>
    <s v="NO"/>
    <n v="103.9967"/>
    <s v="LEV_ON_41067022_112713"/>
    <s v="?"/>
    <x v="0"/>
    <m/>
    <m/>
    <m/>
    <x v="1"/>
    <x v="1"/>
  </r>
  <r>
    <x v="0"/>
    <x v="2"/>
    <s v="Germany"/>
    <s v="2014Q1"/>
    <s v="201401"/>
    <d v="2013-11-28T00:00:00"/>
    <s v="TE00"/>
    <s v="Taube, Matthaeus"/>
    <x v="644"/>
    <s v="Fusion EMEA"/>
    <s v="83R633434"/>
    <x v="280"/>
    <x v="279"/>
    <s v="NO"/>
    <s v="NO"/>
    <n v="1403.2627"/>
    <s v="4300050297/86400/Computacenter"/>
    <s v="?"/>
    <x v="0"/>
    <m/>
    <m/>
    <m/>
    <x v="1"/>
    <x v="2"/>
  </r>
  <r>
    <x v="0"/>
    <x v="3"/>
    <s v="Russia"/>
    <s v="2014Q1"/>
    <s v="201401"/>
    <d v="2013-11-28T00:00:00"/>
    <s v="TF00"/>
    <m/>
    <x v="211"/>
    <s v="Fusion EMEA"/>
    <s v="CBR628967"/>
    <x v="14"/>
    <x v="14"/>
    <s v="NO"/>
    <s v="NO"/>
    <n v="52910.400000000001"/>
    <s v="TCG033564_Ent_Raiffeissen"/>
    <s v="?"/>
    <x v="0"/>
    <m/>
    <m/>
    <m/>
    <x v="1"/>
    <x v="1"/>
  </r>
  <r>
    <x v="1"/>
    <x v="1"/>
    <s v="USA"/>
    <s v="2014Q1"/>
    <s v="201401"/>
    <d v="2013-11-20T00:00:00"/>
    <s v="8700"/>
    <s v="Muni, Shantanu"/>
    <x v="640"/>
    <s v="Fusion Americas"/>
    <s v="26Z073141"/>
    <x v="305"/>
    <x v="304"/>
    <s v="NO"/>
    <s v="NO"/>
    <n v="1836"/>
    <s v="7000511595"/>
    <s v="?"/>
    <x v="2"/>
    <s v="E-Southeast"/>
    <s v="3-Comm T1"/>
    <s v="3-Comm T1"/>
    <x v="1"/>
    <x v="2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4641.72"/>
    <s v="COR-18365"/>
    <s v="?"/>
    <x v="1"/>
    <s v="W-NC Plains"/>
    <s v="2-Seed"/>
    <s v="2-Seed EG"/>
    <x v="2"/>
    <x v="0"/>
  </r>
  <r>
    <x v="1"/>
    <x v="1"/>
    <s v="USA"/>
    <s v="2014Q1"/>
    <s v="201401"/>
    <d v="2013-11-20T00:00:00"/>
    <s v="8700"/>
    <s v="Muni, Shantanu"/>
    <x v="640"/>
    <s v="Fusion Americas"/>
    <s v="26Z073141"/>
    <x v="305"/>
    <x v="304"/>
    <s v="NO"/>
    <s v="NO"/>
    <n v="3366"/>
    <s v="7000511595"/>
    <s v="?"/>
    <x v="2"/>
    <s v="E-Southeast"/>
    <s v="3-Comm T1"/>
    <s v="3-Comm T1"/>
    <x v="1"/>
    <x v="2"/>
  </r>
  <r>
    <x v="1"/>
    <x v="1"/>
    <s v="USA"/>
    <s v="2014Q1"/>
    <s v="201401"/>
    <d v="2013-11-19T00:00:00"/>
    <s v="TF00"/>
    <s v="Myer, Karl"/>
    <x v="179"/>
    <s v="Fusion Americas"/>
    <s v="26Z072144"/>
    <x v="93"/>
    <x v="93"/>
    <s v="NO"/>
    <s v="ATTACH_BY_PO"/>
    <n v="7252.7"/>
    <s v="COR-18365"/>
    <s v="?"/>
    <x v="1"/>
    <s v="W-NC Plains"/>
    <s v="2-Seed"/>
    <s v="2-Seed EG"/>
    <x v="2"/>
    <x v="0"/>
  </r>
  <r>
    <x v="1"/>
    <x v="1"/>
    <s v="USA"/>
    <s v="2014Q1"/>
    <s v="201401"/>
    <d v="2013-11-20T00:00:00"/>
    <s v="8700"/>
    <s v="Qayyum, Fred"/>
    <x v="645"/>
    <s v="Fusion Americas"/>
    <s v="26Z067995"/>
    <x v="55"/>
    <x v="55"/>
    <s v="NO"/>
    <s v="NO"/>
    <n v="623.9"/>
    <s v="X1310345"/>
    <s v="?"/>
    <x v="3"/>
    <s v="P-FED-DoD/Intel"/>
    <s v="1-Strat"/>
    <s v="1-Strat"/>
    <x v="1"/>
    <x v="2"/>
  </r>
  <r>
    <x v="1"/>
    <x v="1"/>
    <s v="USA"/>
    <s v="2014Q1"/>
    <s v="201401"/>
    <d v="2013-11-20T00:00:00"/>
    <s v="8700"/>
    <s v="Qayyum, Fred"/>
    <x v="646"/>
    <s v="Fusion Americas"/>
    <s v="26Z069076"/>
    <x v="55"/>
    <x v="55"/>
    <s v="NO"/>
    <s v="NO"/>
    <n v="623.9"/>
    <s v="X1320007"/>
    <s v="?"/>
    <x v="3"/>
    <s v="P-FED-DoD/Intel"/>
    <s v="1-Strat"/>
    <s v="1-Strat"/>
    <x v="1"/>
    <x v="2"/>
  </r>
  <r>
    <x v="1"/>
    <x v="1"/>
    <s v="USA"/>
    <s v="2014Q1"/>
    <s v="201401"/>
    <d v="2013-11-20T00:00:00"/>
    <s v="8700"/>
    <s v="Qayyum, Fred"/>
    <x v="647"/>
    <s v="Fusion Americas"/>
    <s v="26Z068956"/>
    <x v="55"/>
    <x v="55"/>
    <s v="NO"/>
    <s v="NO"/>
    <n v="311.95"/>
    <s v="X1320005"/>
    <s v="?"/>
    <x v="3"/>
    <s v="P-FED-DoD/Intel"/>
    <s v="1-Strat"/>
    <s v="1-Strat"/>
    <x v="1"/>
    <x v="2"/>
  </r>
  <r>
    <x v="1"/>
    <x v="1"/>
    <s v="USA"/>
    <s v="2014Q1"/>
    <s v="201401"/>
    <d v="2013-11-18T00:00:00"/>
    <s v="TE00"/>
    <s v="TBH-Central 2"/>
    <x v="271"/>
    <s v="Fusion Americas"/>
    <s v="26Z072914"/>
    <x v="132"/>
    <x v="131"/>
    <s v="NO"/>
    <s v="NO"/>
    <n v="36185.5"/>
    <s v="4500655036-1002"/>
    <s v="?"/>
    <x v="2"/>
    <s v="E-NYC Metro"/>
    <s v="1-Strat"/>
    <s v="1-Strat EG"/>
    <x v="1"/>
    <x v="2"/>
  </r>
  <r>
    <x v="1"/>
    <x v="1"/>
    <s v="USA"/>
    <s v="2014Q1"/>
    <s v="201401"/>
    <d v="2013-11-20T00:00:00"/>
    <s v="4Y00"/>
    <s v="Qayyum, Fred"/>
    <x v="645"/>
    <s v="Fusion Americas"/>
    <s v="26Z067995"/>
    <x v="55"/>
    <x v="55"/>
    <s v="NO"/>
    <s v="NO"/>
    <n v="-623.9"/>
    <s v="X1310345"/>
    <s v="?"/>
    <x v="3"/>
    <s v="P-FED-DoD/Intel"/>
    <s v="1-Strat"/>
    <s v="1-Strat"/>
    <x v="1"/>
    <x v="2"/>
  </r>
  <r>
    <x v="1"/>
    <x v="1"/>
    <s v="USA"/>
    <s v="2014Q1"/>
    <s v="201401"/>
    <d v="2013-11-20T00:00:00"/>
    <s v="8700"/>
    <s v="Qayyum, Fred"/>
    <x v="648"/>
    <s v="Fusion Americas"/>
    <s v="26Z069077"/>
    <x v="55"/>
    <x v="55"/>
    <s v="NO"/>
    <s v="NO"/>
    <n v="623.9"/>
    <s v="X1320008s"/>
    <s v="?"/>
    <x v="3"/>
    <s v="P-FED-DoD/Intel"/>
    <s v="1-Strat"/>
    <s v="1-Strat"/>
    <x v="1"/>
    <x v="2"/>
  </r>
  <r>
    <x v="1"/>
    <x v="1"/>
    <s v="USA"/>
    <s v="2014Q1"/>
    <s v="201401"/>
    <d v="2013-11-20T00:00:00"/>
    <s v="4Y00"/>
    <s v="Qayyum, Fred"/>
    <x v="647"/>
    <s v="Fusion Americas"/>
    <s v="26Z068956"/>
    <x v="55"/>
    <x v="55"/>
    <s v="NO"/>
    <s v="NO"/>
    <n v="-311.95"/>
    <s v="X1320005"/>
    <s v="?"/>
    <x v="3"/>
    <s v="P-FED-DoD/Intel"/>
    <s v="1-Strat"/>
    <s v="1-Strat"/>
    <x v="1"/>
    <x v="2"/>
  </r>
  <r>
    <x v="1"/>
    <x v="1"/>
    <s v="USA"/>
    <s v="2014Q1"/>
    <s v="201401"/>
    <d v="2013-11-20T00:00:00"/>
    <s v="4Y00"/>
    <s v="Qayyum, Fred"/>
    <x v="648"/>
    <s v="Fusion Americas"/>
    <s v="26Z069077"/>
    <x v="55"/>
    <x v="55"/>
    <s v="NO"/>
    <s v="NO"/>
    <n v="-623.9"/>
    <s v="X1320008s"/>
    <s v="?"/>
    <x v="3"/>
    <s v="P-FED-DoD/Intel"/>
    <s v="1-Strat"/>
    <s v="1-Strat"/>
    <x v="1"/>
    <x v="2"/>
  </r>
  <r>
    <x v="1"/>
    <x v="1"/>
    <s v="USA"/>
    <s v="2014Q1"/>
    <s v="201401"/>
    <d v="2013-11-20T00:00:00"/>
    <s v="4Y00"/>
    <s v="Qayyum, Fred"/>
    <x v="646"/>
    <s v="Fusion Americas"/>
    <s v="26Z069076"/>
    <x v="55"/>
    <x v="55"/>
    <s v="NO"/>
    <s v="NO"/>
    <n v="-623.9"/>
    <s v="X1320007"/>
    <s v="?"/>
    <x v="3"/>
    <s v="P-FED-DoD/Intel"/>
    <s v="1-Strat"/>
    <s v="1-Strat"/>
    <x v="1"/>
    <x v="2"/>
  </r>
  <r>
    <x v="1"/>
    <x v="1"/>
    <s v="USA"/>
    <s v="2014Q1"/>
    <s v="201401"/>
    <d v="2013-11-19T00:00:00"/>
    <s v="TE00"/>
    <s v="Myer, Karl"/>
    <x v="179"/>
    <s v="Fusion Americas"/>
    <s v="26Z072144"/>
    <x v="93"/>
    <x v="93"/>
    <s v="NO"/>
    <s v="ATTACH_BY_PO"/>
    <n v="5415"/>
    <s v="COR-18365"/>
    <s v="?"/>
    <x v="1"/>
    <s v="W-NC Plains"/>
    <s v="2-Seed"/>
    <s v="2-Seed EG"/>
    <x v="2"/>
    <x v="0"/>
  </r>
  <r>
    <x v="1"/>
    <x v="1"/>
    <s v="USA"/>
    <s v="2014Q1"/>
    <s v="201401"/>
    <d v="2013-11-18T00:00:00"/>
    <s v="4Y00"/>
    <s v="Kelly, Bill"/>
    <x v="371"/>
    <s v="Fusion Americas"/>
    <s v="24Z125811"/>
    <x v="178"/>
    <x v="177"/>
    <s v="NO"/>
    <s v="NO"/>
    <n v="47424"/>
    <s v="4300198738"/>
    <s v="?"/>
    <x v="1"/>
    <s v="W-NC Great Lakes"/>
    <s v="3-Comm T1"/>
    <s v="3-Comm T1"/>
    <x v="1"/>
    <x v="2"/>
  </r>
  <r>
    <x v="0"/>
    <x v="8"/>
    <s v="Netherland"/>
    <s v="2014Q1"/>
    <s v="201401"/>
    <d v="2013-11-19T00:00:00"/>
    <s v="TE00"/>
    <m/>
    <x v="649"/>
    <s v="Fusion EMEA"/>
    <s v="85R590031"/>
    <x v="109"/>
    <x v="109"/>
    <s v="NO"/>
    <s v="NO"/>
    <n v="33735.725899999998"/>
    <s v="130007165EB1"/>
    <s v="?"/>
    <x v="0"/>
    <m/>
    <m/>
    <m/>
    <x v="1"/>
    <x v="2"/>
  </r>
  <r>
    <x v="1"/>
    <x v="4"/>
    <s v="Brazil"/>
    <s v="2014Q1"/>
    <s v="201401"/>
    <d v="2013-11-29T00:00:00"/>
    <s v="D900"/>
    <m/>
    <x v="165"/>
    <s v="Fusion Americas"/>
    <s v="K1Z058245"/>
    <x v="91"/>
    <x v="91"/>
    <s v="NO"/>
    <s v="NO"/>
    <n v="-30108.27"/>
    <s v="K1RE-41228-611"/>
    <s v="?"/>
    <x v="0"/>
    <m/>
    <m/>
    <m/>
    <x v="1"/>
    <x v="2"/>
  </r>
  <r>
    <x v="1"/>
    <x v="4"/>
    <s v="Brazil"/>
    <s v="2014Q1"/>
    <s v="201401"/>
    <d v="2013-11-29T00:00:00"/>
    <s v="4Y00"/>
    <m/>
    <x v="165"/>
    <s v="Fusion Americas"/>
    <s v="K1Z058245"/>
    <x v="91"/>
    <x v="91"/>
    <s v="NO"/>
    <s v="NO"/>
    <n v="30108.27"/>
    <s v="K1RE-41228-611"/>
    <s v="?"/>
    <x v="0"/>
    <m/>
    <m/>
    <m/>
    <x v="1"/>
    <x v="2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26109.66"/>
    <s v="COR-18365"/>
    <s v="?"/>
    <x v="1"/>
    <s v="W-NC Plains"/>
    <s v="2-Seed"/>
    <s v="2-Seed EG"/>
    <x v="1"/>
    <x v="0"/>
  </r>
  <r>
    <x v="1"/>
    <x v="1"/>
    <s v="USA"/>
    <s v="2014Q1"/>
    <s v="201401"/>
    <d v="2013-11-18T00:00:00"/>
    <s v="TE00"/>
    <s v="Myer, Karl"/>
    <x v="270"/>
    <s v="Fusion Americas"/>
    <s v="26Z072144"/>
    <x v="93"/>
    <x v="93"/>
    <s v="NO"/>
    <s v="ATTACH_BY_PO"/>
    <n v="-39889.699999999997"/>
    <s v="COR-18365"/>
    <s v="?"/>
    <x v="1"/>
    <s v="W-NC Plains"/>
    <s v="2-Seed"/>
    <s v="2-Seed EG"/>
    <x v="1"/>
    <x v="0"/>
  </r>
  <r>
    <x v="1"/>
    <x v="1"/>
    <s v="USA"/>
    <s v="2014Q1"/>
    <s v="201401"/>
    <d v="2013-11-28T00:00:00"/>
    <s v="TE00"/>
    <m/>
    <x v="198"/>
    <s v="Fusion Americas"/>
    <s v="24Z127072"/>
    <x v="102"/>
    <x v="102"/>
    <s v="NO"/>
    <s v="NO"/>
    <n v="312.00020000000001"/>
    <s v="6767509"/>
    <s v="?"/>
    <x v="1"/>
    <s v="W-South Central"/>
    <s v="5-Territory"/>
    <s v="5-Territory"/>
    <x v="1"/>
    <x v="2"/>
  </r>
  <r>
    <x v="0"/>
    <x v="3"/>
    <s v="Slovenia"/>
    <s v="2014Q1"/>
    <s v="201401"/>
    <d v="2013-11-12T00:00:00"/>
    <s v="TF00"/>
    <m/>
    <x v="251"/>
    <s v="Fusion EMEA"/>
    <s v="CBR564460"/>
    <x v="126"/>
    <x v="125"/>
    <s v="NO"/>
    <s v="NO"/>
    <n v="555.7097"/>
    <s v="2020006550"/>
    <s v="?"/>
    <x v="0"/>
    <m/>
    <m/>
    <m/>
    <x v="1"/>
    <x v="2"/>
  </r>
  <r>
    <x v="1"/>
    <x v="1"/>
    <s v="USA"/>
    <s v="2014Q1"/>
    <s v="201401"/>
    <d v="2013-11-13T00:00:00"/>
    <s v="8700"/>
    <s v="Qayyum, Fred"/>
    <x v="565"/>
    <s v="Fusion Americas"/>
    <s v="24Z125213"/>
    <x v="175"/>
    <x v="174"/>
    <s v="NO"/>
    <s v="NO"/>
    <n v="8998"/>
    <s v="4300197576"/>
    <s v="?"/>
    <x v="3"/>
    <s v="P-FED-DoD/Intel"/>
    <s v="1-Strat"/>
    <s v="1-Strat"/>
    <x v="1"/>
    <x v="2"/>
  </r>
  <r>
    <x v="0"/>
    <x v="10"/>
    <s v="South Africa"/>
    <s v="2014Q1"/>
    <s v="201401"/>
    <d v="2013-11-12T00:00:00"/>
    <s v="TF00"/>
    <m/>
    <x v="249"/>
    <s v="Fusion EMEA"/>
    <s v="79R562178"/>
    <x v="125"/>
    <x v="124"/>
    <s v="NO"/>
    <s v="NO"/>
    <n v="3230.8391999999999"/>
    <s v="POP123608"/>
    <s v="?"/>
    <x v="0"/>
    <m/>
    <m/>
    <m/>
    <x v="1"/>
    <x v="2"/>
  </r>
  <r>
    <x v="2"/>
    <x v="15"/>
    <s v="India"/>
    <s v="2014Q1"/>
    <s v="201401"/>
    <d v="2013-11-28T00:00:00"/>
    <s v="TE00"/>
    <m/>
    <x v="184"/>
    <s v="Fusion APJ"/>
    <s v="J91927913"/>
    <x v="97"/>
    <x v="97"/>
    <s v="NO"/>
    <s v="ATTACH_BY_AMIDID"/>
    <n v="14847.052299999999"/>
    <s v="IG175527"/>
    <s v="?"/>
    <x v="0"/>
    <m/>
    <m/>
    <m/>
    <x v="1"/>
    <x v="0"/>
  </r>
  <r>
    <x v="0"/>
    <x v="3"/>
    <s v="Serbia"/>
    <s v="2014Q1"/>
    <s v="201401"/>
    <d v="2013-11-28T00:00:00"/>
    <s v="8700"/>
    <m/>
    <x v="571"/>
    <s v="Fusion EMEA"/>
    <s v="CBR632017"/>
    <x v="14"/>
    <x v="14"/>
    <s v="NO"/>
    <s v="NO"/>
    <n v="1472.8793000000001"/>
    <s v="2711131"/>
    <s v="?"/>
    <x v="0"/>
    <m/>
    <m/>
    <m/>
    <x v="1"/>
    <x v="1"/>
  </r>
  <r>
    <x v="0"/>
    <x v="3"/>
    <s v="Serbia"/>
    <s v="2014Q1"/>
    <s v="201401"/>
    <d v="2013-11-28T00:00:00"/>
    <s v="8700"/>
    <m/>
    <x v="571"/>
    <s v="Fusion EMEA"/>
    <s v="CBR632017"/>
    <x v="14"/>
    <x v="14"/>
    <s v="NO"/>
    <s v="NO"/>
    <n v="949.8913"/>
    <s v="2711131"/>
    <s v="?"/>
    <x v="0"/>
    <m/>
    <m/>
    <m/>
    <x v="1"/>
    <x v="1"/>
  </r>
  <r>
    <x v="0"/>
    <x v="2"/>
    <s v="Germany"/>
    <s v="2014Q1"/>
    <s v="201401"/>
    <d v="2013-11-28T00:00:00"/>
    <s v="TF00"/>
    <s v="Duschek, Thomas"/>
    <x v="650"/>
    <s v="Fusion EMEA"/>
    <s v="83R632163"/>
    <x v="307"/>
    <x v="306"/>
    <s v="NO"/>
    <s v="NO"/>
    <n v="1168.298"/>
    <s v="4207568"/>
    <s v="?"/>
    <x v="0"/>
    <m/>
    <m/>
    <m/>
    <x v="1"/>
    <x v="1"/>
  </r>
  <r>
    <x v="0"/>
    <x v="3"/>
    <s v="Serbia"/>
    <s v="2014Q1"/>
    <s v="201401"/>
    <d v="2013-11-28T00:00:00"/>
    <s v="8700"/>
    <m/>
    <x v="571"/>
    <s v="Fusion EMEA"/>
    <s v="CBR632017"/>
    <x v="14"/>
    <x v="14"/>
    <s v="NO"/>
    <s v="NO"/>
    <n v="1902.7325000000001"/>
    <s v="2711131"/>
    <s v="?"/>
    <x v="0"/>
    <m/>
    <m/>
    <m/>
    <x v="1"/>
    <x v="1"/>
  </r>
  <r>
    <x v="0"/>
    <x v="5"/>
    <s v="Italy"/>
    <s v="2014Q1"/>
    <s v="201401"/>
    <d v="2013-11-28T00:00:00"/>
    <s v="TE00"/>
    <m/>
    <x v="651"/>
    <s v="Fusion EMEA"/>
    <s v="82R628813"/>
    <x v="308"/>
    <x v="307"/>
    <s v="NO"/>
    <s v="NO"/>
    <n v="27696.982100000001"/>
    <s v="90384032"/>
    <s v="?"/>
    <x v="0"/>
    <m/>
    <m/>
    <m/>
    <x v="1"/>
    <x v="2"/>
  </r>
  <r>
    <x v="0"/>
    <x v="5"/>
    <s v="Italy"/>
    <s v="2014Q1"/>
    <s v="201401"/>
    <d v="2013-11-28T00:00:00"/>
    <s v="TE00"/>
    <m/>
    <x v="651"/>
    <s v="Fusion EMEA"/>
    <s v="82R628813"/>
    <x v="308"/>
    <x v="307"/>
    <s v="NO"/>
    <s v="NO"/>
    <n v="387.8467"/>
    <s v="90384032"/>
    <s v="?"/>
    <x v="0"/>
    <m/>
    <m/>
    <m/>
    <x v="1"/>
    <x v="2"/>
  </r>
  <r>
    <x v="0"/>
    <x v="5"/>
    <s v="Spain"/>
    <s v="2014Q1"/>
    <s v="201401"/>
    <d v="2013-11-28T00:00:00"/>
    <s v="TE00"/>
    <m/>
    <x v="652"/>
    <s v="Fusion EMEA"/>
    <s v="70R631096"/>
    <x v="309"/>
    <x v="308"/>
    <s v="NO"/>
    <s v="NO"/>
    <n v="13580.831899999999"/>
    <s v="CP13-09468 / CETELEM"/>
    <s v="?"/>
    <x v="0"/>
    <m/>
    <m/>
    <m/>
    <x v="1"/>
    <x v="2"/>
  </r>
  <r>
    <x v="0"/>
    <x v="2"/>
    <s v="Germany"/>
    <s v="2014Q1"/>
    <s v="201401"/>
    <d v="2013-11-28T00:00:00"/>
    <s v="TE00"/>
    <s v="Wolf, Petra"/>
    <x v="653"/>
    <s v="Fusion EMEA"/>
    <s v="83R630288"/>
    <x v="310"/>
    <x v="309"/>
    <s v="NO"/>
    <s v="NO"/>
    <n v="18108.618900000001"/>
    <s v="4300049825/85546/Profi.Com"/>
    <s v="?"/>
    <x v="0"/>
    <m/>
    <m/>
    <m/>
    <x v="1"/>
    <x v="2"/>
  </r>
  <r>
    <x v="2"/>
    <x v="11"/>
    <s v="China"/>
    <s v="2014Q1"/>
    <s v="201401"/>
    <d v="2013-11-29T00:00:00"/>
    <s v="8700"/>
    <m/>
    <x v="485"/>
    <s v="Fusion APJ"/>
    <s v="F49968015"/>
    <x v="14"/>
    <x v="14"/>
    <s v="NO"/>
    <s v="NO"/>
    <n v="2892.88"/>
    <s v="AVNETHP13-0048"/>
    <s v="?"/>
    <x v="0"/>
    <m/>
    <m/>
    <m/>
    <x v="1"/>
    <x v="1"/>
  </r>
  <r>
    <x v="0"/>
    <x v="2"/>
    <s v="Germany"/>
    <s v="2014Q1"/>
    <s v="201401"/>
    <d v="2013-11-28T00:00:00"/>
    <s v="TF00"/>
    <s v="Duschek, Thomas"/>
    <x v="650"/>
    <s v="Fusion EMEA"/>
    <s v="83R632163"/>
    <x v="307"/>
    <x v="306"/>
    <s v="NO"/>
    <s v="NO"/>
    <n v="21.207100000000001"/>
    <s v="4207568"/>
    <s v="?"/>
    <x v="0"/>
    <m/>
    <m/>
    <m/>
    <x v="1"/>
    <x v="1"/>
  </r>
  <r>
    <x v="0"/>
    <x v="2"/>
    <s v="Switzerland"/>
    <s v="2014Q1"/>
    <s v="201401"/>
    <d v="2013-11-28T00:00:00"/>
    <s v="4Y00"/>
    <s v="Kuich, Dieter"/>
    <x v="654"/>
    <s v="Fusion EMEA"/>
    <s v="87R631609"/>
    <x v="311"/>
    <x v="310"/>
    <s v="ATTACH_BY_AMIDID"/>
    <s v="NO"/>
    <n v="29976.821199999998"/>
    <s v="4500279522"/>
    <s v="?"/>
    <x v="0"/>
    <m/>
    <m/>
    <m/>
    <x v="0"/>
    <x v="2"/>
  </r>
  <r>
    <x v="2"/>
    <x v="11"/>
    <s v="China"/>
    <s v="2014Q1"/>
    <s v="201401"/>
    <d v="2013-11-29T00:00:00"/>
    <s v="8700"/>
    <m/>
    <x v="485"/>
    <s v="Fusion APJ"/>
    <s v="F49968015"/>
    <x v="14"/>
    <x v="14"/>
    <s v="NO"/>
    <s v="NO"/>
    <n v="879.24"/>
    <s v="AVNETHP13-0048"/>
    <s v="?"/>
    <x v="0"/>
    <m/>
    <m/>
    <m/>
    <x v="1"/>
    <x v="1"/>
  </r>
  <r>
    <x v="0"/>
    <x v="2"/>
    <s v="Switzerland"/>
    <s v="2014Q1"/>
    <s v="201401"/>
    <d v="2013-11-28T00:00:00"/>
    <s v="4Y00"/>
    <s v="Kuich, Dieter"/>
    <x v="654"/>
    <s v="Fusion EMEA"/>
    <s v="87R631609"/>
    <x v="311"/>
    <x v="310"/>
    <s v="ATTACH_BY_AMIDID"/>
    <s v="NO"/>
    <n v="103109.82339999999"/>
    <s v="4500279522"/>
    <s v="?"/>
    <x v="0"/>
    <m/>
    <m/>
    <m/>
    <x v="0"/>
    <x v="2"/>
  </r>
  <r>
    <x v="1"/>
    <x v="1"/>
    <s v="USA"/>
    <s v="2014Q1"/>
    <s v="201401"/>
    <d v="2013-11-07T00:00:00"/>
    <s v="8700"/>
    <s v="Laird, Matt"/>
    <x v="655"/>
    <s v="Fusion Americas"/>
    <s v="24Z124474"/>
    <x v="32"/>
    <x v="32"/>
    <s v="NO"/>
    <s v="ATTACH_BY_AMIDID"/>
    <n v="2190.65"/>
    <s v="4300196265"/>
    <s v="?"/>
    <x v="1"/>
    <s v="W-Southwest"/>
    <s v="1-Strat"/>
    <s v="1-Strat SW"/>
    <x v="1"/>
    <x v="0"/>
  </r>
  <r>
    <x v="1"/>
    <x v="1"/>
    <s v="USA"/>
    <s v="2014Q1"/>
    <s v="201401"/>
    <d v="2013-11-07T00:00:00"/>
    <s v="8700"/>
    <m/>
    <x v="579"/>
    <s v="Fusion Americas"/>
    <s v="24Z123535"/>
    <x v="284"/>
    <x v="283"/>
    <s v="NO"/>
    <s v="NO"/>
    <n v="2214"/>
    <s v="4300194440"/>
    <s v="?"/>
    <x v="1"/>
    <s v="W-NC Ohio Valley"/>
    <s v="4-Comm T2"/>
    <s v="4-Comm T2"/>
    <x v="1"/>
    <x v="2"/>
  </r>
  <r>
    <x v="1"/>
    <x v="1"/>
    <s v="USA"/>
    <s v="2014Q1"/>
    <s v="201401"/>
    <d v="2013-11-07T00:00:00"/>
    <s v="TF00"/>
    <m/>
    <x v="579"/>
    <s v="Fusion Americas"/>
    <s v="24Z123535"/>
    <x v="284"/>
    <x v="283"/>
    <s v="NO"/>
    <s v="NO"/>
    <n v="-2214"/>
    <s v="4300194440"/>
    <s v="?"/>
    <x v="1"/>
    <s v="W-NC Ohio Valley"/>
    <s v="4-Comm T2"/>
    <s v="4-Comm T2"/>
    <x v="1"/>
    <x v="2"/>
  </r>
  <r>
    <x v="1"/>
    <x v="1"/>
    <s v="USA"/>
    <s v="2014Q1"/>
    <s v="201401"/>
    <d v="2013-11-07T00:00:00"/>
    <s v="TF00"/>
    <m/>
    <x v="579"/>
    <s v="Fusion Americas"/>
    <s v="24Z123535"/>
    <x v="284"/>
    <x v="283"/>
    <s v="NO"/>
    <s v="NO"/>
    <n v="-2214"/>
    <s v="4300194440"/>
    <s v="?"/>
    <x v="1"/>
    <s v="W-NC Ohio Valley"/>
    <s v="4-Comm T2"/>
    <s v="4-Comm T2"/>
    <x v="1"/>
    <x v="2"/>
  </r>
  <r>
    <x v="0"/>
    <x v="8"/>
    <s v="Netherland"/>
    <s v="2014Q1"/>
    <s v="201401"/>
    <d v="2013-11-22T00:00:00"/>
    <s v="8700"/>
    <m/>
    <x v="656"/>
    <s v="Fusion EMEA"/>
    <s v="85R606253"/>
    <x v="312"/>
    <x v="311"/>
    <s v="NO"/>
    <s v="NO"/>
    <n v="12987.3573"/>
    <s v="SYM-201311-010"/>
    <s v="?"/>
    <x v="0"/>
    <m/>
    <m/>
    <m/>
    <x v="1"/>
    <x v="2"/>
  </r>
  <r>
    <x v="2"/>
    <x v="7"/>
    <s v="Australia"/>
    <s v="2014Q1"/>
    <s v="201401"/>
    <d v="2013-11-22T00:00:00"/>
    <s v="TE00"/>
    <m/>
    <x v="657"/>
    <s v="Fusion APJ"/>
    <s v="906593758"/>
    <x v="313"/>
    <x v="312"/>
    <s v="NO"/>
    <s v="NO"/>
    <n v="36943.051800000001"/>
    <s v="4505924415"/>
    <s v="?"/>
    <x v="0"/>
    <m/>
    <m/>
    <m/>
    <x v="1"/>
    <x v="2"/>
  </r>
  <r>
    <x v="2"/>
    <x v="11"/>
    <s v="China"/>
    <s v="2014Q1"/>
    <s v="201401"/>
    <d v="2013-11-13T00:00:00"/>
    <s v="TE00"/>
    <m/>
    <x v="261"/>
    <s v="Fusion APJ"/>
    <s v="F49963121"/>
    <x v="14"/>
    <x v="14"/>
    <s v="NO"/>
    <s v="NO"/>
    <n v="5677"/>
    <s v="2013SINOUX(SW)-HP-006"/>
    <s v="?"/>
    <x v="0"/>
    <m/>
    <m/>
    <m/>
    <x v="1"/>
    <x v="1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35927.949999999997"/>
    <s v="CF012001"/>
    <s v="?"/>
    <x v="0"/>
    <m/>
    <m/>
    <m/>
    <x v="1"/>
    <x v="2"/>
  </r>
  <r>
    <x v="0"/>
    <x v="5"/>
    <s v="Italy"/>
    <s v="2014Q1"/>
    <s v="201401"/>
    <d v="2013-11-20T00:00:00"/>
    <s v="TE00"/>
    <m/>
    <x v="658"/>
    <s v="Fusion EMEA"/>
    <s v="82R593488"/>
    <x v="14"/>
    <x v="14"/>
    <s v="NO"/>
    <s v="NO"/>
    <n v="131.4845"/>
    <s v="81545"/>
    <s v="?"/>
    <x v="0"/>
    <m/>
    <m/>
    <m/>
    <x v="1"/>
    <x v="1"/>
  </r>
  <r>
    <x v="0"/>
    <x v="5"/>
    <s v="Italy"/>
    <s v="2014Q1"/>
    <s v="201401"/>
    <d v="2013-11-20T00:00:00"/>
    <s v="TE00"/>
    <m/>
    <x v="658"/>
    <s v="Fusion EMEA"/>
    <s v="82R593488"/>
    <x v="14"/>
    <x v="14"/>
    <s v="NO"/>
    <s v="NO"/>
    <n v="588.30880000000002"/>
    <s v="81545"/>
    <s v="?"/>
    <x v="0"/>
    <m/>
    <m/>
    <m/>
    <x v="1"/>
    <x v="1"/>
  </r>
  <r>
    <x v="0"/>
    <x v="5"/>
    <s v="Italy"/>
    <s v="2014Q1"/>
    <s v="201401"/>
    <d v="2013-11-20T00:00:00"/>
    <s v="TE00"/>
    <m/>
    <x v="658"/>
    <s v="Fusion EMEA"/>
    <s v="82R593488"/>
    <x v="14"/>
    <x v="14"/>
    <s v="NO"/>
    <s v="NO"/>
    <n v="14486.895"/>
    <s v="81545"/>
    <s v="?"/>
    <x v="0"/>
    <m/>
    <m/>
    <m/>
    <x v="1"/>
    <x v="1"/>
  </r>
  <r>
    <x v="1"/>
    <x v="1"/>
    <s v="USA"/>
    <s v="2014Q1"/>
    <s v="201401"/>
    <d v="2013-11-27T00:00:00"/>
    <s v="TE00"/>
    <m/>
    <x v="47"/>
    <s v="Fusion Americas"/>
    <s v="26Z073625"/>
    <x v="29"/>
    <x v="29"/>
    <s v="NO"/>
    <s v="NO"/>
    <n v="9240"/>
    <s v="1581216"/>
    <s v="?"/>
    <x v="1"/>
    <s v="W-NC Great Lakes"/>
    <s v="4-Comm T2"/>
    <s v="4-Comm T2"/>
    <x v="1"/>
    <x v="2"/>
  </r>
  <r>
    <x v="1"/>
    <x v="1"/>
    <s v="USA"/>
    <s v="2014Q1"/>
    <s v="201401"/>
    <d v="2013-11-27T00:00:00"/>
    <s v="TE00"/>
    <m/>
    <x v="659"/>
    <s v="Fusion Americas"/>
    <s v="26Z073681"/>
    <x v="1"/>
    <x v="1"/>
    <s v="NO"/>
    <s v="NO"/>
    <n v="8133.2516999999998"/>
    <s v="7100210180-1395"/>
    <s v="?"/>
    <x v="0"/>
    <m/>
    <m/>
    <m/>
    <x v="1"/>
    <x v="1"/>
  </r>
  <r>
    <x v="1"/>
    <x v="1"/>
    <s v="USA"/>
    <s v="2014Q1"/>
    <s v="201401"/>
    <d v="2013-11-26T00:00:00"/>
    <s v="TE00"/>
    <m/>
    <x v="12"/>
    <s v="Fusion Americas"/>
    <s v="26Z067735"/>
    <x v="7"/>
    <x v="7"/>
    <s v="NO"/>
    <s v="NO"/>
    <n v="-19641.45"/>
    <s v="4503454768"/>
    <s v="?"/>
    <x v="1"/>
    <s v="W-Southwest"/>
    <s v="1-Strat"/>
    <s v="1-Strat EG"/>
    <x v="1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23888.25"/>
    <s v="4503454768"/>
    <s v="?"/>
    <x v="1"/>
    <s v="W-Southwest"/>
    <s v="1-Strat"/>
    <s v="1-Strat EG"/>
    <x v="2"/>
    <x v="1"/>
  </r>
  <r>
    <x v="2"/>
    <x v="11"/>
    <s v="China"/>
    <s v="2014Q1"/>
    <s v="201401"/>
    <d v="2013-11-13T00:00:00"/>
    <s v="TE00"/>
    <m/>
    <x v="261"/>
    <s v="Fusion APJ"/>
    <s v="F49963121"/>
    <x v="14"/>
    <x v="14"/>
    <s v="NO"/>
    <s v="NO"/>
    <n v="4401.3999999999996"/>
    <s v="2013SINOUX(SW)-HP-006"/>
    <s v="?"/>
    <x v="0"/>
    <m/>
    <m/>
    <m/>
    <x v="1"/>
    <x v="1"/>
  </r>
  <r>
    <x v="2"/>
    <x v="11"/>
    <s v="China"/>
    <s v="2014Q1"/>
    <s v="201401"/>
    <d v="2013-11-13T00:00:00"/>
    <s v="TE00"/>
    <m/>
    <x v="660"/>
    <s v="Fusion APJ"/>
    <s v="F49963121"/>
    <x v="14"/>
    <x v="14"/>
    <s v="NO"/>
    <s v="NO"/>
    <n v="28284.12"/>
    <s v="2013SINOUX(SW)-HP-006"/>
    <s v="?"/>
    <x v="0"/>
    <m/>
    <m/>
    <m/>
    <x v="1"/>
    <x v="1"/>
  </r>
  <r>
    <x v="1"/>
    <x v="1"/>
    <s v="USA"/>
    <s v="2014Q1"/>
    <s v="201401"/>
    <d v="2013-11-07T00:00:00"/>
    <s v="TF00"/>
    <m/>
    <x v="579"/>
    <s v="Fusion Americas"/>
    <s v="24Z123535"/>
    <x v="284"/>
    <x v="283"/>
    <s v="NO"/>
    <s v="NO"/>
    <n v="-26568"/>
    <s v="4300194440"/>
    <s v="?"/>
    <x v="1"/>
    <s v="W-NC Ohio Valley"/>
    <s v="4-Comm T2"/>
    <s v="4-Comm T2"/>
    <x v="1"/>
    <x v="2"/>
  </r>
  <r>
    <x v="1"/>
    <x v="1"/>
    <s v="USA"/>
    <s v="2014Q1"/>
    <s v="201401"/>
    <d v="2013-11-07T00:00:00"/>
    <s v="8700"/>
    <m/>
    <x v="579"/>
    <s v="Fusion Americas"/>
    <s v="24Z123535"/>
    <x v="284"/>
    <x v="283"/>
    <s v="NO"/>
    <s v="NO"/>
    <n v="26568"/>
    <s v="4300194440"/>
    <s v="?"/>
    <x v="1"/>
    <s v="W-NC Ohio Valley"/>
    <s v="4-Comm T2"/>
    <s v="4-Comm T2"/>
    <x v="1"/>
    <x v="2"/>
  </r>
  <r>
    <x v="1"/>
    <x v="1"/>
    <s v="USA"/>
    <s v="2014Q1"/>
    <s v="201401"/>
    <d v="2013-11-07T00:00:00"/>
    <s v="8700"/>
    <m/>
    <x v="579"/>
    <s v="Fusion Americas"/>
    <s v="24Z123535"/>
    <x v="284"/>
    <x v="283"/>
    <s v="NO"/>
    <s v="NO"/>
    <n v="2214"/>
    <s v="4300194440"/>
    <s v="?"/>
    <x v="1"/>
    <s v="W-NC Ohio Valley"/>
    <s v="4-Comm T2"/>
    <s v="4-Comm T2"/>
    <x v="1"/>
    <x v="2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6360.7939999999999"/>
    <s v="CF012001"/>
    <s v="?"/>
    <x v="0"/>
    <m/>
    <m/>
    <m/>
    <x v="1"/>
    <x v="2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46.220799999999997"/>
    <s v="CF012001"/>
    <s v="?"/>
    <x v="0"/>
    <m/>
    <m/>
    <m/>
    <x v="1"/>
    <x v="2"/>
  </r>
  <r>
    <x v="0"/>
    <x v="8"/>
    <s v="Norway"/>
    <s v="2014Q1"/>
    <s v="201401"/>
    <d v="2013-11-20T00:00:00"/>
    <s v="TE00"/>
    <s v="Klovvik, Bjorn"/>
    <x v="661"/>
    <s v="Fusion EMEA"/>
    <s v="92R596326"/>
    <x v="314"/>
    <x v="313"/>
    <s v="NO"/>
    <s v="NO"/>
    <n v="23284.537799999998"/>
    <s v="2323"/>
    <s v="?"/>
    <x v="0"/>
    <m/>
    <m/>
    <m/>
    <x v="1"/>
    <x v="2"/>
  </r>
  <r>
    <x v="0"/>
    <x v="8"/>
    <s v="Netherland"/>
    <s v="2014Q1"/>
    <s v="201401"/>
    <d v="2013-11-20T00:00:00"/>
    <s v="TE00"/>
    <m/>
    <x v="215"/>
    <s v="Fusion EMEA"/>
    <s v="85R595610"/>
    <x v="109"/>
    <x v="109"/>
    <s v="NO"/>
    <s v="NO"/>
    <n v="10222.9473"/>
    <s v="130007138EB-1"/>
    <s v="?"/>
    <x v="0"/>
    <m/>
    <m/>
    <m/>
    <x v="1"/>
    <x v="2"/>
  </r>
  <r>
    <x v="0"/>
    <x v="8"/>
    <s v="Norway"/>
    <s v="2014Q1"/>
    <s v="201401"/>
    <d v="2013-11-20T00:00:00"/>
    <s v="TE00"/>
    <s v="Klovvik, Bjorn"/>
    <x v="662"/>
    <s v="Fusion EMEA"/>
    <s v="92R596321"/>
    <x v="314"/>
    <x v="313"/>
    <s v="NO"/>
    <s v="NO"/>
    <n v="32339.495800000001"/>
    <s v="2324"/>
    <s v="?"/>
    <x v="0"/>
    <m/>
    <m/>
    <m/>
    <x v="1"/>
    <x v="2"/>
  </r>
  <r>
    <x v="1"/>
    <x v="1"/>
    <s v="USA"/>
    <s v="2014Q1"/>
    <s v="201401"/>
    <d v="2013-11-07T00:00:00"/>
    <s v="8700"/>
    <m/>
    <x v="663"/>
    <s v="Fusion Americas"/>
    <s v="24Z124296"/>
    <x v="315"/>
    <x v="314"/>
    <s v="NO"/>
    <s v="NO"/>
    <n v="5275.44"/>
    <s v="4300196077"/>
    <s v="?"/>
    <x v="1"/>
    <s v="W-Southwest"/>
    <s v="5-Territory"/>
    <s v="5-Territory"/>
    <x v="0"/>
    <x v="2"/>
  </r>
  <r>
    <x v="2"/>
    <x v="12"/>
    <s v="Japan"/>
    <s v="2014Q1"/>
    <s v="201401"/>
    <d v="2013-11-06T00:00:00"/>
    <s v="8700"/>
    <m/>
    <x v="664"/>
    <s v="Fusion APJ"/>
    <s v="89FP05554"/>
    <x v="144"/>
    <x v="143"/>
    <s v="NO"/>
    <s v="NO"/>
    <n v="397.21850000000001"/>
    <s v="13HP0028"/>
    <s v="?"/>
    <x v="0"/>
    <m/>
    <m/>
    <m/>
    <x v="1"/>
    <x v="2"/>
  </r>
  <r>
    <x v="0"/>
    <x v="13"/>
    <s v="France"/>
    <s v="2014Q1"/>
    <s v="201401"/>
    <d v="2013-11-29T00:00:00"/>
    <s v="TE00"/>
    <m/>
    <x v="665"/>
    <s v="Fusion EMEA"/>
    <s v="81R639673"/>
    <x v="316"/>
    <x v="315"/>
    <s v="NO"/>
    <s v="NO"/>
    <n v="522817.02020000003"/>
    <s v="3505213030 / SCC / CNAMTS"/>
    <s v="?"/>
    <x v="0"/>
    <m/>
    <m/>
    <m/>
    <x v="2"/>
    <x v="2"/>
  </r>
  <r>
    <x v="0"/>
    <x v="2"/>
    <s v="Germany"/>
    <s v="2014Q1"/>
    <s v="201401"/>
    <d v="2013-11-29T00:00:00"/>
    <s v="TE00"/>
    <m/>
    <x v="497"/>
    <s v="Fusion EMEA"/>
    <s v="83R638109"/>
    <x v="242"/>
    <x v="241"/>
    <s v="NO"/>
    <s v="NO"/>
    <n v="6265.1063000000004"/>
    <s v="4300050620/86714/Bechtle"/>
    <s v="?"/>
    <x v="0"/>
    <m/>
    <m/>
    <m/>
    <x v="1"/>
    <x v="2"/>
  </r>
  <r>
    <x v="0"/>
    <x v="13"/>
    <s v="France"/>
    <s v="2014Q1"/>
    <s v="201401"/>
    <d v="2013-11-22T00:00:00"/>
    <s v="TE00"/>
    <m/>
    <x v="666"/>
    <s v="Fusion EMEA"/>
    <s v="81R605041"/>
    <x v="317"/>
    <x v="316"/>
    <s v="NO"/>
    <s v="NO"/>
    <n v="27161.6639"/>
    <s v="3505190968 / INSIGHT TECHNOLOGY SOL"/>
    <s v="?"/>
    <x v="0"/>
    <m/>
    <m/>
    <m/>
    <x v="1"/>
    <x v="2"/>
  </r>
  <r>
    <x v="0"/>
    <x v="2"/>
    <s v="Germany"/>
    <s v="2014Q1"/>
    <s v="201401"/>
    <d v="2013-11-22T00:00:00"/>
    <s v="TF00"/>
    <m/>
    <x v="667"/>
    <s v="Fusion EMEA"/>
    <s v="83R605537"/>
    <x v="318"/>
    <x v="317"/>
    <s v="NO"/>
    <s v="NO"/>
    <n v="49072.321900000003"/>
    <s v="ZA5.1/21027491/Bö"/>
    <s v="?"/>
    <x v="0"/>
    <m/>
    <m/>
    <m/>
    <x v="1"/>
    <x v="2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19641.45"/>
    <s v="4503454768"/>
    <s v="?"/>
    <x v="1"/>
    <s v="W-Southwest"/>
    <s v="1-Strat"/>
    <s v="1-Strat EG"/>
    <x v="2"/>
    <x v="1"/>
  </r>
  <r>
    <x v="1"/>
    <x v="1"/>
    <s v="USA"/>
    <s v="2014Q1"/>
    <s v="201401"/>
    <d v="2013-11-26T00:00:00"/>
    <s v="TE00"/>
    <m/>
    <x v="13"/>
    <s v="Fusion Americas"/>
    <s v="26Z067735"/>
    <x v="7"/>
    <x v="7"/>
    <s v="NO"/>
    <s v="NO"/>
    <n v="26188.6"/>
    <s v="4503454768"/>
    <s v="?"/>
    <x v="1"/>
    <s v="W-Southwest"/>
    <s v="1-Strat"/>
    <s v="1-Strat EG"/>
    <x v="2"/>
    <x v="1"/>
  </r>
  <r>
    <x v="1"/>
    <x v="1"/>
    <s v="USA"/>
    <s v="2014Q1"/>
    <s v="201401"/>
    <d v="2013-11-01T00:00:00"/>
    <s v="8700"/>
    <s v="TBH-US-East3"/>
    <x v="94"/>
    <s v="Fusion Americas"/>
    <s v="26Z071657"/>
    <x v="53"/>
    <x v="53"/>
    <s v="NO"/>
    <s v="ATTACH_BY_PO"/>
    <n v="840.00000000000091"/>
    <s v="750-4791-1900"/>
    <s v="?"/>
    <x v="2"/>
    <s v="E-NYC Metro"/>
    <s v="1-Strat"/>
    <s v="1-Strat EG"/>
    <x v="2"/>
    <x v="0"/>
  </r>
  <r>
    <x v="0"/>
    <x v="5"/>
    <s v="Italy"/>
    <s v="2014Q1"/>
    <s v="201401"/>
    <d v="2013-11-20T00:00:00"/>
    <s v="TE00"/>
    <m/>
    <x v="658"/>
    <s v="Fusion EMEA"/>
    <s v="82R593488"/>
    <x v="14"/>
    <x v="14"/>
    <s v="NO"/>
    <s v="NO"/>
    <n v="267.18329999999997"/>
    <s v="81545"/>
    <s v="?"/>
    <x v="0"/>
    <m/>
    <m/>
    <m/>
    <x v="1"/>
    <x v="1"/>
  </r>
  <r>
    <x v="0"/>
    <x v="8"/>
    <s v="Norway"/>
    <s v="2014Q1"/>
    <s v="201401"/>
    <d v="2013-11-20T00:00:00"/>
    <s v="TE00"/>
    <s v="Klovvik, Bjorn"/>
    <x v="662"/>
    <s v="Fusion EMEA"/>
    <s v="92R596321"/>
    <x v="314"/>
    <x v="313"/>
    <s v="NO"/>
    <s v="NO"/>
    <n v="2874.6217999999999"/>
    <s v="2324"/>
    <s v="?"/>
    <x v="0"/>
    <m/>
    <m/>
    <m/>
    <x v="1"/>
    <x v="2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1908.646"/>
    <s v="CF012001"/>
    <s v="?"/>
    <x v="0"/>
    <m/>
    <m/>
    <m/>
    <x v="1"/>
    <x v="2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9541.8706999999995"/>
    <s v="CF012001"/>
    <s v="?"/>
    <x v="0"/>
    <m/>
    <m/>
    <m/>
    <x v="1"/>
    <x v="2"/>
  </r>
  <r>
    <x v="0"/>
    <x v="10"/>
    <s v="Morocco"/>
    <s v="2014Q1"/>
    <s v="201401"/>
    <d v="2013-11-20T00:00:00"/>
    <s v="TF00"/>
    <m/>
    <x v="525"/>
    <s v="Fusion EMEA"/>
    <s v="E8R595463"/>
    <x v="253"/>
    <x v="252"/>
    <s v="NO"/>
    <s v="NO"/>
    <n v="477.16160000000002"/>
    <s v="CF012001"/>
    <s v="?"/>
    <x v="0"/>
    <m/>
    <m/>
    <m/>
    <x v="1"/>
    <x v="2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474.49459999999999"/>
    <s v="PO/2013-14/HP/POLARIS RBI/06/RBI"/>
    <s v="?"/>
    <x v="0"/>
    <m/>
    <m/>
    <m/>
    <x v="0"/>
    <x v="0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474.49459999999999"/>
    <s v="PO/2013-14/HP/POLARIS RBI/06/RBI"/>
    <s v="?"/>
    <x v="0"/>
    <m/>
    <m/>
    <m/>
    <x v="1"/>
    <x v="0"/>
  </r>
  <r>
    <x v="1"/>
    <x v="1"/>
    <s v="USA"/>
    <s v="2014Q1"/>
    <s v="201401"/>
    <d v="2013-11-07T00:00:00"/>
    <s v="8700"/>
    <m/>
    <x v="579"/>
    <s v="Fusion Americas"/>
    <s v="24Z123535"/>
    <x v="284"/>
    <x v="283"/>
    <s v="NO"/>
    <s v="NO"/>
    <n v="14760"/>
    <s v="4300194440"/>
    <s v="?"/>
    <x v="1"/>
    <s v="W-NC Ohio Valley"/>
    <s v="4-Comm T2"/>
    <s v="4-Comm T2"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1704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m/>
    <x v="579"/>
    <s v="Fusion Americas"/>
    <s v="24Z123535"/>
    <x v="284"/>
    <x v="283"/>
    <s v="NO"/>
    <s v="NO"/>
    <n v="-14760"/>
    <s v="4300194440"/>
    <s v="?"/>
    <x v="1"/>
    <s v="W-NC Ohio Valley"/>
    <s v="4-Comm T2"/>
    <s v="4-Comm T2"/>
    <x v="1"/>
    <x v="2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8.640000000000022"/>
    <s v="750-4791-1900"/>
    <s v="?"/>
    <x v="2"/>
    <s v="E-NYC Metro"/>
    <s v="1-Strat"/>
    <s v="1-Strat EG"/>
    <x v="2"/>
    <x v="0"/>
  </r>
  <r>
    <x v="2"/>
    <x v="15"/>
    <s v="India"/>
    <s v="2014Q1"/>
    <s v="201401"/>
    <d v="2013-11-27T00:00:00"/>
    <s v="TF00"/>
    <m/>
    <x v="140"/>
    <s v="Fusion APJ"/>
    <s v="J92708496"/>
    <x v="14"/>
    <x v="14"/>
    <s v="NO"/>
    <s v="ATTACH_BY_ORDERNO"/>
    <n v="-474.49459999999999"/>
    <s v="PO/2013-14/HP/POLARIS RBI/06/RBI"/>
    <s v="?"/>
    <x v="0"/>
    <m/>
    <m/>
    <m/>
    <x v="1"/>
    <x v="0"/>
  </r>
  <r>
    <x v="2"/>
    <x v="15"/>
    <s v="India"/>
    <s v="2014Q1"/>
    <s v="201401"/>
    <d v="2013-11-27T00:00:00"/>
    <s v="TF00"/>
    <m/>
    <x v="246"/>
    <s v="Fusion APJ"/>
    <s v="J92708494"/>
    <x v="14"/>
    <x v="14"/>
    <s v="NO"/>
    <s v="ATTACH_BY_ORDERNO"/>
    <n v="-1840.2607"/>
    <s v="PO/2013-14/HP/AXIS BANK/05"/>
    <s v="?"/>
    <x v="0"/>
    <m/>
    <m/>
    <m/>
    <x v="1"/>
    <x v="0"/>
  </r>
  <r>
    <x v="1"/>
    <x v="1"/>
    <s v="USA"/>
    <s v="2014Q1"/>
    <s v="201401"/>
    <d v="2013-11-07T00:00:00"/>
    <s v="8700"/>
    <m/>
    <x v="663"/>
    <s v="Fusion Americas"/>
    <s v="24Z124296"/>
    <x v="315"/>
    <x v="314"/>
    <s v="NO"/>
    <s v="NO"/>
    <n v="73785.600000000006"/>
    <s v="4300196077"/>
    <s v="?"/>
    <x v="1"/>
    <s v="W-Southwest"/>
    <s v="5-Territory"/>
    <s v="5-Territory"/>
    <x v="0"/>
    <x v="2"/>
  </r>
  <r>
    <x v="2"/>
    <x v="15"/>
    <s v="India"/>
    <s v="2014Q1"/>
    <s v="201401"/>
    <d v="2013-11-27T00:00:00"/>
    <s v="TF00"/>
    <m/>
    <x v="177"/>
    <s v="Fusion APJ"/>
    <s v="J92708496"/>
    <x v="14"/>
    <x v="14"/>
    <s v="NO"/>
    <s v="ATTACH_BY_ORDERNO"/>
    <n v="474.49459999999999"/>
    <s v="PO/2013-14/HP/POLARIS RBI/06/RBI"/>
    <s v="?"/>
    <x v="0"/>
    <m/>
    <m/>
    <m/>
    <x v="0"/>
    <x v="0"/>
  </r>
  <r>
    <x v="1"/>
    <x v="1"/>
    <s v="USA"/>
    <s v="2014Q1"/>
    <s v="201401"/>
    <d v="2013-11-07T00:00:00"/>
    <s v="8700"/>
    <m/>
    <x v="663"/>
    <s v="Fusion Americas"/>
    <s v="24Z124296"/>
    <x v="315"/>
    <x v="314"/>
    <s v="NO"/>
    <s v="NO"/>
    <n v="24514.560000000001"/>
    <s v="4300196077"/>
    <s v="?"/>
    <x v="1"/>
    <s v="W-Southwest"/>
    <s v="5-Territory"/>
    <s v="5-Territory"/>
    <x v="0"/>
    <x v="2"/>
  </r>
  <r>
    <x v="1"/>
    <x v="1"/>
    <s v="USA"/>
    <s v="2014Q1"/>
    <s v="201401"/>
    <d v="2013-11-07T00:00:00"/>
    <s v="8700"/>
    <s v="Franzone, Phil"/>
    <x v="668"/>
    <s v="Fusion Americas"/>
    <s v="26Z071517"/>
    <x v="319"/>
    <x v="318"/>
    <s v="NO"/>
    <s v="NO"/>
    <n v="55000"/>
    <s v="4501148214"/>
    <s v="?"/>
    <x v="1"/>
    <s v="W-NC Great Lakes"/>
    <s v="1-Strat"/>
    <s v="1-Strat EG"/>
    <x v="1"/>
    <x v="1"/>
  </r>
  <r>
    <x v="1"/>
    <x v="1"/>
    <s v="USA"/>
    <s v="2014Q1"/>
    <s v="201401"/>
    <d v="2013-11-07T00:00:00"/>
    <s v="4Y00"/>
    <s v="Franzone, Phil"/>
    <x v="668"/>
    <s v="Fusion Americas"/>
    <s v="26Z071517"/>
    <x v="319"/>
    <x v="318"/>
    <s v="NO"/>
    <s v="NO"/>
    <n v="-55000"/>
    <s v="4501148214"/>
    <s v="?"/>
    <x v="1"/>
    <s v="W-NC Great Lakes"/>
    <s v="1-Strat"/>
    <s v="1-Strat EG"/>
    <x v="1"/>
    <x v="1"/>
  </r>
  <r>
    <x v="1"/>
    <x v="1"/>
    <s v="USA"/>
    <s v="2014Q1"/>
    <s v="201401"/>
    <d v="2013-11-07T00:00:00"/>
    <s v="TF00"/>
    <m/>
    <x v="581"/>
    <s v="Fusion Americas"/>
    <s v="26Z071495"/>
    <x v="285"/>
    <x v="284"/>
    <s v="ATTACH_BY_AMIDID"/>
    <s v="NO"/>
    <n v="-3156"/>
    <s v="7600000593"/>
    <s v="?"/>
    <x v="1"/>
    <s v="W-NC Plains"/>
    <s v="1-Strat"/>
    <s v="1-Strat EG"/>
    <x v="1"/>
    <x v="2"/>
  </r>
  <r>
    <x v="2"/>
    <x v="12"/>
    <s v="Japan"/>
    <s v="2014Q1"/>
    <s v="201401"/>
    <d v="2013-11-06T00:00:00"/>
    <s v="TF00"/>
    <s v="Imamura, Satoshi"/>
    <x v="577"/>
    <s v="Fusion APJ"/>
    <s v="89FP05556"/>
    <x v="282"/>
    <x v="281"/>
    <s v="NO"/>
    <s v="NO"/>
    <n v="199.7766"/>
    <s v="1476HP-201300015563"/>
    <s v="?"/>
    <x v="0"/>
    <m/>
    <m/>
    <m/>
    <x v="1"/>
    <x v="2"/>
  </r>
  <r>
    <x v="1"/>
    <x v="1"/>
    <s v="USA"/>
    <s v="2014Q1"/>
    <s v="201401"/>
    <d v="2013-11-07T00:00:00"/>
    <s v="8700"/>
    <s v="Gogolos, Andrea"/>
    <x v="669"/>
    <s v="Fusion Americas"/>
    <s v="26Z072040"/>
    <x v="320"/>
    <x v="319"/>
    <s v="ATTACH_BY_AMIDID"/>
    <s v="NO"/>
    <n v="25230"/>
    <s v="USSW-47102-02"/>
    <s v="?"/>
    <x v="2"/>
    <s v="E-Northeast"/>
    <s v="1-Strat"/>
    <s v="1-Strat EG"/>
    <x v="1"/>
    <x v="1"/>
  </r>
  <r>
    <x v="1"/>
    <x v="1"/>
    <s v="USA"/>
    <s v="2014Q1"/>
    <s v="201401"/>
    <d v="2013-11-07T00:00:00"/>
    <s v="TF00"/>
    <s v="Torres, Billy"/>
    <x v="670"/>
    <s v="Fusion Americas"/>
    <s v="24Z123466"/>
    <x v="321"/>
    <x v="320"/>
    <s v="NO"/>
    <s v="NO"/>
    <n v="-47601"/>
    <s v="6696721"/>
    <s v="?"/>
    <x v="2"/>
    <s v="E-Mid Atlantic"/>
    <s v="3-Comm T1"/>
    <s v="3-Comm T1"/>
    <x v="1"/>
    <x v="2"/>
  </r>
  <r>
    <x v="1"/>
    <x v="1"/>
    <s v="USA"/>
    <s v="2014Q1"/>
    <s v="201401"/>
    <d v="2013-11-07T00:00:00"/>
    <s v="8700"/>
    <s v="Torres, Billy"/>
    <x v="670"/>
    <s v="Fusion Americas"/>
    <s v="24Z123466"/>
    <x v="321"/>
    <x v="320"/>
    <s v="NO"/>
    <s v="NO"/>
    <n v="47601"/>
    <s v="6696721"/>
    <s v="?"/>
    <x v="2"/>
    <s v="E-Mid Atlantic"/>
    <s v="3-Comm T1"/>
    <s v="3-Comm T1"/>
    <x v="1"/>
    <x v="2"/>
  </r>
  <r>
    <x v="1"/>
    <x v="1"/>
    <s v="USA"/>
    <s v="2014Q1"/>
    <s v="201401"/>
    <d v="2013-11-07T00:00:00"/>
    <s v="8700"/>
    <s v="Qayyum, Fred"/>
    <x v="671"/>
    <s v="Fusion Americas"/>
    <s v="26Z071883"/>
    <x v="55"/>
    <x v="55"/>
    <s v="ATTACH_BY_AMIDID"/>
    <s v="NO"/>
    <n v="522.6"/>
    <s v="X1320021S"/>
    <s v="?"/>
    <x v="3"/>
    <s v="P-FED-DoD/Intel"/>
    <s v="1-Strat"/>
    <s v="1-Strat"/>
    <x v="1"/>
    <x v="2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426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Myer, Karl"/>
    <x v="244"/>
    <s v="Fusion Americas"/>
    <s v="26Z072144"/>
    <x v="93"/>
    <x v="93"/>
    <s v="NO"/>
    <s v="ATTACH_BY_PO"/>
    <n v="14505.36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9656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852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8700"/>
    <m/>
    <x v="580"/>
    <s v="Fusion Americas"/>
    <s v="26Z071495"/>
    <x v="285"/>
    <x v="284"/>
    <s v="ATTACH_BY_AMIDID"/>
    <s v="NO"/>
    <n v="50.63"/>
    <s v="7600000593"/>
    <s v="?"/>
    <x v="1"/>
    <s v="W-NC Plains"/>
    <s v="1-Strat"/>
    <s v="1-Strat EG"/>
    <x v="1"/>
    <x v="2"/>
  </r>
  <r>
    <x v="1"/>
    <x v="1"/>
    <s v="USA"/>
    <s v="2014Q1"/>
    <s v="201401"/>
    <d v="2013-11-07T00:00:00"/>
    <s v="4Y00"/>
    <s v="Pham, Leo"/>
    <x v="578"/>
    <s v="Fusion Americas"/>
    <s v="24Z123546"/>
    <x v="283"/>
    <x v="282"/>
    <s v="NO"/>
    <s v="NO"/>
    <n v="1704"/>
    <s v="103300860413"/>
    <s v="?"/>
    <x v="1"/>
    <s v="W-South Central"/>
    <s v="1-Strat"/>
    <s v="1-Strat EG"/>
    <x v="1"/>
    <x v="2"/>
  </r>
  <r>
    <x v="0"/>
    <x v="0"/>
    <s v="UK"/>
    <s v="2014Q1"/>
    <s v="201401"/>
    <d v="2013-11-06T00:00:00"/>
    <s v="8700"/>
    <s v="Haslam, Andy"/>
    <x v="672"/>
    <s v="Fusion EMEA"/>
    <s v="80R523852"/>
    <x v="292"/>
    <x v="291"/>
    <s v="NO"/>
    <s v="NO"/>
    <n v="172675.44570000001"/>
    <s v="509523"/>
    <s v="?"/>
    <x v="0"/>
    <m/>
    <m/>
    <m/>
    <x v="0"/>
    <x v="1"/>
  </r>
  <r>
    <x v="1"/>
    <x v="1"/>
    <s v="USA"/>
    <s v="2014Q1"/>
    <s v="201401"/>
    <d v="2013-11-01T00:00:00"/>
    <s v="8700"/>
    <m/>
    <x v="486"/>
    <s v="Fusion Americas"/>
    <s v="26Z071659"/>
    <x v="7"/>
    <x v="7"/>
    <s v="NO"/>
    <s v="NO"/>
    <n v="34140"/>
    <s v="4503471644"/>
    <s v="?"/>
    <x v="1"/>
    <s v="W-Southwest"/>
    <s v="1-Strat"/>
    <s v="1-Strat EG"/>
    <x v="2"/>
    <x v="1"/>
  </r>
  <r>
    <x v="1"/>
    <x v="1"/>
    <s v="USA"/>
    <s v="2014Q1"/>
    <s v="201401"/>
    <d v="2013-11-01T00:00:00"/>
    <s v="8700"/>
    <m/>
    <x v="486"/>
    <s v="Fusion Americas"/>
    <s v="26Z071659"/>
    <x v="7"/>
    <x v="7"/>
    <s v="NO"/>
    <s v="NO"/>
    <n v="17070"/>
    <s v="4503471644"/>
    <s v="?"/>
    <x v="1"/>
    <s v="W-Southwest"/>
    <s v="1-Strat"/>
    <s v="1-Strat EG"/>
    <x v="2"/>
    <x v="1"/>
  </r>
  <r>
    <x v="1"/>
    <x v="1"/>
    <s v="USA"/>
    <s v="2014Q1"/>
    <s v="201401"/>
    <d v="2013-11-01T00:00:00"/>
    <s v="8700"/>
    <m/>
    <x v="486"/>
    <s v="Fusion Americas"/>
    <s v="26Z071659"/>
    <x v="7"/>
    <x v="7"/>
    <s v="NO"/>
    <s v="NO"/>
    <n v="56900"/>
    <s v="4503471644"/>
    <s v="?"/>
    <x v="1"/>
    <s v="W-Southwest"/>
    <s v="1-Strat"/>
    <s v="1-Strat EG"/>
    <x v="2"/>
    <x v="1"/>
  </r>
  <r>
    <x v="0"/>
    <x v="0"/>
    <s v="UK"/>
    <s v="2014Q1"/>
    <s v="201401"/>
    <d v="2013-11-19T00:00:00"/>
    <s v="TE00"/>
    <m/>
    <x v="673"/>
    <s v="Fusion EMEA"/>
    <s v="80R588904"/>
    <x v="322"/>
    <x v="321"/>
    <s v="NO"/>
    <s v="NO"/>
    <n v="36819.656000000003"/>
    <s v="E858518"/>
    <s v="?"/>
    <x v="0"/>
    <m/>
    <m/>
    <m/>
    <x v="1"/>
    <x v="2"/>
  </r>
  <r>
    <x v="1"/>
    <x v="14"/>
    <s v="Canada"/>
    <s v="2014Q1"/>
    <s v="201401"/>
    <d v="2013-11-07T00:00:00"/>
    <s v="8700"/>
    <m/>
    <x v="674"/>
    <s v="Fusion Americas"/>
    <s v="20Z052938"/>
    <x v="79"/>
    <x v="79"/>
    <s v="NO"/>
    <s v="NO"/>
    <n v="7202.3010999999997"/>
    <s v="653262"/>
    <s v="?"/>
    <x v="0"/>
    <m/>
    <m/>
    <m/>
    <x v="1"/>
    <x v="2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62614.73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245382.05"/>
    <s v="COR-18365"/>
    <s v="?"/>
    <x v="1"/>
    <s v="W-NC Plains"/>
    <s v="2-Seed"/>
    <s v="2-Seed EG"/>
    <x v="2"/>
    <x v="0"/>
  </r>
  <r>
    <x v="1"/>
    <x v="1"/>
    <s v="USA"/>
    <s v="2014Q1"/>
    <s v="201401"/>
    <d v="2013-11-07T00:00:00"/>
    <s v="TE00"/>
    <s v="Marr, Kevin"/>
    <x v="613"/>
    <s v="Fusion Americas"/>
    <s v="26Z070762"/>
    <x v="266"/>
    <x v="265"/>
    <s v="ATTACH_BY_AMIDID"/>
    <s v="NO"/>
    <n v="-94500"/>
    <s v="AR292253"/>
    <s v="?"/>
    <x v="2"/>
    <s v="E-NYC Metro"/>
    <s v="1-Strat"/>
    <s v="1-Strat SW"/>
    <x v="1"/>
    <x v="2"/>
  </r>
  <r>
    <x v="2"/>
    <x v="6"/>
    <s v="Thailand"/>
    <s v="2014Q1"/>
    <s v="201401"/>
    <d v="2013-11-07T00:00:00"/>
    <s v="8700"/>
    <m/>
    <x v="675"/>
    <s v="Fusion APJ"/>
    <s v="J80501616"/>
    <x v="30"/>
    <x v="30"/>
    <s v="NO"/>
    <s v="NO"/>
    <n v="4896.6345000000001"/>
    <s v="2013110618"/>
    <s v="?"/>
    <x v="0"/>
    <m/>
    <m/>
    <m/>
    <x v="1"/>
    <x v="2"/>
  </r>
  <r>
    <x v="2"/>
    <x v="6"/>
    <s v="Thailand"/>
    <s v="2014Q1"/>
    <s v="201401"/>
    <d v="2013-11-07T00:00:00"/>
    <s v="8700"/>
    <m/>
    <x v="675"/>
    <s v="Fusion APJ"/>
    <s v="J80501616"/>
    <x v="30"/>
    <x v="30"/>
    <s v="NO"/>
    <s v="NO"/>
    <n v="192.5804"/>
    <s v="2013110618"/>
    <s v="?"/>
    <x v="0"/>
    <m/>
    <m/>
    <m/>
    <x v="1"/>
    <x v="2"/>
  </r>
  <r>
    <x v="1"/>
    <x v="14"/>
    <s v="Canada"/>
    <s v="2014Q1"/>
    <s v="201401"/>
    <d v="2013-11-07T00:00:00"/>
    <s v="8700"/>
    <s v="Gitajn, Reney"/>
    <x v="676"/>
    <s v="Fusion Americas"/>
    <s v="20Z052314"/>
    <x v="323"/>
    <x v="322"/>
    <s v="NO"/>
    <s v="NO"/>
    <n v="40800.097300000001"/>
    <s v="4300194297"/>
    <s v="?"/>
    <x v="0"/>
    <m/>
    <m/>
    <m/>
    <x v="1"/>
    <x v="2"/>
  </r>
  <r>
    <x v="1"/>
    <x v="14"/>
    <s v="Canada"/>
    <s v="2014Q1"/>
    <s v="201401"/>
    <d v="2013-11-07T00:00:00"/>
    <s v="TF00"/>
    <s v="Gitajn, Reney"/>
    <x v="676"/>
    <s v="Fusion Americas"/>
    <s v="20Z052314"/>
    <x v="323"/>
    <x v="322"/>
    <s v="NO"/>
    <s v="NO"/>
    <n v="-40800.097300000001"/>
    <s v="4300194297"/>
    <s v="?"/>
    <x v="0"/>
    <m/>
    <m/>
    <m/>
    <x v="1"/>
    <x v="2"/>
  </r>
  <r>
    <x v="1"/>
    <x v="14"/>
    <s v="Canada"/>
    <s v="2014Q1"/>
    <s v="201401"/>
    <d v="2013-11-07T00:00:00"/>
    <s v="TE00"/>
    <m/>
    <x v="677"/>
    <s v="Fusion Americas"/>
    <s v="20Z052272"/>
    <x v="324"/>
    <x v="323"/>
    <s v="NO"/>
    <s v="NO"/>
    <n v="11809.7603"/>
    <s v="4300195248"/>
    <s v="?"/>
    <x v="0"/>
    <m/>
    <m/>
    <m/>
    <x v="1"/>
    <x v="2"/>
  </r>
  <r>
    <x v="2"/>
    <x v="12"/>
    <s v="Japan"/>
    <s v="2014Q1"/>
    <s v="201401"/>
    <d v="2013-11-07T00:00:00"/>
    <s v="8700"/>
    <m/>
    <x v="678"/>
    <s v="Fusion APJ"/>
    <s v="89FK16521"/>
    <x v="166"/>
    <x v="165"/>
    <s v="NO"/>
    <s v="NO"/>
    <n v="12246.4725"/>
    <s v="C11C13-002854"/>
    <s v="?"/>
    <x v="0"/>
    <m/>
    <m/>
    <m/>
    <x v="1"/>
    <x v="2"/>
  </r>
  <r>
    <x v="2"/>
    <x v="12"/>
    <s v="Japan"/>
    <s v="2014Q1"/>
    <s v="201401"/>
    <d v="2013-11-07T00:00:00"/>
    <s v="8700"/>
    <m/>
    <x v="679"/>
    <s v="Fusion APJ"/>
    <s v="89FB13923"/>
    <x v="41"/>
    <x v="41"/>
    <s v="NO"/>
    <s v="NO"/>
    <n v="6207.6947"/>
    <s v="400026611-00/400026608-00"/>
    <s v="?"/>
    <x v="0"/>
    <m/>
    <m/>
    <m/>
    <x v="1"/>
    <x v="2"/>
  </r>
  <r>
    <x v="2"/>
    <x v="12"/>
    <s v="Japan"/>
    <s v="2014Q1"/>
    <s v="201401"/>
    <d v="2013-11-07T00:00:00"/>
    <s v="8700"/>
    <s v="Ota, Masao"/>
    <x v="680"/>
    <s v="Fusion APJ"/>
    <s v="89FB13922"/>
    <x v="104"/>
    <x v="104"/>
    <s v="NO"/>
    <s v="NO"/>
    <n v="186.78309999999999"/>
    <s v="B190242327"/>
    <s v="?"/>
    <x v="0"/>
    <m/>
    <m/>
    <m/>
    <x v="1"/>
    <x v="2"/>
  </r>
  <r>
    <x v="2"/>
    <x v="12"/>
    <s v="Japan"/>
    <s v="2014Q1"/>
    <s v="201401"/>
    <d v="2013-11-07T00:00:00"/>
    <s v="8700"/>
    <s v="Ota, Masao"/>
    <x v="681"/>
    <s v="Fusion APJ"/>
    <s v="89FB13922"/>
    <x v="104"/>
    <x v="104"/>
    <s v="NO"/>
    <s v="NO"/>
    <n v="7796.1628000000001"/>
    <s v="B190242327"/>
    <s v="?"/>
    <x v="0"/>
    <m/>
    <m/>
    <m/>
    <x v="1"/>
    <x v="2"/>
  </r>
  <r>
    <x v="2"/>
    <x v="12"/>
    <s v="Japan"/>
    <s v="2014Q1"/>
    <s v="201401"/>
    <d v="2013-11-07T00:00:00"/>
    <s v="8700"/>
    <m/>
    <x v="682"/>
    <s v="Fusion APJ"/>
    <s v="89FP05558"/>
    <x v="144"/>
    <x v="143"/>
    <s v="NO"/>
    <s v="NO"/>
    <n v="8039.7929999999997"/>
    <s v="13HP0029"/>
    <s v="?"/>
    <x v="0"/>
    <m/>
    <m/>
    <m/>
    <x v="1"/>
    <x v="2"/>
  </r>
  <r>
    <x v="2"/>
    <x v="15"/>
    <s v="India"/>
    <s v="2014Q1"/>
    <s v="201401"/>
    <d v="2013-11-28T00:00:00"/>
    <s v="TE00"/>
    <m/>
    <x v="184"/>
    <s v="Fusion APJ"/>
    <s v="J91927913"/>
    <x v="97"/>
    <x v="97"/>
    <s v="NO"/>
    <s v="ATTACH_BY_AMIDID"/>
    <n v="47.964500000000001"/>
    <s v="IG175527"/>
    <s v="?"/>
    <x v="0"/>
    <m/>
    <m/>
    <m/>
    <x v="1"/>
    <x v="0"/>
  </r>
  <r>
    <x v="1"/>
    <x v="1"/>
    <s v="USA"/>
    <s v="2014Q1"/>
    <s v="201401"/>
    <d v="2013-11-01T00:00:00"/>
    <s v="TE00"/>
    <s v="TBH-West"/>
    <x v="683"/>
    <s v="Fusion Americas"/>
    <s v="26Z071665"/>
    <x v="325"/>
    <x v="324"/>
    <s v="NO"/>
    <s v="NO"/>
    <n v="60480"/>
    <s v="1260085090"/>
    <s v="?"/>
    <x v="1"/>
    <s v="W-Northwest"/>
    <s v="1-Strat"/>
    <s v="1-Strat EG"/>
    <x v="1"/>
    <x v="2"/>
  </r>
  <r>
    <x v="1"/>
    <x v="1"/>
    <s v="USA"/>
    <s v="2014Q1"/>
    <s v="201401"/>
    <d v="2013-11-01T00:00:00"/>
    <s v="TE00"/>
    <s v="TBH-West"/>
    <x v="683"/>
    <s v="Fusion Americas"/>
    <s v="26Z071665"/>
    <x v="325"/>
    <x v="324"/>
    <s v="NO"/>
    <s v="NO"/>
    <n v="24192"/>
    <s v="1260085090"/>
    <s v="?"/>
    <x v="1"/>
    <s v="W-Northwest"/>
    <s v="1-Strat"/>
    <s v="1-Strat EG"/>
    <x v="1"/>
    <x v="2"/>
  </r>
  <r>
    <x v="1"/>
    <x v="1"/>
    <s v="USA"/>
    <s v="2014Q1"/>
    <s v="201401"/>
    <d v="2013-11-01T00:00:00"/>
    <s v="TE00"/>
    <s v="Jayme, Allen"/>
    <x v="124"/>
    <s v="Fusion Americas"/>
    <s v="26Z071641"/>
    <x v="67"/>
    <x v="67"/>
    <s v="NO"/>
    <s v="NO"/>
    <n v="44962.5"/>
    <s v="Addendum"/>
    <s v="?"/>
    <x v="1"/>
    <s v="W-South Central"/>
    <s v="3-Comm T1"/>
    <s v="3-Comm T1"/>
    <x v="2"/>
    <x v="2"/>
  </r>
  <r>
    <x v="1"/>
    <x v="1"/>
    <s v="USA"/>
    <s v="2014Q1"/>
    <s v="201401"/>
    <d v="2013-11-01T00:00:00"/>
    <s v="TE00"/>
    <m/>
    <x v="684"/>
    <s v="Fusion Americas"/>
    <s v="24Z123688"/>
    <x v="326"/>
    <x v="325"/>
    <s v="NO"/>
    <s v="NO"/>
    <n v="10748.8"/>
    <s v="6699551"/>
    <s v="?"/>
    <x v="0"/>
    <m/>
    <m/>
    <m/>
    <x v="1"/>
    <x v="2"/>
  </r>
  <r>
    <x v="1"/>
    <x v="1"/>
    <s v="USA"/>
    <s v="2014Q1"/>
    <s v="201401"/>
    <d v="2013-11-01T00:00:00"/>
    <s v="TE00"/>
    <m/>
    <x v="480"/>
    <s v="Fusion Americas"/>
    <s v="24Z123598"/>
    <x v="73"/>
    <x v="73"/>
    <s v="NO"/>
    <s v="NO"/>
    <n v="9689.6"/>
    <s v="103300861034"/>
    <s v="?"/>
    <x v="2"/>
    <s v="E-Northeast"/>
    <s v="5-Territory"/>
    <s v="5-Territory"/>
    <x v="1"/>
    <x v="2"/>
  </r>
  <r>
    <x v="1"/>
    <x v="1"/>
    <s v="USA"/>
    <s v="2014Q1"/>
    <s v="201401"/>
    <d v="2013-11-01T00:00:00"/>
    <s v="8700"/>
    <m/>
    <x v="685"/>
    <s v="Fusion Americas"/>
    <s v="24Z123401"/>
    <x v="327"/>
    <x v="326"/>
    <s v="NO"/>
    <s v="NO"/>
    <n v="3235.35"/>
    <s v="4300193999"/>
    <s v="?"/>
    <x v="1"/>
    <s v="W-NC Plains"/>
    <s v="5-Territory"/>
    <s v="5-Territory"/>
    <x v="1"/>
    <x v="2"/>
  </r>
  <r>
    <x v="1"/>
    <x v="1"/>
    <s v="USA"/>
    <s v="2014Q1"/>
    <s v="201401"/>
    <d v="2013-11-01T00:00:00"/>
    <s v="TE00"/>
    <m/>
    <x v="480"/>
    <s v="Fusion Americas"/>
    <s v="24Z123598"/>
    <x v="73"/>
    <x v="73"/>
    <s v="NO"/>
    <s v="NO"/>
    <n v="5299"/>
    <s v="103300861034"/>
    <s v="?"/>
    <x v="2"/>
    <s v="E-Northeast"/>
    <s v="5-Territory"/>
    <s v="5-Territory"/>
    <x v="1"/>
    <x v="2"/>
  </r>
  <r>
    <x v="1"/>
    <x v="1"/>
    <s v="USA"/>
    <s v="2014Q1"/>
    <s v="201401"/>
    <d v="2013-11-01T00:00:00"/>
    <s v="TE00"/>
    <m/>
    <x v="480"/>
    <s v="Fusion Americas"/>
    <s v="24Z123598"/>
    <x v="73"/>
    <x v="73"/>
    <s v="NO"/>
    <s v="NO"/>
    <n v="24525"/>
    <s v="103300861034"/>
    <s v="?"/>
    <x v="2"/>
    <s v="E-Northeast"/>
    <s v="5-Territory"/>
    <s v="5-Territory"/>
    <x v="1"/>
    <x v="2"/>
  </r>
  <r>
    <x v="1"/>
    <x v="1"/>
    <s v="USA"/>
    <s v="2014Q1"/>
    <s v="201401"/>
    <d v="2013-11-01T00:00:00"/>
    <s v="TE00"/>
    <m/>
    <x v="686"/>
    <s v="Fusion Americas"/>
    <s v="24Z123607"/>
    <x v="328"/>
    <x v="327"/>
    <s v="NO"/>
    <s v="NO"/>
    <n v="23400"/>
    <s v="103300861013"/>
    <s v="?"/>
    <x v="2"/>
    <s v="E-NYC Metro"/>
    <s v="5-Territory"/>
    <s v="5-Territory"/>
    <x v="1"/>
    <x v="2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2964.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s v="Muni, Shantanu"/>
    <x v="137"/>
    <s v="Fusion Americas"/>
    <s v="24Z123732"/>
    <x v="78"/>
    <x v="78"/>
    <s v="NO"/>
    <s v="NO"/>
    <n v="61064.1"/>
    <s v="6699404"/>
    <s v="?"/>
    <x v="2"/>
    <s v="E-Southeast"/>
    <s v="1-Strat"/>
    <s v="1-Strat SW"/>
    <x v="2"/>
    <x v="2"/>
  </r>
  <r>
    <x v="1"/>
    <x v="1"/>
    <s v="USA"/>
    <s v="2014Q1"/>
    <s v="201401"/>
    <d v="2013-11-01T00:00:00"/>
    <s v="8700"/>
    <s v="Muni, Shantanu"/>
    <x v="137"/>
    <s v="Fusion Americas"/>
    <s v="24Z123732"/>
    <x v="78"/>
    <x v="78"/>
    <s v="NO"/>
    <s v="NO"/>
    <n v="72300"/>
    <s v="6699404"/>
    <s v="?"/>
    <x v="2"/>
    <s v="E-Southeast"/>
    <s v="1-Strat"/>
    <s v="1-Strat SW"/>
    <x v="2"/>
    <x v="2"/>
  </r>
  <r>
    <x v="1"/>
    <x v="1"/>
    <s v="USA"/>
    <s v="2014Q1"/>
    <s v="201401"/>
    <d v="2013-11-01T00:00:00"/>
    <s v="TE00"/>
    <s v="Jayme, Allen"/>
    <x v="124"/>
    <s v="Fusion Americas"/>
    <s v="26Z071641"/>
    <x v="67"/>
    <x v="67"/>
    <s v="NO"/>
    <s v="NO"/>
    <n v="147150"/>
    <s v="Addendum"/>
    <s v="?"/>
    <x v="1"/>
    <s v="W-South Central"/>
    <s v="3-Comm T1"/>
    <s v="3-Comm T1"/>
    <x v="2"/>
    <x v="2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21234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489"/>
    <s v="Fusion Americas"/>
    <s v="26Z071664"/>
    <x v="240"/>
    <x v="239"/>
    <s v="NO"/>
    <s v="ATTACH_BY_AMIDID"/>
    <n v="10000"/>
    <s v="POA#2"/>
    <s v="?"/>
    <x v="1"/>
    <s v="W-Northwest"/>
    <s v="3-Comm T1"/>
    <s v="3-Comm T1"/>
    <x v="0"/>
    <x v="0"/>
  </r>
  <r>
    <x v="1"/>
    <x v="1"/>
    <s v="USA"/>
    <s v="2014Q1"/>
    <s v="201401"/>
    <d v="2013-11-01T00:00:00"/>
    <s v="TE00"/>
    <m/>
    <x v="115"/>
    <s v="Fusion Americas"/>
    <s v="26Z071646"/>
    <x v="60"/>
    <x v="60"/>
    <s v="NO"/>
    <s v="NO"/>
    <n v="2200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TE00"/>
    <m/>
    <x v="125"/>
    <s v="Fusion Americas"/>
    <s v="26Z071594"/>
    <x v="68"/>
    <x v="68"/>
    <s v="NO"/>
    <s v="NO"/>
    <n v="17600"/>
    <s v="4503724172  / 4800271924"/>
    <s v="?"/>
    <x v="2"/>
    <s v="E-NYC Metro"/>
    <s v="3-Comm T1"/>
    <s v="3-Comm T1"/>
    <x v="0"/>
    <x v="2"/>
  </r>
  <r>
    <x v="1"/>
    <x v="1"/>
    <s v="USA"/>
    <s v="2014Q1"/>
    <s v="201401"/>
    <d v="2013-11-01T00:00:00"/>
    <s v="TE00"/>
    <s v="Jayme, Allen"/>
    <x v="124"/>
    <s v="Fusion Americas"/>
    <s v="26Z071641"/>
    <x v="67"/>
    <x v="67"/>
    <s v="NO"/>
    <s v="NO"/>
    <n v="71155.199999999997"/>
    <s v="Addendum"/>
    <s v="?"/>
    <x v="1"/>
    <s v="W-South Central"/>
    <s v="3-Comm T1"/>
    <s v="3-Comm T1"/>
    <x v="2"/>
    <x v="2"/>
  </r>
  <r>
    <x v="1"/>
    <x v="1"/>
    <s v="USA"/>
    <s v="2014Q1"/>
    <s v="201401"/>
    <d v="2013-11-01T00:00:00"/>
    <s v="TF00"/>
    <s v="Jayme, Allen"/>
    <x v="119"/>
    <s v="Fusion Americas"/>
    <s v="26Z071638"/>
    <x v="64"/>
    <x v="64"/>
    <s v="NO"/>
    <s v="NO"/>
    <n v="5700"/>
    <s v="POA2 - USSW-47990-04"/>
    <s v="?"/>
    <x v="2"/>
    <s v="E-Southeast"/>
    <s v="1-Strat"/>
    <s v="1-Strat EG"/>
    <x v="2"/>
    <x v="2"/>
  </r>
  <r>
    <x v="1"/>
    <x v="1"/>
    <s v="USA"/>
    <s v="2014Q1"/>
    <s v="201401"/>
    <d v="2013-11-01T00:00:00"/>
    <s v="TE00"/>
    <m/>
    <x v="95"/>
    <s v="Fusion Americas"/>
    <s v="26Z071635"/>
    <x v="54"/>
    <x v="54"/>
    <s v="NO"/>
    <s v="NO"/>
    <n v="17040"/>
    <s v="POA2-USSW-47966-01"/>
    <s v="?"/>
    <x v="1"/>
    <s v="W-NC Great Lakes"/>
    <s v="4-Comm T2"/>
    <s v="4-Comm T2"/>
    <x v="0"/>
    <x v="2"/>
  </r>
  <r>
    <x v="1"/>
    <x v="1"/>
    <s v="USA"/>
    <s v="2014Q1"/>
    <s v="201401"/>
    <d v="2013-11-01T00:00:00"/>
    <s v="TE00"/>
    <m/>
    <x v="125"/>
    <s v="Fusion Americas"/>
    <s v="26Z071594"/>
    <x v="68"/>
    <x v="68"/>
    <s v="NO"/>
    <s v="NO"/>
    <n v="6600"/>
    <s v="4503724172  / 4800271924"/>
    <s v="?"/>
    <x v="2"/>
    <s v="E-NYC Metro"/>
    <s v="3-Comm T1"/>
    <s v="3-Comm T1"/>
    <x v="0"/>
    <x v="2"/>
  </r>
  <r>
    <x v="1"/>
    <x v="1"/>
    <s v="USA"/>
    <s v="2014Q1"/>
    <s v="201401"/>
    <d v="2013-11-01T00:00:00"/>
    <s v="TE00"/>
    <s v="Jayme, Allen"/>
    <x v="124"/>
    <s v="Fusion Americas"/>
    <s v="26Z071641"/>
    <x v="67"/>
    <x v="67"/>
    <s v="NO"/>
    <s v="NO"/>
    <n v="43589.1"/>
    <s v="Addendum"/>
    <s v="?"/>
    <x v="1"/>
    <s v="W-South Central"/>
    <s v="3-Comm T1"/>
    <s v="3-Comm T1"/>
    <x v="2"/>
    <x v="2"/>
  </r>
  <r>
    <x v="1"/>
    <x v="1"/>
    <s v="USA"/>
    <s v="2014Q1"/>
    <s v="201401"/>
    <d v="2013-11-01T00:00:00"/>
    <s v="4Y00"/>
    <m/>
    <x v="687"/>
    <s v="Fusion Americas"/>
    <s v="24Z123698"/>
    <x v="329"/>
    <x v="328"/>
    <s v="NO"/>
    <s v="NO"/>
    <n v="13760"/>
    <s v="4300194892"/>
    <s v="?"/>
    <x v="2"/>
    <s v="E-Northeast"/>
    <s v="4-Comm T2"/>
    <s v="4-Comm T2"/>
    <x v="1"/>
    <x v="2"/>
  </r>
  <r>
    <x v="1"/>
    <x v="1"/>
    <s v="USA"/>
    <s v="2014Q1"/>
    <s v="201401"/>
    <d v="2013-11-01T00:00:00"/>
    <s v="4Y00"/>
    <m/>
    <x v="687"/>
    <s v="Fusion Americas"/>
    <s v="24Z123698"/>
    <x v="329"/>
    <x v="328"/>
    <s v="NO"/>
    <s v="NO"/>
    <n v="16512"/>
    <s v="4300194892"/>
    <s v="?"/>
    <x v="2"/>
    <s v="E-Northeast"/>
    <s v="4-Comm T2"/>
    <s v="4-Comm T2"/>
    <x v="1"/>
    <x v="2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11325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113240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TE00"/>
    <m/>
    <x v="101"/>
    <s v="Fusion Americas"/>
    <s v="26Z067735"/>
    <x v="7"/>
    <x v="7"/>
    <s v="NO"/>
    <s v="NO"/>
    <n v="-5662"/>
    <s v="4503454768"/>
    <s v="?"/>
    <x v="1"/>
    <s v="W-Southwest"/>
    <s v="1-Strat"/>
    <s v="1-Strat EG"/>
    <x v="1"/>
    <x v="1"/>
  </r>
  <r>
    <x v="1"/>
    <x v="1"/>
    <s v="USA"/>
    <s v="2014Q1"/>
    <s v="201401"/>
    <d v="2013-11-01T00:00:00"/>
    <s v="4Y00"/>
    <m/>
    <x v="687"/>
    <s v="Fusion Americas"/>
    <s v="24Z123698"/>
    <x v="329"/>
    <x v="328"/>
    <s v="NO"/>
    <s v="NO"/>
    <n v="5504"/>
    <s v="4300194892"/>
    <s v="?"/>
    <x v="2"/>
    <s v="E-Northeast"/>
    <s v="4-Comm T2"/>
    <s v="4-Comm T2"/>
    <x v="1"/>
    <x v="2"/>
  </r>
  <r>
    <x v="1"/>
    <x v="1"/>
    <s v="USA"/>
    <s v="2014Q1"/>
    <s v="201401"/>
    <d v="2013-11-01T00:00:00"/>
    <s v="4Y00"/>
    <m/>
    <x v="687"/>
    <s v="Fusion Americas"/>
    <s v="24Z123698"/>
    <x v="329"/>
    <x v="328"/>
    <s v="NO"/>
    <s v="NO"/>
    <n v="27520"/>
    <s v="4300194892"/>
    <s v="?"/>
    <x v="2"/>
    <s v="E-Northeast"/>
    <s v="4-Comm T2"/>
    <s v="4-Comm T2"/>
    <x v="1"/>
    <x v="2"/>
  </r>
  <r>
    <x v="1"/>
    <x v="1"/>
    <s v="USA"/>
    <s v="2014Q1"/>
    <s v="201401"/>
    <d v="2013-11-01T00:00:00"/>
    <s v="TE00"/>
    <m/>
    <x v="125"/>
    <s v="Fusion Americas"/>
    <s v="26Z071594"/>
    <x v="68"/>
    <x v="68"/>
    <s v="NO"/>
    <s v="NO"/>
    <n v="12320"/>
    <s v="4503724172  / 4800271924"/>
    <s v="?"/>
    <x v="2"/>
    <s v="E-NYC Metro"/>
    <s v="3-Comm T1"/>
    <s v="3-Comm T1"/>
    <x v="0"/>
    <x v="2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4498.71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29988.720000000001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m/>
    <x v="486"/>
    <s v="Fusion Americas"/>
    <s v="26Z071659"/>
    <x v="7"/>
    <x v="7"/>
    <s v="NO"/>
    <s v="NO"/>
    <n v="68280"/>
    <s v="4503471644"/>
    <s v="?"/>
    <x v="1"/>
    <s v="W-Southwest"/>
    <s v="1-Strat"/>
    <s v="1-Strat EG"/>
    <x v="2"/>
    <x v="1"/>
  </r>
  <r>
    <x v="1"/>
    <x v="1"/>
    <s v="USA"/>
    <s v="2014Q1"/>
    <s v="201401"/>
    <d v="2013-11-01T00:00:00"/>
    <s v="8700"/>
    <m/>
    <x v="486"/>
    <s v="Fusion Americas"/>
    <s v="26Z071659"/>
    <x v="7"/>
    <x v="7"/>
    <s v="NO"/>
    <s v="NO"/>
    <n v="6828"/>
    <s v="4503471644"/>
    <s v="?"/>
    <x v="1"/>
    <s v="W-Southwest"/>
    <s v="1-Strat"/>
    <s v="1-Strat EG"/>
    <x v="2"/>
    <x v="1"/>
  </r>
  <r>
    <x v="1"/>
    <x v="1"/>
    <s v="USA"/>
    <s v="2014Q1"/>
    <s v="201401"/>
    <d v="2013-11-01T00:00:00"/>
    <s v="8700"/>
    <m/>
    <x v="115"/>
    <s v="Fusion Americas"/>
    <s v="26Z071646"/>
    <x v="60"/>
    <x v="60"/>
    <s v="NO"/>
    <s v="NO"/>
    <n v="4694.25"/>
    <s v="HPP PO-01274"/>
    <s v="?"/>
    <x v="1"/>
    <s v="W-Southwest"/>
    <s v="5-Territory"/>
    <s v="5-Territory"/>
    <x v="2"/>
    <x v="2"/>
  </r>
  <r>
    <x v="1"/>
    <x v="1"/>
    <s v="USA"/>
    <s v="2014Q1"/>
    <s v="201401"/>
    <d v="2013-11-01T00:00:00"/>
    <s v="8700"/>
    <m/>
    <x v="486"/>
    <s v="Fusion Americas"/>
    <s v="26Z071659"/>
    <x v="7"/>
    <x v="7"/>
    <s v="NO"/>
    <s v="NO"/>
    <n v="113800"/>
    <s v="4503471644"/>
    <s v="?"/>
    <x v="1"/>
    <s v="W-Southwest"/>
    <s v="1-Strat"/>
    <s v="1-Strat EG"/>
    <x v="2"/>
    <x v="1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31908.66"/>
    <s v="9400126262"/>
    <s v="?"/>
    <x v="0"/>
    <m/>
    <m/>
    <m/>
    <x v="0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9572.36"/>
    <s v="9400126262"/>
    <s v="?"/>
    <x v="0"/>
    <m/>
    <m/>
    <m/>
    <x v="0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32.4"/>
    <s v="9400126262"/>
    <s v="?"/>
    <x v="0"/>
    <m/>
    <m/>
    <m/>
    <x v="0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5362.8"/>
    <s v="9400126262"/>
    <s v="?"/>
    <x v="0"/>
    <m/>
    <m/>
    <m/>
    <x v="0"/>
    <x v="2"/>
  </r>
  <r>
    <x v="1"/>
    <x v="4"/>
    <s v="Argentina"/>
    <s v="2014Q1"/>
    <s v="201401"/>
    <d v="2013-11-01T00:00:00"/>
    <s v="8700"/>
    <s v="Coronado, William"/>
    <x v="73"/>
    <s v="Fusion Americas"/>
    <s v="94Z005998"/>
    <x v="45"/>
    <x v="45"/>
    <s v="ATTACH_BY_PO"/>
    <s v="NO"/>
    <n v="32.4"/>
    <s v="9400126262"/>
    <s v="?"/>
    <x v="0"/>
    <m/>
    <m/>
    <m/>
    <x v="0"/>
    <x v="2"/>
  </r>
  <r>
    <x v="0"/>
    <x v="8"/>
    <s v="Denmark"/>
    <s v="2014Q1"/>
    <s v="201401"/>
    <d v="2013-11-08T00:00:00"/>
    <s v="TE00"/>
    <m/>
    <x v="688"/>
    <s v="Fusion EMEA"/>
    <s v="93R548567"/>
    <x v="14"/>
    <x v="14"/>
    <s v="NO"/>
    <s v="NO"/>
    <n v="4265.4153999999999"/>
    <s v="2013/MS/Denmark/001"/>
    <s v="?"/>
    <x v="0"/>
    <m/>
    <m/>
    <m/>
    <x v="1"/>
    <x v="1"/>
  </r>
  <r>
    <x v="0"/>
    <x v="2"/>
    <s v="Germany"/>
    <s v="2014Q1"/>
    <s v="201401"/>
    <d v="2013-11-08T00:00:00"/>
    <s v="8700"/>
    <m/>
    <x v="689"/>
    <s v="Fusion EMEA"/>
    <s v="83R552358"/>
    <x v="330"/>
    <x v="329"/>
    <s v="NO"/>
    <s v="NO"/>
    <n v="15753.6705"/>
    <s v="3505161103/5502078480/BKD1400396"/>
    <s v="?"/>
    <x v="0"/>
    <m/>
    <m/>
    <m/>
    <x v="1"/>
    <x v="2"/>
  </r>
  <r>
    <x v="0"/>
    <x v="8"/>
    <s v="Denmark"/>
    <s v="2014Q1"/>
    <s v="201401"/>
    <d v="2013-11-08T00:00:00"/>
    <s v="TE00"/>
    <m/>
    <x v="688"/>
    <s v="Fusion EMEA"/>
    <s v="93R548567"/>
    <x v="14"/>
    <x v="14"/>
    <s v="NO"/>
    <s v="NO"/>
    <n v="4796.3882000000003"/>
    <s v="2013/MS/Denmark/001"/>
    <s v="?"/>
    <x v="0"/>
    <m/>
    <m/>
    <m/>
    <x v="1"/>
    <x v="1"/>
  </r>
  <r>
    <x v="0"/>
    <x v="8"/>
    <s v="Denmark"/>
    <s v="2014Q1"/>
    <s v="201401"/>
    <d v="2013-11-08T00:00:00"/>
    <s v="TE00"/>
    <m/>
    <x v="690"/>
    <s v="Fusion EMEA"/>
    <s v="93R549299"/>
    <x v="331"/>
    <x v="330"/>
    <s v="NO"/>
    <s v="NO"/>
    <n v="7058.1422000000002"/>
    <s v="9300-65202-01"/>
    <s v="?"/>
    <x v="0"/>
    <m/>
    <m/>
    <m/>
    <x v="1"/>
    <x v="2"/>
  </r>
  <r>
    <x v="0"/>
    <x v="5"/>
    <s v="Greece"/>
    <s v="2014Q1"/>
    <s v="201401"/>
    <d v="2013-11-08T00:00:00"/>
    <s v="TE00"/>
    <m/>
    <x v="691"/>
    <s v="Fusion EMEA"/>
    <s v="D9R492393"/>
    <x v="332"/>
    <x v="331"/>
    <s v="NO"/>
    <s v="NO"/>
    <n v="-2044.0456999999999"/>
    <s v="64/13"/>
    <s v="?"/>
    <x v="0"/>
    <m/>
    <m/>
    <m/>
    <x v="1"/>
    <x v="2"/>
  </r>
  <r>
    <x v="0"/>
    <x v="5"/>
    <s v="Greece"/>
    <s v="2014Q1"/>
    <s v="201401"/>
    <d v="2013-11-08T00:00:00"/>
    <s v="TE00"/>
    <m/>
    <x v="691"/>
    <s v="Fusion EMEA"/>
    <s v="D9R492393"/>
    <x v="332"/>
    <x v="331"/>
    <s v="NO"/>
    <s v="NO"/>
    <n v="-10222.607400000001"/>
    <s v="64/13"/>
    <s v="?"/>
    <x v="0"/>
    <m/>
    <m/>
    <m/>
    <x v="1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10200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788.97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882.72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784.64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19.12"/>
    <s v="130001395"/>
    <s v="?"/>
    <x v="0"/>
    <m/>
    <m/>
    <m/>
    <x v="0"/>
    <x v="2"/>
  </r>
  <r>
    <x v="1"/>
    <x v="1"/>
    <s v="USA"/>
    <s v="2014Q1"/>
    <s v="201401"/>
    <d v="2013-11-21T00:00:00"/>
    <s v="TE00"/>
    <s v="Javadi, Lee"/>
    <x v="692"/>
    <s v="Fusion Americas"/>
    <s v="26Z073243"/>
    <x v="333"/>
    <x v="332"/>
    <s v="NO"/>
    <s v="NO"/>
    <n v="45000"/>
    <s v="201312829"/>
    <s v="?"/>
    <x v="3"/>
    <s v="P-FED-Civ/SI"/>
    <s v="3-Comm T1"/>
    <s v="3-Comm T1"/>
    <x v="1"/>
    <x v="2"/>
  </r>
  <r>
    <x v="1"/>
    <x v="1"/>
    <s v="USA"/>
    <s v="2014Q1"/>
    <s v="201401"/>
    <d v="2013-11-21T00:00:00"/>
    <s v="TE00"/>
    <m/>
    <x v="415"/>
    <s v="Fusion Americas"/>
    <s v="26Z071363"/>
    <x v="197"/>
    <x v="196"/>
    <s v="NO"/>
    <s v="ATTACH_BY_PO"/>
    <n v="22500"/>
    <s v="900068522"/>
    <s v="?"/>
    <x v="1"/>
    <s v="W-Southwest"/>
    <s v="2-Seed"/>
    <s v="2-Seed EG"/>
    <x v="2"/>
    <x v="0"/>
  </r>
  <r>
    <x v="1"/>
    <x v="1"/>
    <s v="USA"/>
    <s v="2014Q1"/>
    <s v="201401"/>
    <d v="2013-11-21T00:00:00"/>
    <s v="8700"/>
    <s v="Laird, Matt"/>
    <x v="336"/>
    <s v="Fusion Americas"/>
    <s v="24Z126384"/>
    <x v="32"/>
    <x v="32"/>
    <s v="NO"/>
    <s v="NO"/>
    <n v="94.05"/>
    <s v="4300200077"/>
    <s v="?"/>
    <x v="1"/>
    <s v="W-Southwest"/>
    <s v="1-Strat"/>
    <s v="1-Strat SW"/>
    <x v="1"/>
    <x v="1"/>
  </r>
  <r>
    <x v="1"/>
    <x v="1"/>
    <s v="USA"/>
    <s v="2014Q1"/>
    <s v="201401"/>
    <d v="2013-11-21T00:00:00"/>
    <s v="8700"/>
    <s v="Laird, Matt"/>
    <x v="334"/>
    <s v="Fusion Americas"/>
    <s v="24Z126314"/>
    <x v="32"/>
    <x v="32"/>
    <s v="NO"/>
    <s v="NO"/>
    <n v="188.1"/>
    <s v="4300199954"/>
    <s v="?"/>
    <x v="1"/>
    <s v="W-Southwest"/>
    <s v="1-Strat"/>
    <s v="1-Strat SW"/>
    <x v="1"/>
    <x v="1"/>
  </r>
  <r>
    <x v="1"/>
    <x v="1"/>
    <s v="USA"/>
    <s v="2014Q1"/>
    <s v="201401"/>
    <d v="2013-11-21T00:00:00"/>
    <s v="TE00"/>
    <m/>
    <x v="415"/>
    <s v="Fusion Americas"/>
    <s v="26Z071363"/>
    <x v="197"/>
    <x v="196"/>
    <s v="NO"/>
    <s v="ATTACH_BY_PO"/>
    <n v="80000"/>
    <s v="900068522"/>
    <s v="?"/>
    <x v="1"/>
    <s v="W-Southwest"/>
    <s v="2-Seed"/>
    <s v="2-Seed EG"/>
    <x v="2"/>
    <x v="0"/>
  </r>
  <r>
    <x v="1"/>
    <x v="1"/>
    <s v="USA"/>
    <s v="2014Q1"/>
    <s v="201401"/>
    <d v="2013-11-21T00:00:00"/>
    <s v="TE00"/>
    <m/>
    <x v="331"/>
    <s v="Fusion Americas"/>
    <s v="26Z071594"/>
    <x v="68"/>
    <x v="68"/>
    <s v="NO"/>
    <s v="NO"/>
    <n v="79200"/>
    <s v="4503724172"/>
    <s v="?"/>
    <x v="2"/>
    <s v="E-NYC Metro"/>
    <s v="3-Comm T1"/>
    <s v="3-Comm T1"/>
    <x v="0"/>
    <x v="2"/>
  </r>
  <r>
    <x v="1"/>
    <x v="1"/>
    <s v="USA"/>
    <s v="2014Q1"/>
    <s v="201401"/>
    <d v="2013-11-07T00:00:00"/>
    <s v="TF00"/>
    <m/>
    <x v="693"/>
    <s v="Fusion Americas"/>
    <s v="26Z071514"/>
    <x v="334"/>
    <x v="333"/>
    <s v="NO"/>
    <s v="NO"/>
    <n v="-170918.75"/>
    <s v="4501233981"/>
    <s v="?"/>
    <x v="0"/>
    <m/>
    <m/>
    <m/>
    <x v="1"/>
    <x v="2"/>
  </r>
  <r>
    <x v="1"/>
    <x v="1"/>
    <s v="USA"/>
    <s v="2014Q1"/>
    <s v="201401"/>
    <d v="2013-11-07T00:00:00"/>
    <s v="8700"/>
    <m/>
    <x v="693"/>
    <s v="Fusion Americas"/>
    <s v="26Z071514"/>
    <x v="334"/>
    <x v="333"/>
    <s v="NO"/>
    <s v="NO"/>
    <n v="170918.75"/>
    <s v="4501233981"/>
    <s v="?"/>
    <x v="0"/>
    <m/>
    <m/>
    <m/>
    <x v="1"/>
    <x v="2"/>
  </r>
  <r>
    <x v="0"/>
    <x v="3"/>
    <s v="Czech"/>
    <s v="2014Q1"/>
    <s v="201401"/>
    <d v="2013-11-08T00:00:00"/>
    <s v="4Y00"/>
    <m/>
    <x v="694"/>
    <s v="Fusion EMEA"/>
    <s v="L8R299861"/>
    <x v="107"/>
    <x v="107"/>
    <s v="NO"/>
    <s v="NO"/>
    <n v="-19989.95"/>
    <s v="2113080123"/>
    <s v="?"/>
    <x v="0"/>
    <m/>
    <m/>
    <m/>
    <x v="1"/>
    <x v="2"/>
  </r>
  <r>
    <x v="0"/>
    <x v="3"/>
    <s v="Czech"/>
    <s v="2014Q1"/>
    <s v="201401"/>
    <d v="2013-11-08T00:00:00"/>
    <s v="4Y00"/>
    <m/>
    <x v="695"/>
    <s v="Fusion EMEA"/>
    <s v="L8R299861"/>
    <x v="107"/>
    <x v="107"/>
    <s v="NO"/>
    <s v="NO"/>
    <n v="19989.95"/>
    <s v="2113080123"/>
    <s v="?"/>
    <x v="0"/>
    <m/>
    <m/>
    <m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852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1704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4Y00"/>
    <m/>
    <x v="579"/>
    <s v="Fusion Americas"/>
    <s v="24Z123535"/>
    <x v="284"/>
    <x v="283"/>
    <s v="NO"/>
    <s v="NO"/>
    <n v="9225"/>
    <s v="4300194440"/>
    <s v="?"/>
    <x v="1"/>
    <s v="W-NC Ohio Valley"/>
    <s v="4-Comm T2"/>
    <s v="4-Comm T2"/>
    <x v="1"/>
    <x v="2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19.600000000000023"/>
    <s v="750-4791-1900"/>
    <s v="?"/>
    <x v="2"/>
    <s v="E-NYC Metro"/>
    <s v="1-Strat"/>
    <s v="1-Strat EG"/>
    <x v="2"/>
    <x v="0"/>
  </r>
  <r>
    <x v="0"/>
    <x v="2"/>
    <s v="Germany"/>
    <s v="2014Q1"/>
    <s v="201401"/>
    <d v="2013-11-14T00:00:00"/>
    <s v="8700"/>
    <s v="Klotsche, Jens"/>
    <x v="238"/>
    <s v="Fusion EMEA"/>
    <s v="83R572856"/>
    <x v="2"/>
    <x v="2"/>
    <s v="NO"/>
    <s v="NO"/>
    <n v="4596.1935999999996"/>
    <s v="50747759"/>
    <s v="?"/>
    <x v="0"/>
    <m/>
    <m/>
    <m/>
    <x v="1"/>
    <x v="2"/>
  </r>
  <r>
    <x v="0"/>
    <x v="2"/>
    <s v="Germany"/>
    <s v="2014Q1"/>
    <s v="201401"/>
    <d v="2013-11-14T00:00:00"/>
    <s v="8700"/>
    <s v="Klotsche, Jens"/>
    <x v="238"/>
    <s v="Fusion EMEA"/>
    <s v="83R572856"/>
    <x v="2"/>
    <x v="2"/>
    <s v="NO"/>
    <s v="NO"/>
    <n v="5678.2218999999996"/>
    <s v="50747759"/>
    <s v="?"/>
    <x v="0"/>
    <m/>
    <m/>
    <m/>
    <x v="1"/>
    <x v="2"/>
  </r>
  <r>
    <x v="0"/>
    <x v="8"/>
    <s v="Finland"/>
    <s v="2014Q1"/>
    <s v="201401"/>
    <d v="2013-11-14T00:00:00"/>
    <s v="TE00"/>
    <m/>
    <x v="377"/>
    <s v="Fusion EMEA"/>
    <s v="91R573635"/>
    <x v="180"/>
    <x v="179"/>
    <s v="NO"/>
    <s v="NO"/>
    <n v="10969.6036"/>
    <s v="4500484376"/>
    <s v="?"/>
    <x v="0"/>
    <m/>
    <m/>
    <m/>
    <x v="1"/>
    <x v="2"/>
  </r>
  <r>
    <x v="0"/>
    <x v="5"/>
    <s v="Israel"/>
    <s v="2014Q1"/>
    <s v="201401"/>
    <d v="2013-11-14T00:00:00"/>
    <s v="8700"/>
    <m/>
    <x v="437"/>
    <s v="Fusion EMEA"/>
    <s v="74R574992"/>
    <x v="13"/>
    <x v="13"/>
    <s v="NO"/>
    <s v="NO"/>
    <n v="4090"/>
    <s v="110274"/>
    <s v="?"/>
    <x v="0"/>
    <m/>
    <m/>
    <m/>
    <x v="1"/>
    <x v="2"/>
  </r>
  <r>
    <x v="0"/>
    <x v="2"/>
    <s v="Austria"/>
    <s v="2014Q1"/>
    <s v="201401"/>
    <d v="2013-11-19T00:00:00"/>
    <s v="TF00"/>
    <s v="Salmen, Georg"/>
    <x v="594"/>
    <s v="Fusion EMEA"/>
    <s v="71R589963"/>
    <x v="244"/>
    <x v="243"/>
    <s v="ATTACH_BY_AMIDID"/>
    <s v="NO"/>
    <n v="2643.8281999999999"/>
    <s v="130871-WDN"/>
    <s v="?"/>
    <x v="0"/>
    <m/>
    <m/>
    <m/>
    <x v="1"/>
    <x v="1"/>
  </r>
  <r>
    <x v="0"/>
    <x v="5"/>
    <s v="Spain"/>
    <s v="2014Q1"/>
    <s v="201401"/>
    <d v="2013-11-19T00:00:00"/>
    <s v="TE00"/>
    <s v="FERNANDEZ MUERZA, JESUS C"/>
    <x v="696"/>
    <s v="Fusion EMEA"/>
    <s v="70R589605"/>
    <x v="335"/>
    <x v="334"/>
    <s v="NO"/>
    <s v="NO"/>
    <n v="3534.5297"/>
    <s v="8700002424"/>
    <s v="?"/>
    <x v="0"/>
    <m/>
    <m/>
    <m/>
    <x v="1"/>
    <x v="2"/>
  </r>
  <r>
    <x v="0"/>
    <x v="5"/>
    <s v="Israel"/>
    <s v="2014Q1"/>
    <s v="201401"/>
    <d v="2013-11-19T00:00:00"/>
    <s v="TE00"/>
    <m/>
    <x v="697"/>
    <s v="Fusion EMEA"/>
    <s v="74R590215"/>
    <x v="336"/>
    <x v="335"/>
    <s v="NO"/>
    <s v="NO"/>
    <n v="26400"/>
    <s v="90000130"/>
    <s v="?"/>
    <x v="0"/>
    <m/>
    <m/>
    <m/>
    <x v="1"/>
    <x v="2"/>
  </r>
  <r>
    <x v="1"/>
    <x v="1"/>
    <s v="USA"/>
    <s v="2014Q1"/>
    <s v="201402"/>
    <d v="2013-12-12T00:00:00"/>
    <s v="8700"/>
    <s v="Laird, Matt"/>
    <x v="698"/>
    <s v="Fusion Americas"/>
    <s v="24Z128876"/>
    <x v="32"/>
    <x v="32"/>
    <s v="ATTACH_BY_AMIDID"/>
    <s v="NO"/>
    <n v="3129.5"/>
    <s v="4300206089"/>
    <s v="?"/>
    <x v="1"/>
    <s v="W-Southwest"/>
    <s v="1-Strat"/>
    <s v="1-Strat SW"/>
    <x v="1"/>
    <x v="1"/>
  </r>
  <r>
    <x v="0"/>
    <x v="10"/>
    <s v="South Africa"/>
    <s v="2014Q1"/>
    <s v="201401"/>
    <d v="2013-11-19T00:00:00"/>
    <s v="TE00"/>
    <m/>
    <x v="699"/>
    <s v="Fusion EMEA"/>
    <s v="79R576374"/>
    <x v="337"/>
    <x v="336"/>
    <s v="NO"/>
    <s v="NO"/>
    <n v="5518.6822000000002"/>
    <s v="EOH PO PMT000855"/>
    <s v="?"/>
    <x v="0"/>
    <m/>
    <m/>
    <m/>
    <x v="1"/>
    <x v="2"/>
  </r>
  <r>
    <x v="0"/>
    <x v="10"/>
    <s v="South Africa"/>
    <s v="2014Q1"/>
    <s v="201401"/>
    <d v="2013-11-19T00:00:00"/>
    <s v="TE00"/>
    <m/>
    <x v="699"/>
    <s v="Fusion EMEA"/>
    <s v="79R576374"/>
    <x v="337"/>
    <x v="336"/>
    <s v="NO"/>
    <s v="NO"/>
    <n v="1950.6726000000001"/>
    <s v="EOH PO PMT000855"/>
    <s v="?"/>
    <x v="0"/>
    <m/>
    <m/>
    <m/>
    <x v="1"/>
    <x v="2"/>
  </r>
  <r>
    <x v="0"/>
    <x v="10"/>
    <s v="South Africa"/>
    <s v="2014Q1"/>
    <s v="201401"/>
    <d v="2013-11-19T00:00:00"/>
    <s v="TE00"/>
    <m/>
    <x v="699"/>
    <s v="Fusion EMEA"/>
    <s v="79R576374"/>
    <x v="337"/>
    <x v="336"/>
    <s v="NO"/>
    <s v="NO"/>
    <n v="2194.1541999999999"/>
    <s v="EOH PO PMT000855"/>
    <s v="?"/>
    <x v="0"/>
    <m/>
    <m/>
    <m/>
    <x v="1"/>
    <x v="2"/>
  </r>
  <r>
    <x v="0"/>
    <x v="0"/>
    <s v="UK"/>
    <s v="2014Q1"/>
    <s v="201401"/>
    <d v="2013-11-19T00:00:00"/>
    <s v="8700"/>
    <m/>
    <x v="700"/>
    <s v="Fusion EMEA"/>
    <s v="80R585610"/>
    <x v="338"/>
    <x v="337"/>
    <s v="NO"/>
    <s v="NO"/>
    <n v="68570.740399999995"/>
    <s v="D015487"/>
    <s v="?"/>
    <x v="0"/>
    <m/>
    <m/>
    <m/>
    <x v="2"/>
    <x v="2"/>
  </r>
  <r>
    <x v="0"/>
    <x v="0"/>
    <s v="UK"/>
    <s v="2014Q1"/>
    <s v="201401"/>
    <d v="2013-11-19T00:00:00"/>
    <s v="8700"/>
    <m/>
    <x v="700"/>
    <s v="Fusion EMEA"/>
    <s v="80R585610"/>
    <x v="338"/>
    <x v="337"/>
    <s v="NO"/>
    <s v="NO"/>
    <n v="213675.92739999999"/>
    <s v="D015487"/>
    <s v="?"/>
    <x v="0"/>
    <m/>
    <m/>
    <m/>
    <x v="2"/>
    <x v="2"/>
  </r>
  <r>
    <x v="0"/>
    <x v="0"/>
    <s v="UK"/>
    <s v="2014Q1"/>
    <s v="201401"/>
    <d v="2013-11-22T00:00:00"/>
    <s v="TE00"/>
    <m/>
    <x v="589"/>
    <s v="Fusion EMEA"/>
    <s v="80R605766"/>
    <x v="288"/>
    <x v="287"/>
    <s v="NO"/>
    <s v="NO"/>
    <n v="11782.3338"/>
    <s v="E859026"/>
    <s v="?"/>
    <x v="0"/>
    <m/>
    <m/>
    <m/>
    <x v="1"/>
    <x v="2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11659.35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2191.31"/>
    <s v="130001395"/>
    <s v="?"/>
    <x v="0"/>
    <m/>
    <m/>
    <m/>
    <x v="0"/>
    <x v="2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98431.8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TE00"/>
    <m/>
    <x v="128"/>
    <s v="Fusion Americas"/>
    <s v="24Z123719"/>
    <x v="71"/>
    <x v="71"/>
    <s v="NO"/>
    <s v="ATTACH_BY_PO"/>
    <n v="57556.72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09928.56"/>
    <s v="103300861317"/>
    <s v="?"/>
    <x v="1"/>
    <s v="W-South Central"/>
    <s v="4-Comm T2"/>
    <s v="4-Comm T2"/>
    <x v="2"/>
    <x v="0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20.98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10851.75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13022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3617.22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7730.66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894.6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868.14"/>
    <s v="130001395"/>
    <s v="?"/>
    <x v="0"/>
    <m/>
    <m/>
    <m/>
    <x v="0"/>
    <x v="2"/>
  </r>
  <r>
    <x v="0"/>
    <x v="10"/>
    <s v="UAE"/>
    <s v="2014Q1"/>
    <s v="201401"/>
    <d v="2013-11-22T00:00:00"/>
    <s v="TF00"/>
    <m/>
    <x v="22"/>
    <s v="Fusion EMEA"/>
    <s v="E8R601783"/>
    <x v="15"/>
    <x v="15"/>
    <s v="NO"/>
    <s v="NO"/>
    <n v="35.24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17.98"/>
    <s v="130001395"/>
    <s v="?"/>
    <x v="0"/>
    <m/>
    <m/>
    <m/>
    <x v="0"/>
    <x v="2"/>
  </r>
  <r>
    <x v="0"/>
    <x v="10"/>
    <s v="UAE"/>
    <s v="2014Q1"/>
    <s v="201401"/>
    <d v="2013-11-22T00:00:00"/>
    <s v="8700"/>
    <m/>
    <x v="22"/>
    <s v="Fusion EMEA"/>
    <s v="E8R601783"/>
    <x v="15"/>
    <x v="15"/>
    <s v="NO"/>
    <s v="NO"/>
    <n v="926.55"/>
    <s v="130001395"/>
    <s v="?"/>
    <x v="0"/>
    <m/>
    <m/>
    <m/>
    <x v="0"/>
    <x v="2"/>
  </r>
  <r>
    <x v="2"/>
    <x v="12"/>
    <s v="Japan"/>
    <s v="2014Q1"/>
    <s v="201401"/>
    <d v="2013-11-20T00:00:00"/>
    <s v="8700"/>
    <m/>
    <x v="701"/>
    <s v="Fusion APJ"/>
    <s v="89FP05585"/>
    <x v="144"/>
    <x v="143"/>
    <s v="NO"/>
    <s v="NO"/>
    <n v="6285.6562000000004"/>
    <s v="13HP0033"/>
    <s v="?"/>
    <x v="0"/>
    <m/>
    <m/>
    <m/>
    <x v="1"/>
    <x v="2"/>
  </r>
  <r>
    <x v="2"/>
    <x v="6"/>
    <s v="Indonesia"/>
    <s v="2014Q1"/>
    <s v="201401"/>
    <d v="2013-11-20T00:00:00"/>
    <s v="8700"/>
    <m/>
    <x v="702"/>
    <s v="Fusion APJ"/>
    <s v="756184274"/>
    <x v="339"/>
    <x v="338"/>
    <s v="NO"/>
    <s v="NO"/>
    <n v="77.599999999999994"/>
    <s v="O1 064549"/>
    <s v="?"/>
    <x v="0"/>
    <m/>
    <m/>
    <m/>
    <x v="1"/>
    <x v="2"/>
  </r>
  <r>
    <x v="1"/>
    <x v="1"/>
    <s v="USA"/>
    <s v="2014Q1"/>
    <s v="201401"/>
    <d v="2013-11-07T00:00:00"/>
    <s v="4Y00"/>
    <s v="Qayyum, Fred"/>
    <x v="607"/>
    <s v="Fusion Americas"/>
    <s v="26Z071943"/>
    <x v="55"/>
    <x v="55"/>
    <s v="ATTACH_BY_AMIDID"/>
    <s v="NO"/>
    <n v="5927.05"/>
    <s v="X1320028"/>
    <s v="?"/>
    <x v="3"/>
    <s v="P-FED-DoD/Intel"/>
    <s v="1-Strat"/>
    <s v="1-Strat"/>
    <x v="1"/>
    <x v="2"/>
  </r>
  <r>
    <x v="2"/>
    <x v="15"/>
    <s v="India"/>
    <s v="2014Q1"/>
    <s v="201401"/>
    <d v="2013-11-20T00:00:00"/>
    <s v="TE00"/>
    <m/>
    <x v="703"/>
    <s v="Fusion APJ"/>
    <s v="J92706736"/>
    <x v="340"/>
    <x v="339"/>
    <s v="NO"/>
    <s v="ATTACH_BY_AMIDID"/>
    <n v="70.653199999999998"/>
    <s v="P991402/LIONBRIDGE"/>
    <s v="?"/>
    <x v="0"/>
    <m/>
    <m/>
    <m/>
    <x v="1"/>
    <x v="0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30461.4"/>
    <s v="COR-18365"/>
    <s v="?"/>
    <x v="1"/>
    <s v="W-NC Plains"/>
    <s v="2-Seed"/>
    <s v="2-Seed EG"/>
    <x v="2"/>
    <x v="0"/>
  </r>
  <r>
    <x v="0"/>
    <x v="10"/>
    <s v="South Africa"/>
    <s v="2014Q1"/>
    <s v="201401"/>
    <d v="2013-11-02T00:00:00"/>
    <s v="4Y00"/>
    <m/>
    <x v="704"/>
    <s v="Fusion EMEA"/>
    <s v="79R522887"/>
    <x v="153"/>
    <x v="152"/>
    <s v="NO"/>
    <s v="NO"/>
    <n v="494.34390000000002"/>
    <s v="CEMS0308"/>
    <s v="?"/>
    <x v="0"/>
    <m/>
    <m/>
    <m/>
    <x v="1"/>
    <x v="2"/>
  </r>
  <r>
    <x v="0"/>
    <x v="10"/>
    <s v="South Africa"/>
    <s v="2014Q1"/>
    <s v="201401"/>
    <d v="2013-11-02T00:00:00"/>
    <s v="4Y00"/>
    <m/>
    <x v="704"/>
    <s v="Fusion EMEA"/>
    <s v="79R522887"/>
    <x v="153"/>
    <x v="152"/>
    <s v="NO"/>
    <s v="NO"/>
    <n v="988.42550000000006"/>
    <s v="CEMS0308"/>
    <s v="?"/>
    <x v="0"/>
    <m/>
    <m/>
    <m/>
    <x v="1"/>
    <x v="2"/>
  </r>
  <r>
    <x v="1"/>
    <x v="1"/>
    <s v="USA"/>
    <s v="2014Q1"/>
    <s v="201401"/>
    <d v="2013-11-07T00:00:00"/>
    <s v="TE00"/>
    <s v="Marr, Kevin"/>
    <x v="613"/>
    <s v="Fusion Americas"/>
    <s v="26Z070762"/>
    <x v="266"/>
    <x v="265"/>
    <s v="ATTACH_BY_AMIDID"/>
    <s v="NO"/>
    <n v="-37800"/>
    <s v="AR292253"/>
    <s v="?"/>
    <x v="2"/>
    <s v="E-NYC Metro"/>
    <s v="1-Strat"/>
    <s v="1-Strat SW"/>
    <x v="1"/>
    <x v="2"/>
  </r>
  <r>
    <x v="0"/>
    <x v="10"/>
    <s v="South Africa"/>
    <s v="2014Q1"/>
    <s v="201401"/>
    <d v="2013-11-02T00:00:00"/>
    <s v="TF00"/>
    <m/>
    <x v="704"/>
    <s v="Fusion EMEA"/>
    <s v="79R522887"/>
    <x v="153"/>
    <x v="152"/>
    <s v="NO"/>
    <s v="NO"/>
    <n v="-988.42550000000006"/>
    <s v="CEMS0308"/>
    <s v="?"/>
    <x v="0"/>
    <m/>
    <m/>
    <m/>
    <x v="1"/>
    <x v="2"/>
  </r>
  <r>
    <x v="1"/>
    <x v="1"/>
    <s v="USA"/>
    <s v="2014Q1"/>
    <s v="201401"/>
    <d v="2013-11-07T00:00:00"/>
    <s v="TE00"/>
    <s v="Marr, Kevin"/>
    <x v="612"/>
    <s v="Fusion Americas"/>
    <s v="26Z070762"/>
    <x v="266"/>
    <x v="265"/>
    <s v="ATTACH_BY_AMIDID"/>
    <s v="NO"/>
    <n v="37800"/>
    <s v="AR292253"/>
    <s v="?"/>
    <x v="2"/>
    <s v="E-NYC Metro"/>
    <s v="1-Strat"/>
    <s v="1-Strat SW"/>
    <x v="2"/>
    <x v="2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4580.3900000000003"/>
    <s v="103300861317"/>
    <s v="?"/>
    <x v="1"/>
    <s v="W-South Central"/>
    <s v="4-Comm T2"/>
    <s v="4-Comm T2"/>
    <x v="2"/>
    <x v="0"/>
  </r>
  <r>
    <x v="1"/>
    <x v="1"/>
    <s v="USA"/>
    <s v="2014Q1"/>
    <s v="201401"/>
    <d v="2013-11-07T00:00:00"/>
    <s v="TE00"/>
    <s v="Marr, Kevin"/>
    <x v="612"/>
    <s v="Fusion Americas"/>
    <s v="26Z070762"/>
    <x v="266"/>
    <x v="265"/>
    <s v="ATTACH_BY_AMIDID"/>
    <s v="NO"/>
    <n v="8400"/>
    <s v="AR292253"/>
    <s v="?"/>
    <x v="2"/>
    <s v="E-NYC Metro"/>
    <s v="1-Strat"/>
    <s v="1-Strat SW"/>
    <x v="2"/>
    <x v="2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4641.72"/>
    <s v="COR-18365"/>
    <s v="?"/>
    <x v="1"/>
    <s v="W-NC Plains"/>
    <s v="2-Seed"/>
    <s v="2-Seed EG"/>
    <x v="2"/>
    <x v="0"/>
  </r>
  <r>
    <x v="1"/>
    <x v="1"/>
    <s v="USA"/>
    <s v="2014Q1"/>
    <s v="201401"/>
    <d v="2013-11-01T00:00:00"/>
    <s v="TE00"/>
    <m/>
    <x v="684"/>
    <s v="Fusion Americas"/>
    <s v="24Z123688"/>
    <x v="326"/>
    <x v="325"/>
    <s v="NO"/>
    <s v="NO"/>
    <n v="5878.25"/>
    <s v="6699551"/>
    <s v="?"/>
    <x v="0"/>
    <m/>
    <m/>
    <m/>
    <x v="1"/>
    <x v="2"/>
  </r>
  <r>
    <x v="1"/>
    <x v="1"/>
    <s v="USA"/>
    <s v="2014Q1"/>
    <s v="201401"/>
    <d v="2013-11-07T00:00:00"/>
    <s v="4Y00"/>
    <s v="Qayyum, Fred"/>
    <x v="671"/>
    <s v="Fusion Americas"/>
    <s v="26Z071883"/>
    <x v="55"/>
    <x v="55"/>
    <s v="ATTACH_BY_AMIDID"/>
    <s v="NO"/>
    <n v="1871.7"/>
    <s v="X1320021S"/>
    <s v="?"/>
    <x v="3"/>
    <s v="P-FED-DoD/Intel"/>
    <s v="1-Strat"/>
    <s v="1-Strat"/>
    <x v="1"/>
    <x v="2"/>
  </r>
  <r>
    <x v="1"/>
    <x v="1"/>
    <s v="USA"/>
    <s v="2014Q1"/>
    <s v="201401"/>
    <d v="2013-11-01T00:00:00"/>
    <s v="TE00"/>
    <m/>
    <x v="480"/>
    <s v="Fusion Americas"/>
    <s v="24Z123598"/>
    <x v="73"/>
    <x v="73"/>
    <s v="NO"/>
    <s v="NO"/>
    <n v="2557"/>
    <s v="103300861034"/>
    <s v="?"/>
    <x v="2"/>
    <s v="E-Northeast"/>
    <s v="5-Territory"/>
    <s v="5-Territory"/>
    <x v="1"/>
    <x v="2"/>
  </r>
  <r>
    <x v="1"/>
    <x v="1"/>
    <s v="USA"/>
    <s v="2014Q1"/>
    <s v="201401"/>
    <d v="2013-11-01T00:00:00"/>
    <s v="TE00"/>
    <m/>
    <x v="480"/>
    <s v="Fusion Americas"/>
    <s v="24Z123598"/>
    <x v="73"/>
    <x v="73"/>
    <s v="NO"/>
    <s v="NO"/>
    <n v="5299"/>
    <s v="103300861034"/>
    <s v="?"/>
    <x v="2"/>
    <s v="E-Northeast"/>
    <s v="5-Territory"/>
    <s v="5-Territory"/>
    <x v="1"/>
    <x v="2"/>
  </r>
  <r>
    <x v="1"/>
    <x v="1"/>
    <s v="USA"/>
    <s v="2014Q1"/>
    <s v="201401"/>
    <d v="2013-11-07T00:00:00"/>
    <s v="TE00"/>
    <s v="Marr, Kevin"/>
    <x v="612"/>
    <s v="Fusion Americas"/>
    <s v="26Z070762"/>
    <x v="266"/>
    <x v="265"/>
    <s v="ATTACH_BY_AMIDID"/>
    <s v="NO"/>
    <n v="94500"/>
    <s v="AR292253"/>
    <s v="?"/>
    <x v="2"/>
    <s v="E-NYC Metro"/>
    <s v="1-Strat"/>
    <s v="1-Strat SW"/>
    <x v="2"/>
    <x v="2"/>
  </r>
  <r>
    <x v="1"/>
    <x v="1"/>
    <s v="USA"/>
    <s v="2014Q1"/>
    <s v="201401"/>
    <d v="2013-11-07T00:00:00"/>
    <s v="TE00"/>
    <s v="Marr, Kevin"/>
    <x v="613"/>
    <s v="Fusion Americas"/>
    <s v="26Z070762"/>
    <x v="266"/>
    <x v="265"/>
    <s v="ATTACH_BY_AMIDID"/>
    <s v="NO"/>
    <n v="-8400"/>
    <s v="AR292253"/>
    <s v="?"/>
    <x v="2"/>
    <s v="E-NYC Metro"/>
    <s v="1-Strat"/>
    <s v="1-Strat SW"/>
    <x v="1"/>
    <x v="2"/>
  </r>
  <r>
    <x v="1"/>
    <x v="1"/>
    <s v="USA"/>
    <s v="2014Q1"/>
    <s v="201401"/>
    <d v="2013-11-07T00:00:00"/>
    <s v="TE00"/>
    <s v="Myer, Karl"/>
    <x v="244"/>
    <s v="Fusion Americas"/>
    <s v="26Z072144"/>
    <x v="93"/>
    <x v="93"/>
    <s v="NO"/>
    <s v="ATTACH_BY_PO"/>
    <n v="10830.72"/>
    <s v="COR-18365"/>
    <s v="?"/>
    <x v="1"/>
    <s v="W-NC Plains"/>
    <s v="2-Seed"/>
    <s v="2-Seed EG"/>
    <x v="2"/>
    <x v="0"/>
  </r>
  <r>
    <x v="2"/>
    <x v="15"/>
    <s v="India"/>
    <s v="2014Q1"/>
    <s v="201401"/>
    <d v="2013-11-20T00:00:00"/>
    <s v="TE00"/>
    <m/>
    <x v="703"/>
    <s v="Fusion APJ"/>
    <s v="J92706736"/>
    <x v="340"/>
    <x v="339"/>
    <s v="NO"/>
    <s v="ATTACH_BY_AMIDID"/>
    <n v="143.9033"/>
    <s v="P991402/LIONBRIDGE"/>
    <s v="?"/>
    <x v="0"/>
    <m/>
    <m/>
    <m/>
    <x v="1"/>
    <x v="0"/>
  </r>
  <r>
    <x v="2"/>
    <x v="15"/>
    <s v="India"/>
    <s v="2014Q1"/>
    <s v="201401"/>
    <d v="2013-11-20T00:00:00"/>
    <s v="TE00"/>
    <m/>
    <x v="703"/>
    <s v="Fusion APJ"/>
    <s v="J92706736"/>
    <x v="340"/>
    <x v="339"/>
    <s v="NO"/>
    <s v="ATTACH_BY_AMIDID"/>
    <n v="2930.4124999999999"/>
    <s v="P991402/LIONBRIDGE"/>
    <s v="?"/>
    <x v="0"/>
    <m/>
    <m/>
    <m/>
    <x v="1"/>
    <x v="0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604362.35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4Y00"/>
    <s v="TBH-US-East3"/>
    <x v="94"/>
    <s v="Fusion Americas"/>
    <s v="26Z071657"/>
    <x v="53"/>
    <x v="53"/>
    <s v="NO"/>
    <s v="ATTACH_BY_PO"/>
    <n v="311271.33"/>
    <s v="750-4791-1900"/>
    <s v="?"/>
    <x v="2"/>
    <s v="E-NYC Metro"/>
    <s v="1-Strat"/>
    <s v="1-Strat EG"/>
    <x v="2"/>
    <x v="0"/>
  </r>
  <r>
    <x v="1"/>
    <x v="1"/>
    <s v="USA"/>
    <s v="2014Q1"/>
    <s v="201401"/>
    <d v="2013-11-01T00:00:00"/>
    <s v="TF00"/>
    <s v="TBH-US-East3"/>
    <x v="94"/>
    <s v="Fusion Americas"/>
    <s v="26Z071657"/>
    <x v="53"/>
    <x v="53"/>
    <s v="NO"/>
    <s v="ATTACH_BY_PO"/>
    <n v="1081676.8"/>
    <s v="750-4791-1900"/>
    <s v="?"/>
    <x v="2"/>
    <s v="E-NYC Metro"/>
    <s v="1-Strat"/>
    <s v="1-Strat EG"/>
    <x v="2"/>
    <x v="0"/>
  </r>
  <r>
    <x v="2"/>
    <x v="12"/>
    <s v="Japan"/>
    <s v="2014Q1"/>
    <s v="201401"/>
    <d v="2013-11-07T00:00:00"/>
    <s v="8700"/>
    <m/>
    <x v="705"/>
    <s v="Fusion APJ"/>
    <s v="89FP05557"/>
    <x v="144"/>
    <x v="143"/>
    <s v="NO"/>
    <s v="NO"/>
    <n v="794.43709999999999"/>
    <s v="13HP0031"/>
    <s v="?"/>
    <x v="0"/>
    <m/>
    <m/>
    <m/>
    <x v="1"/>
    <x v="2"/>
  </r>
  <r>
    <x v="1"/>
    <x v="1"/>
    <s v="USA"/>
    <s v="2014Q1"/>
    <s v="201401"/>
    <d v="2013-11-01T00:00:00"/>
    <s v="TE00"/>
    <s v="TBH-US-East3"/>
    <x v="94"/>
    <s v="Fusion Americas"/>
    <s v="26Z071657"/>
    <x v="53"/>
    <x v="53"/>
    <s v="NO"/>
    <s v="ATTACH_BY_PO"/>
    <n v="20768.37"/>
    <s v="750-4791-1900"/>
    <s v="?"/>
    <x v="2"/>
    <s v="E-NYC Metro"/>
    <s v="1-Strat"/>
    <s v="1-Strat EG"/>
    <x v="2"/>
    <x v="0"/>
  </r>
  <r>
    <x v="2"/>
    <x v="15"/>
    <s v="India"/>
    <s v="2014Q1"/>
    <s v="201401"/>
    <d v="2013-11-20T00:00:00"/>
    <s v="TE00"/>
    <m/>
    <x v="703"/>
    <s v="Fusion APJ"/>
    <s v="J92706736"/>
    <x v="340"/>
    <x v="339"/>
    <s v="NO"/>
    <s v="ATTACH_BY_AMIDID"/>
    <n v="143.9033"/>
    <s v="P991402/LIONBRIDGE"/>
    <s v="?"/>
    <x v="0"/>
    <m/>
    <m/>
    <m/>
    <x v="1"/>
    <x v="0"/>
  </r>
  <r>
    <x v="2"/>
    <x v="15"/>
    <s v="India"/>
    <s v="2014Q1"/>
    <s v="201401"/>
    <d v="2013-11-20T00:00:00"/>
    <s v="TE00"/>
    <m/>
    <x v="703"/>
    <s v="Fusion APJ"/>
    <s v="J92706736"/>
    <x v="340"/>
    <x v="339"/>
    <s v="NO"/>
    <s v="ATTACH_BY_AMIDID"/>
    <n v="7324.7986000000001"/>
    <s v="P991402/LIONBRIDGE"/>
    <s v="?"/>
    <x v="0"/>
    <m/>
    <m/>
    <m/>
    <x v="1"/>
    <x v="0"/>
  </r>
  <r>
    <x v="1"/>
    <x v="1"/>
    <s v="USA"/>
    <s v="2014Q1"/>
    <s v="201401"/>
    <d v="2013-11-07T00:00:00"/>
    <s v="8700"/>
    <s v="Pham, Leo"/>
    <x v="578"/>
    <s v="Fusion Americas"/>
    <s v="24Z123546"/>
    <x v="283"/>
    <x v="282"/>
    <s v="NO"/>
    <s v="NO"/>
    <n v="5112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8700"/>
    <s v="Pham, Leo"/>
    <x v="578"/>
    <s v="Fusion Americas"/>
    <s v="24Z123546"/>
    <x v="283"/>
    <x v="282"/>
    <s v="NO"/>
    <s v="NO"/>
    <n v="17040"/>
    <s v="103300860413"/>
    <s v="?"/>
    <x v="1"/>
    <s v="W-South Central"/>
    <s v="1-Strat"/>
    <s v="1-Strat EG"/>
    <x v="1"/>
    <x v="2"/>
  </r>
  <r>
    <x v="1"/>
    <x v="1"/>
    <s v="USA"/>
    <s v="2014Q1"/>
    <s v="201401"/>
    <d v="2013-11-07T00:00:00"/>
    <s v="TF00"/>
    <s v="Pham, Leo"/>
    <x v="578"/>
    <s v="Fusion Americas"/>
    <s v="24Z123546"/>
    <x v="283"/>
    <x v="282"/>
    <s v="NO"/>
    <s v="NO"/>
    <n v="-51120"/>
    <s v="103300860413"/>
    <s v="?"/>
    <x v="1"/>
    <s v="W-South Central"/>
    <s v="1-Strat"/>
    <s v="1-Strat EG"/>
    <x v="1"/>
    <x v="2"/>
  </r>
  <r>
    <x v="0"/>
    <x v="10"/>
    <s v="South Africa"/>
    <s v="2014Q1"/>
    <s v="201401"/>
    <d v="2013-11-02T00:00:00"/>
    <s v="TF00"/>
    <m/>
    <x v="704"/>
    <s v="Fusion EMEA"/>
    <s v="79R522887"/>
    <x v="153"/>
    <x v="152"/>
    <s v="NO"/>
    <s v="NO"/>
    <n v="-145.7773"/>
    <s v="CEMS0308"/>
    <s v="?"/>
    <x v="0"/>
    <m/>
    <m/>
    <m/>
    <x v="1"/>
    <x v="2"/>
  </r>
  <r>
    <x v="0"/>
    <x v="2"/>
    <s v="Austria"/>
    <s v="2014Q1"/>
    <s v="201401"/>
    <d v="2013-11-06T00:00:00"/>
    <s v="TE00"/>
    <m/>
    <x v="706"/>
    <s v="Fusion EMEA"/>
    <s v="71R542461"/>
    <x v="341"/>
    <x v="340"/>
    <s v="NO"/>
    <s v="NO"/>
    <n v="1719.4127000000001"/>
    <s v="4300044766 /  76566 Seqis GmbH"/>
    <s v="?"/>
    <x v="0"/>
    <m/>
    <m/>
    <m/>
    <x v="1"/>
    <x v="2"/>
  </r>
  <r>
    <x v="0"/>
    <x v="10"/>
    <s v="South Africa"/>
    <s v="2014Q1"/>
    <s v="201401"/>
    <d v="2013-11-02T00:00:00"/>
    <s v="4Y00"/>
    <m/>
    <x v="704"/>
    <s v="Fusion EMEA"/>
    <s v="79R522887"/>
    <x v="153"/>
    <x v="152"/>
    <s v="NO"/>
    <s v="NO"/>
    <n v="145.7773"/>
    <s v="CEMS0308"/>
    <s v="?"/>
    <x v="0"/>
    <m/>
    <m/>
    <m/>
    <x v="1"/>
    <x v="2"/>
  </r>
  <r>
    <x v="1"/>
    <x v="1"/>
    <s v="USA"/>
    <s v="2014Q1"/>
    <s v="201401"/>
    <d v="2013-11-01T00:00:00"/>
    <s v="TE00"/>
    <m/>
    <x v="477"/>
    <s v="Fusion Americas"/>
    <s v="24Z123664"/>
    <x v="231"/>
    <x v="230"/>
    <s v="NO"/>
    <s v="NO"/>
    <n v="5517.6"/>
    <s v="6699550"/>
    <s v="?"/>
    <x v="2"/>
    <s v="E-Southeast"/>
    <s v="4-Comm T2"/>
    <s v="4-Comm T2"/>
    <x v="1"/>
    <x v="2"/>
  </r>
  <r>
    <x v="1"/>
    <x v="1"/>
    <s v="USA"/>
    <s v="2014Q1"/>
    <s v="201401"/>
    <d v="2013-11-01T00:00:00"/>
    <s v="8700"/>
    <m/>
    <x v="128"/>
    <s v="Fusion Americas"/>
    <s v="24Z123719"/>
    <x v="71"/>
    <x v="71"/>
    <s v="NO"/>
    <s v="ATTACH_BY_PO"/>
    <n v="12444.91"/>
    <s v="103300861317"/>
    <s v="?"/>
    <x v="1"/>
    <s v="W-South Central"/>
    <s v="4-Comm T2"/>
    <s v="4-Comm T2"/>
    <x v="2"/>
    <x v="0"/>
  </r>
  <r>
    <x v="0"/>
    <x v="0"/>
    <s v="UK"/>
    <s v="2014Q1"/>
    <s v="201401"/>
    <d v="2013-11-06T00:00:00"/>
    <s v="8700"/>
    <s v="Slosarczyk, Paul"/>
    <x v="707"/>
    <s v="Fusion EMEA"/>
    <s v="80R541839"/>
    <x v="342"/>
    <x v="341"/>
    <s v="NO"/>
    <s v="NO"/>
    <n v="501.81470000000002"/>
    <s v="4300043409"/>
    <s v="?"/>
    <x v="0"/>
    <m/>
    <m/>
    <m/>
    <x v="1"/>
    <x v="2"/>
  </r>
  <r>
    <x v="1"/>
    <x v="1"/>
    <s v="USA"/>
    <s v="2014Q1"/>
    <s v="201401"/>
    <d v="2013-11-01T00:00:00"/>
    <s v="TE00"/>
    <m/>
    <x v="116"/>
    <s v="Fusion Americas"/>
    <s v="26Z071652"/>
    <x v="61"/>
    <x v="61"/>
    <s v="NO"/>
    <s v="NO"/>
    <n v="24750"/>
    <s v="2014-0051"/>
    <s v="?"/>
    <x v="0"/>
    <m/>
    <m/>
    <m/>
    <x v="1"/>
    <x v="2"/>
  </r>
  <r>
    <x v="1"/>
    <x v="1"/>
    <s v="USA"/>
    <s v="2014Q1"/>
    <s v="201401"/>
    <d v="2013-11-01T00:00:00"/>
    <s v="TE00"/>
    <m/>
    <x v="125"/>
    <s v="Fusion Americas"/>
    <s v="26Z071594"/>
    <x v="68"/>
    <x v="68"/>
    <s v="NO"/>
    <s v="NO"/>
    <n v="79200"/>
    <s v="4503724172  / 4800271924"/>
    <s v="?"/>
    <x v="2"/>
    <s v="E-NYC Metro"/>
    <s v="3-Comm T1"/>
    <s v="3-Comm T1"/>
    <x v="0"/>
    <x v="2"/>
  </r>
  <r>
    <x v="0"/>
    <x v="10"/>
    <s v="South Africa"/>
    <s v="2014Q1"/>
    <s v="201401"/>
    <d v="2013-11-02T00:00:00"/>
    <s v="TF00"/>
    <m/>
    <x v="704"/>
    <s v="Fusion EMEA"/>
    <s v="79R522887"/>
    <x v="153"/>
    <x v="152"/>
    <s v="NO"/>
    <s v="NO"/>
    <n v="-494.34390000000002"/>
    <s v="CEMS0308"/>
    <s v="?"/>
    <x v="0"/>
    <m/>
    <m/>
    <m/>
    <x v="1"/>
    <x v="2"/>
  </r>
  <r>
    <x v="1"/>
    <x v="4"/>
    <s v="Venezuela"/>
    <s v="2014Q1"/>
    <s v="201401"/>
    <d v="2013-11-20T00:00:00"/>
    <s v="8700"/>
    <m/>
    <x v="394"/>
    <s v="Fusion Americas"/>
    <s v="18Z027701"/>
    <x v="94"/>
    <x v="94"/>
    <s v="NO"/>
    <s v="NO"/>
    <n v="-10704.05"/>
    <s v="5100104007"/>
    <s v="?"/>
    <x v="0"/>
    <m/>
    <m/>
    <m/>
    <x v="1"/>
    <x v="2"/>
  </r>
  <r>
    <x v="1"/>
    <x v="4"/>
    <s v="Brazil"/>
    <s v="2014Q1"/>
    <s v="201401"/>
    <d v="2013-11-29T00:00:00"/>
    <s v="8700"/>
    <m/>
    <x v="708"/>
    <s v="VELOCITY"/>
    <s v="K10260071310"/>
    <x v="343"/>
    <x v="342"/>
    <s v="NO"/>
    <s v="NO"/>
    <n v="-3369.27"/>
    <s v="R2ZI4/REBATES/OUTUBRO/2013"/>
    <s v="?"/>
    <x v="0"/>
    <m/>
    <m/>
    <m/>
    <x v="1"/>
    <x v="2"/>
  </r>
  <r>
    <x v="0"/>
    <x v="0"/>
    <s v="UK"/>
    <s v="2014Q1"/>
    <s v="201401"/>
    <d v="2013-11-19T00:00:00"/>
    <s v="TE00"/>
    <m/>
    <x v="709"/>
    <s v="Fusion EMEA"/>
    <s v="80R590513"/>
    <x v="344"/>
    <x v="343"/>
    <s v="NO"/>
    <s v="NO"/>
    <n v="23009.795999999998"/>
    <s v="E858642"/>
    <s v="?"/>
    <x v="0"/>
    <m/>
    <m/>
    <m/>
    <x v="1"/>
    <x v="2"/>
  </r>
  <r>
    <x v="0"/>
    <x v="0"/>
    <s v="UK"/>
    <s v="2014Q1"/>
    <s v="201401"/>
    <d v="2013-11-19T00:00:00"/>
    <s v="8700"/>
    <m/>
    <x v="700"/>
    <s v="Fusion EMEA"/>
    <s v="80R585610"/>
    <x v="338"/>
    <x v="337"/>
    <s v="NO"/>
    <s v="NO"/>
    <n v="152.24019999999999"/>
    <s v="D015487"/>
    <s v="?"/>
    <x v="0"/>
    <m/>
    <m/>
    <m/>
    <x v="2"/>
    <x v="2"/>
  </r>
  <r>
    <x v="1"/>
    <x v="4"/>
    <s v="Brazil"/>
    <s v="2014Q1"/>
    <s v="201401"/>
    <d v="2013-11-29T00:00:00"/>
    <s v="TF00"/>
    <m/>
    <x v="165"/>
    <s v="Fusion Americas"/>
    <s v="K1Z058245"/>
    <x v="91"/>
    <x v="91"/>
    <s v="NO"/>
    <s v="NO"/>
    <n v="-330.14"/>
    <s v="K1RE-41228-611"/>
    <s v="?"/>
    <x v="0"/>
    <m/>
    <m/>
    <m/>
    <x v="1"/>
    <x v="2"/>
  </r>
  <r>
    <x v="0"/>
    <x v="0"/>
    <s v="UK"/>
    <s v="2014Q1"/>
    <s v="201401"/>
    <d v="2013-11-19T00:00:00"/>
    <s v="TE00"/>
    <m/>
    <x v="710"/>
    <s v="Fusion EMEA"/>
    <s v="80R577592"/>
    <x v="345"/>
    <x v="344"/>
    <s v="NO"/>
    <s v="NO"/>
    <n v="31323.59"/>
    <s v="E858246"/>
    <s v="?"/>
    <x v="0"/>
    <m/>
    <m/>
    <m/>
    <x v="1"/>
    <x v="2"/>
  </r>
  <r>
    <x v="0"/>
    <x v="0"/>
    <s v="UK"/>
    <s v="2014Q1"/>
    <s v="201401"/>
    <d v="2013-11-19T00:00:00"/>
    <s v="TE00"/>
    <m/>
    <x v="711"/>
    <s v="Fusion EMEA"/>
    <s v="80R578039"/>
    <x v="346"/>
    <x v="345"/>
    <s v="NO"/>
    <s v="NO"/>
    <n v="34517.681100000002"/>
    <s v="E858149"/>
    <s v="?"/>
    <x v="0"/>
    <m/>
    <m/>
    <m/>
    <x v="1"/>
    <x v="2"/>
  </r>
  <r>
    <x v="1"/>
    <x v="4"/>
    <s v="Brazil"/>
    <s v="2014Q1"/>
    <s v="201401"/>
    <d v="2013-11-29T00:00:00"/>
    <s v="4Y00"/>
    <m/>
    <x v="165"/>
    <s v="Fusion Americas"/>
    <s v="K1Z058245"/>
    <x v="91"/>
    <x v="91"/>
    <s v="NO"/>
    <s v="NO"/>
    <n v="330.14"/>
    <s v="K1RE-41228-611"/>
    <s v="?"/>
    <x v="0"/>
    <m/>
    <m/>
    <m/>
    <x v="1"/>
    <x v="2"/>
  </r>
  <r>
    <x v="1"/>
    <x v="4"/>
    <s v="Brazil"/>
    <s v="2014Q1"/>
    <s v="201401"/>
    <d v="2013-11-29T00:00:00"/>
    <s v="8700"/>
    <s v="Lutfi, Raul"/>
    <x v="304"/>
    <s v="Fusion Americas"/>
    <s v="K1Z059298"/>
    <x v="147"/>
    <x v="146"/>
    <s v="NO"/>
    <s v="NO"/>
    <n v="0.1"/>
    <s v="PO#4504275433"/>
    <s v="?"/>
    <x v="0"/>
    <m/>
    <m/>
    <m/>
    <x v="0"/>
    <x v="2"/>
  </r>
  <r>
    <x v="0"/>
    <x v="5"/>
    <s v="Israel"/>
    <s v="2014Q1"/>
    <s v="201401"/>
    <d v="2013-11-10T00:00:00"/>
    <s v="TE00"/>
    <m/>
    <x v="712"/>
    <s v="Fusion EMEA"/>
    <s v="74R553958"/>
    <x v="347"/>
    <x v="346"/>
    <s v="NO"/>
    <s v="NO"/>
    <n v="34.51"/>
    <s v="7RNL00019"/>
    <s v="?"/>
    <x v="0"/>
    <m/>
    <m/>
    <m/>
    <x v="1"/>
    <x v="2"/>
  </r>
  <r>
    <x v="1"/>
    <x v="1"/>
    <s v="USA"/>
    <s v="2014Q1"/>
    <s v="201401"/>
    <d v="2013-11-07T00:00:00"/>
    <s v="TE00"/>
    <s v="Alcantara, Neil"/>
    <x v="713"/>
    <s v="Fusion Americas"/>
    <s v="26Z072029"/>
    <x v="228"/>
    <x v="227"/>
    <s v="ATTACH_BY_AMIDID"/>
    <s v="ATTACH_BY_AMIDID"/>
    <n v="126630"/>
    <s v="25674"/>
    <s v="?"/>
    <x v="1"/>
    <s v="W-Northwest"/>
    <s v="1-Strat"/>
    <s v="1-Strat EG"/>
    <x v="0"/>
    <x v="0"/>
  </r>
  <r>
    <x v="0"/>
    <x v="5"/>
    <s v="Israel"/>
    <s v="2014Q1"/>
    <s v="201401"/>
    <d v="2013-11-10T00:00:00"/>
    <s v="TE00"/>
    <m/>
    <x v="712"/>
    <s v="Fusion EMEA"/>
    <s v="74R553958"/>
    <x v="347"/>
    <x v="346"/>
    <s v="NO"/>
    <s v="NO"/>
    <n v="25267.599999999999"/>
    <s v="7RNL00019"/>
    <s v="?"/>
    <x v="0"/>
    <m/>
    <m/>
    <m/>
    <x v="1"/>
    <x v="2"/>
  </r>
  <r>
    <x v="1"/>
    <x v="1"/>
    <s v="USA"/>
    <s v="2014Q1"/>
    <s v="201401"/>
    <d v="2013-11-07T00:00:00"/>
    <s v="8700"/>
    <m/>
    <x v="714"/>
    <s v="Fusion Americas"/>
    <s v="18E026948"/>
    <x v="200"/>
    <x v="199"/>
    <s v="NO"/>
    <s v="NO"/>
    <n v="-2000"/>
    <s v="IMAP - Silver Membership"/>
    <s v="?"/>
    <x v="0"/>
    <m/>
    <m/>
    <m/>
    <x v="1"/>
    <x v="2"/>
  </r>
  <r>
    <x v="1"/>
    <x v="1"/>
    <s v="USA"/>
    <s v="2014Q1"/>
    <s v="201401"/>
    <d v="2013-11-07T00:00:00"/>
    <s v="4Y00"/>
    <s v="Qayyum, Fred"/>
    <x v="573"/>
    <s v="Fusion Americas"/>
    <s v="26Z071916"/>
    <x v="55"/>
    <x v="55"/>
    <s v="ATTACH_BY_AMIDID"/>
    <s v="NO"/>
    <n v="2183.65"/>
    <s v="X1320026"/>
    <s v="?"/>
    <x v="3"/>
    <s v="P-FED-DoD/Intel"/>
    <s v="1-Strat"/>
    <s v="1-Strat"/>
    <x v="1"/>
    <x v="2"/>
  </r>
  <r>
    <x v="0"/>
    <x v="0"/>
    <s v="UK"/>
    <s v="2014Q1"/>
    <s v="201402"/>
    <d v="2013-12-18T00:00:00"/>
    <s v="TE00"/>
    <m/>
    <x v="715"/>
    <s v="Fusion EMEA"/>
    <s v="80R726282"/>
    <x v="348"/>
    <x v="347"/>
    <s v="NO"/>
    <s v="NO"/>
    <n v="20863.812600000001"/>
    <s v="4300056149"/>
    <s v="?"/>
    <x v="0"/>
    <m/>
    <m/>
    <m/>
    <x v="1"/>
    <x v="2"/>
  </r>
  <r>
    <x v="1"/>
    <x v="1"/>
    <s v="USA"/>
    <s v="2014Q1"/>
    <s v="201402"/>
    <d v="2013-12-18T00:00:00"/>
    <s v="8700"/>
    <m/>
    <x v="716"/>
    <s v="Fusion Americas"/>
    <s v="24Z129489"/>
    <x v="349"/>
    <x v="348"/>
    <s v="NO"/>
    <s v="NO"/>
    <n v="1280.25"/>
    <s v="103300886547"/>
    <s v="?"/>
    <x v="1"/>
    <s v="W-NC Ohio Valley"/>
    <s v="1-Strat"/>
    <s v="1-Strat SW"/>
    <x v="1"/>
    <x v="2"/>
  </r>
  <r>
    <x v="1"/>
    <x v="1"/>
    <s v="USA"/>
    <s v="2014Q1"/>
    <s v="201402"/>
    <d v="2013-12-18T00:00:00"/>
    <s v="8700"/>
    <m/>
    <x v="717"/>
    <s v="Fusion Americas"/>
    <s v="24Z129012"/>
    <x v="350"/>
    <x v="349"/>
    <s v="NO"/>
    <s v="NO"/>
    <n v="59900"/>
    <s v="6799279"/>
    <s v="?"/>
    <x v="2"/>
    <s v="E-NYC Metro"/>
    <s v="4-Comm T2"/>
    <s v="4-Comm T2"/>
    <x v="1"/>
    <x v="2"/>
  </r>
  <r>
    <x v="0"/>
    <x v="0"/>
    <s v="UK"/>
    <s v="2014Q1"/>
    <s v="201402"/>
    <d v="2013-12-18T00:00:00"/>
    <s v="TE00"/>
    <m/>
    <x v="718"/>
    <s v="Fusion EMEA"/>
    <s v="80R217094"/>
    <x v="351"/>
    <x v="350"/>
    <s v="NO"/>
    <s v="NO"/>
    <n v="31659.071400000001"/>
    <s v="E843515"/>
    <s v="?"/>
    <x v="0"/>
    <m/>
    <m/>
    <m/>
    <x v="1"/>
    <x v="2"/>
  </r>
  <r>
    <x v="0"/>
    <x v="5"/>
    <s v="Turkey"/>
    <s v="2014Q1"/>
    <s v="201402"/>
    <d v="2013-12-18T00:00:00"/>
    <s v="8700"/>
    <s v="Matur, Nevcihan"/>
    <x v="719"/>
    <s v="Fusion EMEA"/>
    <s v="J4R726615"/>
    <x v="352"/>
    <x v="351"/>
    <s v="NO"/>
    <s v="NO"/>
    <n v="99245"/>
    <s v="TURKCELL 125421"/>
    <s v="?"/>
    <x v="0"/>
    <m/>
    <m/>
    <m/>
    <x v="1"/>
    <x v="2"/>
  </r>
  <r>
    <x v="1"/>
    <x v="1"/>
    <s v="USA"/>
    <s v="2014Q1"/>
    <s v="201402"/>
    <d v="2013-12-18T00:00:00"/>
    <s v="8700"/>
    <m/>
    <x v="720"/>
    <s v="Fusion Americas"/>
    <s v="24Z129546"/>
    <x v="349"/>
    <x v="348"/>
    <s v="NO"/>
    <s v="NO"/>
    <n v="1536.3"/>
    <s v="103300886835"/>
    <s v="?"/>
    <x v="1"/>
    <s v="W-NC Ohio Valley"/>
    <s v="1-Strat"/>
    <s v="1-Strat SW"/>
    <x v="1"/>
    <x v="2"/>
  </r>
  <r>
    <x v="1"/>
    <x v="1"/>
    <s v="USA"/>
    <s v="2014Q1"/>
    <s v="201402"/>
    <d v="2013-12-18T00:00:00"/>
    <s v="8700"/>
    <s v="Qayyum, Fred"/>
    <x v="721"/>
    <s v="Fusion Americas"/>
    <s v="26Z075049"/>
    <x v="55"/>
    <x v="55"/>
    <s v="NO"/>
    <s v="ATTACH_BY_AMIDID"/>
    <n v="348.4"/>
    <s v="X1320059"/>
    <s v="?"/>
    <x v="3"/>
    <s v="P-FED-DoD/Intel"/>
    <s v="1-Strat"/>
    <s v="1-Strat"/>
    <x v="1"/>
    <x v="0"/>
  </r>
  <r>
    <x v="1"/>
    <x v="1"/>
    <s v="USA"/>
    <s v="2014Q1"/>
    <s v="201402"/>
    <d v="2013-12-18T00:00:00"/>
    <s v="8700"/>
    <s v="Qayyum, Fred"/>
    <x v="722"/>
    <s v="Fusion Americas"/>
    <s v="26Z075048"/>
    <x v="55"/>
    <x v="55"/>
    <s v="NO"/>
    <s v="ATTACH_BY_AMIDID"/>
    <n v="174.2"/>
    <s v="X1320056"/>
    <s v="?"/>
    <x v="3"/>
    <s v="P-FED-DoD/Intel"/>
    <s v="1-Strat"/>
    <s v="1-Strat"/>
    <x v="1"/>
    <x v="0"/>
  </r>
  <r>
    <x v="1"/>
    <x v="1"/>
    <s v="USA"/>
    <s v="2014Q1"/>
    <s v="201402"/>
    <d v="2013-12-18T00:00:00"/>
    <s v="8700"/>
    <s v="Qayyum, Fred"/>
    <x v="723"/>
    <s v="Fusion Americas"/>
    <s v="26Z075059"/>
    <x v="55"/>
    <x v="55"/>
    <s v="NO"/>
    <s v="ATTACH_BY_AMIDID"/>
    <n v="348.4"/>
    <s v="X1320057"/>
    <s v="?"/>
    <x v="3"/>
    <s v="P-FED-DoD/Intel"/>
    <s v="1-Strat"/>
    <s v="1-Strat"/>
    <x v="1"/>
    <x v="0"/>
  </r>
  <r>
    <x v="1"/>
    <x v="1"/>
    <s v="USA"/>
    <s v="2014Q1"/>
    <s v="201402"/>
    <d v="2013-12-18T00:00:00"/>
    <s v="8700"/>
    <m/>
    <x v="724"/>
    <s v="Fusion Americas"/>
    <s v="24Z129750"/>
    <x v="1"/>
    <x v="1"/>
    <s v="NO"/>
    <s v="NO"/>
    <n v="2203.1999999999998"/>
    <s v="4300208237"/>
    <s v="?"/>
    <x v="0"/>
    <m/>
    <m/>
    <m/>
    <x v="1"/>
    <x v="1"/>
  </r>
  <r>
    <x v="0"/>
    <x v="5"/>
    <s v="Spain"/>
    <s v="2014Q1"/>
    <s v="201402"/>
    <d v="2013-12-18T00:00:00"/>
    <s v="TF00"/>
    <m/>
    <x v="725"/>
    <s v="Fusion EMEA"/>
    <s v="70R725142"/>
    <x v="353"/>
    <x v="352"/>
    <s v="NO"/>
    <s v="NO"/>
    <n v="18617.455099999999"/>
    <s v="20131217"/>
    <s v="?"/>
    <x v="0"/>
    <m/>
    <m/>
    <m/>
    <x v="1"/>
    <x v="2"/>
  </r>
  <r>
    <x v="2"/>
    <x v="7"/>
    <s v="Australia"/>
    <s v="2014Q1"/>
    <s v="201402"/>
    <d v="2013-12-19T00:00:00"/>
    <s v="TE00"/>
    <m/>
    <x v="726"/>
    <s v="Fusion APJ"/>
    <s v="906307831"/>
    <x v="8"/>
    <x v="8"/>
    <s v="NO"/>
    <s v="ATTACH_BY_AMIDID"/>
    <n v="17936.2605"/>
    <s v="359224"/>
    <s v="?"/>
    <x v="0"/>
    <m/>
    <m/>
    <m/>
    <x v="1"/>
    <x v="0"/>
  </r>
  <r>
    <x v="1"/>
    <x v="1"/>
    <s v="USA"/>
    <s v="2014Q1"/>
    <s v="201402"/>
    <d v="2013-12-18T00:00:00"/>
    <s v="8700"/>
    <s v="Qayyum, Fred"/>
    <x v="727"/>
    <s v="Fusion Americas"/>
    <s v="26Z075058"/>
    <x v="55"/>
    <x v="55"/>
    <s v="NO"/>
    <s v="ATTACH_BY_AMIDID"/>
    <n v="348.4"/>
    <s v="X1320054"/>
    <s v="?"/>
    <x v="3"/>
    <s v="P-FED-DoD/Intel"/>
    <s v="1-Strat"/>
    <s v="1-Strat"/>
    <x v="1"/>
    <x v="0"/>
  </r>
  <r>
    <x v="2"/>
    <x v="6"/>
    <s v="Singapore"/>
    <s v="2014Q1"/>
    <s v="201402"/>
    <d v="2013-12-18T00:00:00"/>
    <s v="TE00"/>
    <m/>
    <x v="728"/>
    <s v="Fusion APJ"/>
    <s v="754830598"/>
    <x v="354"/>
    <x v="353"/>
    <s v="NO"/>
    <s v="NO"/>
    <n v="17962.3904"/>
    <s v="10097315"/>
    <s v="?"/>
    <x v="0"/>
    <m/>
    <m/>
    <m/>
    <x v="1"/>
    <x v="2"/>
  </r>
  <r>
    <x v="0"/>
    <x v="13"/>
    <s v="France"/>
    <s v="2014Q1"/>
    <s v="201402"/>
    <d v="2013-12-20T00:00:00"/>
    <s v="4Y00"/>
    <m/>
    <x v="729"/>
    <s v="Fusion EMEA"/>
    <s v="81R742085"/>
    <x v="1"/>
    <x v="1"/>
    <s v="NO"/>
    <s v="NO"/>
    <n v="798079.75809999998"/>
    <s v="99030022"/>
    <s v="?"/>
    <x v="0"/>
    <m/>
    <m/>
    <m/>
    <x v="2"/>
    <x v="1"/>
  </r>
  <r>
    <x v="1"/>
    <x v="1"/>
    <s v="USA"/>
    <s v="2014Q1"/>
    <s v="201402"/>
    <d v="2013-12-18T00:00:00"/>
    <s v="8700"/>
    <s v="Qayyum, Fred"/>
    <x v="730"/>
    <s v="Fusion Americas"/>
    <s v="26Z075061"/>
    <x v="55"/>
    <x v="55"/>
    <s v="NO"/>
    <s v="ATTACH_BY_AMIDID"/>
    <n v="348.4"/>
    <s v="X1320058"/>
    <s v="?"/>
    <x v="3"/>
    <s v="P-FED-DoD/Intel"/>
    <s v="1-Strat"/>
    <s v="1-Strat"/>
    <x v="1"/>
    <x v="0"/>
  </r>
  <r>
    <x v="0"/>
    <x v="8"/>
    <s v="Norway"/>
    <s v="2014Q1"/>
    <s v="201402"/>
    <d v="2013-12-20T00:00:00"/>
    <s v="TE00"/>
    <m/>
    <x v="731"/>
    <s v="Fusion EMEA"/>
    <s v="92R738499"/>
    <x v="11"/>
    <x v="11"/>
    <s v="NO"/>
    <s v="NO"/>
    <n v="21064.06"/>
    <s v="2013HP003"/>
    <s v="?"/>
    <x v="0"/>
    <m/>
    <m/>
    <m/>
    <x v="1"/>
    <x v="2"/>
  </r>
  <r>
    <x v="0"/>
    <x v="8"/>
    <s v="Norway"/>
    <s v="2014Q1"/>
    <s v="201402"/>
    <d v="2013-12-20T00:00:00"/>
    <s v="TE00"/>
    <m/>
    <x v="732"/>
    <s v="Fusion EMEA"/>
    <s v="92R143308"/>
    <x v="11"/>
    <x v="11"/>
    <s v="NO"/>
    <s v="NO"/>
    <n v="-14515.5993"/>
    <s v="615198"/>
    <s v="?"/>
    <x v="0"/>
    <m/>
    <m/>
    <m/>
    <x v="1"/>
    <x v="2"/>
  </r>
  <r>
    <x v="2"/>
    <x v="12"/>
    <s v="Japan"/>
    <s v="2014Q1"/>
    <s v="201402"/>
    <d v="2013-12-20T00:00:00"/>
    <s v="8700"/>
    <s v="Takasu, Kenichi"/>
    <x v="733"/>
    <s v="Fusion APJ"/>
    <s v="89FQ37920"/>
    <x v="355"/>
    <x v="354"/>
    <s v="NO"/>
    <s v="NO"/>
    <n v="7254.3410000000003"/>
    <s v="KA1371700001"/>
    <s v="?"/>
    <x v="0"/>
    <m/>
    <m/>
    <m/>
    <x v="1"/>
    <x v="1"/>
  </r>
  <r>
    <x v="0"/>
    <x v="2"/>
    <s v="Austria"/>
    <s v="2014Q1"/>
    <s v="201402"/>
    <d v="2013-12-19T00:00:00"/>
    <s v="8700"/>
    <m/>
    <x v="734"/>
    <s v="Fusion EMEA"/>
    <s v="71R731355"/>
    <x v="356"/>
    <x v="355"/>
    <s v="NO"/>
    <s v="NO"/>
    <n v="83526.835300000006"/>
    <s v="4500097855"/>
    <s v="?"/>
    <x v="0"/>
    <m/>
    <m/>
    <m/>
    <x v="1"/>
    <x v="2"/>
  </r>
  <r>
    <x v="0"/>
    <x v="2"/>
    <s v="Germany"/>
    <s v="2014Q1"/>
    <s v="201402"/>
    <d v="2013-12-11T00:00:00"/>
    <s v="8700"/>
    <m/>
    <x v="735"/>
    <s v="Fusion EMEA"/>
    <s v="83R252253"/>
    <x v="159"/>
    <x v="158"/>
    <s v="NO"/>
    <s v="NO"/>
    <n v="-2172.6617000000001"/>
    <s v="83RO-62568-01"/>
    <s v="?"/>
    <x v="0"/>
    <m/>
    <m/>
    <m/>
    <x v="1"/>
    <x v="2"/>
  </r>
  <r>
    <x v="2"/>
    <x v="12"/>
    <s v="Japan"/>
    <s v="2014Q1"/>
    <s v="201402"/>
    <d v="2013-12-11T00:00:00"/>
    <s v="8700"/>
    <s v="Imamura, Satoshi"/>
    <x v="736"/>
    <s v="Fusion APJ"/>
    <s v="89FA70430"/>
    <x v="299"/>
    <x v="298"/>
    <s v="NO"/>
    <s v="ATTACH_BY_AMIDID"/>
    <n v="90.765600000000006"/>
    <s v="333HU7407"/>
    <s v="?"/>
    <x v="0"/>
    <m/>
    <m/>
    <m/>
    <x v="1"/>
    <x v="0"/>
  </r>
  <r>
    <x v="1"/>
    <x v="1"/>
    <s v="USA"/>
    <s v="2014Q1"/>
    <s v="201402"/>
    <d v="2013-12-18T00:00:00"/>
    <s v="4Y00"/>
    <s v="Qayyum, Fred"/>
    <x v="737"/>
    <s v="Fusion Americas"/>
    <s v="26Z075062"/>
    <x v="55"/>
    <x v="55"/>
    <s v="NO"/>
    <s v="ATTACH_BY_AMIDID"/>
    <n v="1247.8"/>
    <s v="X1320065s"/>
    <s v="?"/>
    <x v="3"/>
    <s v="P-FED-DoD/Intel"/>
    <s v="1-Strat"/>
    <s v="1-Strat"/>
    <x v="1"/>
    <x v="0"/>
  </r>
  <r>
    <x v="1"/>
    <x v="1"/>
    <s v="USA"/>
    <s v="2014Q1"/>
    <s v="201402"/>
    <d v="2013-12-18T00:00:00"/>
    <s v="4Y00"/>
    <s v="Qayyum, Fred"/>
    <x v="727"/>
    <s v="Fusion Americas"/>
    <s v="26Z075058"/>
    <x v="55"/>
    <x v="55"/>
    <s v="NO"/>
    <s v="ATTACH_BY_AMIDID"/>
    <n v="1247.8"/>
    <s v="X1320054"/>
    <s v="?"/>
    <x v="3"/>
    <s v="P-FED-DoD/Intel"/>
    <s v="1-Strat"/>
    <s v="1-Strat"/>
    <x v="1"/>
    <x v="0"/>
  </r>
  <r>
    <x v="1"/>
    <x v="1"/>
    <s v="USA"/>
    <s v="2014Q1"/>
    <s v="201402"/>
    <d v="2013-12-18T00:00:00"/>
    <s v="4Y00"/>
    <s v="Qayyum, Fred"/>
    <x v="738"/>
    <s v="Fusion Americas"/>
    <s v="26Z075066"/>
    <x v="55"/>
    <x v="55"/>
    <s v="NO"/>
    <s v="ATTACH_BY_AMIDID"/>
    <n v="1247.8"/>
    <s v="X1320073"/>
    <s v="?"/>
    <x v="3"/>
    <s v="P-FED-DoD/Intel"/>
    <s v="1-Strat"/>
    <s v="1-Strat"/>
    <x v="1"/>
    <x v="0"/>
  </r>
  <r>
    <x v="1"/>
    <x v="1"/>
    <s v="USA"/>
    <s v="2014Q1"/>
    <s v="201402"/>
    <d v="2013-12-18T00:00:00"/>
    <s v="TE00"/>
    <m/>
    <x v="739"/>
    <s v="Fusion Americas"/>
    <s v="24Z129228"/>
    <x v="357"/>
    <x v="356"/>
    <s v="NO"/>
    <s v="NO"/>
    <n v="3543.1968999999999"/>
    <s v="6807046"/>
    <s v="?"/>
    <x v="1"/>
    <s v="W-NC Great Lakes"/>
    <s v="5-Territory"/>
    <s v="5-Territory"/>
    <x v="1"/>
    <x v="2"/>
  </r>
  <r>
    <x v="1"/>
    <x v="1"/>
    <s v="USA"/>
    <s v="2014Q1"/>
    <s v="201402"/>
    <d v="2013-12-18T00:00:00"/>
    <s v="8700"/>
    <s v="Qayyum, Fred"/>
    <x v="738"/>
    <s v="Fusion Americas"/>
    <s v="26Z075066"/>
    <x v="55"/>
    <x v="55"/>
    <s v="NO"/>
    <s v="ATTACH_BY_AMIDID"/>
    <n v="348.4"/>
    <s v="X1320073"/>
    <s v="?"/>
    <x v="3"/>
    <s v="P-FED-DoD/Intel"/>
    <s v="1-Strat"/>
    <s v="1-Strat"/>
    <x v="1"/>
    <x v="0"/>
  </r>
  <r>
    <x v="1"/>
    <x v="1"/>
    <s v="USA"/>
    <s v="2014Q1"/>
    <s v="201402"/>
    <d v="2013-12-18T00:00:00"/>
    <s v="8700"/>
    <s v="Qayyum, Fred"/>
    <x v="737"/>
    <s v="Fusion Americas"/>
    <s v="26Z075062"/>
    <x v="55"/>
    <x v="55"/>
    <s v="NO"/>
    <s v="ATTACH_BY_AMIDID"/>
    <n v="348.4"/>
    <s v="X1320065s"/>
    <s v="?"/>
    <x v="3"/>
    <s v="P-FED-DoD/Intel"/>
    <s v="1-Strat"/>
    <s v="1-Strat"/>
    <x v="1"/>
    <x v="0"/>
  </r>
  <r>
    <x v="1"/>
    <x v="1"/>
    <s v="USA"/>
    <s v="2014Q1"/>
    <s v="201402"/>
    <d v="2013-12-18T00:00:00"/>
    <s v="8700"/>
    <s v="Muni, Shantanu"/>
    <x v="740"/>
    <s v="Fusion Americas"/>
    <s v="26Z075193"/>
    <x v="358"/>
    <x v="357"/>
    <s v="NO"/>
    <s v="NO"/>
    <n v="71680"/>
    <s v="HPP PO-01343"/>
    <s v="?"/>
    <x v="2"/>
    <s v="E-Southeast"/>
    <s v="3-Comm T1"/>
    <s v="3-Comm T1"/>
    <x v="1"/>
    <x v="2"/>
  </r>
  <r>
    <x v="1"/>
    <x v="1"/>
    <s v="USA"/>
    <s v="2014Q1"/>
    <s v="201402"/>
    <d v="2013-12-18T00:00:00"/>
    <s v="8700"/>
    <s v="Qayyum, Fred"/>
    <x v="741"/>
    <s v="Fusion Americas"/>
    <s v="26Z075168"/>
    <x v="55"/>
    <x v="55"/>
    <s v="NO"/>
    <s v="ATTACH_BY_AMIDID"/>
    <n v="174.2"/>
    <s v="X1320069"/>
    <s v="?"/>
    <x v="3"/>
    <s v="P-FED-DoD/Intel"/>
    <s v="1-Strat"/>
    <s v="1-Strat"/>
    <x v="1"/>
    <x v="0"/>
  </r>
  <r>
    <x v="1"/>
    <x v="1"/>
    <s v="USA"/>
    <s v="2014Q1"/>
    <s v="201402"/>
    <d v="2013-12-18T00:00:00"/>
    <s v="4Y00"/>
    <s v="Qayyum, Fred"/>
    <x v="741"/>
    <s v="Fusion Americas"/>
    <s v="26Z075168"/>
    <x v="55"/>
    <x v="55"/>
    <s v="NO"/>
    <s v="ATTACH_BY_AMIDID"/>
    <n v="623.9"/>
    <s v="X1320069"/>
    <s v="?"/>
    <x v="3"/>
    <s v="P-FED-DoD/Intel"/>
    <s v="1-Strat"/>
    <s v="1-Strat"/>
    <x v="1"/>
    <x v="0"/>
  </r>
  <r>
    <x v="1"/>
    <x v="1"/>
    <s v="USA"/>
    <s v="2014Q1"/>
    <s v="201402"/>
    <d v="2013-12-18T00:00:00"/>
    <s v="TE00"/>
    <s v="Javadi, Lee"/>
    <x v="742"/>
    <s v="Fusion Americas"/>
    <s v="26Z075128"/>
    <x v="134"/>
    <x v="133"/>
    <s v="NO"/>
    <s v="ATTACH_BY_AMIDID"/>
    <n v="9600"/>
    <s v="1338840"/>
    <s v="?"/>
    <x v="3"/>
    <s v="P-FED-Civ/SI"/>
    <s v="1-Strat"/>
    <s v="1-Strat"/>
    <x v="1"/>
    <x v="0"/>
  </r>
  <r>
    <x v="0"/>
    <x v="10"/>
    <s v="UAE"/>
    <s v="2014Q1"/>
    <s v="201402"/>
    <d v="2013-12-19T00:00:00"/>
    <s v="TF00"/>
    <m/>
    <x v="743"/>
    <s v="Fusion EMEA"/>
    <s v="E8R735942"/>
    <x v="15"/>
    <x v="15"/>
    <s v="NO"/>
    <s v="NO"/>
    <n v="16608"/>
    <s v="130001515"/>
    <s v="?"/>
    <x v="0"/>
    <m/>
    <m/>
    <m/>
    <x v="1"/>
    <x v="2"/>
  </r>
  <r>
    <x v="1"/>
    <x v="1"/>
    <s v="USA"/>
    <s v="2014Q1"/>
    <s v="201402"/>
    <d v="2013-12-12T00:00:00"/>
    <s v="8700"/>
    <s v="Laird, Matt"/>
    <x v="744"/>
    <s v="Fusion Americas"/>
    <s v="24Z128771"/>
    <x v="32"/>
    <x v="32"/>
    <s v="ATTACH_BY_AMIDID"/>
    <s v="NO"/>
    <n v="188.1"/>
    <s v="4300205661"/>
    <s v="?"/>
    <x v="1"/>
    <s v="W-Southwest"/>
    <s v="1-Strat"/>
    <s v="1-Strat SW"/>
    <x v="1"/>
    <x v="1"/>
  </r>
  <r>
    <x v="1"/>
    <x v="1"/>
    <s v="USA"/>
    <s v="2014Q1"/>
    <s v="201402"/>
    <d v="2013-12-12T00:00:00"/>
    <s v="8700"/>
    <s v="Laird, Matt"/>
    <x v="745"/>
    <s v="Fusion Americas"/>
    <s v="24Z128749"/>
    <x v="32"/>
    <x v="32"/>
    <s v="ATTACH_BY_AMIDID"/>
    <s v="NO"/>
    <n v="2190.65"/>
    <s v="4300205959"/>
    <s v="?"/>
    <x v="1"/>
    <s v="W-Southwest"/>
    <s v="1-Strat"/>
    <s v="1-Strat SW"/>
    <x v="1"/>
    <x v="1"/>
  </r>
  <r>
    <x v="2"/>
    <x v="12"/>
    <s v="Japan"/>
    <s v="2014Q1"/>
    <s v="201402"/>
    <d v="2013-12-18T00:00:00"/>
    <s v="8700"/>
    <s v="Ota, Masao"/>
    <x v="746"/>
    <s v="Fusion APJ"/>
    <s v="89FQ37891"/>
    <x v="359"/>
    <x v="358"/>
    <s v="NO"/>
    <s v="NO"/>
    <n v="3622.7309"/>
    <s v="H2013120253-00"/>
    <s v="?"/>
    <x v="0"/>
    <m/>
    <m/>
    <m/>
    <x v="1"/>
    <x v="2"/>
  </r>
  <r>
    <x v="2"/>
    <x v="12"/>
    <s v="Japan"/>
    <s v="2014Q1"/>
    <s v="201402"/>
    <d v="2013-12-18T00:00:00"/>
    <s v="8700"/>
    <s v="Ota, Masao"/>
    <x v="747"/>
    <s v="Fusion APJ"/>
    <s v="89FQ37891"/>
    <x v="359"/>
    <x v="358"/>
    <s v="NO"/>
    <s v="NO"/>
    <n v="1811.3653999999999"/>
    <s v="H2013120253-00"/>
    <s v="?"/>
    <x v="0"/>
    <m/>
    <m/>
    <m/>
    <x v="1"/>
    <x v="2"/>
  </r>
  <r>
    <x v="2"/>
    <x v="12"/>
    <s v="Japan"/>
    <s v="2014Q1"/>
    <s v="201402"/>
    <d v="2013-12-18T00:00:00"/>
    <s v="8700"/>
    <m/>
    <x v="748"/>
    <s v="Fusion APJ"/>
    <s v="89FP05613"/>
    <x v="144"/>
    <x v="143"/>
    <s v="NO"/>
    <s v="NO"/>
    <n v="2647.1981000000001"/>
    <s v="13HP0037"/>
    <s v="?"/>
    <x v="0"/>
    <m/>
    <m/>
    <m/>
    <x v="1"/>
    <x v="2"/>
  </r>
  <r>
    <x v="2"/>
    <x v="12"/>
    <s v="Japan"/>
    <s v="2014Q1"/>
    <s v="201402"/>
    <d v="2013-12-18T00:00:00"/>
    <s v="8700"/>
    <m/>
    <x v="749"/>
    <s v="Fusion APJ"/>
    <s v="89FP05612"/>
    <x v="166"/>
    <x v="165"/>
    <s v="NO"/>
    <s v="NO"/>
    <n v="9157.4585999999999"/>
    <s v="C11C13-003589/C33B13-005744"/>
    <s v="?"/>
    <x v="0"/>
    <m/>
    <m/>
    <m/>
    <x v="1"/>
    <x v="2"/>
  </r>
  <r>
    <x v="1"/>
    <x v="1"/>
    <s v="USA"/>
    <s v="2014Q1"/>
    <s v="201402"/>
    <d v="2013-12-06T00:00:00"/>
    <s v="4Y00"/>
    <s v="Robinson, Tom"/>
    <x v="750"/>
    <s v="Fusion Americas"/>
    <s v="26Z074278"/>
    <x v="360"/>
    <x v="359"/>
    <s v="NO"/>
    <s v="NO"/>
    <n v="19314.240000000002"/>
    <s v="7100138789"/>
    <s v="?"/>
    <x v="1"/>
    <s v="W-Southwest"/>
    <s v="2-Seed"/>
    <s v="2-Seed SW"/>
    <x v="1"/>
    <x v="2"/>
  </r>
  <r>
    <x v="0"/>
    <x v="2"/>
    <s v="Austria"/>
    <s v="2014Q1"/>
    <s v="201402"/>
    <d v="2013-12-04T00:00:00"/>
    <s v="8700"/>
    <s v="Salmen, Georg"/>
    <x v="751"/>
    <s v="Fusion EMEA"/>
    <s v="71R663771"/>
    <x v="361"/>
    <x v="360"/>
    <s v="NO"/>
    <s v="NO"/>
    <n v="16795.812900000001"/>
    <s v="4210248141"/>
    <s v="?"/>
    <x v="0"/>
    <m/>
    <m/>
    <m/>
    <x v="1"/>
    <x v="2"/>
  </r>
  <r>
    <x v="0"/>
    <x v="3"/>
    <s v="Bulgaria"/>
    <s v="2014Q1"/>
    <s v="201402"/>
    <d v="2013-12-04T00:00:00"/>
    <s v="TE00"/>
    <m/>
    <x v="752"/>
    <s v="Fusion EMEA"/>
    <s v="CBR662665"/>
    <x v="362"/>
    <x v="361"/>
    <s v="NO"/>
    <s v="NO"/>
    <n v="364.68209999999999"/>
    <s v="HP010/06.08.2013"/>
    <s v="?"/>
    <x v="0"/>
    <m/>
    <m/>
    <m/>
    <x v="1"/>
    <x v="2"/>
  </r>
  <r>
    <x v="1"/>
    <x v="14"/>
    <s v="Canada"/>
    <s v="2014Q1"/>
    <s v="201402"/>
    <d v="2013-12-04T00:00:00"/>
    <s v="TE00"/>
    <m/>
    <x v="753"/>
    <s v="Fusion Americas"/>
    <s v="20Z054457"/>
    <x v="363"/>
    <x v="362"/>
    <s v="NO"/>
    <s v="NO"/>
    <n v="188267.00659999999"/>
    <s v="CO-0910"/>
    <s v="?"/>
    <x v="0"/>
    <m/>
    <m/>
    <m/>
    <x v="0"/>
    <x v="2"/>
  </r>
  <r>
    <x v="1"/>
    <x v="14"/>
    <s v="Canada"/>
    <s v="2014Q1"/>
    <s v="201402"/>
    <d v="2013-12-04T00:00:00"/>
    <s v="TF00"/>
    <m/>
    <x v="754"/>
    <s v="Fusion Americas"/>
    <s v="20Z054458"/>
    <x v="363"/>
    <x v="362"/>
    <s v="NO"/>
    <s v="NO"/>
    <n v="6481.5864000000001"/>
    <s v="CO-0911"/>
    <s v="?"/>
    <x v="0"/>
    <m/>
    <m/>
    <m/>
    <x v="1"/>
    <x v="2"/>
  </r>
  <r>
    <x v="1"/>
    <x v="14"/>
    <s v="Canada"/>
    <s v="2014Q1"/>
    <s v="201402"/>
    <d v="2013-12-04T00:00:00"/>
    <s v="TE00"/>
    <m/>
    <x v="755"/>
    <s v="Fusion Americas"/>
    <s v="20Z054459"/>
    <x v="364"/>
    <x v="363"/>
    <s v="NO"/>
    <s v="NO"/>
    <n v="14542.020699999999"/>
    <s v="4570008566"/>
    <s v="?"/>
    <x v="0"/>
    <m/>
    <m/>
    <m/>
    <x v="1"/>
    <x v="2"/>
  </r>
  <r>
    <x v="1"/>
    <x v="1"/>
    <s v="USA"/>
    <s v="2014Q1"/>
    <s v="201402"/>
    <d v="2013-12-03T00:00:00"/>
    <s v="4Y00"/>
    <m/>
    <x v="756"/>
    <s v="Fusion Americas"/>
    <s v="26Z071495"/>
    <x v="285"/>
    <x v="284"/>
    <s v="NO"/>
    <s v="NO"/>
    <n v="-251.28"/>
    <s v="7600000593"/>
    <s v="?"/>
    <x v="1"/>
    <s v="W-NC Plains"/>
    <s v="1-Strat"/>
    <s v="1-Strat EG"/>
    <x v="1"/>
    <x v="2"/>
  </r>
  <r>
    <x v="1"/>
    <x v="1"/>
    <s v="USA"/>
    <s v="2014Q1"/>
    <s v="201402"/>
    <d v="2013-12-03T00:00:00"/>
    <s v="4Y00"/>
    <m/>
    <x v="757"/>
    <s v="Fusion Americas"/>
    <s v="26Z071495"/>
    <x v="285"/>
    <x v="284"/>
    <s v="NO"/>
    <s v="NO"/>
    <n v="251.28"/>
    <s v="7600000593"/>
    <s v="?"/>
    <x v="1"/>
    <s v="W-NC Plains"/>
    <s v="1-Strat"/>
    <s v="1-Strat EG"/>
    <x v="2"/>
    <x v="2"/>
  </r>
  <r>
    <x v="1"/>
    <x v="1"/>
    <s v="USA"/>
    <s v="2014Q1"/>
    <s v="201402"/>
    <d v="2013-12-03T00:00:00"/>
    <s v="TF00"/>
    <m/>
    <x v="758"/>
    <s v="Fusion Americas"/>
    <s v="24Z127463"/>
    <x v="365"/>
    <x v="364"/>
    <s v="NO"/>
    <s v="NO"/>
    <n v="6268"/>
    <s v="6773673"/>
    <s v="?"/>
    <x v="1"/>
    <s v="W-NC Ohio Valley"/>
    <s v="4-Comm T2"/>
    <s v="4-Comm T2"/>
    <x v="1"/>
    <x v="2"/>
  </r>
  <r>
    <x v="1"/>
    <x v="1"/>
    <s v="USA"/>
    <s v="2014Q1"/>
    <s v="201402"/>
    <d v="2013-12-03T00:00:00"/>
    <s v="8700"/>
    <s v="Kelly, Bill"/>
    <x v="759"/>
    <s v="Fusion Americas"/>
    <s v="26Z073936"/>
    <x v="366"/>
    <x v="365"/>
    <s v="NO"/>
    <s v="NO"/>
    <n v="143447.15"/>
    <s v="PO3375411"/>
    <s v="?"/>
    <x v="2"/>
    <s v="E-Mid Atlantic"/>
    <s v="4-Comm T2"/>
    <s v="4-Comm T2"/>
    <x v="0"/>
    <x v="2"/>
  </r>
  <r>
    <x v="1"/>
    <x v="1"/>
    <s v="USA"/>
    <s v="2014Q1"/>
    <s v="201402"/>
    <d v="2013-12-03T00:00:00"/>
    <s v="8700"/>
    <s v="Alcantara, Neil"/>
    <x v="760"/>
    <s v="Fusion Americas"/>
    <s v="26Z073928"/>
    <x v="367"/>
    <x v="366"/>
    <s v="NO"/>
    <s v="NO"/>
    <n v="162812.07999999999"/>
    <s v="0010045593"/>
    <s v="?"/>
    <x v="1"/>
    <s v="W-Northwest"/>
    <s v="1-Strat"/>
    <s v="1-Strat EG"/>
    <x v="0"/>
    <x v="2"/>
  </r>
  <r>
    <x v="1"/>
    <x v="1"/>
    <s v="USA"/>
    <s v="2014Q1"/>
    <s v="201402"/>
    <d v="2013-12-03T00:00:00"/>
    <s v="TE00"/>
    <m/>
    <x v="761"/>
    <s v="Fusion Americas"/>
    <s v="24Z127488"/>
    <x v="368"/>
    <x v="367"/>
    <s v="NO"/>
    <s v="NO"/>
    <n v="12400.0056"/>
    <s v="103300877401"/>
    <s v="?"/>
    <x v="2"/>
    <s v="E-Northeast"/>
    <s v="4-Comm T2"/>
    <s v="4-Comm T2"/>
    <x v="1"/>
    <x v="2"/>
  </r>
  <r>
    <x v="1"/>
    <x v="1"/>
    <s v="USA"/>
    <s v="2014Q1"/>
    <s v="201402"/>
    <d v="2013-12-03T00:00:00"/>
    <s v="4Y00"/>
    <s v="Qayyum, Fred"/>
    <x v="762"/>
    <s v="Fusion Americas"/>
    <s v="26Z073853"/>
    <x v="55"/>
    <x v="55"/>
    <s v="NO"/>
    <s v="NO"/>
    <n v="623.9"/>
    <s v="X1320048"/>
    <s v="?"/>
    <x v="3"/>
    <s v="P-FED-DoD/Intel"/>
    <s v="1-Strat"/>
    <s v="1-Strat"/>
    <x v="1"/>
    <x v="2"/>
  </r>
  <r>
    <x v="1"/>
    <x v="1"/>
    <s v="USA"/>
    <s v="2014Q1"/>
    <s v="201402"/>
    <d v="2013-12-03T00:00:00"/>
    <s v="TE00"/>
    <m/>
    <x v="763"/>
    <s v="Fusion Americas"/>
    <s v="26Z071510"/>
    <x v="369"/>
    <x v="368"/>
    <s v="NO"/>
    <s v="NO"/>
    <n v="312573.03999999998"/>
    <s v="7600000601"/>
    <s v="?"/>
    <x v="2"/>
    <s v="E-Northeast"/>
    <s v="4-Comm T2"/>
    <s v="4-Comm T2"/>
    <x v="2"/>
    <x v="2"/>
  </r>
  <r>
    <x v="1"/>
    <x v="1"/>
    <s v="USA"/>
    <s v="2014Q1"/>
    <s v="201402"/>
    <d v="2013-12-03T00:00:00"/>
    <s v="TE00"/>
    <m/>
    <x v="764"/>
    <s v="Fusion Americas"/>
    <s v="26Z071510"/>
    <x v="369"/>
    <x v="368"/>
    <s v="NO"/>
    <s v="NO"/>
    <n v="-312573.03999999998"/>
    <s v="7600000601"/>
    <s v="?"/>
    <x v="2"/>
    <s v="E-Northeast"/>
    <s v="4-Comm T2"/>
    <s v="4-Comm T2"/>
    <x v="1"/>
    <x v="2"/>
  </r>
  <r>
    <x v="1"/>
    <x v="1"/>
    <s v="USA"/>
    <s v="2014Q1"/>
    <s v="201402"/>
    <d v="2013-12-03T00:00:00"/>
    <s v="TE00"/>
    <s v="Easton, Grant"/>
    <x v="765"/>
    <s v="Fusion Americas"/>
    <s v="26Z071540"/>
    <x v="370"/>
    <x v="369"/>
    <s v="NO"/>
    <s v="NO"/>
    <n v="32500"/>
    <s v="7600000606"/>
    <s v="?"/>
    <x v="3"/>
    <s v="P-SLED"/>
    <s v="4-Comm T2"/>
    <s v="4-Comm T2"/>
    <x v="1"/>
    <x v="2"/>
  </r>
  <r>
    <x v="2"/>
    <x v="12"/>
    <s v="Japan"/>
    <s v="2014Q1"/>
    <s v="201402"/>
    <d v="2013-12-03T00:00:00"/>
    <s v="8700"/>
    <s v="Imamura, Satoshi"/>
    <x v="766"/>
    <s v="Fusion APJ"/>
    <s v="89FA70427"/>
    <x v="299"/>
    <x v="298"/>
    <s v="NO"/>
    <s v="NO"/>
    <n v="1495.6590000000001"/>
    <s v="333HU5502"/>
    <s v="?"/>
    <x v="0"/>
    <m/>
    <m/>
    <m/>
    <x v="1"/>
    <x v="1"/>
  </r>
  <r>
    <x v="2"/>
    <x v="12"/>
    <s v="Japan"/>
    <s v="2014Q1"/>
    <s v="201402"/>
    <d v="2013-12-03T00:00:00"/>
    <s v="8700"/>
    <s v="Imamura, Satoshi"/>
    <x v="767"/>
    <s v="Fusion APJ"/>
    <s v="89FA70426"/>
    <x v="299"/>
    <x v="298"/>
    <s v="NO"/>
    <s v="NO"/>
    <n v="1495.6590000000001"/>
    <s v="333HU5500"/>
    <s v="?"/>
    <x v="0"/>
    <m/>
    <m/>
    <m/>
    <x v="1"/>
    <x v="1"/>
  </r>
  <r>
    <x v="2"/>
    <x v="12"/>
    <s v="Japan"/>
    <s v="2014Q1"/>
    <s v="201402"/>
    <d v="2013-12-03T00:00:00"/>
    <s v="8700"/>
    <s v="Takasu, Kenichi"/>
    <x v="768"/>
    <s v="Fusion APJ"/>
    <s v="89FQ37526"/>
    <x v="355"/>
    <x v="354"/>
    <s v="ATTACH_BY_AMIDID"/>
    <s v="NO"/>
    <n v="3220.2051999999999"/>
    <s v="5200032615"/>
    <s v="?"/>
    <x v="0"/>
    <m/>
    <m/>
    <m/>
    <x v="1"/>
    <x v="1"/>
  </r>
  <r>
    <x v="1"/>
    <x v="1"/>
    <s v="USA"/>
    <s v="2014Q1"/>
    <s v="201402"/>
    <d v="2013-12-03T00:00:00"/>
    <s v="TE00"/>
    <s v="Easton, Grant"/>
    <x v="769"/>
    <s v="Fusion Americas"/>
    <s v="26Z071540"/>
    <x v="370"/>
    <x v="369"/>
    <s v="NO"/>
    <s v="NO"/>
    <n v="-32500"/>
    <s v="7600000606"/>
    <s v="?"/>
    <x v="3"/>
    <s v="P-SLED"/>
    <s v="4-Comm T2"/>
    <s v="4-Comm T2"/>
    <x v="1"/>
    <x v="2"/>
  </r>
  <r>
    <x v="2"/>
    <x v="12"/>
    <s v="Japan"/>
    <s v="2014Q1"/>
    <s v="201402"/>
    <d v="2013-12-03T00:00:00"/>
    <s v="8700"/>
    <s v="Imamura, Satoshi"/>
    <x v="770"/>
    <s v="Fusion APJ"/>
    <s v="89FA70425"/>
    <x v="299"/>
    <x v="298"/>
    <s v="NO"/>
    <s v="NO"/>
    <n v="1495.6590000000001"/>
    <s v="333HU5498"/>
    <s v="?"/>
    <x v="0"/>
    <m/>
    <m/>
    <m/>
    <x v="1"/>
    <x v="1"/>
  </r>
  <r>
    <x v="2"/>
    <x v="12"/>
    <s v="Japan"/>
    <s v="2014Q1"/>
    <s v="201402"/>
    <d v="2013-12-03T00:00:00"/>
    <s v="8700"/>
    <s v="Imamura, Satoshi"/>
    <x v="771"/>
    <s v="Fusion APJ"/>
    <s v="89FA70424"/>
    <x v="299"/>
    <x v="298"/>
    <s v="NO"/>
    <s v="NO"/>
    <n v="1495.6590000000001"/>
    <s v="333HU5496"/>
    <s v="?"/>
    <x v="0"/>
    <m/>
    <m/>
    <m/>
    <x v="1"/>
    <x v="1"/>
  </r>
  <r>
    <x v="0"/>
    <x v="3"/>
    <s v="Croatia"/>
    <s v="2014Q1"/>
    <s v="201402"/>
    <d v="2013-12-04T00:00:00"/>
    <s v="TE00"/>
    <m/>
    <x v="772"/>
    <s v="Fusion EMEA"/>
    <s v="CBR663117"/>
    <x v="371"/>
    <x v="370"/>
    <s v="NO"/>
    <s v="NO"/>
    <n v="3565.3683000000001"/>
    <s v="UX026"/>
    <s v="?"/>
    <x v="0"/>
    <m/>
    <m/>
    <m/>
    <x v="1"/>
    <x v="2"/>
  </r>
  <r>
    <x v="0"/>
    <x v="3"/>
    <s v="Croatia"/>
    <s v="2014Q1"/>
    <s v="201402"/>
    <d v="2013-12-04T00:00:00"/>
    <s v="TF00"/>
    <m/>
    <x v="772"/>
    <s v="Fusion EMEA"/>
    <s v="CBR663117"/>
    <x v="371"/>
    <x v="370"/>
    <s v="NO"/>
    <s v="NO"/>
    <n v="7187.67"/>
    <s v="UX026"/>
    <s v="?"/>
    <x v="0"/>
    <m/>
    <m/>
    <m/>
    <x v="1"/>
    <x v="2"/>
  </r>
  <r>
    <x v="0"/>
    <x v="2"/>
    <s v="Germany"/>
    <s v="2014Q1"/>
    <s v="201402"/>
    <d v="2013-12-04T00:00:00"/>
    <s v="TE00"/>
    <s v="Hemp, Thomas"/>
    <x v="773"/>
    <s v="Fusion EMEA"/>
    <s v="83R662605"/>
    <x v="184"/>
    <x v="183"/>
    <s v="NO"/>
    <s v="ATTACH_BY_PO"/>
    <n v="28386.623299999999"/>
    <s v="4751220096/M53"/>
    <s v="?"/>
    <x v="0"/>
    <m/>
    <m/>
    <m/>
    <x v="1"/>
    <x v="0"/>
  </r>
  <r>
    <x v="0"/>
    <x v="2"/>
    <s v="Germany"/>
    <s v="2014Q1"/>
    <s v="201402"/>
    <d v="2013-12-04T00:00:00"/>
    <s v="8700"/>
    <s v="Wolf, Petra/ Klotsche, Jens"/>
    <x v="774"/>
    <s v="Fusion EMEA"/>
    <s v="83R657548"/>
    <x v="257"/>
    <x v="256"/>
    <s v="NO"/>
    <s v="NO"/>
    <n v="103.9967"/>
    <s v="LEV_ON_41067050_281113"/>
    <s v="?"/>
    <x v="0"/>
    <m/>
    <m/>
    <m/>
    <x v="1"/>
    <x v="1"/>
  </r>
  <r>
    <x v="1"/>
    <x v="1"/>
    <s v="USA"/>
    <s v="2014Q1"/>
    <s v="201402"/>
    <d v="2013-12-03T00:00:00"/>
    <s v="8700"/>
    <s v="Marr, Kevin"/>
    <x v="775"/>
    <s v="Fusion Americas"/>
    <s v="26Z073893"/>
    <x v="372"/>
    <x v="371"/>
    <s v="ATTACH_BY_AMIDID"/>
    <s v="NO"/>
    <n v="57350"/>
    <s v="K18-709"/>
    <s v="?"/>
    <x v="2"/>
    <s v="E-Mid Atlantic"/>
    <s v="2-Seed"/>
    <s v="2-Seed SW"/>
    <x v="1"/>
    <x v="2"/>
  </r>
  <r>
    <x v="2"/>
    <x v="12"/>
    <s v="Japan"/>
    <s v="2014Q1"/>
    <s v="201402"/>
    <d v="2013-12-03T00:00:00"/>
    <s v="8700"/>
    <m/>
    <x v="776"/>
    <s v="Fusion APJ"/>
    <s v="89FK16603"/>
    <x v="166"/>
    <x v="165"/>
    <s v="NO"/>
    <s v="NO"/>
    <n v="24719.810600000001"/>
    <s v="C11C13-003259"/>
    <s v="?"/>
    <x v="0"/>
    <m/>
    <m/>
    <m/>
    <x v="1"/>
    <x v="2"/>
  </r>
  <r>
    <x v="2"/>
    <x v="12"/>
    <s v="Japan"/>
    <s v="2014Q1"/>
    <s v="201402"/>
    <d v="2013-12-03T00:00:00"/>
    <s v="8700"/>
    <s v="Takasu, Kenichi"/>
    <x v="777"/>
    <s v="Fusion APJ"/>
    <s v="89FQ37421"/>
    <x v="373"/>
    <x v="372"/>
    <s v="NO"/>
    <s v="NO"/>
    <n v="2872.9281999999998"/>
    <s v="4500192709"/>
    <s v="?"/>
    <x v="0"/>
    <m/>
    <m/>
    <m/>
    <x v="1"/>
    <x v="2"/>
  </r>
  <r>
    <x v="2"/>
    <x v="12"/>
    <s v="Japan"/>
    <s v="2014Q1"/>
    <s v="201402"/>
    <d v="2013-12-03T00:00:00"/>
    <s v="8700"/>
    <s v="Takasu, Kenichi"/>
    <x v="778"/>
    <s v="Fusion APJ"/>
    <s v="89FQ37421"/>
    <x v="373"/>
    <x v="372"/>
    <s v="NO"/>
    <s v="NO"/>
    <n v="2872.9281999999998"/>
    <s v="4500192709"/>
    <s v="?"/>
    <x v="0"/>
    <m/>
    <m/>
    <m/>
    <x v="1"/>
    <x v="2"/>
  </r>
  <r>
    <x v="2"/>
    <x v="15"/>
    <s v="India"/>
    <s v="2014Q1"/>
    <s v="201402"/>
    <d v="2013-12-03T00:00:00"/>
    <s v="TE00"/>
    <m/>
    <x v="779"/>
    <s v="Fusion APJ"/>
    <s v="J91901458"/>
    <x v="90"/>
    <x v="90"/>
    <s v="NO"/>
    <s v="NO"/>
    <n v="6801.9112999999998"/>
    <s v="6300117584/DIGITAL HARBOUR P. LTD"/>
    <s v="?"/>
    <x v="0"/>
    <m/>
    <m/>
    <m/>
    <x v="1"/>
    <x v="2"/>
  </r>
  <r>
    <x v="2"/>
    <x v="12"/>
    <s v="Japan"/>
    <s v="2014Q1"/>
    <s v="201402"/>
    <d v="2013-12-03T00:00:00"/>
    <s v="8700"/>
    <s v="Imamura, Satoshi"/>
    <x v="780"/>
    <s v="Fusion APJ"/>
    <s v="89FA70289"/>
    <x v="44"/>
    <x v="44"/>
    <s v="NO"/>
    <s v="NO"/>
    <n v="7269.1396999999997"/>
    <s v="183-VRGAQ30___-110848+1"/>
    <s v="?"/>
    <x v="0"/>
    <m/>
    <m/>
    <m/>
    <x v="1"/>
    <x v="2"/>
  </r>
  <r>
    <x v="2"/>
    <x v="12"/>
    <s v="Japan"/>
    <s v="2014Q1"/>
    <s v="201402"/>
    <d v="2013-12-03T00:00:00"/>
    <s v="8700"/>
    <s v="Imamura, Satoshi"/>
    <x v="781"/>
    <s v="Fusion APJ"/>
    <s v="89FA70288"/>
    <x v="44"/>
    <x v="44"/>
    <s v="NO"/>
    <s v="NO"/>
    <n v="7269.1396999999997"/>
    <s v="183-VRGAQ30___-110849+1"/>
    <s v="?"/>
    <x v="0"/>
    <m/>
    <m/>
    <m/>
    <x v="1"/>
    <x v="2"/>
  </r>
  <r>
    <x v="1"/>
    <x v="1"/>
    <s v="USA"/>
    <s v="2014Q1"/>
    <s v="201402"/>
    <d v="2013-12-03T00:00:00"/>
    <s v="8700"/>
    <m/>
    <x v="757"/>
    <s v="Fusion Americas"/>
    <s v="26Z071495"/>
    <x v="285"/>
    <x v="284"/>
    <s v="NO"/>
    <s v="NO"/>
    <n v="1294593.46"/>
    <s v="7600000593"/>
    <s v="?"/>
    <x v="1"/>
    <s v="W-NC Plains"/>
    <s v="1-Strat"/>
    <s v="1-Strat EG"/>
    <x v="2"/>
    <x v="2"/>
  </r>
  <r>
    <x v="1"/>
    <x v="1"/>
    <s v="USA"/>
    <s v="2014Q1"/>
    <s v="201402"/>
    <d v="2013-12-03T00:00:00"/>
    <s v="8700"/>
    <m/>
    <x v="756"/>
    <s v="Fusion Americas"/>
    <s v="26Z071495"/>
    <x v="285"/>
    <x v="284"/>
    <s v="NO"/>
    <s v="NO"/>
    <n v="-1294593.46"/>
    <s v="7600000593"/>
    <s v="?"/>
    <x v="1"/>
    <s v="W-NC Plains"/>
    <s v="1-Strat"/>
    <s v="1-Strat EG"/>
    <x v="1"/>
    <x v="2"/>
  </r>
  <r>
    <x v="1"/>
    <x v="1"/>
    <s v="USA"/>
    <s v="2014Q1"/>
    <s v="201402"/>
    <d v="2013-12-03T00:00:00"/>
    <s v="8700"/>
    <m/>
    <x v="782"/>
    <s v="Fusion Americas"/>
    <s v="24Z127296"/>
    <x v="37"/>
    <x v="37"/>
    <s v="NO"/>
    <s v="NO"/>
    <n v="1297.32"/>
    <s v="6772181"/>
    <s v="?"/>
    <x v="2"/>
    <s v="E-Mid Atlantic"/>
    <s v="4-Comm T2"/>
    <s v="4-Comm T2"/>
    <x v="1"/>
    <x v="2"/>
  </r>
  <r>
    <x v="1"/>
    <x v="1"/>
    <s v="USA"/>
    <s v="2014Q1"/>
    <s v="201402"/>
    <d v="2013-12-03T00:00:00"/>
    <s v="8700"/>
    <m/>
    <x v="783"/>
    <s v="Fusion Americas"/>
    <s v="24Z127405"/>
    <x v="374"/>
    <x v="373"/>
    <s v="NO"/>
    <s v="NO"/>
    <n v="922.5"/>
    <s v="4300202692"/>
    <s v="?"/>
    <x v="2"/>
    <s v="E-Mid Atlantic"/>
    <s v="5-Territory"/>
    <s v="5-Territory"/>
    <x v="1"/>
    <x v="2"/>
  </r>
  <r>
    <x v="1"/>
    <x v="1"/>
    <s v="USA"/>
    <s v="2014Q1"/>
    <s v="201402"/>
    <d v="2013-12-03T00:00:00"/>
    <s v="8700"/>
    <m/>
    <x v="784"/>
    <s v="Fusion Americas"/>
    <s v="26Z071495"/>
    <x v="285"/>
    <x v="284"/>
    <s v="NO"/>
    <s v="NO"/>
    <n v="-5450.63"/>
    <s v="7600000593"/>
    <s v="?"/>
    <x v="1"/>
    <s v="W-NC Plains"/>
    <s v="1-Strat"/>
    <s v="1-Strat EG"/>
    <x v="1"/>
    <x v="2"/>
  </r>
  <r>
    <x v="1"/>
    <x v="1"/>
    <s v="USA"/>
    <s v="2014Q1"/>
    <s v="201402"/>
    <d v="2013-12-03T00:00:00"/>
    <s v="8700"/>
    <s v="Qayyum, Fred"/>
    <x v="762"/>
    <s v="Fusion Americas"/>
    <s v="26Z073853"/>
    <x v="55"/>
    <x v="55"/>
    <s v="NO"/>
    <s v="NO"/>
    <n v="261.3"/>
    <s v="X1320048"/>
    <s v="?"/>
    <x v="3"/>
    <s v="P-FED-DoD/Intel"/>
    <s v="1-Strat"/>
    <s v="1-Strat"/>
    <x v="1"/>
    <x v="2"/>
  </r>
  <r>
    <x v="1"/>
    <x v="1"/>
    <s v="USA"/>
    <s v="2014Q1"/>
    <s v="201402"/>
    <d v="2013-12-03T00:00:00"/>
    <s v="8700"/>
    <m/>
    <x v="763"/>
    <s v="Fusion Americas"/>
    <s v="26Z071510"/>
    <x v="369"/>
    <x v="368"/>
    <s v="NO"/>
    <s v="NO"/>
    <n v="3367.5"/>
    <s v="7600000601"/>
    <s v="?"/>
    <x v="2"/>
    <s v="E-Northeast"/>
    <s v="4-Comm T2"/>
    <s v="4-Comm T2"/>
    <x v="2"/>
    <x v="2"/>
  </r>
  <r>
    <x v="1"/>
    <x v="1"/>
    <s v="USA"/>
    <s v="2014Q1"/>
    <s v="201402"/>
    <d v="2013-12-03T00:00:00"/>
    <s v="8700"/>
    <m/>
    <x v="785"/>
    <s v="Fusion Americas"/>
    <s v="26Z071503"/>
    <x v="375"/>
    <x v="374"/>
    <s v="NO"/>
    <s v="NO"/>
    <n v="-113750"/>
    <s v="1393580"/>
    <s v="?"/>
    <x v="0"/>
    <m/>
    <m/>
    <m/>
    <x v="1"/>
    <x v="2"/>
  </r>
  <r>
    <x v="1"/>
    <x v="1"/>
    <s v="USA"/>
    <s v="2014Q1"/>
    <s v="201402"/>
    <d v="2013-12-03T00:00:00"/>
    <s v="8700"/>
    <m/>
    <x v="786"/>
    <s v="Fusion Americas"/>
    <s v="26Z071495"/>
    <x v="285"/>
    <x v="284"/>
    <s v="NO"/>
    <s v="NO"/>
    <n v="5450.63"/>
    <s v="7600000593"/>
    <s v="?"/>
    <x v="1"/>
    <s v="W-NC Plains"/>
    <s v="1-Strat"/>
    <s v="1-Strat EG"/>
    <x v="1"/>
    <x v="2"/>
  </r>
  <r>
    <x v="1"/>
    <x v="1"/>
    <s v="USA"/>
    <s v="2014Q1"/>
    <s v="201402"/>
    <d v="2013-12-03T00:00:00"/>
    <s v="8700"/>
    <m/>
    <x v="764"/>
    <s v="Fusion Americas"/>
    <s v="26Z071510"/>
    <x v="369"/>
    <x v="368"/>
    <s v="NO"/>
    <s v="NO"/>
    <n v="-3367.5"/>
    <s v="7600000601"/>
    <s v="?"/>
    <x v="2"/>
    <s v="E-Northeast"/>
    <s v="4-Comm T2"/>
    <s v="4-Comm T2"/>
    <x v="1"/>
    <x v="2"/>
  </r>
  <r>
    <x v="1"/>
    <x v="1"/>
    <s v="USA"/>
    <s v="2014Q1"/>
    <s v="201402"/>
    <d v="2013-12-03T00:00:00"/>
    <s v="8700"/>
    <m/>
    <x v="787"/>
    <s v="Fusion Americas"/>
    <s v="26Z071503"/>
    <x v="375"/>
    <x v="374"/>
    <s v="NO"/>
    <s v="NO"/>
    <n v="113750"/>
    <s v="1393580"/>
    <s v="?"/>
    <x v="0"/>
    <m/>
    <m/>
    <m/>
    <x v="0"/>
    <x v="2"/>
  </r>
  <r>
    <x v="0"/>
    <x v="2"/>
    <s v="Switzerland"/>
    <s v="2014Q1"/>
    <s v="201402"/>
    <d v="2013-12-03T00:00:00"/>
    <s v="TE00"/>
    <m/>
    <x v="788"/>
    <s v="Fusion EMEA"/>
    <s v="87R656021"/>
    <x v="376"/>
    <x v="375"/>
    <s v="NO"/>
    <s v="NO"/>
    <n v="1973.5681999999999"/>
    <s v="8700-67542-04"/>
    <s v="?"/>
    <x v="0"/>
    <m/>
    <m/>
    <m/>
    <x v="1"/>
    <x v="2"/>
  </r>
  <r>
    <x v="0"/>
    <x v="3"/>
    <s v="Russia"/>
    <s v="2014Q1"/>
    <s v="201402"/>
    <d v="2013-12-03T00:00:00"/>
    <s v="8700"/>
    <m/>
    <x v="789"/>
    <s v="Fusion EMEA"/>
    <s v="CBR656034"/>
    <x v="14"/>
    <x v="14"/>
    <s v="NO"/>
    <s v="NO"/>
    <n v="48834.75"/>
    <s v="TCG035212_Ent_CB"/>
    <s v="?"/>
    <x v="0"/>
    <m/>
    <m/>
    <m/>
    <x v="1"/>
    <x v="1"/>
  </r>
  <r>
    <x v="1"/>
    <x v="1"/>
    <s v="USA"/>
    <s v="2014Q1"/>
    <s v="201402"/>
    <d v="2013-12-03T00:00:00"/>
    <s v="8700"/>
    <m/>
    <x v="790"/>
    <s v="Fusion Americas"/>
    <s v="24Z127229"/>
    <x v="168"/>
    <x v="167"/>
    <s v="NO"/>
    <s v="NO"/>
    <n v="409.68"/>
    <s v="4300202587"/>
    <s v="?"/>
    <x v="1"/>
    <s v="W-NC Great Lakes"/>
    <s v="5-Territory"/>
    <s v="5-Territory"/>
    <x v="1"/>
    <x v="2"/>
  </r>
  <r>
    <x v="0"/>
    <x v="0"/>
    <s v="UK"/>
    <s v="2014Q1"/>
    <s v="201402"/>
    <d v="2013-12-03T00:00:00"/>
    <s v="8700"/>
    <m/>
    <x v="791"/>
    <s v="Fusion EMEA"/>
    <s v="80R658721"/>
    <x v="377"/>
    <x v="376"/>
    <s v="NO"/>
    <s v="NO"/>
    <n v="914.40660000000003"/>
    <s v="4300051728"/>
    <s v="?"/>
    <x v="0"/>
    <m/>
    <m/>
    <m/>
    <x v="1"/>
    <x v="1"/>
  </r>
  <r>
    <x v="2"/>
    <x v="11"/>
    <s v="Taiwan"/>
    <s v="2014Q1"/>
    <s v="201402"/>
    <d v="2013-12-03T00:00:00"/>
    <s v="8700"/>
    <m/>
    <x v="792"/>
    <s v="Fusion APJ"/>
    <s v="D40050930"/>
    <x v="183"/>
    <x v="182"/>
    <s v="NO"/>
    <s v="NO"/>
    <n v="1402.9918"/>
    <s v="PO-2013-02116"/>
    <s v="?"/>
    <x v="0"/>
    <m/>
    <m/>
    <m/>
    <x v="1"/>
    <x v="2"/>
  </r>
  <r>
    <x v="2"/>
    <x v="7"/>
    <s v="Australia"/>
    <s v="2014Q1"/>
    <s v="201402"/>
    <d v="2013-12-05T00:00:00"/>
    <s v="TE00"/>
    <m/>
    <x v="793"/>
    <s v="Fusion APJ"/>
    <s v="906138154"/>
    <x v="14"/>
    <x v="14"/>
    <s v="NO"/>
    <s v="NO"/>
    <n v="6147.0535"/>
    <s v="MEBB3796"/>
    <s v="?"/>
    <x v="0"/>
    <m/>
    <m/>
    <m/>
    <x v="1"/>
    <x v="1"/>
  </r>
  <r>
    <x v="1"/>
    <x v="14"/>
    <s v="Canada"/>
    <s v="2014Q1"/>
    <s v="201402"/>
    <d v="2013-12-05T00:00:00"/>
    <s v="TE00"/>
    <m/>
    <x v="794"/>
    <s v="Fusion Americas"/>
    <s v="20Z054258"/>
    <x v="378"/>
    <x v="377"/>
    <s v="NO"/>
    <s v="NO"/>
    <n v="25235.222000000002"/>
    <s v="4300203712"/>
    <s v="?"/>
    <x v="0"/>
    <m/>
    <m/>
    <m/>
    <x v="1"/>
    <x v="2"/>
  </r>
  <r>
    <x v="1"/>
    <x v="1"/>
    <s v="USA"/>
    <s v="2014Q1"/>
    <s v="201402"/>
    <d v="2013-12-04T00:00:00"/>
    <s v="TE00"/>
    <s v="Barnett, John"/>
    <x v="795"/>
    <s v="Fusion Americas"/>
    <s v="24Z127562"/>
    <x v="379"/>
    <x v="378"/>
    <s v="NO"/>
    <s v="NO"/>
    <n v="341126.2"/>
    <s v="4300203031"/>
    <s v="?"/>
    <x v="2"/>
    <s v="E-NYC Metro"/>
    <s v="3-Comm T1"/>
    <s v="3-Comm T1"/>
    <x v="2"/>
    <x v="2"/>
  </r>
  <r>
    <x v="1"/>
    <x v="1"/>
    <s v="USA"/>
    <s v="2014Q1"/>
    <s v="201402"/>
    <d v="2013-12-04T00:00:00"/>
    <s v="TE00"/>
    <m/>
    <x v="796"/>
    <s v="Fusion Americas"/>
    <s v="24Z127549"/>
    <x v="380"/>
    <x v="379"/>
    <s v="NO"/>
    <s v="NO"/>
    <n v="27900"/>
    <s v="4300203173"/>
    <s v="?"/>
    <x v="0"/>
    <m/>
    <m/>
    <m/>
    <x v="1"/>
    <x v="2"/>
  </r>
  <r>
    <x v="1"/>
    <x v="1"/>
    <s v="USA"/>
    <s v="2014Q1"/>
    <s v="201402"/>
    <d v="2013-12-04T00:00:00"/>
    <s v="4Y00"/>
    <s v="Qayyum, Fred"/>
    <x v="797"/>
    <s v="Fusion Americas"/>
    <s v="26Z073969"/>
    <x v="55"/>
    <x v="55"/>
    <s v="NO"/>
    <s v="NO"/>
    <n v="935.85"/>
    <s v="X1320046"/>
    <s v="?"/>
    <x v="3"/>
    <s v="P-FED-DoD/Intel"/>
    <s v="1-Strat"/>
    <s v="1-Strat"/>
    <x v="1"/>
    <x v="2"/>
  </r>
  <r>
    <x v="1"/>
    <x v="1"/>
    <s v="USA"/>
    <s v="2014Q1"/>
    <s v="201402"/>
    <d v="2013-12-04T00:00:00"/>
    <s v="TE00"/>
    <m/>
    <x v="798"/>
    <s v="Fusion Americas"/>
    <s v="24Z127655"/>
    <x v="14"/>
    <x v="14"/>
    <s v="NO"/>
    <s v="NO"/>
    <n v="4960"/>
    <s v="4300203135"/>
    <s v="?"/>
    <x v="0"/>
    <m/>
    <m/>
    <m/>
    <x v="1"/>
    <x v="1"/>
  </r>
  <r>
    <x v="1"/>
    <x v="1"/>
    <s v="USA"/>
    <s v="2014Q1"/>
    <s v="201402"/>
    <d v="2013-12-04T00:00:00"/>
    <s v="8700"/>
    <m/>
    <x v="799"/>
    <s v="Fusion Americas"/>
    <s v="26Z073983"/>
    <x v="381"/>
    <x v="380"/>
    <s v="NO"/>
    <s v="NO"/>
    <n v="4250"/>
    <s v="20131202004"/>
    <s v="?"/>
    <x v="2"/>
    <s v="E-NYC Metro"/>
    <s v="5-Territory"/>
    <s v="5-Territory"/>
    <x v="1"/>
    <x v="2"/>
  </r>
  <r>
    <x v="1"/>
    <x v="1"/>
    <s v="USA"/>
    <s v="2014Q1"/>
    <s v="201402"/>
    <d v="2013-12-04T00:00:00"/>
    <s v="8700"/>
    <s v="Qayyum, Fred"/>
    <x v="797"/>
    <s v="Fusion Americas"/>
    <s v="26Z073969"/>
    <x v="55"/>
    <x v="55"/>
    <s v="NO"/>
    <s v="NO"/>
    <n v="261.3"/>
    <s v="X1320046"/>
    <s v="?"/>
    <x v="3"/>
    <s v="P-FED-DoD/Intel"/>
    <s v="1-Strat"/>
    <s v="1-Strat"/>
    <x v="1"/>
    <x v="2"/>
  </r>
  <r>
    <x v="1"/>
    <x v="1"/>
    <s v="USA"/>
    <s v="2014Q1"/>
    <s v="201402"/>
    <d v="2013-12-04T00:00:00"/>
    <s v="TE00"/>
    <s v="Shaw, Kelley"/>
    <x v="800"/>
    <s v="Fusion Americas"/>
    <s v="26Z071366"/>
    <x v="382"/>
    <x v="381"/>
    <s v="NO"/>
    <s v="NO"/>
    <n v="-231150"/>
    <s v="240182"/>
    <s v="?"/>
    <x v="1"/>
    <s v="W-Southwest"/>
    <s v="4-Comm T2"/>
    <s v="4-Comm Invest"/>
    <x v="1"/>
    <x v="2"/>
  </r>
  <r>
    <x v="1"/>
    <x v="1"/>
    <s v="USA"/>
    <s v="2014Q1"/>
    <s v="201402"/>
    <d v="2013-12-04T00:00:00"/>
    <s v="TE00"/>
    <s v="Currlin, George"/>
    <x v="801"/>
    <s v="Fusion Americas"/>
    <s v="26Z072821"/>
    <x v="289"/>
    <x v="288"/>
    <s v="NO"/>
    <s v="NO"/>
    <n v="7.1000000000000004E-3"/>
    <s v="HPP PO-01292"/>
    <s v="?"/>
    <x v="3"/>
    <s v="P-SLED"/>
    <s v="5-Territory"/>
    <s v="5-Territory"/>
    <x v="1"/>
    <x v="2"/>
  </r>
  <r>
    <x v="1"/>
    <x v="1"/>
    <s v="USA"/>
    <s v="2014Q1"/>
    <s v="201402"/>
    <d v="2013-12-04T00:00:00"/>
    <s v="TE00"/>
    <s v="Shaw, Kelley"/>
    <x v="802"/>
    <s v="Fusion Americas"/>
    <s v="26Z071366"/>
    <x v="382"/>
    <x v="381"/>
    <s v="NO"/>
    <s v="NO"/>
    <n v="231150"/>
    <s v="240182"/>
    <s v="?"/>
    <x v="1"/>
    <s v="W-Southwest"/>
    <s v="4-Comm T2"/>
    <s v="4-Comm Invest"/>
    <x v="0"/>
    <x v="2"/>
  </r>
  <r>
    <x v="1"/>
    <x v="1"/>
    <s v="USA"/>
    <s v="2014Q1"/>
    <s v="201402"/>
    <d v="2013-12-04T00:00:00"/>
    <s v="TE00"/>
    <m/>
    <x v="803"/>
    <s v="Fusion Americas"/>
    <s v="26Z074001"/>
    <x v="383"/>
    <x v="382"/>
    <s v="NO"/>
    <s v="NO"/>
    <n v="36864"/>
    <s v="HPP PO-01302"/>
    <s v="?"/>
    <x v="1"/>
    <s v="W-South Central"/>
    <s v="5-Territory"/>
    <s v="5-Territory"/>
    <x v="1"/>
    <x v="2"/>
  </r>
  <r>
    <x v="2"/>
    <x v="15"/>
    <s v="India"/>
    <s v="2014Q1"/>
    <s v="201402"/>
    <d v="2013-12-05T00:00:00"/>
    <s v="8700"/>
    <m/>
    <x v="804"/>
    <s v="Fusion APJ"/>
    <s v="75IN27910"/>
    <x v="384"/>
    <x v="383"/>
    <s v="NO"/>
    <s v="NO"/>
    <n v="28751.02"/>
    <s v="75-02534/INFORMATICA"/>
    <s v="?"/>
    <x v="0"/>
    <m/>
    <m/>
    <m/>
    <x v="1"/>
    <x v="2"/>
  </r>
  <r>
    <x v="2"/>
    <x v="15"/>
    <s v="India"/>
    <s v="2014Q1"/>
    <s v="201402"/>
    <d v="2013-12-05T00:00:00"/>
    <s v="FC00"/>
    <s v="Perdiep "/>
    <x v="805"/>
    <s v="Fusion APJ"/>
    <s v="J92391013"/>
    <x v="385"/>
    <x v="384"/>
    <s v="NO"/>
    <s v="NO"/>
    <n v="-39808.917200000004"/>
    <s v="01SW15817/115/VIZAG STEEL"/>
    <s v="?"/>
    <x v="0"/>
    <m/>
    <m/>
    <m/>
    <x v="1"/>
    <x v="2"/>
  </r>
  <r>
    <x v="2"/>
    <x v="15"/>
    <s v="India"/>
    <s v="2014Q1"/>
    <s v="201402"/>
    <d v="2013-12-05T00:00:00"/>
    <s v="8700"/>
    <s v="Perdiep "/>
    <x v="805"/>
    <s v="Fusion APJ"/>
    <s v="J92391013"/>
    <x v="385"/>
    <x v="384"/>
    <s v="NO"/>
    <s v="NO"/>
    <n v="39808.917200000004"/>
    <s v="01SW15817/115/VIZAG STEEL"/>
    <s v="?"/>
    <x v="0"/>
    <m/>
    <m/>
    <m/>
    <x v="1"/>
    <x v="2"/>
  </r>
  <r>
    <x v="2"/>
    <x v="15"/>
    <s v="India"/>
    <s v="2014Q1"/>
    <s v="201402"/>
    <d v="2013-12-05T00:00:00"/>
    <s v="TF00"/>
    <m/>
    <x v="804"/>
    <s v="Fusion APJ"/>
    <s v="75IN27910"/>
    <x v="384"/>
    <x v="383"/>
    <s v="NO"/>
    <s v="NO"/>
    <n v="-28751.02"/>
    <s v="75-02534/INFORMATICA"/>
    <s v="?"/>
    <x v="0"/>
    <m/>
    <m/>
    <m/>
    <x v="1"/>
    <x v="2"/>
  </r>
  <r>
    <x v="2"/>
    <x v="11"/>
    <s v="China"/>
    <s v="2014Q1"/>
    <s v="201402"/>
    <d v="2013-12-05T00:00:00"/>
    <s v="TE00"/>
    <m/>
    <x v="806"/>
    <s v="Fusion APJ"/>
    <s v="F49939893"/>
    <x v="14"/>
    <x v="14"/>
    <s v="NO"/>
    <s v="NO"/>
    <n v="30895.7"/>
    <s v="2014SINOUX(SW)-HP-002"/>
    <s v="?"/>
    <x v="0"/>
    <m/>
    <m/>
    <m/>
    <x v="1"/>
    <x v="1"/>
  </r>
  <r>
    <x v="0"/>
    <x v="2"/>
    <s v="Germany"/>
    <s v="2014Q1"/>
    <s v="201402"/>
    <d v="2013-12-05T00:00:00"/>
    <s v="TE00"/>
    <s v="Taube, Matthaeus"/>
    <x v="807"/>
    <s v="Fusion EMEA"/>
    <s v="83R667373"/>
    <x v="386"/>
    <x v="385"/>
    <s v="NO"/>
    <s v="NO"/>
    <n v="64256.3894"/>
    <s v="FM-0005766"/>
    <s v="?"/>
    <x v="0"/>
    <m/>
    <m/>
    <m/>
    <x v="1"/>
    <x v="2"/>
  </r>
  <r>
    <x v="0"/>
    <x v="3"/>
    <s v="Russia"/>
    <s v="2014Q1"/>
    <s v="201402"/>
    <d v="2013-12-04T00:00:00"/>
    <s v="8700"/>
    <m/>
    <x v="808"/>
    <s v="Fusion EMEA"/>
    <s v="CBR664145"/>
    <x v="293"/>
    <x v="386"/>
    <s v="NO"/>
    <s v="NO"/>
    <n v="26863.98"/>
    <s v="R5056"/>
    <s v="?"/>
    <x v="0"/>
    <m/>
    <m/>
    <m/>
    <x v="1"/>
    <x v="2"/>
  </r>
  <r>
    <x v="2"/>
    <x v="9"/>
    <s v="Korea"/>
    <s v="2014Q1"/>
    <s v="201402"/>
    <d v="2013-12-04T00:00:00"/>
    <s v="TE00"/>
    <m/>
    <x v="809"/>
    <s v="Fusion APJ"/>
    <s v="E51057141"/>
    <x v="14"/>
    <x v="14"/>
    <s v="NO"/>
    <s v="NO"/>
    <n v="7608.2941000000001"/>
    <s v="E6HP-14565-01"/>
    <s v="?"/>
    <x v="0"/>
    <m/>
    <m/>
    <m/>
    <x v="1"/>
    <x v="1"/>
  </r>
  <r>
    <x v="0"/>
    <x v="5"/>
    <s v="Spain"/>
    <s v="2014Q1"/>
    <s v="201402"/>
    <d v="2013-12-04T00:00:00"/>
    <s v="TE00"/>
    <s v="VILARDAGA, RAQUEL"/>
    <x v="810"/>
    <s v="Fusion EMEA"/>
    <s v="70R660900"/>
    <x v="387"/>
    <x v="387"/>
    <s v="NO"/>
    <s v="NO"/>
    <n v="9426.0607"/>
    <s v="4501249357 / ALMIRALL SA"/>
    <s v="?"/>
    <x v="0"/>
    <m/>
    <m/>
    <m/>
    <x v="1"/>
    <x v="2"/>
  </r>
  <r>
    <x v="2"/>
    <x v="6"/>
    <s v="Thailand"/>
    <s v="2014Q1"/>
    <s v="201402"/>
    <d v="2013-12-04T00:00:00"/>
    <s v="8700"/>
    <m/>
    <x v="811"/>
    <s v="Fusion APJ"/>
    <s v="J80501658"/>
    <x v="30"/>
    <x v="30"/>
    <s v="NO"/>
    <s v="NO"/>
    <n v="20477.969099999998"/>
    <s v="2013120297"/>
    <s v="?"/>
    <x v="0"/>
    <m/>
    <m/>
    <m/>
    <x v="1"/>
    <x v="2"/>
  </r>
  <r>
    <x v="0"/>
    <x v="2"/>
    <s v="Switzerland"/>
    <s v="2014Q1"/>
    <s v="201402"/>
    <d v="2013-12-04T00:00:00"/>
    <s v="TE00"/>
    <s v="Hodel, Urs"/>
    <x v="812"/>
    <s v="Fusion EMEA"/>
    <s v="87R663861"/>
    <x v="388"/>
    <x v="388"/>
    <s v="ATTACH_BY_AMIDID"/>
    <s v="ATTACH_BY_PO"/>
    <n v="795328.77"/>
    <s v="4500410918"/>
    <s v="?"/>
    <x v="0"/>
    <m/>
    <m/>
    <m/>
    <x v="2"/>
    <x v="0"/>
  </r>
  <r>
    <x v="0"/>
    <x v="2"/>
    <s v="Switzerland"/>
    <s v="2014Q1"/>
    <s v="201402"/>
    <d v="2013-12-04T00:00:00"/>
    <s v="D900"/>
    <s v="Hodel, Urs"/>
    <x v="812"/>
    <s v="Fusion EMEA"/>
    <s v="87R663861"/>
    <x v="388"/>
    <x v="388"/>
    <s v="ATTACH_BY_AMIDID"/>
    <s v="ATTACH_BY_PO"/>
    <n v="8782.01"/>
    <s v="4500410918"/>
    <s v="?"/>
    <x v="0"/>
    <m/>
    <m/>
    <m/>
    <x v="2"/>
    <x v="0"/>
  </r>
  <r>
    <x v="2"/>
    <x v="11"/>
    <s v="Taiwan"/>
    <s v="2014Q1"/>
    <s v="201402"/>
    <d v="2013-12-04T00:00:00"/>
    <s v="4Y00"/>
    <m/>
    <x v="813"/>
    <s v="Fusion APJ"/>
    <s v="D40050929"/>
    <x v="14"/>
    <x v="14"/>
    <s v="NO"/>
    <s v="NO"/>
    <n v="1710.7488000000001"/>
    <s v="20131203001-R1"/>
    <s v="?"/>
    <x v="0"/>
    <m/>
    <m/>
    <m/>
    <x v="1"/>
    <x v="1"/>
  </r>
  <r>
    <x v="0"/>
    <x v="2"/>
    <s v="Switzerland"/>
    <s v="2014Q1"/>
    <s v="201402"/>
    <d v="2013-12-04T00:00:00"/>
    <s v="TF00"/>
    <m/>
    <x v="814"/>
    <s v="Fusion EMEA"/>
    <s v="87R664350"/>
    <x v="389"/>
    <x v="389"/>
    <s v="NO"/>
    <s v="NO"/>
    <n v="26558.37"/>
    <s v="MTX.2013.11.204"/>
    <s v="?"/>
    <x v="0"/>
    <m/>
    <m/>
    <m/>
    <x v="1"/>
    <x v="2"/>
  </r>
  <r>
    <x v="2"/>
    <x v="12"/>
    <s v="Japan"/>
    <s v="2014Q1"/>
    <s v="201402"/>
    <d v="2013-12-04T00:00:00"/>
    <s v="TE00"/>
    <s v="Kawase, Atsushi"/>
    <x v="815"/>
    <s v="Fusion APJ"/>
    <s v="89FP05595"/>
    <x v="390"/>
    <x v="390"/>
    <s v="NO"/>
    <s v="NO"/>
    <n v="61799.526400000002"/>
    <s v="4500013008/4500013009"/>
    <s v="?"/>
    <x v="0"/>
    <m/>
    <m/>
    <m/>
    <x v="1"/>
    <x v="2"/>
  </r>
  <r>
    <x v="2"/>
    <x v="12"/>
    <s v="Japan"/>
    <s v="2014Q1"/>
    <s v="201402"/>
    <d v="2013-12-04T00:00:00"/>
    <s v="8700"/>
    <m/>
    <x v="816"/>
    <s v="Fusion APJ"/>
    <s v="89FP05596"/>
    <x v="391"/>
    <x v="391"/>
    <s v="NO"/>
    <s v="NO"/>
    <n v="4427.7821999999996"/>
    <s v="DSK300521400/DSK300521500"/>
    <s v="?"/>
    <x v="0"/>
    <m/>
    <m/>
    <m/>
    <x v="1"/>
    <x v="2"/>
  </r>
  <r>
    <x v="2"/>
    <x v="9"/>
    <s v="Korea"/>
    <s v="2014Q1"/>
    <s v="201402"/>
    <d v="2013-12-04T00:00:00"/>
    <s v="TE00"/>
    <m/>
    <x v="817"/>
    <s v="Fusion APJ"/>
    <s v="E51057140"/>
    <x v="14"/>
    <x v="14"/>
    <s v="NO"/>
    <s v="NO"/>
    <n v="117075.01790000001"/>
    <s v="E6HP-14544-01"/>
    <s v="?"/>
    <x v="0"/>
    <m/>
    <m/>
    <m/>
    <x v="0"/>
    <x v="1"/>
  </r>
  <r>
    <x v="1"/>
    <x v="14"/>
    <s v="Canada"/>
    <s v="2014Q1"/>
    <s v="201402"/>
    <d v="2013-12-02T00:00:00"/>
    <s v="8700"/>
    <s v="Bucciarelli, Domenic"/>
    <x v="818"/>
    <s v="Fusion Americas"/>
    <s v="20Z054267"/>
    <x v="392"/>
    <x v="392"/>
    <s v="NO"/>
    <s v="NO"/>
    <n v="16709.065200000001"/>
    <s v="CASW-02144-03"/>
    <s v="?"/>
    <x v="0"/>
    <m/>
    <m/>
    <m/>
    <x v="1"/>
    <x v="2"/>
  </r>
  <r>
    <x v="1"/>
    <x v="14"/>
    <s v="Canada"/>
    <s v="2014Q1"/>
    <s v="201402"/>
    <d v="2013-12-02T00:00:00"/>
    <s v="8700"/>
    <s v="Guertin, Marc-Andre"/>
    <x v="819"/>
    <s v="Fusion Americas"/>
    <s v="20Z054165"/>
    <x v="393"/>
    <x v="393"/>
    <s v="NO"/>
    <s v="NO"/>
    <n v="14917.847"/>
    <s v="4300202381"/>
    <s v="?"/>
    <x v="0"/>
    <m/>
    <m/>
    <m/>
    <x v="1"/>
    <x v="2"/>
  </r>
  <r>
    <x v="1"/>
    <x v="14"/>
    <s v="Canada"/>
    <s v="2014Q1"/>
    <s v="201402"/>
    <d v="2013-12-02T00:00:00"/>
    <s v="TF00"/>
    <s v="Guertin, Marc-Andre"/>
    <x v="820"/>
    <s v="Fusion Americas"/>
    <s v="20Z054236"/>
    <x v="394"/>
    <x v="394"/>
    <s v="ATTACH_BY_AMIDID"/>
    <s v="NO"/>
    <n v="9737.4881000000005"/>
    <s v="4510186175"/>
    <s v="?"/>
    <x v="0"/>
    <m/>
    <m/>
    <m/>
    <x v="1"/>
    <x v="2"/>
  </r>
  <r>
    <x v="1"/>
    <x v="14"/>
    <s v="Canada"/>
    <s v="2014Q1"/>
    <s v="201402"/>
    <d v="2013-12-02T00:00:00"/>
    <s v="TE00"/>
    <m/>
    <x v="821"/>
    <s v="Fusion Americas"/>
    <s v="20Z054084"/>
    <x v="395"/>
    <x v="395"/>
    <s v="NO"/>
    <s v="NO"/>
    <n v="45461.7068"/>
    <s v="151300083503"/>
    <s v="?"/>
    <x v="0"/>
    <m/>
    <m/>
    <m/>
    <x v="1"/>
    <x v="2"/>
  </r>
  <r>
    <x v="0"/>
    <x v="3"/>
    <s v="Belarus"/>
    <s v="2014Q1"/>
    <s v="201402"/>
    <d v="2013-12-02T00:00:00"/>
    <s v="8700"/>
    <m/>
    <x v="822"/>
    <s v="Fusion EMEA"/>
    <s v="CBR647164"/>
    <x v="396"/>
    <x v="396"/>
    <s v="NO"/>
    <s v="NO"/>
    <n v="7497.6"/>
    <s v="rinv7308"/>
    <s v="?"/>
    <x v="0"/>
    <m/>
    <m/>
    <m/>
    <x v="1"/>
    <x v="2"/>
  </r>
  <r>
    <x v="0"/>
    <x v="10"/>
    <s v="Saudi Arabia"/>
    <s v="2014Q1"/>
    <s v="201402"/>
    <d v="2013-12-01T00:00:00"/>
    <s v="8700"/>
    <m/>
    <x v="823"/>
    <s v="Fusion EMEA"/>
    <s v="E8R643694"/>
    <x v="397"/>
    <x v="397"/>
    <s v="NO"/>
    <s v="NO"/>
    <n v="1302.8399999999999"/>
    <s v="E817-50-36046"/>
    <s v="?"/>
    <x v="0"/>
    <m/>
    <m/>
    <m/>
    <x v="1"/>
    <x v="2"/>
  </r>
  <r>
    <x v="0"/>
    <x v="13"/>
    <s v="France"/>
    <s v="2014Q1"/>
    <s v="201402"/>
    <d v="2013-12-02T00:00:00"/>
    <s v="TE00"/>
    <s v="Scheiltienne, Herve"/>
    <x v="824"/>
    <s v="Fusion EMEA"/>
    <s v="81R648949"/>
    <x v="398"/>
    <x v="398"/>
    <s v="NO"/>
    <s v="NO"/>
    <n v="49068.515500000001"/>
    <s v="4230005512"/>
    <s v="?"/>
    <x v="0"/>
    <m/>
    <m/>
    <m/>
    <x v="1"/>
    <x v="2"/>
  </r>
  <r>
    <x v="1"/>
    <x v="14"/>
    <s v="Canada"/>
    <s v="2014Q1"/>
    <s v="201402"/>
    <d v="2013-12-03T00:00:00"/>
    <s v="TE00"/>
    <m/>
    <x v="825"/>
    <s v="Fusion Americas"/>
    <s v="20Z054330"/>
    <x v="399"/>
    <x v="399"/>
    <s v="NO"/>
    <s v="NO"/>
    <n v="215803.08780000001"/>
    <s v="2008010254"/>
    <s v="?"/>
    <x v="0"/>
    <m/>
    <m/>
    <m/>
    <x v="0"/>
    <x v="2"/>
  </r>
  <r>
    <x v="1"/>
    <x v="14"/>
    <s v="Canada"/>
    <s v="2014Q1"/>
    <s v="201402"/>
    <d v="2013-12-03T00:00:00"/>
    <s v="TE00"/>
    <s v="Guertin, Marc-Andre"/>
    <x v="826"/>
    <s v="Fusion Americas"/>
    <s v="20Z054336"/>
    <x v="400"/>
    <x v="400"/>
    <s v="ATTACH_BY_AMIDID"/>
    <s v="NO"/>
    <n v="18695.750700000001"/>
    <s v="111794"/>
    <s v="?"/>
    <x v="0"/>
    <m/>
    <m/>
    <m/>
    <x v="1"/>
    <x v="2"/>
  </r>
  <r>
    <x v="1"/>
    <x v="14"/>
    <s v="Canada"/>
    <s v="2014Q1"/>
    <s v="201402"/>
    <d v="2013-12-03T00:00:00"/>
    <s v="TE00"/>
    <m/>
    <x v="827"/>
    <s v="Fusion Americas"/>
    <s v="20Z054330"/>
    <x v="399"/>
    <x v="399"/>
    <s v="NO"/>
    <s v="NO"/>
    <n v="112181.3031"/>
    <s v="2008010254"/>
    <s v="?"/>
    <x v="0"/>
    <m/>
    <m/>
    <m/>
    <x v="0"/>
    <x v="2"/>
  </r>
  <r>
    <x v="1"/>
    <x v="4"/>
    <s v="Chile"/>
    <s v="2014Q1"/>
    <s v="201402"/>
    <d v="2013-12-03T00:00:00"/>
    <s v="TE00"/>
    <m/>
    <x v="828"/>
    <s v="Fusion Americas"/>
    <s v="N1Z004568"/>
    <x v="401"/>
    <x v="401"/>
    <s v="NO"/>
    <s v="NO"/>
    <n v="187864.5"/>
    <s v="46290"/>
    <s v="?"/>
    <x v="0"/>
    <m/>
    <m/>
    <m/>
    <x v="0"/>
    <x v="2"/>
  </r>
  <r>
    <x v="1"/>
    <x v="14"/>
    <s v="Canada"/>
    <s v="2014Q1"/>
    <s v="201402"/>
    <d v="2013-12-03T00:00:00"/>
    <s v="TF00"/>
    <m/>
    <x v="829"/>
    <s v="Fusion Americas"/>
    <s v="20Z054335"/>
    <x v="402"/>
    <x v="402"/>
    <s v="NO"/>
    <s v="NO"/>
    <n v="6232.2946000000002"/>
    <s v="204740-1171133"/>
    <s v="?"/>
    <x v="0"/>
    <m/>
    <m/>
    <m/>
    <x v="1"/>
    <x v="2"/>
  </r>
  <r>
    <x v="2"/>
    <x v="7"/>
    <s v="Australia"/>
    <s v="2014Q1"/>
    <s v="201402"/>
    <d v="2013-12-03T00:00:00"/>
    <s v="8700"/>
    <m/>
    <x v="830"/>
    <s v="Fusion APJ"/>
    <s v="906137889"/>
    <x v="8"/>
    <x v="8"/>
    <s v="NO"/>
    <s v="ATTACH_BY_AMIDID"/>
    <n v="27341.323899999999"/>
    <s v="357039"/>
    <s v="?"/>
    <x v="0"/>
    <m/>
    <m/>
    <m/>
    <x v="1"/>
    <x v="0"/>
  </r>
  <r>
    <x v="0"/>
    <x v="0"/>
    <s v="UK"/>
    <s v="2014Q1"/>
    <s v="201402"/>
    <d v="2013-12-02T00:00:00"/>
    <s v="TE00"/>
    <s v="UKI CP TBH 01"/>
    <x v="831"/>
    <s v="Fusion EMEA"/>
    <s v="80R651079"/>
    <x v="403"/>
    <x v="403"/>
    <s v="NO"/>
    <s v="NO"/>
    <n v="1483.64"/>
    <s v="4300051316"/>
    <s v="?"/>
    <x v="0"/>
    <m/>
    <m/>
    <m/>
    <x v="1"/>
    <x v="2"/>
  </r>
  <r>
    <x v="0"/>
    <x v="0"/>
    <s v="UK"/>
    <s v="2014Q1"/>
    <s v="201402"/>
    <d v="2013-12-02T00:00:00"/>
    <s v="TE00"/>
    <s v="Slosarczyk, Paul"/>
    <x v="832"/>
    <s v="HPS SAP PO1 EMEA"/>
    <s v="36436869"/>
    <x v="342"/>
    <x v="341"/>
    <s v="NO"/>
    <s v="NO"/>
    <n v="42700.6999"/>
    <s v="368892"/>
    <s v="?"/>
    <x v="0"/>
    <m/>
    <m/>
    <m/>
    <x v="1"/>
    <x v="2"/>
  </r>
  <r>
    <x v="1"/>
    <x v="1"/>
    <s v="USA"/>
    <s v="2014Q1"/>
    <s v="201402"/>
    <d v="2013-12-02T00:00:00"/>
    <s v="8700"/>
    <s v="Pham, Leo"/>
    <x v="833"/>
    <s v="Fusion Americas"/>
    <s v="24Z127274"/>
    <x v="404"/>
    <x v="404"/>
    <s v="NO"/>
    <s v="ATTACH_BY_AMIDID"/>
    <n v="12099.6"/>
    <s v="103300876685"/>
    <s v="?"/>
    <x v="1"/>
    <s v="W-South Central"/>
    <s v="4-Comm T2"/>
    <s v="4-Comm T2"/>
    <x v="1"/>
    <x v="0"/>
  </r>
  <r>
    <x v="0"/>
    <x v="0"/>
    <s v="UK"/>
    <s v="2014Q1"/>
    <s v="201402"/>
    <d v="2013-12-02T00:00:00"/>
    <s v="8700"/>
    <s v="Slosarczyk, Paul"/>
    <x v="834"/>
    <s v="Fusion EMEA"/>
    <s v="80R651424"/>
    <x v="342"/>
    <x v="341"/>
    <s v="NO"/>
    <s v="NO"/>
    <n v="3052.0596"/>
    <s v="4300051365"/>
    <s v="?"/>
    <x v="0"/>
    <m/>
    <m/>
    <m/>
    <x v="1"/>
    <x v="2"/>
  </r>
  <r>
    <x v="1"/>
    <x v="1"/>
    <s v="USA"/>
    <s v="2014Q1"/>
    <s v="201402"/>
    <d v="2013-12-02T00:00:00"/>
    <s v="4Y00"/>
    <m/>
    <x v="835"/>
    <s v="Fusion Americas"/>
    <s v="24Z127158"/>
    <x v="405"/>
    <x v="405"/>
    <s v="NO"/>
    <s v="NO"/>
    <n v="33953.040000000001"/>
    <s v="4300202170"/>
    <s v="?"/>
    <x v="2"/>
    <s v="E-NYC Metro"/>
    <s v="4-Comm T2"/>
    <s v="4-Comm T2"/>
    <x v="1"/>
    <x v="2"/>
  </r>
  <r>
    <x v="0"/>
    <x v="8"/>
    <s v="Finland"/>
    <s v="2014Q1"/>
    <s v="201402"/>
    <d v="2013-12-03T00:00:00"/>
    <s v="TF00"/>
    <s v="Riikonen, Heikki"/>
    <x v="836"/>
    <s v="Fusion EMEA"/>
    <s v="91R521085"/>
    <x v="406"/>
    <x v="406"/>
    <s v="NO"/>
    <s v="ATTACH_BY_PO"/>
    <n v="-398125.35340000002"/>
    <s v="9100-86405-01"/>
    <s v="?"/>
    <x v="0"/>
    <m/>
    <m/>
    <m/>
    <x v="1"/>
    <x v="0"/>
  </r>
  <r>
    <x v="0"/>
    <x v="8"/>
    <s v="Finland"/>
    <s v="2014Q1"/>
    <s v="201402"/>
    <d v="2013-12-03T00:00:00"/>
    <s v="8700"/>
    <s v="Riikonen, Heikki"/>
    <x v="837"/>
    <s v="Fusion EMEA"/>
    <s v="91R521085"/>
    <x v="406"/>
    <x v="406"/>
    <s v="NO"/>
    <s v="ATTACH_BY_PO"/>
    <n v="374299.14370000002"/>
    <s v="9100-86405-01"/>
    <s v="?"/>
    <x v="0"/>
    <m/>
    <m/>
    <m/>
    <x v="2"/>
    <x v="0"/>
  </r>
  <r>
    <x v="0"/>
    <x v="8"/>
    <s v="Finland"/>
    <s v="2014Q1"/>
    <s v="201402"/>
    <d v="2013-12-03T00:00:00"/>
    <s v="TF00"/>
    <s v="Riikonen, Heikki"/>
    <x v="837"/>
    <s v="Fusion EMEA"/>
    <s v="91R521085"/>
    <x v="406"/>
    <x v="406"/>
    <s v="NO"/>
    <s v="ATTACH_BY_PO"/>
    <n v="371717.46860000002"/>
    <s v="9100-86405-01"/>
    <s v="?"/>
    <x v="0"/>
    <m/>
    <m/>
    <m/>
    <x v="2"/>
    <x v="0"/>
  </r>
  <r>
    <x v="2"/>
    <x v="6"/>
    <s v="Singapore"/>
    <s v="2014Q1"/>
    <s v="201402"/>
    <d v="2013-12-02T00:00:00"/>
    <s v="TF00"/>
    <m/>
    <x v="838"/>
    <s v="Fusion APJ"/>
    <s v="758S03187"/>
    <x v="1"/>
    <x v="1"/>
    <s v="NO"/>
    <s v="NO"/>
    <n v="-149.9203"/>
    <s v="SG130478003"/>
    <s v="?"/>
    <x v="0"/>
    <m/>
    <m/>
    <m/>
    <x v="1"/>
    <x v="1"/>
  </r>
  <r>
    <x v="0"/>
    <x v="8"/>
    <s v="Finland"/>
    <s v="2014Q1"/>
    <s v="201402"/>
    <d v="2013-12-03T00:00:00"/>
    <s v="4Y00"/>
    <s v="Riikonen, Heikki"/>
    <x v="836"/>
    <s v="Fusion EMEA"/>
    <s v="91R521085"/>
    <x v="406"/>
    <x v="406"/>
    <s v="NO"/>
    <s v="ATTACH_BY_PO"/>
    <n v="-531676.18330000003"/>
    <s v="9100-86405-01"/>
    <s v="?"/>
    <x v="0"/>
    <m/>
    <m/>
    <m/>
    <x v="1"/>
    <x v="0"/>
  </r>
  <r>
    <x v="1"/>
    <x v="4"/>
    <s v="Ecuador"/>
    <s v="2014Q1"/>
    <s v="201402"/>
    <d v="2013-12-03T00:00:00"/>
    <s v="8700"/>
    <m/>
    <x v="839"/>
    <s v="Fusion Americas"/>
    <s v="HWZ008558"/>
    <x v="14"/>
    <x v="14"/>
    <s v="NO"/>
    <s v="NO"/>
    <n v="1719.3"/>
    <s v="4400003180"/>
    <s v="?"/>
    <x v="0"/>
    <m/>
    <m/>
    <m/>
    <x v="1"/>
    <x v="1"/>
  </r>
  <r>
    <x v="0"/>
    <x v="8"/>
    <s v="Finland"/>
    <s v="2014Q1"/>
    <s v="201402"/>
    <d v="2013-12-03T00:00:00"/>
    <s v="8700"/>
    <s v="Riikonen, Heikki"/>
    <x v="836"/>
    <s v="Fusion EMEA"/>
    <s v="91R521085"/>
    <x v="406"/>
    <x v="406"/>
    <s v="NO"/>
    <s v="ATTACH_BY_PO"/>
    <n v="-400711.78659999999"/>
    <s v="9100-86405-01"/>
    <s v="?"/>
    <x v="0"/>
    <m/>
    <m/>
    <m/>
    <x v="1"/>
    <x v="0"/>
  </r>
  <r>
    <x v="0"/>
    <x v="8"/>
    <s v="Finland"/>
    <s v="2014Q1"/>
    <s v="201402"/>
    <d v="2013-12-03T00:00:00"/>
    <s v="4Y00"/>
    <s v="Riikonen, Heikki"/>
    <x v="837"/>
    <s v="Fusion EMEA"/>
    <s v="91R521085"/>
    <x v="406"/>
    <x v="406"/>
    <s v="NO"/>
    <s v="ATTACH_BY_PO"/>
    <n v="496452.90980000002"/>
    <s v="9100-86405-01"/>
    <s v="?"/>
    <x v="0"/>
    <m/>
    <m/>
    <m/>
    <x v="2"/>
    <x v="0"/>
  </r>
  <r>
    <x v="2"/>
    <x v="12"/>
    <s v="Japan"/>
    <s v="2014Q1"/>
    <s v="201402"/>
    <d v="2013-12-02T00:00:00"/>
    <s v="8700"/>
    <s v="Imamura, Satoshi"/>
    <x v="840"/>
    <s v="Fusion APJ"/>
    <s v="89FA70431"/>
    <x v="44"/>
    <x v="44"/>
    <s v="NO"/>
    <s v="NO"/>
    <n v="7269.1396999999997"/>
    <s v="183-VRGAQ30___-110764+1"/>
    <s v="?"/>
    <x v="0"/>
    <m/>
    <m/>
    <m/>
    <x v="1"/>
    <x v="2"/>
  </r>
  <r>
    <x v="2"/>
    <x v="12"/>
    <s v="Japan"/>
    <s v="2014Q1"/>
    <s v="201402"/>
    <d v="2013-12-02T00:00:00"/>
    <s v="8700"/>
    <s v="Imamura, Satoshi"/>
    <x v="841"/>
    <s v="Fusion APJ"/>
    <s v="89FA70227"/>
    <x v="44"/>
    <x v="44"/>
    <s v="NO"/>
    <s v="NO"/>
    <n v="90.765600000000006"/>
    <s v="183-VRG0003537-110768+1"/>
    <s v="?"/>
    <x v="0"/>
    <m/>
    <m/>
    <m/>
    <x v="1"/>
    <x v="2"/>
  </r>
  <r>
    <x v="0"/>
    <x v="5"/>
    <s v="Israel"/>
    <s v="2014Q1"/>
    <s v="201402"/>
    <d v="2013-12-02T00:00:00"/>
    <s v="TE00"/>
    <m/>
    <x v="842"/>
    <s v="Fusion EMEA"/>
    <s v="74R649505"/>
    <x v="336"/>
    <x v="335"/>
    <s v="NO"/>
    <s v="NO"/>
    <n v="5750.4"/>
    <s v="90000131"/>
    <s v="?"/>
    <x v="0"/>
    <m/>
    <m/>
    <m/>
    <x v="1"/>
    <x v="2"/>
  </r>
  <r>
    <x v="0"/>
    <x v="10"/>
    <s v="Saudi Arabia"/>
    <s v="2014Q1"/>
    <s v="201402"/>
    <d v="2013-12-02T00:00:00"/>
    <s v="8700"/>
    <m/>
    <x v="843"/>
    <s v="Fusion EMEA"/>
    <s v="E8R650713"/>
    <x v="397"/>
    <x v="397"/>
    <s v="NO"/>
    <s v="NO"/>
    <n v="2171.4"/>
    <s v="E817-50-36052"/>
    <s v="?"/>
    <x v="0"/>
    <m/>
    <m/>
    <m/>
    <x v="1"/>
    <x v="2"/>
  </r>
  <r>
    <x v="0"/>
    <x v="2"/>
    <s v="Switzerland"/>
    <s v="2014Q1"/>
    <s v="201402"/>
    <d v="2013-12-02T00:00:00"/>
    <s v="8700"/>
    <s v="Hodel, Urs"/>
    <x v="844"/>
    <s v="Fusion EMEA"/>
    <s v="87R614695"/>
    <x v="407"/>
    <x v="407"/>
    <s v="NO"/>
    <s v="NO"/>
    <n v="20513.887699999999"/>
    <s v="4500485920"/>
    <s v="?"/>
    <x v="0"/>
    <m/>
    <m/>
    <m/>
    <x v="1"/>
    <x v="2"/>
  </r>
  <r>
    <x v="0"/>
    <x v="2"/>
    <s v="Switzerland"/>
    <s v="2014Q1"/>
    <s v="201402"/>
    <d v="2013-12-02T00:00:00"/>
    <s v="8700"/>
    <s v="Hodel, Urs"/>
    <x v="621"/>
    <s v="Fusion EMEA"/>
    <s v="87R614695"/>
    <x v="407"/>
    <x v="407"/>
    <s v="NO"/>
    <s v="NO"/>
    <n v="-20559.172200000001"/>
    <s v="4500485920"/>
    <s v="?"/>
    <x v="0"/>
    <m/>
    <m/>
    <m/>
    <x v="1"/>
    <x v="2"/>
  </r>
  <r>
    <x v="2"/>
    <x v="12"/>
    <s v="Japan"/>
    <s v="2014Q1"/>
    <s v="201402"/>
    <d v="2013-12-02T00:00:00"/>
    <s v="8700"/>
    <m/>
    <x v="845"/>
    <s v="Fusion APJ"/>
    <s v="89FP05593"/>
    <x v="18"/>
    <x v="18"/>
    <s v="NO"/>
    <s v="NO"/>
    <n v="1799.5264"/>
    <s v="4500025667"/>
    <s v="?"/>
    <x v="0"/>
    <m/>
    <m/>
    <m/>
    <x v="1"/>
    <x v="2"/>
  </r>
  <r>
    <x v="2"/>
    <x v="12"/>
    <s v="Japan"/>
    <s v="2014Q1"/>
    <s v="201402"/>
    <d v="2013-12-02T00:00:00"/>
    <s v="8700"/>
    <s v="Imamura, Satoshi"/>
    <x v="846"/>
    <s v="Fusion APJ"/>
    <s v="89FP05591"/>
    <x v="89"/>
    <x v="89"/>
    <s v="NO"/>
    <s v="NO"/>
    <n v="3693.7647000000002"/>
    <s v="SMC-F36001-VP-0001+01"/>
    <s v="?"/>
    <x v="0"/>
    <m/>
    <m/>
    <m/>
    <x v="1"/>
    <x v="1"/>
  </r>
  <r>
    <x v="2"/>
    <x v="12"/>
    <s v="Japan"/>
    <s v="2014Q1"/>
    <s v="201402"/>
    <d v="2013-12-02T00:00:00"/>
    <s v="8700"/>
    <s v="Imamura, Satoshi"/>
    <x v="847"/>
    <s v="Fusion APJ"/>
    <s v="89FP05590"/>
    <x v="89"/>
    <x v="89"/>
    <s v="NO"/>
    <s v="NO"/>
    <n v="2841.3575999999998"/>
    <s v="SW8-93V607-21-0017,-0018+01"/>
    <s v="?"/>
    <x v="0"/>
    <m/>
    <m/>
    <m/>
    <x v="1"/>
    <x v="1"/>
  </r>
  <r>
    <x v="2"/>
    <x v="12"/>
    <s v="Japan"/>
    <s v="2014Q1"/>
    <s v="201402"/>
    <d v="2013-12-02T00:00:00"/>
    <s v="TE00"/>
    <s v="Imamura, Satoshi"/>
    <x v="848"/>
    <s v="Fusion APJ"/>
    <s v="89FP05594"/>
    <x v="408"/>
    <x v="408"/>
    <s v="NO"/>
    <s v="NO"/>
    <n v="23327.4467"/>
    <s v="1809HP-C445C9"/>
    <s v="?"/>
    <x v="0"/>
    <m/>
    <m/>
    <m/>
    <x v="1"/>
    <x v="2"/>
  </r>
  <r>
    <x v="2"/>
    <x v="9"/>
    <s v="Korea"/>
    <s v="2014Q1"/>
    <s v="201402"/>
    <d v="2013-12-07T00:00:00"/>
    <s v="TF00"/>
    <m/>
    <x v="849"/>
    <s v="Fusion APJ"/>
    <s v="E51051852"/>
    <x v="14"/>
    <x v="14"/>
    <s v="NO"/>
    <s v="NO"/>
    <n v="-110089.507"/>
    <s v="E6HP-12761-01"/>
    <s v="?"/>
    <x v="0"/>
    <m/>
    <m/>
    <m/>
    <x v="1"/>
    <x v="1"/>
  </r>
  <r>
    <x v="2"/>
    <x v="6"/>
    <s v="Indonesia"/>
    <s v="2014Q1"/>
    <s v="201402"/>
    <d v="2013-12-07T00:00:00"/>
    <s v="TF00"/>
    <m/>
    <x v="850"/>
    <s v="Fusion APJ"/>
    <s v="756184046"/>
    <x v="1"/>
    <x v="1"/>
    <s v="NO"/>
    <s v="NO"/>
    <n v="-81418.880000000005"/>
    <s v="4800067258"/>
    <s v="?"/>
    <x v="0"/>
    <m/>
    <m/>
    <m/>
    <x v="1"/>
    <x v="1"/>
  </r>
  <r>
    <x v="2"/>
    <x v="6"/>
    <s v="Indonesia"/>
    <s v="2014Q1"/>
    <s v="201402"/>
    <d v="2013-12-07T00:00:00"/>
    <s v="8700"/>
    <m/>
    <x v="850"/>
    <s v="Fusion APJ"/>
    <s v="756184046"/>
    <x v="1"/>
    <x v="1"/>
    <s v="NO"/>
    <s v="NO"/>
    <n v="81418.880000000005"/>
    <s v="4800067258"/>
    <s v="?"/>
    <x v="0"/>
    <m/>
    <m/>
    <m/>
    <x v="1"/>
    <x v="1"/>
  </r>
  <r>
    <x v="2"/>
    <x v="15"/>
    <s v="India"/>
    <s v="2014Q1"/>
    <s v="201402"/>
    <d v="2013-12-07T00:00:00"/>
    <s v="TF00"/>
    <m/>
    <x v="851"/>
    <s v="Fusion APJ"/>
    <s v="J92708496"/>
    <x v="14"/>
    <x v="14"/>
    <s v="NO"/>
    <s v="ATTACH_BY_ORDERNO"/>
    <n v="-35334.987000000001"/>
    <s v="PO/2013-14/HP/POLARIS RBI/06/RBI"/>
    <s v="?"/>
    <x v="0"/>
    <m/>
    <m/>
    <m/>
    <x v="1"/>
    <x v="0"/>
  </r>
  <r>
    <x v="2"/>
    <x v="9"/>
    <s v="Korea"/>
    <s v="2014Q1"/>
    <s v="201402"/>
    <d v="2013-12-07T00:00:00"/>
    <s v="8700"/>
    <m/>
    <x v="849"/>
    <s v="Fusion APJ"/>
    <s v="E51051852"/>
    <x v="14"/>
    <x v="14"/>
    <s v="NO"/>
    <s v="NO"/>
    <n v="110089.507"/>
    <s v="E6HP-12761-01"/>
    <s v="?"/>
    <x v="0"/>
    <m/>
    <m/>
    <m/>
    <x v="1"/>
    <x v="1"/>
  </r>
  <r>
    <x v="1"/>
    <x v="1"/>
    <s v="USA"/>
    <s v="2014Q1"/>
    <s v="201402"/>
    <d v="2013-12-07T00:00:00"/>
    <s v="TE00"/>
    <s v="Qayyum, Fred"/>
    <x v="852"/>
    <s v="Fusion Americas"/>
    <s v="26Z074234"/>
    <x v="409"/>
    <x v="409"/>
    <s v="NO"/>
    <s v="NO"/>
    <n v="67200"/>
    <s v="1337450-02"/>
    <s v="?"/>
    <x v="3"/>
    <s v="P-FED-DoD/Intel"/>
    <s v="5-Territory"/>
    <s v="5-Territory"/>
    <x v="1"/>
    <x v="2"/>
  </r>
  <r>
    <x v="1"/>
    <x v="1"/>
    <s v="USA"/>
    <s v="2014Q1"/>
    <s v="201402"/>
    <d v="2013-12-06T00:00:00"/>
    <s v="TF00"/>
    <m/>
    <x v="853"/>
    <s v="Fusion Americas"/>
    <s v="26Z074225"/>
    <x v="410"/>
    <x v="410"/>
    <s v="NO"/>
    <s v="NO"/>
    <n v="10500"/>
    <s v="726414"/>
    <s v="?"/>
    <x v="1"/>
    <s v="W-Northwest"/>
    <s v="4-Comm T2"/>
    <s v="4-Comm T2"/>
    <x v="1"/>
    <x v="2"/>
  </r>
  <r>
    <x v="1"/>
    <x v="1"/>
    <s v="USA"/>
    <s v="2014Q1"/>
    <s v="201402"/>
    <d v="2013-12-07T00:00:00"/>
    <s v="TE00"/>
    <s v="Marr, Kevin"/>
    <x v="854"/>
    <s v="Fusion Americas"/>
    <s v="24Z128045"/>
    <x v="411"/>
    <x v="411"/>
    <s v="NO"/>
    <s v="NO"/>
    <n v="75000"/>
    <s v="103300879999"/>
    <s v="?"/>
    <x v="2"/>
    <s v="E-Southeast"/>
    <s v="3-Comm T1"/>
    <s v="3-Comm T1"/>
    <x v="1"/>
    <x v="2"/>
  </r>
  <r>
    <x v="2"/>
    <x v="7"/>
    <s v="Australia"/>
    <s v="2014Q1"/>
    <s v="201402"/>
    <d v="2013-12-07T00:00:00"/>
    <s v="TF00"/>
    <m/>
    <x v="855"/>
    <s v="Fusion APJ"/>
    <s v="906136282"/>
    <x v="412"/>
    <x v="412"/>
    <s v="NO"/>
    <s v="NO"/>
    <n v="-103478.2608"/>
    <s v="CTS-100462"/>
    <s v="?"/>
    <x v="0"/>
    <m/>
    <m/>
    <m/>
    <x v="1"/>
    <x v="1"/>
  </r>
  <r>
    <x v="1"/>
    <x v="1"/>
    <s v="USA"/>
    <s v="2014Q1"/>
    <s v="201402"/>
    <d v="2013-12-06T00:00:00"/>
    <s v="TE00"/>
    <m/>
    <x v="856"/>
    <s v="Fusion Americas"/>
    <s v="24Z128132"/>
    <x v="413"/>
    <x v="413"/>
    <s v="NO"/>
    <s v="NO"/>
    <n v="20800"/>
    <s v="103300880008"/>
    <s v="?"/>
    <x v="2"/>
    <s v="E-Southeast"/>
    <s v="5-Territory"/>
    <s v="5-Territory"/>
    <x v="1"/>
    <x v="2"/>
  </r>
  <r>
    <x v="1"/>
    <x v="1"/>
    <s v="USA"/>
    <s v="2014Q1"/>
    <s v="201402"/>
    <d v="2013-12-06T00:00:00"/>
    <s v="4Y00"/>
    <s v="Laird, Matt"/>
    <x v="857"/>
    <s v="Fusion Americas"/>
    <s v="26Z074228"/>
    <x v="414"/>
    <x v="414"/>
    <s v="NO"/>
    <s v="NO"/>
    <n v="12495"/>
    <s v="4501567495"/>
    <s v="?"/>
    <x v="1"/>
    <s v="W-NC Ohio Valley"/>
    <s v="1-Strat"/>
    <s v="1-Strat EG"/>
    <x v="1"/>
    <x v="2"/>
  </r>
  <r>
    <x v="1"/>
    <x v="1"/>
    <s v="USA"/>
    <s v="2014Q1"/>
    <s v="201402"/>
    <d v="2013-12-06T00:00:00"/>
    <s v="4Y00"/>
    <s v="Qayyum, Fred"/>
    <x v="858"/>
    <s v="Fusion Americas"/>
    <s v="26Z074172"/>
    <x v="55"/>
    <x v="55"/>
    <s v="NO"/>
    <s v="NO"/>
    <n v="935.85"/>
    <s v="X1320049"/>
    <s v="?"/>
    <x v="3"/>
    <s v="P-FED-DoD/Intel"/>
    <s v="1-Strat"/>
    <s v="1-Strat"/>
    <x v="1"/>
    <x v="2"/>
  </r>
  <r>
    <x v="2"/>
    <x v="7"/>
    <s v="Australia"/>
    <s v="2014Q1"/>
    <s v="201402"/>
    <d v="2013-12-07T00:00:00"/>
    <s v="8700"/>
    <m/>
    <x v="855"/>
    <s v="Fusion APJ"/>
    <s v="906136282"/>
    <x v="412"/>
    <x v="412"/>
    <s v="NO"/>
    <s v="NO"/>
    <n v="103478.2608"/>
    <s v="CTS-100462"/>
    <s v="?"/>
    <x v="0"/>
    <m/>
    <m/>
    <m/>
    <x v="1"/>
    <x v="1"/>
  </r>
  <r>
    <x v="2"/>
    <x v="15"/>
    <s v="India"/>
    <s v="2014Q1"/>
    <s v="201402"/>
    <d v="2013-12-07T00:00:00"/>
    <s v="8700"/>
    <m/>
    <x v="851"/>
    <s v="Fusion APJ"/>
    <s v="J92708496"/>
    <x v="14"/>
    <x v="14"/>
    <s v="NO"/>
    <s v="ATTACH_BY_ORDERNO"/>
    <n v="35334.987000000001"/>
    <s v="PO/2013-14/HP/POLARIS RBI/06/RBI"/>
    <s v="?"/>
    <x v="0"/>
    <m/>
    <m/>
    <m/>
    <x v="1"/>
    <x v="0"/>
  </r>
  <r>
    <x v="2"/>
    <x v="11"/>
    <s v="Hong Kong"/>
    <s v="2014Q1"/>
    <s v="201402"/>
    <d v="2013-12-07T00:00:00"/>
    <s v="4Y00"/>
    <s v="Ray Hui"/>
    <x v="859"/>
    <s v="Fusion APJ"/>
    <s v="730025186"/>
    <x v="415"/>
    <x v="415"/>
    <s v="NO"/>
    <s v="NO"/>
    <n v="1023.1742"/>
    <s v="2200718"/>
    <s v="?"/>
    <x v="0"/>
    <m/>
    <m/>
    <m/>
    <x v="1"/>
    <x v="2"/>
  </r>
  <r>
    <x v="2"/>
    <x v="15"/>
    <s v="India"/>
    <s v="2014Q1"/>
    <s v="201402"/>
    <d v="2013-12-07T00:00:00"/>
    <s v="4Y00"/>
    <m/>
    <x v="860"/>
    <s v="Fusion APJ"/>
    <s v="75IN01352"/>
    <x v="340"/>
    <x v="339"/>
    <s v="NO"/>
    <s v="NO"/>
    <n v="-264.27"/>
    <s v="P054404D/GENPACT INDIA"/>
    <s v="?"/>
    <x v="0"/>
    <m/>
    <m/>
    <m/>
    <x v="1"/>
    <x v="2"/>
  </r>
  <r>
    <x v="2"/>
    <x v="15"/>
    <s v="India"/>
    <s v="2014Q1"/>
    <s v="201402"/>
    <d v="2013-12-07T00:00:00"/>
    <s v="8700"/>
    <m/>
    <x v="860"/>
    <s v="Fusion APJ"/>
    <s v="75IN01352"/>
    <x v="340"/>
    <x v="339"/>
    <s v="NO"/>
    <s v="NO"/>
    <n v="264.27"/>
    <s v="P054404D/GENPACT INDIA"/>
    <s v="?"/>
    <x v="0"/>
    <m/>
    <m/>
    <m/>
    <x v="1"/>
    <x v="2"/>
  </r>
  <r>
    <x v="2"/>
    <x v="11"/>
    <s v="Hong Kong"/>
    <s v="2014Q1"/>
    <s v="201402"/>
    <d v="2013-12-07T00:00:00"/>
    <s v="TF00"/>
    <s v="Ray Hui"/>
    <x v="859"/>
    <s v="Fusion APJ"/>
    <s v="730025186"/>
    <x v="415"/>
    <x v="415"/>
    <s v="NO"/>
    <s v="NO"/>
    <n v="-1023.1742"/>
    <s v="2200718"/>
    <s v="?"/>
    <x v="0"/>
    <m/>
    <m/>
    <m/>
    <x v="1"/>
    <x v="2"/>
  </r>
  <r>
    <x v="1"/>
    <x v="1"/>
    <s v="USA"/>
    <s v="2014Q1"/>
    <s v="201402"/>
    <d v="2013-12-06T00:00:00"/>
    <s v="TE00"/>
    <m/>
    <x v="861"/>
    <s v="Fusion Americas"/>
    <s v="24Z127980"/>
    <x v="416"/>
    <x v="416"/>
    <s v="NO"/>
    <s v="NO"/>
    <n v="103416"/>
    <s v="10H3738D"/>
    <s v="?"/>
    <x v="3"/>
    <s v="P-SLED"/>
    <s v="5-Territory"/>
    <s v="5-Territory"/>
    <x v="0"/>
    <x v="2"/>
  </r>
  <r>
    <x v="2"/>
    <x v="7"/>
    <s v="Australia"/>
    <s v="2014Q1"/>
    <s v="201402"/>
    <d v="2013-12-06T00:00:00"/>
    <s v="D900"/>
    <s v="Natalie Fair"/>
    <x v="862"/>
    <s v="Fusion APJ"/>
    <s v="906215614"/>
    <x v="417"/>
    <x v="417"/>
    <s v="ATTACH_BY_AMIDID"/>
    <s v="ATTACH_BY_AMIDID"/>
    <n v="-22955.003100000002"/>
    <s v="6800079850"/>
    <s v="?"/>
    <x v="0"/>
    <m/>
    <m/>
    <m/>
    <x v="1"/>
    <x v="0"/>
  </r>
  <r>
    <x v="2"/>
    <x v="7"/>
    <s v="Australia"/>
    <s v="2014Q1"/>
    <s v="201402"/>
    <d v="2013-12-06T00:00:00"/>
    <s v="TF00"/>
    <m/>
    <x v="863"/>
    <s v="Fusion APJ"/>
    <s v="906566471"/>
    <x v="418"/>
    <x v="418"/>
    <s v="NO"/>
    <s v="NO"/>
    <n v="-841514.72569999995"/>
    <s v="8300491699"/>
    <s v="?"/>
    <x v="0"/>
    <m/>
    <m/>
    <m/>
    <x v="1"/>
    <x v="1"/>
  </r>
  <r>
    <x v="2"/>
    <x v="7"/>
    <s v="Australia"/>
    <s v="2014Q1"/>
    <s v="201402"/>
    <d v="2013-12-06T00:00:00"/>
    <s v="TF00"/>
    <m/>
    <x v="864"/>
    <s v="Fusion APJ"/>
    <s v="906284537"/>
    <x v="419"/>
    <x v="419"/>
    <s v="NO"/>
    <s v="NO"/>
    <n v="-40425.0026"/>
    <s v="6800082405"/>
    <s v="?"/>
    <x v="0"/>
    <m/>
    <m/>
    <m/>
    <x v="1"/>
    <x v="2"/>
  </r>
  <r>
    <x v="0"/>
    <x v="8"/>
    <s v="Belgium"/>
    <s v="2014Q1"/>
    <s v="201402"/>
    <d v="2013-12-06T00:00:00"/>
    <s v="TE00"/>
    <s v="Brosens, Greet"/>
    <x v="865"/>
    <s v="Fusion EMEA"/>
    <s v="84R675283"/>
    <x v="420"/>
    <x v="420"/>
    <s v="NO"/>
    <s v="NO"/>
    <n v="82020.119600000005"/>
    <s v="13-110836-C , 01/13"/>
    <s v="?"/>
    <x v="0"/>
    <m/>
    <m/>
    <m/>
    <x v="1"/>
    <x v="2"/>
  </r>
  <r>
    <x v="2"/>
    <x v="7"/>
    <s v="Australia"/>
    <s v="2014Q1"/>
    <s v="201402"/>
    <d v="2013-12-06T00:00:00"/>
    <s v="TF00"/>
    <m/>
    <x v="866"/>
    <s v="Fusion APJ"/>
    <s v="906584537"/>
    <x v="419"/>
    <x v="419"/>
    <s v="NO"/>
    <s v="NO"/>
    <n v="-297391.30440000002"/>
    <s v="6800082409"/>
    <s v="?"/>
    <x v="0"/>
    <m/>
    <m/>
    <m/>
    <x v="1"/>
    <x v="2"/>
  </r>
  <r>
    <x v="2"/>
    <x v="7"/>
    <s v="Australia"/>
    <s v="2014Q1"/>
    <s v="201402"/>
    <d v="2013-12-06T00:00:00"/>
    <s v="TF00"/>
    <s v="Natalie Fair"/>
    <x v="862"/>
    <s v="Fusion APJ"/>
    <s v="906215614"/>
    <x v="417"/>
    <x v="417"/>
    <s v="ATTACH_BY_AMIDID"/>
    <s v="ATTACH_BY_AMIDID"/>
    <n v="-181684.2732"/>
    <s v="6800079850"/>
    <s v="?"/>
    <x v="0"/>
    <m/>
    <m/>
    <m/>
    <x v="1"/>
    <x v="0"/>
  </r>
  <r>
    <x v="2"/>
    <x v="7"/>
    <s v="Australia"/>
    <s v="2014Q1"/>
    <s v="201402"/>
    <d v="2013-12-06T00:00:00"/>
    <s v="TF00"/>
    <m/>
    <x v="867"/>
    <s v="Fusion APJ"/>
    <s v="906132332"/>
    <x v="14"/>
    <x v="14"/>
    <s v="NO"/>
    <s v="NO"/>
    <n v="-291170.97710000002"/>
    <s v="00001168"/>
    <s v="?"/>
    <x v="0"/>
    <m/>
    <m/>
    <m/>
    <x v="1"/>
    <x v="1"/>
  </r>
  <r>
    <x v="2"/>
    <x v="7"/>
    <s v="Australia"/>
    <s v="2014Q1"/>
    <s v="201402"/>
    <d v="2013-12-06T00:00:00"/>
    <s v="TF00"/>
    <s v="Natalie Fair"/>
    <x v="868"/>
    <s v="Fusion APJ"/>
    <s v="906215614"/>
    <x v="417"/>
    <x v="417"/>
    <s v="ATTACH_BY_AMIDID"/>
    <s v="ATTACH_BY_AMIDID"/>
    <n v="-395847.26079999999"/>
    <s v="6800079850"/>
    <s v="?"/>
    <x v="0"/>
    <m/>
    <m/>
    <m/>
    <x v="1"/>
    <x v="0"/>
  </r>
  <r>
    <x v="2"/>
    <x v="7"/>
    <s v="Australia"/>
    <s v="2014Q1"/>
    <s v="201402"/>
    <d v="2013-12-06T00:00:00"/>
    <s v="TF00"/>
    <m/>
    <x v="869"/>
    <s v="Fusion APJ"/>
    <s v="906137868"/>
    <x v="14"/>
    <x v="14"/>
    <s v="NO"/>
    <s v="NO"/>
    <n v="-10451.0519"/>
    <s v="00001167"/>
    <s v="?"/>
    <x v="0"/>
    <m/>
    <m/>
    <m/>
    <x v="1"/>
    <x v="1"/>
  </r>
  <r>
    <x v="2"/>
    <x v="7"/>
    <s v="Australia"/>
    <s v="2014Q1"/>
    <s v="201402"/>
    <d v="2013-12-06T00:00:00"/>
    <s v="4Y00"/>
    <s v="Natalie Fair"/>
    <x v="868"/>
    <s v="Fusion APJ"/>
    <s v="906215614"/>
    <x v="417"/>
    <x v="417"/>
    <s v="ATTACH_BY_AMIDID"/>
    <s v="ATTACH_BY_AMIDID"/>
    <n v="395847.26079999999"/>
    <s v="6800079850"/>
    <s v="?"/>
    <x v="0"/>
    <m/>
    <m/>
    <m/>
    <x v="1"/>
    <x v="0"/>
  </r>
  <r>
    <x v="2"/>
    <x v="7"/>
    <s v="Australia"/>
    <s v="2014Q1"/>
    <s v="201402"/>
    <d v="2013-12-06T00:00:00"/>
    <s v="4Y00"/>
    <m/>
    <x v="870"/>
    <s v="Fusion APJ"/>
    <s v="906166479"/>
    <x v="418"/>
    <x v="418"/>
    <s v="NO"/>
    <s v="NO"/>
    <n v="-832.0711"/>
    <s v="6800082372"/>
    <s v="?"/>
    <x v="0"/>
    <m/>
    <m/>
    <m/>
    <x v="1"/>
    <x v="1"/>
  </r>
  <r>
    <x v="2"/>
    <x v="7"/>
    <s v="Australia"/>
    <s v="2014Q1"/>
    <s v="201402"/>
    <d v="2013-12-06T00:00:00"/>
    <s v="4Y00"/>
    <s v="Natalie Fair"/>
    <x v="862"/>
    <s v="Fusion APJ"/>
    <s v="906215614"/>
    <x v="417"/>
    <x v="417"/>
    <s v="ATTACH_BY_AMIDID"/>
    <s v="ATTACH_BY_AMIDID"/>
    <n v="22955.003100000002"/>
    <s v="6800079850"/>
    <s v="?"/>
    <x v="0"/>
    <m/>
    <m/>
    <m/>
    <x v="1"/>
    <x v="0"/>
  </r>
  <r>
    <x v="2"/>
    <x v="7"/>
    <s v="Australia"/>
    <s v="2014Q1"/>
    <s v="201402"/>
    <d v="2013-12-06T00:00:00"/>
    <s v="4Y00"/>
    <s v="Natalie Fair"/>
    <x v="871"/>
    <s v="Fusion APJ"/>
    <s v="906215614"/>
    <x v="417"/>
    <x v="417"/>
    <s v="ATTACH_BY_AMIDID"/>
    <s v="ATTACH_BY_AMIDID"/>
    <n v="-386420.74300000002"/>
    <s v="6800079850"/>
    <s v="?"/>
    <x v="0"/>
    <m/>
    <m/>
    <m/>
    <x v="1"/>
    <x v="0"/>
  </r>
  <r>
    <x v="1"/>
    <x v="1"/>
    <s v="USA"/>
    <s v="2014Q1"/>
    <s v="201402"/>
    <d v="2013-12-05T00:00:00"/>
    <s v="TE00"/>
    <m/>
    <x v="872"/>
    <s v="Fusion Americas"/>
    <s v="26Z074123"/>
    <x v="421"/>
    <x v="421"/>
    <s v="NO"/>
    <s v="ATTACH_BY_PO"/>
    <n v="32000"/>
    <s v="10ITT-0000000467"/>
    <s v="?"/>
    <x v="1"/>
    <s v="W-NC Ohio Valley"/>
    <s v="4-Comm T2"/>
    <s v="4-Comm Invest"/>
    <x v="1"/>
    <x v="0"/>
  </r>
  <r>
    <x v="1"/>
    <x v="1"/>
    <s v="USA"/>
    <s v="2014Q1"/>
    <s v="201402"/>
    <d v="2013-12-05T00:00:00"/>
    <s v="TE00"/>
    <s v="Javadi, Lee"/>
    <x v="873"/>
    <s v="Fusion Americas"/>
    <s v="26Z074101"/>
    <x v="422"/>
    <x v="422"/>
    <s v="NO"/>
    <s v="NO"/>
    <n v="42000"/>
    <s v="1337129-01"/>
    <s v="?"/>
    <x v="3"/>
    <s v="P-FED-Civ/SI"/>
    <s v="4-Comm T2"/>
    <s v="4-Comm T2"/>
    <x v="1"/>
    <x v="2"/>
  </r>
  <r>
    <x v="1"/>
    <x v="1"/>
    <s v="USA"/>
    <s v="2014Q1"/>
    <s v="201402"/>
    <d v="2013-12-05T00:00:00"/>
    <s v="TE00"/>
    <s v="Qayyum, Fred"/>
    <x v="874"/>
    <s v="Fusion Americas"/>
    <s v="26Z074056"/>
    <x v="423"/>
    <x v="423"/>
    <s v="ATTACH_BY_AMIDID"/>
    <s v="ATTACH_BY_PO"/>
    <n v="66560"/>
    <s v="1337214-02"/>
    <s v="?"/>
    <x v="3"/>
    <s v="P-FED-Civ/SI"/>
    <s v="3-Comm T1"/>
    <s v="3-Comm T1"/>
    <x v="1"/>
    <x v="0"/>
  </r>
  <r>
    <x v="1"/>
    <x v="1"/>
    <s v="USA"/>
    <s v="2014Q1"/>
    <s v="201402"/>
    <d v="2013-12-05T00:00:00"/>
    <s v="TE00"/>
    <s v="Currlin, George"/>
    <x v="875"/>
    <s v="Fusion Americas"/>
    <s v="26Z074112"/>
    <x v="289"/>
    <x v="288"/>
    <s v="NO"/>
    <s v="NO"/>
    <n v="1465.4795999999999"/>
    <s v="HPP PO-01315"/>
    <s v="?"/>
    <x v="3"/>
    <s v="P-SLED"/>
    <s v="5-Territory"/>
    <s v="5-Territory"/>
    <x v="1"/>
    <x v="2"/>
  </r>
  <r>
    <x v="2"/>
    <x v="7"/>
    <s v="Australia"/>
    <s v="2014Q1"/>
    <s v="201402"/>
    <d v="2013-12-06T00:00:00"/>
    <s v="8700"/>
    <m/>
    <x v="867"/>
    <s v="Fusion APJ"/>
    <s v="906132332"/>
    <x v="14"/>
    <x v="14"/>
    <s v="NO"/>
    <s v="NO"/>
    <n v="291170.97710000002"/>
    <s v="00001168"/>
    <s v="?"/>
    <x v="0"/>
    <m/>
    <m/>
    <m/>
    <x v="1"/>
    <x v="1"/>
  </r>
  <r>
    <x v="2"/>
    <x v="7"/>
    <s v="Australia"/>
    <s v="2014Q1"/>
    <s v="201402"/>
    <d v="2013-12-06T00:00:00"/>
    <s v="8700"/>
    <m/>
    <x v="863"/>
    <s v="Fusion APJ"/>
    <s v="906566471"/>
    <x v="418"/>
    <x v="418"/>
    <s v="NO"/>
    <s v="NO"/>
    <n v="841514.72569999995"/>
    <s v="8300491699"/>
    <s v="?"/>
    <x v="0"/>
    <m/>
    <m/>
    <m/>
    <x v="1"/>
    <x v="1"/>
  </r>
  <r>
    <x v="2"/>
    <x v="7"/>
    <s v="Australia"/>
    <s v="2014Q1"/>
    <s v="201402"/>
    <d v="2013-12-06T00:00:00"/>
    <s v="8700"/>
    <m/>
    <x v="864"/>
    <s v="Fusion APJ"/>
    <s v="906284537"/>
    <x v="419"/>
    <x v="419"/>
    <s v="NO"/>
    <s v="NO"/>
    <n v="40425.0026"/>
    <s v="6800082405"/>
    <s v="?"/>
    <x v="0"/>
    <m/>
    <m/>
    <m/>
    <x v="1"/>
    <x v="2"/>
  </r>
  <r>
    <x v="2"/>
    <x v="7"/>
    <s v="Australia"/>
    <s v="2014Q1"/>
    <s v="201402"/>
    <d v="2013-12-06T00:00:00"/>
    <s v="8700"/>
    <m/>
    <x v="866"/>
    <s v="Fusion APJ"/>
    <s v="906584537"/>
    <x v="419"/>
    <x v="419"/>
    <s v="NO"/>
    <s v="NO"/>
    <n v="297391.30440000002"/>
    <s v="6800082409"/>
    <s v="?"/>
    <x v="0"/>
    <m/>
    <m/>
    <m/>
    <x v="1"/>
    <x v="2"/>
  </r>
  <r>
    <x v="2"/>
    <x v="7"/>
    <s v="Australia"/>
    <s v="2014Q1"/>
    <s v="201402"/>
    <d v="2013-12-06T00:00:00"/>
    <s v="8700"/>
    <m/>
    <x v="870"/>
    <s v="Fusion APJ"/>
    <s v="906166479"/>
    <x v="418"/>
    <x v="418"/>
    <s v="NO"/>
    <s v="NO"/>
    <n v="832.0711"/>
    <s v="6800082372"/>
    <s v="?"/>
    <x v="0"/>
    <m/>
    <m/>
    <m/>
    <x v="1"/>
    <x v="1"/>
  </r>
  <r>
    <x v="2"/>
    <x v="7"/>
    <s v="Australia"/>
    <s v="2014Q1"/>
    <s v="201402"/>
    <d v="2013-12-06T00:00:00"/>
    <s v="8700"/>
    <m/>
    <x v="869"/>
    <s v="Fusion APJ"/>
    <s v="906137868"/>
    <x v="14"/>
    <x v="14"/>
    <s v="NO"/>
    <s v="NO"/>
    <n v="10451.0519"/>
    <s v="00001167"/>
    <s v="?"/>
    <x v="0"/>
    <m/>
    <m/>
    <m/>
    <x v="1"/>
    <x v="1"/>
  </r>
  <r>
    <x v="2"/>
    <x v="7"/>
    <s v="Australia"/>
    <s v="2014Q1"/>
    <s v="201402"/>
    <d v="2013-12-06T00:00:00"/>
    <s v="8700"/>
    <s v="Natalie Fair"/>
    <x v="862"/>
    <s v="Fusion APJ"/>
    <s v="906215614"/>
    <x v="417"/>
    <x v="417"/>
    <s v="ATTACH_BY_AMIDID"/>
    <s v="ATTACH_BY_AMIDID"/>
    <n v="181684.2732"/>
    <s v="6800079850"/>
    <s v="?"/>
    <x v="0"/>
    <m/>
    <m/>
    <m/>
    <x v="1"/>
    <x v="0"/>
  </r>
  <r>
    <x v="2"/>
    <x v="7"/>
    <s v="Australia"/>
    <s v="2014Q1"/>
    <s v="201402"/>
    <d v="2013-12-06T00:00:00"/>
    <s v="8700"/>
    <s v="Natalie Fair"/>
    <x v="871"/>
    <s v="Fusion APJ"/>
    <s v="906215614"/>
    <x v="417"/>
    <x v="417"/>
    <s v="ATTACH_BY_AMIDID"/>
    <s v="ATTACH_BY_AMIDID"/>
    <n v="386420.74300000002"/>
    <s v="6800079850"/>
    <s v="?"/>
    <x v="0"/>
    <m/>
    <m/>
    <m/>
    <x v="1"/>
    <x v="0"/>
  </r>
  <r>
    <x v="1"/>
    <x v="14"/>
    <s v="Canada"/>
    <s v="2014Q1"/>
    <s v="201402"/>
    <d v="2013-12-06T00:00:00"/>
    <s v="8700"/>
    <s v="Bucciarelli, Domenic"/>
    <x v="876"/>
    <s v="Fusion Americas"/>
    <s v="20Z054623"/>
    <x v="424"/>
    <x v="424"/>
    <s v="NO"/>
    <s v="NO"/>
    <n v="21813.031200000001"/>
    <s v="PO0005838/1801500"/>
    <s v="?"/>
    <x v="0"/>
    <m/>
    <m/>
    <m/>
    <x v="1"/>
    <x v="2"/>
  </r>
  <r>
    <x v="2"/>
    <x v="11"/>
    <s v="China"/>
    <s v="2014Q1"/>
    <s v="201402"/>
    <d v="2013-12-06T00:00:00"/>
    <s v="TF00"/>
    <m/>
    <x v="877"/>
    <s v="Fusion APJ"/>
    <s v="F49939883"/>
    <x v="14"/>
    <x v="14"/>
    <s v="NO"/>
    <s v="NO"/>
    <n v="-18945.5"/>
    <s v="2013SINOUX(SW)-HP-005"/>
    <s v="?"/>
    <x v="0"/>
    <m/>
    <m/>
    <m/>
    <x v="1"/>
    <x v="1"/>
  </r>
  <r>
    <x v="2"/>
    <x v="11"/>
    <s v="China"/>
    <s v="2014Q1"/>
    <s v="201402"/>
    <d v="2013-12-06T00:00:00"/>
    <s v="TF00"/>
    <m/>
    <x v="878"/>
    <s v="Fusion APJ"/>
    <s v="F49939883"/>
    <x v="14"/>
    <x v="14"/>
    <s v="NO"/>
    <s v="NO"/>
    <n v="-11340"/>
    <s v="2013SINOUX(SW)-HP-005"/>
    <s v="?"/>
    <x v="0"/>
    <m/>
    <m/>
    <m/>
    <x v="1"/>
    <x v="1"/>
  </r>
  <r>
    <x v="0"/>
    <x v="2"/>
    <s v="Germany"/>
    <s v="2014Q1"/>
    <s v="201402"/>
    <d v="2013-12-06T00:00:00"/>
    <s v="8700"/>
    <s v="Duschek, Thomas"/>
    <x v="879"/>
    <s v="Fusion EMEA"/>
    <s v="83R674976"/>
    <x v="425"/>
    <x v="425"/>
    <s v="NO"/>
    <s v="NO"/>
    <n v="20645.051599999999"/>
    <s v="4500030974"/>
    <s v="?"/>
    <x v="0"/>
    <m/>
    <m/>
    <m/>
    <x v="1"/>
    <x v="2"/>
  </r>
  <r>
    <x v="0"/>
    <x v="8"/>
    <s v="Denmark"/>
    <s v="2014Q1"/>
    <s v="201402"/>
    <d v="2013-12-06T00:00:00"/>
    <s v="TE00"/>
    <m/>
    <x v="880"/>
    <s v="Fusion EMEA"/>
    <s v="93R673673"/>
    <x v="331"/>
    <x v="330"/>
    <s v="NO"/>
    <s v="NO"/>
    <n v="7346.4863999999998"/>
    <s v="9300-65847-00"/>
    <s v="?"/>
    <x v="0"/>
    <m/>
    <m/>
    <m/>
    <x v="1"/>
    <x v="2"/>
  </r>
  <r>
    <x v="2"/>
    <x v="11"/>
    <s v="China"/>
    <s v="2014Q1"/>
    <s v="201402"/>
    <d v="2013-12-06T00:00:00"/>
    <s v="TF00"/>
    <m/>
    <x v="881"/>
    <s v="Fusion APJ"/>
    <s v="F49997816"/>
    <x v="14"/>
    <x v="14"/>
    <s v="NO"/>
    <s v="NO"/>
    <n v="27327.37"/>
    <s v="AVNETHP13-0043"/>
    <s v="?"/>
    <x v="0"/>
    <m/>
    <m/>
    <m/>
    <x v="1"/>
    <x v="1"/>
  </r>
  <r>
    <x v="2"/>
    <x v="11"/>
    <s v="China"/>
    <s v="2014Q1"/>
    <s v="201402"/>
    <d v="2013-12-06T00:00:00"/>
    <s v="TF00"/>
    <m/>
    <x v="882"/>
    <s v="Fusion APJ"/>
    <s v="F49992623"/>
    <x v="14"/>
    <x v="14"/>
    <s v="NO"/>
    <s v="NO"/>
    <n v="8259.24"/>
    <s v="AVNETHP13-0032"/>
    <s v="?"/>
    <x v="0"/>
    <m/>
    <m/>
    <m/>
    <x v="1"/>
    <x v="1"/>
  </r>
  <r>
    <x v="2"/>
    <x v="11"/>
    <s v="China"/>
    <s v="2014Q1"/>
    <s v="201402"/>
    <d v="2013-12-06T00:00:00"/>
    <s v="TF00"/>
    <m/>
    <x v="883"/>
    <s v="Fusion APJ"/>
    <s v="F49977196"/>
    <x v="14"/>
    <x v="14"/>
    <s v="NO"/>
    <s v="NO"/>
    <n v="-9209.24"/>
    <s v="2013dhcd1023xdltq/cg1"/>
    <s v="?"/>
    <x v="0"/>
    <m/>
    <m/>
    <m/>
    <x v="1"/>
    <x v="1"/>
  </r>
  <r>
    <x v="2"/>
    <x v="11"/>
    <s v="China"/>
    <s v="2014Q1"/>
    <s v="201402"/>
    <d v="2013-12-06T00:00:00"/>
    <s v="TF00"/>
    <m/>
    <x v="884"/>
    <s v="Fusion APJ"/>
    <s v="F49997815"/>
    <x v="14"/>
    <x v="14"/>
    <s v="NO"/>
    <s v="NO"/>
    <n v="-43605"/>
    <s v="AVNETHP13-0041"/>
    <s v="?"/>
    <x v="0"/>
    <m/>
    <m/>
    <m/>
    <x v="1"/>
    <x v="1"/>
  </r>
  <r>
    <x v="2"/>
    <x v="11"/>
    <s v="China"/>
    <s v="2014Q1"/>
    <s v="201402"/>
    <d v="2013-12-06T00:00:00"/>
    <s v="TF00"/>
    <m/>
    <x v="885"/>
    <s v="Fusion APJ"/>
    <s v="F49997815"/>
    <x v="14"/>
    <x v="14"/>
    <s v="NO"/>
    <s v="NO"/>
    <n v="47342.98"/>
    <s v="AVNETHP13-0041"/>
    <s v="?"/>
    <x v="0"/>
    <m/>
    <m/>
    <m/>
    <x v="1"/>
    <x v="1"/>
  </r>
  <r>
    <x v="2"/>
    <x v="11"/>
    <s v="China"/>
    <s v="2014Q1"/>
    <s v="201402"/>
    <d v="2013-12-06T00:00:00"/>
    <s v="8700"/>
    <m/>
    <x v="882"/>
    <s v="Fusion APJ"/>
    <s v="F49992623"/>
    <x v="14"/>
    <x v="14"/>
    <s v="NO"/>
    <s v="NO"/>
    <n v="-8259.24"/>
    <s v="AVNETHP13-0032"/>
    <s v="?"/>
    <x v="0"/>
    <m/>
    <m/>
    <m/>
    <x v="1"/>
    <x v="1"/>
  </r>
  <r>
    <x v="2"/>
    <x v="11"/>
    <s v="China"/>
    <s v="2014Q1"/>
    <s v="201402"/>
    <d v="2013-12-06T00:00:00"/>
    <s v="8700"/>
    <m/>
    <x v="884"/>
    <s v="Fusion APJ"/>
    <s v="F49997815"/>
    <x v="14"/>
    <x v="14"/>
    <s v="NO"/>
    <s v="NO"/>
    <n v="43605"/>
    <s v="AVNETHP13-0041"/>
    <s v="?"/>
    <x v="0"/>
    <m/>
    <m/>
    <m/>
    <x v="1"/>
    <x v="1"/>
  </r>
  <r>
    <x v="2"/>
    <x v="11"/>
    <s v="China"/>
    <s v="2014Q1"/>
    <s v="201402"/>
    <d v="2013-12-06T00:00:00"/>
    <s v="8700"/>
    <m/>
    <x v="885"/>
    <s v="Fusion APJ"/>
    <s v="F49997815"/>
    <x v="14"/>
    <x v="14"/>
    <s v="NO"/>
    <s v="NO"/>
    <n v="-47342.98"/>
    <s v="AVNETHP13-0041"/>
    <s v="?"/>
    <x v="0"/>
    <m/>
    <m/>
    <m/>
    <x v="1"/>
    <x v="1"/>
  </r>
  <r>
    <x v="2"/>
    <x v="11"/>
    <s v="China"/>
    <s v="2014Q1"/>
    <s v="201402"/>
    <d v="2013-12-06T00:00:00"/>
    <s v="8700"/>
    <m/>
    <x v="878"/>
    <s v="Fusion APJ"/>
    <s v="F49939883"/>
    <x v="14"/>
    <x v="14"/>
    <s v="NO"/>
    <s v="NO"/>
    <n v="11340"/>
    <s v="2013SINOUX(SW)-HP-005"/>
    <s v="?"/>
    <x v="0"/>
    <m/>
    <m/>
    <m/>
    <x v="1"/>
    <x v="1"/>
  </r>
  <r>
    <x v="2"/>
    <x v="11"/>
    <s v="China"/>
    <s v="2014Q1"/>
    <s v="201402"/>
    <d v="2013-12-06T00:00:00"/>
    <s v="4Y00"/>
    <m/>
    <x v="883"/>
    <s v="Fusion APJ"/>
    <s v="F49977196"/>
    <x v="14"/>
    <x v="14"/>
    <s v="NO"/>
    <s v="NO"/>
    <n v="9209.24"/>
    <s v="2013dhcd1023xdltq/cg1"/>
    <s v="?"/>
    <x v="0"/>
    <m/>
    <m/>
    <m/>
    <x v="1"/>
    <x v="1"/>
  </r>
  <r>
    <x v="2"/>
    <x v="11"/>
    <s v="China"/>
    <s v="2014Q1"/>
    <s v="201402"/>
    <d v="2013-12-06T00:00:00"/>
    <s v="8700"/>
    <m/>
    <x v="877"/>
    <s v="Fusion APJ"/>
    <s v="F49939883"/>
    <x v="14"/>
    <x v="14"/>
    <s v="NO"/>
    <s v="NO"/>
    <n v="18945.5"/>
    <s v="2013SINOUX(SW)-HP-005"/>
    <s v="?"/>
    <x v="0"/>
    <m/>
    <m/>
    <m/>
    <x v="1"/>
    <x v="1"/>
  </r>
  <r>
    <x v="2"/>
    <x v="11"/>
    <s v="China"/>
    <s v="2014Q1"/>
    <s v="201402"/>
    <d v="2013-12-06T00:00:00"/>
    <s v="4Y00"/>
    <m/>
    <x v="886"/>
    <s v="Fusion APJ"/>
    <s v="F49997815"/>
    <x v="14"/>
    <x v="14"/>
    <s v="NO"/>
    <s v="NO"/>
    <n v="-11070.82"/>
    <s v="AVNETHP13-0041"/>
    <s v="?"/>
    <x v="0"/>
    <m/>
    <m/>
    <m/>
    <x v="1"/>
    <x v="1"/>
  </r>
  <r>
    <x v="1"/>
    <x v="1"/>
    <s v="USA"/>
    <s v="2014Q1"/>
    <s v="201402"/>
    <d v="2013-12-05T00:00:00"/>
    <s v="8700"/>
    <m/>
    <x v="887"/>
    <s v="Fusion Americas"/>
    <s v="26Z074061"/>
    <x v="1"/>
    <x v="1"/>
    <s v="NO"/>
    <s v="NO"/>
    <n v="3902.4"/>
    <s v="232891 OS"/>
    <s v="?"/>
    <x v="0"/>
    <m/>
    <m/>
    <m/>
    <x v="1"/>
    <x v="1"/>
  </r>
  <r>
    <x v="2"/>
    <x v="11"/>
    <s v="China"/>
    <s v="2014Q1"/>
    <s v="201402"/>
    <d v="2013-12-06T00:00:00"/>
    <s v="8700"/>
    <m/>
    <x v="886"/>
    <s v="Fusion APJ"/>
    <s v="F49997815"/>
    <x v="14"/>
    <x v="14"/>
    <s v="NO"/>
    <s v="NO"/>
    <n v="11070.82"/>
    <s v="AVNETHP13-0041"/>
    <s v="?"/>
    <x v="0"/>
    <m/>
    <m/>
    <m/>
    <x v="1"/>
    <x v="1"/>
  </r>
  <r>
    <x v="2"/>
    <x v="11"/>
    <s v="China"/>
    <s v="2014Q1"/>
    <s v="201402"/>
    <d v="2013-12-06T00:00:00"/>
    <s v="8700"/>
    <m/>
    <x v="881"/>
    <s v="Fusion APJ"/>
    <s v="F49997816"/>
    <x v="14"/>
    <x v="14"/>
    <s v="NO"/>
    <s v="NO"/>
    <n v="-27327.37"/>
    <s v="AVNETHP13-0043"/>
    <s v="?"/>
    <x v="0"/>
    <m/>
    <m/>
    <m/>
    <x v="1"/>
    <x v="1"/>
  </r>
  <r>
    <x v="2"/>
    <x v="11"/>
    <s v="China"/>
    <s v="2014Q1"/>
    <s v="201402"/>
    <d v="2013-12-06T00:00:00"/>
    <s v="8700"/>
    <m/>
    <x v="888"/>
    <s v="Fusion APJ"/>
    <s v="F49998309"/>
    <x v="16"/>
    <x v="16"/>
    <s v="NO"/>
    <s v="NO"/>
    <n v="8182.63"/>
    <s v="14DTVADBTO006"/>
    <s v="?"/>
    <x v="0"/>
    <m/>
    <m/>
    <m/>
    <x v="1"/>
    <x v="2"/>
  </r>
  <r>
    <x v="2"/>
    <x v="11"/>
    <s v="China"/>
    <s v="2014Q1"/>
    <s v="201402"/>
    <d v="2013-12-06T00:00:00"/>
    <s v="8700"/>
    <m/>
    <x v="889"/>
    <s v="Fusion APJ"/>
    <s v="F49998309"/>
    <x v="16"/>
    <x v="16"/>
    <s v="NO"/>
    <s v="NO"/>
    <n v="265.14"/>
    <s v="14DTVADBTO006"/>
    <s v="?"/>
    <x v="0"/>
    <m/>
    <m/>
    <m/>
    <x v="1"/>
    <x v="2"/>
  </r>
  <r>
    <x v="1"/>
    <x v="1"/>
    <s v="USA"/>
    <s v="2014Q1"/>
    <s v="201402"/>
    <d v="2013-12-05T00:00:00"/>
    <s v="TE00"/>
    <m/>
    <x v="890"/>
    <s v="Fusion Americas"/>
    <s v="26Z074043"/>
    <x v="1"/>
    <x v="1"/>
    <s v="NO"/>
    <s v="NO"/>
    <n v="15360"/>
    <s v="1336965"/>
    <s v="?"/>
    <x v="0"/>
    <m/>
    <m/>
    <m/>
    <x v="1"/>
    <x v="1"/>
  </r>
  <r>
    <x v="2"/>
    <x v="12"/>
    <s v="Japan"/>
    <s v="2014Q1"/>
    <s v="201402"/>
    <d v="2013-12-05T00:00:00"/>
    <s v="8700"/>
    <s v="Imamura, Satoshi"/>
    <x v="891"/>
    <s v="Fusion APJ"/>
    <s v="89FA70472"/>
    <x v="44"/>
    <x v="44"/>
    <s v="NO"/>
    <s v="NO"/>
    <n v="90.765600000000006"/>
    <s v="183-VRG0003537-110906+1"/>
    <s v="?"/>
    <x v="0"/>
    <m/>
    <m/>
    <m/>
    <x v="1"/>
    <x v="2"/>
  </r>
  <r>
    <x v="2"/>
    <x v="9"/>
    <s v="Korea"/>
    <s v="2014Q1"/>
    <s v="201402"/>
    <d v="2013-12-05T00:00:00"/>
    <s v="8700"/>
    <m/>
    <x v="892"/>
    <s v="Fusion APJ"/>
    <s v="E51078084"/>
    <x v="426"/>
    <x v="426"/>
    <s v="NO"/>
    <s v="NO"/>
    <n v="326.97460000000001"/>
    <s v="E51078084"/>
    <s v="?"/>
    <x v="0"/>
    <m/>
    <m/>
    <m/>
    <x v="1"/>
    <x v="2"/>
  </r>
  <r>
    <x v="2"/>
    <x v="9"/>
    <s v="Korea"/>
    <s v="2014Q1"/>
    <s v="201402"/>
    <d v="2013-12-05T00:00:00"/>
    <s v="8700"/>
    <m/>
    <x v="893"/>
    <s v="Fusion APJ"/>
    <s v="E51078084"/>
    <x v="426"/>
    <x v="426"/>
    <s v="NO"/>
    <s v="NO"/>
    <n v="327.11489999999998"/>
    <s v="E51078084"/>
    <s v="?"/>
    <x v="0"/>
    <m/>
    <m/>
    <m/>
    <x v="1"/>
    <x v="2"/>
  </r>
  <r>
    <x v="2"/>
    <x v="9"/>
    <s v="Korea"/>
    <s v="2014Q1"/>
    <s v="201402"/>
    <d v="2013-12-05T00:00:00"/>
    <s v="8700"/>
    <m/>
    <x v="894"/>
    <s v="Fusion APJ"/>
    <s v="E51078084"/>
    <x v="426"/>
    <x v="426"/>
    <s v="NO"/>
    <s v="NO"/>
    <n v="327.11489999999998"/>
    <s v="E51078084"/>
    <s v="?"/>
    <x v="0"/>
    <m/>
    <m/>
    <m/>
    <x v="1"/>
    <x v="2"/>
  </r>
  <r>
    <x v="2"/>
    <x v="9"/>
    <s v="Korea"/>
    <s v="2014Q1"/>
    <s v="201402"/>
    <d v="2013-12-05T00:00:00"/>
    <s v="8700"/>
    <m/>
    <x v="895"/>
    <s v="Fusion APJ"/>
    <s v="E51057012"/>
    <x v="14"/>
    <x v="14"/>
    <s v="NO"/>
    <s v="NO"/>
    <n v="9557.4596999999994"/>
    <s v="E6HP-10759-03"/>
    <s v="?"/>
    <x v="0"/>
    <m/>
    <m/>
    <m/>
    <x v="1"/>
    <x v="1"/>
  </r>
  <r>
    <x v="2"/>
    <x v="12"/>
    <s v="Japan"/>
    <s v="2014Q1"/>
    <s v="201402"/>
    <d v="2013-12-05T00:00:00"/>
    <s v="8700"/>
    <s v="Imamura, Satoshi"/>
    <x v="896"/>
    <s v="Fusion APJ"/>
    <s v="89FA70150"/>
    <x v="44"/>
    <x v="44"/>
    <s v="NO"/>
    <s v="NO"/>
    <n v="7269.1396999999997"/>
    <s v="183-VRGAQ30___-110901+1"/>
    <s v="?"/>
    <x v="0"/>
    <m/>
    <m/>
    <m/>
    <x v="1"/>
    <x v="2"/>
  </r>
  <r>
    <x v="2"/>
    <x v="9"/>
    <s v="Korea"/>
    <s v="2014Q1"/>
    <s v="201402"/>
    <d v="2013-12-05T00:00:00"/>
    <s v="TF00"/>
    <m/>
    <x v="895"/>
    <s v="Fusion APJ"/>
    <s v="E51057012"/>
    <x v="14"/>
    <x v="14"/>
    <s v="NO"/>
    <s v="NO"/>
    <n v="-9557.4596999999994"/>
    <s v="E6HP-10759-03"/>
    <s v="?"/>
    <x v="0"/>
    <m/>
    <m/>
    <m/>
    <x v="1"/>
    <x v="1"/>
  </r>
  <r>
    <x v="1"/>
    <x v="1"/>
    <s v="USA"/>
    <s v="2014Q1"/>
    <s v="201402"/>
    <d v="2013-12-05T00:00:00"/>
    <s v="8700"/>
    <m/>
    <x v="897"/>
    <s v="Fusion Americas"/>
    <s v="24Z127742"/>
    <x v="14"/>
    <x v="14"/>
    <s v="NO"/>
    <s v="NO"/>
    <n v="3720"/>
    <s v="103300878324"/>
    <s v="?"/>
    <x v="0"/>
    <m/>
    <m/>
    <m/>
    <x v="1"/>
    <x v="1"/>
  </r>
  <r>
    <x v="1"/>
    <x v="1"/>
    <s v="USA"/>
    <s v="2014Q1"/>
    <s v="201402"/>
    <d v="2013-12-05T00:00:00"/>
    <s v="8700"/>
    <m/>
    <x v="898"/>
    <s v="Fusion Americas"/>
    <s v="24Z127724"/>
    <x v="168"/>
    <x v="167"/>
    <s v="NO"/>
    <s v="ATTACH_BY_AMIDID"/>
    <n v="409.68"/>
    <s v="4300203385"/>
    <s v="?"/>
    <x v="1"/>
    <s v="W-NC Great Lakes"/>
    <s v="5-Territory"/>
    <s v="5-Territory"/>
    <x v="1"/>
    <x v="0"/>
  </r>
  <r>
    <x v="1"/>
    <x v="1"/>
    <s v="USA"/>
    <s v="2014Q1"/>
    <s v="201402"/>
    <d v="2013-12-05T00:00:00"/>
    <s v="8700"/>
    <s v="Carter, Guy"/>
    <x v="899"/>
    <s v="Fusion Americas"/>
    <s v="26Z071628"/>
    <x v="82"/>
    <x v="82"/>
    <s v="ATTACH_BY_AMIDID"/>
    <s v="NO"/>
    <n v="-810748.35"/>
    <s v="20070322"/>
    <s v="?"/>
    <x v="1"/>
    <s v="W-Northwest"/>
    <s v="1-Strat"/>
    <s v="1-Strat SW"/>
    <x v="1"/>
    <x v="2"/>
  </r>
  <r>
    <x v="1"/>
    <x v="1"/>
    <s v="USA"/>
    <s v="2014Q1"/>
    <s v="201402"/>
    <d v="2013-12-05T00:00:00"/>
    <s v="8700"/>
    <s v="Laird, Matt"/>
    <x v="900"/>
    <s v="Fusion Americas"/>
    <s v="24Z127841"/>
    <x v="427"/>
    <x v="427"/>
    <s v="NO"/>
    <s v="NO"/>
    <n v="32256"/>
    <s v="4300203492"/>
    <s v="?"/>
    <x v="1"/>
    <s v="W-Northwest"/>
    <s v="1-Strat"/>
    <s v="1-Strat EG"/>
    <x v="1"/>
    <x v="2"/>
  </r>
  <r>
    <x v="0"/>
    <x v="0"/>
    <s v="UK"/>
    <s v="2014Q1"/>
    <s v="201402"/>
    <d v="2013-12-05T00:00:00"/>
    <s v="8700"/>
    <m/>
    <x v="901"/>
    <s v="Fusion EMEA"/>
    <s v="80R664035"/>
    <x v="428"/>
    <x v="428"/>
    <s v="NO"/>
    <s v="NO"/>
    <n v="7564.5126"/>
    <s v="4500016287"/>
    <s v="?"/>
    <x v="0"/>
    <m/>
    <m/>
    <m/>
    <x v="1"/>
    <x v="2"/>
  </r>
  <r>
    <x v="1"/>
    <x v="1"/>
    <s v="USA"/>
    <s v="2014Q1"/>
    <s v="201402"/>
    <d v="2013-12-05T00:00:00"/>
    <s v="8700"/>
    <s v="Carter, Guy"/>
    <x v="902"/>
    <s v="Fusion Americas"/>
    <s v="26Z071628"/>
    <x v="82"/>
    <x v="82"/>
    <s v="ATTACH_BY_AMIDID"/>
    <s v="NO"/>
    <n v="810748.35"/>
    <s v="20070322"/>
    <s v="?"/>
    <x v="1"/>
    <s v="W-Northwest"/>
    <s v="1-Strat"/>
    <s v="1-Strat SW"/>
    <x v="2"/>
    <x v="2"/>
  </r>
  <r>
    <x v="1"/>
    <x v="1"/>
    <s v="USA"/>
    <s v="2014Q1"/>
    <s v="201402"/>
    <d v="2013-12-05T00:00:00"/>
    <s v="TE00"/>
    <s v="Carter, Guy"/>
    <x v="903"/>
    <s v="Fusion Americas"/>
    <s v="26Z071458"/>
    <x v="82"/>
    <x v="82"/>
    <s v="ATTACH_BY_AMIDID"/>
    <s v="NO"/>
    <n v="-1020625"/>
    <s v="4500155212"/>
    <s v="?"/>
    <x v="1"/>
    <s v="W-Northwest"/>
    <s v="1-Strat"/>
    <s v="1-Strat SW"/>
    <x v="1"/>
    <x v="2"/>
  </r>
  <r>
    <x v="1"/>
    <x v="1"/>
    <s v="USA"/>
    <s v="2014Q1"/>
    <s v="201402"/>
    <d v="2013-12-05T00:00:00"/>
    <s v="4Y00"/>
    <s v="Carter, Guy"/>
    <x v="904"/>
    <s v="Fusion Americas"/>
    <s v="26Z071458"/>
    <x v="82"/>
    <x v="82"/>
    <s v="ATTACH_BY_AMIDID"/>
    <s v="NO"/>
    <n v="25000"/>
    <s v="4500155212"/>
    <s v="?"/>
    <x v="1"/>
    <s v="W-Northwest"/>
    <s v="1-Strat"/>
    <s v="1-Strat SW"/>
    <x v="2"/>
    <x v="2"/>
  </r>
  <r>
    <x v="1"/>
    <x v="1"/>
    <s v="USA"/>
    <s v="2014Q1"/>
    <s v="201402"/>
    <d v="2013-12-05T00:00:00"/>
    <s v="TE00"/>
    <s v="Carter, Guy"/>
    <x v="904"/>
    <s v="Fusion Americas"/>
    <s v="26Z071458"/>
    <x v="82"/>
    <x v="82"/>
    <s v="ATTACH_BY_AMIDID"/>
    <s v="NO"/>
    <n v="1020625"/>
    <s v="4500155212"/>
    <s v="?"/>
    <x v="1"/>
    <s v="W-Northwest"/>
    <s v="1-Strat"/>
    <s v="1-Strat SW"/>
    <x v="2"/>
    <x v="2"/>
  </r>
  <r>
    <x v="1"/>
    <x v="1"/>
    <s v="USA"/>
    <s v="2014Q1"/>
    <s v="201402"/>
    <d v="2013-12-05T00:00:00"/>
    <s v="4Y00"/>
    <s v="Carter, Guy"/>
    <x v="903"/>
    <s v="Fusion Americas"/>
    <s v="26Z071458"/>
    <x v="82"/>
    <x v="82"/>
    <s v="ATTACH_BY_AMIDID"/>
    <s v="NO"/>
    <n v="-25000"/>
    <s v="4500155212"/>
    <s v="?"/>
    <x v="1"/>
    <s v="W-Northwest"/>
    <s v="1-Strat"/>
    <s v="1-Strat SW"/>
    <x v="1"/>
    <x v="2"/>
  </r>
  <r>
    <x v="1"/>
    <x v="1"/>
    <s v="USA"/>
    <s v="2014Q1"/>
    <s v="201402"/>
    <d v="2013-12-05T00:00:00"/>
    <s v="TE00"/>
    <m/>
    <x v="905"/>
    <s v="Fusion Americas"/>
    <s v="24Z127696"/>
    <x v="429"/>
    <x v="429"/>
    <s v="NO"/>
    <s v="NO"/>
    <n v="14284.8"/>
    <s v="6778922"/>
    <s v="?"/>
    <x v="2"/>
    <s v="E-Southeast"/>
    <s v="5-Territory"/>
    <s v="5-Territory"/>
    <x v="1"/>
    <x v="2"/>
  </r>
  <r>
    <x v="1"/>
    <x v="1"/>
    <s v="USA"/>
    <s v="2014Q1"/>
    <s v="201402"/>
    <d v="2013-12-05T00:00:00"/>
    <s v="TE00"/>
    <m/>
    <x v="906"/>
    <s v="Fusion Americas"/>
    <s v="24Z127787"/>
    <x v="430"/>
    <x v="430"/>
    <s v="NO"/>
    <s v="NO"/>
    <n v="5769.0637999999999"/>
    <s v="103300879080"/>
    <s v="?"/>
    <x v="0"/>
    <m/>
    <m/>
    <m/>
    <x v="1"/>
    <x v="2"/>
  </r>
  <r>
    <x v="1"/>
    <x v="1"/>
    <s v="USA"/>
    <s v="2014Q1"/>
    <s v="201402"/>
    <d v="2013-12-05T00:00:00"/>
    <s v="TE00"/>
    <s v="Franzone, Phil"/>
    <x v="907"/>
    <s v="Fusion Americas"/>
    <s v="24Z127705"/>
    <x v="431"/>
    <x v="431"/>
    <s v="NO"/>
    <s v="NO"/>
    <n v="46572"/>
    <s v="103300878435"/>
    <s v="?"/>
    <x v="1"/>
    <s v="W-NC Plains"/>
    <s v="2-Seed"/>
    <s v="2-Seed EG"/>
    <x v="1"/>
    <x v="2"/>
  </r>
  <r>
    <x v="0"/>
    <x v="3"/>
    <s v="Russia"/>
    <s v="2014Q1"/>
    <s v="201402"/>
    <d v="2013-12-05T00:00:00"/>
    <s v="8700"/>
    <m/>
    <x v="908"/>
    <s v="Fusion EMEA"/>
    <s v="CBR667446"/>
    <x v="14"/>
    <x v="14"/>
    <s v="NO"/>
    <s v="NO"/>
    <n v="17389.14"/>
    <s v="TCG034406_Ent_Ingosstrakh"/>
    <s v="?"/>
    <x v="0"/>
    <m/>
    <m/>
    <m/>
    <x v="1"/>
    <x v="1"/>
  </r>
  <r>
    <x v="2"/>
    <x v="6"/>
    <s v="Malaysia"/>
    <s v="2014Q1"/>
    <s v="201402"/>
    <d v="2013-12-05T00:00:00"/>
    <s v="8700"/>
    <m/>
    <x v="909"/>
    <s v="Fusion APJ"/>
    <s v="687237012"/>
    <x v="432"/>
    <x v="432"/>
    <s v="NO"/>
    <s v="ATTACH_BY_PO"/>
    <n v="4203.8697000000002"/>
    <s v="00142551"/>
    <s v="?"/>
    <x v="0"/>
    <m/>
    <m/>
    <m/>
    <x v="1"/>
    <x v="0"/>
  </r>
  <r>
    <x v="2"/>
    <x v="6"/>
    <s v="Malaysia"/>
    <s v="2014Q1"/>
    <s v="201402"/>
    <d v="2013-12-05T00:00:00"/>
    <s v="TF00"/>
    <m/>
    <x v="909"/>
    <s v="Fusion APJ"/>
    <s v="687237012"/>
    <x v="432"/>
    <x v="432"/>
    <s v="NO"/>
    <s v="ATTACH_BY_PO"/>
    <n v="-4203.8697000000002"/>
    <s v="00142551"/>
    <s v="?"/>
    <x v="0"/>
    <m/>
    <m/>
    <m/>
    <x v="1"/>
    <x v="0"/>
  </r>
  <r>
    <x v="0"/>
    <x v="2"/>
    <s v="Switzerland"/>
    <s v="2014Q1"/>
    <s v="201402"/>
    <d v="2013-12-05T00:00:00"/>
    <s v="8700"/>
    <s v="Hodel, Urs"/>
    <x v="910"/>
    <s v="Fusion EMEA"/>
    <s v="87R668798"/>
    <x v="433"/>
    <x v="433"/>
    <s v="ATTACH_BY_AMIDID"/>
    <s v="NO"/>
    <n v="140533.97"/>
    <s v="GUP3"/>
    <s v="?"/>
    <x v="0"/>
    <m/>
    <m/>
    <m/>
    <x v="0"/>
    <x v="2"/>
  </r>
  <r>
    <x v="0"/>
    <x v="2"/>
    <s v="Switzerland"/>
    <s v="2014Q1"/>
    <s v="201402"/>
    <d v="2013-12-05T00:00:00"/>
    <s v="TE00"/>
    <m/>
    <x v="911"/>
    <s v="Fusion EMEA"/>
    <s v="87R667654"/>
    <x v="434"/>
    <x v="434"/>
    <s v="NO"/>
    <s v="NO"/>
    <n v="101603.5243"/>
    <s v="8700-68229-00"/>
    <s v="?"/>
    <x v="0"/>
    <m/>
    <m/>
    <m/>
    <x v="0"/>
    <x v="2"/>
  </r>
  <r>
    <x v="0"/>
    <x v="2"/>
    <s v="Switzerland"/>
    <s v="2014Q1"/>
    <s v="201402"/>
    <d v="2013-12-05T00:00:00"/>
    <s v="TF00"/>
    <s v="Kuich, Dieter"/>
    <x v="912"/>
    <s v="Fusion EMEA"/>
    <s v="87R669833"/>
    <x v="435"/>
    <x v="435"/>
    <s v="NO"/>
    <s v="NO"/>
    <n v="53133.9208"/>
    <s v="4300052165/89737 SwissConomy AG"/>
    <s v="?"/>
    <x v="0"/>
    <m/>
    <m/>
    <m/>
    <x v="1"/>
    <x v="2"/>
  </r>
  <r>
    <x v="0"/>
    <x v="2"/>
    <s v="Germany"/>
    <s v="2014Q1"/>
    <s v="201402"/>
    <d v="2013-12-06T00:00:00"/>
    <s v="TE00"/>
    <s v="Schiffer, Daniel"/>
    <x v="913"/>
    <s v="Fusion EMEA"/>
    <s v="83R675517"/>
    <x v="75"/>
    <x v="75"/>
    <s v="NO"/>
    <s v="NO"/>
    <n v="9608.4830000000002"/>
    <s v="4300052703/90501 Hexaware Technolog"/>
    <s v="?"/>
    <x v="0"/>
    <m/>
    <m/>
    <m/>
    <x v="1"/>
    <x v="2"/>
  </r>
  <r>
    <x v="2"/>
    <x v="6"/>
    <s v="Malaysia"/>
    <s v="2014Q1"/>
    <s v="201402"/>
    <d v="2013-12-06T00:00:00"/>
    <s v="TF00"/>
    <m/>
    <x v="909"/>
    <s v="Fusion APJ"/>
    <s v="687237012"/>
    <x v="432"/>
    <x v="432"/>
    <s v="NO"/>
    <s v="ATTACH_BY_PO"/>
    <n v="-105165.9489"/>
    <s v="00142551"/>
    <s v="?"/>
    <x v="0"/>
    <m/>
    <m/>
    <m/>
    <x v="1"/>
    <x v="0"/>
  </r>
  <r>
    <x v="2"/>
    <x v="6"/>
    <s v="Malaysia"/>
    <s v="2014Q1"/>
    <s v="201402"/>
    <d v="2013-12-06T00:00:00"/>
    <s v="8700"/>
    <m/>
    <x v="909"/>
    <s v="Fusion APJ"/>
    <s v="687237012"/>
    <x v="432"/>
    <x v="432"/>
    <s v="NO"/>
    <s v="ATTACH_BY_PO"/>
    <n v="105165.9489"/>
    <s v="00142551"/>
    <s v="?"/>
    <x v="0"/>
    <m/>
    <m/>
    <m/>
    <x v="1"/>
    <x v="0"/>
  </r>
  <r>
    <x v="2"/>
    <x v="9"/>
    <s v="Korea"/>
    <s v="2014Q1"/>
    <s v="201402"/>
    <d v="2013-12-06T00:00:00"/>
    <s v="TE00"/>
    <m/>
    <x v="914"/>
    <s v="Fusion APJ"/>
    <s v="E51057149"/>
    <x v="14"/>
    <x v="14"/>
    <s v="NO"/>
    <s v="NO"/>
    <n v="2365.5266000000001"/>
    <s v="E6HP-14656-01"/>
    <s v="?"/>
    <x v="0"/>
    <m/>
    <m/>
    <m/>
    <x v="1"/>
    <x v="1"/>
  </r>
  <r>
    <x v="2"/>
    <x v="9"/>
    <s v="Korea"/>
    <s v="2014Q1"/>
    <s v="201402"/>
    <d v="2013-12-06T00:00:00"/>
    <s v="TF00"/>
    <m/>
    <x v="895"/>
    <s v="Fusion APJ"/>
    <s v="E51057012"/>
    <x v="14"/>
    <x v="14"/>
    <s v="NO"/>
    <s v="NO"/>
    <n v="-4783.9216999999999"/>
    <s v="E6HP-10759-03"/>
    <s v="?"/>
    <x v="0"/>
    <m/>
    <m/>
    <m/>
    <x v="1"/>
    <x v="1"/>
  </r>
  <r>
    <x v="2"/>
    <x v="6"/>
    <s v="Singapore"/>
    <s v="2014Q1"/>
    <s v="201402"/>
    <d v="2013-12-06T00:00:00"/>
    <s v="4Y00"/>
    <m/>
    <x v="915"/>
    <s v="Fusion APJ"/>
    <s v="754305902"/>
    <x v="436"/>
    <x v="436"/>
    <s v="NO"/>
    <s v="ATTACH_BY_PO"/>
    <n v="4515.0862999999999"/>
    <s v="4200006397"/>
    <s v="?"/>
    <x v="0"/>
    <m/>
    <m/>
    <m/>
    <x v="1"/>
    <x v="0"/>
  </r>
  <r>
    <x v="2"/>
    <x v="6"/>
    <s v="Singapore"/>
    <s v="2014Q1"/>
    <s v="201402"/>
    <d v="2013-12-06T00:00:00"/>
    <s v="4Y00"/>
    <m/>
    <x v="916"/>
    <s v="Fusion APJ"/>
    <s v="752801784"/>
    <x v="354"/>
    <x v="353"/>
    <s v="NO"/>
    <s v="NO"/>
    <n v="-44564.081700000002"/>
    <s v="10093016"/>
    <s v="?"/>
    <x v="0"/>
    <m/>
    <m/>
    <m/>
    <x v="1"/>
    <x v="2"/>
  </r>
  <r>
    <x v="2"/>
    <x v="6"/>
    <s v="Singapore"/>
    <s v="2014Q1"/>
    <s v="201402"/>
    <d v="2013-12-06T00:00:00"/>
    <s v="8700"/>
    <m/>
    <x v="916"/>
    <s v="Fusion APJ"/>
    <s v="752801784"/>
    <x v="354"/>
    <x v="353"/>
    <s v="NO"/>
    <s v="NO"/>
    <n v="44564.081700000002"/>
    <s v="10093016"/>
    <s v="?"/>
    <x v="0"/>
    <m/>
    <m/>
    <m/>
    <x v="1"/>
    <x v="2"/>
  </r>
  <r>
    <x v="0"/>
    <x v="3"/>
    <s v="Poland"/>
    <s v="2014Q1"/>
    <s v="201402"/>
    <d v="2013-12-06T00:00:00"/>
    <s v="8700"/>
    <m/>
    <x v="917"/>
    <s v="Fusion EMEA"/>
    <s v="L6R675126"/>
    <x v="123"/>
    <x v="122"/>
    <s v="NO"/>
    <s v="NO"/>
    <n v="5125.8064999999997"/>
    <s v="1176/hp/13pl"/>
    <s v="?"/>
    <x v="0"/>
    <m/>
    <m/>
    <m/>
    <x v="1"/>
    <x v="2"/>
  </r>
  <r>
    <x v="2"/>
    <x v="6"/>
    <s v="Philippines"/>
    <s v="2014Q1"/>
    <s v="201402"/>
    <d v="2013-12-06T00:00:00"/>
    <s v="TE00"/>
    <m/>
    <x v="918"/>
    <s v="Fusion APJ"/>
    <s v="R17003551"/>
    <x v="219"/>
    <x v="218"/>
    <s v="NO"/>
    <s v="ATTACH_BY_PO"/>
    <n v="158170.70939999999"/>
    <s v="L0043213"/>
    <s v="?"/>
    <x v="0"/>
    <m/>
    <m/>
    <m/>
    <x v="0"/>
    <x v="0"/>
  </r>
  <r>
    <x v="2"/>
    <x v="12"/>
    <s v="Japan"/>
    <s v="2014Q1"/>
    <s v="201402"/>
    <d v="2013-12-06T00:00:00"/>
    <s v="8700"/>
    <m/>
    <x v="919"/>
    <s v="Fusion APJ"/>
    <s v="89FP05602"/>
    <x v="167"/>
    <x v="166"/>
    <s v="NO"/>
    <s v="ATTACH_BY_AMIDID"/>
    <n v="386.04969999999997"/>
    <s v="P1044320001"/>
    <s v="?"/>
    <x v="0"/>
    <m/>
    <m/>
    <m/>
    <x v="1"/>
    <x v="0"/>
  </r>
  <r>
    <x v="2"/>
    <x v="9"/>
    <s v="Korea"/>
    <s v="2014Q1"/>
    <s v="201402"/>
    <d v="2013-12-06T00:00:00"/>
    <s v="8700"/>
    <m/>
    <x v="895"/>
    <s v="Fusion APJ"/>
    <s v="E51057012"/>
    <x v="14"/>
    <x v="14"/>
    <s v="NO"/>
    <s v="NO"/>
    <n v="4783.9216999999999"/>
    <s v="E6HP-10759-03"/>
    <s v="?"/>
    <x v="0"/>
    <m/>
    <m/>
    <m/>
    <x v="1"/>
    <x v="1"/>
  </r>
  <r>
    <x v="2"/>
    <x v="6"/>
    <s v="Singapore"/>
    <s v="2014Q1"/>
    <s v="201402"/>
    <d v="2013-12-06T00:00:00"/>
    <s v="D900"/>
    <m/>
    <x v="915"/>
    <s v="Fusion APJ"/>
    <s v="754305902"/>
    <x v="436"/>
    <x v="436"/>
    <s v="NO"/>
    <s v="ATTACH_BY_PO"/>
    <n v="-4515.0862999999999"/>
    <s v="4200006397"/>
    <s v="?"/>
    <x v="0"/>
    <m/>
    <m/>
    <m/>
    <x v="1"/>
    <x v="0"/>
  </r>
  <r>
    <x v="1"/>
    <x v="1"/>
    <s v="USA"/>
    <s v="2014Q1"/>
    <s v="201402"/>
    <d v="2013-12-06T00:00:00"/>
    <s v="8700"/>
    <s v="Barnett, John"/>
    <x v="920"/>
    <s v="Fusion Americas"/>
    <s v="24Z127819"/>
    <x v="437"/>
    <x v="437"/>
    <s v="NO"/>
    <s v="NO"/>
    <n v="3590"/>
    <s v="103300879280"/>
    <s v="?"/>
    <x v="2"/>
    <s v="E-Southeast"/>
    <s v="2-Seed"/>
    <s v="2-Seed EG"/>
    <x v="1"/>
    <x v="2"/>
  </r>
  <r>
    <x v="1"/>
    <x v="1"/>
    <s v="USA"/>
    <s v="2014Q1"/>
    <s v="201402"/>
    <d v="2013-12-06T00:00:00"/>
    <s v="8700"/>
    <m/>
    <x v="921"/>
    <s v="Fusion Americas"/>
    <s v="24Z127776"/>
    <x v="438"/>
    <x v="438"/>
    <s v="NO"/>
    <s v="NO"/>
    <n v="8062.5"/>
    <s v="4300203626"/>
    <s v="?"/>
    <x v="2"/>
    <s v="E-NYC Metro"/>
    <s v="5-Territory"/>
    <s v="5-Territory"/>
    <x v="1"/>
    <x v="2"/>
  </r>
  <r>
    <x v="1"/>
    <x v="1"/>
    <s v="USA"/>
    <s v="2014Q1"/>
    <s v="201402"/>
    <d v="2013-12-06T00:00:00"/>
    <s v="8700"/>
    <m/>
    <x v="922"/>
    <s v="Fusion Americas"/>
    <s v="24Z127985"/>
    <x v="439"/>
    <x v="439"/>
    <s v="NO"/>
    <s v="ATTACH_BY_AMIDID"/>
    <n v="6000"/>
    <s v="103300879830"/>
    <s v="?"/>
    <x v="2"/>
    <s v="E-NYC Metro"/>
    <s v="5-Territory"/>
    <s v="5-Territory"/>
    <x v="1"/>
    <x v="0"/>
  </r>
  <r>
    <x v="1"/>
    <x v="1"/>
    <s v="USA"/>
    <s v="2014Q1"/>
    <s v="201402"/>
    <d v="2013-12-06T00:00:00"/>
    <s v="8700"/>
    <s v="Laird, Matt"/>
    <x v="923"/>
    <s v="Fusion Americas"/>
    <s v="24Z127975"/>
    <x v="32"/>
    <x v="32"/>
    <s v="NO"/>
    <s v="NO"/>
    <n v="94.05"/>
    <s v="4300203963"/>
    <s v="?"/>
    <x v="1"/>
    <s v="W-Southwest"/>
    <s v="1-Strat"/>
    <s v="1-Strat SW"/>
    <x v="1"/>
    <x v="1"/>
  </r>
  <r>
    <x v="1"/>
    <x v="1"/>
    <s v="USA"/>
    <s v="2014Q1"/>
    <s v="201402"/>
    <d v="2013-12-06T00:00:00"/>
    <s v="8700"/>
    <s v="Laird, Matt"/>
    <x v="924"/>
    <s v="Fusion Americas"/>
    <s v="24Z127991"/>
    <x v="32"/>
    <x v="32"/>
    <s v="NO"/>
    <s v="NO"/>
    <n v="625.9"/>
    <s v="4300203879"/>
    <s v="?"/>
    <x v="1"/>
    <s v="W-Southwest"/>
    <s v="1-Strat"/>
    <s v="1-Strat SW"/>
    <x v="1"/>
    <x v="1"/>
  </r>
  <r>
    <x v="0"/>
    <x v="0"/>
    <s v="UK"/>
    <s v="2014Q1"/>
    <s v="201402"/>
    <d v="2013-12-06T00:00:00"/>
    <s v="8700"/>
    <s v="Slosarczyk, Paul"/>
    <x v="925"/>
    <s v="Fusion EMEA"/>
    <s v="80R675117"/>
    <x v="342"/>
    <x v="341"/>
    <s v="NO"/>
    <s v="NO"/>
    <n v="2034.7064"/>
    <s v="4300052674"/>
    <s v="?"/>
    <x v="0"/>
    <m/>
    <m/>
    <m/>
    <x v="1"/>
    <x v="2"/>
  </r>
  <r>
    <x v="2"/>
    <x v="6"/>
    <s v="Thailand"/>
    <s v="2014Q1"/>
    <s v="201402"/>
    <d v="2013-12-06T00:00:00"/>
    <s v="D900"/>
    <m/>
    <x v="926"/>
    <s v="Fusion APJ"/>
    <s v="J80501603"/>
    <x v="30"/>
    <x v="30"/>
    <s v="NO"/>
    <s v="NO"/>
    <n v="-85.291899999999998"/>
    <s v="2013104519"/>
    <s v="?"/>
    <x v="0"/>
    <m/>
    <m/>
    <m/>
    <x v="1"/>
    <x v="2"/>
  </r>
  <r>
    <x v="2"/>
    <x v="6"/>
    <s v="Thailand"/>
    <s v="2014Q1"/>
    <s v="201402"/>
    <d v="2013-12-06T00:00:00"/>
    <s v="TF00"/>
    <m/>
    <x v="926"/>
    <s v="Fusion APJ"/>
    <s v="J80501603"/>
    <x v="30"/>
    <x v="30"/>
    <s v="NO"/>
    <s v="NO"/>
    <n v="-115367.2015"/>
    <s v="2013104519"/>
    <s v="?"/>
    <x v="0"/>
    <m/>
    <m/>
    <m/>
    <x v="1"/>
    <x v="2"/>
  </r>
  <r>
    <x v="1"/>
    <x v="1"/>
    <s v="USA"/>
    <s v="2014Q1"/>
    <s v="201402"/>
    <d v="2013-12-06T00:00:00"/>
    <s v="8700"/>
    <m/>
    <x v="927"/>
    <s v="Fusion Americas"/>
    <s v="26Z074270"/>
    <x v="238"/>
    <x v="237"/>
    <s v="NO"/>
    <s v="NO"/>
    <n v="2861.6"/>
    <s v="969308 OJ"/>
    <s v="?"/>
    <x v="2"/>
    <s v="E-Mid Atlantic"/>
    <s v="4-Comm T2"/>
    <s v="4-Comm T2"/>
    <x v="1"/>
    <x v="2"/>
  </r>
  <r>
    <x v="1"/>
    <x v="1"/>
    <s v="USA"/>
    <s v="2014Q1"/>
    <s v="201402"/>
    <d v="2013-12-06T00:00:00"/>
    <s v="8700"/>
    <m/>
    <x v="928"/>
    <s v="Fusion Americas"/>
    <s v="26Z074195"/>
    <x v="440"/>
    <x v="440"/>
    <s v="NO"/>
    <s v="NO"/>
    <n v="6996.5"/>
    <s v="ENG-13141"/>
    <s v="?"/>
    <x v="0"/>
    <m/>
    <m/>
    <m/>
    <x v="1"/>
    <x v="2"/>
  </r>
  <r>
    <x v="1"/>
    <x v="1"/>
    <s v="USA"/>
    <s v="2014Q1"/>
    <s v="201402"/>
    <d v="2013-12-06T00:00:00"/>
    <s v="TE00"/>
    <s v="Barnett, John"/>
    <x v="920"/>
    <s v="Fusion Americas"/>
    <s v="24Z127819"/>
    <x v="437"/>
    <x v="437"/>
    <s v="NO"/>
    <s v="NO"/>
    <n v="72780"/>
    <s v="103300879280"/>
    <s v="?"/>
    <x v="2"/>
    <s v="E-Southeast"/>
    <s v="2-Seed"/>
    <s v="2-Seed EG"/>
    <x v="1"/>
    <x v="2"/>
  </r>
  <r>
    <x v="1"/>
    <x v="1"/>
    <s v="USA"/>
    <s v="2014Q1"/>
    <s v="201402"/>
    <d v="2013-12-06T00:00:00"/>
    <s v="8700"/>
    <s v="Qayyum, Fred"/>
    <x v="858"/>
    <s v="Fusion Americas"/>
    <s v="26Z074172"/>
    <x v="55"/>
    <x v="55"/>
    <s v="NO"/>
    <s v="NO"/>
    <n v="261.3"/>
    <s v="X1320049"/>
    <s v="?"/>
    <x v="3"/>
    <s v="P-FED-DoD/Intel"/>
    <s v="1-Strat"/>
    <s v="1-Strat"/>
    <x v="1"/>
    <x v="2"/>
  </r>
  <r>
    <x v="1"/>
    <x v="1"/>
    <s v="USA"/>
    <s v="2014Q1"/>
    <s v="201402"/>
    <d v="2013-12-06T00:00:00"/>
    <s v="8700"/>
    <m/>
    <x v="929"/>
    <s v="Fusion Americas"/>
    <s v="24Z128162"/>
    <x v="441"/>
    <x v="441"/>
    <s v="NO"/>
    <s v="NO"/>
    <n v="38407.5"/>
    <s v="103300880225"/>
    <s v="?"/>
    <x v="2"/>
    <s v="E-NYC Metro"/>
    <s v="4-Comm T2"/>
    <s v="4-Comm T2"/>
    <x v="1"/>
    <x v="2"/>
  </r>
  <r>
    <x v="2"/>
    <x v="11"/>
    <s v="Taiwan"/>
    <s v="2014Q1"/>
    <s v="201402"/>
    <d v="2013-12-06T00:00:00"/>
    <s v="8700"/>
    <m/>
    <x v="930"/>
    <s v="Fusion APJ"/>
    <s v="D40050904"/>
    <x v="14"/>
    <x v="14"/>
    <s v="NO"/>
    <s v="NO"/>
    <n v="17445.658800000001"/>
    <s v="20131029009"/>
    <s v="?"/>
    <x v="0"/>
    <m/>
    <m/>
    <m/>
    <x v="1"/>
    <x v="1"/>
  </r>
  <r>
    <x v="2"/>
    <x v="11"/>
    <s v="Taiwan"/>
    <s v="2014Q1"/>
    <s v="201402"/>
    <d v="2013-12-06T00:00:00"/>
    <s v="8700"/>
    <m/>
    <x v="931"/>
    <s v="Fusion APJ"/>
    <s v="D40059405"/>
    <x v="14"/>
    <x v="14"/>
    <s v="NO"/>
    <s v="NO"/>
    <n v="-9855.2963"/>
    <s v="D/TW/LYE/INFO/241013-01"/>
    <s v="?"/>
    <x v="0"/>
    <m/>
    <m/>
    <m/>
    <x v="1"/>
    <x v="1"/>
  </r>
  <r>
    <x v="2"/>
    <x v="11"/>
    <s v="Taiwan"/>
    <s v="2014Q1"/>
    <s v="201402"/>
    <d v="2013-12-06T00:00:00"/>
    <s v="8700"/>
    <m/>
    <x v="932"/>
    <s v="Fusion APJ"/>
    <s v="D40059405"/>
    <x v="14"/>
    <x v="14"/>
    <s v="NO"/>
    <s v="NO"/>
    <n v="10430.7297"/>
    <s v="D/TW/LYE/INFO/241013-01"/>
    <s v="?"/>
    <x v="0"/>
    <m/>
    <m/>
    <m/>
    <x v="1"/>
    <x v="1"/>
  </r>
  <r>
    <x v="0"/>
    <x v="2"/>
    <s v="Switzerland"/>
    <s v="2014Q1"/>
    <s v="201402"/>
    <d v="2013-12-06T00:00:00"/>
    <s v="TE00"/>
    <m/>
    <x v="933"/>
    <s v="Fusion EMEA"/>
    <s v="87R675487"/>
    <x v="442"/>
    <x v="442"/>
    <s v="NO"/>
    <s v="NO"/>
    <n v="127480.17630000001"/>
    <s v="4300052792/90030 Swissconomy"/>
    <s v="?"/>
    <x v="0"/>
    <m/>
    <m/>
    <m/>
    <x v="0"/>
    <x v="2"/>
  </r>
  <r>
    <x v="2"/>
    <x v="11"/>
    <s v="Taiwan"/>
    <s v="2014Q1"/>
    <s v="201402"/>
    <d v="2013-12-06T00:00:00"/>
    <s v="4Y00"/>
    <m/>
    <x v="930"/>
    <s v="Fusion APJ"/>
    <s v="D40050904"/>
    <x v="14"/>
    <x v="14"/>
    <s v="NO"/>
    <s v="NO"/>
    <n v="-17445.658800000001"/>
    <s v="20131029009"/>
    <s v="?"/>
    <x v="0"/>
    <m/>
    <m/>
    <m/>
    <x v="1"/>
    <x v="1"/>
  </r>
  <r>
    <x v="2"/>
    <x v="6"/>
    <s v="Thailand"/>
    <s v="2014Q1"/>
    <s v="201402"/>
    <d v="2013-12-06T00:00:00"/>
    <s v="8700"/>
    <m/>
    <x v="926"/>
    <s v="Fusion APJ"/>
    <s v="J80501603"/>
    <x v="30"/>
    <x v="30"/>
    <s v="NO"/>
    <s v="NO"/>
    <n v="115367.2015"/>
    <s v="2013104519"/>
    <s v="?"/>
    <x v="0"/>
    <m/>
    <m/>
    <m/>
    <x v="1"/>
    <x v="2"/>
  </r>
  <r>
    <x v="2"/>
    <x v="11"/>
    <s v="Taiwan"/>
    <s v="2014Q1"/>
    <s v="201402"/>
    <d v="2013-12-06T00:00:00"/>
    <s v="TF00"/>
    <m/>
    <x v="932"/>
    <s v="Fusion APJ"/>
    <s v="D40059405"/>
    <x v="14"/>
    <x v="14"/>
    <s v="NO"/>
    <s v="NO"/>
    <n v="-10430.7297"/>
    <s v="D/TW/LYE/INFO/241013-01"/>
    <s v="?"/>
    <x v="0"/>
    <m/>
    <m/>
    <m/>
    <x v="1"/>
    <x v="1"/>
  </r>
  <r>
    <x v="2"/>
    <x v="6"/>
    <s v="Thailand"/>
    <s v="2014Q1"/>
    <s v="201402"/>
    <d v="2013-12-06T00:00:00"/>
    <s v="4Y00"/>
    <m/>
    <x v="926"/>
    <s v="Fusion APJ"/>
    <s v="J80501603"/>
    <x v="30"/>
    <x v="30"/>
    <s v="NO"/>
    <s v="NO"/>
    <n v="85.291899999999998"/>
    <s v="2013104519"/>
    <s v="?"/>
    <x v="0"/>
    <m/>
    <m/>
    <m/>
    <x v="1"/>
    <x v="2"/>
  </r>
  <r>
    <x v="2"/>
    <x v="11"/>
    <s v="Taiwan"/>
    <s v="2014Q1"/>
    <s v="201402"/>
    <d v="2013-12-06T00:00:00"/>
    <s v="TF00"/>
    <m/>
    <x v="931"/>
    <s v="Fusion APJ"/>
    <s v="D40059405"/>
    <x v="14"/>
    <x v="14"/>
    <s v="NO"/>
    <s v="NO"/>
    <n v="9855.2963"/>
    <s v="D/TW/LYE/INFO/241013-01"/>
    <s v="?"/>
    <x v="0"/>
    <m/>
    <m/>
    <m/>
    <x v="1"/>
    <x v="1"/>
  </r>
  <r>
    <x v="2"/>
    <x v="12"/>
    <s v="Japan"/>
    <s v="2014Q1"/>
    <s v="201402"/>
    <d v="2013-12-06T00:00:00"/>
    <s v="8700"/>
    <m/>
    <x v="934"/>
    <s v="Fusion APJ"/>
    <s v="89FP05601"/>
    <x v="18"/>
    <x v="18"/>
    <s v="NO"/>
    <s v="NO"/>
    <n v="3599.0529000000001"/>
    <s v="4500026770"/>
    <s v="?"/>
    <x v="0"/>
    <m/>
    <m/>
    <m/>
    <x v="1"/>
    <x v="2"/>
  </r>
  <r>
    <x v="2"/>
    <x v="15"/>
    <s v="India"/>
    <s v="2014Q1"/>
    <s v="201402"/>
    <d v="2013-12-06T00:00:00"/>
    <s v="8700"/>
    <s v="Venu"/>
    <x v="935"/>
    <s v="Fusion APJ"/>
    <s v="J91909710"/>
    <x v="443"/>
    <x v="443"/>
    <s v="NO"/>
    <s v="NO"/>
    <n v="12229.299300000001"/>
    <s v="IN226-0000001864"/>
    <s v="?"/>
    <x v="0"/>
    <m/>
    <m/>
    <m/>
    <x v="1"/>
    <x v="2"/>
  </r>
  <r>
    <x v="2"/>
    <x v="15"/>
    <s v="India"/>
    <s v="2014Q1"/>
    <s v="201402"/>
    <d v="2013-12-06T00:00:00"/>
    <s v="8700"/>
    <m/>
    <x v="936"/>
    <s v="Fusion APJ"/>
    <s v="J92139401"/>
    <x v="62"/>
    <x v="62"/>
    <s v="NO"/>
    <s v="NO"/>
    <n v="31591.510300000002"/>
    <s v="IEIPL/CHN/HW-SS/130830-002/ELCOT"/>
    <s v="?"/>
    <x v="0"/>
    <m/>
    <m/>
    <m/>
    <x v="1"/>
    <x v="2"/>
  </r>
  <r>
    <x v="2"/>
    <x v="15"/>
    <s v="India"/>
    <s v="2014Q1"/>
    <s v="201402"/>
    <d v="2013-12-06T00:00:00"/>
    <s v="4Y00"/>
    <m/>
    <x v="937"/>
    <s v="Fusion APJ"/>
    <s v="J92708494"/>
    <x v="14"/>
    <x v="14"/>
    <s v="NO"/>
    <s v="ATTACH_BY_ORDERNO"/>
    <n v="-38853.3488"/>
    <s v="PO/2013-14/HP/AXIS BANK/05"/>
    <s v="?"/>
    <x v="0"/>
    <m/>
    <m/>
    <m/>
    <x v="1"/>
    <x v="0"/>
  </r>
  <r>
    <x v="2"/>
    <x v="15"/>
    <s v="India"/>
    <s v="2014Q1"/>
    <s v="201402"/>
    <d v="2013-12-06T00:00:00"/>
    <s v="TF00"/>
    <m/>
    <x v="804"/>
    <s v="Fusion APJ"/>
    <s v="75IN27910"/>
    <x v="384"/>
    <x v="383"/>
    <s v="NO"/>
    <s v="NO"/>
    <n v="-271.26"/>
    <s v="75-02534/INFORMATICA"/>
    <s v="?"/>
    <x v="0"/>
    <m/>
    <m/>
    <m/>
    <x v="1"/>
    <x v="2"/>
  </r>
  <r>
    <x v="2"/>
    <x v="15"/>
    <s v="India"/>
    <s v="2014Q1"/>
    <s v="201402"/>
    <d v="2013-12-06T00:00:00"/>
    <s v="4Y00"/>
    <m/>
    <x v="938"/>
    <s v="Fusion APJ"/>
    <s v="J92708494"/>
    <x v="14"/>
    <x v="14"/>
    <s v="NO"/>
    <s v="ATTACH_BY_ORDERNO"/>
    <n v="-4581.8504000000003"/>
    <s v="PO/2013-14/HP/AXIS BANK/05"/>
    <s v="?"/>
    <x v="0"/>
    <m/>
    <m/>
    <m/>
    <x v="1"/>
    <x v="0"/>
  </r>
  <r>
    <x v="2"/>
    <x v="15"/>
    <s v="India"/>
    <s v="2014Q1"/>
    <s v="201402"/>
    <d v="2013-12-06T00:00:00"/>
    <s v="4Y00"/>
    <m/>
    <x v="939"/>
    <s v="Fusion APJ"/>
    <s v="J92708494"/>
    <x v="14"/>
    <x v="14"/>
    <s v="NO"/>
    <s v="ATTACH_BY_ORDERNO"/>
    <n v="1703.809"/>
    <s v="PO/2013-14/HP/AXIS BANK/05"/>
    <s v="?"/>
    <x v="0"/>
    <m/>
    <m/>
    <m/>
    <x v="1"/>
    <x v="0"/>
  </r>
  <r>
    <x v="2"/>
    <x v="15"/>
    <s v="India"/>
    <s v="2014Q1"/>
    <s v="201402"/>
    <d v="2013-12-06T00:00:00"/>
    <s v="8700"/>
    <m/>
    <x v="940"/>
    <s v="Fusion APJ"/>
    <s v="J92501394"/>
    <x v="62"/>
    <x v="62"/>
    <s v="NO"/>
    <s v="NO"/>
    <n v="1599.1975"/>
    <s v="IEIPL/DEL/HW-SS/130823-001/NCRWF"/>
    <s v="?"/>
    <x v="0"/>
    <m/>
    <m/>
    <m/>
    <x v="1"/>
    <x v="2"/>
  </r>
  <r>
    <x v="2"/>
    <x v="15"/>
    <s v="India"/>
    <s v="2014Q1"/>
    <s v="201402"/>
    <d v="2013-12-06T00:00:00"/>
    <s v="8700"/>
    <m/>
    <x v="937"/>
    <s v="Fusion APJ"/>
    <s v="J92708494"/>
    <x v="14"/>
    <x v="14"/>
    <s v="NO"/>
    <s v="ATTACH_BY_ORDERNO"/>
    <n v="38853.3488"/>
    <s v="PO/2013-14/HP/AXIS BANK/05"/>
    <s v="?"/>
    <x v="0"/>
    <m/>
    <m/>
    <m/>
    <x v="1"/>
    <x v="0"/>
  </r>
  <r>
    <x v="2"/>
    <x v="15"/>
    <s v="India"/>
    <s v="2014Q1"/>
    <s v="201402"/>
    <d v="2013-12-06T00:00:00"/>
    <s v="8700"/>
    <m/>
    <x v="938"/>
    <s v="Fusion APJ"/>
    <s v="J92708494"/>
    <x v="14"/>
    <x v="14"/>
    <s v="NO"/>
    <s v="ATTACH_BY_ORDERNO"/>
    <n v="4581.8504000000003"/>
    <s v="PO/2013-14/HP/AXIS BANK/05"/>
    <s v="?"/>
    <x v="0"/>
    <m/>
    <m/>
    <m/>
    <x v="1"/>
    <x v="0"/>
  </r>
  <r>
    <x v="2"/>
    <x v="15"/>
    <s v="India"/>
    <s v="2014Q1"/>
    <s v="201402"/>
    <d v="2013-12-06T00:00:00"/>
    <s v="8700"/>
    <s v="Parin"/>
    <x v="941"/>
    <s v="Fusion APJ"/>
    <s v="J92723986"/>
    <x v="444"/>
    <x v="444"/>
    <s v="NO"/>
    <s v="NO"/>
    <n v="35197.452299999997"/>
    <s v="3824_001/3823_001/3821_001/3820_001"/>
    <s v="?"/>
    <x v="0"/>
    <m/>
    <m/>
    <m/>
    <x v="1"/>
    <x v="2"/>
  </r>
  <r>
    <x v="2"/>
    <x v="15"/>
    <s v="India"/>
    <s v="2014Q1"/>
    <s v="201402"/>
    <d v="2013-12-06T00:00:00"/>
    <s v="8700"/>
    <m/>
    <x v="942"/>
    <s v="Fusion APJ"/>
    <s v="J92708494"/>
    <x v="14"/>
    <x v="14"/>
    <s v="NO"/>
    <s v="ATTACH_BY_ORDERNO"/>
    <n v="8656.4076000000005"/>
    <s v="PO/2013-14/HP/AXIS BANK/05"/>
    <s v="?"/>
    <x v="0"/>
    <m/>
    <m/>
    <m/>
    <x v="1"/>
    <x v="0"/>
  </r>
  <r>
    <x v="2"/>
    <x v="15"/>
    <s v="India"/>
    <s v="2014Q1"/>
    <s v="201402"/>
    <d v="2013-12-06T00:00:00"/>
    <s v="4Y00"/>
    <m/>
    <x v="943"/>
    <s v="Fusion APJ"/>
    <s v="75IN01325"/>
    <x v="340"/>
    <x v="339"/>
    <s v="NO"/>
    <s v="NO"/>
    <n v="-264.27"/>
    <s v="P054402D/GENPACT INDIA"/>
    <s v="?"/>
    <x v="0"/>
    <m/>
    <m/>
    <m/>
    <x v="1"/>
    <x v="2"/>
  </r>
  <r>
    <x v="2"/>
    <x v="11"/>
    <s v="Hong Kong"/>
    <s v="2014Q1"/>
    <s v="201402"/>
    <d v="2013-12-06T00:00:00"/>
    <s v="TF00"/>
    <m/>
    <x v="944"/>
    <s v="Fusion APJ"/>
    <s v="730017850"/>
    <x v="445"/>
    <x v="445"/>
    <s v="NO"/>
    <s v="NO"/>
    <n v="-133111.79999999999"/>
    <s v="PR1310310261"/>
    <s v="?"/>
    <x v="0"/>
    <m/>
    <m/>
    <m/>
    <x v="1"/>
    <x v="2"/>
  </r>
  <r>
    <x v="2"/>
    <x v="11"/>
    <s v="Hong Kong"/>
    <s v="2014Q1"/>
    <s v="201402"/>
    <d v="2013-12-06T00:00:00"/>
    <s v="4Y00"/>
    <m/>
    <x v="944"/>
    <s v="Fusion APJ"/>
    <s v="730017850"/>
    <x v="445"/>
    <x v="445"/>
    <s v="NO"/>
    <s v="NO"/>
    <n v="133111.79999999999"/>
    <s v="PR1310310261"/>
    <s v="?"/>
    <x v="0"/>
    <m/>
    <m/>
    <m/>
    <x v="1"/>
    <x v="2"/>
  </r>
  <r>
    <x v="2"/>
    <x v="15"/>
    <s v="India"/>
    <s v="2014Q1"/>
    <s v="201402"/>
    <d v="2013-12-06T00:00:00"/>
    <s v="4Y00"/>
    <m/>
    <x v="945"/>
    <s v="Fusion APJ"/>
    <s v="75IN01326"/>
    <x v="340"/>
    <x v="339"/>
    <s v="NO"/>
    <s v="NO"/>
    <n v="-264.27"/>
    <s v="P054403D/GENPACT INDIA"/>
    <s v="?"/>
    <x v="0"/>
    <m/>
    <m/>
    <m/>
    <x v="1"/>
    <x v="2"/>
  </r>
  <r>
    <x v="2"/>
    <x v="15"/>
    <s v="India"/>
    <s v="2014Q1"/>
    <s v="201402"/>
    <d v="2013-12-06T00:00:00"/>
    <s v="8700"/>
    <m/>
    <x v="804"/>
    <s v="Fusion APJ"/>
    <s v="75IN27910"/>
    <x v="384"/>
    <x v="383"/>
    <s v="NO"/>
    <s v="NO"/>
    <n v="271.26"/>
    <s v="75-02534/INFORMATICA"/>
    <s v="?"/>
    <x v="0"/>
    <m/>
    <m/>
    <m/>
    <x v="1"/>
    <x v="2"/>
  </r>
  <r>
    <x v="2"/>
    <x v="15"/>
    <s v="India"/>
    <s v="2014Q1"/>
    <s v="201402"/>
    <d v="2013-12-06T00:00:00"/>
    <s v="8700"/>
    <m/>
    <x v="946"/>
    <s v="Fusion APJ"/>
    <s v="75IN08506"/>
    <x v="340"/>
    <x v="339"/>
    <s v="NO"/>
    <s v="NO"/>
    <n v="549.66999999999996"/>
    <s v="P055004W/SYMANTEC"/>
    <s v="?"/>
    <x v="0"/>
    <m/>
    <m/>
    <m/>
    <x v="1"/>
    <x v="2"/>
  </r>
  <r>
    <x v="2"/>
    <x v="15"/>
    <s v="India"/>
    <s v="2014Q1"/>
    <s v="201402"/>
    <d v="2013-12-06T00:00:00"/>
    <s v="4Y00"/>
    <m/>
    <x v="946"/>
    <s v="Fusion APJ"/>
    <s v="75IN08506"/>
    <x v="340"/>
    <x v="339"/>
    <s v="NO"/>
    <s v="NO"/>
    <n v="-549.66999999999996"/>
    <s v="P055004W/SYMANTEC"/>
    <s v="?"/>
    <x v="0"/>
    <m/>
    <m/>
    <m/>
    <x v="1"/>
    <x v="2"/>
  </r>
  <r>
    <x v="2"/>
    <x v="15"/>
    <s v="India"/>
    <s v="2014Q1"/>
    <s v="201402"/>
    <d v="2013-12-06T00:00:00"/>
    <s v="8700"/>
    <m/>
    <x v="945"/>
    <s v="Fusion APJ"/>
    <s v="75IN01326"/>
    <x v="340"/>
    <x v="339"/>
    <s v="NO"/>
    <s v="NO"/>
    <n v="264.27"/>
    <s v="P054403D/GENPACT INDIA"/>
    <s v="?"/>
    <x v="0"/>
    <m/>
    <m/>
    <m/>
    <x v="1"/>
    <x v="2"/>
  </r>
  <r>
    <x v="2"/>
    <x v="15"/>
    <s v="India"/>
    <s v="2014Q1"/>
    <s v="201402"/>
    <d v="2013-12-06T00:00:00"/>
    <s v="8700"/>
    <m/>
    <x v="943"/>
    <s v="Fusion APJ"/>
    <s v="75IN01325"/>
    <x v="340"/>
    <x v="339"/>
    <s v="NO"/>
    <s v="NO"/>
    <n v="264.27"/>
    <s v="P054402D/GENPACT INDIA"/>
    <s v="?"/>
    <x v="0"/>
    <m/>
    <m/>
    <m/>
    <x v="1"/>
    <x v="2"/>
  </r>
  <r>
    <x v="2"/>
    <x v="12"/>
    <s v="Japan"/>
    <s v="2014Q1"/>
    <s v="201402"/>
    <d v="2013-12-06T00:00:00"/>
    <s v="4Y00"/>
    <m/>
    <x v="947"/>
    <s v="Fusion APJ"/>
    <s v="89FP05485"/>
    <x v="446"/>
    <x v="446"/>
    <s v="NO"/>
    <s v="NO"/>
    <n v="-961.22760000000005"/>
    <s v="STE1000831413"/>
    <s v="?"/>
    <x v="0"/>
    <m/>
    <m/>
    <m/>
    <x v="1"/>
    <x v="2"/>
  </r>
  <r>
    <x v="2"/>
    <x v="6"/>
    <s v="Indonesia"/>
    <s v="2014Q1"/>
    <s v="201402"/>
    <d v="2013-12-06T00:00:00"/>
    <s v="TF00"/>
    <m/>
    <x v="948"/>
    <s v="Fusion APJ"/>
    <s v="756184221"/>
    <x v="447"/>
    <x v="447"/>
    <s v="NO"/>
    <s v="NO"/>
    <n v="-17220.36"/>
    <s v="MGS/PO/X-13/693"/>
    <s v="?"/>
    <x v="0"/>
    <m/>
    <m/>
    <m/>
    <x v="1"/>
    <x v="2"/>
  </r>
  <r>
    <x v="2"/>
    <x v="6"/>
    <s v="Indonesia"/>
    <s v="2014Q1"/>
    <s v="201402"/>
    <d v="2013-12-06T00:00:00"/>
    <s v="8700"/>
    <m/>
    <x v="948"/>
    <s v="Fusion APJ"/>
    <s v="756184221"/>
    <x v="447"/>
    <x v="447"/>
    <s v="NO"/>
    <s v="NO"/>
    <n v="17220.36"/>
    <s v="MGS/PO/X-13/693"/>
    <s v="?"/>
    <x v="0"/>
    <m/>
    <m/>
    <m/>
    <x v="1"/>
    <x v="2"/>
  </r>
  <r>
    <x v="2"/>
    <x v="6"/>
    <s v="Indonesia"/>
    <s v="2014Q1"/>
    <s v="201402"/>
    <d v="2013-12-06T00:00:00"/>
    <s v="TF00"/>
    <m/>
    <x v="949"/>
    <s v="Fusion APJ"/>
    <s v="756184220"/>
    <x v="14"/>
    <x v="14"/>
    <s v="NO"/>
    <s v="NO"/>
    <n v="-6111"/>
    <s v="201/ICT/WH/HPS/PO/1013"/>
    <s v="?"/>
    <x v="0"/>
    <m/>
    <m/>
    <m/>
    <x v="1"/>
    <x v="1"/>
  </r>
  <r>
    <x v="2"/>
    <x v="6"/>
    <s v="Indonesia"/>
    <s v="2014Q1"/>
    <s v="201402"/>
    <d v="2013-12-06T00:00:00"/>
    <s v="TF00"/>
    <m/>
    <x v="950"/>
    <s v="Fusion APJ"/>
    <s v="756184047"/>
    <x v="1"/>
    <x v="1"/>
    <s v="NO"/>
    <s v="NO"/>
    <n v="-160147.20000000001"/>
    <s v="4800067251"/>
    <s v="?"/>
    <x v="0"/>
    <m/>
    <m/>
    <m/>
    <x v="1"/>
    <x v="1"/>
  </r>
  <r>
    <x v="2"/>
    <x v="12"/>
    <s v="Japan"/>
    <s v="2014Q1"/>
    <s v="201402"/>
    <d v="2013-12-06T00:00:00"/>
    <s v="8700"/>
    <m/>
    <x v="951"/>
    <s v="Fusion APJ"/>
    <s v="89FP05598"/>
    <x v="18"/>
    <x v="18"/>
    <s v="NO"/>
    <s v="NO"/>
    <n v="176.2037"/>
    <s v="4500026787"/>
    <s v="?"/>
    <x v="0"/>
    <m/>
    <m/>
    <m/>
    <x v="1"/>
    <x v="2"/>
  </r>
  <r>
    <x v="2"/>
    <x v="12"/>
    <s v="Japan"/>
    <s v="2014Q1"/>
    <s v="201402"/>
    <d v="2013-12-06T00:00:00"/>
    <s v="8700"/>
    <m/>
    <x v="952"/>
    <s v="Fusion APJ"/>
    <s v="89FP05598"/>
    <x v="18"/>
    <x v="18"/>
    <s v="NO"/>
    <s v="NO"/>
    <n v="176.2037"/>
    <s v="4500026785"/>
    <s v="?"/>
    <x v="0"/>
    <m/>
    <m/>
    <m/>
    <x v="1"/>
    <x v="2"/>
  </r>
  <r>
    <x v="2"/>
    <x v="12"/>
    <s v="Japan"/>
    <s v="2014Q1"/>
    <s v="201402"/>
    <d v="2013-12-06T00:00:00"/>
    <s v="8700"/>
    <m/>
    <x v="953"/>
    <s v="Fusion APJ"/>
    <s v="89FP05600"/>
    <x v="18"/>
    <x v="18"/>
    <s v="NO"/>
    <s v="NO"/>
    <n v="176.2037"/>
    <s v="4500026778"/>
    <s v="?"/>
    <x v="0"/>
    <m/>
    <m/>
    <m/>
    <x v="1"/>
    <x v="2"/>
  </r>
  <r>
    <x v="2"/>
    <x v="12"/>
    <s v="Japan"/>
    <s v="2014Q1"/>
    <s v="201402"/>
    <d v="2013-12-06T00:00:00"/>
    <s v="8700"/>
    <m/>
    <x v="954"/>
    <s v="Fusion APJ"/>
    <s v="89FP05599"/>
    <x v="18"/>
    <x v="18"/>
    <s v="NO"/>
    <s v="NO"/>
    <n v="1349.6449"/>
    <s v="4500026786"/>
    <s v="?"/>
    <x v="0"/>
    <m/>
    <m/>
    <m/>
    <x v="1"/>
    <x v="2"/>
  </r>
  <r>
    <x v="2"/>
    <x v="12"/>
    <s v="Japan"/>
    <s v="2014Q1"/>
    <s v="201402"/>
    <d v="2013-12-06T00:00:00"/>
    <s v="8700"/>
    <m/>
    <x v="955"/>
    <s v="Fusion APJ"/>
    <s v="89FP05597"/>
    <x v="166"/>
    <x v="165"/>
    <s v="NO"/>
    <s v="NO"/>
    <n v="7849.2502999999997"/>
    <s v="C11C13-003286,C33B13-005310"/>
    <s v="?"/>
    <x v="0"/>
    <m/>
    <m/>
    <m/>
    <x v="1"/>
    <x v="2"/>
  </r>
  <r>
    <x v="2"/>
    <x v="12"/>
    <s v="Japan"/>
    <s v="2014Q1"/>
    <s v="201402"/>
    <d v="2013-12-06T00:00:00"/>
    <s v="8700"/>
    <m/>
    <x v="947"/>
    <s v="Fusion APJ"/>
    <s v="89FP05485"/>
    <x v="446"/>
    <x v="446"/>
    <s v="NO"/>
    <s v="NO"/>
    <n v="961.22760000000005"/>
    <s v="STE1000831413"/>
    <s v="?"/>
    <x v="0"/>
    <m/>
    <m/>
    <m/>
    <x v="1"/>
    <x v="2"/>
  </r>
  <r>
    <x v="2"/>
    <x v="15"/>
    <s v="India"/>
    <s v="2014Q1"/>
    <s v="201402"/>
    <d v="2013-12-06T00:00:00"/>
    <s v="D900"/>
    <m/>
    <x v="939"/>
    <s v="Fusion APJ"/>
    <s v="J92708494"/>
    <x v="14"/>
    <x v="14"/>
    <s v="NO"/>
    <s v="ATTACH_BY_ORDERNO"/>
    <n v="-1703.809"/>
    <s v="PO/2013-14/HP/AXIS BANK/05"/>
    <s v="?"/>
    <x v="0"/>
    <m/>
    <m/>
    <m/>
    <x v="1"/>
    <x v="0"/>
  </r>
  <r>
    <x v="2"/>
    <x v="15"/>
    <s v="India"/>
    <s v="2014Q1"/>
    <s v="201402"/>
    <d v="2013-12-06T00:00:00"/>
    <s v="FC00"/>
    <s v="Parin"/>
    <x v="941"/>
    <s v="Fusion APJ"/>
    <s v="J92723986"/>
    <x v="444"/>
    <x v="444"/>
    <s v="NO"/>
    <s v="NO"/>
    <n v="-29636.9427"/>
    <s v="3824_001/3823_001/3821_001/3820_001"/>
    <s v="?"/>
    <x v="0"/>
    <m/>
    <m/>
    <m/>
    <x v="1"/>
    <x v="2"/>
  </r>
  <r>
    <x v="2"/>
    <x v="6"/>
    <s v="Indonesia"/>
    <s v="2014Q1"/>
    <s v="201402"/>
    <d v="2013-12-06T00:00:00"/>
    <s v="8700"/>
    <m/>
    <x v="950"/>
    <s v="Fusion APJ"/>
    <s v="756184047"/>
    <x v="1"/>
    <x v="1"/>
    <s v="NO"/>
    <s v="NO"/>
    <n v="160147.20000000001"/>
    <s v="4800067251"/>
    <s v="?"/>
    <x v="0"/>
    <m/>
    <m/>
    <m/>
    <x v="1"/>
    <x v="1"/>
  </r>
  <r>
    <x v="2"/>
    <x v="15"/>
    <s v="India"/>
    <s v="2014Q1"/>
    <s v="201402"/>
    <d v="2013-12-06T00:00:00"/>
    <s v="TF00"/>
    <s v="Parin"/>
    <x v="941"/>
    <s v="Fusion APJ"/>
    <s v="J92723986"/>
    <x v="444"/>
    <x v="444"/>
    <s v="NO"/>
    <s v="NO"/>
    <n v="-5560.5096000000003"/>
    <s v="3824_001/3823_001/3821_001/3820_001"/>
    <s v="?"/>
    <x v="0"/>
    <m/>
    <m/>
    <m/>
    <x v="1"/>
    <x v="2"/>
  </r>
  <r>
    <x v="2"/>
    <x v="6"/>
    <s v="Indonesia"/>
    <s v="2014Q1"/>
    <s v="201402"/>
    <d v="2013-12-06T00:00:00"/>
    <s v="8700"/>
    <m/>
    <x v="949"/>
    <s v="Fusion APJ"/>
    <s v="756184220"/>
    <x v="14"/>
    <x v="14"/>
    <s v="NO"/>
    <s v="NO"/>
    <n v="6111"/>
    <s v="201/ICT/WH/HPS/PO/1013"/>
    <s v="?"/>
    <x v="0"/>
    <m/>
    <m/>
    <m/>
    <x v="1"/>
    <x v="1"/>
  </r>
  <r>
    <x v="2"/>
    <x v="15"/>
    <s v="India"/>
    <s v="2014Q1"/>
    <s v="201402"/>
    <d v="2013-12-06T00:00:00"/>
    <s v="TF00"/>
    <m/>
    <x v="942"/>
    <s v="Fusion APJ"/>
    <s v="J92708494"/>
    <x v="14"/>
    <x v="14"/>
    <s v="NO"/>
    <s v="ATTACH_BY_ORDERNO"/>
    <n v="-8656.4076000000005"/>
    <s v="PO/2013-14/HP/AXIS BANK/05"/>
    <s v="?"/>
    <x v="0"/>
    <m/>
    <m/>
    <m/>
    <x v="1"/>
    <x v="0"/>
  </r>
  <r>
    <x v="2"/>
    <x v="15"/>
    <s v="India"/>
    <s v="2014Q1"/>
    <s v="201402"/>
    <d v="2013-12-06T00:00:00"/>
    <s v="TF00"/>
    <s v="Venu"/>
    <x v="935"/>
    <s v="Fusion APJ"/>
    <s v="J91909710"/>
    <x v="443"/>
    <x v="443"/>
    <s v="NO"/>
    <s v="NO"/>
    <n v="-12229.299300000001"/>
    <s v="IN226-0000001864"/>
    <s v="?"/>
    <x v="0"/>
    <m/>
    <m/>
    <m/>
    <x v="1"/>
    <x v="2"/>
  </r>
  <r>
    <x v="2"/>
    <x v="15"/>
    <s v="India"/>
    <s v="2014Q1"/>
    <s v="201402"/>
    <d v="2013-12-06T00:00:00"/>
    <s v="TF00"/>
    <m/>
    <x v="940"/>
    <s v="Fusion APJ"/>
    <s v="J92501394"/>
    <x v="62"/>
    <x v="62"/>
    <s v="NO"/>
    <s v="NO"/>
    <n v="-1599.1975"/>
    <s v="IEIPL/DEL/HW-SS/130823-001/NCRWF"/>
    <s v="?"/>
    <x v="0"/>
    <m/>
    <m/>
    <m/>
    <x v="1"/>
    <x v="2"/>
  </r>
  <r>
    <x v="2"/>
    <x v="15"/>
    <s v="India"/>
    <s v="2014Q1"/>
    <s v="201402"/>
    <d v="2013-12-06T00:00:00"/>
    <s v="TF00"/>
    <m/>
    <x v="936"/>
    <s v="Fusion APJ"/>
    <s v="J92139401"/>
    <x v="62"/>
    <x v="62"/>
    <s v="NO"/>
    <s v="NO"/>
    <n v="-31591.510300000002"/>
    <s v="IEIPL/CHN/HW-SS/130830-002/ELCOT"/>
    <s v="?"/>
    <x v="0"/>
    <m/>
    <m/>
    <m/>
    <x v="1"/>
    <x v="2"/>
  </r>
  <r>
    <x v="0"/>
    <x v="3"/>
    <s v="Poland"/>
    <s v="2014Q1"/>
    <s v="201402"/>
    <d v="2013-12-18T00:00:00"/>
    <s v="TE00"/>
    <m/>
    <x v="956"/>
    <s v="Fusion EMEA"/>
    <s v="L6R724470"/>
    <x v="123"/>
    <x v="122"/>
    <s v="NO"/>
    <s v="NO"/>
    <n v="51421.771000000001"/>
    <s v="1230/hp/13pl"/>
    <s v="?"/>
    <x v="0"/>
    <m/>
    <m/>
    <m/>
    <x v="1"/>
    <x v="2"/>
  </r>
  <r>
    <x v="0"/>
    <x v="3"/>
    <s v="Poland"/>
    <s v="2014Q1"/>
    <s v="201402"/>
    <d v="2013-12-18T00:00:00"/>
    <s v="8700"/>
    <m/>
    <x v="957"/>
    <s v="Fusion EMEA"/>
    <s v="L6R726593"/>
    <x v="123"/>
    <x v="122"/>
    <s v="NO"/>
    <s v="NO"/>
    <n v="40427.419699999999"/>
    <s v="1239/hp/13pl"/>
    <s v="?"/>
    <x v="0"/>
    <m/>
    <m/>
    <m/>
    <x v="1"/>
    <x v="2"/>
  </r>
  <r>
    <x v="0"/>
    <x v="10"/>
    <s v="Qatar"/>
    <s v="2014Q1"/>
    <s v="201402"/>
    <d v="2013-12-18T00:00:00"/>
    <s v="8700"/>
    <m/>
    <x v="958"/>
    <s v="Fusion EMEA"/>
    <s v="E8R720993"/>
    <x v="135"/>
    <x v="134"/>
    <s v="NO"/>
    <s v="NO"/>
    <n v="12687.1"/>
    <s v="HP15313-CBQ"/>
    <s v="?"/>
    <x v="0"/>
    <m/>
    <m/>
    <m/>
    <x v="1"/>
    <x v="2"/>
  </r>
  <r>
    <x v="1"/>
    <x v="1"/>
    <s v="USA"/>
    <s v="2014Q1"/>
    <s v="201402"/>
    <d v="2013-12-19T00:00:00"/>
    <s v="TE00"/>
    <m/>
    <x v="959"/>
    <s v="Fusion Americas"/>
    <s v="24Z129942"/>
    <x v="1"/>
    <x v="1"/>
    <s v="NO"/>
    <s v="NO"/>
    <n v="177057"/>
    <s v="103300888003"/>
    <s v="?"/>
    <x v="0"/>
    <m/>
    <m/>
    <m/>
    <x v="0"/>
    <x v="1"/>
  </r>
  <r>
    <x v="0"/>
    <x v="3"/>
    <s v="Poland"/>
    <s v="2014Q1"/>
    <s v="201402"/>
    <d v="2013-12-18T00:00:00"/>
    <s v="8700"/>
    <m/>
    <x v="960"/>
    <s v="Fusion EMEA"/>
    <s v="L6R726141"/>
    <x v="123"/>
    <x v="122"/>
    <s v="NO"/>
    <s v="NO"/>
    <n v="2904.8"/>
    <s v="1235/hp/13pl"/>
    <s v="?"/>
    <x v="0"/>
    <m/>
    <m/>
    <m/>
    <x v="1"/>
    <x v="2"/>
  </r>
  <r>
    <x v="1"/>
    <x v="4"/>
    <s v="Peru"/>
    <s v="2014Q1"/>
    <s v="201402"/>
    <d v="2013-12-18T00:00:00"/>
    <s v="8700"/>
    <m/>
    <x v="961"/>
    <s v="Fusion Americas"/>
    <s v="ALZ002962"/>
    <x v="448"/>
    <x v="448"/>
    <s v="NO"/>
    <s v="NO"/>
    <n v="4567.3599999999997"/>
    <s v="4791014092 Anexo 566"/>
    <s v="?"/>
    <x v="0"/>
    <m/>
    <m/>
    <m/>
    <x v="1"/>
    <x v="2"/>
  </r>
  <r>
    <x v="0"/>
    <x v="3"/>
    <s v="Poland"/>
    <s v="2014Q1"/>
    <s v="201402"/>
    <d v="2013-12-18T00:00:00"/>
    <s v="8700"/>
    <m/>
    <x v="956"/>
    <s v="Fusion EMEA"/>
    <s v="L6R724470"/>
    <x v="123"/>
    <x v="122"/>
    <s v="NO"/>
    <s v="NO"/>
    <n v="18966.935600000001"/>
    <s v="1230/hp/13pl"/>
    <s v="?"/>
    <x v="0"/>
    <m/>
    <m/>
    <m/>
    <x v="1"/>
    <x v="2"/>
  </r>
  <r>
    <x v="0"/>
    <x v="3"/>
    <s v="Russia"/>
    <s v="2014Q1"/>
    <s v="201402"/>
    <d v="2013-12-18T00:00:00"/>
    <s v="8700"/>
    <m/>
    <x v="962"/>
    <s v="Fusion EMEA"/>
    <s v="CBR725766"/>
    <x v="14"/>
    <x v="14"/>
    <s v="NO"/>
    <s v="NO"/>
    <n v="235713"/>
    <s v="TCG035412_Ent_CB"/>
    <s v="?"/>
    <x v="0"/>
    <m/>
    <m/>
    <m/>
    <x v="0"/>
    <x v="1"/>
  </r>
  <r>
    <x v="0"/>
    <x v="10"/>
    <s v="Saudi Arabia"/>
    <s v="2014Q1"/>
    <s v="201402"/>
    <d v="2013-12-18T00:00:00"/>
    <s v="TF00"/>
    <m/>
    <x v="963"/>
    <s v="Fusion EMEA"/>
    <s v="E8R724553"/>
    <x v="449"/>
    <x v="449"/>
    <s v="NO"/>
    <s v="NO"/>
    <n v="136154.97"/>
    <s v="9100002919"/>
    <s v="?"/>
    <x v="0"/>
    <m/>
    <m/>
    <m/>
    <x v="2"/>
    <x v="2"/>
  </r>
  <r>
    <x v="0"/>
    <x v="10"/>
    <s v="Saudi Arabia"/>
    <s v="2014Q1"/>
    <s v="201402"/>
    <d v="2013-12-18T00:00:00"/>
    <s v="D900"/>
    <m/>
    <x v="963"/>
    <s v="Fusion EMEA"/>
    <s v="E8R724553"/>
    <x v="449"/>
    <x v="449"/>
    <s v="NO"/>
    <s v="NO"/>
    <n v="47603.5"/>
    <s v="9100002919"/>
    <s v="?"/>
    <x v="0"/>
    <m/>
    <m/>
    <m/>
    <x v="2"/>
    <x v="2"/>
  </r>
  <r>
    <x v="0"/>
    <x v="13"/>
    <s v="France"/>
    <s v="2014Q1"/>
    <s v="201402"/>
    <d v="2013-12-30T00:00:00"/>
    <s v="TE00"/>
    <m/>
    <x v="964"/>
    <s v="Fusion EMEA"/>
    <s v="81R770579"/>
    <x v="1"/>
    <x v="1"/>
    <s v="NO"/>
    <s v="NO"/>
    <n v="409630.4241"/>
    <s v="60695866"/>
    <s v="?"/>
    <x v="0"/>
    <m/>
    <m/>
    <m/>
    <x v="2"/>
    <x v="1"/>
  </r>
  <r>
    <x v="0"/>
    <x v="8"/>
    <s v="Norway"/>
    <s v="2014Q1"/>
    <s v="201402"/>
    <d v="2013-12-27T00:00:00"/>
    <s v="8700"/>
    <s v="Klovvik, Bjorn"/>
    <x v="965"/>
    <s v="Fusion EMEA"/>
    <s v="92R755380"/>
    <x v="314"/>
    <x v="313"/>
    <s v="NO"/>
    <s v="NO"/>
    <n v="-411019.78659999999"/>
    <s v="58196"/>
    <s v="?"/>
    <x v="0"/>
    <m/>
    <m/>
    <m/>
    <x v="2"/>
    <x v="2"/>
  </r>
  <r>
    <x v="1"/>
    <x v="1"/>
    <s v="USA"/>
    <s v="2014Q1"/>
    <s v="201402"/>
    <d v="2013-12-27T00:00:00"/>
    <s v="TE00"/>
    <m/>
    <x v="966"/>
    <s v="Fusion Americas"/>
    <s v="26Z075751"/>
    <x v="1"/>
    <x v="1"/>
    <s v="NO"/>
    <s v="NO"/>
    <n v="110912"/>
    <s v="CIOG133440"/>
    <s v="?"/>
    <x v="0"/>
    <m/>
    <m/>
    <m/>
    <x v="0"/>
    <x v="1"/>
  </r>
  <r>
    <x v="0"/>
    <x v="3"/>
    <s v="Russia"/>
    <s v="2014Q1"/>
    <s v="201402"/>
    <d v="2013-12-18T00:00:00"/>
    <s v="8700"/>
    <m/>
    <x v="967"/>
    <s v="Fusion EMEA"/>
    <s v="CBR725766"/>
    <x v="14"/>
    <x v="14"/>
    <s v="NO"/>
    <s v="NO"/>
    <n v="429573"/>
    <s v="TCG035412_Ent_CB"/>
    <s v="?"/>
    <x v="0"/>
    <m/>
    <m/>
    <m/>
    <x v="2"/>
    <x v="1"/>
  </r>
  <r>
    <x v="0"/>
    <x v="10"/>
    <s v="Saudi Arabia"/>
    <s v="2014Q1"/>
    <s v="201402"/>
    <d v="2013-12-18T00:00:00"/>
    <s v="8700"/>
    <m/>
    <x v="963"/>
    <s v="Fusion EMEA"/>
    <s v="E8R724553"/>
    <x v="449"/>
    <x v="449"/>
    <s v="NO"/>
    <s v="NO"/>
    <n v="66241.62"/>
    <s v="9100002919"/>
    <s v="?"/>
    <x v="0"/>
    <m/>
    <m/>
    <m/>
    <x v="2"/>
    <x v="2"/>
  </r>
  <r>
    <x v="1"/>
    <x v="4"/>
    <s v="Mexico"/>
    <s v="2014Q1"/>
    <s v="201402"/>
    <d v="2013-12-18T00:00:00"/>
    <s v="8700"/>
    <m/>
    <x v="968"/>
    <s v="Fusion Americas"/>
    <s v="36Z036496"/>
    <x v="450"/>
    <x v="450"/>
    <s v="NO"/>
    <s v="NO"/>
    <n v="15320.42"/>
    <s v="CX55733/R2RY3/PEGASO"/>
    <s v="?"/>
    <x v="0"/>
    <m/>
    <m/>
    <m/>
    <x v="1"/>
    <x v="2"/>
  </r>
  <r>
    <x v="1"/>
    <x v="4"/>
    <s v="Paraguay"/>
    <s v="2014Q1"/>
    <s v="201402"/>
    <d v="2013-12-18T00:00:00"/>
    <s v="8700"/>
    <m/>
    <x v="969"/>
    <s v="Fusion Americas"/>
    <s v="18Z029585"/>
    <x v="14"/>
    <x v="14"/>
    <s v="NO"/>
    <s v="NO"/>
    <n v="134.63999999999999"/>
    <s v="i180-2013"/>
    <s v="?"/>
    <x v="0"/>
    <m/>
    <m/>
    <m/>
    <x v="1"/>
    <x v="1"/>
  </r>
  <r>
    <x v="2"/>
    <x v="6"/>
    <s v="Malaysia"/>
    <s v="2014Q1"/>
    <s v="201402"/>
    <d v="2013-12-18T00:00:00"/>
    <s v="8700"/>
    <m/>
    <x v="970"/>
    <s v="Fusion APJ"/>
    <s v="687237251"/>
    <x v="451"/>
    <x v="451"/>
    <s v="NO"/>
    <s v="NO"/>
    <n v="157.21369999999999"/>
    <s v="PR1312130215"/>
    <s v="?"/>
    <x v="0"/>
    <m/>
    <m/>
    <m/>
    <x v="1"/>
    <x v="2"/>
  </r>
  <r>
    <x v="1"/>
    <x v="4"/>
    <s v="Brazil"/>
    <s v="2014Q1"/>
    <s v="201402"/>
    <d v="2013-12-19T00:00:00"/>
    <s v="8700"/>
    <m/>
    <x v="971"/>
    <s v="VELOCITY"/>
    <s v="K10260071716"/>
    <x v="14"/>
    <x v="14"/>
    <s v="NO"/>
    <s v="NO"/>
    <n v="-5390.84"/>
    <s v="R4B08/REBATES/NOVEMBRO/2013"/>
    <s v="?"/>
    <x v="0"/>
    <m/>
    <m/>
    <m/>
    <x v="1"/>
    <x v="1"/>
  </r>
  <r>
    <x v="2"/>
    <x v="12"/>
    <s v="Japan"/>
    <s v="2014Q1"/>
    <s v="201402"/>
    <d v="2013-12-19T00:00:00"/>
    <s v="8700"/>
    <s v="Imamura, Satoshi"/>
    <x v="972"/>
    <s v="Fusion APJ"/>
    <s v="89FA70486"/>
    <x v="44"/>
    <x v="44"/>
    <s v="NO"/>
    <s v="NO"/>
    <n v="6274.6646000000001"/>
    <s v="183-VRG0002783-111078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2"/>
    <s v="Fusion APJ"/>
    <s v="89FA70486"/>
    <x v="44"/>
    <x v="44"/>
    <s v="NO"/>
    <s v="NO"/>
    <n v="-6274.6646000000001"/>
    <s v="183-VRG0002783-111078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3"/>
    <s v="Fusion APJ"/>
    <s v="89FA70487"/>
    <x v="44"/>
    <x v="44"/>
    <s v="NO"/>
    <s v="NO"/>
    <n v="6274.6646000000001"/>
    <s v="183-VRG0002783-111079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3"/>
    <s v="Fusion APJ"/>
    <s v="89FA70487"/>
    <x v="44"/>
    <x v="44"/>
    <s v="NO"/>
    <s v="NO"/>
    <n v="-6274.6646000000001"/>
    <s v="183-VRG0002783-111079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4"/>
    <s v="Fusion APJ"/>
    <s v="89FA70466"/>
    <x v="44"/>
    <x v="44"/>
    <s v="NO"/>
    <s v="NO"/>
    <n v="6274.6646000000001"/>
    <s v="183-VRG0002783-111072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5"/>
    <s v="Fusion APJ"/>
    <s v="89FA70465"/>
    <x v="44"/>
    <x v="44"/>
    <s v="NO"/>
    <s v="NO"/>
    <n v="-6274.6646000000001"/>
    <s v="183-VRG0002783-11107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6"/>
    <s v="Fusion APJ"/>
    <s v="89FA70464"/>
    <x v="44"/>
    <x v="44"/>
    <s v="NO"/>
    <s v="NO"/>
    <n v="6274.6646000000001"/>
    <s v="183-VRG0002783-111070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4"/>
    <s v="Fusion APJ"/>
    <s v="89FA70466"/>
    <x v="44"/>
    <x v="44"/>
    <s v="NO"/>
    <s v="NO"/>
    <n v="-6274.6646000000001"/>
    <s v="183-VRG0002783-111072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5"/>
    <s v="Fusion APJ"/>
    <s v="89FA70465"/>
    <x v="44"/>
    <x v="44"/>
    <s v="NO"/>
    <s v="NO"/>
    <n v="6274.6646000000001"/>
    <s v="183-VRG0002783-111071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7"/>
    <s v="Fusion APJ"/>
    <s v="89FA70488"/>
    <x v="44"/>
    <x v="44"/>
    <s v="NO"/>
    <s v="NO"/>
    <n v="-6274.6646000000001"/>
    <s v="183-VRG0002783-111080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8"/>
    <s v="Fusion APJ"/>
    <s v="89FA70532"/>
    <x v="44"/>
    <x v="44"/>
    <s v="NO"/>
    <s v="NO"/>
    <n v="-6274.6646000000001"/>
    <s v="183-VRG0002783-111074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9"/>
    <s v="Fusion APJ"/>
    <s v="89FA70531"/>
    <x v="44"/>
    <x v="44"/>
    <s v="NO"/>
    <s v="NO"/>
    <n v="6274.6646000000001"/>
    <s v="183-VRG0002783-111073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80"/>
    <s v="Fusion APJ"/>
    <s v="89FA70533"/>
    <x v="44"/>
    <x v="44"/>
    <s v="NO"/>
    <s v="NO"/>
    <n v="-6274.6646000000001"/>
    <s v="183-VRG0002783-111075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8"/>
    <s v="Fusion APJ"/>
    <s v="89FA70532"/>
    <x v="44"/>
    <x v="44"/>
    <s v="NO"/>
    <s v="NO"/>
    <n v="6274.6646000000001"/>
    <s v="183-VRG0002783-111074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9"/>
    <s v="Fusion APJ"/>
    <s v="89FA70531"/>
    <x v="44"/>
    <x v="44"/>
    <s v="NO"/>
    <s v="NO"/>
    <n v="-6274.6646000000001"/>
    <s v="183-VRG0002783-111073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81"/>
    <s v="Fusion APJ"/>
    <s v="89FA70489"/>
    <x v="44"/>
    <x v="44"/>
    <s v="NO"/>
    <s v="NO"/>
    <n v="-6274.6646000000001"/>
    <s v="183-VRG0002783-11108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7"/>
    <s v="Fusion APJ"/>
    <s v="89FA70488"/>
    <x v="44"/>
    <x v="44"/>
    <s v="NO"/>
    <s v="NO"/>
    <n v="6274.6646000000001"/>
    <s v="183-VRG0002783-111080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81"/>
    <s v="Fusion APJ"/>
    <s v="89FA70489"/>
    <x v="44"/>
    <x v="44"/>
    <s v="NO"/>
    <s v="NO"/>
    <n v="6274.6646000000001"/>
    <s v="183-VRG0002783-111081+1"/>
    <s v="?"/>
    <x v="0"/>
    <m/>
    <m/>
    <m/>
    <x v="1"/>
    <x v="2"/>
  </r>
  <r>
    <x v="0"/>
    <x v="0"/>
    <s v="Ireland"/>
    <s v="2014Q1"/>
    <s v="201402"/>
    <d v="2013-12-19T00:00:00"/>
    <s v="TE00"/>
    <m/>
    <x v="982"/>
    <s v="Fusion EMEA"/>
    <s v="72R735094"/>
    <x v="1"/>
    <x v="1"/>
    <s v="NO"/>
    <s v="NO"/>
    <n v="21607.759999999998"/>
    <s v="1004375"/>
    <s v="?"/>
    <x v="0"/>
    <m/>
    <m/>
    <m/>
    <x v="1"/>
    <x v="1"/>
  </r>
  <r>
    <x v="0"/>
    <x v="0"/>
    <s v="Ireland"/>
    <s v="2014Q1"/>
    <s v="201402"/>
    <d v="2013-12-19T00:00:00"/>
    <s v="TE00"/>
    <m/>
    <x v="983"/>
    <s v="Fusion EMEA"/>
    <s v="72R732014"/>
    <x v="452"/>
    <x v="452"/>
    <s v="NO"/>
    <s v="NO"/>
    <n v="7243.4475000000002"/>
    <s v="4300056712"/>
    <s v="?"/>
    <x v="0"/>
    <m/>
    <m/>
    <m/>
    <x v="1"/>
    <x v="2"/>
  </r>
  <r>
    <x v="0"/>
    <x v="5"/>
    <s v="Italy"/>
    <s v="2014Q1"/>
    <s v="201402"/>
    <d v="2013-12-19T00:00:00"/>
    <s v="8700"/>
    <s v="Cusin, Enrica"/>
    <x v="984"/>
    <s v="Fusion EMEA"/>
    <s v="82R708029"/>
    <x v="453"/>
    <x v="453"/>
    <s v="NO"/>
    <s v="NO"/>
    <n v="1122.6754000000001"/>
    <s v="13A5113200"/>
    <s v="?"/>
    <x v="0"/>
    <m/>
    <m/>
    <m/>
    <x v="1"/>
    <x v="2"/>
  </r>
  <r>
    <x v="0"/>
    <x v="5"/>
    <s v="Italy"/>
    <s v="2014Q1"/>
    <s v="201402"/>
    <d v="2013-12-19T00:00:00"/>
    <s v="TE00"/>
    <m/>
    <x v="985"/>
    <s v="Fusion EMEA"/>
    <s v="82R735368"/>
    <x v="454"/>
    <x v="454"/>
    <s v="NO"/>
    <s v="NO"/>
    <n v="7243.4475000000002"/>
    <s v="92776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86"/>
    <s v="Fusion APJ"/>
    <s v="89FA70463"/>
    <x v="44"/>
    <x v="44"/>
    <s v="NO"/>
    <s v="NO"/>
    <n v="-6274.6646000000001"/>
    <s v="183-VRG0002783-111069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87"/>
    <s v="Fusion APJ"/>
    <s v="89FA70462"/>
    <x v="44"/>
    <x v="44"/>
    <s v="NO"/>
    <s v="NO"/>
    <n v="6274.6646000000001"/>
    <s v="183-VRG0002783-111068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76"/>
    <s v="Fusion APJ"/>
    <s v="89FA70464"/>
    <x v="44"/>
    <x v="44"/>
    <s v="NO"/>
    <s v="NO"/>
    <n v="-6274.6646000000001"/>
    <s v="183-VRG0002783-111070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86"/>
    <s v="Fusion APJ"/>
    <s v="89FA70463"/>
    <x v="44"/>
    <x v="44"/>
    <s v="NO"/>
    <s v="NO"/>
    <n v="6274.6646000000001"/>
    <s v="183-VRG0002783-111069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87"/>
    <s v="Fusion APJ"/>
    <s v="89FA70462"/>
    <x v="44"/>
    <x v="44"/>
    <s v="NO"/>
    <s v="NO"/>
    <n v="-6274.6646000000001"/>
    <s v="183-VRG0002783-111068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80"/>
    <s v="Fusion APJ"/>
    <s v="89FA70533"/>
    <x v="44"/>
    <x v="44"/>
    <s v="NO"/>
    <s v="NO"/>
    <n v="6274.6646000000001"/>
    <s v="183-VRG0002783-111075+1"/>
    <s v="?"/>
    <x v="0"/>
    <m/>
    <m/>
    <m/>
    <x v="1"/>
    <x v="2"/>
  </r>
  <r>
    <x v="1"/>
    <x v="4"/>
    <s v="Peru"/>
    <s v="2014Q1"/>
    <s v="201402"/>
    <d v="2013-12-19T00:00:00"/>
    <s v="TF00"/>
    <m/>
    <x v="988"/>
    <s v="Fusion Americas"/>
    <s v="ALZ002968"/>
    <x v="4"/>
    <x v="4"/>
    <s v="NO"/>
    <s v="NO"/>
    <n v="16986.95"/>
    <s v="PE0001-00000044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89"/>
    <s v="Fusion APJ"/>
    <s v="89FA70542"/>
    <x v="44"/>
    <x v="44"/>
    <s v="NO"/>
    <s v="NO"/>
    <n v="-90.765600000000006"/>
    <s v="183-VRG0003537-111084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0"/>
    <s v="Fusion APJ"/>
    <s v="89FA70541"/>
    <x v="44"/>
    <x v="44"/>
    <s v="NO"/>
    <s v="NO"/>
    <n v="90.765600000000006"/>
    <s v="183-VRG0003537-111083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1"/>
    <s v="Fusion APJ"/>
    <s v="89FA70543"/>
    <x v="44"/>
    <x v="44"/>
    <s v="NO"/>
    <s v="NO"/>
    <n v="-90.765600000000006"/>
    <s v="183-VRG0003537-111085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89"/>
    <s v="Fusion APJ"/>
    <s v="89FA70542"/>
    <x v="44"/>
    <x v="44"/>
    <s v="NO"/>
    <s v="NO"/>
    <n v="90.765600000000006"/>
    <s v="183-VRG0003537-111084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0"/>
    <s v="Fusion APJ"/>
    <s v="89FA70541"/>
    <x v="44"/>
    <x v="44"/>
    <s v="NO"/>
    <s v="NO"/>
    <n v="-90.765600000000006"/>
    <s v="183-VRG0003537-111083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2"/>
    <s v="Fusion APJ"/>
    <s v="89FA70534"/>
    <x v="44"/>
    <x v="44"/>
    <s v="NO"/>
    <s v="NO"/>
    <n v="6274.6646000000001"/>
    <s v="183-VRG0002783-111076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2"/>
    <s v="Fusion APJ"/>
    <s v="89FA70534"/>
    <x v="44"/>
    <x v="44"/>
    <s v="NO"/>
    <s v="NO"/>
    <n v="-6274.6646000000001"/>
    <s v="183-VRG0002783-111076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3"/>
    <s v="Fusion APJ"/>
    <s v="89FA70535"/>
    <x v="44"/>
    <x v="44"/>
    <s v="NO"/>
    <s v="NO"/>
    <n v="6274.6646000000001"/>
    <s v="183-VRG0002783-111077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3"/>
    <s v="Fusion APJ"/>
    <s v="89FA70535"/>
    <x v="44"/>
    <x v="44"/>
    <s v="NO"/>
    <s v="NO"/>
    <n v="-6274.6646000000001"/>
    <s v="183-VRG0002783-111077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1"/>
    <s v="Fusion APJ"/>
    <s v="89FA70543"/>
    <x v="44"/>
    <x v="44"/>
    <s v="NO"/>
    <s v="NO"/>
    <n v="90.765600000000006"/>
    <s v="183-VRG0003537-111085+1"/>
    <s v="?"/>
    <x v="0"/>
    <m/>
    <m/>
    <m/>
    <x v="1"/>
    <x v="2"/>
  </r>
  <r>
    <x v="2"/>
    <x v="12"/>
    <s v="Japan"/>
    <s v="2014Q1"/>
    <s v="201402"/>
    <d v="2013-12-19T00:00:00"/>
    <s v="8700"/>
    <m/>
    <x v="994"/>
    <s v="Fusion APJ"/>
    <s v="89FP05614"/>
    <x v="166"/>
    <x v="165"/>
    <s v="NO"/>
    <s v="NO"/>
    <n v="1494.3765000000001"/>
    <s v="C11C13-003573,C33B13-00576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5"/>
    <s v="Fusion APJ"/>
    <s v="89FA70544"/>
    <x v="44"/>
    <x v="44"/>
    <s v="NO"/>
    <s v="NO"/>
    <n v="90.765600000000006"/>
    <s v="183-VRG0003537-111086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5"/>
    <s v="Fusion APJ"/>
    <s v="89FA70544"/>
    <x v="44"/>
    <x v="44"/>
    <s v="NO"/>
    <s v="NO"/>
    <n v="-90.765600000000006"/>
    <s v="183-VRG0003537-111086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6"/>
    <s v="Fusion APJ"/>
    <s v="89FA70545"/>
    <x v="44"/>
    <x v="44"/>
    <s v="NO"/>
    <s v="NO"/>
    <n v="90.765600000000006"/>
    <s v="183-VRG0003537-111087+1"/>
    <s v="?"/>
    <x v="0"/>
    <m/>
    <m/>
    <m/>
    <x v="1"/>
    <x v="2"/>
  </r>
  <r>
    <x v="2"/>
    <x v="12"/>
    <s v="Japan"/>
    <s v="2014Q1"/>
    <s v="201402"/>
    <d v="2013-12-19T00:00:00"/>
    <s v="8700"/>
    <s v="Imamura, Satoshi"/>
    <x v="996"/>
    <s v="Fusion APJ"/>
    <s v="89FA70545"/>
    <x v="44"/>
    <x v="44"/>
    <s v="NO"/>
    <s v="NO"/>
    <n v="-90.765600000000006"/>
    <s v="183-VRG0003537-111087"/>
    <s v="?"/>
    <x v="0"/>
    <m/>
    <m/>
    <m/>
    <x v="1"/>
    <x v="2"/>
  </r>
  <r>
    <x v="0"/>
    <x v="13"/>
    <s v="France"/>
    <s v="2014Q1"/>
    <s v="201402"/>
    <d v="2013-12-19T00:00:00"/>
    <s v="TE00"/>
    <s v="Arveiller, Aurelie"/>
    <x v="997"/>
    <s v="Fusion EMEA"/>
    <s v="81R516975"/>
    <x v="455"/>
    <x v="455"/>
    <s v="NO"/>
    <s v="NO"/>
    <n v="-498580.34250000003"/>
    <s v="8100-69515-00"/>
    <s v="?"/>
    <x v="0"/>
    <m/>
    <m/>
    <m/>
    <x v="1"/>
    <x v="1"/>
  </r>
  <r>
    <x v="0"/>
    <x v="2"/>
    <s v="Germany"/>
    <s v="2014Q1"/>
    <s v="201402"/>
    <d v="2013-12-19T00:00:00"/>
    <s v="8700"/>
    <m/>
    <x v="998"/>
    <s v="Fusion EMEA"/>
    <s v="83R732733"/>
    <x v="456"/>
    <x v="456"/>
    <s v="NO"/>
    <s v="NO"/>
    <n v="26677.2703"/>
    <s v="4300056691/97067 IT Unlimited"/>
    <s v="?"/>
    <x v="0"/>
    <m/>
    <m/>
    <m/>
    <x v="1"/>
    <x v="2"/>
  </r>
  <r>
    <x v="0"/>
    <x v="2"/>
    <s v="Germany"/>
    <s v="2014Q1"/>
    <s v="201402"/>
    <d v="2013-12-19T00:00:00"/>
    <s v="8700"/>
    <s v="Wolf, Petra"/>
    <x v="999"/>
    <s v="Fusion EMEA"/>
    <s v="83R732398"/>
    <x v="457"/>
    <x v="457"/>
    <s v="NO"/>
    <s v="NO"/>
    <n v="40099.918599999997"/>
    <s v="4300056651/96984/IT Unlimited"/>
    <s v="?"/>
    <x v="0"/>
    <m/>
    <m/>
    <m/>
    <x v="1"/>
    <x v="2"/>
  </r>
  <r>
    <x v="0"/>
    <x v="2"/>
    <s v="Germany"/>
    <s v="2014Q1"/>
    <s v="201402"/>
    <d v="2013-12-19T00:00:00"/>
    <s v="8700"/>
    <s v="Duschek, Thomas"/>
    <x v="1000"/>
    <s v="Fusion EMEA"/>
    <s v="83R735487"/>
    <x v="458"/>
    <x v="458"/>
    <s v="NO"/>
    <s v="NO"/>
    <n v="100554.6493"/>
    <s v="45204418"/>
    <s v="?"/>
    <x v="0"/>
    <m/>
    <m/>
    <m/>
    <x v="0"/>
    <x v="2"/>
  </r>
  <r>
    <x v="0"/>
    <x v="13"/>
    <s v="France"/>
    <s v="2014Q1"/>
    <s v="201402"/>
    <d v="2013-12-19T00:00:00"/>
    <s v="TE00"/>
    <s v="Arveiller, Aurelie"/>
    <x v="1001"/>
    <s v="Fusion EMEA"/>
    <s v="81R516975"/>
    <x v="455"/>
    <x v="455"/>
    <s v="NO"/>
    <s v="NO"/>
    <n v="498580.34250000003"/>
    <s v="8100-69515-00"/>
    <s v="?"/>
    <x v="0"/>
    <m/>
    <m/>
    <m/>
    <x v="2"/>
    <x v="1"/>
  </r>
  <r>
    <x v="0"/>
    <x v="2"/>
    <s v="Germany"/>
    <s v="2014Q1"/>
    <s v="201402"/>
    <d v="2013-12-19T00:00:00"/>
    <s v="8700"/>
    <s v="Klotsche, Jens"/>
    <x v="1002"/>
    <s v="Fusion EMEA"/>
    <s v="83R732814"/>
    <x v="2"/>
    <x v="2"/>
    <s v="NO"/>
    <s v="NO"/>
    <n v="68446.982099999994"/>
    <s v="4300056706/97161/IT Unlimited"/>
    <s v="?"/>
    <x v="0"/>
    <m/>
    <m/>
    <m/>
    <x v="1"/>
    <x v="2"/>
  </r>
  <r>
    <x v="0"/>
    <x v="2"/>
    <s v="Germany"/>
    <s v="2014Q1"/>
    <s v="201402"/>
    <d v="2013-12-19T00:00:00"/>
    <s v="8700"/>
    <m/>
    <x v="1003"/>
    <s v="Fusion EMEA"/>
    <s v="83R732037"/>
    <x v="459"/>
    <x v="459"/>
    <s v="NO"/>
    <s v="NO"/>
    <n v="2154.7035000000001"/>
    <s v="ZB13/601115/2011"/>
    <s v="?"/>
    <x v="0"/>
    <m/>
    <m/>
    <m/>
    <x v="1"/>
    <x v="2"/>
  </r>
  <r>
    <x v="0"/>
    <x v="2"/>
    <s v="Germany"/>
    <s v="2014Q1"/>
    <s v="201402"/>
    <d v="2013-12-19T00:00:00"/>
    <s v="4Y00"/>
    <m/>
    <x v="1004"/>
    <s v="Fusion EMEA"/>
    <s v="83R733584"/>
    <x v="459"/>
    <x v="459"/>
    <s v="NO"/>
    <s v="NO"/>
    <n v="193207.99340000001"/>
    <s v="ZB13/601115/2011"/>
    <s v="?"/>
    <x v="0"/>
    <m/>
    <m/>
    <m/>
    <x v="0"/>
    <x v="2"/>
  </r>
  <r>
    <x v="1"/>
    <x v="14"/>
    <s v="Canada"/>
    <s v="2014Q1"/>
    <s v="201402"/>
    <d v="2013-12-19T00:00:00"/>
    <s v="TF00"/>
    <s v="Guertin, Marc-Andre"/>
    <x v="1005"/>
    <s v="Fusion Americas"/>
    <s v="20Z055344"/>
    <x v="394"/>
    <x v="394"/>
    <s v="NO"/>
    <s v="NO"/>
    <n v="4830.0281999999997"/>
    <s v="4510200474"/>
    <s v="?"/>
    <x v="0"/>
    <m/>
    <m/>
    <m/>
    <x v="1"/>
    <x v="2"/>
  </r>
  <r>
    <x v="1"/>
    <x v="14"/>
    <s v="Canada"/>
    <s v="2014Q1"/>
    <s v="201402"/>
    <d v="2013-12-19T00:00:00"/>
    <s v="TE00"/>
    <m/>
    <x v="1006"/>
    <s v="VELOCITY"/>
    <s v="200053557770"/>
    <x v="460"/>
    <x v="460"/>
    <s v="NO"/>
    <s v="NO"/>
    <n v="-3370.4342999999999"/>
    <s v="CLO 12-17-13 Avnet COM AB ECP 3Clms"/>
    <s v="?"/>
    <x v="0"/>
    <m/>
    <m/>
    <m/>
    <x v="1"/>
    <x v="2"/>
  </r>
  <r>
    <x v="1"/>
    <x v="4"/>
    <s v="Chile"/>
    <s v="2014Q1"/>
    <s v="201402"/>
    <d v="2013-12-19T00:00:00"/>
    <s v="TF00"/>
    <m/>
    <x v="1007"/>
    <s v="Fusion Americas"/>
    <s v="N1Z004708"/>
    <x v="14"/>
    <x v="14"/>
    <s v="NO"/>
    <s v="NO"/>
    <n v="10975.95"/>
    <s v="SAL0038-13"/>
    <s v="?"/>
    <x v="0"/>
    <m/>
    <m/>
    <m/>
    <x v="1"/>
    <x v="1"/>
  </r>
  <r>
    <x v="1"/>
    <x v="14"/>
    <s v="Canada"/>
    <s v="2014Q1"/>
    <s v="201402"/>
    <d v="2013-12-19T00:00:00"/>
    <s v="TE00"/>
    <m/>
    <x v="1008"/>
    <s v="VELOCITY"/>
    <s v="200053557769"/>
    <x v="137"/>
    <x v="136"/>
    <s v="NO"/>
    <s v="NO"/>
    <n v="-65.127399999999994"/>
    <s v="CLO 12-17-13 Arrow COM AB ECP 7Clms"/>
    <s v="?"/>
    <x v="0"/>
    <m/>
    <m/>
    <m/>
    <x v="1"/>
    <x v="2"/>
  </r>
  <r>
    <x v="1"/>
    <x v="14"/>
    <s v="Canada"/>
    <s v="2014Q1"/>
    <s v="201402"/>
    <d v="2013-12-19T00:00:00"/>
    <s v="8700"/>
    <m/>
    <x v="1006"/>
    <s v="VELOCITY"/>
    <s v="200053557770"/>
    <x v="460"/>
    <x v="460"/>
    <s v="NO"/>
    <s v="NO"/>
    <n v="-2147.7620000000002"/>
    <s v="CLO 12-17-13 Avnet COM AB ECP 3Clms"/>
    <s v="?"/>
    <x v="0"/>
    <m/>
    <m/>
    <m/>
    <x v="1"/>
    <x v="2"/>
  </r>
  <r>
    <x v="1"/>
    <x v="14"/>
    <s v="Canada"/>
    <s v="2014Q1"/>
    <s v="201402"/>
    <d v="2013-12-19T00:00:00"/>
    <s v="8700"/>
    <m/>
    <x v="1008"/>
    <s v="VELOCITY"/>
    <s v="200053557769"/>
    <x v="137"/>
    <x v="136"/>
    <s v="NO"/>
    <s v="NO"/>
    <n v="-41.501399999999997"/>
    <s v="CLO 12-17-13 Arrow COM AB ECP 7Clms"/>
    <s v="?"/>
    <x v="0"/>
    <m/>
    <m/>
    <m/>
    <x v="1"/>
    <x v="2"/>
  </r>
  <r>
    <x v="1"/>
    <x v="14"/>
    <s v="Canada"/>
    <s v="2014Q1"/>
    <s v="201402"/>
    <d v="2013-12-19T00:00:00"/>
    <s v="8700"/>
    <s v="Bucciarelli, Domenic"/>
    <x v="1009"/>
    <s v="Fusion Americas"/>
    <s v="20Z055322"/>
    <x v="51"/>
    <x v="51"/>
    <s v="NO"/>
    <s v="NO"/>
    <n v="14490.084999999999"/>
    <s v="151300084870"/>
    <s v="?"/>
    <x v="0"/>
    <m/>
    <m/>
    <m/>
    <x v="1"/>
    <x v="2"/>
  </r>
  <r>
    <x v="2"/>
    <x v="15"/>
    <s v="India"/>
    <s v="2014Q1"/>
    <s v="201402"/>
    <d v="2013-12-19T00:00:00"/>
    <s v="8700"/>
    <m/>
    <x v="1010"/>
    <s v="Fusion APJ"/>
    <s v="J92701441"/>
    <x v="14"/>
    <x v="14"/>
    <s v="NO"/>
    <s v="NO"/>
    <n v="5406.8910999999998"/>
    <s v="PO/2013-14/HP/CAPGEMINI/09"/>
    <s v="?"/>
    <x v="0"/>
    <m/>
    <m/>
    <m/>
    <x v="1"/>
    <x v="1"/>
  </r>
  <r>
    <x v="2"/>
    <x v="11"/>
    <s v="Hong Kong"/>
    <s v="2014Q1"/>
    <s v="201402"/>
    <d v="2013-12-19T00:00:00"/>
    <s v="8700"/>
    <m/>
    <x v="1011"/>
    <s v="Fusion APJ"/>
    <s v="730017950"/>
    <x v="461"/>
    <x v="461"/>
    <s v="NO"/>
    <s v="NO"/>
    <n v="1057.02"/>
    <s v="11-65521"/>
    <s v="?"/>
    <x v="0"/>
    <m/>
    <m/>
    <m/>
    <x v="1"/>
    <x v="2"/>
  </r>
  <r>
    <x v="0"/>
    <x v="2"/>
    <s v="Germany"/>
    <s v="2014Q1"/>
    <s v="201402"/>
    <d v="2013-12-19T00:00:00"/>
    <s v="TE00"/>
    <m/>
    <x v="1012"/>
    <s v="Fusion EMEA"/>
    <s v="83R733660"/>
    <x v="462"/>
    <x v="462"/>
    <s v="NO"/>
    <s v="NO"/>
    <n v="-23908.374100000001"/>
    <s v="TGR0000804"/>
    <s v="?"/>
    <x v="0"/>
    <m/>
    <m/>
    <m/>
    <x v="1"/>
    <x v="2"/>
  </r>
  <r>
    <x v="0"/>
    <x v="2"/>
    <s v="Germany"/>
    <s v="2014Q1"/>
    <s v="201402"/>
    <d v="2013-12-19T00:00:00"/>
    <s v="TE00"/>
    <m/>
    <x v="1013"/>
    <s v="Fusion EMEA"/>
    <s v="83R733660"/>
    <x v="462"/>
    <x v="462"/>
    <s v="NO"/>
    <s v="NO"/>
    <n v="23908.374100000001"/>
    <s v="TGR0000804"/>
    <s v="?"/>
    <x v="0"/>
    <m/>
    <m/>
    <m/>
    <x v="1"/>
    <x v="2"/>
  </r>
  <r>
    <x v="2"/>
    <x v="11"/>
    <s v="Hong Kong"/>
    <s v="2014Q1"/>
    <s v="201402"/>
    <d v="2013-12-19T00:00:00"/>
    <s v="8700"/>
    <m/>
    <x v="1014"/>
    <s v="Fusion APJ"/>
    <s v="730017950"/>
    <x v="461"/>
    <x v="461"/>
    <s v="NO"/>
    <s v="NO"/>
    <n v="4228.08"/>
    <s v="11-65517"/>
    <s v="?"/>
    <x v="0"/>
    <m/>
    <m/>
    <m/>
    <x v="1"/>
    <x v="2"/>
  </r>
  <r>
    <x v="0"/>
    <x v="3"/>
    <s v="Hungary"/>
    <s v="2014Q1"/>
    <s v="201402"/>
    <d v="2013-12-19T00:00:00"/>
    <s v="TE00"/>
    <s v="Kisivan, Tibor"/>
    <x v="1015"/>
    <s v="Fusion EMEA"/>
    <s v="9PR733769"/>
    <x v="3"/>
    <x v="3"/>
    <s v="NO"/>
    <s v="NO"/>
    <n v="28309.641899999999"/>
    <s v="5100043774"/>
    <s v="?"/>
    <x v="0"/>
    <m/>
    <m/>
    <m/>
    <x v="1"/>
    <x v="2"/>
  </r>
  <r>
    <x v="0"/>
    <x v="5"/>
    <s v="Israel"/>
    <s v="2014Q1"/>
    <s v="201402"/>
    <d v="2013-12-17T00:00:00"/>
    <s v="TE00"/>
    <m/>
    <x v="1016"/>
    <s v="Fusion EMEA"/>
    <s v="74R720298"/>
    <x v="463"/>
    <x v="463"/>
    <s v="NO"/>
    <s v="NO"/>
    <n v="37692"/>
    <s v="2000066758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75"/>
    <s v="Fusion APJ"/>
    <s v="89FA70465"/>
    <x v="44"/>
    <x v="44"/>
    <s v="NO"/>
    <s v="NO"/>
    <n v="6274.6646000000001"/>
    <s v="183-VRG0002783-111071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76"/>
    <s v="Fusion APJ"/>
    <s v="89FA70464"/>
    <x v="44"/>
    <x v="44"/>
    <s v="NO"/>
    <s v="NO"/>
    <n v="6274.6646000000001"/>
    <s v="183-VRG0002783-111070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74"/>
    <s v="Fusion APJ"/>
    <s v="89FA70466"/>
    <x v="44"/>
    <x v="44"/>
    <s v="NO"/>
    <s v="NO"/>
    <n v="6274.6646000000001"/>
    <s v="183-VRG0002783-111072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86"/>
    <s v="Fusion APJ"/>
    <s v="89FA70463"/>
    <x v="44"/>
    <x v="44"/>
    <s v="NO"/>
    <s v="NO"/>
    <n v="6274.6646000000001"/>
    <s v="183-VRG0002783-111069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87"/>
    <s v="Fusion APJ"/>
    <s v="89FA70462"/>
    <x v="44"/>
    <x v="44"/>
    <s v="NO"/>
    <s v="NO"/>
    <n v="6274.6646000000001"/>
    <s v="183-VRG0002783-111068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72"/>
    <s v="Fusion APJ"/>
    <s v="89FA70486"/>
    <x v="44"/>
    <x v="44"/>
    <s v="NO"/>
    <s v="NO"/>
    <n v="6274.6646000000001"/>
    <s v="183-VRG0002783-111078"/>
    <s v="?"/>
    <x v="0"/>
    <m/>
    <m/>
    <m/>
    <x v="1"/>
    <x v="2"/>
  </r>
  <r>
    <x v="2"/>
    <x v="9"/>
    <s v="Korea"/>
    <s v="2014Q1"/>
    <s v="201402"/>
    <d v="2013-12-17T00:00:00"/>
    <s v="4Y00"/>
    <m/>
    <x v="1017"/>
    <s v="Fusion APJ"/>
    <s v="E51078116"/>
    <x v="14"/>
    <x v="14"/>
    <s v="NO"/>
    <s v="NO"/>
    <n v="56668.531499999997"/>
    <s v="E6HP-15054-02"/>
    <s v="?"/>
    <x v="0"/>
    <m/>
    <m/>
    <m/>
    <x v="1"/>
    <x v="1"/>
  </r>
  <r>
    <x v="2"/>
    <x v="12"/>
    <s v="Japan"/>
    <s v="2014Q1"/>
    <s v="201402"/>
    <d v="2013-12-17T00:00:00"/>
    <s v="8700"/>
    <s v="Imamura, Satoshi"/>
    <x v="978"/>
    <s v="Fusion APJ"/>
    <s v="89FA70532"/>
    <x v="44"/>
    <x v="44"/>
    <s v="NO"/>
    <s v="NO"/>
    <n v="6274.6646000000001"/>
    <s v="183-VRG0002783-111074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79"/>
    <s v="Fusion APJ"/>
    <s v="89FA70531"/>
    <x v="44"/>
    <x v="44"/>
    <s v="NO"/>
    <s v="NO"/>
    <n v="6274.6646000000001"/>
    <s v="183-VRG0002783-111073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77"/>
    <s v="Fusion APJ"/>
    <s v="89FA70488"/>
    <x v="44"/>
    <x v="44"/>
    <s v="NO"/>
    <s v="NO"/>
    <n v="6274.6646000000001"/>
    <s v="183-VRG0002783-111080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73"/>
    <s v="Fusion APJ"/>
    <s v="89FA70487"/>
    <x v="44"/>
    <x v="44"/>
    <s v="NO"/>
    <s v="NO"/>
    <n v="6274.6646000000001"/>
    <s v="183-VRG0002783-111079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81"/>
    <s v="Fusion APJ"/>
    <s v="89FA70489"/>
    <x v="44"/>
    <x v="44"/>
    <s v="NO"/>
    <s v="NO"/>
    <n v="6274.6646000000001"/>
    <s v="183-VRG0002783-111081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80"/>
    <s v="Fusion APJ"/>
    <s v="89FA70533"/>
    <x v="44"/>
    <x v="44"/>
    <s v="NO"/>
    <s v="NO"/>
    <n v="6274.6646000000001"/>
    <s v="183-VRG0002783-111075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96"/>
    <s v="Fusion APJ"/>
    <s v="89FA70545"/>
    <x v="44"/>
    <x v="44"/>
    <s v="NO"/>
    <s v="NO"/>
    <n v="90.765600000000006"/>
    <s v="183-VRG0003537-111087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95"/>
    <s v="Fusion APJ"/>
    <s v="89FA70544"/>
    <x v="44"/>
    <x v="44"/>
    <s v="NO"/>
    <s v="NO"/>
    <n v="90.765600000000006"/>
    <s v="183-VRG0003537-111086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91"/>
    <s v="Fusion APJ"/>
    <s v="89FA70543"/>
    <x v="44"/>
    <x v="44"/>
    <s v="NO"/>
    <s v="NO"/>
    <n v="90.765600000000006"/>
    <s v="183-VRG0003537-111085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93"/>
    <s v="Fusion APJ"/>
    <s v="89FA70535"/>
    <x v="44"/>
    <x v="44"/>
    <s v="NO"/>
    <s v="NO"/>
    <n v="6274.6646000000001"/>
    <s v="183-VRG0002783-111077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92"/>
    <s v="Fusion APJ"/>
    <s v="89FA70534"/>
    <x v="44"/>
    <x v="44"/>
    <s v="NO"/>
    <s v="NO"/>
    <n v="6274.6646000000001"/>
    <s v="183-VRG0002783-111076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89"/>
    <s v="Fusion APJ"/>
    <s v="89FA70542"/>
    <x v="44"/>
    <x v="44"/>
    <s v="NO"/>
    <s v="NO"/>
    <n v="90.765600000000006"/>
    <s v="183-VRG0003537-111084"/>
    <s v="?"/>
    <x v="0"/>
    <m/>
    <m/>
    <m/>
    <x v="1"/>
    <x v="2"/>
  </r>
  <r>
    <x v="2"/>
    <x v="12"/>
    <s v="Japan"/>
    <s v="2014Q1"/>
    <s v="201402"/>
    <d v="2013-12-17T00:00:00"/>
    <s v="8700"/>
    <s v="Imamura, Satoshi"/>
    <x v="990"/>
    <s v="Fusion APJ"/>
    <s v="89FA70541"/>
    <x v="44"/>
    <x v="44"/>
    <s v="NO"/>
    <s v="NO"/>
    <n v="90.765600000000006"/>
    <s v="183-VRG0003537-111083"/>
    <s v="?"/>
    <x v="0"/>
    <m/>
    <m/>
    <m/>
    <x v="1"/>
    <x v="2"/>
  </r>
  <r>
    <x v="1"/>
    <x v="4"/>
    <s v="Brazil"/>
    <s v="2014Q1"/>
    <s v="201402"/>
    <d v="2013-12-17T00:00:00"/>
    <s v="TE00"/>
    <m/>
    <x v="1018"/>
    <s v="Fusion Americas"/>
    <s v="K1Z061408"/>
    <x v="464"/>
    <x v="464"/>
    <s v="NO"/>
    <s v="NO"/>
    <n v="5420.91"/>
    <s v="REP_SR 988904 - PO244922"/>
    <s v="?"/>
    <x v="0"/>
    <m/>
    <m/>
    <m/>
    <x v="1"/>
    <x v="2"/>
  </r>
  <r>
    <x v="1"/>
    <x v="14"/>
    <s v="Canada"/>
    <s v="2014Q1"/>
    <s v="201402"/>
    <d v="2013-12-17T00:00:00"/>
    <s v="8700"/>
    <m/>
    <x v="1019"/>
    <s v="Fusion Americas"/>
    <s v="20Z055122"/>
    <x v="465"/>
    <x v="465"/>
    <s v="NO"/>
    <s v="NO"/>
    <n v="3428.5176000000001"/>
    <s v="151300084695"/>
    <s v="?"/>
    <x v="0"/>
    <m/>
    <m/>
    <m/>
    <x v="1"/>
    <x v="2"/>
  </r>
  <r>
    <x v="1"/>
    <x v="14"/>
    <s v="Canada"/>
    <s v="2014Q1"/>
    <s v="201402"/>
    <d v="2013-12-17T00:00:00"/>
    <s v="8700"/>
    <m/>
    <x v="1020"/>
    <s v="Fusion Americas"/>
    <s v="20Z054865"/>
    <x v="466"/>
    <x v="466"/>
    <s v="NO"/>
    <s v="NO"/>
    <n v="6019.3579"/>
    <s v="4300207203"/>
    <s v="?"/>
    <x v="0"/>
    <m/>
    <m/>
    <m/>
    <x v="1"/>
    <x v="2"/>
  </r>
  <r>
    <x v="0"/>
    <x v="8"/>
    <s v="Belgium"/>
    <s v="2014Q1"/>
    <s v="201402"/>
    <d v="2013-12-17T00:00:00"/>
    <s v="TE00"/>
    <s v="Brosens, Greet"/>
    <x v="1021"/>
    <s v="Fusion EMEA"/>
    <s v="84R720531"/>
    <x v="467"/>
    <x v="467"/>
    <s v="ATTACH_BY_AMIDID"/>
    <s v="NO"/>
    <n v="35057.0962"/>
    <s v="9900305865"/>
    <s v="?"/>
    <x v="0"/>
    <m/>
    <m/>
    <m/>
    <x v="1"/>
    <x v="2"/>
  </r>
  <r>
    <x v="1"/>
    <x v="1"/>
    <s v="USA"/>
    <s v="2014Q1"/>
    <s v="201402"/>
    <d v="2013-12-16T00:00:00"/>
    <s v="TE00"/>
    <m/>
    <x v="1022"/>
    <s v="Fusion Americas"/>
    <s v="26Z074939"/>
    <x v="1"/>
    <x v="1"/>
    <s v="NO"/>
    <s v="NO"/>
    <n v="68925"/>
    <s v="HPP PO-01338"/>
    <s v="?"/>
    <x v="0"/>
    <m/>
    <m/>
    <m/>
    <x v="1"/>
    <x v="1"/>
  </r>
  <r>
    <x v="1"/>
    <x v="4"/>
    <s v="Brazil"/>
    <s v="2014Q1"/>
    <s v="201402"/>
    <d v="2013-12-17T00:00:00"/>
    <s v="4Y00"/>
    <m/>
    <x v="1018"/>
    <s v="Fusion Americas"/>
    <s v="K1Z061408"/>
    <x v="464"/>
    <x v="464"/>
    <s v="NO"/>
    <s v="NO"/>
    <n v="666.59"/>
    <s v="REP_SR 988904 - PO244922"/>
    <s v="?"/>
    <x v="0"/>
    <m/>
    <m/>
    <m/>
    <x v="1"/>
    <x v="2"/>
  </r>
  <r>
    <x v="1"/>
    <x v="1"/>
    <s v="USA"/>
    <s v="2014Q1"/>
    <s v="201402"/>
    <d v="2013-12-16T00:00:00"/>
    <s v="TE00"/>
    <m/>
    <x v="1023"/>
    <s v="Fusion Americas"/>
    <s v="26Z074908"/>
    <x v="468"/>
    <x v="468"/>
    <s v="NO"/>
    <s v="NO"/>
    <n v="54000"/>
    <s v="13121120-TEC"/>
    <s v="?"/>
    <x v="1"/>
    <s v="W-South Central"/>
    <s v="4-Comm T2"/>
    <s v="4-Comm T2"/>
    <x v="1"/>
    <x v="2"/>
  </r>
  <r>
    <x v="1"/>
    <x v="1"/>
    <s v="USA"/>
    <s v="2014Q1"/>
    <s v="201402"/>
    <d v="2013-12-16T00:00:00"/>
    <s v="TE00"/>
    <m/>
    <x v="1024"/>
    <s v="Fusion Americas"/>
    <s v="26Z074869"/>
    <x v="469"/>
    <x v="469"/>
    <s v="NO"/>
    <s v="NO"/>
    <n v="5841.6725999999999"/>
    <s v="1013388"/>
    <s v="?"/>
    <x v="2"/>
    <s v="E-Northeast"/>
    <s v="4-Comm T2"/>
    <s v="4-Comm T2"/>
    <x v="1"/>
    <x v="2"/>
  </r>
  <r>
    <x v="1"/>
    <x v="1"/>
    <s v="USA"/>
    <s v="2014Q1"/>
    <s v="201402"/>
    <d v="2013-12-16T00:00:00"/>
    <s v="TE00"/>
    <s v="Jayme, Allen"/>
    <x v="1025"/>
    <s v="Fusion Americas"/>
    <s v="26Z074910"/>
    <x v="67"/>
    <x v="67"/>
    <s v="NO"/>
    <s v="NO"/>
    <n v="189481"/>
    <s v="0000007327"/>
    <s v="?"/>
    <x v="1"/>
    <s v="W-South Central"/>
    <s v="3-Comm T1"/>
    <s v="3-Comm T1"/>
    <x v="0"/>
    <x v="2"/>
  </r>
  <r>
    <x v="1"/>
    <x v="1"/>
    <s v="USA"/>
    <s v="2014Q1"/>
    <s v="201402"/>
    <d v="2013-12-16T00:00:00"/>
    <s v="TE00"/>
    <m/>
    <x v="1026"/>
    <s v="Fusion Americas"/>
    <s v="26Z074865"/>
    <x v="470"/>
    <x v="470"/>
    <s v="NO"/>
    <s v="NO"/>
    <n v="69120"/>
    <s v="HPP PO-01337"/>
    <s v="?"/>
    <x v="2"/>
    <s v="E-Mid Atlantic"/>
    <s v="4-Comm T2"/>
    <s v="4-Comm T2"/>
    <x v="1"/>
    <x v="2"/>
  </r>
  <r>
    <x v="1"/>
    <x v="1"/>
    <s v="USA"/>
    <s v="2014Q1"/>
    <s v="201402"/>
    <d v="2013-12-16T00:00:00"/>
    <s v="TE00"/>
    <m/>
    <x v="1027"/>
    <s v="Fusion Americas"/>
    <s v="26Z074807"/>
    <x v="471"/>
    <x v="471"/>
    <s v="NO"/>
    <s v="NO"/>
    <n v="38940"/>
    <s v="HPP PO-01333"/>
    <s v="?"/>
    <x v="0"/>
    <m/>
    <m/>
    <m/>
    <x v="1"/>
    <x v="2"/>
  </r>
  <r>
    <x v="1"/>
    <x v="4"/>
    <s v="Argentina"/>
    <s v="2014Q1"/>
    <s v="201402"/>
    <d v="2013-12-17T00:00:00"/>
    <s v="TE00"/>
    <m/>
    <x v="1028"/>
    <s v="Fusion Americas"/>
    <s v="94Z006326"/>
    <x v="66"/>
    <x v="66"/>
    <s v="NO"/>
    <s v="NO"/>
    <n v="46813"/>
    <s v="HP-2871"/>
    <s v="?"/>
    <x v="0"/>
    <m/>
    <m/>
    <m/>
    <x v="1"/>
    <x v="2"/>
  </r>
  <r>
    <x v="1"/>
    <x v="1"/>
    <s v="USA"/>
    <s v="2014Q1"/>
    <s v="201402"/>
    <d v="2013-12-16T00:00:00"/>
    <s v="TF00"/>
    <m/>
    <x v="1029"/>
    <s v="Fusion Americas"/>
    <s v="26Z074768"/>
    <x v="239"/>
    <x v="238"/>
    <s v="NO"/>
    <s v="NO"/>
    <n v="70902"/>
    <s v="50-00000390"/>
    <s v="?"/>
    <x v="2"/>
    <s v="E-NYC Metro"/>
    <s v="4-Comm T2"/>
    <s v="4-Comm T2"/>
    <x v="1"/>
    <x v="2"/>
  </r>
  <r>
    <x v="1"/>
    <x v="4"/>
    <s v="Argentina"/>
    <s v="2014Q1"/>
    <s v="201402"/>
    <d v="2013-12-17T00:00:00"/>
    <s v="8700"/>
    <m/>
    <x v="1030"/>
    <s v="Fusion Americas"/>
    <s v="94Z006329"/>
    <x v="472"/>
    <x v="472"/>
    <s v="NO"/>
    <s v="NO"/>
    <n v="115825.60000000001"/>
    <s v="O6 6667"/>
    <s v="?"/>
    <x v="0"/>
    <m/>
    <m/>
    <m/>
    <x v="0"/>
    <x v="2"/>
  </r>
  <r>
    <x v="1"/>
    <x v="1"/>
    <s v="USA"/>
    <s v="2014Q1"/>
    <s v="201402"/>
    <d v="2013-12-16T00:00:00"/>
    <s v="TF00"/>
    <s v="Muni, Shantanu"/>
    <x v="1031"/>
    <s v="Fusion Americas"/>
    <s v="26Z074873"/>
    <x v="473"/>
    <x v="473"/>
    <s v="NO"/>
    <s v="NO"/>
    <n v="12600"/>
    <s v="9100048556"/>
    <s v="?"/>
    <x v="1"/>
    <s v="W-NC Plains"/>
    <s v="1-Strat"/>
    <s v="1-Strat EG"/>
    <x v="1"/>
    <x v="2"/>
  </r>
  <r>
    <x v="0"/>
    <x v="13"/>
    <s v="France"/>
    <s v="2014Q1"/>
    <s v="201402"/>
    <d v="2013-12-17T00:00:00"/>
    <s v="8700"/>
    <m/>
    <x v="1032"/>
    <s v="Fusion EMEA"/>
    <s v="81R720787"/>
    <x v="474"/>
    <x v="474"/>
    <s v="NO"/>
    <s v="NO"/>
    <n v="29298.939699999999"/>
    <s v="3505255547 / MATRICS / SANEF"/>
    <s v="?"/>
    <x v="0"/>
    <m/>
    <m/>
    <m/>
    <x v="1"/>
    <x v="2"/>
  </r>
  <r>
    <x v="0"/>
    <x v="13"/>
    <s v="France"/>
    <s v="2014Q1"/>
    <s v="201402"/>
    <d v="2013-12-17T00:00:00"/>
    <s v="TF00"/>
    <m/>
    <x v="1033"/>
    <s v="Fusion EMEA"/>
    <s v="81R719379"/>
    <x v="475"/>
    <x v="475"/>
    <s v="NO"/>
    <s v="NO"/>
    <n v="23662.996200000001"/>
    <s v="333201 / ECONOCOM / COMMUNAUTE URBA"/>
    <s v="?"/>
    <x v="0"/>
    <m/>
    <m/>
    <m/>
    <x v="1"/>
    <x v="2"/>
  </r>
  <r>
    <x v="0"/>
    <x v="2"/>
    <s v="Germany"/>
    <s v="2014Q1"/>
    <s v="201402"/>
    <d v="2013-12-17T00:00:00"/>
    <s v="TF00"/>
    <s v="Duschek, Thomas"/>
    <x v="1034"/>
    <s v="Fusion EMEA"/>
    <s v="83R719086"/>
    <x v="185"/>
    <x v="184"/>
    <s v="ATTACH_BY_AMIDID"/>
    <s v="NO"/>
    <n v="403960.72590000002"/>
    <s v="4900002177"/>
    <s v="?"/>
    <x v="0"/>
    <m/>
    <m/>
    <m/>
    <x v="2"/>
    <x v="1"/>
  </r>
  <r>
    <x v="1"/>
    <x v="14"/>
    <s v="Canada"/>
    <s v="2014Q1"/>
    <s v="201402"/>
    <d v="2013-12-17T00:00:00"/>
    <s v="TE00"/>
    <s v="Guertin, Marc-Andre"/>
    <x v="1035"/>
    <s v="Fusion Americas"/>
    <s v="20Z055244"/>
    <x v="476"/>
    <x v="476"/>
    <s v="NO"/>
    <s v="NO"/>
    <n v="31076.713899999999"/>
    <s v="773092"/>
    <s v="?"/>
    <x v="0"/>
    <m/>
    <m/>
    <m/>
    <x v="1"/>
    <x v="2"/>
  </r>
  <r>
    <x v="2"/>
    <x v="7"/>
    <s v="Australia"/>
    <s v="2014Q1"/>
    <s v="201402"/>
    <d v="2013-12-18T00:00:00"/>
    <s v="TE00"/>
    <s v="Robert Manning"/>
    <x v="1036"/>
    <s v="Fusion APJ"/>
    <s v="906227512"/>
    <x v="113"/>
    <x v="113"/>
    <s v="NO"/>
    <s v="NO"/>
    <n v="22696.812900000001"/>
    <s v="3393086"/>
    <s v="?"/>
    <x v="0"/>
    <m/>
    <m/>
    <m/>
    <x v="1"/>
    <x v="2"/>
  </r>
  <r>
    <x v="1"/>
    <x v="4"/>
    <s v="Brazil"/>
    <s v="2014Q1"/>
    <s v="201402"/>
    <d v="2013-12-18T00:00:00"/>
    <s v="TE00"/>
    <m/>
    <x v="1037"/>
    <s v="Fusion Americas"/>
    <s v="K1Z061573"/>
    <x v="477"/>
    <x v="477"/>
    <s v="NO"/>
    <s v="NO"/>
    <n v="24962.34"/>
    <s v="SR 491034 - OC nº1274"/>
    <s v="?"/>
    <x v="0"/>
    <m/>
    <m/>
    <m/>
    <x v="1"/>
    <x v="2"/>
  </r>
  <r>
    <x v="1"/>
    <x v="4"/>
    <s v="Brazil"/>
    <s v="2014Q1"/>
    <s v="201402"/>
    <d v="2013-12-18T00:00:00"/>
    <s v="TE00"/>
    <m/>
    <x v="1038"/>
    <s v="Fusion Americas"/>
    <s v="K1Z061256"/>
    <x v="464"/>
    <x v="464"/>
    <s v="NO"/>
    <s v="NO"/>
    <n v="-5477.29"/>
    <s v="SR 988904 - PO244922"/>
    <s v="?"/>
    <x v="0"/>
    <m/>
    <m/>
    <m/>
    <x v="1"/>
    <x v="2"/>
  </r>
  <r>
    <x v="1"/>
    <x v="14"/>
    <s v="Canada"/>
    <s v="2014Q1"/>
    <s v="201402"/>
    <d v="2013-12-18T00:00:00"/>
    <s v="8700"/>
    <s v="Gitajn, Reney"/>
    <x v="1039"/>
    <s v="Fusion Americas"/>
    <s v="20Z055041"/>
    <x v="323"/>
    <x v="322"/>
    <s v="NO"/>
    <s v="ATTACH_BY_AMIDID"/>
    <n v="93842.757899999997"/>
    <s v="4300206690"/>
    <s v="?"/>
    <x v="0"/>
    <m/>
    <m/>
    <m/>
    <x v="1"/>
    <x v="0"/>
  </r>
  <r>
    <x v="1"/>
    <x v="4"/>
    <s v="Brazil"/>
    <s v="2014Q1"/>
    <s v="201402"/>
    <d v="2013-12-18T00:00:00"/>
    <s v="4Y00"/>
    <m/>
    <x v="1038"/>
    <s v="Fusion Americas"/>
    <s v="K1Z061256"/>
    <x v="464"/>
    <x v="464"/>
    <s v="NO"/>
    <s v="NO"/>
    <n v="-671.54"/>
    <s v="SR 988904 - PO244922"/>
    <s v="?"/>
    <x v="0"/>
    <m/>
    <m/>
    <m/>
    <x v="1"/>
    <x v="2"/>
  </r>
  <r>
    <x v="0"/>
    <x v="3"/>
    <s v="Czech"/>
    <s v="2014Q1"/>
    <s v="201402"/>
    <d v="2013-12-18T00:00:00"/>
    <s v="8700"/>
    <s v="Holusa, Miroslav"/>
    <x v="1040"/>
    <s v="Fusion EMEA"/>
    <s v="L8R725081"/>
    <x v="478"/>
    <x v="478"/>
    <s v="NO"/>
    <s v="NO"/>
    <n v="4968.2824000000001"/>
    <s v="2113120262/ 1800110211,385,749,746"/>
    <s v="?"/>
    <x v="0"/>
    <m/>
    <m/>
    <m/>
    <x v="1"/>
    <x v="2"/>
  </r>
  <r>
    <x v="2"/>
    <x v="15"/>
    <s v="India"/>
    <s v="2014Q1"/>
    <s v="201402"/>
    <d v="2013-12-18T00:00:00"/>
    <s v="4Y00"/>
    <m/>
    <x v="1041"/>
    <s v="Fusion APJ"/>
    <s v="J92597677"/>
    <x v="340"/>
    <x v="339"/>
    <s v="NO"/>
    <s v="NO"/>
    <n v="4166.5802999999996"/>
    <s v="A001677/RANBAXY LAB"/>
    <s v="?"/>
    <x v="0"/>
    <m/>
    <m/>
    <m/>
    <x v="1"/>
    <x v="2"/>
  </r>
  <r>
    <x v="0"/>
    <x v="2"/>
    <s v="Germany"/>
    <s v="2014Q1"/>
    <s v="201402"/>
    <d v="2013-12-18T00:00:00"/>
    <s v="8700"/>
    <m/>
    <x v="1042"/>
    <s v="Fusion EMEA"/>
    <s v="83R729881"/>
    <x v="127"/>
    <x v="126"/>
    <s v="NO"/>
    <s v="NO"/>
    <n v="82139.899699999994"/>
    <s v="4300056076/95237/ITC"/>
    <s v="?"/>
    <x v="0"/>
    <m/>
    <m/>
    <m/>
    <x v="1"/>
    <x v="2"/>
  </r>
  <r>
    <x v="0"/>
    <x v="2"/>
    <s v="Germany"/>
    <s v="2014Q1"/>
    <s v="201402"/>
    <d v="2013-12-18T00:00:00"/>
    <s v="TE00"/>
    <m/>
    <x v="1043"/>
    <s v="Fusion EMEA"/>
    <s v="83R725225"/>
    <x v="479"/>
    <x v="479"/>
    <s v="NO"/>
    <s v="NO"/>
    <n v="90115.142699999997"/>
    <s v="SOI / 4900145941"/>
    <s v="?"/>
    <x v="0"/>
    <m/>
    <m/>
    <m/>
    <x v="1"/>
    <x v="2"/>
  </r>
  <r>
    <x v="0"/>
    <x v="8"/>
    <s v="Denmark"/>
    <s v="2014Q1"/>
    <s v="201402"/>
    <d v="2013-12-18T00:00:00"/>
    <s v="TE00"/>
    <s v="Paludan, Christian"/>
    <x v="1044"/>
    <s v="Fusion EMEA"/>
    <s v="93R727135"/>
    <x v="480"/>
    <x v="480"/>
    <s v="NO"/>
    <s v="NO"/>
    <n v="21252.786899999999"/>
    <s v="QTP_UFT_2013"/>
    <s v="?"/>
    <x v="0"/>
    <m/>
    <m/>
    <m/>
    <x v="1"/>
    <x v="2"/>
  </r>
  <r>
    <x v="0"/>
    <x v="13"/>
    <s v="France"/>
    <s v="2014Q1"/>
    <s v="201402"/>
    <d v="2013-12-18T00:00:00"/>
    <s v="TE00"/>
    <s v="Scheiltienne, Herve"/>
    <x v="1045"/>
    <s v="Fusion EMEA"/>
    <s v="81R727132"/>
    <x v="481"/>
    <x v="481"/>
    <s v="NO"/>
    <s v="NO"/>
    <n v="8148.6678000000002"/>
    <s v="3505256833 / C2L2 CONSULTING / VEOL"/>
    <s v="?"/>
    <x v="0"/>
    <m/>
    <m/>
    <m/>
    <x v="1"/>
    <x v="2"/>
  </r>
  <r>
    <x v="0"/>
    <x v="0"/>
    <s v="UK"/>
    <s v="2014Q1"/>
    <s v="201402"/>
    <d v="2013-12-17T00:00:00"/>
    <s v="TE00"/>
    <m/>
    <x v="1046"/>
    <s v="Fusion EMEA"/>
    <s v="80R217094"/>
    <x v="351"/>
    <x v="350"/>
    <s v="NO"/>
    <s v="NO"/>
    <n v="-1359.7"/>
    <s v="E843515"/>
    <s v="?"/>
    <x v="0"/>
    <m/>
    <m/>
    <m/>
    <x v="1"/>
    <x v="2"/>
  </r>
  <r>
    <x v="0"/>
    <x v="0"/>
    <s v="UK"/>
    <s v="2014Q1"/>
    <s v="201402"/>
    <d v="2013-12-17T00:00:00"/>
    <s v="TE00"/>
    <m/>
    <x v="1047"/>
    <s v="Fusion EMEA"/>
    <s v="80R217094"/>
    <x v="351"/>
    <x v="350"/>
    <s v="NO"/>
    <s v="NO"/>
    <n v="-12623.296700000001"/>
    <s v="E843515"/>
    <s v="?"/>
    <x v="0"/>
    <m/>
    <m/>
    <m/>
    <x v="1"/>
    <x v="2"/>
  </r>
  <r>
    <x v="2"/>
    <x v="11"/>
    <s v="Taiwan"/>
    <s v="2014Q1"/>
    <s v="201402"/>
    <d v="2013-12-17T00:00:00"/>
    <s v="8700"/>
    <m/>
    <x v="1048"/>
    <s v="Fusion APJ"/>
    <s v="D40050933"/>
    <x v="183"/>
    <x v="182"/>
    <s v="NO"/>
    <s v="NO"/>
    <n v="1790.2792999999999"/>
    <s v="PO-2013-02218"/>
    <s v="?"/>
    <x v="0"/>
    <m/>
    <m/>
    <m/>
    <x v="1"/>
    <x v="2"/>
  </r>
  <r>
    <x v="0"/>
    <x v="0"/>
    <s v="UK"/>
    <s v="2014Q1"/>
    <s v="201402"/>
    <d v="2013-12-17T00:00:00"/>
    <s v="TE00"/>
    <m/>
    <x v="1049"/>
    <s v="Fusion EMEA"/>
    <s v="80R217094"/>
    <x v="351"/>
    <x v="350"/>
    <s v="NO"/>
    <s v="NO"/>
    <n v="-1359.7"/>
    <s v="E843515"/>
    <s v="?"/>
    <x v="0"/>
    <m/>
    <m/>
    <m/>
    <x v="1"/>
    <x v="2"/>
  </r>
  <r>
    <x v="0"/>
    <x v="0"/>
    <s v="UK"/>
    <s v="2014Q1"/>
    <s v="201402"/>
    <d v="2013-12-17T00:00:00"/>
    <s v="TE00"/>
    <m/>
    <x v="1050"/>
    <s v="Fusion EMEA"/>
    <s v="80R217094"/>
    <x v="351"/>
    <x v="350"/>
    <s v="NO"/>
    <s v="NO"/>
    <n v="-1359.7"/>
    <s v="E843515"/>
    <s v="?"/>
    <x v="0"/>
    <m/>
    <m/>
    <m/>
    <x v="1"/>
    <x v="2"/>
  </r>
  <r>
    <x v="0"/>
    <x v="0"/>
    <s v="UK"/>
    <s v="2014Q1"/>
    <s v="201402"/>
    <d v="2013-12-17T00:00:00"/>
    <s v="TE00"/>
    <m/>
    <x v="1051"/>
    <s v="Fusion EMEA"/>
    <s v="80R217094"/>
    <x v="351"/>
    <x v="350"/>
    <s v="NO"/>
    <s v="NO"/>
    <n v="-1359.7"/>
    <s v="E843515"/>
    <s v="?"/>
    <x v="0"/>
    <m/>
    <m/>
    <m/>
    <x v="1"/>
    <x v="2"/>
  </r>
  <r>
    <x v="0"/>
    <x v="0"/>
    <s v="UK"/>
    <s v="2014Q1"/>
    <s v="201402"/>
    <d v="2013-12-17T00:00:00"/>
    <s v="TE00"/>
    <m/>
    <x v="1052"/>
    <s v="Fusion EMEA"/>
    <s v="80R217094"/>
    <x v="351"/>
    <x v="350"/>
    <s v="NO"/>
    <s v="NO"/>
    <n v="-1359.7"/>
    <s v="E843515"/>
    <s v="?"/>
    <x v="0"/>
    <m/>
    <m/>
    <m/>
    <x v="1"/>
    <x v="2"/>
  </r>
  <r>
    <x v="0"/>
    <x v="0"/>
    <s v="UK"/>
    <s v="2014Q1"/>
    <s v="201402"/>
    <d v="2013-12-17T00:00:00"/>
    <s v="TE00"/>
    <m/>
    <x v="1053"/>
    <s v="Fusion EMEA"/>
    <s v="80R217094"/>
    <x v="351"/>
    <x v="350"/>
    <s v="NO"/>
    <s v="NO"/>
    <n v="-1359.7"/>
    <s v="E843515"/>
    <s v="?"/>
    <x v="0"/>
    <m/>
    <m/>
    <m/>
    <x v="1"/>
    <x v="2"/>
  </r>
  <r>
    <x v="0"/>
    <x v="0"/>
    <s v="UK"/>
    <s v="2014Q1"/>
    <s v="201402"/>
    <d v="2013-12-17T00:00:00"/>
    <s v="TE00"/>
    <m/>
    <x v="1054"/>
    <s v="Fusion EMEA"/>
    <s v="80R217094"/>
    <x v="351"/>
    <x v="350"/>
    <s v="NO"/>
    <s v="NO"/>
    <n v="-1359.7"/>
    <s v="E843515"/>
    <s v="?"/>
    <x v="0"/>
    <m/>
    <m/>
    <m/>
    <x v="1"/>
    <x v="2"/>
  </r>
  <r>
    <x v="0"/>
    <x v="0"/>
    <s v="UK"/>
    <s v="2014Q1"/>
    <s v="201402"/>
    <d v="2013-12-17T00:00:00"/>
    <s v="TE00"/>
    <m/>
    <x v="1055"/>
    <s v="Fusion EMEA"/>
    <s v="80R217094"/>
    <x v="351"/>
    <x v="350"/>
    <s v="NO"/>
    <s v="NO"/>
    <n v="-1359.7"/>
    <s v="E843515"/>
    <s v="?"/>
    <x v="0"/>
    <m/>
    <m/>
    <m/>
    <x v="1"/>
    <x v="2"/>
  </r>
  <r>
    <x v="0"/>
    <x v="0"/>
    <s v="UK"/>
    <s v="2014Q1"/>
    <s v="201402"/>
    <d v="2013-12-17T00:00:00"/>
    <s v="TE00"/>
    <m/>
    <x v="1056"/>
    <s v="Fusion EMEA"/>
    <s v="80R217094"/>
    <x v="351"/>
    <x v="350"/>
    <s v="NO"/>
    <s v="NO"/>
    <n v="-1359.7"/>
    <s v="E843515"/>
    <s v="?"/>
    <x v="0"/>
    <m/>
    <m/>
    <m/>
    <x v="1"/>
    <x v="2"/>
  </r>
  <r>
    <x v="0"/>
    <x v="0"/>
    <s v="UK"/>
    <s v="2014Q1"/>
    <s v="201402"/>
    <d v="2013-12-17T00:00:00"/>
    <s v="TE00"/>
    <m/>
    <x v="1057"/>
    <s v="Fusion EMEA"/>
    <s v="80R217094"/>
    <x v="351"/>
    <x v="350"/>
    <s v="NO"/>
    <s v="NO"/>
    <n v="-1359.7"/>
    <s v="E843515"/>
    <s v="?"/>
    <x v="0"/>
    <m/>
    <m/>
    <m/>
    <x v="1"/>
    <x v="2"/>
  </r>
  <r>
    <x v="0"/>
    <x v="0"/>
    <s v="UK"/>
    <s v="2014Q1"/>
    <s v="201402"/>
    <d v="2013-12-17T00:00:00"/>
    <s v="TE00"/>
    <m/>
    <x v="1058"/>
    <s v="Fusion EMEA"/>
    <s v="80R217094"/>
    <x v="351"/>
    <x v="350"/>
    <s v="NO"/>
    <s v="NO"/>
    <n v="-1359.7"/>
    <s v="E843515"/>
    <s v="?"/>
    <x v="0"/>
    <m/>
    <m/>
    <m/>
    <x v="1"/>
    <x v="2"/>
  </r>
  <r>
    <x v="1"/>
    <x v="1"/>
    <s v="USA"/>
    <s v="2014Q1"/>
    <s v="201402"/>
    <d v="2013-12-17T00:00:00"/>
    <s v="8700"/>
    <m/>
    <x v="1059"/>
    <s v="Fusion Americas"/>
    <s v="24Z129452"/>
    <x v="1"/>
    <x v="1"/>
    <s v="NO"/>
    <s v="NO"/>
    <n v="63780"/>
    <s v="4300207535"/>
    <s v="?"/>
    <x v="0"/>
    <m/>
    <m/>
    <m/>
    <x v="2"/>
    <x v="1"/>
  </r>
  <r>
    <x v="0"/>
    <x v="3"/>
    <s v="Poland"/>
    <s v="2014Q1"/>
    <s v="201402"/>
    <d v="2013-12-17T00:00:00"/>
    <s v="TF00"/>
    <m/>
    <x v="1060"/>
    <s v="Fusion EMEA"/>
    <s v="L6R720433"/>
    <x v="482"/>
    <x v="482"/>
    <s v="NO"/>
    <s v="NO"/>
    <n v="59071.9355"/>
    <s v="3505257158"/>
    <s v="?"/>
    <x v="0"/>
    <m/>
    <m/>
    <m/>
    <x v="1"/>
    <x v="2"/>
  </r>
  <r>
    <x v="0"/>
    <x v="3"/>
    <s v="Poland"/>
    <s v="2014Q1"/>
    <s v="201402"/>
    <d v="2013-12-17T00:00:00"/>
    <s v="8700"/>
    <m/>
    <x v="1061"/>
    <s v="Fusion EMEA"/>
    <s v="L6R720881"/>
    <x v="483"/>
    <x v="483"/>
    <s v="NO"/>
    <s v="NO"/>
    <n v="33159.532500000001"/>
    <s v="3505257447"/>
    <s v="?"/>
    <x v="0"/>
    <m/>
    <m/>
    <m/>
    <x v="1"/>
    <x v="2"/>
  </r>
  <r>
    <x v="1"/>
    <x v="4"/>
    <s v="Mexico"/>
    <s v="2014Q1"/>
    <s v="201402"/>
    <d v="2013-12-17T00:00:00"/>
    <s v="8700"/>
    <m/>
    <x v="1062"/>
    <s v="Fusion Americas"/>
    <s v="36Z036448"/>
    <x v="484"/>
    <x v="484"/>
    <s v="NO"/>
    <s v="NO"/>
    <n v="52864.848700000002"/>
    <s v="4502555787/DIRECT/SABRITAS"/>
    <s v="?"/>
    <x v="0"/>
    <m/>
    <m/>
    <m/>
    <x v="1"/>
    <x v="2"/>
  </r>
  <r>
    <x v="1"/>
    <x v="4"/>
    <s v="Mexico"/>
    <s v="2014Q1"/>
    <s v="201402"/>
    <d v="2013-12-17T00:00:00"/>
    <s v="8700"/>
    <s v="Gutierrez, Sonia"/>
    <x v="1063"/>
    <s v="Fusion Americas"/>
    <s v="36Z036430"/>
    <x v="485"/>
    <x v="485"/>
    <s v="NO"/>
    <s v="NO"/>
    <n v="1015.34"/>
    <s v="7200045688/DIRECT/TELCEL"/>
    <s v="?"/>
    <x v="0"/>
    <m/>
    <m/>
    <m/>
    <x v="1"/>
    <x v="2"/>
  </r>
  <r>
    <x v="2"/>
    <x v="7"/>
    <s v="New Zealand"/>
    <s v="2014Q1"/>
    <s v="201402"/>
    <d v="2013-12-17T00:00:00"/>
    <s v="8700"/>
    <m/>
    <x v="1064"/>
    <s v="Fusion APJ"/>
    <s v="978204638"/>
    <x v="486"/>
    <x v="486"/>
    <s v="NO"/>
    <s v="NO"/>
    <n v="8269.1056000000008"/>
    <s v="5020025177"/>
    <s v="?"/>
    <x v="0"/>
    <m/>
    <m/>
    <m/>
    <x v="1"/>
    <x v="2"/>
  </r>
  <r>
    <x v="0"/>
    <x v="3"/>
    <s v="Russia"/>
    <s v="2014Q1"/>
    <s v="201402"/>
    <d v="2013-12-17T00:00:00"/>
    <s v="TF00"/>
    <m/>
    <x v="1065"/>
    <s v="Fusion EMEA"/>
    <s v="CBR717543"/>
    <x v="14"/>
    <x v="14"/>
    <s v="NO"/>
    <s v="NO"/>
    <n v="22871.11"/>
    <s v="TCG039135_Ent_ Micex"/>
    <s v="?"/>
    <x v="0"/>
    <m/>
    <m/>
    <m/>
    <x v="1"/>
    <x v="1"/>
  </r>
  <r>
    <x v="0"/>
    <x v="2"/>
    <s v="Switzerland"/>
    <s v="2014Q1"/>
    <s v="201402"/>
    <d v="2013-12-17T00:00:00"/>
    <s v="TE00"/>
    <m/>
    <x v="1066"/>
    <s v="Fusion EMEA"/>
    <s v="87R718995"/>
    <x v="487"/>
    <x v="487"/>
    <s v="NO"/>
    <s v="NO"/>
    <n v="34142.125500000002"/>
    <s v="8700-66106-04"/>
    <s v="?"/>
    <x v="0"/>
    <m/>
    <m/>
    <m/>
    <x v="1"/>
    <x v="2"/>
  </r>
  <r>
    <x v="0"/>
    <x v="0"/>
    <s v="UK"/>
    <s v="2014Q1"/>
    <s v="201402"/>
    <d v="2013-12-17T00:00:00"/>
    <s v="TE00"/>
    <m/>
    <x v="1067"/>
    <s v="Fusion EMEA"/>
    <s v="80R217094"/>
    <x v="351"/>
    <x v="350"/>
    <s v="NO"/>
    <s v="NO"/>
    <n v="-1359.7"/>
    <s v="E843515"/>
    <s v="?"/>
    <x v="0"/>
    <m/>
    <m/>
    <m/>
    <x v="1"/>
    <x v="2"/>
  </r>
  <r>
    <x v="2"/>
    <x v="6"/>
    <s v="Vietnam"/>
    <s v="2014Q1"/>
    <s v="201402"/>
    <d v="2013-12-17T00:00:00"/>
    <s v="TE00"/>
    <m/>
    <x v="1068"/>
    <s v="Fusion APJ"/>
    <s v="756372185"/>
    <x v="488"/>
    <x v="488"/>
    <s v="NO"/>
    <s v="NO"/>
    <n v="23598"/>
    <s v="HP-1216/13-Vietinbank"/>
    <s v="?"/>
    <x v="0"/>
    <m/>
    <m/>
    <m/>
    <x v="1"/>
    <x v="2"/>
  </r>
  <r>
    <x v="0"/>
    <x v="10"/>
    <s v="Algeria"/>
    <s v="2014Q1"/>
    <s v="201402"/>
    <d v="2013-12-18T00:00:00"/>
    <s v="8700"/>
    <m/>
    <x v="1069"/>
    <s v="Fusion EMEA"/>
    <s v="CBR728155"/>
    <x v="489"/>
    <x v="489"/>
    <s v="NO"/>
    <s v="NO"/>
    <n v="11087.1399"/>
    <s v="13BC03489"/>
    <s v="?"/>
    <x v="0"/>
    <m/>
    <m/>
    <m/>
    <x v="1"/>
    <x v="2"/>
  </r>
  <r>
    <x v="0"/>
    <x v="10"/>
    <s v="Algeria"/>
    <s v="2014Q1"/>
    <s v="201402"/>
    <d v="2013-12-18T00:00:00"/>
    <s v="4Y00"/>
    <m/>
    <x v="1069"/>
    <s v="Fusion EMEA"/>
    <s v="CBR728155"/>
    <x v="489"/>
    <x v="489"/>
    <s v="NO"/>
    <s v="NO"/>
    <n v="83164.015799999994"/>
    <s v="13BC03489"/>
    <s v="?"/>
    <x v="0"/>
    <m/>
    <m/>
    <m/>
    <x v="1"/>
    <x v="2"/>
  </r>
  <r>
    <x v="1"/>
    <x v="1"/>
    <s v="USA"/>
    <s v="2014Q1"/>
    <s v="201402"/>
    <d v="2013-12-17T00:00:00"/>
    <s v="TE00"/>
    <m/>
    <x v="1070"/>
    <s v="Fusion Americas"/>
    <s v="26Z075043"/>
    <x v="490"/>
    <x v="490"/>
    <s v="NO"/>
    <s v="NO"/>
    <n v="24750"/>
    <s v="40059308"/>
    <s v="?"/>
    <x v="0"/>
    <m/>
    <m/>
    <m/>
    <x v="1"/>
    <x v="2"/>
  </r>
  <r>
    <x v="1"/>
    <x v="1"/>
    <s v="USA"/>
    <s v="2014Q1"/>
    <s v="201402"/>
    <d v="2013-12-17T00:00:00"/>
    <s v="TE00"/>
    <s v="Shaw, Kelley"/>
    <x v="1071"/>
    <s v="Fusion Americas"/>
    <s v="26Z075082"/>
    <x v="491"/>
    <x v="491"/>
    <s v="NO"/>
    <s v="NO"/>
    <n v="36000"/>
    <s v="295326"/>
    <s v="?"/>
    <x v="1"/>
    <s v="W-NC Plains"/>
    <s v="4-Comm T2"/>
    <s v="4-Comm T2"/>
    <x v="1"/>
    <x v="2"/>
  </r>
  <r>
    <x v="1"/>
    <x v="1"/>
    <s v="USA"/>
    <s v="2014Q1"/>
    <s v="201402"/>
    <d v="2013-12-17T00:00:00"/>
    <s v="TE00"/>
    <m/>
    <x v="1072"/>
    <s v="Fusion Americas"/>
    <s v="26Z075050"/>
    <x v="492"/>
    <x v="492"/>
    <s v="NO"/>
    <s v="NO"/>
    <n v="16800"/>
    <s v="UC 1400140503"/>
    <s v="?"/>
    <x v="3"/>
    <s v="P-SLED"/>
    <s v="5-Territory"/>
    <s v="5-Territory"/>
    <x v="1"/>
    <x v="2"/>
  </r>
  <r>
    <x v="0"/>
    <x v="10"/>
    <s v="UAE"/>
    <s v="2014Q1"/>
    <s v="201402"/>
    <d v="2013-12-18T00:00:00"/>
    <s v="8700"/>
    <m/>
    <x v="1073"/>
    <s v="Fusion EMEA"/>
    <s v="E8R725250"/>
    <x v="15"/>
    <x v="15"/>
    <s v="NO"/>
    <s v="NO"/>
    <n v="15650"/>
    <s v="130001503"/>
    <s v="?"/>
    <x v="0"/>
    <m/>
    <m/>
    <m/>
    <x v="1"/>
    <x v="2"/>
  </r>
  <r>
    <x v="1"/>
    <x v="1"/>
    <s v="USA"/>
    <s v="2014Q1"/>
    <s v="201402"/>
    <d v="2013-12-17T00:00:00"/>
    <s v="8700"/>
    <s v="TBH-West"/>
    <x v="1074"/>
    <s v="Fusion Americas"/>
    <s v="26Z070426"/>
    <x v="493"/>
    <x v="493"/>
    <s v="NO"/>
    <s v="NO"/>
    <n v="14145.087299999999"/>
    <s v="3000687488"/>
    <s v="?"/>
    <x v="1"/>
    <s v="W-Northwest"/>
    <s v="1-Strat"/>
    <s v="1-Strat EG"/>
    <x v="1"/>
    <x v="2"/>
  </r>
  <r>
    <x v="1"/>
    <x v="1"/>
    <s v="USA"/>
    <s v="2014Q1"/>
    <s v="201402"/>
    <d v="2013-12-17T00:00:00"/>
    <s v="8700"/>
    <s v="TBH-West"/>
    <x v="1075"/>
    <s v="Fusion Americas"/>
    <s v="26Z070426"/>
    <x v="493"/>
    <x v="493"/>
    <s v="NO"/>
    <s v="NO"/>
    <n v="-14145.087299999999"/>
    <s v="3000687488"/>
    <s v="?"/>
    <x v="1"/>
    <s v="W-Northwest"/>
    <s v="1-Strat"/>
    <s v="1-Strat EG"/>
    <x v="1"/>
    <x v="2"/>
  </r>
  <r>
    <x v="1"/>
    <x v="1"/>
    <s v="USA"/>
    <s v="2014Q1"/>
    <s v="201402"/>
    <d v="2013-12-17T00:00:00"/>
    <s v="8700"/>
    <m/>
    <x v="1076"/>
    <s v="Fusion Americas"/>
    <s v="26Z074984"/>
    <x v="238"/>
    <x v="237"/>
    <s v="NO"/>
    <s v="NO"/>
    <n v="1820.8"/>
    <s v="972721 OJ"/>
    <s v="?"/>
    <x v="2"/>
    <s v="E-Mid Atlantic"/>
    <s v="4-Comm T2"/>
    <s v="4-Comm T2"/>
    <x v="1"/>
    <x v="2"/>
  </r>
  <r>
    <x v="1"/>
    <x v="1"/>
    <s v="USA"/>
    <s v="2014Q1"/>
    <s v="201402"/>
    <d v="2013-12-17T00:00:00"/>
    <s v="8700"/>
    <m/>
    <x v="1077"/>
    <s v="Fusion Americas"/>
    <s v="26Z049514"/>
    <x v="14"/>
    <x v="14"/>
    <s v="NO"/>
    <s v="NO"/>
    <n v="10000"/>
    <s v="EMAP - Gold Membership"/>
    <s v="?"/>
    <x v="0"/>
    <m/>
    <m/>
    <m/>
    <x v="1"/>
    <x v="1"/>
  </r>
  <r>
    <x v="0"/>
    <x v="0"/>
    <s v="UK"/>
    <s v="2014Q1"/>
    <s v="201402"/>
    <d v="2013-12-17T00:00:00"/>
    <s v="TE00"/>
    <m/>
    <x v="1078"/>
    <s v="Fusion EMEA"/>
    <s v="80R217094"/>
    <x v="351"/>
    <x v="350"/>
    <s v="NO"/>
    <s v="NO"/>
    <n v="-1359.7"/>
    <s v="E843515"/>
    <s v="?"/>
    <x v="0"/>
    <m/>
    <m/>
    <m/>
    <x v="1"/>
    <x v="2"/>
  </r>
  <r>
    <x v="0"/>
    <x v="0"/>
    <s v="UK"/>
    <s v="2014Q1"/>
    <s v="201402"/>
    <d v="2013-12-17T00:00:00"/>
    <s v="TE00"/>
    <m/>
    <x v="1079"/>
    <s v="Fusion EMEA"/>
    <s v="80R217094"/>
    <x v="351"/>
    <x v="350"/>
    <s v="NO"/>
    <s v="NO"/>
    <n v="-1359.7"/>
    <s v="E843515"/>
    <s v="?"/>
    <x v="0"/>
    <m/>
    <m/>
    <m/>
    <x v="1"/>
    <x v="2"/>
  </r>
  <r>
    <x v="1"/>
    <x v="1"/>
    <s v="USA"/>
    <s v="2014Q1"/>
    <s v="201402"/>
    <d v="2013-12-17T00:00:00"/>
    <s v="8700"/>
    <s v="Coyne, Joe"/>
    <x v="1080"/>
    <s v="Fusion Americas"/>
    <s v="26Z075041"/>
    <x v="494"/>
    <x v="494"/>
    <s v="NO"/>
    <s v="NO"/>
    <n v="5330"/>
    <s v="690759EA"/>
    <s v="?"/>
    <x v="3"/>
    <s v="P-FED-DoD/Intel"/>
    <s v="1-Strat"/>
    <s v="1-Strat"/>
    <x v="1"/>
    <x v="2"/>
  </r>
  <r>
    <x v="1"/>
    <x v="1"/>
    <s v="USA"/>
    <s v="2014Q1"/>
    <s v="201402"/>
    <d v="2013-12-17T00:00:00"/>
    <s v="4Y00"/>
    <m/>
    <x v="1081"/>
    <s v="Fusion Americas"/>
    <s v="26Z075075"/>
    <x v="495"/>
    <x v="495"/>
    <s v="ATTACH_BY_AMIDID"/>
    <s v="ATTACH_BY_AMIDID"/>
    <n v="108604"/>
    <s v="842018"/>
    <s v="?"/>
    <x v="2"/>
    <s v="E-Mid Atlantic"/>
    <s v="3-Comm T1"/>
    <s v="3-Comm T1"/>
    <x v="0"/>
    <x v="0"/>
  </r>
  <r>
    <x v="1"/>
    <x v="1"/>
    <s v="USA"/>
    <s v="2014Q1"/>
    <s v="201402"/>
    <d v="2013-12-17T00:00:00"/>
    <s v="TF00"/>
    <m/>
    <x v="1059"/>
    <s v="Fusion Americas"/>
    <s v="24Z129452"/>
    <x v="1"/>
    <x v="1"/>
    <s v="NO"/>
    <s v="NO"/>
    <n v="37842"/>
    <s v="4300207535"/>
    <s v="?"/>
    <x v="0"/>
    <m/>
    <m/>
    <m/>
    <x v="2"/>
    <x v="1"/>
  </r>
  <r>
    <x v="1"/>
    <x v="1"/>
    <s v="USA"/>
    <s v="2014Q1"/>
    <s v="201402"/>
    <d v="2013-12-17T00:00:00"/>
    <s v="TE00"/>
    <s v="Barnett, John"/>
    <x v="1082"/>
    <s v="Fusion Americas"/>
    <s v="24Z129417"/>
    <x v="496"/>
    <x v="496"/>
    <s v="ATTACH_BY_AMIDID"/>
    <s v="NO"/>
    <n v="7560"/>
    <s v="4300207523"/>
    <s v="?"/>
    <x v="2"/>
    <s v="E-NYC Metro"/>
    <s v="4-Comm T2"/>
    <s v="4-Comm T2"/>
    <x v="1"/>
    <x v="2"/>
  </r>
  <r>
    <x v="1"/>
    <x v="1"/>
    <s v="USA"/>
    <s v="2014Q1"/>
    <s v="201402"/>
    <d v="2013-12-17T00:00:00"/>
    <s v="TE00"/>
    <m/>
    <x v="1083"/>
    <s v="Fusion Americas"/>
    <s v="24Z129199"/>
    <x v="497"/>
    <x v="497"/>
    <s v="NO"/>
    <s v="NO"/>
    <n v="17100"/>
    <s v="103300885172"/>
    <s v="?"/>
    <x v="1"/>
    <s v="W-Southwest"/>
    <s v="5-Territory"/>
    <s v="5-Territory"/>
    <x v="1"/>
    <x v="2"/>
  </r>
  <r>
    <x v="1"/>
    <x v="1"/>
    <s v="USA"/>
    <s v="2014Q1"/>
    <s v="201402"/>
    <d v="2013-12-17T00:00:00"/>
    <s v="TE00"/>
    <m/>
    <x v="1059"/>
    <s v="Fusion Americas"/>
    <s v="24Z129452"/>
    <x v="1"/>
    <x v="1"/>
    <s v="NO"/>
    <s v="NO"/>
    <n v="453509"/>
    <s v="4300207535"/>
    <s v="?"/>
    <x v="0"/>
    <m/>
    <m/>
    <m/>
    <x v="2"/>
    <x v="1"/>
  </r>
  <r>
    <x v="1"/>
    <x v="1"/>
    <s v="USA"/>
    <s v="2014Q1"/>
    <s v="201402"/>
    <d v="2013-12-21T00:00:00"/>
    <s v="8700"/>
    <s v="TBH-US-East3"/>
    <x v="1084"/>
    <s v="Fusion Americas"/>
    <s v="24Z130311"/>
    <x v="53"/>
    <x v="53"/>
    <s v="NO"/>
    <s v="NO"/>
    <n v="9900"/>
    <s v="103300890013"/>
    <s v="?"/>
    <x v="2"/>
    <s v="E-NYC Metro"/>
    <s v="1-Strat"/>
    <s v="1-Strat EG"/>
    <x v="1"/>
    <x v="1"/>
  </r>
  <r>
    <x v="1"/>
    <x v="1"/>
    <s v="USA"/>
    <s v="2014Q1"/>
    <s v="201402"/>
    <d v="2013-12-21T00:00:00"/>
    <s v="8700"/>
    <s v="Javadi, Lee"/>
    <x v="1085"/>
    <s v="Fusion Americas"/>
    <s v="24Z130247"/>
    <x v="134"/>
    <x v="133"/>
    <s v="NO"/>
    <s v="NO"/>
    <n v="20484"/>
    <s v="6820219"/>
    <s v="?"/>
    <x v="3"/>
    <s v="P-FED-Civ/SI"/>
    <s v="1-Strat"/>
    <s v="1-Strat"/>
    <x v="1"/>
    <x v="2"/>
  </r>
  <r>
    <x v="1"/>
    <x v="1"/>
    <s v="USA"/>
    <s v="2014Q1"/>
    <s v="201402"/>
    <d v="2013-12-21T00:00:00"/>
    <s v="TE00"/>
    <m/>
    <x v="1086"/>
    <s v="Fusion Americas"/>
    <s v="26Z075452"/>
    <x v="498"/>
    <x v="498"/>
    <s v="ATTACH_BY_AMIDID"/>
    <s v="NO"/>
    <n v="17205"/>
    <s v="4200106205"/>
    <s v="?"/>
    <x v="0"/>
    <m/>
    <m/>
    <m/>
    <x v="1"/>
    <x v="2"/>
  </r>
  <r>
    <x v="1"/>
    <x v="1"/>
    <s v="USA"/>
    <s v="2014Q1"/>
    <s v="201402"/>
    <d v="2013-12-21T00:00:00"/>
    <s v="TE00"/>
    <m/>
    <x v="1087"/>
    <s v="Fusion Americas"/>
    <s v="26Z075474"/>
    <x v="1"/>
    <x v="1"/>
    <s v="NO"/>
    <s v="NO"/>
    <n v="40662.6"/>
    <s v="5004425823"/>
    <s v="?"/>
    <x v="0"/>
    <m/>
    <m/>
    <m/>
    <x v="1"/>
    <x v="1"/>
  </r>
  <r>
    <x v="1"/>
    <x v="1"/>
    <s v="USA"/>
    <s v="2014Q1"/>
    <s v="201402"/>
    <d v="2013-12-21T00:00:00"/>
    <s v="TE00"/>
    <m/>
    <x v="1088"/>
    <s v="Fusion Americas"/>
    <s v="24Z130187"/>
    <x v="499"/>
    <x v="499"/>
    <s v="NO"/>
    <s v="NO"/>
    <n v="25650"/>
    <s v="103300889983"/>
    <s v="?"/>
    <x v="0"/>
    <m/>
    <m/>
    <m/>
    <x v="1"/>
    <x v="2"/>
  </r>
  <r>
    <x v="1"/>
    <x v="1"/>
    <s v="USA"/>
    <s v="2014Q1"/>
    <s v="201402"/>
    <d v="2013-12-21T00:00:00"/>
    <s v="8700"/>
    <m/>
    <x v="1089"/>
    <s v="Fusion Americas"/>
    <s v="26Z075496"/>
    <x v="500"/>
    <x v="500"/>
    <s v="NO"/>
    <s v="NO"/>
    <n v="274827"/>
    <s v="4505059386"/>
    <s v="?"/>
    <x v="1"/>
    <s v="W-NC Great Lakes"/>
    <s v="4-Comm T2"/>
    <s v="4-Comm T2"/>
    <x v="2"/>
    <x v="2"/>
  </r>
  <r>
    <x v="1"/>
    <x v="1"/>
    <s v="USA"/>
    <s v="2014Q1"/>
    <s v="201402"/>
    <d v="2013-12-21T00:00:00"/>
    <s v="TE00"/>
    <m/>
    <x v="1090"/>
    <s v="Fusion Americas"/>
    <s v="24Z130322"/>
    <x v="501"/>
    <x v="501"/>
    <s v="NO"/>
    <s v="NO"/>
    <n v="67100"/>
    <s v="4300210082"/>
    <s v="?"/>
    <x v="2"/>
    <s v="E-Northeast"/>
    <s v="5-Territory"/>
    <s v="5-Territory"/>
    <x v="1"/>
    <x v="2"/>
  </r>
  <r>
    <x v="1"/>
    <x v="1"/>
    <s v="USA"/>
    <s v="2014Q1"/>
    <s v="201402"/>
    <d v="2013-12-21T00:00:00"/>
    <s v="TE00"/>
    <m/>
    <x v="1091"/>
    <s v="Fusion Americas"/>
    <s v="24Z130254"/>
    <x v="162"/>
    <x v="161"/>
    <s v="NO"/>
    <s v="NO"/>
    <n v="112000"/>
    <s v="4300209934"/>
    <s v="?"/>
    <x v="2"/>
    <s v="E-Mid Atlantic"/>
    <s v="4-Comm T2"/>
    <s v="4-Comm T2"/>
    <x v="0"/>
    <x v="2"/>
  </r>
  <r>
    <x v="1"/>
    <x v="1"/>
    <s v="USA"/>
    <s v="2014Q1"/>
    <s v="201402"/>
    <d v="2013-12-21T00:00:00"/>
    <s v="TF00"/>
    <m/>
    <x v="1092"/>
    <s v="Fusion Americas"/>
    <s v="26Z075495"/>
    <x v="500"/>
    <x v="500"/>
    <s v="NO"/>
    <s v="NO"/>
    <n v="272510"/>
    <s v="4505059389"/>
    <s v="?"/>
    <x v="1"/>
    <s v="W-NC Great Lakes"/>
    <s v="4-Comm T2"/>
    <s v="4-Comm T2"/>
    <x v="2"/>
    <x v="2"/>
  </r>
  <r>
    <x v="1"/>
    <x v="1"/>
    <s v="USA"/>
    <s v="2014Q1"/>
    <s v="201402"/>
    <d v="2013-12-21T00:00:00"/>
    <s v="TF00"/>
    <m/>
    <x v="1093"/>
    <s v="Fusion Americas"/>
    <s v="26Z075471"/>
    <x v="500"/>
    <x v="500"/>
    <s v="NO"/>
    <s v="NO"/>
    <n v="82429.16"/>
    <s v="4505059217"/>
    <s v="?"/>
    <x v="1"/>
    <s v="W-NC Great Lakes"/>
    <s v="4-Comm T2"/>
    <s v="4-Comm T2"/>
    <x v="1"/>
    <x v="2"/>
  </r>
  <r>
    <x v="1"/>
    <x v="1"/>
    <s v="USA"/>
    <s v="2014Q1"/>
    <s v="201402"/>
    <d v="2013-12-21T00:00:00"/>
    <s v="TF00"/>
    <m/>
    <x v="1094"/>
    <s v="Fusion Americas"/>
    <s v="26Z075507"/>
    <x v="500"/>
    <x v="500"/>
    <s v="NO"/>
    <s v="NO"/>
    <n v="28150.32"/>
    <s v="4505059225"/>
    <s v="?"/>
    <x v="1"/>
    <s v="W-NC Great Lakes"/>
    <s v="4-Comm T2"/>
    <s v="4-Comm T2"/>
    <x v="1"/>
    <x v="2"/>
  </r>
  <r>
    <x v="1"/>
    <x v="1"/>
    <s v="USA"/>
    <s v="2014Q1"/>
    <s v="201402"/>
    <d v="2013-12-20T00:00:00"/>
    <s v="TF00"/>
    <m/>
    <x v="1095"/>
    <s v="Fusion Americas"/>
    <s v="26Z075461"/>
    <x v="500"/>
    <x v="500"/>
    <s v="NO"/>
    <s v="NO"/>
    <n v="102000"/>
    <s v="4505059219"/>
    <s v="?"/>
    <x v="1"/>
    <s v="W-NC Great Lakes"/>
    <s v="4-Comm T2"/>
    <s v="4-Comm T2"/>
    <x v="0"/>
    <x v="2"/>
  </r>
  <r>
    <x v="1"/>
    <x v="1"/>
    <s v="USA"/>
    <s v="2014Q1"/>
    <s v="201402"/>
    <d v="2013-12-20T00:00:00"/>
    <s v="TE00"/>
    <m/>
    <x v="1096"/>
    <s v="Fusion Americas"/>
    <s v="26Z075282"/>
    <x v="1"/>
    <x v="1"/>
    <s v="NO"/>
    <s v="NO"/>
    <n v="4147.2"/>
    <s v="121813-5555-cd1"/>
    <s v="?"/>
    <x v="0"/>
    <m/>
    <m/>
    <m/>
    <x v="1"/>
    <x v="1"/>
  </r>
  <r>
    <x v="0"/>
    <x v="10"/>
    <s v="Qatar"/>
    <s v="2014Q1"/>
    <s v="201402"/>
    <d v="2013-12-22T00:00:00"/>
    <s v="TF00"/>
    <m/>
    <x v="1097"/>
    <s v="Fusion EMEA"/>
    <s v="E8R747274"/>
    <x v="95"/>
    <x v="95"/>
    <s v="NO"/>
    <s v="NO"/>
    <n v="12102.8"/>
    <s v="HP-ORE-34805"/>
    <s v="?"/>
    <x v="0"/>
    <m/>
    <m/>
    <m/>
    <x v="1"/>
    <x v="2"/>
  </r>
  <r>
    <x v="0"/>
    <x v="8"/>
    <s v="Norway"/>
    <s v="2014Q1"/>
    <s v="201402"/>
    <d v="2013-12-22T00:00:00"/>
    <s v="TE00"/>
    <m/>
    <x v="1098"/>
    <s v="Fusion EMEA"/>
    <s v="92R742259"/>
    <x v="502"/>
    <x v="502"/>
    <s v="NO"/>
    <s v="NO"/>
    <n v="11584.860500000001"/>
    <s v="92BU-01938-03"/>
    <s v="?"/>
    <x v="0"/>
    <m/>
    <m/>
    <m/>
    <x v="1"/>
    <x v="2"/>
  </r>
  <r>
    <x v="1"/>
    <x v="1"/>
    <s v="USA"/>
    <s v="2014Q1"/>
    <s v="201402"/>
    <d v="2013-12-22T00:00:00"/>
    <s v="8700"/>
    <s v="Qayyum, Fred"/>
    <x v="1099"/>
    <s v="Fusion Americas"/>
    <s v="26Z064923"/>
    <x v="55"/>
    <x v="55"/>
    <s v="NO"/>
    <s v="NO"/>
    <n v="-5985.75"/>
    <s v="X1310305"/>
    <s v="?"/>
    <x v="3"/>
    <s v="P-FED-DoD/Intel"/>
    <s v="1-Strat"/>
    <s v="1-Strat"/>
    <x v="1"/>
    <x v="2"/>
  </r>
  <r>
    <x v="2"/>
    <x v="7"/>
    <s v="Australia"/>
    <s v="2014Q1"/>
    <s v="201402"/>
    <d v="2013-12-23T00:00:00"/>
    <s v="8700"/>
    <m/>
    <x v="1100"/>
    <s v="Fusion APJ"/>
    <s v="906100887"/>
    <x v="14"/>
    <x v="14"/>
    <s v="NO"/>
    <s v="NO"/>
    <n v="87145.646399999998"/>
    <s v="00001195"/>
    <s v="?"/>
    <x v="0"/>
    <m/>
    <m/>
    <m/>
    <x v="1"/>
    <x v="1"/>
  </r>
  <r>
    <x v="0"/>
    <x v="2"/>
    <s v="Austria"/>
    <s v="2014Q1"/>
    <s v="201402"/>
    <d v="2013-12-23T00:00:00"/>
    <s v="8700"/>
    <s v="Salmen, Georg"/>
    <x v="1101"/>
    <s v="Fusion EMEA"/>
    <s v="71R749691"/>
    <x v="244"/>
    <x v="243"/>
    <s v="ATTACH_BY_AMIDID"/>
    <s v="NO"/>
    <n v="4134.7470999999996"/>
    <s v="130999-WDN"/>
    <s v="?"/>
    <x v="0"/>
    <m/>
    <m/>
    <m/>
    <x v="1"/>
    <x v="1"/>
  </r>
  <r>
    <x v="0"/>
    <x v="8"/>
    <s v="Denmark"/>
    <s v="2014Q1"/>
    <s v="201402"/>
    <d v="2013-12-20T00:00:00"/>
    <s v="8700"/>
    <m/>
    <x v="1102"/>
    <s v="Fusion EMEA"/>
    <s v="93R742135"/>
    <x v="503"/>
    <x v="503"/>
    <s v="ATTACH_BY_AMIDID"/>
    <s v="NO"/>
    <n v="9281.0563999999995"/>
    <s v="43072482"/>
    <s v="?"/>
    <x v="0"/>
    <m/>
    <m/>
    <m/>
    <x v="1"/>
    <x v="2"/>
  </r>
  <r>
    <x v="1"/>
    <x v="1"/>
    <s v="USA"/>
    <s v="2014Q1"/>
    <s v="201402"/>
    <d v="2013-12-20T00:00:00"/>
    <s v="TF00"/>
    <s v="TBH-West"/>
    <x v="1103"/>
    <s v="Fusion Americas"/>
    <s v="26Z075307"/>
    <x v="504"/>
    <x v="504"/>
    <s v="NO"/>
    <s v="NO"/>
    <n v="5000"/>
    <s v="4400002029"/>
    <s v="?"/>
    <x v="1"/>
    <s v="W-Southwest"/>
    <s v="1-Strat"/>
    <s v="1-Strat SW"/>
    <x v="1"/>
    <x v="1"/>
  </r>
  <r>
    <x v="0"/>
    <x v="2"/>
    <s v="Germany"/>
    <s v="2014Q1"/>
    <s v="201402"/>
    <d v="2013-12-11T00:00:00"/>
    <s v="8700"/>
    <m/>
    <x v="1104"/>
    <s v="Fusion EMEA"/>
    <s v="83R252253"/>
    <x v="159"/>
    <x v="158"/>
    <s v="NO"/>
    <s v="NO"/>
    <n v="2172.6617000000001"/>
    <s v="83RO-62568-01"/>
    <s v="?"/>
    <x v="0"/>
    <m/>
    <m/>
    <m/>
    <x v="1"/>
    <x v="2"/>
  </r>
  <r>
    <x v="1"/>
    <x v="4"/>
    <s v="Brazil"/>
    <s v="2014Q1"/>
    <s v="201402"/>
    <d v="2013-12-20T00:00:00"/>
    <s v="TF00"/>
    <m/>
    <x v="1105"/>
    <s v="Fusion Americas"/>
    <s v="K1Z061839"/>
    <x v="14"/>
    <x v="14"/>
    <s v="NO"/>
    <s v="NO"/>
    <n v="47520.1"/>
    <s v="INTELIT/R4BUN/SERPROPPMFASE1"/>
    <s v="?"/>
    <x v="0"/>
    <m/>
    <m/>
    <m/>
    <x v="1"/>
    <x v="1"/>
  </r>
  <r>
    <x v="1"/>
    <x v="4"/>
    <s v="Brazil"/>
    <s v="2014Q1"/>
    <s v="201402"/>
    <d v="2013-12-20T00:00:00"/>
    <s v="8700"/>
    <s v="Pires,  Sergio"/>
    <x v="1106"/>
    <s v="Fusion Americas"/>
    <s v="K1Z061875"/>
    <x v="505"/>
    <x v="505"/>
    <s v="NO"/>
    <s v="NO"/>
    <n v="132548.63"/>
    <s v="SR 492779 - PO 4500338817"/>
    <s v="?"/>
    <x v="0"/>
    <m/>
    <m/>
    <m/>
    <x v="0"/>
    <x v="2"/>
  </r>
  <r>
    <x v="1"/>
    <x v="14"/>
    <s v="Canada"/>
    <s v="2014Q1"/>
    <s v="201402"/>
    <d v="2013-12-20T00:00:00"/>
    <s v="8700"/>
    <m/>
    <x v="1107"/>
    <s v="Fusion Americas"/>
    <s v="20Z047069"/>
    <x v="506"/>
    <x v="506"/>
    <s v="NO"/>
    <s v="NO"/>
    <n v="-150.14160000000001"/>
    <s v="2347317 DIR486074 253902"/>
    <s v="?"/>
    <x v="0"/>
    <m/>
    <m/>
    <m/>
    <x v="1"/>
    <x v="2"/>
  </r>
  <r>
    <x v="1"/>
    <x v="4"/>
    <s v="Brazil"/>
    <s v="2014Q1"/>
    <s v="201402"/>
    <d v="2013-12-20T00:00:00"/>
    <s v="8700"/>
    <m/>
    <x v="1108"/>
    <s v="VELOCITY"/>
    <s v="K10260071806"/>
    <x v="14"/>
    <x v="14"/>
    <s v="NO"/>
    <s v="NO"/>
    <n v="-13477.08"/>
    <s v="R4B67/REBATES/NOVEMBRO/2013"/>
    <s v="?"/>
    <x v="0"/>
    <m/>
    <m/>
    <m/>
    <x v="1"/>
    <x v="1"/>
  </r>
  <r>
    <x v="2"/>
    <x v="11"/>
    <s v="China"/>
    <s v="2014Q1"/>
    <s v="201402"/>
    <d v="2013-12-20T00:00:00"/>
    <s v="4Y00"/>
    <m/>
    <x v="1109"/>
    <s v="Fusion APJ"/>
    <s v="F49961999"/>
    <x v="187"/>
    <x v="186"/>
    <s v="NO"/>
    <s v="NO"/>
    <n v="-20811.400000000001"/>
    <s v="12SWDTZC029"/>
    <s v="?"/>
    <x v="0"/>
    <m/>
    <m/>
    <m/>
    <x v="1"/>
    <x v="2"/>
  </r>
  <r>
    <x v="2"/>
    <x v="15"/>
    <s v="India"/>
    <s v="2014Q1"/>
    <s v="201402"/>
    <d v="2013-12-20T00:00:00"/>
    <s v="4Y00"/>
    <m/>
    <x v="1110"/>
    <s v="Fusion APJ"/>
    <s v="75IN24195"/>
    <x v="340"/>
    <x v="339"/>
    <s v="NO"/>
    <s v="NO"/>
    <n v="792.82"/>
    <s v="P056334D/GENPACT"/>
    <s v="?"/>
    <x v="0"/>
    <m/>
    <m/>
    <m/>
    <x v="1"/>
    <x v="2"/>
  </r>
  <r>
    <x v="0"/>
    <x v="13"/>
    <s v="France"/>
    <s v="2014Q1"/>
    <s v="201402"/>
    <d v="2013-12-20T00:00:00"/>
    <s v="TE00"/>
    <s v="Chapelet, Laurent"/>
    <x v="1111"/>
    <s v="Fusion EMEA"/>
    <s v="81R738454"/>
    <x v="507"/>
    <x v="507"/>
    <s v="ATTACH_BY_AMIDID"/>
    <s v="NO"/>
    <n v="43184.7742"/>
    <s v="9300360974"/>
    <s v="?"/>
    <x v="0"/>
    <m/>
    <m/>
    <m/>
    <x v="1"/>
    <x v="1"/>
  </r>
  <r>
    <x v="0"/>
    <x v="13"/>
    <s v="France"/>
    <s v="2014Q1"/>
    <s v="201402"/>
    <d v="2013-12-20T00:00:00"/>
    <s v="TE00"/>
    <m/>
    <x v="1112"/>
    <s v="Fusion EMEA"/>
    <s v="81R738296"/>
    <x v="39"/>
    <x v="39"/>
    <s v="NO"/>
    <s v="NO"/>
    <n v="63404.023800000003"/>
    <s v="5010113160"/>
    <s v="?"/>
    <x v="0"/>
    <m/>
    <m/>
    <m/>
    <x v="1"/>
    <x v="2"/>
  </r>
  <r>
    <x v="2"/>
    <x v="15"/>
    <s v="India"/>
    <s v="2014Q1"/>
    <s v="201402"/>
    <d v="2013-12-20T00:00:00"/>
    <s v="4Y00"/>
    <m/>
    <x v="1113"/>
    <s v="Fusion APJ"/>
    <s v="75IN24192"/>
    <x v="340"/>
    <x v="339"/>
    <s v="NO"/>
    <s v="NO"/>
    <n v="1585.64"/>
    <s v="P056333D/GENPACT"/>
    <s v="?"/>
    <x v="0"/>
    <m/>
    <m/>
    <m/>
    <x v="1"/>
    <x v="2"/>
  </r>
  <r>
    <x v="0"/>
    <x v="2"/>
    <s v="Germany"/>
    <s v="2014Q1"/>
    <s v="201402"/>
    <d v="2013-12-20T00:00:00"/>
    <s v="8700"/>
    <m/>
    <x v="1114"/>
    <s v="Fusion EMEA"/>
    <s v="83R741305"/>
    <x v="459"/>
    <x v="459"/>
    <s v="NO"/>
    <s v="NO"/>
    <n v="24493.814600000002"/>
    <s v="ZB13/601115/2011"/>
    <s v="?"/>
    <x v="0"/>
    <m/>
    <m/>
    <m/>
    <x v="1"/>
    <x v="2"/>
  </r>
  <r>
    <x v="0"/>
    <x v="2"/>
    <s v="Germany"/>
    <s v="2014Q1"/>
    <s v="201402"/>
    <d v="2013-12-20T00:00:00"/>
    <s v="4Y00"/>
    <m/>
    <x v="1115"/>
    <s v="Fusion EMEA"/>
    <s v="83R742198"/>
    <x v="127"/>
    <x v="126"/>
    <s v="NO"/>
    <s v="NO"/>
    <n v="95149.537899999996"/>
    <s v="4300057532/98398/ITC"/>
    <s v="?"/>
    <x v="0"/>
    <m/>
    <m/>
    <m/>
    <x v="1"/>
    <x v="2"/>
  </r>
  <r>
    <x v="0"/>
    <x v="2"/>
    <s v="Germany"/>
    <s v="2014Q1"/>
    <s v="201402"/>
    <d v="2013-12-20T00:00:00"/>
    <s v="4Y00"/>
    <s v="Rieke, Joerg"/>
    <x v="1116"/>
    <s v="Fusion EMEA"/>
    <s v="83R735481"/>
    <x v="508"/>
    <x v="508"/>
    <s v="ATTACH_BY_AMIDID"/>
    <s v="ATTACH_BY_AMIDID"/>
    <n v="543117.79500000004"/>
    <s v="4750035045"/>
    <s v="?"/>
    <x v="0"/>
    <m/>
    <m/>
    <m/>
    <x v="2"/>
    <x v="0"/>
  </r>
  <r>
    <x v="2"/>
    <x v="11"/>
    <s v="Hong Kong"/>
    <s v="2014Q1"/>
    <s v="201402"/>
    <d v="2013-12-20T00:00:00"/>
    <s v="8700"/>
    <m/>
    <x v="1117"/>
    <s v="Fusion APJ"/>
    <s v="730017953"/>
    <x v="445"/>
    <x v="445"/>
    <s v="NO"/>
    <s v="NO"/>
    <n v="3217.08"/>
    <s v="PR1312130133"/>
    <s v="?"/>
    <x v="0"/>
    <m/>
    <m/>
    <m/>
    <x v="1"/>
    <x v="2"/>
  </r>
  <r>
    <x v="2"/>
    <x v="11"/>
    <s v="Hong Kong"/>
    <s v="2014Q1"/>
    <s v="201402"/>
    <d v="2013-12-20T00:00:00"/>
    <s v="8700"/>
    <m/>
    <x v="1118"/>
    <s v="Fusion APJ"/>
    <s v="730017953"/>
    <x v="445"/>
    <x v="445"/>
    <s v="NO"/>
    <s v="NO"/>
    <n v="151.94"/>
    <s v="PR1312130133"/>
    <s v="?"/>
    <x v="0"/>
    <m/>
    <m/>
    <m/>
    <x v="1"/>
    <x v="2"/>
  </r>
  <r>
    <x v="0"/>
    <x v="10"/>
    <s v="Tunisia"/>
    <s v="2014Q1"/>
    <s v="201402"/>
    <d v="2013-12-19T00:00:00"/>
    <s v="8700"/>
    <m/>
    <x v="1119"/>
    <s v="Fusion EMEA"/>
    <s v="E8R735213"/>
    <x v="509"/>
    <x v="509"/>
    <s v="NO"/>
    <s v="NO"/>
    <n v="73233.414900000003"/>
    <s v="AC 13-0955"/>
    <s v="?"/>
    <x v="0"/>
    <m/>
    <m/>
    <m/>
    <x v="1"/>
    <x v="2"/>
  </r>
  <r>
    <x v="1"/>
    <x v="1"/>
    <s v="USA"/>
    <s v="2014Q1"/>
    <s v="201402"/>
    <d v="2013-12-19T00:00:00"/>
    <s v="8700"/>
    <s v="TBH-US-East3"/>
    <x v="1120"/>
    <s v="Fusion Americas"/>
    <s v="24Z129718"/>
    <x v="28"/>
    <x v="28"/>
    <s v="ATTACH_BY_AMIDID"/>
    <s v="ATTACH_BY_PO"/>
    <n v="1705645.36"/>
    <s v="4300208685"/>
    <s v="?"/>
    <x v="2"/>
    <s v="E-NYC Metro"/>
    <s v="2-Seed"/>
    <s v="2-Seed EG"/>
    <x v="2"/>
    <x v="0"/>
  </r>
  <r>
    <x v="1"/>
    <x v="1"/>
    <s v="USA"/>
    <s v="2014Q1"/>
    <s v="201402"/>
    <d v="2013-12-19T00:00:00"/>
    <s v="8700"/>
    <m/>
    <x v="1121"/>
    <s v="Fusion Americas"/>
    <s v="24Z129820"/>
    <x v="510"/>
    <x v="510"/>
    <s v="NO"/>
    <s v="NO"/>
    <n v="1638.72"/>
    <s v="4300208439"/>
    <s v="?"/>
    <x v="1"/>
    <s v="W-NC Great Lakes"/>
    <s v="5-Territory"/>
    <s v="5-Territory"/>
    <x v="1"/>
    <x v="2"/>
  </r>
  <r>
    <x v="1"/>
    <x v="1"/>
    <s v="USA"/>
    <s v="2014Q1"/>
    <s v="201402"/>
    <d v="2013-12-19T00:00:00"/>
    <s v="8700"/>
    <m/>
    <x v="1122"/>
    <s v="Fusion Americas"/>
    <s v="24Z129797"/>
    <x v="174"/>
    <x v="173"/>
    <s v="NO"/>
    <s v="NO"/>
    <n v="664.05"/>
    <s v="103300888176"/>
    <s v="?"/>
    <x v="2"/>
    <s v="E-NYC Metro"/>
    <s v="3-Comm T1"/>
    <s v="3-Comm T1"/>
    <x v="1"/>
    <x v="2"/>
  </r>
  <r>
    <x v="1"/>
    <x v="1"/>
    <s v="USA"/>
    <s v="2014Q1"/>
    <s v="201402"/>
    <d v="2013-12-19T00:00:00"/>
    <s v="8700"/>
    <m/>
    <x v="1123"/>
    <s v="Fusion Americas"/>
    <s v="24Z128748"/>
    <x v="511"/>
    <x v="511"/>
    <s v="NO"/>
    <s v="NO"/>
    <n v="1353.78"/>
    <s v="103300883053"/>
    <s v="?"/>
    <x v="1"/>
    <s v="W-NC Ohio Valley"/>
    <s v="4-Comm T2"/>
    <s v="4-Comm Invest"/>
    <x v="1"/>
    <x v="2"/>
  </r>
  <r>
    <x v="0"/>
    <x v="0"/>
    <s v="UK"/>
    <s v="2014Q1"/>
    <s v="201402"/>
    <d v="2013-12-19T00:00:00"/>
    <s v="TF00"/>
    <s v="Wright, William"/>
    <x v="1124"/>
    <s v="Fusion EMEA"/>
    <s v="80R733783"/>
    <x v="512"/>
    <x v="512"/>
    <s v="ATTACH_BY_AMIDID"/>
    <s v="NO"/>
    <n v="38007.634899999997"/>
    <s v="7600001354"/>
    <s v="?"/>
    <x v="0"/>
    <m/>
    <m/>
    <m/>
    <x v="1"/>
    <x v="1"/>
  </r>
  <r>
    <x v="1"/>
    <x v="1"/>
    <s v="USA"/>
    <s v="2014Q1"/>
    <s v="201402"/>
    <d v="2013-12-19T00:00:00"/>
    <s v="8700"/>
    <m/>
    <x v="1125"/>
    <s v="Fusion Americas"/>
    <s v="24Z128911"/>
    <x v="511"/>
    <x v="511"/>
    <s v="NO"/>
    <s v="NO"/>
    <n v="902.52"/>
    <s v="103300883042"/>
    <s v="?"/>
    <x v="1"/>
    <s v="W-NC Ohio Valley"/>
    <s v="4-Comm T2"/>
    <s v="4-Comm Invest"/>
    <x v="1"/>
    <x v="2"/>
  </r>
  <r>
    <x v="1"/>
    <x v="1"/>
    <s v="USA"/>
    <s v="2014Q1"/>
    <s v="201402"/>
    <d v="2013-12-19T00:00:00"/>
    <s v="TE00"/>
    <m/>
    <x v="1126"/>
    <s v="Fusion Americas"/>
    <s v="24Z129931"/>
    <x v="1"/>
    <x v="1"/>
    <s v="NO"/>
    <s v="NO"/>
    <n v="13770"/>
    <s v="103300888002"/>
    <s v="?"/>
    <x v="0"/>
    <m/>
    <m/>
    <m/>
    <x v="1"/>
    <x v="1"/>
  </r>
  <r>
    <x v="1"/>
    <x v="1"/>
    <s v="USA"/>
    <s v="2014Q1"/>
    <s v="201402"/>
    <d v="2013-12-19T00:00:00"/>
    <s v="TE00"/>
    <m/>
    <x v="1127"/>
    <s v="Fusion Americas"/>
    <s v="26Z075282"/>
    <x v="1"/>
    <x v="1"/>
    <s v="NO"/>
    <s v="NO"/>
    <n v="4147.2"/>
    <s v="121813-5555-cd1"/>
    <s v="?"/>
    <x v="0"/>
    <m/>
    <m/>
    <m/>
    <x v="1"/>
    <x v="1"/>
  </r>
  <r>
    <x v="1"/>
    <x v="1"/>
    <s v="USA"/>
    <s v="2014Q1"/>
    <s v="201402"/>
    <d v="2013-12-19T00:00:00"/>
    <s v="8700"/>
    <m/>
    <x v="1128"/>
    <s v="Fusion Americas"/>
    <s v="24Z128911"/>
    <x v="511"/>
    <x v="511"/>
    <s v="NO"/>
    <s v="NO"/>
    <n v="-902.52"/>
    <s v="103300883042"/>
    <s v="?"/>
    <x v="1"/>
    <s v="W-NC Ohio Valley"/>
    <s v="4-Comm T2"/>
    <s v="4-Comm Invest"/>
    <x v="1"/>
    <x v="2"/>
  </r>
  <r>
    <x v="0"/>
    <x v="2"/>
    <s v="Switzerland"/>
    <s v="2014Q1"/>
    <s v="201402"/>
    <d v="2013-12-19T00:00:00"/>
    <s v="8700"/>
    <s v="Kuich, Dieter"/>
    <x v="1129"/>
    <s v="Fusion EMEA"/>
    <s v="87R731356"/>
    <x v="513"/>
    <x v="513"/>
    <s v="ATTACH_BY_AMIDID"/>
    <s v="ATTACH_BY_PO"/>
    <n v="524260"/>
    <s v="C028-3000938039"/>
    <s v="?"/>
    <x v="0"/>
    <m/>
    <m/>
    <m/>
    <x v="2"/>
    <x v="0"/>
  </r>
  <r>
    <x v="0"/>
    <x v="8"/>
    <s v="Sweden"/>
    <s v="2014Q1"/>
    <s v="201402"/>
    <d v="2013-12-19T00:00:00"/>
    <s v="TE00"/>
    <m/>
    <x v="1130"/>
    <s v="Fusion EMEA"/>
    <s v="88R733294"/>
    <x v="1"/>
    <x v="1"/>
    <s v="NO"/>
    <s v="NO"/>
    <n v="25638.477900000002"/>
    <s v="SQS-SW-2013-12-18-00 / INDUSTRIAL A"/>
    <s v="?"/>
    <x v="0"/>
    <m/>
    <m/>
    <m/>
    <x v="1"/>
    <x v="1"/>
  </r>
  <r>
    <x v="0"/>
    <x v="8"/>
    <s v="Sweden"/>
    <s v="2014Q1"/>
    <s v="201402"/>
    <d v="2013-12-19T00:00:00"/>
    <s v="8700"/>
    <m/>
    <x v="1131"/>
    <s v="Fusion EMEA"/>
    <s v="88R733536"/>
    <x v="1"/>
    <x v="1"/>
    <s v="NO"/>
    <s v="NO"/>
    <n v="67928.767099999997"/>
    <s v="PO1001141"/>
    <s v="?"/>
    <x v="0"/>
    <m/>
    <m/>
    <m/>
    <x v="1"/>
    <x v="1"/>
  </r>
  <r>
    <x v="2"/>
    <x v="7"/>
    <s v="Australia"/>
    <s v="2014Q1"/>
    <s v="201402"/>
    <d v="2013-12-20T00:00:00"/>
    <s v="TE00"/>
    <s v="Natalie Fair"/>
    <x v="1132"/>
    <s v="Fusion APJ"/>
    <s v="906227605"/>
    <x v="514"/>
    <x v="514"/>
    <s v="NO"/>
    <s v="ATTACH_BY_AMIDID"/>
    <n v="6755.6523999999999"/>
    <s v="11730"/>
    <s v="?"/>
    <x v="0"/>
    <m/>
    <m/>
    <m/>
    <x v="1"/>
    <x v="0"/>
  </r>
  <r>
    <x v="1"/>
    <x v="1"/>
    <s v="USA"/>
    <s v="2014Q1"/>
    <s v="201402"/>
    <d v="2013-12-19T00:00:00"/>
    <s v="TE00"/>
    <m/>
    <x v="1133"/>
    <s v="Fusion Americas"/>
    <s v="24Z129635"/>
    <x v="1"/>
    <x v="1"/>
    <s v="NO"/>
    <s v="NO"/>
    <n v="33986.400000000001"/>
    <s v="70WM240D"/>
    <s v="?"/>
    <x v="0"/>
    <m/>
    <m/>
    <m/>
    <x v="1"/>
    <x v="1"/>
  </r>
  <r>
    <x v="0"/>
    <x v="2"/>
    <s v="Switzerland"/>
    <s v="2014Q1"/>
    <s v="201402"/>
    <d v="2013-12-19T00:00:00"/>
    <s v="TE00"/>
    <m/>
    <x v="1134"/>
    <s v="Fusion EMEA"/>
    <s v="87R731353"/>
    <x v="515"/>
    <x v="515"/>
    <s v="NO"/>
    <s v="NO"/>
    <n v="200307.1587"/>
    <s v="8700-68457-00"/>
    <s v="?"/>
    <x v="0"/>
    <m/>
    <m/>
    <m/>
    <x v="0"/>
    <x v="2"/>
  </r>
  <r>
    <x v="0"/>
    <x v="5"/>
    <s v="Spain"/>
    <s v="2014Q1"/>
    <s v="201402"/>
    <d v="2013-12-19T00:00:00"/>
    <s v="8700"/>
    <m/>
    <x v="1135"/>
    <s v="Fusion EMEA"/>
    <s v="70R735510"/>
    <x v="516"/>
    <x v="516"/>
    <s v="NO"/>
    <s v="NO"/>
    <n v="4231.5933999999997"/>
    <s v="CP13-10435 / WEDDING PLANNER SL"/>
    <s v="?"/>
    <x v="0"/>
    <m/>
    <m/>
    <m/>
    <x v="1"/>
    <x v="2"/>
  </r>
  <r>
    <x v="1"/>
    <x v="1"/>
    <s v="USA"/>
    <s v="2014Q1"/>
    <s v="201402"/>
    <d v="2013-12-19T00:00:00"/>
    <s v="8700"/>
    <m/>
    <x v="1136"/>
    <s v="Fusion Americas"/>
    <s v="24Z129825"/>
    <x v="517"/>
    <x v="517"/>
    <s v="NO"/>
    <s v="NO"/>
    <n v="9322.77"/>
    <s v="6814998"/>
    <s v="?"/>
    <x v="1"/>
    <s v="W-NC Ohio Valley"/>
    <s v="4-Comm T2"/>
    <s v="4-Comm T2"/>
    <x v="1"/>
    <x v="2"/>
  </r>
  <r>
    <x v="1"/>
    <x v="4"/>
    <s v="Argentina"/>
    <s v="2014Q1"/>
    <s v="201402"/>
    <d v="2013-12-20T00:00:00"/>
    <s v="TF00"/>
    <m/>
    <x v="1137"/>
    <s v="Fusion Americas"/>
    <s v="94Z006356"/>
    <x v="518"/>
    <x v="518"/>
    <s v="NO"/>
    <s v="NO"/>
    <n v="307931.48"/>
    <s v="4502256311"/>
    <s v="?"/>
    <x v="0"/>
    <m/>
    <m/>
    <m/>
    <x v="2"/>
    <x v="2"/>
  </r>
  <r>
    <x v="1"/>
    <x v="1"/>
    <s v="USA"/>
    <s v="2014Q1"/>
    <s v="201402"/>
    <d v="2013-12-19T00:00:00"/>
    <s v="8700"/>
    <m/>
    <x v="1138"/>
    <s v="Fusion Americas"/>
    <s v="26Z075281"/>
    <x v="519"/>
    <x v="519"/>
    <s v="NO"/>
    <s v="NO"/>
    <n v="68250"/>
    <s v="ACORP-2000079210 &amp; ACORP-2000079778"/>
    <s v="?"/>
    <x v="2"/>
    <s v="E-Southeast"/>
    <s v="4-Comm T2"/>
    <s v="4-Comm T2"/>
    <x v="0"/>
    <x v="2"/>
  </r>
  <r>
    <x v="1"/>
    <x v="1"/>
    <s v="USA"/>
    <s v="2014Q1"/>
    <s v="201402"/>
    <d v="2013-12-19T00:00:00"/>
    <s v="8700"/>
    <m/>
    <x v="1139"/>
    <s v="Fusion Americas"/>
    <s v="26Z075254"/>
    <x v="520"/>
    <x v="520"/>
    <s v="NO"/>
    <s v="NO"/>
    <n v="27584.5"/>
    <s v="13J040"/>
    <s v="?"/>
    <x v="2"/>
    <s v="E-Southeast"/>
    <s v="5-Territory"/>
    <s v="5-Territory"/>
    <x v="1"/>
    <x v="2"/>
  </r>
  <r>
    <x v="1"/>
    <x v="1"/>
    <s v="USA"/>
    <s v="2014Q1"/>
    <s v="201402"/>
    <d v="2013-12-19T00:00:00"/>
    <s v="8700"/>
    <m/>
    <x v="1140"/>
    <s v="Fusion Americas"/>
    <s v="26Z075218"/>
    <x v="521"/>
    <x v="521"/>
    <s v="NO"/>
    <s v="NO"/>
    <n v="22760"/>
    <s v="380608747-0000-DIRM"/>
    <s v="?"/>
    <x v="2"/>
    <s v="E-Southeast"/>
    <s v="4-Comm T2"/>
    <s v="4-Comm T2"/>
    <x v="1"/>
    <x v="2"/>
  </r>
  <r>
    <x v="1"/>
    <x v="1"/>
    <s v="USA"/>
    <s v="2014Q1"/>
    <s v="201402"/>
    <d v="2013-12-19T00:00:00"/>
    <s v="4Y00"/>
    <s v="Matthews, Tom"/>
    <x v="1141"/>
    <s v="Fusion Americas"/>
    <s v="24Z129972"/>
    <x v="522"/>
    <x v="522"/>
    <s v="NO"/>
    <s v="NO"/>
    <n v="709360"/>
    <s v="4300208970"/>
    <s v="?"/>
    <x v="1"/>
    <s v="W-NC Ohio Valley"/>
    <s v="1-Strat"/>
    <s v="1-Strat EG"/>
    <x v="2"/>
    <x v="1"/>
  </r>
  <r>
    <x v="1"/>
    <x v="1"/>
    <s v="USA"/>
    <s v="2014Q1"/>
    <s v="201402"/>
    <d v="2013-12-19T00:00:00"/>
    <s v="TE00"/>
    <m/>
    <x v="1142"/>
    <s v="Fusion Americas"/>
    <s v="26Z075262"/>
    <x v="523"/>
    <x v="523"/>
    <s v="NO"/>
    <s v="ATTACH_BY_PO"/>
    <n v="99478"/>
    <s v="3000771-N312451526"/>
    <s v="?"/>
    <x v="1"/>
    <s v="W-NC Ohio Valley"/>
    <s v="3-Comm T1"/>
    <s v="3-Comm T1"/>
    <x v="2"/>
    <x v="0"/>
  </r>
  <r>
    <x v="1"/>
    <x v="1"/>
    <s v="USA"/>
    <s v="2014Q1"/>
    <s v="201402"/>
    <d v="2013-12-19T00:00:00"/>
    <s v="TE00"/>
    <m/>
    <x v="1143"/>
    <s v="Fusion Americas"/>
    <s v="26Z075242"/>
    <x v="334"/>
    <x v="333"/>
    <s v="NO"/>
    <s v="NO"/>
    <n v="7680"/>
    <s v="4501259366"/>
    <s v="?"/>
    <x v="0"/>
    <m/>
    <m/>
    <m/>
    <x v="1"/>
    <x v="2"/>
  </r>
  <r>
    <x v="1"/>
    <x v="4"/>
    <s v="Argentina"/>
    <s v="2014Q1"/>
    <s v="201402"/>
    <d v="2013-12-20T00:00:00"/>
    <s v="8700"/>
    <s v="Coronado, William"/>
    <x v="1144"/>
    <s v="Fusion Americas"/>
    <s v="94Z006351"/>
    <x v="45"/>
    <x v="45"/>
    <s v="NO"/>
    <s v="NO"/>
    <n v="9167.51"/>
    <s v="4791016681"/>
    <s v="?"/>
    <x v="0"/>
    <m/>
    <m/>
    <m/>
    <x v="1"/>
    <x v="2"/>
  </r>
  <r>
    <x v="1"/>
    <x v="1"/>
    <s v="USA"/>
    <s v="2014Q1"/>
    <s v="201402"/>
    <d v="2013-12-19T00:00:00"/>
    <s v="TE00"/>
    <m/>
    <x v="1145"/>
    <s v="Fusion Americas"/>
    <s v="26Z075240"/>
    <x v="524"/>
    <x v="524"/>
    <s v="NO"/>
    <s v="NO"/>
    <n v="112000"/>
    <s v="POA#1"/>
    <s v="?"/>
    <x v="1"/>
    <s v="W-NC Ohio Valley"/>
    <s v="3-Comm T1"/>
    <s v="3-Comm T1"/>
    <x v="0"/>
    <x v="2"/>
  </r>
  <r>
    <x v="1"/>
    <x v="1"/>
    <s v="USA"/>
    <s v="2014Q1"/>
    <s v="201402"/>
    <d v="2013-12-19T00:00:00"/>
    <s v="4Y00"/>
    <m/>
    <x v="1138"/>
    <s v="Fusion Americas"/>
    <s v="26Z075281"/>
    <x v="519"/>
    <x v="519"/>
    <s v="NO"/>
    <s v="NO"/>
    <n v="113750"/>
    <s v="ACORP-2000079210 &amp; ACORP-2000079778"/>
    <s v="?"/>
    <x v="2"/>
    <s v="E-Southeast"/>
    <s v="4-Comm T2"/>
    <s v="4-Comm T2"/>
    <x v="0"/>
    <x v="2"/>
  </r>
  <r>
    <x v="1"/>
    <x v="1"/>
    <s v="USA"/>
    <s v="2014Q1"/>
    <s v="201402"/>
    <d v="2013-12-19T00:00:00"/>
    <s v="D900"/>
    <m/>
    <x v="1142"/>
    <s v="Fusion Americas"/>
    <s v="26Z075262"/>
    <x v="523"/>
    <x v="523"/>
    <s v="NO"/>
    <s v="ATTACH_BY_PO"/>
    <n v="237000"/>
    <s v="3000771-N312451526"/>
    <s v="?"/>
    <x v="1"/>
    <s v="W-NC Ohio Valley"/>
    <s v="3-Comm T1"/>
    <s v="3-Comm T1"/>
    <x v="2"/>
    <x v="0"/>
  </r>
  <r>
    <x v="2"/>
    <x v="11"/>
    <s v="Taiwan"/>
    <s v="2014Q1"/>
    <s v="201402"/>
    <d v="2013-12-20T00:00:00"/>
    <s v="8700"/>
    <m/>
    <x v="1146"/>
    <s v="Fusion APJ"/>
    <s v="D40051313"/>
    <x v="525"/>
    <x v="525"/>
    <s v="NO"/>
    <s v="NO"/>
    <n v="991.9203"/>
    <s v="201312180005"/>
    <s v="?"/>
    <x v="0"/>
    <m/>
    <m/>
    <m/>
    <x v="1"/>
    <x v="2"/>
  </r>
  <r>
    <x v="1"/>
    <x v="1"/>
    <s v="USA"/>
    <s v="2014Q1"/>
    <s v="201402"/>
    <d v="2013-12-20T00:00:00"/>
    <s v="8700"/>
    <m/>
    <x v="1147"/>
    <s v="Fusion Americas"/>
    <s v="24Z129897"/>
    <x v="37"/>
    <x v="37"/>
    <s v="NO"/>
    <s v="NO"/>
    <n v="324.33"/>
    <s v="6817121"/>
    <s v="?"/>
    <x v="2"/>
    <s v="E-Mid Atlantic"/>
    <s v="4-Comm T2"/>
    <s v="4-Comm T2"/>
    <x v="1"/>
    <x v="2"/>
  </r>
  <r>
    <x v="0"/>
    <x v="10"/>
    <s v="South Africa"/>
    <s v="2014Q1"/>
    <s v="201402"/>
    <d v="2013-12-20T00:00:00"/>
    <s v="TE00"/>
    <m/>
    <x v="1148"/>
    <s v="Fusion EMEA"/>
    <s v="79R741709"/>
    <x v="1"/>
    <x v="1"/>
    <s v="NO"/>
    <s v="NO"/>
    <n v="21962.150900000001"/>
    <s v="EOH PO PMT002954"/>
    <s v="?"/>
    <x v="0"/>
    <m/>
    <m/>
    <m/>
    <x v="1"/>
    <x v="1"/>
  </r>
  <r>
    <x v="0"/>
    <x v="10"/>
    <s v="South Africa"/>
    <s v="2014Q1"/>
    <s v="201402"/>
    <d v="2013-12-20T00:00:00"/>
    <s v="TE00"/>
    <m/>
    <x v="1149"/>
    <s v="Fusion EMEA"/>
    <s v="79R741483"/>
    <x v="337"/>
    <x v="336"/>
    <s v="NO"/>
    <s v="NO"/>
    <n v="31164.2821"/>
    <s v="EOH PO PMT002948"/>
    <s v="?"/>
    <x v="0"/>
    <m/>
    <m/>
    <m/>
    <x v="1"/>
    <x v="2"/>
  </r>
  <r>
    <x v="0"/>
    <x v="5"/>
    <s v="Spain"/>
    <s v="2014Q1"/>
    <s v="201402"/>
    <d v="2013-12-20T00:00:00"/>
    <s v="8700"/>
    <m/>
    <x v="1150"/>
    <s v="Fusion EMEA"/>
    <s v="70R735359"/>
    <x v="526"/>
    <x v="526"/>
    <s v="NO"/>
    <s v="NO"/>
    <n v="32044.508099999999"/>
    <s v="DED_ 6700178831"/>
    <s v="?"/>
    <x v="0"/>
    <m/>
    <m/>
    <m/>
    <x v="1"/>
    <x v="2"/>
  </r>
  <r>
    <x v="0"/>
    <x v="5"/>
    <s v="Spain"/>
    <s v="2014Q1"/>
    <s v="201402"/>
    <d v="2013-12-20T00:00:00"/>
    <s v="4Y00"/>
    <m/>
    <x v="1150"/>
    <s v="Fusion EMEA"/>
    <s v="70R735359"/>
    <x v="526"/>
    <x v="526"/>
    <s v="NO"/>
    <s v="NO"/>
    <n v="5151.7943999999998"/>
    <s v="DED_ 6700178831"/>
    <s v="?"/>
    <x v="0"/>
    <m/>
    <m/>
    <m/>
    <x v="1"/>
    <x v="2"/>
  </r>
  <r>
    <x v="0"/>
    <x v="3"/>
    <s v="Slovakia"/>
    <s v="2014Q1"/>
    <s v="201402"/>
    <d v="2013-12-20T00:00:00"/>
    <s v="8700"/>
    <m/>
    <x v="1151"/>
    <s v="Fusion EMEA"/>
    <s v="CBR741906"/>
    <x v="14"/>
    <x v="14"/>
    <s v="NO"/>
    <s v="NO"/>
    <n v="16407.1371"/>
    <s v="4500017956"/>
    <s v="?"/>
    <x v="0"/>
    <m/>
    <m/>
    <m/>
    <x v="1"/>
    <x v="1"/>
  </r>
  <r>
    <x v="0"/>
    <x v="5"/>
    <s v="Spain"/>
    <s v="2014Q1"/>
    <s v="201402"/>
    <d v="2013-12-20T00:00:00"/>
    <s v="TF00"/>
    <m/>
    <x v="1150"/>
    <s v="Fusion EMEA"/>
    <s v="70R735359"/>
    <x v="526"/>
    <x v="526"/>
    <s v="NO"/>
    <s v="NO"/>
    <n v="43612.4251"/>
    <s v="DED_ 6700178831"/>
    <s v="?"/>
    <x v="0"/>
    <m/>
    <m/>
    <m/>
    <x v="1"/>
    <x v="2"/>
  </r>
  <r>
    <x v="0"/>
    <x v="2"/>
    <s v="Switzerland"/>
    <s v="2014Q1"/>
    <s v="201402"/>
    <d v="2013-12-20T00:00:00"/>
    <s v="TF00"/>
    <m/>
    <x v="1152"/>
    <s v="Fusion EMEA"/>
    <s v="87R741633"/>
    <x v="527"/>
    <x v="527"/>
    <s v="NO"/>
    <s v="NO"/>
    <n v="78490.969100000002"/>
    <s v="40117891/0"/>
    <s v="?"/>
    <x v="0"/>
    <m/>
    <m/>
    <m/>
    <x v="1"/>
    <x v="2"/>
  </r>
  <r>
    <x v="0"/>
    <x v="2"/>
    <s v="Switzerland"/>
    <s v="2014Q1"/>
    <s v="201402"/>
    <d v="2013-12-20T00:00:00"/>
    <s v="8700"/>
    <m/>
    <x v="1153"/>
    <s v="Fusion EMEA"/>
    <s v="87R738206"/>
    <x v="528"/>
    <x v="528"/>
    <s v="NO"/>
    <s v="NO"/>
    <n v="21119.603500000001"/>
    <s v="43000574270/98078/Any Web AG"/>
    <s v="?"/>
    <x v="0"/>
    <m/>
    <m/>
    <m/>
    <x v="1"/>
    <x v="2"/>
  </r>
  <r>
    <x v="0"/>
    <x v="2"/>
    <s v="Switzerland"/>
    <s v="2014Q1"/>
    <s v="201402"/>
    <d v="2013-12-20T00:00:00"/>
    <s v="TF00"/>
    <s v="Kuich, Dieter"/>
    <x v="1154"/>
    <s v="Fusion EMEA"/>
    <s v="87R741934"/>
    <x v="529"/>
    <x v="529"/>
    <s v="ATTACH_BY_AMIDID"/>
    <s v="NO"/>
    <n v="226004.95600000001"/>
    <s v="8700-68235-02"/>
    <s v="?"/>
    <x v="0"/>
    <m/>
    <m/>
    <m/>
    <x v="0"/>
    <x v="2"/>
  </r>
  <r>
    <x v="0"/>
    <x v="2"/>
    <s v="Switzerland"/>
    <s v="2014Q1"/>
    <s v="201402"/>
    <d v="2013-12-20T00:00:00"/>
    <s v="TF00"/>
    <s v="Kuich, Dieter"/>
    <x v="1155"/>
    <s v="Fusion EMEA"/>
    <s v="87R741865"/>
    <x v="529"/>
    <x v="529"/>
    <s v="ATTACH_BY_AMIDID"/>
    <s v="NO"/>
    <n v="24279.2952"/>
    <s v="8700-68184-00"/>
    <s v="?"/>
    <x v="0"/>
    <m/>
    <m/>
    <m/>
    <x v="1"/>
    <x v="2"/>
  </r>
  <r>
    <x v="1"/>
    <x v="1"/>
    <s v="USA"/>
    <s v="2014Q1"/>
    <s v="201402"/>
    <d v="2013-12-20T00:00:00"/>
    <s v="4Y00"/>
    <s v="Qayyum, Fred"/>
    <x v="1156"/>
    <s v="Fusion Americas"/>
    <s v="26Z075338"/>
    <x v="55"/>
    <x v="55"/>
    <s v="NO"/>
    <s v="ATTACH_BY_AMIDID"/>
    <n v="935.85"/>
    <s v="X1320076"/>
    <s v="?"/>
    <x v="3"/>
    <s v="P-FED-DoD/Intel"/>
    <s v="1-Strat"/>
    <s v="1-Strat"/>
    <x v="1"/>
    <x v="0"/>
  </r>
  <r>
    <x v="1"/>
    <x v="1"/>
    <s v="USA"/>
    <s v="2014Q1"/>
    <s v="201402"/>
    <d v="2013-12-20T00:00:00"/>
    <s v="4Y00"/>
    <s v="Qayyum, Fred"/>
    <x v="1157"/>
    <s v="Fusion Americas"/>
    <s v="26Z075336"/>
    <x v="55"/>
    <x v="55"/>
    <s v="NO"/>
    <s v="ATTACH_BY_AMIDID"/>
    <n v="311.95"/>
    <s v="X1320052s"/>
    <s v="?"/>
    <x v="3"/>
    <s v="P-FED-DoD/Intel"/>
    <s v="1-Strat"/>
    <s v="1-Strat"/>
    <x v="1"/>
    <x v="0"/>
  </r>
  <r>
    <x v="1"/>
    <x v="1"/>
    <s v="USA"/>
    <s v="2014Q1"/>
    <s v="201402"/>
    <d v="2013-12-20T00:00:00"/>
    <s v="4Y00"/>
    <s v="TBH-Central 2"/>
    <x v="1158"/>
    <s v="Fusion Americas"/>
    <s v="26Z075460"/>
    <x v="530"/>
    <x v="530"/>
    <s v="NO"/>
    <s v="NO"/>
    <n v="8000"/>
    <s v="922-0147"/>
    <s v="?"/>
    <x v="2"/>
    <s v="E-Mid Atlantic"/>
    <s v="3-Comm T1"/>
    <s v="3-Comm T1"/>
    <x v="1"/>
    <x v="2"/>
  </r>
  <r>
    <x v="1"/>
    <x v="1"/>
    <s v="USA"/>
    <s v="2014Q1"/>
    <s v="201402"/>
    <d v="2013-12-20T00:00:00"/>
    <s v="4Y00"/>
    <s v="Qayyum, Fred"/>
    <x v="1159"/>
    <s v="Fusion Americas"/>
    <s v="26Z075300"/>
    <x v="55"/>
    <x v="55"/>
    <s v="NO"/>
    <s v="ATTACH_BY_AMIDID"/>
    <n v="1247.8"/>
    <s v="X1320074"/>
    <s v="?"/>
    <x v="3"/>
    <s v="P-FED-DoD/Intel"/>
    <s v="1-Strat"/>
    <s v="1-Strat"/>
    <x v="1"/>
    <x v="0"/>
  </r>
  <r>
    <x v="1"/>
    <x v="1"/>
    <s v="USA"/>
    <s v="2014Q1"/>
    <s v="201402"/>
    <d v="2013-12-20T00:00:00"/>
    <s v="4Y00"/>
    <s v="Qayyum, Fred"/>
    <x v="1160"/>
    <s v="Fusion Americas"/>
    <s v="26Z075297"/>
    <x v="55"/>
    <x v="55"/>
    <s v="NO"/>
    <s v="ATTACH_BY_AMIDID"/>
    <n v="2183.65"/>
    <s v="X1320072s"/>
    <s v="?"/>
    <x v="3"/>
    <s v="P-FED-DoD/Intel"/>
    <s v="1-Strat"/>
    <s v="1-Strat"/>
    <x v="1"/>
    <x v="0"/>
  </r>
  <r>
    <x v="1"/>
    <x v="1"/>
    <s v="USA"/>
    <s v="2014Q1"/>
    <s v="201402"/>
    <d v="2013-12-20T00:00:00"/>
    <s v="4Y00"/>
    <s v="Qayyum, Fred"/>
    <x v="1161"/>
    <s v="Fusion Americas"/>
    <s v="26Z075296"/>
    <x v="55"/>
    <x v="55"/>
    <s v="NO"/>
    <s v="ATTACH_BY_AMIDID"/>
    <n v="2183.65"/>
    <s v="X1320071S"/>
    <s v="?"/>
    <x v="3"/>
    <s v="P-FED-DoD/Intel"/>
    <s v="1-Strat"/>
    <s v="1-Strat"/>
    <x v="1"/>
    <x v="0"/>
  </r>
  <r>
    <x v="1"/>
    <x v="1"/>
    <s v="USA"/>
    <s v="2014Q1"/>
    <s v="201402"/>
    <d v="2013-12-20T00:00:00"/>
    <s v="TE00"/>
    <m/>
    <x v="1162"/>
    <s v="Fusion Americas"/>
    <s v="26Z075381"/>
    <x v="531"/>
    <x v="531"/>
    <s v="NO"/>
    <s v="NO"/>
    <n v="19200"/>
    <s v="HPP PO-01345"/>
    <s v="?"/>
    <x v="2"/>
    <s v="E-NYC Metro"/>
    <s v="5-Territory"/>
    <s v="5-Territory"/>
    <x v="1"/>
    <x v="2"/>
  </r>
  <r>
    <x v="1"/>
    <x v="1"/>
    <s v="USA"/>
    <s v="2014Q1"/>
    <s v="201402"/>
    <d v="2013-12-20T00:00:00"/>
    <s v="TE00"/>
    <m/>
    <x v="1163"/>
    <s v="Fusion Americas"/>
    <s v="26Z075370"/>
    <x v="532"/>
    <x v="532"/>
    <s v="NO"/>
    <s v="NO"/>
    <n v="95040"/>
    <s v="2013-1203"/>
    <s v="?"/>
    <x v="2"/>
    <s v="E-NYC Metro"/>
    <s v="5-Territory"/>
    <s v="5-Territory"/>
    <x v="1"/>
    <x v="2"/>
  </r>
  <r>
    <x v="1"/>
    <x v="1"/>
    <s v="USA"/>
    <s v="2014Q1"/>
    <s v="201402"/>
    <d v="2013-12-20T00:00:00"/>
    <s v="TE00"/>
    <m/>
    <x v="1164"/>
    <s v="Fusion Americas"/>
    <s v="26Z075463"/>
    <x v="14"/>
    <x v="14"/>
    <s v="NO"/>
    <s v="NO"/>
    <n v="8800"/>
    <s v="20000601"/>
    <s v="?"/>
    <x v="0"/>
    <m/>
    <m/>
    <m/>
    <x v="1"/>
    <x v="1"/>
  </r>
  <r>
    <x v="1"/>
    <x v="1"/>
    <s v="USA"/>
    <s v="2014Q1"/>
    <s v="201402"/>
    <d v="2013-12-20T00:00:00"/>
    <s v="TE00"/>
    <m/>
    <x v="1165"/>
    <s v="Fusion Americas"/>
    <s v="26Z075282"/>
    <x v="1"/>
    <x v="1"/>
    <s v="NO"/>
    <s v="NO"/>
    <n v="-4147.2"/>
    <s v="121813-5555-cd1"/>
    <s v="?"/>
    <x v="0"/>
    <m/>
    <m/>
    <m/>
    <x v="1"/>
    <x v="1"/>
  </r>
  <r>
    <x v="1"/>
    <x v="1"/>
    <s v="USA"/>
    <s v="2014Q1"/>
    <s v="201402"/>
    <d v="2013-12-20T00:00:00"/>
    <s v="8700"/>
    <s v="Qayyum, Fred"/>
    <x v="1157"/>
    <s v="Fusion Americas"/>
    <s v="26Z075336"/>
    <x v="55"/>
    <x v="55"/>
    <s v="NO"/>
    <s v="ATTACH_BY_AMIDID"/>
    <n v="87.1"/>
    <s v="X1320052s"/>
    <s v="?"/>
    <x v="3"/>
    <s v="P-FED-DoD/Intel"/>
    <s v="1-Strat"/>
    <s v="1-Strat"/>
    <x v="1"/>
    <x v="0"/>
  </r>
  <r>
    <x v="1"/>
    <x v="1"/>
    <s v="USA"/>
    <s v="2014Q1"/>
    <s v="201402"/>
    <d v="2013-12-20T00:00:00"/>
    <s v="8700"/>
    <s v="Qayyum, Fred"/>
    <x v="1159"/>
    <s v="Fusion Americas"/>
    <s v="26Z075300"/>
    <x v="55"/>
    <x v="55"/>
    <s v="NO"/>
    <s v="ATTACH_BY_AMIDID"/>
    <n v="348.4"/>
    <s v="X1320074"/>
    <s v="?"/>
    <x v="3"/>
    <s v="P-FED-DoD/Intel"/>
    <s v="1-Strat"/>
    <s v="1-Strat"/>
    <x v="1"/>
    <x v="0"/>
  </r>
  <r>
    <x v="1"/>
    <x v="1"/>
    <s v="USA"/>
    <s v="2014Q1"/>
    <s v="201402"/>
    <d v="2013-12-20T00:00:00"/>
    <s v="8700"/>
    <m/>
    <x v="1166"/>
    <s v="Fusion Americas"/>
    <s v="26Z075343"/>
    <x v="103"/>
    <x v="103"/>
    <s v="ATTACH_BY_AMIDID"/>
    <s v="NO"/>
    <n v="65.25"/>
    <s v="BCG0005150"/>
    <s v="?"/>
    <x v="0"/>
    <m/>
    <m/>
    <m/>
    <x v="1"/>
    <x v="2"/>
  </r>
  <r>
    <x v="1"/>
    <x v="1"/>
    <s v="USA"/>
    <s v="2014Q1"/>
    <s v="201402"/>
    <d v="2013-12-20T00:00:00"/>
    <s v="8700"/>
    <s v="Qayyum, Fred"/>
    <x v="1156"/>
    <s v="Fusion Americas"/>
    <s v="26Z075338"/>
    <x v="55"/>
    <x v="55"/>
    <s v="NO"/>
    <s v="ATTACH_BY_AMIDID"/>
    <n v="261.3"/>
    <s v="X1320076"/>
    <s v="?"/>
    <x v="3"/>
    <s v="P-FED-DoD/Intel"/>
    <s v="1-Strat"/>
    <s v="1-Strat"/>
    <x v="1"/>
    <x v="0"/>
  </r>
  <r>
    <x v="1"/>
    <x v="1"/>
    <s v="USA"/>
    <s v="2014Q1"/>
    <s v="201402"/>
    <d v="2013-12-20T00:00:00"/>
    <s v="8700"/>
    <s v="Qayyum, Fred"/>
    <x v="1160"/>
    <s v="Fusion Americas"/>
    <s v="26Z075297"/>
    <x v="55"/>
    <x v="55"/>
    <s v="NO"/>
    <s v="ATTACH_BY_AMIDID"/>
    <n v="871"/>
    <s v="X1320072s"/>
    <s v="?"/>
    <x v="3"/>
    <s v="P-FED-DoD/Intel"/>
    <s v="1-Strat"/>
    <s v="1-Strat"/>
    <x v="1"/>
    <x v="0"/>
  </r>
  <r>
    <x v="1"/>
    <x v="1"/>
    <s v="USA"/>
    <s v="2014Q1"/>
    <s v="201402"/>
    <d v="2013-12-20T00:00:00"/>
    <s v="TE00"/>
    <m/>
    <x v="1167"/>
    <s v="Fusion Americas"/>
    <s v="24Z130019"/>
    <x v="1"/>
    <x v="1"/>
    <s v="NO"/>
    <s v="NO"/>
    <n v="2480"/>
    <s v="103300889356"/>
    <s v="?"/>
    <x v="0"/>
    <m/>
    <m/>
    <m/>
    <x v="1"/>
    <x v="1"/>
  </r>
  <r>
    <x v="1"/>
    <x v="1"/>
    <s v="USA"/>
    <s v="2014Q1"/>
    <s v="201402"/>
    <d v="2013-12-20T00:00:00"/>
    <s v="8700"/>
    <s v="Qayyum, Fred"/>
    <x v="1161"/>
    <s v="Fusion Americas"/>
    <s v="26Z075296"/>
    <x v="55"/>
    <x v="55"/>
    <s v="NO"/>
    <s v="ATTACH_BY_AMIDID"/>
    <n v="871"/>
    <s v="X1320071S"/>
    <s v="?"/>
    <x v="3"/>
    <s v="P-FED-DoD/Intel"/>
    <s v="1-Strat"/>
    <s v="1-Strat"/>
    <x v="1"/>
    <x v="0"/>
  </r>
  <r>
    <x v="1"/>
    <x v="1"/>
    <s v="USA"/>
    <s v="2014Q1"/>
    <s v="201402"/>
    <d v="2013-12-20T00:00:00"/>
    <s v="8700"/>
    <m/>
    <x v="1168"/>
    <s v="Fusion Americas"/>
    <s v="26Z075393"/>
    <x v="500"/>
    <x v="500"/>
    <s v="NO"/>
    <s v="NO"/>
    <n v="14877"/>
    <s v="4505058933"/>
    <s v="?"/>
    <x v="1"/>
    <s v="W-NC Great Lakes"/>
    <s v="4-Comm T2"/>
    <s v="4-Comm T2"/>
    <x v="1"/>
    <x v="2"/>
  </r>
  <r>
    <x v="1"/>
    <x v="1"/>
    <s v="USA"/>
    <s v="2014Q1"/>
    <s v="201402"/>
    <d v="2013-12-20T00:00:00"/>
    <s v="TE00"/>
    <m/>
    <x v="1169"/>
    <s v="Fusion Americas"/>
    <s v="24Z130210"/>
    <x v="533"/>
    <x v="533"/>
    <s v="NO"/>
    <s v="NO"/>
    <n v="17100"/>
    <s v="4300209764"/>
    <s v="?"/>
    <x v="2"/>
    <s v="E-NYC Metro"/>
    <s v="4-Comm T2"/>
    <s v="4-Comm T2"/>
    <x v="1"/>
    <x v="2"/>
  </r>
  <r>
    <x v="1"/>
    <x v="1"/>
    <s v="USA"/>
    <s v="2014Q1"/>
    <s v="201402"/>
    <d v="2013-12-20T00:00:00"/>
    <s v="TE00"/>
    <m/>
    <x v="1170"/>
    <s v="Fusion Americas"/>
    <s v="24Z130036"/>
    <x v="534"/>
    <x v="534"/>
    <s v="NO"/>
    <s v="NO"/>
    <n v="31200"/>
    <s v="103300889244"/>
    <s v="?"/>
    <x v="2"/>
    <s v="E-Northeast"/>
    <s v="5-Territory"/>
    <s v="5-Territory"/>
    <x v="1"/>
    <x v="2"/>
  </r>
  <r>
    <x v="1"/>
    <x v="1"/>
    <s v="USA"/>
    <s v="2014Q1"/>
    <s v="201402"/>
    <d v="2013-12-20T00:00:00"/>
    <s v="8700"/>
    <m/>
    <x v="1171"/>
    <s v="Fusion Americas"/>
    <s v="26Z075491"/>
    <x v="500"/>
    <x v="500"/>
    <s v="NO"/>
    <s v="NO"/>
    <n v="29360.400000000001"/>
    <s v="4505058947"/>
    <s v="?"/>
    <x v="1"/>
    <s v="W-NC Great Lakes"/>
    <s v="4-Comm T2"/>
    <s v="4-Comm T2"/>
    <x v="1"/>
    <x v="2"/>
  </r>
  <r>
    <x v="1"/>
    <x v="1"/>
    <s v="USA"/>
    <s v="2014Q1"/>
    <s v="201402"/>
    <d v="2013-12-20T00:00:00"/>
    <s v="8700"/>
    <m/>
    <x v="1172"/>
    <s v="Fusion Americas"/>
    <s v="26Z075422"/>
    <x v="500"/>
    <x v="500"/>
    <s v="NO"/>
    <s v="NO"/>
    <n v="40116.6"/>
    <s v="4505057744"/>
    <s v="?"/>
    <x v="1"/>
    <s v="W-NC Great Lakes"/>
    <s v="4-Comm T2"/>
    <s v="4-Comm T2"/>
    <x v="1"/>
    <x v="2"/>
  </r>
  <r>
    <x v="1"/>
    <x v="1"/>
    <s v="USA"/>
    <s v="2014Q1"/>
    <s v="201402"/>
    <d v="2013-12-20T00:00:00"/>
    <s v="TE00"/>
    <m/>
    <x v="1173"/>
    <s v="Fusion Americas"/>
    <s v="24Z129908"/>
    <x v="256"/>
    <x v="255"/>
    <s v="NO"/>
    <s v="NO"/>
    <n v="4032"/>
    <s v="4300209186"/>
    <s v="?"/>
    <x v="1"/>
    <s v="W-South Central"/>
    <s v="5-Territory"/>
    <s v="5-Territory"/>
    <x v="1"/>
    <x v="2"/>
  </r>
  <r>
    <x v="2"/>
    <x v="12"/>
    <s v="Japan"/>
    <s v="2014Q1"/>
    <s v="201402"/>
    <d v="2013-12-20T00:00:00"/>
    <s v="8700"/>
    <m/>
    <x v="1174"/>
    <s v="Fusion APJ"/>
    <s v="89FP05616"/>
    <x v="535"/>
    <x v="535"/>
    <s v="NO"/>
    <s v="NO"/>
    <n v="538.67409999999995"/>
    <s v="STS1000855954/7/6004/SHS~"/>
    <s v="?"/>
    <x v="0"/>
    <m/>
    <m/>
    <m/>
    <x v="1"/>
    <x v="2"/>
  </r>
  <r>
    <x v="2"/>
    <x v="12"/>
    <s v="Japan"/>
    <s v="2014Q1"/>
    <s v="201402"/>
    <d v="2013-12-20T00:00:00"/>
    <s v="8700"/>
    <m/>
    <x v="1175"/>
    <s v="Fusion APJ"/>
    <s v="89FP05615"/>
    <x v="144"/>
    <x v="143"/>
    <s v="NO"/>
    <s v="NO"/>
    <n v="97.572999999999993"/>
    <s v="13HP0039"/>
    <s v="?"/>
    <x v="0"/>
    <m/>
    <m/>
    <m/>
    <x v="1"/>
    <x v="2"/>
  </r>
  <r>
    <x v="2"/>
    <x v="12"/>
    <s v="Japan"/>
    <s v="2014Q1"/>
    <s v="201402"/>
    <d v="2013-12-20T00:00:00"/>
    <s v="8700"/>
    <s v="Imamura, Satoshi"/>
    <x v="1176"/>
    <s v="Fusion APJ"/>
    <s v="89FA70489"/>
    <x v="44"/>
    <x v="44"/>
    <s v="NO"/>
    <s v="NO"/>
    <n v="6274.6646000000001"/>
    <s v="183-VRG0002783-111081+1"/>
    <s v="?"/>
    <x v="0"/>
    <m/>
    <m/>
    <m/>
    <x v="1"/>
    <x v="2"/>
  </r>
  <r>
    <x v="2"/>
    <x v="12"/>
    <s v="Japan"/>
    <s v="2014Q1"/>
    <s v="201402"/>
    <d v="2013-12-20T00:00:00"/>
    <s v="8700"/>
    <m/>
    <x v="1177"/>
    <s v="Fusion APJ"/>
    <s v="89FP05616"/>
    <x v="535"/>
    <x v="535"/>
    <s v="NO"/>
    <s v="NO"/>
    <n v="213.1018"/>
    <s v="STS1000855954/7/6004/SHS~"/>
    <s v="?"/>
    <x v="0"/>
    <m/>
    <m/>
    <m/>
    <x v="1"/>
    <x v="2"/>
  </r>
  <r>
    <x v="2"/>
    <x v="12"/>
    <s v="Japan"/>
    <s v="2014Q1"/>
    <s v="201402"/>
    <d v="2013-12-20T00:00:00"/>
    <s v="8700"/>
    <m/>
    <x v="1178"/>
    <s v="Fusion APJ"/>
    <s v="89FP05617"/>
    <x v="18"/>
    <x v="18"/>
    <s v="NO"/>
    <s v="NO"/>
    <n v="2729.2818000000002"/>
    <s v="4500028723"/>
    <s v="?"/>
    <x v="0"/>
    <m/>
    <m/>
    <m/>
    <x v="1"/>
    <x v="2"/>
  </r>
  <r>
    <x v="2"/>
    <x v="12"/>
    <s v="Japan"/>
    <s v="2014Q1"/>
    <s v="201402"/>
    <d v="2013-12-20T00:00:00"/>
    <s v="8700"/>
    <m/>
    <x v="1179"/>
    <s v="Fusion APJ"/>
    <s v="89FP05616"/>
    <x v="535"/>
    <x v="535"/>
    <s v="NO"/>
    <s v="NO"/>
    <n v="1436.4641999999999"/>
    <s v="STS1000855954/7/6004/SHS~"/>
    <s v="?"/>
    <x v="0"/>
    <m/>
    <m/>
    <m/>
    <x v="1"/>
    <x v="2"/>
  </r>
  <r>
    <x v="2"/>
    <x v="12"/>
    <s v="Japan"/>
    <s v="2014Q1"/>
    <s v="201402"/>
    <d v="2013-12-20T00:00:00"/>
    <s v="8700"/>
    <m/>
    <x v="1180"/>
    <s v="Fusion APJ"/>
    <s v="89FP05618"/>
    <x v="18"/>
    <x v="18"/>
    <s v="NO"/>
    <s v="NO"/>
    <n v="708.56349999999998"/>
    <s v="4500028722"/>
    <s v="?"/>
    <x v="0"/>
    <m/>
    <m/>
    <m/>
    <x v="1"/>
    <x v="2"/>
  </r>
  <r>
    <x v="2"/>
    <x v="12"/>
    <s v="Japan"/>
    <s v="2014Q1"/>
    <s v="201402"/>
    <d v="2013-12-20T00:00:00"/>
    <s v="8700"/>
    <m/>
    <x v="1181"/>
    <s v="Fusion APJ"/>
    <s v="89FP05616"/>
    <x v="535"/>
    <x v="535"/>
    <s v="NO"/>
    <s v="NO"/>
    <n v="1795.5800999999999"/>
    <s v="STS1000855954/7/6004/SHS~"/>
    <s v="?"/>
    <x v="0"/>
    <m/>
    <m/>
    <m/>
    <x v="1"/>
    <x v="2"/>
  </r>
  <r>
    <x v="2"/>
    <x v="12"/>
    <s v="Japan"/>
    <s v="2014Q1"/>
    <s v="201402"/>
    <d v="2013-12-20T00:00:00"/>
    <s v="8700"/>
    <m/>
    <x v="1182"/>
    <s v="Fusion APJ"/>
    <s v="89FP05616"/>
    <x v="535"/>
    <x v="535"/>
    <s v="NO"/>
    <s v="NO"/>
    <n v="532.75450000000001"/>
    <s v="STS1000855954/7/6004/SHS~"/>
    <s v="?"/>
    <x v="0"/>
    <m/>
    <m/>
    <m/>
    <x v="1"/>
    <x v="2"/>
  </r>
  <r>
    <x v="2"/>
    <x v="12"/>
    <s v="Japan"/>
    <s v="2014Q1"/>
    <s v="201402"/>
    <d v="2013-12-20T00:00:00"/>
    <s v="8700"/>
    <m/>
    <x v="1183"/>
    <s v="Fusion APJ"/>
    <s v="89FP05616"/>
    <x v="535"/>
    <x v="535"/>
    <s v="NO"/>
    <s v="NO"/>
    <n v="1420.6787999999999"/>
    <s v="STS1000855954/7/6004/SHS~"/>
    <s v="?"/>
    <x v="0"/>
    <m/>
    <m/>
    <m/>
    <x v="1"/>
    <x v="2"/>
  </r>
  <r>
    <x v="2"/>
    <x v="12"/>
    <s v="Japan"/>
    <s v="2014Q1"/>
    <s v="201402"/>
    <d v="2013-12-20T00:00:00"/>
    <s v="8700"/>
    <m/>
    <x v="1184"/>
    <s v="Fusion APJ"/>
    <s v="89FP05616"/>
    <x v="535"/>
    <x v="535"/>
    <s v="NO"/>
    <s v="NO"/>
    <n v="8618.7844999999998"/>
    <s v="STS1000855954/7/6004/SHS~"/>
    <s v="?"/>
    <x v="0"/>
    <m/>
    <m/>
    <m/>
    <x v="1"/>
    <x v="2"/>
  </r>
  <r>
    <x v="2"/>
    <x v="12"/>
    <s v="Japan"/>
    <s v="2014Q1"/>
    <s v="201402"/>
    <d v="2013-12-20T00:00:00"/>
    <s v="8700"/>
    <m/>
    <x v="1185"/>
    <s v="Fusion APJ"/>
    <s v="89FP05616"/>
    <x v="535"/>
    <x v="535"/>
    <s v="NO"/>
    <s v="NO"/>
    <n v="12056.037899999999"/>
    <s v="STS1000855954/7/6004/SHS~"/>
    <s v="?"/>
    <x v="0"/>
    <m/>
    <m/>
    <m/>
    <x v="1"/>
    <x v="2"/>
  </r>
  <r>
    <x v="2"/>
    <x v="12"/>
    <s v="Japan"/>
    <s v="2014Q1"/>
    <s v="201402"/>
    <d v="2013-12-20T00:00:00"/>
    <s v="8700"/>
    <s v="Imamura, Satoshi"/>
    <x v="981"/>
    <s v="Fusion APJ"/>
    <s v="89FA70489"/>
    <x v="44"/>
    <x v="44"/>
    <s v="NO"/>
    <s v="NO"/>
    <n v="-6274.6646000000001"/>
    <s v="183-VRG0002783-111081+1"/>
    <s v="?"/>
    <x v="0"/>
    <m/>
    <m/>
    <m/>
    <x v="1"/>
    <x v="2"/>
  </r>
  <r>
    <x v="2"/>
    <x v="7"/>
    <s v="New Zealand"/>
    <s v="2014Q1"/>
    <s v="201402"/>
    <d v="2013-12-20T00:00:00"/>
    <s v="TF00"/>
    <m/>
    <x v="1186"/>
    <s v="Fusion APJ"/>
    <s v="978213996"/>
    <x v="536"/>
    <x v="536"/>
    <s v="NO"/>
    <s v="NO"/>
    <n v="14037.4066"/>
    <s v="3000133202"/>
    <s v="?"/>
    <x v="0"/>
    <m/>
    <m/>
    <m/>
    <x v="1"/>
    <x v="2"/>
  </r>
  <r>
    <x v="0"/>
    <x v="3"/>
    <s v="Russia"/>
    <s v="2014Q1"/>
    <s v="201402"/>
    <d v="2013-12-20T00:00:00"/>
    <s v="TF00"/>
    <m/>
    <x v="1187"/>
    <s v="Fusion EMEA"/>
    <s v="CBR738613"/>
    <x v="537"/>
    <x v="537"/>
    <s v="NO"/>
    <s v="NO"/>
    <n v="36618.75"/>
    <s v="00018558"/>
    <s v="?"/>
    <x v="0"/>
    <m/>
    <m/>
    <m/>
    <x v="1"/>
    <x v="2"/>
  </r>
  <r>
    <x v="0"/>
    <x v="3"/>
    <s v="Poland"/>
    <s v="2014Q1"/>
    <s v="201402"/>
    <d v="2013-12-20T00:00:00"/>
    <s v="TE00"/>
    <s v="Pik, Michal"/>
    <x v="1188"/>
    <s v="Fusion EMEA"/>
    <s v="L6R742374"/>
    <x v="538"/>
    <x v="538"/>
    <s v="NO"/>
    <s v="NO"/>
    <n v="12839.3547"/>
    <s v="4400311724/200973"/>
    <s v="?"/>
    <x v="0"/>
    <m/>
    <m/>
    <m/>
    <x v="1"/>
    <x v="2"/>
  </r>
  <r>
    <x v="0"/>
    <x v="3"/>
    <s v="Poland"/>
    <s v="2014Q1"/>
    <s v="201402"/>
    <d v="2013-12-20T00:00:00"/>
    <s v="8700"/>
    <m/>
    <x v="1189"/>
    <s v="Fusion EMEA"/>
    <s v="L6R738293"/>
    <x v="123"/>
    <x v="122"/>
    <s v="NO"/>
    <s v="NO"/>
    <n v="3243.6"/>
    <s v="1177/hp/13pl"/>
    <s v="?"/>
    <x v="0"/>
    <m/>
    <m/>
    <m/>
    <x v="1"/>
    <x v="2"/>
  </r>
  <r>
    <x v="2"/>
    <x v="9"/>
    <s v="Korea"/>
    <s v="2014Q1"/>
    <s v="201402"/>
    <d v="2013-12-20T00:00:00"/>
    <s v="TE00"/>
    <m/>
    <x v="1190"/>
    <s v="Fusion APJ"/>
    <s v="E51078131"/>
    <x v="14"/>
    <x v="14"/>
    <s v="NO"/>
    <s v="NO"/>
    <n v="39202.383300000001"/>
    <s v="E6HP-15145-01"/>
    <s v="?"/>
    <x v="0"/>
    <m/>
    <m/>
    <m/>
    <x v="1"/>
    <x v="1"/>
  </r>
  <r>
    <x v="1"/>
    <x v="1"/>
    <s v="USA"/>
    <s v="2014Q1"/>
    <s v="201402"/>
    <d v="2013-12-11T00:00:00"/>
    <s v="8700"/>
    <m/>
    <x v="1191"/>
    <s v="Fusion Americas"/>
    <s v="24Z128389"/>
    <x v="255"/>
    <x v="254"/>
    <s v="NO"/>
    <s v="NO"/>
    <n v="7200"/>
    <s v="6790933"/>
    <s v="?"/>
    <x v="2"/>
    <s v="E-Southeast"/>
    <s v="4-Comm T2"/>
    <s v="4-Comm T2"/>
    <x v="1"/>
    <x v="2"/>
  </r>
  <r>
    <x v="1"/>
    <x v="1"/>
    <s v="USA"/>
    <s v="2014Q1"/>
    <s v="201402"/>
    <d v="2013-12-11T00:00:00"/>
    <s v="8700"/>
    <s v="Laird, Matt"/>
    <x v="1192"/>
    <s v="Fusion Americas"/>
    <s v="24Z128596"/>
    <x v="32"/>
    <x v="32"/>
    <s v="ATTACH_BY_AMIDID"/>
    <s v="NO"/>
    <n v="188.1"/>
    <s v="4300205582"/>
    <s v="?"/>
    <x v="1"/>
    <s v="W-Southwest"/>
    <s v="1-Strat"/>
    <s v="1-Strat SW"/>
    <x v="1"/>
    <x v="1"/>
  </r>
  <r>
    <x v="1"/>
    <x v="1"/>
    <s v="USA"/>
    <s v="2014Q1"/>
    <s v="201402"/>
    <d v="2013-12-11T00:00:00"/>
    <s v="8700"/>
    <s v="Laird, Matt"/>
    <x v="1193"/>
    <s v="Fusion Americas"/>
    <s v="24Z128566"/>
    <x v="32"/>
    <x v="32"/>
    <s v="ATTACH_BY_AMIDID"/>
    <s v="NO"/>
    <n v="223041"/>
    <s v="4300205363"/>
    <s v="?"/>
    <x v="1"/>
    <s v="W-Southwest"/>
    <s v="1-Strat"/>
    <s v="1-Strat SW"/>
    <x v="0"/>
    <x v="1"/>
  </r>
  <r>
    <x v="1"/>
    <x v="1"/>
    <s v="USA"/>
    <s v="2014Q1"/>
    <s v="201402"/>
    <d v="2013-12-11T00:00:00"/>
    <s v="TE00"/>
    <m/>
    <x v="1194"/>
    <s v="Fusion Americas"/>
    <s v="24Z128338"/>
    <x v="539"/>
    <x v="539"/>
    <s v="NO"/>
    <s v="NO"/>
    <n v="36000"/>
    <s v="4300205014"/>
    <s v="?"/>
    <x v="1"/>
    <s v="W-NC Great Lakes"/>
    <s v="3-Comm T1"/>
    <s v="3-Comm T1"/>
    <x v="1"/>
    <x v="2"/>
  </r>
  <r>
    <x v="1"/>
    <x v="1"/>
    <s v="USA"/>
    <s v="2014Q1"/>
    <s v="201402"/>
    <d v="2013-12-11T00:00:00"/>
    <s v="8700"/>
    <m/>
    <x v="1195"/>
    <s v="Fusion Americas"/>
    <s v="26Z074477"/>
    <x v="272"/>
    <x v="271"/>
    <s v="NO"/>
    <s v="NO"/>
    <n v="11040.75"/>
    <s v="1304410"/>
    <s v="?"/>
    <x v="0"/>
    <m/>
    <m/>
    <m/>
    <x v="1"/>
    <x v="2"/>
  </r>
  <r>
    <x v="1"/>
    <x v="1"/>
    <s v="USA"/>
    <s v="2014Q1"/>
    <s v="201402"/>
    <d v="2013-12-11T00:00:00"/>
    <s v="8700"/>
    <m/>
    <x v="1196"/>
    <s v="Fusion Americas"/>
    <s v="24Z128339"/>
    <x v="540"/>
    <x v="540"/>
    <s v="NO"/>
    <s v="NO"/>
    <n v="5400"/>
    <s v="6791424"/>
    <s v="?"/>
    <x v="1"/>
    <s v="W-Northwest"/>
    <s v="4-Comm T2"/>
    <s v="4-Comm T2"/>
    <x v="1"/>
    <x v="2"/>
  </r>
  <r>
    <x v="0"/>
    <x v="5"/>
    <s v="Turkey"/>
    <s v="2014Q1"/>
    <s v="201402"/>
    <d v="2013-12-11T00:00:00"/>
    <s v="8700"/>
    <s v="Matur, Nevcihan"/>
    <x v="1197"/>
    <s v="Fusion EMEA"/>
    <s v="J4R675231"/>
    <x v="352"/>
    <x v="351"/>
    <s v="NO"/>
    <s v="NO"/>
    <n v="49510.65"/>
    <s v="SUPERONLINE 38469"/>
    <s v="?"/>
    <x v="0"/>
    <m/>
    <m/>
    <m/>
    <x v="0"/>
    <x v="2"/>
  </r>
  <r>
    <x v="0"/>
    <x v="5"/>
    <s v="Turkey"/>
    <s v="2014Q1"/>
    <s v="201402"/>
    <d v="2013-12-11T00:00:00"/>
    <s v="4Y00"/>
    <s v="Matur, Nevcihan"/>
    <x v="1197"/>
    <s v="Fusion EMEA"/>
    <s v="J4R675231"/>
    <x v="352"/>
    <x v="351"/>
    <s v="NO"/>
    <s v="NO"/>
    <n v="52756.5"/>
    <s v="SUPERONLINE 38469"/>
    <s v="?"/>
    <x v="0"/>
    <m/>
    <m/>
    <m/>
    <x v="0"/>
    <x v="2"/>
  </r>
  <r>
    <x v="0"/>
    <x v="0"/>
    <s v="UK"/>
    <s v="2014Q1"/>
    <s v="201402"/>
    <d v="2013-12-11T00:00:00"/>
    <s v="8700"/>
    <m/>
    <x v="1198"/>
    <s v="Fusion EMEA"/>
    <s v="80R697224"/>
    <x v="207"/>
    <x v="206"/>
    <s v="NO"/>
    <s v="NO"/>
    <n v="7630.1490000000003"/>
    <s v="4300053954"/>
    <s v="?"/>
    <x v="0"/>
    <m/>
    <m/>
    <m/>
    <x v="1"/>
    <x v="2"/>
  </r>
  <r>
    <x v="0"/>
    <x v="0"/>
    <s v="UK"/>
    <s v="2014Q1"/>
    <s v="201402"/>
    <d v="2013-12-11T00:00:00"/>
    <s v="8700"/>
    <m/>
    <x v="1199"/>
    <s v="Fusion EMEA"/>
    <s v="80R697221"/>
    <x v="207"/>
    <x v="206"/>
    <s v="NO"/>
    <s v="NO"/>
    <n v="6104.1192000000001"/>
    <s v="4300054054"/>
    <s v="?"/>
    <x v="0"/>
    <m/>
    <m/>
    <m/>
    <x v="1"/>
    <x v="2"/>
  </r>
  <r>
    <x v="1"/>
    <x v="1"/>
    <s v="USA"/>
    <s v="2014Q1"/>
    <s v="201402"/>
    <d v="2013-12-11T00:00:00"/>
    <s v="TE00"/>
    <m/>
    <x v="1200"/>
    <s v="Fusion Americas"/>
    <s v="24Z128500"/>
    <x v="541"/>
    <x v="541"/>
    <s v="NO"/>
    <s v="NO"/>
    <n v="2880"/>
    <s v="10H5520D"/>
    <s v="?"/>
    <x v="0"/>
    <m/>
    <m/>
    <m/>
    <x v="1"/>
    <x v="2"/>
  </r>
  <r>
    <x v="1"/>
    <x v="1"/>
    <s v="USA"/>
    <s v="2014Q1"/>
    <s v="201402"/>
    <d v="2013-12-11T00:00:00"/>
    <s v="TE00"/>
    <m/>
    <x v="1201"/>
    <s v="Fusion Americas"/>
    <s v="24Z128721"/>
    <x v="542"/>
    <x v="542"/>
    <s v="NO"/>
    <s v="NO"/>
    <n v="11520"/>
    <s v="4300205470"/>
    <s v="?"/>
    <x v="1"/>
    <s v="W-NC Great Lakes"/>
    <s v="5-Territory"/>
    <s v="5-Territory"/>
    <x v="1"/>
    <x v="2"/>
  </r>
  <r>
    <x v="1"/>
    <x v="1"/>
    <s v="USA"/>
    <s v="2014Q1"/>
    <s v="201402"/>
    <d v="2013-12-11T00:00:00"/>
    <s v="8700"/>
    <s v="Matthews, Tom"/>
    <x v="1202"/>
    <s v="Fusion Americas"/>
    <s v="26Z074557"/>
    <x v="543"/>
    <x v="543"/>
    <s v="NO"/>
    <s v="NO"/>
    <n v="32006.25"/>
    <s v="KRC PO-76349-0-0"/>
    <s v="?"/>
    <x v="1"/>
    <s v="W-NC Ohio Valley"/>
    <s v="2-Seed"/>
    <s v="2-Seed SW"/>
    <x v="1"/>
    <x v="2"/>
  </r>
  <r>
    <x v="1"/>
    <x v="1"/>
    <s v="USA"/>
    <s v="2014Q1"/>
    <s v="201402"/>
    <d v="2013-12-11T00:00:00"/>
    <s v="TF00"/>
    <m/>
    <x v="1203"/>
    <s v="Fusion Americas"/>
    <s v="26Z074503"/>
    <x v="410"/>
    <x v="410"/>
    <s v="NO"/>
    <s v="NO"/>
    <n v="3000"/>
    <s v="726483"/>
    <s v="?"/>
    <x v="1"/>
    <s v="W-Northwest"/>
    <s v="4-Comm T2"/>
    <s v="4-Comm T2"/>
    <x v="1"/>
    <x v="2"/>
  </r>
  <r>
    <x v="0"/>
    <x v="5"/>
    <s v="Portugal"/>
    <s v="2014Q1"/>
    <s v="201402"/>
    <d v="2013-12-11T00:00:00"/>
    <s v="4Y00"/>
    <m/>
    <x v="1204"/>
    <s v="Fusion EMEA"/>
    <s v="L3R697352"/>
    <x v="544"/>
    <x v="544"/>
    <s v="NO"/>
    <s v="NO"/>
    <n v="9405.4652000000006"/>
    <s v="CP13-50721 / Refer Telecom, Serviço"/>
    <s v="?"/>
    <x v="0"/>
    <m/>
    <m/>
    <m/>
    <x v="1"/>
    <x v="2"/>
  </r>
  <r>
    <x v="0"/>
    <x v="3"/>
    <s v="Poland"/>
    <s v="2014Q1"/>
    <s v="201402"/>
    <d v="2013-12-11T00:00:00"/>
    <s v="TF00"/>
    <m/>
    <x v="1205"/>
    <s v="Fusion EMEA"/>
    <s v="L6R695116"/>
    <x v="545"/>
    <x v="545"/>
    <s v="NO"/>
    <s v="NO"/>
    <n v="40582.112999999998"/>
    <s v="3505238031"/>
    <s v="?"/>
    <x v="0"/>
    <m/>
    <m/>
    <m/>
    <x v="1"/>
    <x v="2"/>
  </r>
  <r>
    <x v="1"/>
    <x v="4"/>
    <s v="Mexico"/>
    <s v="2014Q1"/>
    <s v="201402"/>
    <d v="2013-12-11T00:00:00"/>
    <s v="TF00"/>
    <m/>
    <x v="1206"/>
    <s v="Fusion Americas"/>
    <s v="36Z036300"/>
    <x v="546"/>
    <x v="546"/>
    <s v="NO"/>
    <s v="NO"/>
    <n v="4480"/>
    <s v="34524/DIRECT/Operbes"/>
    <s v="?"/>
    <x v="0"/>
    <m/>
    <m/>
    <m/>
    <x v="1"/>
    <x v="2"/>
  </r>
  <r>
    <x v="0"/>
    <x v="3"/>
    <s v="Russia"/>
    <s v="2014Q1"/>
    <s v="201402"/>
    <d v="2013-12-11T00:00:00"/>
    <s v="8700"/>
    <m/>
    <x v="1207"/>
    <s v="Fusion EMEA"/>
    <s v="CBR697244"/>
    <x v="14"/>
    <x v="14"/>
    <s v="NO"/>
    <s v="NO"/>
    <n v="186851.37"/>
    <s v="TCG037917_Ent_CB"/>
    <s v="?"/>
    <x v="0"/>
    <m/>
    <m/>
    <m/>
    <x v="0"/>
    <x v="1"/>
  </r>
  <r>
    <x v="0"/>
    <x v="13"/>
    <s v="France"/>
    <s v="2014Q1"/>
    <s v="201402"/>
    <d v="2013-12-30T00:00:00"/>
    <s v="4Y00"/>
    <s v="Laroche, Bertrand"/>
    <x v="1208"/>
    <s v="Fusion EMEA"/>
    <s v="81R770576"/>
    <x v="547"/>
    <x v="547"/>
    <s v="ATTACH_BY_AMIDID"/>
    <s v="NO"/>
    <n v="350643.7194"/>
    <s v="60693526"/>
    <s v="?"/>
    <x v="0"/>
    <m/>
    <m/>
    <m/>
    <x v="2"/>
    <x v="1"/>
  </r>
  <r>
    <x v="0"/>
    <x v="13"/>
    <s v="France"/>
    <s v="2014Q1"/>
    <s v="201402"/>
    <d v="2013-12-30T00:00:00"/>
    <s v="8700"/>
    <s v="Laroche, Bertrand"/>
    <x v="1208"/>
    <s v="Fusion EMEA"/>
    <s v="81R770576"/>
    <x v="547"/>
    <x v="547"/>
    <s v="ATTACH_BY_AMIDID"/>
    <s v="NO"/>
    <n v="13118.5427"/>
    <s v="60693526"/>
    <s v="?"/>
    <x v="0"/>
    <m/>
    <m/>
    <m/>
    <x v="2"/>
    <x v="1"/>
  </r>
  <r>
    <x v="2"/>
    <x v="7"/>
    <s v="Australia"/>
    <s v="2014Q1"/>
    <s v="201402"/>
    <d v="2013-12-12T00:00:00"/>
    <s v="TE00"/>
    <m/>
    <x v="1209"/>
    <s v="Fusion APJ"/>
    <s v="906193468"/>
    <x v="14"/>
    <x v="14"/>
    <s v="NO"/>
    <s v="NO"/>
    <n v="4610.7327999999998"/>
    <s v="00001193"/>
    <s v="?"/>
    <x v="0"/>
    <m/>
    <m/>
    <m/>
    <x v="1"/>
    <x v="1"/>
  </r>
  <r>
    <x v="1"/>
    <x v="1"/>
    <s v="USA"/>
    <s v="2014Q1"/>
    <s v="201402"/>
    <d v="2013-12-11T00:00:00"/>
    <s v="TF00"/>
    <s v="Laird, Matt"/>
    <x v="1210"/>
    <s v="Fusion Americas"/>
    <s v="26Z074461"/>
    <x v="213"/>
    <x v="212"/>
    <s v="NO"/>
    <s v="NO"/>
    <n v="76500"/>
    <s v="4501570201/4501570014"/>
    <s v="?"/>
    <x v="1"/>
    <s v="W-NC Ohio Valley"/>
    <s v="1-Strat"/>
    <s v="1-Strat EG"/>
    <x v="1"/>
    <x v="2"/>
  </r>
  <r>
    <x v="1"/>
    <x v="1"/>
    <s v="USA"/>
    <s v="2014Q1"/>
    <s v="201402"/>
    <d v="2013-12-11T00:00:00"/>
    <s v="TE00"/>
    <s v="Jayme, Allen"/>
    <x v="1211"/>
    <s v="Fusion Americas"/>
    <s v="26Z071640"/>
    <x v="64"/>
    <x v="64"/>
    <s v="NO"/>
    <s v="NO"/>
    <n v="144000"/>
    <s v="2000490126"/>
    <s v="?"/>
    <x v="2"/>
    <s v="E-Southeast"/>
    <s v="1-Strat"/>
    <s v="1-Strat EG"/>
    <x v="0"/>
    <x v="2"/>
  </r>
  <r>
    <x v="1"/>
    <x v="1"/>
    <s v="USA"/>
    <s v="2014Q1"/>
    <s v="201402"/>
    <d v="2013-12-11T00:00:00"/>
    <s v="TE00"/>
    <s v="Jayme, Allen"/>
    <x v="1212"/>
    <s v="Fusion Americas"/>
    <s v="26Z071640"/>
    <x v="64"/>
    <x v="64"/>
    <s v="NO"/>
    <s v="NO"/>
    <n v="-144000"/>
    <s v="POA2 -USSW-47985-06"/>
    <s v="?"/>
    <x v="2"/>
    <s v="E-Southeast"/>
    <s v="1-Strat"/>
    <s v="1-Strat EG"/>
    <x v="1"/>
    <x v="2"/>
  </r>
  <r>
    <x v="1"/>
    <x v="1"/>
    <s v="USA"/>
    <s v="2014Q1"/>
    <s v="201402"/>
    <d v="2013-12-11T00:00:00"/>
    <s v="TE00"/>
    <m/>
    <x v="1213"/>
    <s v="Fusion Americas"/>
    <s v="26Z074514"/>
    <x v="85"/>
    <x v="85"/>
    <s v="NO"/>
    <s v="NO"/>
    <n v="1932.4"/>
    <s v="HPP PO-01326"/>
    <s v="?"/>
    <x v="1"/>
    <s v="W-NC Ohio Valley"/>
    <s v="4-Comm T2"/>
    <s v="4-Comm Invest"/>
    <x v="1"/>
    <x v="2"/>
  </r>
  <r>
    <x v="1"/>
    <x v="1"/>
    <s v="USA"/>
    <s v="2014Q1"/>
    <s v="201402"/>
    <d v="2013-12-11T00:00:00"/>
    <s v="TE00"/>
    <m/>
    <x v="1214"/>
    <s v="Fusion Americas"/>
    <s v="26Z074349"/>
    <x v="548"/>
    <x v="548"/>
    <s v="NO"/>
    <s v="NO"/>
    <n v="24000"/>
    <s v="4200279217"/>
    <s v="?"/>
    <x v="1"/>
    <s v="W-Southwest"/>
    <s v="4-Comm T2"/>
    <s v="4-Comm T2"/>
    <x v="1"/>
    <x v="2"/>
  </r>
  <r>
    <x v="1"/>
    <x v="4"/>
    <s v="Argentina"/>
    <s v="2014Q1"/>
    <s v="201402"/>
    <d v="2013-12-12T00:00:00"/>
    <s v="8700"/>
    <s v="Coronado, William"/>
    <x v="1215"/>
    <s v="Fusion Americas"/>
    <s v="94Z006308"/>
    <x v="549"/>
    <x v="549"/>
    <s v="ATTACH_BY_AMIDID"/>
    <s v="NO"/>
    <n v="100735.4"/>
    <s v="4800419706"/>
    <s v="?"/>
    <x v="0"/>
    <m/>
    <m/>
    <m/>
    <x v="0"/>
    <x v="2"/>
  </r>
  <r>
    <x v="0"/>
    <x v="8"/>
    <s v="Norway"/>
    <s v="2014Q1"/>
    <s v="201402"/>
    <d v="2013-12-27T00:00:00"/>
    <s v="8700"/>
    <s v="Klovvik, Bjorn"/>
    <x v="1216"/>
    <s v="Fusion EMEA"/>
    <s v="92R755586"/>
    <x v="314"/>
    <x v="313"/>
    <s v="NO"/>
    <s v="NO"/>
    <n v="-46564.655100000004"/>
    <s v="58196"/>
    <s v="?"/>
    <x v="0"/>
    <m/>
    <m/>
    <m/>
    <x v="1"/>
    <x v="2"/>
  </r>
  <r>
    <x v="0"/>
    <x v="8"/>
    <s v="Norway"/>
    <s v="2014Q1"/>
    <s v="201402"/>
    <d v="2013-12-27T00:00:00"/>
    <s v="8700"/>
    <s v="Klovvik, Bjorn"/>
    <x v="1216"/>
    <s v="Fusion EMEA"/>
    <s v="92R755586"/>
    <x v="314"/>
    <x v="313"/>
    <s v="ATTACH_BY_AMIDID"/>
    <s v="ATTACH_BY_AMIDID"/>
    <n v="46564.655100000004"/>
    <s v="58210"/>
    <s v="?"/>
    <x v="0"/>
    <m/>
    <m/>
    <m/>
    <x v="1"/>
    <x v="0"/>
  </r>
  <r>
    <x v="2"/>
    <x v="11"/>
    <s v="Hong Kong"/>
    <s v="2014Q1"/>
    <s v="201402"/>
    <d v="2013-12-11T00:00:00"/>
    <s v="8700"/>
    <m/>
    <x v="1217"/>
    <s v="Fusion APJ"/>
    <s v="730017930"/>
    <x v="14"/>
    <x v="14"/>
    <s v="NO"/>
    <s v="NO"/>
    <n v="7804.44"/>
    <s v="IISPO-1312-0019"/>
    <s v="?"/>
    <x v="0"/>
    <m/>
    <m/>
    <m/>
    <x v="1"/>
    <x v="1"/>
  </r>
  <r>
    <x v="1"/>
    <x v="1"/>
    <s v="USA"/>
    <s v="2014Q1"/>
    <s v="201402"/>
    <d v="2013-12-27T00:00:00"/>
    <s v="TE00"/>
    <m/>
    <x v="1218"/>
    <s v="Fusion Americas"/>
    <s v="26Z075750"/>
    <x v="1"/>
    <x v="1"/>
    <s v="NO"/>
    <s v="NO"/>
    <n v="9912"/>
    <s v="HPP PO-01353"/>
    <s v="?"/>
    <x v="0"/>
    <m/>
    <m/>
    <m/>
    <x v="1"/>
    <x v="1"/>
  </r>
  <r>
    <x v="2"/>
    <x v="11"/>
    <s v="Hong Kong"/>
    <s v="2014Q1"/>
    <s v="201402"/>
    <d v="2013-12-11T00:00:00"/>
    <s v="8700"/>
    <m/>
    <x v="1219"/>
    <s v="Fusion APJ"/>
    <s v="730017902"/>
    <x v="14"/>
    <x v="14"/>
    <s v="NO"/>
    <s v="NO"/>
    <n v="22234.38"/>
    <s v="IISPO-1311-0023"/>
    <s v="?"/>
    <x v="0"/>
    <m/>
    <m/>
    <m/>
    <x v="1"/>
    <x v="1"/>
  </r>
  <r>
    <x v="1"/>
    <x v="1"/>
    <s v="USA"/>
    <s v="2014Q1"/>
    <s v="201402"/>
    <d v="2013-12-03T00:00:00"/>
    <s v="8700"/>
    <s v="Laird, Matt"/>
    <x v="1220"/>
    <s v="Fusion Americas"/>
    <s v="24Z127571"/>
    <x v="32"/>
    <x v="32"/>
    <s v="NO"/>
    <s v="NO"/>
    <n v="625.9"/>
    <s v="4300202939"/>
    <s v="?"/>
    <x v="1"/>
    <s v="W-Southwest"/>
    <s v="1-Strat"/>
    <s v="1-Strat SW"/>
    <x v="1"/>
    <x v="1"/>
  </r>
  <r>
    <x v="1"/>
    <x v="1"/>
    <s v="USA"/>
    <s v="2014Q1"/>
    <s v="201402"/>
    <d v="2013-12-03T00:00:00"/>
    <s v="8700"/>
    <s v="Laird, Matt"/>
    <x v="1221"/>
    <s v="Fusion Americas"/>
    <s v="24Z127541"/>
    <x v="32"/>
    <x v="32"/>
    <s v="NO"/>
    <s v="NO"/>
    <n v="625.9"/>
    <s v="4300202915"/>
    <s v="?"/>
    <x v="1"/>
    <s v="W-Southwest"/>
    <s v="1-Strat"/>
    <s v="1-Strat SW"/>
    <x v="1"/>
    <x v="1"/>
  </r>
  <r>
    <x v="1"/>
    <x v="1"/>
    <s v="USA"/>
    <s v="2014Q1"/>
    <s v="201402"/>
    <d v="2013-12-03T00:00:00"/>
    <s v="8700"/>
    <s v="Laird, Matt"/>
    <x v="1222"/>
    <s v="Fusion Americas"/>
    <s v="24Z127540"/>
    <x v="32"/>
    <x v="32"/>
    <s v="NO"/>
    <s v="NO"/>
    <n v="625.9"/>
    <s v="4300202886"/>
    <s v="?"/>
    <x v="1"/>
    <s v="W-Southwest"/>
    <s v="1-Strat"/>
    <s v="1-Strat SW"/>
    <x v="1"/>
    <x v="1"/>
  </r>
  <r>
    <x v="1"/>
    <x v="1"/>
    <s v="USA"/>
    <s v="2014Q1"/>
    <s v="201402"/>
    <d v="2013-12-10T00:00:00"/>
    <s v="8700"/>
    <s v="Laird, Matt"/>
    <x v="1223"/>
    <s v="Fusion Americas"/>
    <s v="24Z128438"/>
    <x v="32"/>
    <x v="32"/>
    <s v="ATTACH_BY_AMIDID"/>
    <s v="NO"/>
    <n v="1251.8"/>
    <s v="4300204951"/>
    <s v="?"/>
    <x v="1"/>
    <s v="W-Southwest"/>
    <s v="1-Strat"/>
    <s v="1-Strat SW"/>
    <x v="1"/>
    <x v="1"/>
  </r>
  <r>
    <x v="1"/>
    <x v="14"/>
    <s v="Canada"/>
    <s v="2014Q1"/>
    <s v="201402"/>
    <d v="2013-12-11T00:00:00"/>
    <s v="TE00"/>
    <s v="Bucciarelli, Domenic"/>
    <x v="1224"/>
    <s v="Fusion Americas"/>
    <s v="20Z054857"/>
    <x v="550"/>
    <x v="550"/>
    <s v="ATTACH_BY_AMIDID"/>
    <s v="NO"/>
    <n v="5816.8082999999997"/>
    <s v="624670"/>
    <s v="?"/>
    <x v="0"/>
    <m/>
    <m/>
    <m/>
    <x v="1"/>
    <x v="2"/>
  </r>
  <r>
    <x v="1"/>
    <x v="14"/>
    <s v="Canada"/>
    <s v="2014Q1"/>
    <s v="201402"/>
    <d v="2013-12-11T00:00:00"/>
    <s v="TE00"/>
    <m/>
    <x v="1225"/>
    <s v="Fusion Americas"/>
    <s v="20Z054812"/>
    <x v="551"/>
    <x v="551"/>
    <s v="NO"/>
    <s v="NO"/>
    <n v="33574.202100000002"/>
    <s v="151300084217"/>
    <s v="?"/>
    <x v="0"/>
    <m/>
    <m/>
    <m/>
    <x v="1"/>
    <x v="2"/>
  </r>
  <r>
    <x v="0"/>
    <x v="3"/>
    <s v="Kazakhstan"/>
    <s v="2014Q1"/>
    <s v="201402"/>
    <d v="2013-12-11T00:00:00"/>
    <s v="TE00"/>
    <m/>
    <x v="1226"/>
    <s v="Fusion EMEA"/>
    <s v="CBR696400"/>
    <x v="14"/>
    <x v="14"/>
    <s v="NO"/>
    <s v="NO"/>
    <n v="161587.01"/>
    <s v="HP-MinFin1213-51-CONS"/>
    <s v="?"/>
    <x v="0"/>
    <m/>
    <m/>
    <m/>
    <x v="0"/>
    <x v="1"/>
  </r>
  <r>
    <x v="1"/>
    <x v="4"/>
    <s v="Brazil"/>
    <s v="2014Q1"/>
    <s v="201402"/>
    <d v="2013-12-12T00:00:00"/>
    <s v="8700"/>
    <s v="Lutfi, Raul"/>
    <x v="1227"/>
    <s v="Fusion Americas"/>
    <s v="K1Z060829"/>
    <x v="552"/>
    <x v="552"/>
    <s v="NO"/>
    <s v="NO"/>
    <n v="475010"/>
    <s v="PO#5100057616"/>
    <s v="?"/>
    <x v="0"/>
    <m/>
    <m/>
    <m/>
    <x v="2"/>
    <x v="2"/>
  </r>
  <r>
    <x v="2"/>
    <x v="9"/>
    <s v="Korea"/>
    <s v="2014Q1"/>
    <s v="201402"/>
    <d v="2013-12-12T00:00:00"/>
    <s v="8700"/>
    <m/>
    <x v="1228"/>
    <s v="Fusion APJ"/>
    <s v="E51053169"/>
    <x v="14"/>
    <x v="14"/>
    <s v="NO"/>
    <s v="NO"/>
    <n v="437.29410000000001"/>
    <s v="E6HP-14866-01"/>
    <s v="?"/>
    <x v="0"/>
    <m/>
    <m/>
    <m/>
    <x v="1"/>
    <x v="1"/>
  </r>
  <r>
    <x v="0"/>
    <x v="8"/>
    <s v="Sweden"/>
    <s v="2014Q1"/>
    <s v="201402"/>
    <d v="2013-12-12T00:00:00"/>
    <s v="8700"/>
    <m/>
    <x v="1229"/>
    <s v="Fusion EMEA"/>
    <s v="88R701502"/>
    <x v="553"/>
    <x v="553"/>
    <s v="NO"/>
    <s v="NO"/>
    <n v="82631.289999999994"/>
    <s v="8800-66699-01"/>
    <s v="?"/>
    <x v="0"/>
    <m/>
    <m/>
    <m/>
    <x v="1"/>
    <x v="2"/>
  </r>
  <r>
    <x v="0"/>
    <x v="13"/>
    <s v="France"/>
    <s v="2014Q1"/>
    <s v="201402"/>
    <d v="2013-12-12T00:00:00"/>
    <s v="TE00"/>
    <s v="Laroche, Bertrand"/>
    <x v="1230"/>
    <s v="Fusion EMEA"/>
    <s v="81R702349"/>
    <x v="547"/>
    <x v="547"/>
    <s v="NO"/>
    <s v="NO"/>
    <n v="54637.343800000002"/>
    <s v="63993/GFH"/>
    <s v="?"/>
    <x v="0"/>
    <m/>
    <m/>
    <m/>
    <x v="1"/>
    <x v="1"/>
  </r>
  <r>
    <x v="2"/>
    <x v="15"/>
    <s v="India"/>
    <s v="2014Q1"/>
    <s v="201402"/>
    <d v="2013-12-12T00:00:00"/>
    <s v="TE00"/>
    <m/>
    <x v="1231"/>
    <s v="Fusion APJ"/>
    <s v="J92107654"/>
    <x v="340"/>
    <x v="339"/>
    <s v="NO"/>
    <s v="NO"/>
    <n v="3774.3141999999998"/>
    <s v="P998650/OPENWAVE"/>
    <s v="?"/>
    <x v="0"/>
    <m/>
    <m/>
    <m/>
    <x v="1"/>
    <x v="2"/>
  </r>
  <r>
    <x v="0"/>
    <x v="0"/>
    <s v="UK"/>
    <s v="2014Q1"/>
    <s v="201402"/>
    <d v="2013-12-12T00:00:00"/>
    <s v="TE00"/>
    <m/>
    <x v="1232"/>
    <s v="Fusion EMEA"/>
    <s v="80R704132"/>
    <x v="344"/>
    <x v="343"/>
    <s v="NO"/>
    <s v="NO"/>
    <n v="46658.962"/>
    <s v="3505232531"/>
    <s v="?"/>
    <x v="0"/>
    <m/>
    <m/>
    <m/>
    <x v="1"/>
    <x v="2"/>
  </r>
  <r>
    <x v="0"/>
    <x v="0"/>
    <s v="UK"/>
    <s v="2014Q1"/>
    <s v="201402"/>
    <d v="2013-12-12T00:00:00"/>
    <s v="TE00"/>
    <m/>
    <x v="1233"/>
    <s v="Fusion EMEA"/>
    <s v="80R703654"/>
    <x v="554"/>
    <x v="554"/>
    <s v="NO"/>
    <s v="NO"/>
    <n v="1987.271"/>
    <s v="4300054310"/>
    <s v="?"/>
    <x v="0"/>
    <m/>
    <m/>
    <m/>
    <x v="1"/>
    <x v="2"/>
  </r>
  <r>
    <x v="0"/>
    <x v="3"/>
    <s v="Poland"/>
    <s v="2014Q1"/>
    <s v="201402"/>
    <d v="2013-12-12T00:00:00"/>
    <s v="TF00"/>
    <m/>
    <x v="1234"/>
    <s v="Fusion EMEA"/>
    <s v="L6R393370"/>
    <x v="123"/>
    <x v="122"/>
    <s v="NO"/>
    <s v="NO"/>
    <n v="-11612.2065"/>
    <s v="859/hp/13pl"/>
    <s v="?"/>
    <x v="0"/>
    <m/>
    <m/>
    <m/>
    <x v="1"/>
    <x v="2"/>
  </r>
  <r>
    <x v="1"/>
    <x v="4"/>
    <s v="Peru"/>
    <s v="2014Q1"/>
    <s v="201402"/>
    <d v="2013-12-12T00:00:00"/>
    <s v="TE00"/>
    <m/>
    <x v="1235"/>
    <s v="Fusion Americas"/>
    <s v="ALZ002944"/>
    <x v="4"/>
    <x v="4"/>
    <s v="NO"/>
    <s v="NO"/>
    <n v="4751.8476000000001"/>
    <s v="PE0001-00000043"/>
    <s v="?"/>
    <x v="0"/>
    <m/>
    <m/>
    <m/>
    <x v="1"/>
    <x v="2"/>
  </r>
  <r>
    <x v="0"/>
    <x v="8"/>
    <s v="Sweden"/>
    <s v="2014Q1"/>
    <s v="201402"/>
    <d v="2013-12-12T00:00:00"/>
    <s v="TE00"/>
    <m/>
    <x v="1236"/>
    <s v="Fusion EMEA"/>
    <s v="88R042102"/>
    <x v="555"/>
    <x v="555"/>
    <s v="NO"/>
    <s v="NO"/>
    <n v="-6447.5796"/>
    <s v="100135423"/>
    <s v="?"/>
    <x v="0"/>
    <m/>
    <m/>
    <m/>
    <x v="1"/>
    <x v="2"/>
  </r>
  <r>
    <x v="2"/>
    <x v="12"/>
    <s v="Japan"/>
    <s v="2014Q1"/>
    <s v="201402"/>
    <d v="2013-12-16T00:00:00"/>
    <s v="8700"/>
    <s v="Imamura, Satoshi"/>
    <x v="1237"/>
    <s v="Fusion APJ"/>
    <s v="89FA70521"/>
    <x v="299"/>
    <x v="298"/>
    <s v="NO"/>
    <s v="ATTACH_BY_AMIDID"/>
    <n v="7269.1396999999997"/>
    <s v="333HU8254"/>
    <s v="?"/>
    <x v="0"/>
    <m/>
    <m/>
    <m/>
    <x v="1"/>
    <x v="0"/>
  </r>
  <r>
    <x v="1"/>
    <x v="1"/>
    <s v="USA"/>
    <s v="2014Q1"/>
    <s v="201402"/>
    <d v="2013-12-23T00:00:00"/>
    <s v="TE00"/>
    <s v="TBH-US-East2"/>
    <x v="1238"/>
    <s v="Fusion Americas"/>
    <s v="26Z075584"/>
    <x v="556"/>
    <x v="556"/>
    <s v="NO"/>
    <s v="NO"/>
    <n v="198000"/>
    <s v="EP746041"/>
    <s v="?"/>
    <x v="2"/>
    <s v="E-Northeast"/>
    <s v="1-Strat"/>
    <s v="1-Strat EG"/>
    <x v="0"/>
    <x v="2"/>
  </r>
  <r>
    <x v="2"/>
    <x v="6"/>
    <s v="Singapore"/>
    <s v="2014Q1"/>
    <s v="201402"/>
    <d v="2013-12-12T00:00:00"/>
    <s v="TE00"/>
    <m/>
    <x v="1239"/>
    <s v="Fusion APJ"/>
    <s v="754305934"/>
    <x v="557"/>
    <x v="557"/>
    <s v="ATTACH_BY_AMIDID"/>
    <s v="NO"/>
    <n v="124936.9402"/>
    <s v="PO-SG-201331015"/>
    <s v="?"/>
    <x v="0"/>
    <m/>
    <m/>
    <m/>
    <x v="0"/>
    <x v="2"/>
  </r>
  <r>
    <x v="0"/>
    <x v="5"/>
    <s v="Spain"/>
    <s v="2014Q1"/>
    <s v="201402"/>
    <d v="2013-12-12T00:00:00"/>
    <s v="4Y00"/>
    <m/>
    <x v="1240"/>
    <s v="Fusion EMEA"/>
    <s v="70R702652"/>
    <x v="558"/>
    <x v="558"/>
    <s v="NO"/>
    <s v="NO"/>
    <n v="6884.7882"/>
    <s v="3505242188 / GRUPO ANTOLIN-IRAUSA S"/>
    <s v="?"/>
    <x v="0"/>
    <m/>
    <m/>
    <m/>
    <x v="1"/>
    <x v="2"/>
  </r>
  <r>
    <x v="1"/>
    <x v="1"/>
    <s v="USA"/>
    <s v="2014Q1"/>
    <s v="201402"/>
    <d v="2013-12-03T00:00:00"/>
    <s v="8700"/>
    <s v="Laird, Matt"/>
    <x v="1241"/>
    <s v="Fusion Americas"/>
    <s v="24Z127338"/>
    <x v="32"/>
    <x v="32"/>
    <s v="NO"/>
    <s v="NO"/>
    <n v="2503.6"/>
    <s v="4300202801"/>
    <s v="?"/>
    <x v="1"/>
    <s v="W-Southwest"/>
    <s v="1-Strat"/>
    <s v="1-Strat SW"/>
    <x v="1"/>
    <x v="1"/>
  </r>
  <r>
    <x v="0"/>
    <x v="13"/>
    <s v="France"/>
    <s v="2014Q1"/>
    <s v="201402"/>
    <d v="2013-12-12T00:00:00"/>
    <s v="8700"/>
    <m/>
    <x v="1242"/>
    <s v="Fusion EMEA"/>
    <s v="81R703301"/>
    <x v="14"/>
    <x v="14"/>
    <s v="NO"/>
    <s v="NO"/>
    <n v="18139.477999999999"/>
    <s v="GIETS-0000038968"/>
    <s v="?"/>
    <x v="0"/>
    <m/>
    <m/>
    <m/>
    <x v="1"/>
    <x v="1"/>
  </r>
  <r>
    <x v="0"/>
    <x v="13"/>
    <s v="France"/>
    <s v="2014Q1"/>
    <s v="201402"/>
    <d v="2013-12-12T00:00:00"/>
    <s v="TF00"/>
    <m/>
    <x v="1243"/>
    <s v="Fusion EMEA"/>
    <s v="81R702273"/>
    <x v="559"/>
    <x v="559"/>
    <s v="NO"/>
    <s v="NO"/>
    <n v="3340.1305000000002"/>
    <s v="2013-BC13818-2938"/>
    <s v="?"/>
    <x v="0"/>
    <m/>
    <m/>
    <m/>
    <x v="1"/>
    <x v="2"/>
  </r>
  <r>
    <x v="1"/>
    <x v="14"/>
    <s v="Canada"/>
    <s v="2014Q1"/>
    <s v="201402"/>
    <d v="2013-12-12T00:00:00"/>
    <s v="TF00"/>
    <s v="Guertin, Marc-Andre"/>
    <x v="1244"/>
    <s v="Fusion Americas"/>
    <s v="20Z054933"/>
    <x v="400"/>
    <x v="400"/>
    <s v="ATTACH_BY_AMIDID"/>
    <s v="ATTACH_BY_AMIDID"/>
    <n v="39990.556799999998"/>
    <s v="111887"/>
    <s v="?"/>
    <x v="0"/>
    <m/>
    <m/>
    <m/>
    <x v="1"/>
    <x v="0"/>
  </r>
  <r>
    <x v="1"/>
    <x v="14"/>
    <s v="Canada"/>
    <s v="2014Q1"/>
    <s v="201402"/>
    <d v="2013-12-12T00:00:00"/>
    <s v="8700"/>
    <m/>
    <x v="1245"/>
    <s v="Fusion Americas"/>
    <s v="20Z054756"/>
    <x v="466"/>
    <x v="466"/>
    <s v="NO"/>
    <s v="NO"/>
    <n v="17388.101999999999"/>
    <s v="4300206064"/>
    <s v="?"/>
    <x v="0"/>
    <m/>
    <m/>
    <m/>
    <x v="1"/>
    <x v="2"/>
  </r>
  <r>
    <x v="1"/>
    <x v="14"/>
    <s v="Canada"/>
    <s v="2014Q1"/>
    <s v="201402"/>
    <d v="2013-12-11T00:00:00"/>
    <s v="TE00"/>
    <m/>
    <x v="1246"/>
    <s v="Fusion Americas"/>
    <s v="20Z049907"/>
    <x v="1"/>
    <x v="1"/>
    <s v="NO"/>
    <s v="NO"/>
    <n v="186968.83850000001"/>
    <s v="POGLES261122105"/>
    <s v="?"/>
    <x v="0"/>
    <m/>
    <m/>
    <m/>
    <x v="0"/>
    <x v="1"/>
  </r>
  <r>
    <x v="0"/>
    <x v="13"/>
    <s v="France"/>
    <s v="2014Q1"/>
    <s v="201402"/>
    <d v="2013-12-10T00:00:00"/>
    <s v="TE00"/>
    <s v="Adekambi, Eric"/>
    <x v="1247"/>
    <s v="Fusion EMEA"/>
    <s v="81R689441"/>
    <x v="560"/>
    <x v="560"/>
    <s v="NO"/>
    <s v="NO"/>
    <n v="150318.84160000001"/>
    <s v="XB4100451132"/>
    <s v="?"/>
    <x v="0"/>
    <m/>
    <m/>
    <m/>
    <x v="0"/>
    <x v="2"/>
  </r>
  <r>
    <x v="1"/>
    <x v="4"/>
    <s v="Brazil"/>
    <s v="2014Q1"/>
    <s v="201402"/>
    <d v="2013-12-10T00:00:00"/>
    <s v="8700"/>
    <m/>
    <x v="1248"/>
    <s v="Fusion Americas"/>
    <s v="K1Z060690"/>
    <x v="343"/>
    <x v="342"/>
    <s v="NO"/>
    <s v="NO"/>
    <n v="1663.14"/>
    <s v="542/R2ZI4/WEG"/>
    <s v="?"/>
    <x v="0"/>
    <m/>
    <m/>
    <m/>
    <x v="1"/>
    <x v="2"/>
  </r>
  <r>
    <x v="1"/>
    <x v="4"/>
    <s v="Brazil"/>
    <s v="2014Q1"/>
    <s v="201402"/>
    <d v="2013-12-10T00:00:00"/>
    <s v="TF00"/>
    <m/>
    <x v="1248"/>
    <s v="Fusion Americas"/>
    <s v="K1Z060690"/>
    <x v="343"/>
    <x v="342"/>
    <s v="NO"/>
    <s v="NO"/>
    <n v="375.81"/>
    <s v="542/R2ZI4/WEG"/>
    <s v="?"/>
    <x v="0"/>
    <m/>
    <m/>
    <m/>
    <x v="1"/>
    <x v="2"/>
  </r>
  <r>
    <x v="1"/>
    <x v="4"/>
    <s v="Brazil"/>
    <s v="2014Q1"/>
    <s v="201402"/>
    <d v="2013-12-10T00:00:00"/>
    <s v="TF00"/>
    <s v="Lutfi, Raul"/>
    <x v="288"/>
    <s v="Fusion Americas"/>
    <s v="K1Z059890"/>
    <x v="138"/>
    <x v="137"/>
    <s v="NO"/>
    <s v="NO"/>
    <n v="189.81"/>
    <s v="4600066921"/>
    <s v="?"/>
    <x v="0"/>
    <m/>
    <m/>
    <m/>
    <x v="1"/>
    <x v="2"/>
  </r>
  <r>
    <x v="1"/>
    <x v="14"/>
    <s v="Canada"/>
    <s v="2014Q1"/>
    <s v="201402"/>
    <d v="2013-12-10T00:00:00"/>
    <s v="8700"/>
    <m/>
    <x v="1249"/>
    <s v="Fusion Americas"/>
    <s v="20Z054405"/>
    <x v="561"/>
    <x v="561"/>
    <s v="NO"/>
    <s v="NO"/>
    <n v="96827.838000000003"/>
    <s v="4300204971"/>
    <s v="?"/>
    <x v="0"/>
    <m/>
    <m/>
    <m/>
    <x v="1"/>
    <x v="2"/>
  </r>
  <r>
    <x v="1"/>
    <x v="4"/>
    <s v="Colombia"/>
    <s v="2014Q1"/>
    <s v="201402"/>
    <d v="2013-12-10T00:00:00"/>
    <s v="8700"/>
    <m/>
    <x v="1250"/>
    <s v="Fusion Americas"/>
    <s v="R6Z006521"/>
    <x v="562"/>
    <x v="562"/>
    <s v="NO"/>
    <s v="NO"/>
    <n v="37980.300000000003"/>
    <s v="O613000255"/>
    <s v="?"/>
    <x v="0"/>
    <m/>
    <m/>
    <m/>
    <x v="1"/>
    <x v="2"/>
  </r>
  <r>
    <x v="1"/>
    <x v="4"/>
    <s v="Ecuador"/>
    <s v="2014Q1"/>
    <s v="201402"/>
    <d v="2013-12-10T00:00:00"/>
    <s v="8700"/>
    <m/>
    <x v="1251"/>
    <s v="Fusion Americas"/>
    <s v="HWZ008599"/>
    <x v="563"/>
    <x v="563"/>
    <s v="NO"/>
    <s v="NO"/>
    <n v="12660.66"/>
    <s v="7175"/>
    <s v="?"/>
    <x v="0"/>
    <m/>
    <m/>
    <m/>
    <x v="1"/>
    <x v="2"/>
  </r>
  <r>
    <x v="2"/>
    <x v="15"/>
    <s v="India"/>
    <s v="2014Q1"/>
    <s v="201402"/>
    <d v="2013-12-09T00:00:00"/>
    <s v="4Y00"/>
    <m/>
    <x v="1252"/>
    <s v="Fusion APJ"/>
    <s v="75IN27951"/>
    <x v="340"/>
    <x v="339"/>
    <s v="NO"/>
    <s v="NO"/>
    <n v="-1479.8"/>
    <s v="P053860D/GENPACT"/>
    <s v="?"/>
    <x v="0"/>
    <m/>
    <m/>
    <m/>
    <x v="1"/>
    <x v="2"/>
  </r>
  <r>
    <x v="2"/>
    <x v="15"/>
    <s v="India"/>
    <s v="2014Q1"/>
    <s v="201402"/>
    <d v="2013-12-09T00:00:00"/>
    <s v="8700"/>
    <m/>
    <x v="1252"/>
    <s v="Fusion APJ"/>
    <s v="75IN27951"/>
    <x v="340"/>
    <x v="339"/>
    <s v="NO"/>
    <s v="NO"/>
    <n v="1479.8"/>
    <s v="P053860D/GENPACT"/>
    <s v="?"/>
    <x v="0"/>
    <m/>
    <m/>
    <m/>
    <x v="1"/>
    <x v="2"/>
  </r>
  <r>
    <x v="0"/>
    <x v="2"/>
    <s v="Germany"/>
    <s v="2014Q1"/>
    <s v="201402"/>
    <d v="2013-12-09T00:00:00"/>
    <s v="TE00"/>
    <m/>
    <x v="1253"/>
    <s v="Fusion EMEA"/>
    <s v="83R682534"/>
    <x v="564"/>
    <x v="564"/>
    <s v="NO"/>
    <s v="NO"/>
    <n v="4424.3782000000001"/>
    <s v="7700045452"/>
    <s v="?"/>
    <x v="0"/>
    <m/>
    <m/>
    <m/>
    <x v="1"/>
    <x v="2"/>
  </r>
  <r>
    <x v="0"/>
    <x v="8"/>
    <s v="Denmark"/>
    <s v="2014Q1"/>
    <s v="201402"/>
    <d v="2013-12-09T00:00:00"/>
    <s v="TF00"/>
    <m/>
    <x v="1254"/>
    <s v="Fusion EMEA"/>
    <s v="93R683686"/>
    <x v="565"/>
    <x v="565"/>
    <s v="NO"/>
    <s v="NO"/>
    <n v="4339.6175999999996"/>
    <s v="9300-65805-00"/>
    <s v="?"/>
    <x v="0"/>
    <m/>
    <m/>
    <m/>
    <x v="1"/>
    <x v="2"/>
  </r>
  <r>
    <x v="2"/>
    <x v="12"/>
    <s v="Japan"/>
    <s v="2014Q1"/>
    <s v="201402"/>
    <d v="2013-12-09T00:00:00"/>
    <s v="8700"/>
    <m/>
    <x v="1255"/>
    <s v="Fusion APJ"/>
    <s v="89FP05605"/>
    <x v="18"/>
    <x v="18"/>
    <s v="NO"/>
    <s v="NO"/>
    <n v="1364.6409000000001"/>
    <s v="4500026804"/>
    <s v="?"/>
    <x v="0"/>
    <m/>
    <m/>
    <m/>
    <x v="1"/>
    <x v="2"/>
  </r>
  <r>
    <x v="2"/>
    <x v="12"/>
    <s v="Japan"/>
    <s v="2014Q1"/>
    <s v="201402"/>
    <d v="2013-12-09T00:00:00"/>
    <s v="8700"/>
    <m/>
    <x v="1256"/>
    <s v="Fusion APJ"/>
    <s v="89FP05604"/>
    <x v="18"/>
    <x v="18"/>
    <s v="NO"/>
    <s v="NO"/>
    <n v="1364.6409000000001"/>
    <s v="4500026807"/>
    <s v="?"/>
    <x v="0"/>
    <m/>
    <m/>
    <m/>
    <x v="1"/>
    <x v="2"/>
  </r>
  <r>
    <x v="0"/>
    <x v="3"/>
    <s v="Slovenia"/>
    <s v="2014Q1"/>
    <s v="201402"/>
    <d v="2013-12-09T00:00:00"/>
    <s v="TE00"/>
    <m/>
    <x v="1257"/>
    <s v="Fusion EMEA"/>
    <s v="CBR683296"/>
    <x v="14"/>
    <x v="14"/>
    <s v="NO"/>
    <s v="NO"/>
    <n v="11679.7853"/>
    <s v="INISIS_04/13"/>
    <s v="?"/>
    <x v="0"/>
    <m/>
    <m/>
    <m/>
    <x v="1"/>
    <x v="1"/>
  </r>
  <r>
    <x v="0"/>
    <x v="3"/>
    <s v="Russia"/>
    <s v="2014Q1"/>
    <s v="201402"/>
    <d v="2013-12-09T00:00:00"/>
    <s v="8700"/>
    <m/>
    <x v="1258"/>
    <s v="Fusion EMEA"/>
    <s v="CBR681282"/>
    <x v="566"/>
    <x v="566"/>
    <s v="NO"/>
    <s v="NO"/>
    <n v="48298.27"/>
    <s v="R0612169"/>
    <s v="?"/>
    <x v="0"/>
    <m/>
    <m/>
    <m/>
    <x v="1"/>
    <x v="2"/>
  </r>
  <r>
    <x v="0"/>
    <x v="5"/>
    <s v="Italy"/>
    <s v="2014Q1"/>
    <s v="201402"/>
    <d v="2013-12-09T00:00:00"/>
    <s v="TE00"/>
    <s v="Adami, Daniele"/>
    <x v="1259"/>
    <s v="Fusion EMEA"/>
    <s v="82R682675"/>
    <x v="567"/>
    <x v="567"/>
    <s v="NO"/>
    <s v="NO"/>
    <n v="198104.32370000001"/>
    <s v="88139"/>
    <s v="?"/>
    <x v="0"/>
    <m/>
    <m/>
    <m/>
    <x v="0"/>
    <x v="2"/>
  </r>
  <r>
    <x v="2"/>
    <x v="12"/>
    <s v="Japan"/>
    <s v="2014Q1"/>
    <s v="201402"/>
    <d v="2013-12-09T00:00:00"/>
    <s v="8700"/>
    <m/>
    <x v="1260"/>
    <s v="Fusion APJ"/>
    <s v="89FP05603"/>
    <x v="18"/>
    <x v="18"/>
    <s v="NO"/>
    <s v="NO"/>
    <n v="3625.2959999999998"/>
    <s v="4500026810"/>
    <s v="?"/>
    <x v="0"/>
    <m/>
    <m/>
    <m/>
    <x v="1"/>
    <x v="2"/>
  </r>
  <r>
    <x v="1"/>
    <x v="1"/>
    <s v="USA"/>
    <s v="2014Q1"/>
    <s v="201402"/>
    <d v="2013-12-10T00:00:00"/>
    <s v="4Y00"/>
    <s v="Qayyum, Fred"/>
    <x v="1261"/>
    <s v="Fusion Americas"/>
    <s v="26Z068124"/>
    <x v="55"/>
    <x v="55"/>
    <s v="NO"/>
    <s v="ATTACH_BY_AMIDID"/>
    <n v="-2495.6"/>
    <s v="X1310347"/>
    <s v="?"/>
    <x v="3"/>
    <s v="P-FED-DoD/Intel"/>
    <s v="1-Strat"/>
    <s v="1-Strat"/>
    <x v="1"/>
    <x v="0"/>
  </r>
  <r>
    <x v="1"/>
    <x v="1"/>
    <s v="USA"/>
    <s v="2014Q1"/>
    <s v="201402"/>
    <d v="2013-12-10T00:00:00"/>
    <s v="4Y00"/>
    <s v="Qayyum, Fred"/>
    <x v="1262"/>
    <s v="Fusion Americas"/>
    <s v="26Z067832"/>
    <x v="55"/>
    <x v="55"/>
    <s v="NO"/>
    <s v="ATTACH_BY_AMIDID"/>
    <n v="-311.95"/>
    <s v="X1310344"/>
    <s v="?"/>
    <x v="3"/>
    <s v="P-FED-DoD/Intel"/>
    <s v="1-Strat"/>
    <s v="1-Strat"/>
    <x v="1"/>
    <x v="0"/>
  </r>
  <r>
    <x v="1"/>
    <x v="1"/>
    <s v="USA"/>
    <s v="2014Q1"/>
    <s v="201402"/>
    <d v="2013-12-10T00:00:00"/>
    <s v="4Y00"/>
    <s v="Qayyum, Fred"/>
    <x v="1263"/>
    <s v="Fusion Americas"/>
    <s v="26Z068127"/>
    <x v="55"/>
    <x v="55"/>
    <s v="NO"/>
    <s v="ATTACH_BY_AMIDID"/>
    <n v="-3119.5"/>
    <s v="X1310350"/>
    <s v="?"/>
    <x v="3"/>
    <s v="P-FED-DoD/Intel"/>
    <s v="1-Strat"/>
    <s v="1-Strat"/>
    <x v="1"/>
    <x v="0"/>
  </r>
  <r>
    <x v="1"/>
    <x v="1"/>
    <s v="USA"/>
    <s v="2014Q1"/>
    <s v="201402"/>
    <d v="2013-12-10T00:00:00"/>
    <s v="4Y00"/>
    <s v="Qayyum, Fred"/>
    <x v="1264"/>
    <s v="Fusion Americas"/>
    <s v="26Z068126"/>
    <x v="55"/>
    <x v="55"/>
    <s v="NO"/>
    <s v="ATTACH_BY_AMIDID"/>
    <n v="-1247.8"/>
    <s v="X1310349"/>
    <s v="?"/>
    <x v="3"/>
    <s v="P-FED-DoD/Intel"/>
    <s v="1-Strat"/>
    <s v="1-Strat"/>
    <x v="1"/>
    <x v="0"/>
  </r>
  <r>
    <x v="1"/>
    <x v="1"/>
    <s v="USA"/>
    <s v="2014Q1"/>
    <s v="201402"/>
    <d v="2013-12-10T00:00:00"/>
    <s v="4Y00"/>
    <s v="Qayyum, Fred"/>
    <x v="1265"/>
    <s v="Fusion Americas"/>
    <s v="26Z066796"/>
    <x v="55"/>
    <x v="55"/>
    <s v="NO"/>
    <s v="ATTACH_BY_AMIDID"/>
    <n v="-623.9"/>
    <s v="X1310339"/>
    <s v="?"/>
    <x v="3"/>
    <s v="P-FED-DoD/Intel"/>
    <s v="1-Strat"/>
    <s v="1-Strat"/>
    <x v="1"/>
    <x v="0"/>
  </r>
  <r>
    <x v="0"/>
    <x v="0"/>
    <s v="UK"/>
    <s v="2014Q1"/>
    <s v="201402"/>
    <d v="2013-12-10T00:00:00"/>
    <s v="TE00"/>
    <s v="Hayden, James"/>
    <x v="1266"/>
    <s v="Fusion EMEA"/>
    <s v="80R689458"/>
    <x v="276"/>
    <x v="275"/>
    <s v="ATTACH_BY_AMIDID"/>
    <s v="NO"/>
    <n v="10786.7492"/>
    <s v="6010105"/>
    <s v="?"/>
    <x v="0"/>
    <m/>
    <m/>
    <m/>
    <x v="1"/>
    <x v="1"/>
  </r>
  <r>
    <x v="0"/>
    <x v="0"/>
    <s v="UK"/>
    <s v="2014Q1"/>
    <s v="201402"/>
    <d v="2013-12-10T00:00:00"/>
    <s v="8700"/>
    <m/>
    <x v="1267"/>
    <s v="Fusion EMEA"/>
    <s v="80R689416"/>
    <x v="207"/>
    <x v="206"/>
    <s v="NO"/>
    <s v="NO"/>
    <n v="3052.0596"/>
    <s v="4300053079"/>
    <s v="?"/>
    <x v="0"/>
    <m/>
    <m/>
    <m/>
    <x v="1"/>
    <x v="2"/>
  </r>
  <r>
    <x v="0"/>
    <x v="0"/>
    <s v="UK"/>
    <s v="2014Q1"/>
    <s v="201402"/>
    <d v="2013-12-10T00:00:00"/>
    <s v="TE00"/>
    <m/>
    <x v="1268"/>
    <s v="Fusion EMEA"/>
    <s v="80R690456"/>
    <x v="568"/>
    <x v="568"/>
    <s v="NO"/>
    <s v="NO"/>
    <n v="3734.3319999999999"/>
    <s v="4300053427"/>
    <s v="?"/>
    <x v="0"/>
    <m/>
    <m/>
    <m/>
    <x v="1"/>
    <x v="2"/>
  </r>
  <r>
    <x v="1"/>
    <x v="1"/>
    <s v="USA"/>
    <s v="2014Q1"/>
    <s v="201402"/>
    <d v="2013-12-10T00:00:00"/>
    <s v="4Y00"/>
    <s v="Qayyum, Fred"/>
    <x v="1269"/>
    <s v="Fusion Americas"/>
    <s v="26Z069151"/>
    <x v="55"/>
    <x v="55"/>
    <s v="NO"/>
    <s v="ATTACH_BY_AMIDID"/>
    <n v="-2495.6"/>
    <s v="X1320003"/>
    <s v="?"/>
    <x v="3"/>
    <s v="P-FED-DoD/Intel"/>
    <s v="1-Strat"/>
    <s v="1-Strat"/>
    <x v="1"/>
    <x v="0"/>
  </r>
  <r>
    <x v="1"/>
    <x v="1"/>
    <s v="USA"/>
    <s v="2014Q1"/>
    <s v="201402"/>
    <d v="2013-12-10T00:00:00"/>
    <s v="8700"/>
    <s v="Qayyum, Fred"/>
    <x v="1265"/>
    <s v="Fusion Americas"/>
    <s v="26Z066796"/>
    <x v="55"/>
    <x v="55"/>
    <s v="NO"/>
    <s v="ATTACH_BY_AMIDID"/>
    <n v="623.9"/>
    <s v="X1310339"/>
    <s v="?"/>
    <x v="3"/>
    <s v="P-FED-DoD/Intel"/>
    <s v="1-Strat"/>
    <s v="1-Strat"/>
    <x v="1"/>
    <x v="0"/>
  </r>
  <r>
    <x v="1"/>
    <x v="1"/>
    <s v="USA"/>
    <s v="2014Q1"/>
    <s v="201402"/>
    <d v="2013-12-10T00:00:00"/>
    <s v="8700"/>
    <s v="Qayyum, Fred"/>
    <x v="1261"/>
    <s v="Fusion Americas"/>
    <s v="26Z068124"/>
    <x v="55"/>
    <x v="55"/>
    <s v="NO"/>
    <s v="ATTACH_BY_AMIDID"/>
    <n v="2495.6"/>
    <s v="X1310347"/>
    <s v="?"/>
    <x v="3"/>
    <s v="P-FED-DoD/Intel"/>
    <s v="1-Strat"/>
    <s v="1-Strat"/>
    <x v="1"/>
    <x v="0"/>
  </r>
  <r>
    <x v="1"/>
    <x v="1"/>
    <s v="USA"/>
    <s v="2014Q1"/>
    <s v="201402"/>
    <d v="2013-12-10T00:00:00"/>
    <s v="8700"/>
    <s v="Qayyum, Fred"/>
    <x v="1262"/>
    <s v="Fusion Americas"/>
    <s v="26Z067832"/>
    <x v="55"/>
    <x v="55"/>
    <s v="NO"/>
    <s v="ATTACH_BY_AMIDID"/>
    <n v="311.95"/>
    <s v="X1310344"/>
    <s v="?"/>
    <x v="3"/>
    <s v="P-FED-DoD/Intel"/>
    <s v="1-Strat"/>
    <s v="1-Strat"/>
    <x v="1"/>
    <x v="0"/>
  </r>
  <r>
    <x v="1"/>
    <x v="1"/>
    <s v="USA"/>
    <s v="2014Q1"/>
    <s v="201402"/>
    <d v="2013-12-10T00:00:00"/>
    <s v="8700"/>
    <m/>
    <x v="1270"/>
    <s v="Fusion Americas"/>
    <s v="24Z128308"/>
    <x v="174"/>
    <x v="173"/>
    <s v="NO"/>
    <s v="NO"/>
    <n v="512.1"/>
    <s v="103300881137"/>
    <s v="?"/>
    <x v="2"/>
    <s v="E-NYC Metro"/>
    <s v="3-Comm T1"/>
    <s v="3-Comm T1"/>
    <x v="1"/>
    <x v="2"/>
  </r>
  <r>
    <x v="1"/>
    <x v="1"/>
    <s v="USA"/>
    <s v="2014Q1"/>
    <s v="201402"/>
    <d v="2013-12-10T00:00:00"/>
    <s v="8700"/>
    <s v="Alcantara, Neil"/>
    <x v="1271"/>
    <s v="Fusion Americas"/>
    <s v="24Z127508"/>
    <x v="230"/>
    <x v="229"/>
    <s v="NO"/>
    <s v="NO"/>
    <n v="26640"/>
    <s v="3501497315"/>
    <s v="?"/>
    <x v="1"/>
    <s v="W-Northwest"/>
    <s v="1-Strat"/>
    <s v="1-Strat EG"/>
    <x v="1"/>
    <x v="1"/>
  </r>
  <r>
    <x v="1"/>
    <x v="1"/>
    <s v="USA"/>
    <s v="2014Q1"/>
    <s v="201402"/>
    <d v="2013-12-10T00:00:00"/>
    <s v="8700"/>
    <s v="Pham, Leo"/>
    <x v="1272"/>
    <s v="Fusion Americas"/>
    <s v="24Z128136"/>
    <x v="569"/>
    <x v="569"/>
    <s v="NO"/>
    <s v="NO"/>
    <n v="53010"/>
    <s v="103300880436"/>
    <s v="?"/>
    <x v="1"/>
    <s v="W-South Central"/>
    <s v="2-Seed"/>
    <s v="2-Seed EG"/>
    <x v="1"/>
    <x v="2"/>
  </r>
  <r>
    <x v="1"/>
    <x v="1"/>
    <s v="USA"/>
    <s v="2014Q1"/>
    <s v="201402"/>
    <d v="2013-12-10T00:00:00"/>
    <s v="8700"/>
    <m/>
    <x v="1273"/>
    <s v="Fusion Americas"/>
    <s v="24Z128114"/>
    <x v="570"/>
    <x v="570"/>
    <s v="NO"/>
    <s v="NO"/>
    <n v="110239"/>
    <s v="103300880072"/>
    <s v="?"/>
    <x v="2"/>
    <s v="E-Mid Atlantic"/>
    <s v="4-Comm T2"/>
    <s v="4-Comm T2"/>
    <x v="0"/>
    <x v="2"/>
  </r>
  <r>
    <x v="2"/>
    <x v="6"/>
    <s v="Singapore"/>
    <s v="2014Q1"/>
    <s v="201402"/>
    <d v="2013-12-10T00:00:00"/>
    <s v="TE00"/>
    <m/>
    <x v="1274"/>
    <s v="Fusion APJ"/>
    <s v="754305933"/>
    <x v="571"/>
    <x v="571"/>
    <s v="NO"/>
    <s v="NO"/>
    <n v="7854.6454000000003"/>
    <s v="4500096530"/>
    <s v="?"/>
    <x v="0"/>
    <m/>
    <m/>
    <m/>
    <x v="1"/>
    <x v="2"/>
  </r>
  <r>
    <x v="2"/>
    <x v="6"/>
    <s v="Singapore"/>
    <s v="2014Q1"/>
    <s v="201402"/>
    <d v="2013-12-10T00:00:00"/>
    <s v="TE00"/>
    <m/>
    <x v="1275"/>
    <s v="Fusion APJ"/>
    <s v="753608472"/>
    <x v="572"/>
    <x v="572"/>
    <s v="NO"/>
    <s v="NO"/>
    <n v="10420.865100000001"/>
    <s v="XS|1310-101A"/>
    <s v="?"/>
    <x v="0"/>
    <m/>
    <m/>
    <m/>
    <x v="1"/>
    <x v="2"/>
  </r>
  <r>
    <x v="1"/>
    <x v="1"/>
    <s v="USA"/>
    <s v="2014Q1"/>
    <s v="201402"/>
    <d v="2013-12-10T00:00:00"/>
    <s v="8700"/>
    <s v="Qayyum, Fred"/>
    <x v="1264"/>
    <s v="Fusion Americas"/>
    <s v="26Z068126"/>
    <x v="55"/>
    <x v="55"/>
    <s v="NO"/>
    <s v="ATTACH_BY_AMIDID"/>
    <n v="1247.8"/>
    <s v="X1310349"/>
    <s v="?"/>
    <x v="3"/>
    <s v="P-FED-DoD/Intel"/>
    <s v="1-Strat"/>
    <s v="1-Strat"/>
    <x v="1"/>
    <x v="0"/>
  </r>
  <r>
    <x v="2"/>
    <x v="7"/>
    <s v="Australia"/>
    <s v="2014Q1"/>
    <s v="201402"/>
    <d v="2013-12-11T00:00:00"/>
    <s v="TE00"/>
    <m/>
    <x v="1276"/>
    <s v="Fusion APJ"/>
    <s v="906137892"/>
    <x v="14"/>
    <x v="14"/>
    <s v="NO"/>
    <s v="NO"/>
    <n v="373941.81469999999"/>
    <s v="00001187"/>
    <s v="?"/>
    <x v="0"/>
    <m/>
    <m/>
    <m/>
    <x v="2"/>
    <x v="1"/>
  </r>
  <r>
    <x v="2"/>
    <x v="7"/>
    <s v="Australia"/>
    <s v="2014Q1"/>
    <s v="201402"/>
    <d v="2013-12-11T00:00:00"/>
    <s v="4Y00"/>
    <m/>
    <x v="1276"/>
    <s v="Fusion APJ"/>
    <s v="906137892"/>
    <x v="14"/>
    <x v="14"/>
    <s v="NO"/>
    <s v="NO"/>
    <n v="4327.8398999999999"/>
    <s v="00001187"/>
    <s v="?"/>
    <x v="0"/>
    <m/>
    <m/>
    <m/>
    <x v="2"/>
    <x v="1"/>
  </r>
  <r>
    <x v="2"/>
    <x v="7"/>
    <s v="Australia"/>
    <s v="2014Q1"/>
    <s v="201402"/>
    <d v="2013-12-11T00:00:00"/>
    <s v="8700"/>
    <m/>
    <x v="1276"/>
    <s v="Fusion APJ"/>
    <s v="906137892"/>
    <x v="14"/>
    <x v="14"/>
    <s v="NO"/>
    <s v="NO"/>
    <n v="75739.2448"/>
    <s v="00001187"/>
    <s v="?"/>
    <x v="0"/>
    <m/>
    <m/>
    <m/>
    <x v="2"/>
    <x v="1"/>
  </r>
  <r>
    <x v="1"/>
    <x v="4"/>
    <s v="Brazil"/>
    <s v="2014Q1"/>
    <s v="201402"/>
    <d v="2013-12-11T00:00:00"/>
    <s v="8700"/>
    <s v="Lutfi, Raul"/>
    <x v="1227"/>
    <s v="Fusion Americas"/>
    <s v="K1Z060829"/>
    <x v="552"/>
    <x v="552"/>
    <s v="NO"/>
    <s v="NO"/>
    <n v="103081.16"/>
    <s v="PO#5100057616"/>
    <s v="?"/>
    <x v="0"/>
    <m/>
    <m/>
    <m/>
    <x v="2"/>
    <x v="2"/>
  </r>
  <r>
    <x v="1"/>
    <x v="14"/>
    <s v="Canada"/>
    <s v="2014Q1"/>
    <s v="201402"/>
    <d v="2013-12-11T00:00:00"/>
    <s v="TE00"/>
    <m/>
    <x v="1277"/>
    <s v="Fusion Americas"/>
    <s v="20Z049907"/>
    <x v="573"/>
    <x v="573"/>
    <s v="NO"/>
    <s v="NO"/>
    <n v="-186968.83850000001"/>
    <s v="POGLES261122105"/>
    <s v="?"/>
    <x v="0"/>
    <m/>
    <m/>
    <m/>
    <x v="1"/>
    <x v="2"/>
  </r>
  <r>
    <x v="1"/>
    <x v="1"/>
    <s v="USA"/>
    <s v="2014Q1"/>
    <s v="201402"/>
    <d v="2013-12-10T00:00:00"/>
    <s v="8700"/>
    <m/>
    <x v="1278"/>
    <s v="Fusion Americas"/>
    <s v="26Z074424"/>
    <x v="238"/>
    <x v="237"/>
    <s v="NO"/>
    <s v="NO"/>
    <n v="483.65"/>
    <s v="971293 OJ"/>
    <s v="?"/>
    <x v="2"/>
    <s v="E-Mid Atlantic"/>
    <s v="4-Comm T2"/>
    <s v="4-Comm T2"/>
    <x v="1"/>
    <x v="2"/>
  </r>
  <r>
    <x v="1"/>
    <x v="1"/>
    <s v="USA"/>
    <s v="2014Q1"/>
    <s v="201402"/>
    <d v="2013-12-10T00:00:00"/>
    <s v="8700"/>
    <s v="Franzone, Phil"/>
    <x v="1279"/>
    <s v="Fusion Americas"/>
    <s v="26Z074364"/>
    <x v="574"/>
    <x v="574"/>
    <s v="NO"/>
    <s v="NO"/>
    <n v="14760"/>
    <s v="10000-5000047196"/>
    <s v="?"/>
    <x v="1"/>
    <s v="W-NC Plains"/>
    <s v="2-Seed"/>
    <s v="2-Seed SW"/>
    <x v="1"/>
    <x v="2"/>
  </r>
  <r>
    <x v="1"/>
    <x v="1"/>
    <s v="USA"/>
    <s v="2014Q1"/>
    <s v="201402"/>
    <d v="2013-12-10T00:00:00"/>
    <s v="8700"/>
    <s v="TBH-US-East3"/>
    <x v="1280"/>
    <s v="Fusion Americas"/>
    <s v="26Z074429"/>
    <x v="112"/>
    <x v="112"/>
    <s v="ATTACH_BY_AMIDID"/>
    <s v="NO"/>
    <n v="2960"/>
    <s v="993255626"/>
    <s v="?"/>
    <x v="2"/>
    <s v="E-NYC Metro"/>
    <s v="1-Strat"/>
    <s v="1-Strat EG"/>
    <x v="1"/>
    <x v="1"/>
  </r>
  <r>
    <x v="1"/>
    <x v="1"/>
    <s v="USA"/>
    <s v="2014Q1"/>
    <s v="201402"/>
    <d v="2013-12-10T00:00:00"/>
    <s v="8700"/>
    <s v="Qayyum, Fred"/>
    <x v="1269"/>
    <s v="Fusion Americas"/>
    <s v="26Z069151"/>
    <x v="55"/>
    <x v="55"/>
    <s v="NO"/>
    <s v="ATTACH_BY_AMIDID"/>
    <n v="2495.6"/>
    <s v="X1320003"/>
    <s v="?"/>
    <x v="3"/>
    <s v="P-FED-DoD/Intel"/>
    <s v="1-Strat"/>
    <s v="1-Strat"/>
    <x v="1"/>
    <x v="0"/>
  </r>
  <r>
    <x v="1"/>
    <x v="1"/>
    <s v="USA"/>
    <s v="2014Q1"/>
    <s v="201402"/>
    <d v="2013-12-10T00:00:00"/>
    <s v="8700"/>
    <s v="Qayyum, Fred"/>
    <x v="1263"/>
    <s v="Fusion Americas"/>
    <s v="26Z068127"/>
    <x v="55"/>
    <x v="55"/>
    <s v="NO"/>
    <s v="ATTACH_BY_AMIDID"/>
    <n v="3119.5"/>
    <s v="X1310350"/>
    <s v="?"/>
    <x v="3"/>
    <s v="P-FED-DoD/Intel"/>
    <s v="1-Strat"/>
    <s v="1-Strat"/>
    <x v="1"/>
    <x v="0"/>
  </r>
  <r>
    <x v="1"/>
    <x v="1"/>
    <s v="USA"/>
    <s v="2014Q1"/>
    <s v="201402"/>
    <d v="2013-12-10T00:00:00"/>
    <s v="8700"/>
    <s v="Qayyum, Fred"/>
    <x v="1281"/>
    <s v="Fusion Americas"/>
    <s v="26Z074259"/>
    <x v="55"/>
    <x v="55"/>
    <s v="NO"/>
    <s v="ATTACH_BY_AMIDID"/>
    <n v="348.4"/>
    <s v="X1320053s"/>
    <s v="?"/>
    <x v="3"/>
    <s v="P-FED-DoD/Intel"/>
    <s v="1-Strat"/>
    <s v="1-Strat"/>
    <x v="1"/>
    <x v="0"/>
  </r>
  <r>
    <x v="1"/>
    <x v="1"/>
    <s v="USA"/>
    <s v="2014Q1"/>
    <s v="201402"/>
    <d v="2013-12-10T00:00:00"/>
    <s v="TE00"/>
    <m/>
    <x v="1273"/>
    <s v="Fusion Americas"/>
    <s v="24Z128114"/>
    <x v="570"/>
    <x v="570"/>
    <s v="NO"/>
    <s v="NO"/>
    <n v="110718.3"/>
    <s v="103300880072"/>
    <s v="?"/>
    <x v="2"/>
    <s v="E-Mid Atlantic"/>
    <s v="4-Comm T2"/>
    <s v="4-Comm T2"/>
    <x v="0"/>
    <x v="2"/>
  </r>
  <r>
    <x v="1"/>
    <x v="1"/>
    <s v="USA"/>
    <s v="2014Q1"/>
    <s v="201402"/>
    <d v="2013-12-10T00:00:00"/>
    <s v="TF00"/>
    <m/>
    <x v="1282"/>
    <s v="Fusion Americas"/>
    <s v="26Z074426"/>
    <x v="1"/>
    <x v="1"/>
    <s v="NO"/>
    <s v="NO"/>
    <n v="76260"/>
    <s v="35017521"/>
    <s v="?"/>
    <x v="0"/>
    <m/>
    <m/>
    <m/>
    <x v="1"/>
    <x v="1"/>
  </r>
  <r>
    <x v="1"/>
    <x v="1"/>
    <s v="USA"/>
    <s v="2014Q1"/>
    <s v="201402"/>
    <d v="2013-12-10T00:00:00"/>
    <s v="TF00"/>
    <s v="Kelly, Bill"/>
    <x v="1283"/>
    <s v="Fusion Americas"/>
    <s v="26Z073476"/>
    <x v="36"/>
    <x v="36"/>
    <s v="NO"/>
    <s v="NO"/>
    <n v="28200"/>
    <s v="5004963"/>
    <s v="?"/>
    <x v="1"/>
    <s v="W-NC Great Lakes"/>
    <s v="2-Seed"/>
    <s v="2-Seed SW"/>
    <x v="1"/>
    <x v="2"/>
  </r>
  <r>
    <x v="1"/>
    <x v="4"/>
    <s v="Argentina"/>
    <s v="2014Q1"/>
    <s v="201402"/>
    <d v="2013-12-11T00:00:00"/>
    <s v="8700"/>
    <m/>
    <x v="1284"/>
    <s v="Fusion Americas"/>
    <s v="94Z006299"/>
    <x v="472"/>
    <x v="472"/>
    <s v="NO"/>
    <s v="NO"/>
    <n v="21657.08"/>
    <s v="O6 6657"/>
    <s v="?"/>
    <x v="0"/>
    <m/>
    <m/>
    <m/>
    <x v="1"/>
    <x v="2"/>
  </r>
  <r>
    <x v="1"/>
    <x v="1"/>
    <s v="USA"/>
    <s v="2014Q1"/>
    <s v="201402"/>
    <d v="2013-12-10T00:00:00"/>
    <s v="TF00"/>
    <s v="Kelly, Bill"/>
    <x v="1285"/>
    <s v="Fusion Americas"/>
    <s v="26Z073476"/>
    <x v="36"/>
    <x v="36"/>
    <s v="NO"/>
    <s v="NO"/>
    <n v="-28200"/>
    <s v="5004963"/>
    <s v="?"/>
    <x v="1"/>
    <s v="W-NC Great Lakes"/>
    <s v="2-Seed"/>
    <s v="2-Seed SW"/>
    <x v="1"/>
    <x v="2"/>
  </r>
  <r>
    <x v="1"/>
    <x v="1"/>
    <s v="USA"/>
    <s v="2014Q1"/>
    <s v="201402"/>
    <d v="2013-12-10T00:00:00"/>
    <s v="TE00"/>
    <s v="Laird, Matt"/>
    <x v="1286"/>
    <s v="Fusion Americas"/>
    <s v="24Z128253"/>
    <x v="32"/>
    <x v="32"/>
    <s v="ATTACH_BY_AMIDID"/>
    <s v="NO"/>
    <n v="285228"/>
    <s v="4300204470"/>
    <s v="?"/>
    <x v="1"/>
    <s v="W-Southwest"/>
    <s v="1-Strat"/>
    <s v="1-Strat SW"/>
    <x v="2"/>
    <x v="1"/>
  </r>
  <r>
    <x v="1"/>
    <x v="1"/>
    <s v="USA"/>
    <s v="2014Q1"/>
    <s v="201402"/>
    <d v="2013-12-10T00:00:00"/>
    <s v="4Y00"/>
    <s v="Qayyum, Fred"/>
    <x v="1281"/>
    <s v="Fusion Americas"/>
    <s v="26Z074259"/>
    <x v="55"/>
    <x v="55"/>
    <s v="NO"/>
    <s v="ATTACH_BY_AMIDID"/>
    <n v="1247.8"/>
    <s v="X1320053s"/>
    <s v="?"/>
    <x v="3"/>
    <s v="P-FED-DoD/Intel"/>
    <s v="1-Strat"/>
    <s v="1-Strat"/>
    <x v="1"/>
    <x v="0"/>
  </r>
  <r>
    <x v="1"/>
    <x v="1"/>
    <s v="USA"/>
    <s v="2014Q1"/>
    <s v="201402"/>
    <d v="2013-12-10T00:00:00"/>
    <s v="TE00"/>
    <s v="Gogolos, Andrea"/>
    <x v="1287"/>
    <s v="Fusion Americas"/>
    <s v="26Z074312"/>
    <x v="320"/>
    <x v="319"/>
    <s v="ATTACH_BY_AMIDID"/>
    <s v="NO"/>
    <n v="74802"/>
    <s v="CAP30116"/>
    <s v="?"/>
    <x v="2"/>
    <s v="E-Northeast"/>
    <s v="1-Strat"/>
    <s v="1-Strat EG"/>
    <x v="1"/>
    <x v="1"/>
  </r>
  <r>
    <x v="1"/>
    <x v="1"/>
    <s v="USA"/>
    <s v="2014Q1"/>
    <s v="201402"/>
    <d v="2013-12-10T00:00:00"/>
    <s v="TE00"/>
    <m/>
    <x v="1288"/>
    <s v="Fusion Americas"/>
    <s v="26Z074307"/>
    <x v="103"/>
    <x v="103"/>
    <s v="NO"/>
    <s v="NO"/>
    <n v="10500"/>
    <s v="8900010565"/>
    <s v="?"/>
    <x v="0"/>
    <m/>
    <m/>
    <m/>
    <x v="1"/>
    <x v="2"/>
  </r>
  <r>
    <x v="2"/>
    <x v="12"/>
    <s v="Japan"/>
    <s v="2014Q1"/>
    <s v="201402"/>
    <d v="2013-12-10T00:00:00"/>
    <s v="8700"/>
    <s v="Imamura, Satoshi"/>
    <x v="1289"/>
    <s v="Fusion APJ"/>
    <s v="89FA70276"/>
    <x v="44"/>
    <x v="44"/>
    <s v="NO"/>
    <s v="NO"/>
    <n v="4857.9322000000002"/>
    <s v="183-VRG0002782-110972+1"/>
    <s v="?"/>
    <x v="0"/>
    <m/>
    <m/>
    <m/>
    <x v="1"/>
    <x v="2"/>
  </r>
  <r>
    <x v="2"/>
    <x v="12"/>
    <s v="Japan"/>
    <s v="2014Q1"/>
    <s v="201402"/>
    <d v="2013-12-10T00:00:00"/>
    <s v="8700"/>
    <m/>
    <x v="1290"/>
    <s v="Fusion APJ"/>
    <s v="89FB13972"/>
    <x v="575"/>
    <x v="575"/>
    <s v="NO"/>
    <s v="NO"/>
    <n v="1262.8254999999999"/>
    <s v="L46-0735"/>
    <s v="?"/>
    <x v="0"/>
    <m/>
    <m/>
    <m/>
    <x v="1"/>
    <x v="2"/>
  </r>
  <r>
    <x v="2"/>
    <x v="12"/>
    <s v="Japan"/>
    <s v="2014Q1"/>
    <s v="201402"/>
    <d v="2013-12-10T00:00:00"/>
    <s v="8700"/>
    <s v="Imamura, Satoshi"/>
    <x v="1291"/>
    <s v="Fusion APJ"/>
    <s v="89FA70499"/>
    <x v="44"/>
    <x v="44"/>
    <s v="NO"/>
    <s v="NO"/>
    <n v="4857.9322000000002"/>
    <s v="183-VRG0002782-110971+1"/>
    <s v="?"/>
    <x v="0"/>
    <m/>
    <m/>
    <m/>
    <x v="1"/>
    <x v="2"/>
  </r>
  <r>
    <x v="1"/>
    <x v="4"/>
    <s v="Mexico"/>
    <s v="2014Q1"/>
    <s v="201402"/>
    <d v="2013-12-10T00:00:00"/>
    <s v="8700"/>
    <m/>
    <x v="1292"/>
    <s v="Fusion Americas"/>
    <s v="36Z036174"/>
    <x v="576"/>
    <x v="576"/>
    <s v="NO"/>
    <s v="NO"/>
    <n v="3154.89"/>
    <s v="DG13-239/R2RX8/STOCK"/>
    <s v="?"/>
    <x v="0"/>
    <m/>
    <m/>
    <m/>
    <x v="1"/>
    <x v="2"/>
  </r>
  <r>
    <x v="2"/>
    <x v="6"/>
    <s v="Singapore"/>
    <s v="2014Q1"/>
    <s v="201402"/>
    <d v="2013-12-10T00:00:00"/>
    <s v="8700"/>
    <m/>
    <x v="1293"/>
    <s v="Fusion APJ"/>
    <s v="753301688"/>
    <x v="251"/>
    <x v="250"/>
    <s v="NO"/>
    <s v="NO"/>
    <n v="7372.0397000000003"/>
    <s v="SK-811455"/>
    <s v="?"/>
    <x v="0"/>
    <m/>
    <m/>
    <m/>
    <x v="1"/>
    <x v="2"/>
  </r>
  <r>
    <x v="0"/>
    <x v="10"/>
    <s v="Qatar"/>
    <s v="2014Q1"/>
    <s v="201402"/>
    <d v="2013-12-10T00:00:00"/>
    <s v="TF00"/>
    <m/>
    <x v="1294"/>
    <s v="Fusion EMEA"/>
    <s v="E8R690840"/>
    <x v="95"/>
    <x v="95"/>
    <s v="NO"/>
    <s v="ATTACH_BY_AMIDID"/>
    <n v="50766.75"/>
    <s v="HP-QU-34601"/>
    <s v="?"/>
    <x v="0"/>
    <m/>
    <m/>
    <m/>
    <x v="1"/>
    <x v="0"/>
  </r>
  <r>
    <x v="0"/>
    <x v="3"/>
    <s v="Poland"/>
    <s v="2014Q1"/>
    <s v="201402"/>
    <d v="2013-12-10T00:00:00"/>
    <s v="8700"/>
    <m/>
    <x v="1295"/>
    <s v="Fusion EMEA"/>
    <s v="L6R690074"/>
    <x v="482"/>
    <x v="482"/>
    <s v="NO"/>
    <s v="NO"/>
    <n v="3443.5484000000001"/>
    <s v="3505236713"/>
    <s v="?"/>
    <x v="0"/>
    <m/>
    <m/>
    <m/>
    <x v="1"/>
    <x v="2"/>
  </r>
  <r>
    <x v="2"/>
    <x v="12"/>
    <s v="Japan"/>
    <s v="2014Q1"/>
    <s v="201402"/>
    <d v="2013-12-10T00:00:00"/>
    <s v="8700"/>
    <m/>
    <x v="1296"/>
    <s v="Fusion APJ"/>
    <s v="89FP05607"/>
    <x v="18"/>
    <x v="18"/>
    <s v="NO"/>
    <s v="NO"/>
    <n v="4318.8635000000004"/>
    <s v="4500027002"/>
    <s v="?"/>
    <x v="0"/>
    <m/>
    <m/>
    <m/>
    <x v="1"/>
    <x v="2"/>
  </r>
  <r>
    <x v="2"/>
    <x v="12"/>
    <s v="Japan"/>
    <s v="2014Q1"/>
    <s v="201402"/>
    <d v="2013-12-10T00:00:00"/>
    <s v="8700"/>
    <m/>
    <x v="1297"/>
    <s v="Fusion APJ"/>
    <s v="89FP05606"/>
    <x v="144"/>
    <x v="143"/>
    <s v="NO"/>
    <s v="NO"/>
    <n v="4072.6124"/>
    <s v="13HP0035"/>
    <s v="?"/>
    <x v="0"/>
    <m/>
    <m/>
    <m/>
    <x v="1"/>
    <x v="2"/>
  </r>
  <r>
    <x v="2"/>
    <x v="7"/>
    <s v="New Zealand"/>
    <s v="2014Q1"/>
    <s v="201402"/>
    <d v="2013-12-15T00:00:00"/>
    <s v="TE00"/>
    <m/>
    <x v="1298"/>
    <s v="Fusion APJ"/>
    <s v="978213958"/>
    <x v="158"/>
    <x v="157"/>
    <s v="NO"/>
    <s v="NO"/>
    <n v="2766.4634999999998"/>
    <s v="00106570"/>
    <s v="?"/>
    <x v="0"/>
    <m/>
    <m/>
    <m/>
    <x v="1"/>
    <x v="2"/>
  </r>
  <r>
    <x v="0"/>
    <x v="10"/>
    <s v="Saudi Arabia"/>
    <s v="2014Q1"/>
    <s v="201402"/>
    <d v="2013-12-15T00:00:00"/>
    <s v="8700"/>
    <m/>
    <x v="1299"/>
    <s v="Fusion EMEA"/>
    <s v="E8R710416"/>
    <x v="397"/>
    <x v="397"/>
    <s v="NO"/>
    <s v="NO"/>
    <n v="7382.76"/>
    <s v="E817-50-36132"/>
    <s v="?"/>
    <x v="0"/>
    <m/>
    <m/>
    <m/>
    <x v="1"/>
    <x v="2"/>
  </r>
  <r>
    <x v="1"/>
    <x v="4"/>
    <s v="Brazil"/>
    <s v="2014Q1"/>
    <s v="201402"/>
    <d v="2013-12-16T00:00:00"/>
    <s v="4Y00"/>
    <m/>
    <x v="1038"/>
    <s v="Fusion Americas"/>
    <s v="K1Z061256"/>
    <x v="464"/>
    <x v="464"/>
    <s v="NO"/>
    <s v="NO"/>
    <n v="671.54"/>
    <s v="SR 988904 - PO244922"/>
    <s v="?"/>
    <x v="0"/>
    <m/>
    <m/>
    <m/>
    <x v="1"/>
    <x v="2"/>
  </r>
  <r>
    <x v="1"/>
    <x v="4"/>
    <s v="Brazil"/>
    <s v="2014Q1"/>
    <s v="201402"/>
    <d v="2013-12-16T00:00:00"/>
    <s v="TE00"/>
    <m/>
    <x v="1038"/>
    <s v="Fusion Americas"/>
    <s v="K1Z061256"/>
    <x v="464"/>
    <x v="464"/>
    <s v="NO"/>
    <s v="NO"/>
    <n v="5477.29"/>
    <s v="SR 988904 - PO244922"/>
    <s v="?"/>
    <x v="0"/>
    <m/>
    <m/>
    <m/>
    <x v="1"/>
    <x v="2"/>
  </r>
  <r>
    <x v="1"/>
    <x v="14"/>
    <s v="Canada"/>
    <s v="2014Q1"/>
    <s v="201402"/>
    <d v="2013-12-16T00:00:00"/>
    <s v="TF00"/>
    <s v="Gitajn, Reney"/>
    <x v="1300"/>
    <s v="Fusion Americas"/>
    <s v="20Z055030"/>
    <x v="323"/>
    <x v="322"/>
    <s v="NO"/>
    <s v="ATTACH_BY_PO"/>
    <n v="33485.174700000003"/>
    <s v="4300206693"/>
    <s v="?"/>
    <x v="0"/>
    <m/>
    <m/>
    <m/>
    <x v="1"/>
    <x v="0"/>
  </r>
  <r>
    <x v="1"/>
    <x v="14"/>
    <s v="Canada"/>
    <s v="2014Q1"/>
    <s v="201402"/>
    <d v="2013-12-16T00:00:00"/>
    <s v="TF00"/>
    <s v="Gitajn, Reney"/>
    <x v="1301"/>
    <s v="Fusion Americas"/>
    <s v="20Z054991"/>
    <x v="323"/>
    <x v="322"/>
    <s v="NO"/>
    <s v="ATTACH_BY_AMIDID"/>
    <n v="39863.078399999999"/>
    <s v="4300206691"/>
    <s v="?"/>
    <x v="0"/>
    <m/>
    <m/>
    <m/>
    <x v="1"/>
    <x v="0"/>
  </r>
  <r>
    <x v="0"/>
    <x v="3"/>
    <s v="Bulgaria"/>
    <s v="2014Q1"/>
    <s v="201402"/>
    <d v="2013-12-16T00:00:00"/>
    <s v="TF00"/>
    <m/>
    <x v="1302"/>
    <s v="Fusion EMEA"/>
    <s v="CBR716092"/>
    <x v="577"/>
    <x v="577"/>
    <s v="NO"/>
    <s v="NO"/>
    <n v="6208.5057999999999"/>
    <s v="ITCE-219"/>
    <s v="?"/>
    <x v="0"/>
    <m/>
    <m/>
    <m/>
    <x v="1"/>
    <x v="2"/>
  </r>
  <r>
    <x v="1"/>
    <x v="14"/>
    <s v="Canada"/>
    <s v="2014Q1"/>
    <s v="201402"/>
    <d v="2013-12-16T00:00:00"/>
    <s v="TE00"/>
    <s v="Bucciarelli, Domenic"/>
    <x v="1303"/>
    <s v="Fusion Americas"/>
    <s v="20Z055020"/>
    <x v="210"/>
    <x v="209"/>
    <s v="ATTACH_BY_AMIDID"/>
    <s v="NO"/>
    <n v="77654.390899999999"/>
    <s v="AG6122 AG5979"/>
    <s v="?"/>
    <x v="0"/>
    <m/>
    <m/>
    <m/>
    <x v="1"/>
    <x v="2"/>
  </r>
  <r>
    <x v="1"/>
    <x v="14"/>
    <s v="Canada"/>
    <s v="2014Q1"/>
    <s v="201402"/>
    <d v="2013-12-16T00:00:00"/>
    <s v="8700"/>
    <s v="Gitajn, Reney"/>
    <x v="1304"/>
    <s v="Fusion Americas"/>
    <s v="20Z054825"/>
    <x v="323"/>
    <x v="322"/>
    <s v="NO"/>
    <s v="ATTACH_BY_AMIDID"/>
    <n v="3329.1880000000001"/>
    <s v="4300206692"/>
    <s v="?"/>
    <x v="0"/>
    <m/>
    <m/>
    <m/>
    <x v="1"/>
    <x v="0"/>
  </r>
  <r>
    <x v="1"/>
    <x v="1"/>
    <s v="USA"/>
    <s v="2014Q1"/>
    <s v="201402"/>
    <d v="2013-12-15T00:00:00"/>
    <s v="TF00"/>
    <s v="Qayyum, Fred"/>
    <x v="1305"/>
    <s v="Fusion Americas"/>
    <s v="26Z074774"/>
    <x v="578"/>
    <x v="578"/>
    <s v="ATTACH_BY_AMIDID"/>
    <s v="NO"/>
    <n v="13440"/>
    <s v="4101131452"/>
    <s v="?"/>
    <x v="3"/>
    <s v="P-FED-Civ/SI"/>
    <s v="1-Strat"/>
    <s v="1-Strat"/>
    <x v="1"/>
    <x v="2"/>
  </r>
  <r>
    <x v="1"/>
    <x v="1"/>
    <s v="USA"/>
    <s v="2014Q1"/>
    <s v="201402"/>
    <d v="2013-12-15T00:00:00"/>
    <s v="TE00"/>
    <s v="TBH-US-East3"/>
    <x v="1306"/>
    <s v="Fusion Americas"/>
    <s v="26Z074820"/>
    <x v="579"/>
    <x v="579"/>
    <s v="NO"/>
    <s v="ATTACH_BY_PO"/>
    <n v="257952.5"/>
    <s v="1406156"/>
    <s v="?"/>
    <x v="2"/>
    <s v="E-NYC Metro"/>
    <s v="2-Seed"/>
    <s v="2-Seed SW"/>
    <x v="2"/>
    <x v="0"/>
  </r>
  <r>
    <x v="1"/>
    <x v="14"/>
    <s v="Canada"/>
    <s v="2014Q1"/>
    <s v="201402"/>
    <d v="2013-12-15T00:00:00"/>
    <s v="TF00"/>
    <m/>
    <x v="1307"/>
    <s v="VELOCITY"/>
    <s v="200053556073"/>
    <x v="47"/>
    <x v="47"/>
    <s v="NO"/>
    <s v="NO"/>
    <n v="-1499.0556999999999"/>
    <s v="CLO 12-09-13 COM IBF FOCUS Pmts"/>
    <s v="?"/>
    <x v="0"/>
    <m/>
    <m/>
    <m/>
    <x v="1"/>
    <x v="2"/>
  </r>
  <r>
    <x v="1"/>
    <x v="14"/>
    <s v="Canada"/>
    <s v="2014Q1"/>
    <s v="201402"/>
    <d v="2013-12-15T00:00:00"/>
    <s v="TE00"/>
    <m/>
    <x v="1307"/>
    <s v="VELOCITY"/>
    <s v="200053556073"/>
    <x v="47"/>
    <x v="47"/>
    <s v="NO"/>
    <s v="NO"/>
    <n v="-6745.7506999999996"/>
    <s v="CLO 12-09-13 COM IBF FOCUS Pmts"/>
    <s v="?"/>
    <x v="0"/>
    <m/>
    <m/>
    <m/>
    <x v="1"/>
    <x v="2"/>
  </r>
  <r>
    <x v="1"/>
    <x v="14"/>
    <s v="Canada"/>
    <s v="2014Q1"/>
    <s v="201402"/>
    <d v="2013-12-15T00:00:00"/>
    <s v="TE00"/>
    <m/>
    <x v="1308"/>
    <s v="VELOCITY"/>
    <s v="200053554524"/>
    <x v="460"/>
    <x v="460"/>
    <s v="NO"/>
    <s v="NO"/>
    <n v="-1320.7458999999999"/>
    <s v="CLO 12-09-13 Avnet 10 CLM IDs"/>
    <s v="?"/>
    <x v="0"/>
    <m/>
    <m/>
    <m/>
    <x v="1"/>
    <x v="2"/>
  </r>
  <r>
    <x v="1"/>
    <x v="14"/>
    <s v="Canada"/>
    <s v="2014Q1"/>
    <s v="201402"/>
    <d v="2013-12-15T00:00:00"/>
    <s v="8700"/>
    <m/>
    <x v="1307"/>
    <s v="VELOCITY"/>
    <s v="200053556073"/>
    <x v="47"/>
    <x v="47"/>
    <s v="NO"/>
    <s v="NO"/>
    <n v="-6745.7506999999996"/>
    <s v="CLO 12-09-13 COM IBF FOCUS Pmts"/>
    <s v="?"/>
    <x v="0"/>
    <m/>
    <m/>
    <m/>
    <x v="1"/>
    <x v="2"/>
  </r>
  <r>
    <x v="1"/>
    <x v="14"/>
    <s v="Canada"/>
    <s v="2014Q1"/>
    <s v="201402"/>
    <d v="2013-12-15T00:00:00"/>
    <s v="8700"/>
    <m/>
    <x v="1308"/>
    <s v="VELOCITY"/>
    <s v="200053554524"/>
    <x v="460"/>
    <x v="460"/>
    <s v="NO"/>
    <s v="NO"/>
    <n v="-841.6241"/>
    <s v="CLO 12-09-13 Avnet 10 CLM IDs"/>
    <s v="?"/>
    <x v="0"/>
    <m/>
    <m/>
    <m/>
    <x v="1"/>
    <x v="2"/>
  </r>
  <r>
    <x v="1"/>
    <x v="1"/>
    <s v="USA"/>
    <s v="2014Q1"/>
    <s v="201402"/>
    <d v="2013-12-14T00:00:00"/>
    <s v="4Y00"/>
    <s v="Qayyum, Fred"/>
    <x v="1309"/>
    <s v="Fusion Americas"/>
    <s v="26Z069286"/>
    <x v="55"/>
    <x v="55"/>
    <s v="NO"/>
    <s v="ATTACH_BY_AMIDID"/>
    <n v="-3743.4"/>
    <s v="X1320001"/>
    <s v="?"/>
    <x v="3"/>
    <s v="P-FED-DoD/Intel"/>
    <s v="1-Strat"/>
    <s v="1-Strat"/>
    <x v="1"/>
    <x v="0"/>
  </r>
  <r>
    <x v="1"/>
    <x v="1"/>
    <s v="USA"/>
    <s v="2014Q1"/>
    <s v="201402"/>
    <d v="2013-12-14T00:00:00"/>
    <s v="8700"/>
    <s v="Qayyum, Fred"/>
    <x v="1309"/>
    <s v="Fusion Americas"/>
    <s v="26Z069286"/>
    <x v="55"/>
    <x v="55"/>
    <s v="NO"/>
    <s v="ATTACH_BY_AMIDID"/>
    <n v="3743.4"/>
    <s v="X1320001"/>
    <s v="?"/>
    <x v="3"/>
    <s v="P-FED-DoD/Intel"/>
    <s v="1-Strat"/>
    <s v="1-Strat"/>
    <x v="1"/>
    <x v="0"/>
  </r>
  <r>
    <x v="2"/>
    <x v="9"/>
    <s v="Korea"/>
    <s v="2014Q1"/>
    <s v="201402"/>
    <d v="2013-12-16T00:00:00"/>
    <s v="8700"/>
    <m/>
    <x v="1310"/>
    <s v="Fusion APJ"/>
    <s v="E51057172"/>
    <x v="14"/>
    <x v="14"/>
    <s v="NO"/>
    <s v="NO"/>
    <n v="20925.814399999999"/>
    <s v="E6HP-15030-01"/>
    <s v="?"/>
    <x v="0"/>
    <m/>
    <m/>
    <m/>
    <x v="1"/>
    <x v="1"/>
  </r>
  <r>
    <x v="2"/>
    <x v="12"/>
    <s v="Japan"/>
    <s v="2014Q1"/>
    <s v="201402"/>
    <d v="2013-12-16T00:00:00"/>
    <s v="8700"/>
    <s v="Imamura, Satoshi"/>
    <x v="1311"/>
    <s v="Fusion APJ"/>
    <s v="89FA70520"/>
    <x v="299"/>
    <x v="298"/>
    <s v="NO"/>
    <s v="ATTACH_BY_AMIDID"/>
    <n v="7269.1396999999997"/>
    <s v="333HU8251"/>
    <s v="?"/>
    <x v="0"/>
    <m/>
    <m/>
    <m/>
    <x v="1"/>
    <x v="0"/>
  </r>
  <r>
    <x v="2"/>
    <x v="12"/>
    <s v="Japan"/>
    <s v="2014Q1"/>
    <s v="201402"/>
    <d v="2013-12-16T00:00:00"/>
    <s v="8700"/>
    <s v="Imamura, Satoshi"/>
    <x v="1312"/>
    <s v="Fusion APJ"/>
    <s v="89FA70522"/>
    <x v="299"/>
    <x v="298"/>
    <s v="NO"/>
    <s v="ATTACH_BY_AMIDID"/>
    <n v="7269.1396999999997"/>
    <s v="333HU8252"/>
    <s v="?"/>
    <x v="0"/>
    <m/>
    <m/>
    <m/>
    <x v="1"/>
    <x v="0"/>
  </r>
  <r>
    <x v="1"/>
    <x v="1"/>
    <s v="USA"/>
    <s v="2014Q1"/>
    <s v="201402"/>
    <d v="2013-12-16T00:00:00"/>
    <s v="8700"/>
    <m/>
    <x v="1313"/>
    <s v="Fusion Americas"/>
    <s v="26Z074875"/>
    <x v="199"/>
    <x v="198"/>
    <s v="NO"/>
    <s v="NO"/>
    <n v="3817.1"/>
    <s v="HPP PO-01336"/>
    <s v="?"/>
    <x v="1"/>
    <s v="W-Southwest"/>
    <s v="4-Comm T2"/>
    <s v="4-Comm T2"/>
    <x v="1"/>
    <x v="2"/>
  </r>
  <r>
    <x v="1"/>
    <x v="4"/>
    <s v="Mexico"/>
    <s v="2014Q1"/>
    <s v="201402"/>
    <d v="2013-12-16T00:00:00"/>
    <s v="8700"/>
    <m/>
    <x v="1314"/>
    <s v="Fusion Americas"/>
    <s v="36Z036373"/>
    <x v="580"/>
    <x v="580"/>
    <s v="NO"/>
    <s v="NO"/>
    <n v="-7.76"/>
    <s v="PP 2DA QUINCENA NOV 2013"/>
    <s v="?"/>
    <x v="0"/>
    <m/>
    <m/>
    <m/>
    <x v="1"/>
    <x v="2"/>
  </r>
  <r>
    <x v="0"/>
    <x v="5"/>
    <s v="Italy"/>
    <s v="2014Q1"/>
    <s v="201402"/>
    <d v="2013-12-16T00:00:00"/>
    <s v="8700"/>
    <m/>
    <x v="1315"/>
    <s v="Fusion EMEA"/>
    <s v="82R714609"/>
    <x v="581"/>
    <x v="581"/>
    <s v="NO"/>
    <s v="NO"/>
    <n v="11125.611699999999"/>
    <s v="90296"/>
    <s v="?"/>
    <x v="0"/>
    <m/>
    <m/>
    <m/>
    <x v="1"/>
    <x v="2"/>
  </r>
  <r>
    <x v="2"/>
    <x v="12"/>
    <s v="Japan"/>
    <s v="2014Q1"/>
    <s v="201402"/>
    <d v="2013-12-16T00:00:00"/>
    <s v="8700"/>
    <s v="Imamura, Satoshi"/>
    <x v="1316"/>
    <s v="Fusion APJ"/>
    <s v="89FP05610"/>
    <x v="89"/>
    <x v="89"/>
    <s v="NO"/>
    <s v="NO"/>
    <n v="2841.3575999999998"/>
    <s v="SW8-93V631-21-0019/-0020+01"/>
    <s v="?"/>
    <x v="0"/>
    <m/>
    <m/>
    <m/>
    <x v="1"/>
    <x v="1"/>
  </r>
  <r>
    <x v="2"/>
    <x v="12"/>
    <s v="Japan"/>
    <s v="2014Q1"/>
    <s v="201402"/>
    <d v="2013-12-16T00:00:00"/>
    <s v="8700"/>
    <m/>
    <x v="1317"/>
    <s v="Fusion APJ"/>
    <s v="89FP05611"/>
    <x v="144"/>
    <x v="143"/>
    <s v="NO"/>
    <s v="NO"/>
    <n v="407.26119999999997"/>
    <s v="13HP0036"/>
    <s v="?"/>
    <x v="0"/>
    <m/>
    <m/>
    <m/>
    <x v="1"/>
    <x v="2"/>
  </r>
  <r>
    <x v="2"/>
    <x v="12"/>
    <s v="Japan"/>
    <s v="2014Q1"/>
    <s v="201402"/>
    <d v="2013-12-16T00:00:00"/>
    <s v="8700"/>
    <m/>
    <x v="1318"/>
    <s v="Fusion APJ"/>
    <s v="89FC46639"/>
    <x v="166"/>
    <x v="165"/>
    <s v="NO"/>
    <s v="NO"/>
    <n v="2261.2471999999998"/>
    <s v="71131200183"/>
    <s v="?"/>
    <x v="0"/>
    <m/>
    <m/>
    <m/>
    <x v="1"/>
    <x v="2"/>
  </r>
  <r>
    <x v="1"/>
    <x v="4"/>
    <s v="Mexico"/>
    <s v="2014Q1"/>
    <s v="201402"/>
    <d v="2013-12-16T00:00:00"/>
    <s v="8700"/>
    <m/>
    <x v="1319"/>
    <s v="Fusion Americas"/>
    <s v="36Z036441"/>
    <x v="484"/>
    <x v="484"/>
    <s v="NO"/>
    <s v="NO"/>
    <n v="45510.873399999997"/>
    <s v="4502555787/DIRECT/SABRITAS"/>
    <s v="?"/>
    <x v="0"/>
    <m/>
    <m/>
    <m/>
    <x v="1"/>
    <x v="2"/>
  </r>
  <r>
    <x v="1"/>
    <x v="1"/>
    <s v="USA"/>
    <s v="2014Q1"/>
    <s v="201402"/>
    <d v="2013-12-16T00:00:00"/>
    <s v="8700"/>
    <m/>
    <x v="1320"/>
    <s v="Fusion Americas"/>
    <s v="26Z074731"/>
    <x v="103"/>
    <x v="103"/>
    <s v="ATTACH_BY_AMIDID"/>
    <s v="NO"/>
    <n v="65.25"/>
    <s v="BCB0004643"/>
    <s v="?"/>
    <x v="0"/>
    <m/>
    <m/>
    <m/>
    <x v="1"/>
    <x v="2"/>
  </r>
  <r>
    <x v="1"/>
    <x v="1"/>
    <s v="USA"/>
    <s v="2014Q1"/>
    <s v="201402"/>
    <d v="2013-12-16T00:00:00"/>
    <s v="8700"/>
    <m/>
    <x v="1321"/>
    <s v="Fusion Americas"/>
    <s v="24Z128748"/>
    <x v="511"/>
    <x v="511"/>
    <s v="NO"/>
    <s v="NO"/>
    <n v="-1353.78"/>
    <s v="103300883053"/>
    <s v="?"/>
    <x v="1"/>
    <s v="W-NC Ohio Valley"/>
    <s v="4-Comm T2"/>
    <s v="4-Comm Invest"/>
    <x v="1"/>
    <x v="2"/>
  </r>
  <r>
    <x v="0"/>
    <x v="3"/>
    <s v="Russia"/>
    <s v="2014Q1"/>
    <s v="201402"/>
    <d v="2013-12-16T00:00:00"/>
    <s v="8700"/>
    <m/>
    <x v="1322"/>
    <s v="Fusion EMEA"/>
    <s v="CBR715330"/>
    <x v="14"/>
    <x v="14"/>
    <s v="NO"/>
    <s v="NO"/>
    <n v="508642.48"/>
    <s v="TCG037918_Ent_CB"/>
    <s v="?"/>
    <x v="0"/>
    <m/>
    <m/>
    <m/>
    <x v="2"/>
    <x v="1"/>
  </r>
  <r>
    <x v="0"/>
    <x v="5"/>
    <s v="Portugal"/>
    <s v="2014Q1"/>
    <s v="201402"/>
    <d v="2013-12-16T00:00:00"/>
    <s v="TF00"/>
    <m/>
    <x v="1323"/>
    <s v="Fusion EMEA"/>
    <s v="L3R704315"/>
    <x v="544"/>
    <x v="544"/>
    <s v="NO"/>
    <s v="NO"/>
    <n v="28862.1538"/>
    <s v="CP13-50722 / JERÓNIMO MARTINS, SGPS"/>
    <s v="?"/>
    <x v="0"/>
    <m/>
    <m/>
    <m/>
    <x v="1"/>
    <x v="2"/>
  </r>
  <r>
    <x v="0"/>
    <x v="3"/>
    <s v="Russia"/>
    <s v="2014Q1"/>
    <s v="201402"/>
    <d v="2013-12-16T00:00:00"/>
    <s v="TF00"/>
    <m/>
    <x v="1324"/>
    <s v="Fusion EMEA"/>
    <s v="CBR712524"/>
    <x v="582"/>
    <x v="582"/>
    <s v="NO"/>
    <s v="NO"/>
    <n v="17395.349999999999"/>
    <s v="zakaz cr_047se"/>
    <s v="?"/>
    <x v="0"/>
    <m/>
    <m/>
    <m/>
    <x v="1"/>
    <x v="2"/>
  </r>
  <r>
    <x v="0"/>
    <x v="3"/>
    <s v="Poland"/>
    <s v="2014Q1"/>
    <s v="201402"/>
    <d v="2013-12-16T00:00:00"/>
    <s v="TF00"/>
    <m/>
    <x v="1325"/>
    <s v="Fusion EMEA"/>
    <s v="L6R713531"/>
    <x v="482"/>
    <x v="482"/>
    <s v="NO"/>
    <s v="NO"/>
    <n v="981.29039999999998"/>
    <s v="3505250329"/>
    <s v="?"/>
    <x v="0"/>
    <m/>
    <m/>
    <m/>
    <x v="1"/>
    <x v="2"/>
  </r>
  <r>
    <x v="0"/>
    <x v="3"/>
    <s v="Poland"/>
    <s v="2014Q1"/>
    <s v="201402"/>
    <d v="2013-12-16T00:00:00"/>
    <s v="8700"/>
    <m/>
    <x v="1325"/>
    <s v="Fusion EMEA"/>
    <s v="L6R713531"/>
    <x v="482"/>
    <x v="482"/>
    <s v="NO"/>
    <s v="NO"/>
    <n v="8081.5325999999995"/>
    <s v="3505250329"/>
    <s v="?"/>
    <x v="0"/>
    <m/>
    <m/>
    <m/>
    <x v="1"/>
    <x v="2"/>
  </r>
  <r>
    <x v="0"/>
    <x v="2"/>
    <s v="Switzerland"/>
    <s v="2014Q1"/>
    <s v="201402"/>
    <d v="2013-12-16T00:00:00"/>
    <s v="TE00"/>
    <m/>
    <x v="1326"/>
    <s v="Fusion EMEA"/>
    <s v="87R715706"/>
    <x v="583"/>
    <x v="583"/>
    <s v="NO"/>
    <s v="NO"/>
    <n v="168995.9804"/>
    <s v="HP-2013-12.01"/>
    <s v="?"/>
    <x v="0"/>
    <m/>
    <m/>
    <m/>
    <x v="0"/>
    <x v="2"/>
  </r>
  <r>
    <x v="0"/>
    <x v="2"/>
    <s v="Switzerland"/>
    <s v="2014Q1"/>
    <s v="201402"/>
    <d v="2013-12-16T00:00:00"/>
    <s v="8700"/>
    <m/>
    <x v="1327"/>
    <s v="Fusion EMEA"/>
    <s v="87R715948"/>
    <x v="584"/>
    <x v="584"/>
    <s v="NO"/>
    <s v="NO"/>
    <n v="17132.158599999999"/>
    <s v="MK-121213"/>
    <s v="?"/>
    <x v="0"/>
    <m/>
    <m/>
    <m/>
    <x v="1"/>
    <x v="2"/>
  </r>
  <r>
    <x v="0"/>
    <x v="3"/>
    <s v="Czech"/>
    <s v="2014Q1"/>
    <s v="201402"/>
    <d v="2013-12-16T00:00:00"/>
    <s v="TF00"/>
    <m/>
    <x v="1328"/>
    <s v="Fusion EMEA"/>
    <s v="L8R714786"/>
    <x v="107"/>
    <x v="107"/>
    <s v="NO"/>
    <s v="NO"/>
    <n v="24314.609100000001"/>
    <s v="2113120215"/>
    <s v="?"/>
    <x v="0"/>
    <m/>
    <m/>
    <m/>
    <x v="1"/>
    <x v="2"/>
  </r>
  <r>
    <x v="2"/>
    <x v="15"/>
    <s v="India"/>
    <s v="2014Q1"/>
    <s v="201402"/>
    <d v="2013-12-16T00:00:00"/>
    <s v="TE00"/>
    <s v="Venu"/>
    <x v="1329"/>
    <s v="Fusion APJ"/>
    <s v="J92716123"/>
    <x v="585"/>
    <x v="585"/>
    <s v="NO"/>
    <s v="NO"/>
    <n v="6278.3071"/>
    <s v="POBHI_13_00353/LARSON&amp;TOUBRO"/>
    <s v="?"/>
    <x v="0"/>
    <m/>
    <m/>
    <m/>
    <x v="1"/>
    <x v="2"/>
  </r>
  <r>
    <x v="1"/>
    <x v="1"/>
    <s v="USA"/>
    <s v="2014Q1"/>
    <s v="201402"/>
    <d v="2013-12-16T00:00:00"/>
    <s v="TE00"/>
    <m/>
    <x v="1330"/>
    <s v="VELOCITY"/>
    <s v="D70070550591"/>
    <x v="267"/>
    <x v="266"/>
    <s v="NO"/>
    <s v="NO"/>
    <n v="8029.39"/>
    <s v="Debit Memo_Q4'13 CSP FinBen"/>
    <s v="?"/>
    <x v="1"/>
    <s v="W-Northwest"/>
    <s v="5-Territory"/>
    <s v="5-Territory"/>
    <x v="1"/>
    <x v="2"/>
  </r>
  <r>
    <x v="1"/>
    <x v="1"/>
    <s v="USA"/>
    <s v="2014Q1"/>
    <s v="201402"/>
    <d v="2013-12-16T00:00:00"/>
    <s v="TE00"/>
    <m/>
    <x v="1331"/>
    <s v="VELOCITY"/>
    <s v="D70053556287"/>
    <x v="267"/>
    <x v="266"/>
    <s v="NO"/>
    <s v="NO"/>
    <n v="-8029.39"/>
    <s v="Credit Memo_Q4'13 CSP FinBen"/>
    <s v="?"/>
    <x v="1"/>
    <s v="W-Northwest"/>
    <s v="5-Territory"/>
    <s v="5-Territory"/>
    <x v="1"/>
    <x v="2"/>
  </r>
  <r>
    <x v="0"/>
    <x v="13"/>
    <s v="France"/>
    <s v="2014Q1"/>
    <s v="201402"/>
    <d v="2013-12-16T00:00:00"/>
    <s v="TE00"/>
    <m/>
    <x v="1332"/>
    <s v="Fusion EMEA"/>
    <s v="81R714122"/>
    <x v="14"/>
    <x v="14"/>
    <s v="NO"/>
    <s v="NO"/>
    <n v="87751.631299999994"/>
    <s v="8930-4200145861"/>
    <s v="?"/>
    <x v="0"/>
    <m/>
    <m/>
    <m/>
    <x v="1"/>
    <x v="1"/>
  </r>
  <r>
    <x v="1"/>
    <x v="4"/>
    <s v="Ecuador"/>
    <s v="2014Q1"/>
    <s v="201402"/>
    <d v="2013-12-16T00:00:00"/>
    <s v="TF00"/>
    <m/>
    <x v="1333"/>
    <s v="Fusion Americas"/>
    <s v="HWZ008644"/>
    <x v="586"/>
    <x v="586"/>
    <s v="NO"/>
    <s v="NO"/>
    <n v="616"/>
    <s v="4400003311##"/>
    <s v="?"/>
    <x v="0"/>
    <m/>
    <m/>
    <m/>
    <x v="1"/>
    <x v="2"/>
  </r>
  <r>
    <x v="1"/>
    <x v="1"/>
    <s v="USA"/>
    <s v="2014Q1"/>
    <s v="201402"/>
    <d v="2013-12-16T00:00:00"/>
    <s v="8700"/>
    <m/>
    <x v="1330"/>
    <s v="VELOCITY"/>
    <s v="D70070550591"/>
    <x v="267"/>
    <x v="266"/>
    <s v="NO"/>
    <s v="NO"/>
    <n v="16982.080000000002"/>
    <s v="Debit Memo_Q4'13 CSP FinBen"/>
    <s v="?"/>
    <x v="1"/>
    <s v="W-Northwest"/>
    <s v="5-Territory"/>
    <s v="5-Territory"/>
    <x v="1"/>
    <x v="2"/>
  </r>
  <r>
    <x v="1"/>
    <x v="1"/>
    <s v="USA"/>
    <s v="2014Q1"/>
    <s v="201402"/>
    <d v="2013-12-16T00:00:00"/>
    <s v="4Y00"/>
    <m/>
    <x v="1331"/>
    <s v="VELOCITY"/>
    <s v="D70053556287"/>
    <x v="267"/>
    <x v="266"/>
    <s v="NO"/>
    <s v="NO"/>
    <n v="-3452.11"/>
    <s v="Credit Memo_Q4'13 CSP FinBen"/>
    <s v="?"/>
    <x v="1"/>
    <s v="W-Northwest"/>
    <s v="5-Territory"/>
    <s v="5-Territory"/>
    <x v="1"/>
    <x v="2"/>
  </r>
  <r>
    <x v="1"/>
    <x v="1"/>
    <s v="USA"/>
    <s v="2014Q1"/>
    <s v="201402"/>
    <d v="2013-12-16T00:00:00"/>
    <s v="8700"/>
    <m/>
    <x v="1331"/>
    <s v="VELOCITY"/>
    <s v="D70053556287"/>
    <x v="267"/>
    <x v="266"/>
    <s v="NO"/>
    <s v="NO"/>
    <n v="-16982.080000000002"/>
    <s v="Credit Memo_Q4'13 CSP FinBen"/>
    <s v="?"/>
    <x v="1"/>
    <s v="W-Northwest"/>
    <s v="5-Territory"/>
    <s v="5-Territory"/>
    <x v="1"/>
    <x v="2"/>
  </r>
  <r>
    <x v="1"/>
    <x v="1"/>
    <s v="USA"/>
    <s v="2014Q1"/>
    <s v="201402"/>
    <d v="2013-12-16T00:00:00"/>
    <s v="4Y00"/>
    <m/>
    <x v="1330"/>
    <s v="VELOCITY"/>
    <s v="D70070550591"/>
    <x v="267"/>
    <x v="266"/>
    <s v="NO"/>
    <s v="NO"/>
    <n v="3452.11"/>
    <s v="Debit Memo_Q4'13 CSP FinBen"/>
    <s v="?"/>
    <x v="1"/>
    <s v="W-Northwest"/>
    <s v="5-Territory"/>
    <s v="5-Territory"/>
    <x v="1"/>
    <x v="2"/>
  </r>
  <r>
    <x v="2"/>
    <x v="11"/>
    <s v="Hong Kong"/>
    <s v="2014Q1"/>
    <s v="201402"/>
    <d v="2013-12-16T00:00:00"/>
    <s v="8700"/>
    <m/>
    <x v="1334"/>
    <s v="Fusion APJ"/>
    <s v="730021217"/>
    <x v="587"/>
    <x v="587"/>
    <s v="NO"/>
    <s v="NO"/>
    <n v="12735.8709"/>
    <s v="1071501"/>
    <s v="?"/>
    <x v="0"/>
    <m/>
    <m/>
    <m/>
    <x v="1"/>
    <x v="2"/>
  </r>
  <r>
    <x v="0"/>
    <x v="2"/>
    <s v="Germany"/>
    <s v="2014Q1"/>
    <s v="201402"/>
    <d v="2013-12-16T00:00:00"/>
    <s v="8700"/>
    <m/>
    <x v="1335"/>
    <s v="Fusion EMEA"/>
    <s v="83R715551"/>
    <x v="588"/>
    <x v="588"/>
    <s v="NO"/>
    <s v="NO"/>
    <n v="58573.137600000002"/>
    <s v="4300055402/95095/IT Unlimited"/>
    <s v="?"/>
    <x v="0"/>
    <m/>
    <m/>
    <m/>
    <x v="1"/>
    <x v="2"/>
  </r>
  <r>
    <x v="0"/>
    <x v="2"/>
    <s v="Germany"/>
    <s v="2014Q1"/>
    <s v="201402"/>
    <d v="2013-12-16T00:00:00"/>
    <s v="8700"/>
    <m/>
    <x v="1336"/>
    <s v="Fusion EMEA"/>
    <s v="83R712500"/>
    <x v="589"/>
    <x v="589"/>
    <s v="NO"/>
    <s v="NO"/>
    <n v="5432.3002999999999"/>
    <s v="4300055104/94625/Inforsacom"/>
    <s v="?"/>
    <x v="0"/>
    <m/>
    <m/>
    <m/>
    <x v="1"/>
    <x v="2"/>
  </r>
  <r>
    <x v="0"/>
    <x v="2"/>
    <s v="Germany"/>
    <s v="2014Q1"/>
    <s v="201402"/>
    <d v="2013-12-16T00:00:00"/>
    <s v="TE00"/>
    <m/>
    <x v="1337"/>
    <s v="Fusion EMEA"/>
    <s v="83R716635"/>
    <x v="590"/>
    <x v="590"/>
    <s v="NO"/>
    <s v="NO"/>
    <n v="28973.790099999998"/>
    <s v="4300055559/95367/profi.Com"/>
    <s v="?"/>
    <x v="0"/>
    <m/>
    <m/>
    <m/>
    <x v="1"/>
    <x v="2"/>
  </r>
  <r>
    <x v="2"/>
    <x v="11"/>
    <s v="China"/>
    <s v="2014Q1"/>
    <s v="201402"/>
    <d v="2013-12-16T00:00:00"/>
    <s v="TE00"/>
    <m/>
    <x v="1338"/>
    <s v="Fusion APJ"/>
    <s v="F49968028"/>
    <x v="14"/>
    <x v="14"/>
    <s v="NO"/>
    <s v="NO"/>
    <n v="20699.759999999998"/>
    <s v="AVNETHP13-0051"/>
    <s v="?"/>
    <x v="0"/>
    <m/>
    <m/>
    <m/>
    <x v="1"/>
    <x v="1"/>
  </r>
  <r>
    <x v="1"/>
    <x v="4"/>
    <s v="Colombia"/>
    <s v="2014Q1"/>
    <s v="201402"/>
    <d v="2013-12-16T00:00:00"/>
    <s v="TF00"/>
    <m/>
    <x v="1339"/>
    <s v="Fusion Americas"/>
    <s v="R6Z006557"/>
    <x v="591"/>
    <x v="591"/>
    <s v="NO"/>
    <s v="NO"/>
    <n v="28394.28"/>
    <s v="Contrato GT-02-2013-0512"/>
    <s v="?"/>
    <x v="0"/>
    <m/>
    <m/>
    <m/>
    <x v="1"/>
    <x v="2"/>
  </r>
  <r>
    <x v="2"/>
    <x v="15"/>
    <s v="India"/>
    <s v="2014Q1"/>
    <s v="201402"/>
    <d v="2013-12-16T00:00:00"/>
    <s v="TE00"/>
    <s v="Venu"/>
    <x v="1340"/>
    <s v="Fusion APJ"/>
    <s v="J92108519"/>
    <x v="443"/>
    <x v="443"/>
    <s v="NO"/>
    <s v="NO"/>
    <n v="19000.8174"/>
    <s v="IN219-0000002991"/>
    <s v="?"/>
    <x v="0"/>
    <m/>
    <m/>
    <m/>
    <x v="1"/>
    <x v="2"/>
  </r>
  <r>
    <x v="0"/>
    <x v="3"/>
    <s v="Hungary"/>
    <s v="2014Q1"/>
    <s v="201402"/>
    <d v="2013-12-16T00:00:00"/>
    <s v="8700"/>
    <s v="Kisivan, Tibor"/>
    <x v="1341"/>
    <s v="Fusion EMEA"/>
    <s v="9PR715989"/>
    <x v="3"/>
    <x v="3"/>
    <s v="NO"/>
    <s v="NO"/>
    <n v="36958.1227"/>
    <s v="5100043128"/>
    <s v="?"/>
    <x v="0"/>
    <m/>
    <m/>
    <m/>
    <x v="1"/>
    <x v="2"/>
  </r>
  <r>
    <x v="2"/>
    <x v="12"/>
    <s v="Japan"/>
    <s v="2014Q1"/>
    <s v="201402"/>
    <d v="2013-12-13T00:00:00"/>
    <s v="8700"/>
    <s v="Imamura, Satoshi"/>
    <x v="1342"/>
    <s v="Fusion APJ"/>
    <s v="89FP05609"/>
    <x v="299"/>
    <x v="298"/>
    <s v="NO"/>
    <s v="ATTACH_BY_AMIDID"/>
    <n v="1980.4262000000001"/>
    <s v="0222HP-K33600079"/>
    <s v="?"/>
    <x v="0"/>
    <m/>
    <m/>
    <m/>
    <x v="1"/>
    <x v="0"/>
  </r>
  <r>
    <x v="0"/>
    <x v="2"/>
    <s v="Switzerland"/>
    <s v="2014Q1"/>
    <s v="201402"/>
    <d v="2013-12-13T00:00:00"/>
    <s v="TE00"/>
    <s v="Hodel, Urs"/>
    <x v="1343"/>
    <s v="Fusion EMEA"/>
    <s v="87R707537"/>
    <x v="592"/>
    <x v="592"/>
    <s v="NO"/>
    <s v="NO"/>
    <n v="83037.533100000001"/>
    <s v="860324152"/>
    <s v="?"/>
    <x v="0"/>
    <m/>
    <m/>
    <m/>
    <x v="1"/>
    <x v="2"/>
  </r>
  <r>
    <x v="1"/>
    <x v="1"/>
    <s v="USA"/>
    <s v="2014Q1"/>
    <s v="201402"/>
    <d v="2013-12-13T00:00:00"/>
    <s v="8700"/>
    <s v="Laird, Matt"/>
    <x v="1344"/>
    <s v="Fusion Americas"/>
    <s v="24Z128907"/>
    <x v="32"/>
    <x v="32"/>
    <s v="ATTACH_BY_AMIDID"/>
    <s v="NO"/>
    <n v="94.05"/>
    <s v="4300206179"/>
    <s v="?"/>
    <x v="1"/>
    <s v="W-Southwest"/>
    <s v="1-Strat"/>
    <s v="1-Strat SW"/>
    <x v="1"/>
    <x v="1"/>
  </r>
  <r>
    <x v="0"/>
    <x v="2"/>
    <s v="Switzerland"/>
    <s v="2014Q1"/>
    <s v="201402"/>
    <d v="2013-12-13T00:00:00"/>
    <s v="8700"/>
    <m/>
    <x v="1345"/>
    <s v="Fusion EMEA"/>
    <s v="87R705649"/>
    <x v="593"/>
    <x v="593"/>
    <s v="NO"/>
    <s v="NO"/>
    <n v="101949.075"/>
    <s v="4300054625/93936/Anyweb"/>
    <s v="?"/>
    <x v="0"/>
    <m/>
    <m/>
    <m/>
    <x v="0"/>
    <x v="2"/>
  </r>
  <r>
    <x v="0"/>
    <x v="0"/>
    <s v="UK"/>
    <s v="2014Q1"/>
    <s v="201402"/>
    <d v="2013-12-13T00:00:00"/>
    <s v="8700"/>
    <s v="Slosarczyk, Paul"/>
    <x v="1346"/>
    <s v="Fusion EMEA"/>
    <s v="80R707715"/>
    <x v="342"/>
    <x v="341"/>
    <s v="NO"/>
    <s v="NO"/>
    <n v="508.67660000000001"/>
    <s v="4300054909"/>
    <s v="?"/>
    <x v="0"/>
    <m/>
    <m/>
    <m/>
    <x v="1"/>
    <x v="2"/>
  </r>
  <r>
    <x v="0"/>
    <x v="0"/>
    <s v="UK"/>
    <s v="2014Q1"/>
    <s v="201402"/>
    <d v="2013-12-13T00:00:00"/>
    <s v="8700"/>
    <s v="Slosarczyk, Paul"/>
    <x v="1347"/>
    <s v="Fusion EMEA"/>
    <s v="80R705310"/>
    <x v="342"/>
    <x v="341"/>
    <s v="NO"/>
    <s v="NO"/>
    <n v="1017.3532"/>
    <s v="4300054666"/>
    <s v="?"/>
    <x v="0"/>
    <m/>
    <m/>
    <m/>
    <x v="1"/>
    <x v="2"/>
  </r>
  <r>
    <x v="2"/>
    <x v="6"/>
    <s v="Thailand"/>
    <s v="2014Q1"/>
    <s v="201402"/>
    <d v="2013-12-13T00:00:00"/>
    <s v="8700"/>
    <m/>
    <x v="1348"/>
    <s v="Fusion APJ"/>
    <s v="J80501668"/>
    <x v="30"/>
    <x v="30"/>
    <s v="NO"/>
    <s v="NO"/>
    <n v="5115.2039000000004"/>
    <s v="2013121524"/>
    <s v="?"/>
    <x v="0"/>
    <m/>
    <m/>
    <m/>
    <x v="1"/>
    <x v="2"/>
  </r>
  <r>
    <x v="0"/>
    <x v="3"/>
    <s v="Poland"/>
    <s v="2014Q1"/>
    <s v="201402"/>
    <d v="2013-12-13T00:00:00"/>
    <s v="TF00"/>
    <m/>
    <x v="1349"/>
    <s v="Fusion EMEA"/>
    <s v="L6R706010"/>
    <x v="482"/>
    <x v="482"/>
    <s v="NO"/>
    <s v="NO"/>
    <n v="20053.213"/>
    <s v="3505245999"/>
    <s v="?"/>
    <x v="0"/>
    <m/>
    <m/>
    <m/>
    <x v="1"/>
    <x v="2"/>
  </r>
  <r>
    <x v="1"/>
    <x v="1"/>
    <s v="USA"/>
    <s v="2014Q1"/>
    <s v="201402"/>
    <d v="2013-12-12T00:00:00"/>
    <s v="4Y00"/>
    <s v="Robinson, Tom"/>
    <x v="1350"/>
    <s v="Fusion Americas"/>
    <s v="26Z074597"/>
    <x v="360"/>
    <x v="359"/>
    <s v="ATTACH_BY_AMIDID"/>
    <s v="NO"/>
    <n v="18201.599999999999"/>
    <s v="7100141086"/>
    <s v="?"/>
    <x v="1"/>
    <s v="W-Southwest"/>
    <s v="2-Seed"/>
    <s v="2-Seed SW"/>
    <x v="1"/>
    <x v="2"/>
  </r>
  <r>
    <x v="0"/>
    <x v="3"/>
    <s v="Poland"/>
    <s v="2014Q1"/>
    <s v="201402"/>
    <d v="2013-12-13T00:00:00"/>
    <s v="8700"/>
    <m/>
    <x v="1349"/>
    <s v="Fusion EMEA"/>
    <s v="L6R706010"/>
    <x v="482"/>
    <x v="482"/>
    <s v="NO"/>
    <s v="NO"/>
    <n v="3225.6970999999999"/>
    <s v="3505245999"/>
    <s v="?"/>
    <x v="0"/>
    <m/>
    <m/>
    <m/>
    <x v="1"/>
    <x v="2"/>
  </r>
  <r>
    <x v="1"/>
    <x v="4"/>
    <s v="Argentina"/>
    <s v="2014Q1"/>
    <s v="201402"/>
    <d v="2013-12-13T00:00:00"/>
    <s v="TE00"/>
    <m/>
    <x v="1351"/>
    <s v="Fusion Americas"/>
    <s v="94Z006066"/>
    <x v="52"/>
    <x v="52"/>
    <s v="NO"/>
    <s v="NO"/>
    <n v="-52823.17"/>
    <s v="3300009220"/>
    <s v="?"/>
    <x v="0"/>
    <m/>
    <m/>
    <m/>
    <x v="1"/>
    <x v="2"/>
  </r>
  <r>
    <x v="1"/>
    <x v="4"/>
    <s v="Argentina"/>
    <s v="2014Q1"/>
    <s v="201402"/>
    <d v="2013-12-13T00:00:00"/>
    <s v="TE00"/>
    <m/>
    <x v="1352"/>
    <s v="Fusion Americas"/>
    <s v="94Z006066"/>
    <x v="52"/>
    <x v="52"/>
    <s v="NO"/>
    <s v="NO"/>
    <n v="52823.17"/>
    <s v="3300009220"/>
    <s v="?"/>
    <x v="0"/>
    <m/>
    <m/>
    <m/>
    <x v="1"/>
    <x v="2"/>
  </r>
  <r>
    <x v="1"/>
    <x v="1"/>
    <s v="USA"/>
    <s v="2014Q1"/>
    <s v="201402"/>
    <d v="2013-12-12T00:00:00"/>
    <s v="TE00"/>
    <s v="Gogolos, Andrea"/>
    <x v="1353"/>
    <s v="Fusion Americas"/>
    <s v="26Z074540"/>
    <x v="594"/>
    <x v="594"/>
    <s v="ATTACH_BY_AMIDID"/>
    <s v="NO"/>
    <n v="205800"/>
    <s v="POR # 36"/>
    <s v="?"/>
    <x v="2"/>
    <s v="E-Northeast"/>
    <s v="1-Strat"/>
    <s v="1-Strat EG"/>
    <x v="0"/>
    <x v="1"/>
  </r>
  <r>
    <x v="1"/>
    <x v="1"/>
    <s v="USA"/>
    <s v="2014Q1"/>
    <s v="201402"/>
    <d v="2013-12-12T00:00:00"/>
    <s v="8700"/>
    <m/>
    <x v="1128"/>
    <s v="Fusion Americas"/>
    <s v="24Z128911"/>
    <x v="511"/>
    <x v="511"/>
    <s v="NO"/>
    <s v="NO"/>
    <n v="902.52"/>
    <s v="103300883042"/>
    <s v="?"/>
    <x v="1"/>
    <s v="W-NC Ohio Valley"/>
    <s v="4-Comm T2"/>
    <s v="4-Comm Invest"/>
    <x v="1"/>
    <x v="2"/>
  </r>
  <r>
    <x v="1"/>
    <x v="1"/>
    <s v="USA"/>
    <s v="2014Q1"/>
    <s v="201402"/>
    <d v="2013-12-12T00:00:00"/>
    <s v="8700"/>
    <m/>
    <x v="1321"/>
    <s v="Fusion Americas"/>
    <s v="24Z128748"/>
    <x v="511"/>
    <x v="511"/>
    <s v="NO"/>
    <s v="NO"/>
    <n v="1353.78"/>
    <s v="103300883053"/>
    <s v="?"/>
    <x v="1"/>
    <s v="W-NC Ohio Valley"/>
    <s v="4-Comm T2"/>
    <s v="4-Comm Invest"/>
    <x v="1"/>
    <x v="2"/>
  </r>
  <r>
    <x v="1"/>
    <x v="1"/>
    <s v="USA"/>
    <s v="2014Q1"/>
    <s v="201402"/>
    <d v="2013-12-12T00:00:00"/>
    <s v="8700"/>
    <s v="TBH-Central 1"/>
    <x v="1354"/>
    <s v="Fusion Americas"/>
    <s v="24Z128947"/>
    <x v="151"/>
    <x v="150"/>
    <s v="NO"/>
    <s v="NO"/>
    <n v="312.95"/>
    <s v="103300883372"/>
    <s v="?"/>
    <x v="1"/>
    <s v="W-NC Ohio Valley"/>
    <s v="3-Comm T1"/>
    <s v="3-Comm T1"/>
    <x v="1"/>
    <x v="2"/>
  </r>
  <r>
    <x v="1"/>
    <x v="1"/>
    <s v="USA"/>
    <s v="2014Q1"/>
    <s v="201402"/>
    <d v="2013-12-12T00:00:00"/>
    <s v="TE00"/>
    <m/>
    <x v="1355"/>
    <s v="Fusion Americas"/>
    <s v="24Z128826"/>
    <x v="595"/>
    <x v="595"/>
    <s v="NO"/>
    <s v="NO"/>
    <n v="113396.5"/>
    <s v="4300206046"/>
    <s v="?"/>
    <x v="0"/>
    <m/>
    <m/>
    <m/>
    <x v="0"/>
    <x v="2"/>
  </r>
  <r>
    <x v="1"/>
    <x v="1"/>
    <s v="USA"/>
    <s v="2014Q1"/>
    <s v="201402"/>
    <d v="2013-12-12T00:00:00"/>
    <s v="4Y00"/>
    <s v="Qayyum, Fred"/>
    <x v="1281"/>
    <s v="Fusion Americas"/>
    <s v="26Z074259"/>
    <x v="55"/>
    <x v="55"/>
    <s v="NO"/>
    <s v="NO"/>
    <n v="-1247.8"/>
    <s v="X1320053s"/>
    <s v="?"/>
    <x v="3"/>
    <s v="P-FED-DoD/Intel"/>
    <s v="1-Strat"/>
    <s v="1-Strat"/>
    <x v="1"/>
    <x v="2"/>
  </r>
  <r>
    <x v="1"/>
    <x v="1"/>
    <s v="USA"/>
    <s v="2014Q1"/>
    <s v="201402"/>
    <d v="2013-12-12T00:00:00"/>
    <s v="8700"/>
    <s v="Javadi, Lee"/>
    <x v="1356"/>
    <s v="Fusion Americas"/>
    <s v="26Z074656"/>
    <x v="596"/>
    <x v="596"/>
    <s v="NO"/>
    <s v="NO"/>
    <n v="21149.439999999999"/>
    <s v="A000285223"/>
    <s v="?"/>
    <x v="3"/>
    <s v="P-FED-Civ/SI"/>
    <s v="3-Comm T1"/>
    <s v="3-Comm T1"/>
    <x v="1"/>
    <x v="2"/>
  </r>
  <r>
    <x v="1"/>
    <x v="1"/>
    <s v="USA"/>
    <s v="2014Q1"/>
    <s v="201402"/>
    <d v="2013-12-12T00:00:00"/>
    <s v="8700"/>
    <s v="Qayyum, Fred"/>
    <x v="1281"/>
    <s v="Fusion Americas"/>
    <s v="26Z074259"/>
    <x v="55"/>
    <x v="55"/>
    <s v="NO"/>
    <s v="NO"/>
    <n v="-348.4"/>
    <s v="X1320053s"/>
    <s v="?"/>
    <x v="3"/>
    <s v="P-FED-DoD/Intel"/>
    <s v="1-Strat"/>
    <s v="1-Strat"/>
    <x v="1"/>
    <x v="2"/>
  </r>
  <r>
    <x v="0"/>
    <x v="13"/>
    <s v="France"/>
    <s v="2014Q1"/>
    <s v="201402"/>
    <d v="2013-12-13T00:00:00"/>
    <s v="8700"/>
    <m/>
    <x v="1357"/>
    <s v="Fusion EMEA"/>
    <s v="81R705555"/>
    <x v="193"/>
    <x v="192"/>
    <s v="NO"/>
    <s v="NO"/>
    <n v="2170"/>
    <s v="4500961483"/>
    <s v="?"/>
    <x v="0"/>
    <m/>
    <m/>
    <m/>
    <x v="1"/>
    <x v="2"/>
  </r>
  <r>
    <x v="0"/>
    <x v="13"/>
    <s v="France"/>
    <s v="2014Q1"/>
    <s v="201402"/>
    <d v="2013-12-13T00:00:00"/>
    <s v="8700"/>
    <m/>
    <x v="1358"/>
    <s v="Fusion EMEA"/>
    <s v="81R705555"/>
    <x v="193"/>
    <x v="192"/>
    <s v="NO"/>
    <s v="NO"/>
    <n v="2170"/>
    <s v="4500961483"/>
    <s v="?"/>
    <x v="0"/>
    <m/>
    <m/>
    <m/>
    <x v="1"/>
    <x v="2"/>
  </r>
  <r>
    <x v="0"/>
    <x v="13"/>
    <s v="France"/>
    <s v="2014Q1"/>
    <s v="201402"/>
    <d v="2013-12-13T00:00:00"/>
    <s v="8700"/>
    <m/>
    <x v="1359"/>
    <s v="Fusion EMEA"/>
    <s v="81R705272"/>
    <x v="193"/>
    <x v="192"/>
    <s v="NO"/>
    <s v="NO"/>
    <n v="2170"/>
    <s v="4500964124"/>
    <s v="?"/>
    <x v="0"/>
    <m/>
    <m/>
    <m/>
    <x v="1"/>
    <x v="2"/>
  </r>
  <r>
    <x v="0"/>
    <x v="13"/>
    <s v="France"/>
    <s v="2014Q1"/>
    <s v="201402"/>
    <d v="2013-12-13T00:00:00"/>
    <s v="8700"/>
    <m/>
    <x v="1360"/>
    <s v="Fusion EMEA"/>
    <s v="81R705272"/>
    <x v="193"/>
    <x v="192"/>
    <s v="NO"/>
    <s v="NO"/>
    <n v="2170"/>
    <s v="4500964124"/>
    <s v="?"/>
    <x v="0"/>
    <m/>
    <m/>
    <m/>
    <x v="1"/>
    <x v="2"/>
  </r>
  <r>
    <x v="1"/>
    <x v="14"/>
    <s v="Canada"/>
    <s v="2014Q1"/>
    <s v="201402"/>
    <d v="2013-12-13T00:00:00"/>
    <s v="8700"/>
    <m/>
    <x v="1361"/>
    <s v="VELOCITY"/>
    <s v="200070550857"/>
    <x v="137"/>
    <x v="136"/>
    <s v="NO"/>
    <s v="NO"/>
    <n v="2.1246"/>
    <s v="Arrow FY13Q4 ECP Benefits Chan.Cap"/>
    <s v="?"/>
    <x v="0"/>
    <m/>
    <m/>
    <m/>
    <x v="1"/>
    <x v="2"/>
  </r>
  <r>
    <x v="1"/>
    <x v="14"/>
    <s v="Canada"/>
    <s v="2014Q1"/>
    <s v="201402"/>
    <d v="2013-12-13T00:00:00"/>
    <s v="TE00"/>
    <m/>
    <x v="1362"/>
    <s v="VELOCITY"/>
    <s v="200053554283"/>
    <x v="47"/>
    <x v="47"/>
    <s v="NO"/>
    <s v="NO"/>
    <n v="-12779.735500000001"/>
    <s v="FY13Q4CA PartnerOneBaseCompensation"/>
    <s v="?"/>
    <x v="0"/>
    <m/>
    <m/>
    <m/>
    <x v="1"/>
    <x v="2"/>
  </r>
  <r>
    <x v="1"/>
    <x v="14"/>
    <s v="Canada"/>
    <s v="2014Q1"/>
    <s v="201402"/>
    <d v="2013-12-13T00:00:00"/>
    <s v="8700"/>
    <m/>
    <x v="1363"/>
    <s v="VELOCITY"/>
    <s v="200053556143"/>
    <x v="47"/>
    <x v="47"/>
    <s v="NO"/>
    <s v="NO"/>
    <n v="-25041.9074"/>
    <s v="CA Wallet12-12-13 P1 BusinessInterm"/>
    <s v="?"/>
    <x v="0"/>
    <m/>
    <m/>
    <m/>
    <x v="1"/>
    <x v="2"/>
  </r>
  <r>
    <x v="0"/>
    <x v="2"/>
    <s v="Austria"/>
    <s v="2014Q1"/>
    <s v="201402"/>
    <d v="2013-12-13T00:00:00"/>
    <s v="TE00"/>
    <m/>
    <x v="1364"/>
    <s v="Fusion EMEA"/>
    <s v="71R706627"/>
    <x v="597"/>
    <x v="597"/>
    <s v="NO"/>
    <s v="NO"/>
    <n v="1719.4127000000001"/>
    <s v="4300054809/93974/Seqis"/>
    <s v="?"/>
    <x v="0"/>
    <m/>
    <m/>
    <m/>
    <x v="1"/>
    <x v="2"/>
  </r>
  <r>
    <x v="1"/>
    <x v="14"/>
    <s v="Canada"/>
    <s v="2014Q1"/>
    <s v="201402"/>
    <d v="2013-12-13T00:00:00"/>
    <s v="TE00"/>
    <m/>
    <x v="1365"/>
    <s v="VELOCITY"/>
    <s v="200053554285"/>
    <x v="47"/>
    <x v="47"/>
    <s v="NO"/>
    <s v="NO"/>
    <n v="-17506.3361"/>
    <s v="FY13Q4CA PartnerOne Specialist"/>
    <s v="?"/>
    <x v="0"/>
    <m/>
    <m/>
    <m/>
    <x v="1"/>
    <x v="2"/>
  </r>
  <r>
    <x v="2"/>
    <x v="11"/>
    <s v="China"/>
    <s v="2014Q1"/>
    <s v="201402"/>
    <d v="2013-12-13T00:00:00"/>
    <s v="8700"/>
    <m/>
    <x v="1366"/>
    <s v="Fusion APJ"/>
    <s v="F49968024"/>
    <x v="14"/>
    <x v="14"/>
    <s v="NO"/>
    <s v="NO"/>
    <n v="719.45"/>
    <s v="AVNETHP13-0050"/>
    <s v="?"/>
    <x v="0"/>
    <m/>
    <m/>
    <m/>
    <x v="1"/>
    <x v="1"/>
  </r>
  <r>
    <x v="1"/>
    <x v="14"/>
    <s v="Canada"/>
    <s v="2014Q1"/>
    <s v="201402"/>
    <d v="2013-12-13T00:00:00"/>
    <s v="TE00"/>
    <m/>
    <x v="1367"/>
    <s v="VELOCITY"/>
    <s v="200053556145"/>
    <x v="137"/>
    <x v="136"/>
    <s v="NO"/>
    <s v="NO"/>
    <n v="-2089.3578000000002"/>
    <s v="Arrow FY13Q4 ECP Benefits Chan.Cap"/>
    <s v="?"/>
    <x v="0"/>
    <m/>
    <m/>
    <m/>
    <x v="1"/>
    <x v="2"/>
  </r>
  <r>
    <x v="1"/>
    <x v="14"/>
    <s v="Canada"/>
    <s v="2014Q1"/>
    <s v="201402"/>
    <d v="2013-12-13T00:00:00"/>
    <s v="TE00"/>
    <m/>
    <x v="1363"/>
    <s v="VELOCITY"/>
    <s v="200053556143"/>
    <x v="47"/>
    <x v="47"/>
    <s v="NO"/>
    <s v="NO"/>
    <n v="-1557.9792"/>
    <s v="CA Wallet12-12-13 P1 BusinessInterm"/>
    <s v="?"/>
    <x v="0"/>
    <m/>
    <m/>
    <m/>
    <x v="1"/>
    <x v="2"/>
  </r>
  <r>
    <x v="1"/>
    <x v="14"/>
    <s v="Canada"/>
    <s v="2014Q1"/>
    <s v="201402"/>
    <d v="2013-12-13T00:00:00"/>
    <s v="TF00"/>
    <m/>
    <x v="1361"/>
    <s v="VELOCITY"/>
    <s v="200070550857"/>
    <x v="137"/>
    <x v="136"/>
    <s v="NO"/>
    <s v="NO"/>
    <n v="0.31159999999999999"/>
    <s v="Arrow FY13Q4 ECP Benefits Chan.Cap"/>
    <s v="?"/>
    <x v="0"/>
    <m/>
    <m/>
    <m/>
    <x v="1"/>
    <x v="2"/>
  </r>
  <r>
    <x v="1"/>
    <x v="1"/>
    <s v="USA"/>
    <s v="2014Q1"/>
    <s v="201402"/>
    <d v="2013-12-13T00:00:00"/>
    <s v="8700"/>
    <s v="Laird, Matt"/>
    <x v="1368"/>
    <s v="Fusion Americas"/>
    <s v="24Z129060"/>
    <x v="32"/>
    <x v="32"/>
    <s v="ATTACH_BY_AMIDID"/>
    <s v="NO"/>
    <n v="625.9"/>
    <s v="4300206238"/>
    <s v="?"/>
    <x v="1"/>
    <s v="W-Southwest"/>
    <s v="1-Strat"/>
    <s v="1-Strat SW"/>
    <x v="1"/>
    <x v="1"/>
  </r>
  <r>
    <x v="1"/>
    <x v="14"/>
    <s v="Canada"/>
    <s v="2014Q1"/>
    <s v="201402"/>
    <d v="2013-12-14T00:00:00"/>
    <s v="8700"/>
    <m/>
    <x v="1369"/>
    <s v="VELOCITY"/>
    <s v="200053556206"/>
    <x v="460"/>
    <x v="460"/>
    <s v="NO"/>
    <s v="NO"/>
    <n v="-214.34370000000001"/>
    <s v="Avnet FY13Q4 ECP BenefitsChan.Cap"/>
    <s v="?"/>
    <x v="0"/>
    <m/>
    <m/>
    <m/>
    <x v="1"/>
    <x v="2"/>
  </r>
  <r>
    <x v="1"/>
    <x v="14"/>
    <s v="Canada"/>
    <s v="2014Q1"/>
    <s v="201402"/>
    <d v="2013-12-14T00:00:00"/>
    <s v="TE00"/>
    <m/>
    <x v="1370"/>
    <s v="Fusion Americas"/>
    <s v="20Z054978"/>
    <x v="598"/>
    <x v="598"/>
    <s v="NO"/>
    <s v="NO"/>
    <n v="8793.2019999999993"/>
    <s v="101686"/>
    <s v="?"/>
    <x v="0"/>
    <m/>
    <m/>
    <m/>
    <x v="1"/>
    <x v="2"/>
  </r>
  <r>
    <x v="1"/>
    <x v="14"/>
    <s v="Canada"/>
    <s v="2014Q1"/>
    <s v="201402"/>
    <d v="2013-12-14T00:00:00"/>
    <s v="TE00"/>
    <m/>
    <x v="1369"/>
    <s v="VELOCITY"/>
    <s v="200053556206"/>
    <x v="460"/>
    <x v="460"/>
    <s v="NO"/>
    <s v="NO"/>
    <n v="-1100.6325999999999"/>
    <s v="Avnet FY13Q4 ECP BenefitsChan.Cap"/>
    <s v="?"/>
    <x v="0"/>
    <m/>
    <m/>
    <m/>
    <x v="1"/>
    <x v="2"/>
  </r>
  <r>
    <x v="1"/>
    <x v="1"/>
    <s v="USA"/>
    <s v="2014Q1"/>
    <s v="201402"/>
    <d v="2013-12-13T00:00:00"/>
    <s v="TE00"/>
    <m/>
    <x v="1371"/>
    <s v="Fusion Americas"/>
    <s v="24Z128959"/>
    <x v="599"/>
    <x v="599"/>
    <s v="NO"/>
    <s v="NO"/>
    <n v="50400"/>
    <s v="4300206322"/>
    <s v="?"/>
    <x v="2"/>
    <s v="E-Southeast"/>
    <s v="5-Territory"/>
    <s v="5-Territory"/>
    <x v="1"/>
    <x v="2"/>
  </r>
  <r>
    <x v="1"/>
    <x v="1"/>
    <s v="USA"/>
    <s v="2014Q1"/>
    <s v="201402"/>
    <d v="2013-12-13T00:00:00"/>
    <s v="TE00"/>
    <m/>
    <x v="1372"/>
    <s v="Fusion Americas"/>
    <s v="24Z128857"/>
    <x v="600"/>
    <x v="600"/>
    <s v="NO"/>
    <s v="NO"/>
    <n v="12072"/>
    <s v="103300883610"/>
    <s v="?"/>
    <x v="1"/>
    <s v="W-NC Ohio Valley"/>
    <s v="5-Territory"/>
    <s v="5-Territory"/>
    <x v="1"/>
    <x v="2"/>
  </r>
  <r>
    <x v="1"/>
    <x v="1"/>
    <s v="USA"/>
    <s v="2014Q1"/>
    <s v="201402"/>
    <d v="2013-12-13T00:00:00"/>
    <s v="TF00"/>
    <m/>
    <x v="1373"/>
    <s v="Fusion Americas"/>
    <s v="24Z129024"/>
    <x v="438"/>
    <x v="438"/>
    <s v="NO"/>
    <s v="NO"/>
    <n v="10500"/>
    <s v="4300206289"/>
    <s v="?"/>
    <x v="2"/>
    <s v="E-NYC Metro"/>
    <s v="5-Territory"/>
    <s v="5-Territory"/>
    <x v="1"/>
    <x v="2"/>
  </r>
  <r>
    <x v="1"/>
    <x v="1"/>
    <s v="USA"/>
    <s v="2014Q1"/>
    <s v="201402"/>
    <d v="2013-12-13T00:00:00"/>
    <s v="8700"/>
    <s v="Qayyum, Fred"/>
    <x v="1374"/>
    <s v="Fusion Americas"/>
    <s v="26Z074654"/>
    <x v="55"/>
    <x v="55"/>
    <s v="NO"/>
    <s v="ATTACH_BY_AMIDID"/>
    <n v="348.4"/>
    <s v="X1320068"/>
    <s v="?"/>
    <x v="3"/>
    <s v="P-FED-DoD/Intel"/>
    <s v="1-Strat"/>
    <s v="1-Strat"/>
    <x v="1"/>
    <x v="0"/>
  </r>
  <r>
    <x v="1"/>
    <x v="1"/>
    <s v="USA"/>
    <s v="2014Q1"/>
    <s v="201402"/>
    <d v="2013-12-13T00:00:00"/>
    <s v="8700"/>
    <m/>
    <x v="1375"/>
    <s v="Fusion Americas"/>
    <s v="24Z128987"/>
    <x v="601"/>
    <x v="601"/>
    <s v="NO"/>
    <s v="NO"/>
    <n v="2160"/>
    <s v="4300206290"/>
    <s v="?"/>
    <x v="2"/>
    <s v="E-Southeast"/>
    <s v="5-Territory"/>
    <s v="5-Territory"/>
    <x v="1"/>
    <x v="2"/>
  </r>
  <r>
    <x v="1"/>
    <x v="1"/>
    <s v="USA"/>
    <s v="2014Q1"/>
    <s v="201402"/>
    <d v="2013-12-13T00:00:00"/>
    <s v="4Y00"/>
    <m/>
    <x v="1376"/>
    <s v="Fusion Americas"/>
    <s v="26Z074727"/>
    <x v="602"/>
    <x v="602"/>
    <s v="NO"/>
    <s v="NO"/>
    <n v="108604"/>
    <s v="842325"/>
    <s v="?"/>
    <x v="2"/>
    <s v="E-NYC Metro"/>
    <s v="4-Comm T2"/>
    <s v="4-Comm T2"/>
    <x v="0"/>
    <x v="2"/>
  </r>
  <r>
    <x v="1"/>
    <x v="1"/>
    <s v="USA"/>
    <s v="2014Q1"/>
    <s v="201402"/>
    <d v="2013-12-13T00:00:00"/>
    <s v="4Y00"/>
    <s v="Qayyum, Fred"/>
    <x v="1374"/>
    <s v="Fusion Americas"/>
    <s v="26Z074654"/>
    <x v="55"/>
    <x v="55"/>
    <s v="NO"/>
    <s v="ATTACH_BY_AMIDID"/>
    <n v="1247.8"/>
    <s v="X1320068"/>
    <s v="?"/>
    <x v="3"/>
    <s v="P-FED-DoD/Intel"/>
    <s v="1-Strat"/>
    <s v="1-Strat"/>
    <x v="1"/>
    <x v="0"/>
  </r>
  <r>
    <x v="1"/>
    <x v="1"/>
    <s v="USA"/>
    <s v="2014Q1"/>
    <s v="201402"/>
    <d v="2013-12-13T00:00:00"/>
    <s v="TF00"/>
    <s v="Qayyum, Fred"/>
    <x v="1377"/>
    <s v="Fusion Americas"/>
    <s v="26Z074689"/>
    <x v="603"/>
    <x v="603"/>
    <s v="ATTACH_BY_AMIDID"/>
    <s v="NO"/>
    <n v="286560"/>
    <s v="1338143"/>
    <s v="?"/>
    <x v="3"/>
    <s v="P-FED-Civ/SI"/>
    <s v="4-Comm T2"/>
    <s v="4-Comm T2"/>
    <x v="2"/>
    <x v="1"/>
  </r>
  <r>
    <x v="1"/>
    <x v="1"/>
    <s v="USA"/>
    <s v="2014Q1"/>
    <s v="201402"/>
    <d v="2013-12-13T00:00:00"/>
    <s v="TE00"/>
    <m/>
    <x v="1378"/>
    <s v="Fusion Americas"/>
    <s v="26Z074721"/>
    <x v="604"/>
    <x v="604"/>
    <s v="NO"/>
    <s v="NO"/>
    <n v="48153.601799999997"/>
    <s v="HPP PO-01334"/>
    <s v="?"/>
    <x v="2"/>
    <s v="E-NYC Metro"/>
    <s v="5-Territory"/>
    <s v="5-Territory"/>
    <x v="1"/>
    <x v="2"/>
  </r>
  <r>
    <x v="2"/>
    <x v="11"/>
    <s v="China"/>
    <s v="2014Q1"/>
    <s v="201402"/>
    <d v="2013-12-30T00:00:00"/>
    <s v="TE00"/>
    <m/>
    <x v="1379"/>
    <s v="Fusion APJ"/>
    <s v="F49969020"/>
    <x v="187"/>
    <x v="186"/>
    <s v="NO"/>
    <s v="NO"/>
    <n v="43923.57"/>
    <s v="14DTVADBTO007"/>
    <s v="?"/>
    <x v="0"/>
    <m/>
    <m/>
    <m/>
    <x v="1"/>
    <x v="2"/>
  </r>
  <r>
    <x v="2"/>
    <x v="11"/>
    <s v="China"/>
    <s v="2014Q1"/>
    <s v="201402"/>
    <d v="2013-12-30T00:00:00"/>
    <s v="8700"/>
    <m/>
    <x v="1380"/>
    <s v="Fusion APJ"/>
    <s v="F49984606"/>
    <x v="14"/>
    <x v="14"/>
    <s v="NO"/>
    <s v="NO"/>
    <n v="5379.75"/>
    <s v="AVNETHP13-0055"/>
    <s v="?"/>
    <x v="0"/>
    <m/>
    <m/>
    <m/>
    <x v="1"/>
    <x v="1"/>
  </r>
  <r>
    <x v="2"/>
    <x v="11"/>
    <s v="China"/>
    <s v="2014Q1"/>
    <s v="201402"/>
    <d v="2013-12-30T00:00:00"/>
    <s v="8700"/>
    <m/>
    <x v="1381"/>
    <s v="Fusion APJ"/>
    <s v="F49987161"/>
    <x v="56"/>
    <x v="56"/>
    <s v="NO"/>
    <s v="NO"/>
    <n v="6511"/>
    <s v="EHPRR13016U"/>
    <s v="?"/>
    <x v="0"/>
    <m/>
    <m/>
    <m/>
    <x v="1"/>
    <x v="2"/>
  </r>
  <r>
    <x v="2"/>
    <x v="11"/>
    <s v="China"/>
    <s v="2014Q1"/>
    <s v="201402"/>
    <d v="2013-12-30T00:00:00"/>
    <s v="8700"/>
    <m/>
    <x v="1382"/>
    <s v="Fusion APJ"/>
    <s v="F49987165"/>
    <x v="56"/>
    <x v="56"/>
    <s v="NO"/>
    <s v="NO"/>
    <n v="672.75"/>
    <s v="EHPRR13016U"/>
    <s v="?"/>
    <x v="0"/>
    <m/>
    <m/>
    <m/>
    <x v="1"/>
    <x v="2"/>
  </r>
  <r>
    <x v="2"/>
    <x v="11"/>
    <s v="China"/>
    <s v="2014Q1"/>
    <s v="201402"/>
    <d v="2013-12-30T00:00:00"/>
    <s v="8700"/>
    <m/>
    <x v="1383"/>
    <s v="Fusion APJ"/>
    <s v="F49987162"/>
    <x v="56"/>
    <x v="56"/>
    <s v="NO"/>
    <s v="NO"/>
    <n v="20146.400000000001"/>
    <s v="EHPRR13016U"/>
    <s v="?"/>
    <x v="0"/>
    <m/>
    <m/>
    <m/>
    <x v="1"/>
    <x v="2"/>
  </r>
  <r>
    <x v="2"/>
    <x v="11"/>
    <s v="China"/>
    <s v="2014Q1"/>
    <s v="201402"/>
    <d v="2013-12-30T00:00:00"/>
    <s v="8700"/>
    <m/>
    <x v="1384"/>
    <s v="Fusion APJ"/>
    <s v="F49987182"/>
    <x v="56"/>
    <x v="56"/>
    <s v="NO"/>
    <s v="NO"/>
    <n v="30800"/>
    <s v="EHPRR13017U-01"/>
    <s v="?"/>
    <x v="0"/>
    <m/>
    <m/>
    <m/>
    <x v="1"/>
    <x v="2"/>
  </r>
  <r>
    <x v="1"/>
    <x v="4"/>
    <s v="Brazil"/>
    <s v="2014Q1"/>
    <s v="201402"/>
    <d v="2013-12-30T00:00:00"/>
    <s v="4Y00"/>
    <s v="Lutfi, Raul"/>
    <x v="1385"/>
    <s v="Fusion Americas"/>
    <s v="K1Z062183"/>
    <x v="605"/>
    <x v="605"/>
    <s v="NO"/>
    <s v="NO"/>
    <n v="160.06"/>
    <s v="4600006246 - Aditivo 39"/>
    <s v="?"/>
    <x v="0"/>
    <m/>
    <m/>
    <m/>
    <x v="1"/>
    <x v="2"/>
  </r>
  <r>
    <x v="1"/>
    <x v="4"/>
    <s v="Brazil"/>
    <s v="2014Q1"/>
    <s v="201402"/>
    <d v="2013-12-30T00:00:00"/>
    <s v="4Y00"/>
    <s v="Lutfi, Raul"/>
    <x v="1386"/>
    <s v="Fusion Americas"/>
    <s v="K1Z048301"/>
    <x v="605"/>
    <x v="605"/>
    <s v="NO"/>
    <s v="NO"/>
    <n v="-19145.84"/>
    <s v="4700008320"/>
    <s v="?"/>
    <x v="0"/>
    <m/>
    <m/>
    <m/>
    <x v="1"/>
    <x v="2"/>
  </r>
  <r>
    <x v="1"/>
    <x v="4"/>
    <s v="Brazil"/>
    <s v="2014Q1"/>
    <s v="201402"/>
    <d v="2013-12-30T00:00:00"/>
    <s v="8700"/>
    <s v="Lutfi, Raul"/>
    <x v="1386"/>
    <s v="Fusion Americas"/>
    <s v="K1Z048301"/>
    <x v="605"/>
    <x v="605"/>
    <s v="NO"/>
    <s v="NO"/>
    <n v="-345379.8"/>
    <s v="4700008320"/>
    <s v="?"/>
    <x v="0"/>
    <m/>
    <m/>
    <m/>
    <x v="1"/>
    <x v="2"/>
  </r>
  <r>
    <x v="1"/>
    <x v="4"/>
    <s v="Brazil"/>
    <s v="2014Q1"/>
    <s v="201402"/>
    <d v="2013-12-30T00:00:00"/>
    <s v="4Y00"/>
    <s v="Lutfi, Raul"/>
    <x v="1387"/>
    <s v="Fusion Americas"/>
    <s v="K1Z062283"/>
    <x v="605"/>
    <x v="605"/>
    <s v="NO"/>
    <s v="NO"/>
    <n v="30.01"/>
    <s v="4600006246 ADIT. 40"/>
    <s v="?"/>
    <x v="0"/>
    <m/>
    <m/>
    <m/>
    <x v="1"/>
    <x v="2"/>
  </r>
  <r>
    <x v="1"/>
    <x v="14"/>
    <s v="Canada"/>
    <s v="2014Q1"/>
    <s v="201402"/>
    <d v="2013-12-30T00:00:00"/>
    <s v="8700"/>
    <m/>
    <x v="1388"/>
    <s v="Fusion Americas"/>
    <s v="20Z055417"/>
    <x v="606"/>
    <x v="606"/>
    <s v="NO"/>
    <s v="NO"/>
    <n v="9660.0566999999992"/>
    <s v="4300212648"/>
    <s v="?"/>
    <x v="0"/>
    <m/>
    <m/>
    <m/>
    <x v="1"/>
    <x v="2"/>
  </r>
  <r>
    <x v="2"/>
    <x v="11"/>
    <s v="China"/>
    <s v="2014Q1"/>
    <s v="201402"/>
    <d v="2013-12-30T00:00:00"/>
    <s v="4Y00"/>
    <m/>
    <x v="1389"/>
    <s v="Fusion APJ"/>
    <s v="F49998311"/>
    <x v="14"/>
    <x v="14"/>
    <s v="NO"/>
    <s v="NO"/>
    <n v="799.92"/>
    <s v="AVNETHP13-0053"/>
    <s v="?"/>
    <x v="0"/>
    <m/>
    <m/>
    <m/>
    <x v="1"/>
    <x v="1"/>
  </r>
  <r>
    <x v="1"/>
    <x v="14"/>
    <s v="Canada"/>
    <s v="2014Q1"/>
    <s v="201402"/>
    <d v="2013-12-30T00:00:00"/>
    <s v="8700"/>
    <m/>
    <x v="1390"/>
    <s v="Fusion Americas"/>
    <s v="20Z055633"/>
    <x v="14"/>
    <x v="14"/>
    <s v="NO"/>
    <s v="NO"/>
    <n v="23533.286199999999"/>
    <s v="OSS 184202"/>
    <s v="?"/>
    <x v="0"/>
    <m/>
    <m/>
    <m/>
    <x v="1"/>
    <x v="1"/>
  </r>
  <r>
    <x v="1"/>
    <x v="14"/>
    <s v="Canada"/>
    <s v="2014Q1"/>
    <s v="201402"/>
    <d v="2013-12-30T00:00:00"/>
    <s v="8700"/>
    <m/>
    <x v="1391"/>
    <s v="Fusion Americas"/>
    <s v="20Z055594"/>
    <x v="606"/>
    <x v="606"/>
    <s v="NO"/>
    <s v="NO"/>
    <n v="4830.0282999999999"/>
    <s v="4300212649"/>
    <s v="?"/>
    <x v="0"/>
    <m/>
    <m/>
    <m/>
    <x v="1"/>
    <x v="2"/>
  </r>
  <r>
    <x v="2"/>
    <x v="15"/>
    <s v="India"/>
    <s v="2014Q1"/>
    <s v="201402"/>
    <d v="2013-12-30T00:00:00"/>
    <s v="TE00"/>
    <m/>
    <x v="1392"/>
    <s v="Fusion APJ"/>
    <s v="J91907687"/>
    <x v="340"/>
    <x v="339"/>
    <s v="NO"/>
    <s v="NO"/>
    <n v="5801.2006000000001"/>
    <s v="A006852/HARMAN"/>
    <s v="?"/>
    <x v="0"/>
    <m/>
    <m/>
    <m/>
    <x v="1"/>
    <x v="2"/>
  </r>
  <r>
    <x v="2"/>
    <x v="15"/>
    <s v="India"/>
    <s v="2014Q1"/>
    <s v="201402"/>
    <d v="2013-12-30T00:00:00"/>
    <s v="4Y00"/>
    <m/>
    <x v="1113"/>
    <s v="Fusion APJ"/>
    <s v="75IN24192"/>
    <x v="340"/>
    <x v="339"/>
    <s v="NO"/>
    <s v="NO"/>
    <n v="-0.02"/>
    <s v="P056333D/GENPACT"/>
    <s v="?"/>
    <x v="0"/>
    <m/>
    <m/>
    <m/>
    <x v="1"/>
    <x v="2"/>
  </r>
  <r>
    <x v="2"/>
    <x v="15"/>
    <s v="India"/>
    <s v="2014Q1"/>
    <s v="201402"/>
    <d v="2013-12-30T00:00:00"/>
    <s v="8700"/>
    <m/>
    <x v="1393"/>
    <s v="Fusion APJ"/>
    <s v="J92207684"/>
    <x v="81"/>
    <x v="81"/>
    <s v="NO"/>
    <s v="ATTACH_BY_PO"/>
    <n v="50626.938000000002"/>
    <s v="41-98886/GOG"/>
    <s v="?"/>
    <x v="0"/>
    <m/>
    <m/>
    <m/>
    <x v="1"/>
    <x v="0"/>
  </r>
  <r>
    <x v="2"/>
    <x v="15"/>
    <s v="India"/>
    <s v="2014Q1"/>
    <s v="201402"/>
    <d v="2013-12-30T00:00:00"/>
    <s v="TF00"/>
    <m/>
    <x v="1393"/>
    <s v="Fusion APJ"/>
    <s v="J92207684"/>
    <x v="81"/>
    <x v="81"/>
    <s v="NO"/>
    <s v="ATTACH_BY_PO"/>
    <n v="6561.8900999999996"/>
    <s v="41-98886/GOG"/>
    <s v="?"/>
    <x v="0"/>
    <m/>
    <m/>
    <m/>
    <x v="1"/>
    <x v="0"/>
  </r>
  <r>
    <x v="2"/>
    <x v="6"/>
    <s v="Malaysia"/>
    <s v="2014Q1"/>
    <s v="201402"/>
    <d v="2013-12-30T00:00:00"/>
    <s v="TF00"/>
    <s v="Siong Cheng LIM"/>
    <x v="1394"/>
    <s v="Fusion APJ"/>
    <s v="687337271"/>
    <x v="607"/>
    <x v="607"/>
    <s v="NO"/>
    <s v="NO"/>
    <n v="11193.8701"/>
    <s v="PO/2013/32293"/>
    <s v="?"/>
    <x v="0"/>
    <m/>
    <m/>
    <m/>
    <x v="1"/>
    <x v="1"/>
  </r>
  <r>
    <x v="0"/>
    <x v="3"/>
    <s v="Poland"/>
    <s v="2014Q1"/>
    <s v="201402"/>
    <d v="2013-12-30T00:00:00"/>
    <s v="8700"/>
    <m/>
    <x v="1395"/>
    <s v="Fusion EMEA"/>
    <s v="L6R770831"/>
    <x v="123"/>
    <x v="122"/>
    <s v="NO"/>
    <s v="NO"/>
    <n v="40018.129099999998"/>
    <s v="1283/hp/13pl"/>
    <s v="?"/>
    <x v="0"/>
    <m/>
    <m/>
    <m/>
    <x v="1"/>
    <x v="2"/>
  </r>
  <r>
    <x v="0"/>
    <x v="10"/>
    <s v="Nigeria"/>
    <s v="2014Q1"/>
    <s v="201402"/>
    <d v="2013-12-30T00:00:00"/>
    <s v="TF00"/>
    <m/>
    <x v="1396"/>
    <s v="Fusion EMEA"/>
    <s v="E8R771692"/>
    <x v="608"/>
    <x v="608"/>
    <s v="NO"/>
    <s v="NO"/>
    <n v="162396.69"/>
    <s v="TDV0342(FBN)"/>
    <s v="?"/>
    <x v="0"/>
    <m/>
    <m/>
    <m/>
    <x v="0"/>
    <x v="2"/>
  </r>
  <r>
    <x v="2"/>
    <x v="11"/>
    <s v="China"/>
    <s v="2014Q1"/>
    <s v="201402"/>
    <d v="2013-12-30T00:00:00"/>
    <s v="TE00"/>
    <m/>
    <x v="1397"/>
    <s v="Fusion APJ"/>
    <s v="F49987173"/>
    <x v="56"/>
    <x v="56"/>
    <s v="NO"/>
    <s v="NO"/>
    <n v="5020.91"/>
    <s v="EHPRR13017U-01"/>
    <s v="?"/>
    <x v="0"/>
    <m/>
    <m/>
    <m/>
    <x v="1"/>
    <x v="2"/>
  </r>
  <r>
    <x v="0"/>
    <x v="13"/>
    <s v="France"/>
    <s v="2014Q1"/>
    <s v="201402"/>
    <d v="2013-12-30T00:00:00"/>
    <s v="TE00"/>
    <s v="Laroche, Bertrand"/>
    <x v="1208"/>
    <s v="Fusion EMEA"/>
    <s v="81R770576"/>
    <x v="547"/>
    <x v="547"/>
    <s v="ATTACH_BY_AMIDID"/>
    <s v="NO"/>
    <n v="72589.314700000003"/>
    <s v="60693526"/>
    <s v="?"/>
    <x v="0"/>
    <m/>
    <m/>
    <m/>
    <x v="2"/>
    <x v="1"/>
  </r>
  <r>
    <x v="2"/>
    <x v="11"/>
    <s v="China"/>
    <s v="2014Q1"/>
    <s v="201402"/>
    <d v="2013-12-30T00:00:00"/>
    <s v="TE00"/>
    <m/>
    <x v="1398"/>
    <s v="Fusion APJ"/>
    <s v="F49987172"/>
    <x v="56"/>
    <x v="56"/>
    <s v="NO"/>
    <s v="NO"/>
    <n v="5421.78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399"/>
    <s v="Fusion APJ"/>
    <s v="F49987175"/>
    <x v="56"/>
    <x v="56"/>
    <s v="NO"/>
    <s v="NO"/>
    <n v="5020.91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00"/>
    <s v="Fusion APJ"/>
    <s v="F49987174"/>
    <x v="56"/>
    <x v="56"/>
    <s v="NO"/>
    <s v="NO"/>
    <n v="5020.91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01"/>
    <s v="Fusion APJ"/>
    <s v="F49987171"/>
    <x v="56"/>
    <x v="56"/>
    <s v="NO"/>
    <s v="NO"/>
    <n v="1807.26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02"/>
    <s v="Fusion APJ"/>
    <s v="F49987168"/>
    <x v="56"/>
    <x v="56"/>
    <s v="NO"/>
    <s v="NO"/>
    <n v="1807.26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03"/>
    <s v="Fusion APJ"/>
    <s v="F49987167"/>
    <x v="56"/>
    <x v="56"/>
    <s v="NO"/>
    <s v="NO"/>
    <n v="1807.26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04"/>
    <s v="Fusion APJ"/>
    <s v="F49987170"/>
    <x v="56"/>
    <x v="56"/>
    <s v="NO"/>
    <s v="NO"/>
    <n v="1807.26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05"/>
    <s v="Fusion APJ"/>
    <s v="F49987169"/>
    <x v="56"/>
    <x v="56"/>
    <s v="NO"/>
    <s v="NO"/>
    <n v="1807.26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06"/>
    <s v="Fusion APJ"/>
    <s v="F49987176"/>
    <x v="56"/>
    <x v="56"/>
    <s v="NO"/>
    <s v="NO"/>
    <n v="10041.82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07"/>
    <s v="Fusion APJ"/>
    <s v="F49998310"/>
    <x v="14"/>
    <x v="14"/>
    <s v="NO"/>
    <s v="NO"/>
    <n v="6031.34"/>
    <s v="AVNETHP13-0057"/>
    <s v="?"/>
    <x v="0"/>
    <m/>
    <m/>
    <m/>
    <x v="1"/>
    <x v="1"/>
  </r>
  <r>
    <x v="2"/>
    <x v="11"/>
    <s v="China"/>
    <s v="2014Q1"/>
    <s v="201402"/>
    <d v="2013-12-30T00:00:00"/>
    <s v="TE00"/>
    <m/>
    <x v="1408"/>
    <s v="Fusion APJ"/>
    <s v="F49987181"/>
    <x v="56"/>
    <x v="56"/>
    <s v="NO"/>
    <s v="NO"/>
    <n v="10711.41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09"/>
    <s v="Fusion APJ"/>
    <s v="F49987178"/>
    <x v="56"/>
    <x v="56"/>
    <s v="NO"/>
    <s v="NO"/>
    <n v="10041.82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10"/>
    <s v="Fusion APJ"/>
    <s v="F49987177"/>
    <x v="56"/>
    <x v="56"/>
    <s v="NO"/>
    <s v="NO"/>
    <n v="10041.82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11"/>
    <s v="Fusion APJ"/>
    <s v="F49987180"/>
    <x v="56"/>
    <x v="56"/>
    <s v="NO"/>
    <s v="NO"/>
    <n v="15062.73"/>
    <s v="EHPRR13017U-01"/>
    <s v="?"/>
    <x v="0"/>
    <m/>
    <m/>
    <m/>
    <x v="1"/>
    <x v="2"/>
  </r>
  <r>
    <x v="2"/>
    <x v="11"/>
    <s v="China"/>
    <s v="2014Q1"/>
    <s v="201402"/>
    <d v="2013-12-30T00:00:00"/>
    <s v="TE00"/>
    <m/>
    <x v="1412"/>
    <s v="Fusion APJ"/>
    <s v="F49987179"/>
    <x v="56"/>
    <x v="56"/>
    <s v="NO"/>
    <s v="NO"/>
    <n v="15062.73"/>
    <s v="EHPRR13017U-01"/>
    <s v="?"/>
    <x v="0"/>
    <m/>
    <m/>
    <m/>
    <x v="1"/>
    <x v="2"/>
  </r>
  <r>
    <x v="1"/>
    <x v="4"/>
    <s v="Ecuador"/>
    <s v="2014Q1"/>
    <s v="201402"/>
    <d v="2013-12-30T00:00:00"/>
    <s v="TF00"/>
    <m/>
    <x v="1413"/>
    <s v="Fusion Americas"/>
    <s v="HWZ008774"/>
    <x v="170"/>
    <x v="169"/>
    <s v="NO"/>
    <s v="NO"/>
    <n v="29621.59"/>
    <s v="013-012"/>
    <s v="?"/>
    <x v="0"/>
    <m/>
    <m/>
    <m/>
    <x v="2"/>
    <x v="2"/>
  </r>
  <r>
    <x v="0"/>
    <x v="13"/>
    <s v="France"/>
    <s v="2014Q1"/>
    <s v="201402"/>
    <d v="2013-12-30T00:00:00"/>
    <s v="8700"/>
    <s v="Scheiltienne, Herve"/>
    <x v="1414"/>
    <s v="Fusion EMEA"/>
    <s v="81R770645"/>
    <x v="609"/>
    <x v="609"/>
    <s v="NO"/>
    <s v="NO"/>
    <n v="107069.05929999999"/>
    <s v="7500273440"/>
    <s v="?"/>
    <x v="0"/>
    <m/>
    <m/>
    <m/>
    <x v="0"/>
    <x v="1"/>
  </r>
  <r>
    <x v="0"/>
    <x v="13"/>
    <s v="France"/>
    <s v="2014Q1"/>
    <s v="201402"/>
    <d v="2013-12-30T00:00:00"/>
    <s v="TE00"/>
    <s v="Arveiller, Aurelie"/>
    <x v="1415"/>
    <s v="Fusion EMEA"/>
    <s v="81R771392"/>
    <x v="455"/>
    <x v="455"/>
    <s v="NO"/>
    <s v="NO"/>
    <n v="46942.088100000001"/>
    <s v="BDC ARVAL 8100-71376-00"/>
    <s v="?"/>
    <x v="0"/>
    <m/>
    <m/>
    <m/>
    <x v="1"/>
    <x v="1"/>
  </r>
  <r>
    <x v="0"/>
    <x v="13"/>
    <s v="France"/>
    <s v="2014Q1"/>
    <s v="201402"/>
    <d v="2013-12-30T00:00:00"/>
    <s v="TF00"/>
    <s v="Laroche, Bertrand"/>
    <x v="1208"/>
    <s v="Fusion EMEA"/>
    <s v="81R770576"/>
    <x v="547"/>
    <x v="547"/>
    <s v="ATTACH_BY_AMIDID"/>
    <s v="NO"/>
    <n v="284938.82539999997"/>
    <s v="60693526"/>
    <s v="?"/>
    <x v="0"/>
    <m/>
    <m/>
    <m/>
    <x v="2"/>
    <x v="1"/>
  </r>
  <r>
    <x v="1"/>
    <x v="4"/>
    <s v="Colombia"/>
    <s v="2014Q1"/>
    <s v="201402"/>
    <d v="2013-12-30T00:00:00"/>
    <s v="TF00"/>
    <m/>
    <x v="1416"/>
    <s v="Fusion Americas"/>
    <s v="R6Z006651"/>
    <x v="610"/>
    <x v="610"/>
    <s v="NO"/>
    <s v="NO"/>
    <n v="23023"/>
    <s v="96883473"/>
    <s v="?"/>
    <x v="0"/>
    <m/>
    <m/>
    <m/>
    <x v="1"/>
    <x v="2"/>
  </r>
  <r>
    <x v="0"/>
    <x v="8"/>
    <s v="Denmark"/>
    <s v="2014Q1"/>
    <s v="201402"/>
    <d v="2013-12-30T00:00:00"/>
    <s v="TE00"/>
    <m/>
    <x v="1417"/>
    <s v="Fusion EMEA"/>
    <s v="93R770638"/>
    <x v="331"/>
    <x v="330"/>
    <s v="NO"/>
    <s v="NO"/>
    <n v="8498.8796999999995"/>
    <s v="9300-65966-00"/>
    <s v="?"/>
    <x v="0"/>
    <m/>
    <m/>
    <m/>
    <x v="1"/>
    <x v="2"/>
  </r>
  <r>
    <x v="0"/>
    <x v="8"/>
    <s v="Denmark"/>
    <s v="2014Q1"/>
    <s v="201402"/>
    <d v="2013-12-30T00:00:00"/>
    <s v="TE00"/>
    <s v="Paludan, Christian"/>
    <x v="1418"/>
    <s v="Fusion EMEA"/>
    <s v="93R769916"/>
    <x v="611"/>
    <x v="611"/>
    <s v="NO"/>
    <s v="ATTACH_BY_PO"/>
    <n v="337500"/>
    <s v="9084437654"/>
    <s v="?"/>
    <x v="0"/>
    <m/>
    <m/>
    <m/>
    <x v="2"/>
    <x v="0"/>
  </r>
  <r>
    <x v="1"/>
    <x v="4"/>
    <s v="Ecuador"/>
    <s v="2014Q1"/>
    <s v="201402"/>
    <d v="2013-12-30T00:00:00"/>
    <s v="8700"/>
    <m/>
    <x v="1413"/>
    <s v="Fusion Americas"/>
    <s v="HWZ008774"/>
    <x v="170"/>
    <x v="169"/>
    <s v="NO"/>
    <s v="NO"/>
    <n v="51853.03"/>
    <s v="013-012"/>
    <s v="?"/>
    <x v="0"/>
    <m/>
    <m/>
    <m/>
    <x v="2"/>
    <x v="2"/>
  </r>
  <r>
    <x v="1"/>
    <x v="4"/>
    <s v="Ecuador"/>
    <s v="2014Q1"/>
    <s v="201402"/>
    <d v="2013-12-30T00:00:00"/>
    <s v="4Y00"/>
    <m/>
    <x v="1413"/>
    <s v="Fusion Americas"/>
    <s v="HWZ008774"/>
    <x v="170"/>
    <x v="169"/>
    <s v="NO"/>
    <s v="NO"/>
    <n v="177461.59"/>
    <s v="013-012"/>
    <s v="?"/>
    <x v="0"/>
    <m/>
    <m/>
    <m/>
    <x v="2"/>
    <x v="2"/>
  </r>
  <r>
    <x v="0"/>
    <x v="3"/>
    <s v="Russia"/>
    <s v="2014Q1"/>
    <s v="201402"/>
    <d v="2013-12-28T00:00:00"/>
    <s v="8700"/>
    <m/>
    <x v="1419"/>
    <s v="Fusion EMEA"/>
    <s v="CBR765097"/>
    <x v="14"/>
    <x v="14"/>
    <s v="NO"/>
    <s v="NO"/>
    <n v="35079.480000000003"/>
    <s v="TCG043306_Ent_Gazprom"/>
    <s v="?"/>
    <x v="0"/>
    <m/>
    <m/>
    <m/>
    <x v="1"/>
    <x v="1"/>
  </r>
  <r>
    <x v="0"/>
    <x v="5"/>
    <s v="Israel"/>
    <s v="2014Q1"/>
    <s v="201402"/>
    <d v="2013-12-29T00:00:00"/>
    <s v="TE00"/>
    <m/>
    <x v="1420"/>
    <s v="Fusion EMEA"/>
    <s v="74R767030"/>
    <x v="5"/>
    <x v="5"/>
    <s v="NO"/>
    <s v="NO"/>
    <n v="18195"/>
    <s v="131240714"/>
    <s v="?"/>
    <x v="0"/>
    <m/>
    <m/>
    <m/>
    <x v="1"/>
    <x v="2"/>
  </r>
  <r>
    <x v="0"/>
    <x v="5"/>
    <s v="Israel"/>
    <s v="2014Q1"/>
    <s v="201402"/>
    <d v="2013-12-29T00:00:00"/>
    <s v="8700"/>
    <m/>
    <x v="1421"/>
    <s v="Fusion EMEA"/>
    <s v="74R767195"/>
    <x v="222"/>
    <x v="221"/>
    <s v="NO"/>
    <s v="NO"/>
    <n v="16295.85"/>
    <s v="PO426"/>
    <s v="?"/>
    <x v="0"/>
    <m/>
    <m/>
    <m/>
    <x v="1"/>
    <x v="2"/>
  </r>
  <r>
    <x v="0"/>
    <x v="5"/>
    <s v="Israel"/>
    <s v="2014Q1"/>
    <s v="201402"/>
    <d v="2013-12-29T00:00:00"/>
    <s v="TE00"/>
    <m/>
    <x v="1422"/>
    <s v="Fusion EMEA"/>
    <s v="74R767111"/>
    <x v="463"/>
    <x v="463"/>
    <s v="NO"/>
    <s v="NO"/>
    <n v="20160"/>
    <s v="2000066859"/>
    <s v="?"/>
    <x v="0"/>
    <m/>
    <m/>
    <m/>
    <x v="1"/>
    <x v="2"/>
  </r>
  <r>
    <x v="1"/>
    <x v="1"/>
    <s v="USA"/>
    <s v="2014Q1"/>
    <s v="201402"/>
    <d v="2013-12-28T00:00:00"/>
    <s v="8700"/>
    <m/>
    <x v="1423"/>
    <s v="Fusion Americas"/>
    <s v="18E029753"/>
    <x v="14"/>
    <x v="14"/>
    <s v="NO"/>
    <s v="NO"/>
    <n v="5000"/>
    <s v="EMAP - Silver Membership"/>
    <s v="?"/>
    <x v="0"/>
    <m/>
    <m/>
    <m/>
    <x v="1"/>
    <x v="1"/>
  </r>
  <r>
    <x v="1"/>
    <x v="1"/>
    <s v="USA"/>
    <s v="2014Q1"/>
    <s v="201402"/>
    <d v="2013-12-28T00:00:00"/>
    <s v="8700"/>
    <m/>
    <x v="1424"/>
    <s v="Fusion Americas"/>
    <s v="18E029752"/>
    <x v="14"/>
    <x v="14"/>
    <s v="NO"/>
    <s v="NO"/>
    <n v="5000"/>
    <s v="EMAP - Silver Membership"/>
    <s v="?"/>
    <x v="0"/>
    <m/>
    <m/>
    <m/>
    <x v="1"/>
    <x v="1"/>
  </r>
  <r>
    <x v="1"/>
    <x v="1"/>
    <s v="USA"/>
    <s v="2014Q1"/>
    <s v="201402"/>
    <d v="2013-12-28T00:00:00"/>
    <s v="8700"/>
    <m/>
    <x v="1425"/>
    <s v="Fusion Americas"/>
    <s v="18E029754"/>
    <x v="612"/>
    <x v="612"/>
    <s v="NO"/>
    <s v="NO"/>
    <n v="10000"/>
    <s v="EMAP - Gold Membership"/>
    <s v="?"/>
    <x v="0"/>
    <m/>
    <m/>
    <m/>
    <x v="1"/>
    <x v="2"/>
  </r>
  <r>
    <x v="1"/>
    <x v="1"/>
    <s v="USA"/>
    <s v="2014Q1"/>
    <s v="201402"/>
    <d v="2013-12-28T00:00:00"/>
    <s v="TE00"/>
    <m/>
    <x v="1426"/>
    <s v="Fusion Americas"/>
    <s v="26Z075770"/>
    <x v="613"/>
    <x v="613"/>
    <s v="NO"/>
    <s v="NO"/>
    <n v="65000"/>
    <s v="0302600087"/>
    <s v="?"/>
    <x v="2"/>
    <s v="E-Northeast"/>
    <s v="4-Comm T2"/>
    <s v="4-Comm T2"/>
    <x v="1"/>
    <x v="2"/>
  </r>
  <r>
    <x v="0"/>
    <x v="5"/>
    <s v="Turkey"/>
    <s v="2014Q1"/>
    <s v="201402"/>
    <d v="2013-12-31T00:00:00"/>
    <s v="D900"/>
    <m/>
    <x v="1427"/>
    <s v="Fusion EMEA"/>
    <s v="J4R776061"/>
    <x v="614"/>
    <x v="614"/>
    <s v="NO"/>
    <s v="ATTACH_BY_PO"/>
    <n v="5707.2"/>
    <s v="4500020956-Turk"/>
    <s v="?"/>
    <x v="0"/>
    <m/>
    <m/>
    <m/>
    <x v="2"/>
    <x v="0"/>
  </r>
  <r>
    <x v="0"/>
    <x v="5"/>
    <s v="Turkey"/>
    <s v="2014Q1"/>
    <s v="201402"/>
    <d v="2013-12-31T00:00:00"/>
    <s v="8700"/>
    <m/>
    <x v="1427"/>
    <s v="Fusion EMEA"/>
    <s v="J4R776061"/>
    <x v="614"/>
    <x v="614"/>
    <s v="NO"/>
    <s v="ATTACH_BY_PO"/>
    <n v="381700.41"/>
    <s v="4500020956-Turk"/>
    <s v="?"/>
    <x v="0"/>
    <m/>
    <m/>
    <m/>
    <x v="2"/>
    <x v="0"/>
  </r>
  <r>
    <x v="0"/>
    <x v="5"/>
    <s v="Turkey"/>
    <s v="2014Q1"/>
    <s v="201402"/>
    <d v="2013-12-31T00:00:00"/>
    <s v="TF00"/>
    <m/>
    <x v="1427"/>
    <s v="Fusion EMEA"/>
    <s v="J4R776061"/>
    <x v="614"/>
    <x v="614"/>
    <s v="NO"/>
    <s v="ATTACH_BY_PO"/>
    <n v="387847.2"/>
    <s v="4500020956-Turk"/>
    <s v="?"/>
    <x v="0"/>
    <m/>
    <m/>
    <m/>
    <x v="2"/>
    <x v="0"/>
  </r>
  <r>
    <x v="0"/>
    <x v="5"/>
    <s v="Turkey"/>
    <s v="2014Q1"/>
    <s v="201402"/>
    <d v="2013-12-31T00:00:00"/>
    <s v="TE00"/>
    <m/>
    <x v="1427"/>
    <s v="Fusion EMEA"/>
    <s v="J4R776061"/>
    <x v="614"/>
    <x v="614"/>
    <s v="NO"/>
    <s v="ATTACH_BY_PO"/>
    <n v="48828.34"/>
    <s v="4500020956-Turk"/>
    <s v="?"/>
    <x v="0"/>
    <m/>
    <m/>
    <m/>
    <x v="2"/>
    <x v="0"/>
  </r>
  <r>
    <x v="0"/>
    <x v="5"/>
    <s v="Turkey"/>
    <s v="2014Q1"/>
    <s v="201402"/>
    <d v="2013-12-31T00:00:00"/>
    <s v="4Y00"/>
    <m/>
    <x v="1427"/>
    <s v="Fusion EMEA"/>
    <s v="J4R776061"/>
    <x v="614"/>
    <x v="614"/>
    <s v="NO"/>
    <s v="ATTACH_BY_PO"/>
    <n v="185937.9"/>
    <s v="4500020956-Turk"/>
    <s v="?"/>
    <x v="0"/>
    <m/>
    <m/>
    <m/>
    <x v="2"/>
    <x v="0"/>
  </r>
  <r>
    <x v="1"/>
    <x v="1"/>
    <s v="USA"/>
    <s v="2014Q1"/>
    <s v="201402"/>
    <d v="2013-12-31T00:00:00"/>
    <s v="8700"/>
    <s v="del Rosario, Vincent"/>
    <x v="1428"/>
    <s v="Fusion Americas"/>
    <s v="26Z075876"/>
    <x v="615"/>
    <x v="615"/>
    <s v="NO"/>
    <s v="ATTACH_BY_PO"/>
    <n v="1680887.95"/>
    <s v="2500936712"/>
    <s v="?"/>
    <x v="1"/>
    <s v="W-Northwest"/>
    <s v="2-Seed"/>
    <s v="2-Seed SW"/>
    <x v="2"/>
    <x v="0"/>
  </r>
  <r>
    <x v="1"/>
    <x v="1"/>
    <s v="USA"/>
    <s v="2014Q1"/>
    <s v="201402"/>
    <d v="2013-12-31T00:00:00"/>
    <s v="8700"/>
    <m/>
    <x v="1429"/>
    <s v="Fusion Americas"/>
    <s v="24Z131232"/>
    <x v="616"/>
    <x v="616"/>
    <s v="NO"/>
    <s v="NO"/>
    <n v="43668"/>
    <s v="10HE631D"/>
    <s v="?"/>
    <x v="3"/>
    <s v="P-SLED"/>
    <s v="4-Comm T2"/>
    <s v="4-Comm T2"/>
    <x v="1"/>
    <x v="2"/>
  </r>
  <r>
    <x v="2"/>
    <x v="6"/>
    <s v="Singapore"/>
    <s v="2014Q1"/>
    <s v="201402"/>
    <d v="2013-12-31T00:00:00"/>
    <s v="TE00"/>
    <m/>
    <x v="1430"/>
    <s v="Fusion APJ"/>
    <s v="753608400"/>
    <x v="14"/>
    <x v="14"/>
    <s v="NO"/>
    <s v="NO"/>
    <n v="-55849.960200000001"/>
    <s v="POBRS-0000000138"/>
    <s v="?"/>
    <x v="0"/>
    <m/>
    <m/>
    <m/>
    <x v="1"/>
    <x v="1"/>
  </r>
  <r>
    <x v="2"/>
    <x v="6"/>
    <s v="Singapore"/>
    <s v="2014Q1"/>
    <s v="201402"/>
    <d v="2013-12-31T00:00:00"/>
    <s v="TE00"/>
    <m/>
    <x v="1431"/>
    <s v="Fusion APJ"/>
    <s v="753608400"/>
    <x v="14"/>
    <x v="14"/>
    <s v="NO"/>
    <s v="NO"/>
    <n v="55849.960200000001"/>
    <s v="POBRS-0000000138"/>
    <s v="?"/>
    <x v="0"/>
    <m/>
    <m/>
    <m/>
    <x v="1"/>
    <x v="1"/>
  </r>
  <r>
    <x v="0"/>
    <x v="10"/>
    <s v="Saudi Arabia"/>
    <s v="2014Q1"/>
    <s v="201402"/>
    <d v="2013-12-31T00:00:00"/>
    <s v="8700"/>
    <m/>
    <x v="1432"/>
    <s v="Fusion EMEA"/>
    <s v="E8R775043"/>
    <x v="397"/>
    <x v="397"/>
    <s v="NO"/>
    <s v="NO"/>
    <n v="7382.76"/>
    <s v="E817-50-36218"/>
    <s v="?"/>
    <x v="0"/>
    <m/>
    <m/>
    <m/>
    <x v="1"/>
    <x v="2"/>
  </r>
  <r>
    <x v="0"/>
    <x v="5"/>
    <s v="Portugal"/>
    <s v="2014Q1"/>
    <s v="201402"/>
    <d v="2013-12-31T00:00:00"/>
    <s v="TE00"/>
    <m/>
    <x v="1433"/>
    <s v="Fusion EMEA"/>
    <s v="L3R775053"/>
    <x v="617"/>
    <x v="617"/>
    <s v="NO"/>
    <s v="NO"/>
    <n v="22999.795999999998"/>
    <s v="4140004983"/>
    <s v="?"/>
    <x v="0"/>
    <m/>
    <m/>
    <m/>
    <x v="1"/>
    <x v="2"/>
  </r>
  <r>
    <x v="0"/>
    <x v="10"/>
    <s v="Qatar"/>
    <s v="2014Q1"/>
    <s v="201402"/>
    <d v="2013-12-31T00:00:00"/>
    <s v="TF00"/>
    <m/>
    <x v="1434"/>
    <s v="Fusion EMEA"/>
    <s v="E8R776608"/>
    <x v="618"/>
    <x v="618"/>
    <s v="NO"/>
    <s v="NO"/>
    <n v="45393.65"/>
    <s v="CGPO2013-1743"/>
    <s v="?"/>
    <x v="0"/>
    <m/>
    <m/>
    <m/>
    <x v="2"/>
    <x v="2"/>
  </r>
  <r>
    <x v="0"/>
    <x v="10"/>
    <s v="Qatar"/>
    <s v="2014Q1"/>
    <s v="201402"/>
    <d v="2013-12-31T00:00:00"/>
    <s v="8700"/>
    <m/>
    <x v="1434"/>
    <s v="Fusion EMEA"/>
    <s v="E8R776608"/>
    <x v="618"/>
    <x v="618"/>
    <s v="NO"/>
    <s v="NO"/>
    <n v="389662.38"/>
    <s v="CGPO2013-1743"/>
    <s v="?"/>
    <x v="0"/>
    <m/>
    <m/>
    <m/>
    <x v="2"/>
    <x v="2"/>
  </r>
  <r>
    <x v="2"/>
    <x v="6"/>
    <s v="Singapore"/>
    <s v="2014Q1"/>
    <s v="201402"/>
    <d v="2013-12-31T00:00:00"/>
    <s v="TF00"/>
    <m/>
    <x v="1435"/>
    <s v="Fusion APJ"/>
    <s v="752801849"/>
    <x v="106"/>
    <x v="106"/>
    <s v="NO"/>
    <s v="NO"/>
    <n v="19678.430400000001"/>
    <s v="6300120498"/>
    <s v="?"/>
    <x v="0"/>
    <m/>
    <m/>
    <m/>
    <x v="1"/>
    <x v="2"/>
  </r>
  <r>
    <x v="0"/>
    <x v="5"/>
    <s v="Spain"/>
    <s v="2014Q1"/>
    <s v="201402"/>
    <d v="2013-12-31T00:00:00"/>
    <s v="8700"/>
    <s v="Iberia CP TBH 01"/>
    <x v="1436"/>
    <s v="Fusion EMEA"/>
    <s v="70R774858"/>
    <x v="619"/>
    <x v="619"/>
    <s v="NO"/>
    <s v="NO"/>
    <n v="74338.7166"/>
    <s v="0056051530"/>
    <s v="?"/>
    <x v="0"/>
    <m/>
    <m/>
    <m/>
    <x v="1"/>
    <x v="2"/>
  </r>
  <r>
    <x v="1"/>
    <x v="1"/>
    <s v="USA"/>
    <s v="2014Q1"/>
    <s v="201402"/>
    <d v="2013-12-31T00:00:00"/>
    <s v="TE00"/>
    <m/>
    <x v="1437"/>
    <s v="Fusion Americas"/>
    <s v="24Z130918"/>
    <x v="620"/>
    <x v="620"/>
    <s v="NO"/>
    <s v="NO"/>
    <n v="2565"/>
    <s v="103300894862"/>
    <s v="?"/>
    <x v="1"/>
    <s v="W-NC Plains"/>
    <s v="4-Comm T2"/>
    <s v="4-Comm T2"/>
    <x v="1"/>
    <x v="2"/>
  </r>
  <r>
    <x v="1"/>
    <x v="1"/>
    <s v="USA"/>
    <s v="2014Q1"/>
    <s v="201402"/>
    <d v="2013-12-31T00:00:00"/>
    <s v="TF00"/>
    <m/>
    <x v="1438"/>
    <s v="Fusion Americas"/>
    <s v="26Z075873"/>
    <x v="621"/>
    <x v="621"/>
    <s v="NO"/>
    <s v="ATTACH_BY_PO"/>
    <n v="54469.5"/>
    <s v="20099521"/>
    <s v="?"/>
    <x v="1"/>
    <s v="W-NC Ohio Valley"/>
    <s v="3-Comm T1"/>
    <s v="3-Comm T1"/>
    <x v="1"/>
    <x v="0"/>
  </r>
  <r>
    <x v="1"/>
    <x v="1"/>
    <s v="USA"/>
    <s v="2014Q1"/>
    <s v="201402"/>
    <d v="2013-12-31T00:00:00"/>
    <s v="TF00"/>
    <s v="del Rosario, Vincent"/>
    <x v="1428"/>
    <s v="Fusion Americas"/>
    <s v="26Z075876"/>
    <x v="615"/>
    <x v="615"/>
    <s v="NO"/>
    <s v="ATTACH_BY_PO"/>
    <n v="306600"/>
    <s v="2500936712"/>
    <s v="?"/>
    <x v="1"/>
    <s v="W-Northwest"/>
    <s v="2-Seed"/>
    <s v="2-Seed SW"/>
    <x v="2"/>
    <x v="0"/>
  </r>
  <r>
    <x v="1"/>
    <x v="1"/>
    <s v="USA"/>
    <s v="2014Q1"/>
    <s v="201402"/>
    <d v="2013-12-31T00:00:00"/>
    <s v="TF00"/>
    <s v="del Rosario, Vincent"/>
    <x v="1439"/>
    <s v="Fusion Americas"/>
    <s v="26Z075870"/>
    <x v="615"/>
    <x v="615"/>
    <s v="NO"/>
    <s v="ATTACH_BY_PO"/>
    <n v="216000"/>
    <s v="2500937370"/>
    <s v="?"/>
    <x v="1"/>
    <s v="W-Northwest"/>
    <s v="2-Seed"/>
    <s v="2-Seed SW"/>
    <x v="0"/>
    <x v="0"/>
  </r>
  <r>
    <x v="1"/>
    <x v="1"/>
    <s v="USA"/>
    <s v="2014Q1"/>
    <s v="201402"/>
    <d v="2013-12-31T00:00:00"/>
    <s v="TE00"/>
    <m/>
    <x v="1440"/>
    <s v="Fusion Americas"/>
    <s v="26Z075884"/>
    <x v="622"/>
    <x v="622"/>
    <s v="NO"/>
    <s v="NO"/>
    <n v="42930"/>
    <s v="6315573"/>
    <s v="?"/>
    <x v="1"/>
    <s v="W-Southwest"/>
    <s v="2-Seed"/>
    <s v="2-Seed SW"/>
    <x v="1"/>
    <x v="2"/>
  </r>
  <r>
    <x v="1"/>
    <x v="1"/>
    <s v="USA"/>
    <s v="2014Q1"/>
    <s v="201402"/>
    <d v="2013-12-31T00:00:00"/>
    <s v="TE00"/>
    <m/>
    <x v="1441"/>
    <s v="Fusion Americas"/>
    <s v="26Z075882"/>
    <x v="103"/>
    <x v="103"/>
    <s v="NO"/>
    <s v="NO"/>
    <n v="47775"/>
    <s v="7000043237"/>
    <s v="?"/>
    <x v="0"/>
    <m/>
    <m/>
    <m/>
    <x v="1"/>
    <x v="2"/>
  </r>
  <r>
    <x v="1"/>
    <x v="1"/>
    <s v="USA"/>
    <s v="2014Q1"/>
    <s v="201402"/>
    <d v="2013-12-31T00:00:00"/>
    <s v="TE00"/>
    <m/>
    <x v="1442"/>
    <s v="Fusion Americas"/>
    <s v="26Z075885"/>
    <x v="623"/>
    <x v="623"/>
    <s v="NO"/>
    <s v="NO"/>
    <n v="33696"/>
    <s v="HPP PO-01358"/>
    <s v="?"/>
    <x v="2"/>
    <s v="E-Southeast"/>
    <s v="4-Comm T2"/>
    <s v="4-Comm T2"/>
    <x v="1"/>
    <x v="2"/>
  </r>
  <r>
    <x v="1"/>
    <x v="1"/>
    <s v="USA"/>
    <s v="2014Q1"/>
    <s v="201402"/>
    <d v="2013-12-31T00:00:00"/>
    <s v="4Y00"/>
    <s v="del Rosario, Vincent"/>
    <x v="1428"/>
    <s v="Fusion Americas"/>
    <s v="26Z075876"/>
    <x v="615"/>
    <x v="615"/>
    <s v="NO"/>
    <s v="ATTACH_BY_PO"/>
    <n v="84000"/>
    <s v="2500936712"/>
    <s v="?"/>
    <x v="1"/>
    <s v="W-Northwest"/>
    <s v="2-Seed"/>
    <s v="2-Seed SW"/>
    <x v="2"/>
    <x v="0"/>
  </r>
  <r>
    <x v="1"/>
    <x v="1"/>
    <s v="USA"/>
    <s v="2014Q1"/>
    <s v="201402"/>
    <d v="2013-12-31T00:00:00"/>
    <s v="4Y00"/>
    <m/>
    <x v="1443"/>
    <s v="Fusion Americas"/>
    <s v="26Z075842"/>
    <x v="103"/>
    <x v="103"/>
    <s v="NO"/>
    <s v="NO"/>
    <n v="21700"/>
    <s v="7000043223"/>
    <s v="?"/>
    <x v="0"/>
    <m/>
    <m/>
    <m/>
    <x v="1"/>
    <x v="2"/>
  </r>
  <r>
    <x v="1"/>
    <x v="1"/>
    <s v="USA"/>
    <s v="2014Q1"/>
    <s v="201402"/>
    <d v="2013-12-31T00:00:00"/>
    <s v="TE00"/>
    <m/>
    <x v="1444"/>
    <s v="Fusion Americas"/>
    <s v="24Z131152"/>
    <x v="171"/>
    <x v="170"/>
    <s v="NO"/>
    <s v="NO"/>
    <n v="49600"/>
    <s v="103300895250"/>
    <s v="?"/>
    <x v="1"/>
    <s v="W-Southwest"/>
    <s v="5-Territory"/>
    <s v="5-Territory"/>
    <x v="1"/>
    <x v="2"/>
  </r>
  <r>
    <x v="1"/>
    <x v="1"/>
    <s v="USA"/>
    <s v="2014Q1"/>
    <s v="201402"/>
    <d v="2013-12-31T00:00:00"/>
    <s v="TF00"/>
    <m/>
    <x v="1445"/>
    <s v="Fusion Americas"/>
    <s v="24Z130978"/>
    <x v="624"/>
    <x v="624"/>
    <s v="NO"/>
    <s v="NO"/>
    <n v="34091.11"/>
    <s v="103300895276"/>
    <s v="?"/>
    <x v="2"/>
    <s v="E-Mid Atlantic"/>
    <s v="3-Comm T1"/>
    <s v="3-Comm T1"/>
    <x v="1"/>
    <x v="2"/>
  </r>
  <r>
    <x v="1"/>
    <x v="1"/>
    <s v="USA"/>
    <s v="2014Q1"/>
    <s v="201402"/>
    <d v="2013-12-31T00:00:00"/>
    <s v="TE00"/>
    <m/>
    <x v="1446"/>
    <s v="Fusion Americas"/>
    <s v="24Z131315"/>
    <x v="625"/>
    <x v="625"/>
    <s v="NO"/>
    <s v="NO"/>
    <n v="8550"/>
    <s v="103300896038"/>
    <s v="?"/>
    <x v="2"/>
    <s v="E-Southeast"/>
    <s v="5-Territory"/>
    <s v="5-Territory"/>
    <x v="1"/>
    <x v="2"/>
  </r>
  <r>
    <x v="1"/>
    <x v="1"/>
    <s v="USA"/>
    <s v="2014Q1"/>
    <s v="201402"/>
    <d v="2013-12-31T00:00:00"/>
    <s v="D900"/>
    <s v="del Rosario, Vincent"/>
    <x v="1428"/>
    <s v="Fusion Americas"/>
    <s v="26Z075876"/>
    <x v="615"/>
    <x v="615"/>
    <s v="NO"/>
    <s v="ATTACH_BY_PO"/>
    <n v="21000"/>
    <s v="2500936712"/>
    <s v="?"/>
    <x v="1"/>
    <s v="W-Northwest"/>
    <s v="2-Seed"/>
    <s v="2-Seed SW"/>
    <x v="2"/>
    <x v="0"/>
  </r>
  <r>
    <x v="1"/>
    <x v="1"/>
    <s v="USA"/>
    <s v="2014Q1"/>
    <s v="201402"/>
    <d v="2013-12-31T00:00:00"/>
    <s v="TE00"/>
    <m/>
    <x v="1447"/>
    <s v="Fusion Americas"/>
    <s v="26Z075868"/>
    <x v="626"/>
    <x v="626"/>
    <s v="NO"/>
    <s v="NO"/>
    <n v="85120"/>
    <s v="POA#2"/>
    <s v="?"/>
    <x v="1"/>
    <s v="W-South Central"/>
    <s v="4-Comm T2"/>
    <s v="4-Comm Invest"/>
    <x v="1"/>
    <x v="2"/>
  </r>
  <r>
    <x v="1"/>
    <x v="1"/>
    <s v="USA"/>
    <s v="2014Q1"/>
    <s v="201402"/>
    <d v="2013-12-31T00:00:00"/>
    <s v="TE00"/>
    <m/>
    <x v="1448"/>
    <s v="Fusion Americas"/>
    <s v="26Z075864"/>
    <x v="626"/>
    <x v="626"/>
    <s v="NO"/>
    <s v="NO"/>
    <n v="75000"/>
    <s v="POA#2"/>
    <s v="?"/>
    <x v="1"/>
    <s v="W-South Central"/>
    <s v="4-Comm T2"/>
    <s v="4-Comm Invest"/>
    <x v="1"/>
    <x v="2"/>
  </r>
  <r>
    <x v="1"/>
    <x v="1"/>
    <s v="USA"/>
    <s v="2014Q1"/>
    <s v="201402"/>
    <d v="2013-12-31T00:00:00"/>
    <s v="TE00"/>
    <s v="TBH-Central 1"/>
    <x v="1449"/>
    <s v="Fusion Americas"/>
    <s v="26Z075879"/>
    <x v="627"/>
    <x v="627"/>
    <s v="NO"/>
    <s v="NO"/>
    <n v="3500"/>
    <s v="DO2127740"/>
    <s v="?"/>
    <x v="1"/>
    <s v="W-Southwest"/>
    <s v="1-Strat"/>
    <s v="1-Strat SW"/>
    <x v="1"/>
    <x v="2"/>
  </r>
  <r>
    <x v="1"/>
    <x v="1"/>
    <s v="USA"/>
    <s v="2014Q1"/>
    <s v="201402"/>
    <d v="2013-12-31T00:00:00"/>
    <s v="TE00"/>
    <m/>
    <x v="1450"/>
    <s v="Fusion Americas"/>
    <s v="26Z075874"/>
    <x v="1"/>
    <x v="1"/>
    <s v="NO"/>
    <s v="NO"/>
    <n v="24929.109499999999"/>
    <s v="9536301"/>
    <s v="?"/>
    <x v="0"/>
    <m/>
    <m/>
    <m/>
    <x v="1"/>
    <x v="1"/>
  </r>
  <r>
    <x v="0"/>
    <x v="13"/>
    <s v="France"/>
    <s v="2014Q1"/>
    <s v="201403"/>
    <d v="2014-01-02T00:00:00"/>
    <s v="TE00"/>
    <m/>
    <x v="1451"/>
    <s v="Fusion EMEA"/>
    <s v="81R776327"/>
    <x v="1"/>
    <x v="1"/>
    <s v="NO"/>
    <s v="NO"/>
    <n v="109389.2739"/>
    <s v="S0001-0000072239"/>
    <s v="?"/>
    <x v="0"/>
    <m/>
    <m/>
    <m/>
    <x v="0"/>
    <x v="1"/>
  </r>
  <r>
    <x v="1"/>
    <x v="1"/>
    <s v="USA"/>
    <s v="2014Q1"/>
    <s v="201403"/>
    <d v="2014-01-01T00:00:00"/>
    <s v="TE00"/>
    <m/>
    <x v="1452"/>
    <s v="Fusion Americas"/>
    <s v="26Z075883"/>
    <x v="628"/>
    <x v="628"/>
    <s v="NO"/>
    <s v="NO"/>
    <n v="322875"/>
    <s v="339844P, 707185SC"/>
    <s v="?"/>
    <x v="2"/>
    <s v="E-Southeast"/>
    <s v="5-Territory"/>
    <s v="5-Territory"/>
    <x v="2"/>
    <x v="2"/>
  </r>
  <r>
    <x v="1"/>
    <x v="1"/>
    <s v="USA"/>
    <s v="2014Q1"/>
    <s v="201403"/>
    <d v="2014-01-01T00:00:00"/>
    <s v="TE00"/>
    <m/>
    <x v="1453"/>
    <s v="Fusion Americas"/>
    <s v="24Z131390"/>
    <x v="629"/>
    <x v="629"/>
    <s v="NO"/>
    <s v="NO"/>
    <n v="7980"/>
    <s v="103300896134"/>
    <s v="?"/>
    <x v="1"/>
    <s v="W-South Central"/>
    <s v="5-Territory"/>
    <s v="5-Territory"/>
    <x v="1"/>
    <x v="2"/>
  </r>
  <r>
    <x v="1"/>
    <x v="1"/>
    <s v="USA"/>
    <s v="2014Q1"/>
    <s v="201403"/>
    <d v="2014-01-01T00:00:00"/>
    <s v="TE00"/>
    <m/>
    <x v="1454"/>
    <s v="Fusion Americas"/>
    <s v="24Z131373"/>
    <x v="630"/>
    <x v="630"/>
    <s v="NO"/>
    <s v="NO"/>
    <n v="46170"/>
    <s v="103300896040"/>
    <s v="?"/>
    <x v="2"/>
    <s v="E-Southeast"/>
    <s v="5-Territory"/>
    <s v="5-Territory"/>
    <x v="1"/>
    <x v="2"/>
  </r>
  <r>
    <x v="0"/>
    <x v="10"/>
    <s v="South Africa"/>
    <s v="2014Q1"/>
    <s v="201403"/>
    <d v="2014-01-02T00:00:00"/>
    <s v="4Y00"/>
    <m/>
    <x v="1455"/>
    <s v="Fusion EMEA"/>
    <s v="79R754434"/>
    <x v="631"/>
    <x v="631"/>
    <s v="NO"/>
    <s v="NO"/>
    <n v="34497.237999999998"/>
    <s v="GTIPO049012"/>
    <s v="?"/>
    <x v="0"/>
    <m/>
    <m/>
    <m/>
    <x v="1"/>
    <x v="2"/>
  </r>
  <r>
    <x v="0"/>
    <x v="5"/>
    <s v="Portugal"/>
    <s v="2014Q1"/>
    <s v="201403"/>
    <d v="2014-01-02T00:00:00"/>
    <s v="8700"/>
    <m/>
    <x v="1456"/>
    <s v="Fusion EMEA"/>
    <s v="L3R780068"/>
    <x v="544"/>
    <x v="544"/>
    <s v="NO"/>
    <s v="NO"/>
    <n v="5680.4811"/>
    <s v="CP13-50781 / EDP - DISTRIBUIÇÃO DE"/>
    <s v="?"/>
    <x v="0"/>
    <m/>
    <m/>
    <m/>
    <x v="1"/>
    <x v="2"/>
  </r>
  <r>
    <x v="1"/>
    <x v="1"/>
    <s v="USA"/>
    <s v="2014Q1"/>
    <s v="201403"/>
    <d v="2014-01-02T00:00:00"/>
    <s v="8700"/>
    <m/>
    <x v="1457"/>
    <s v="Fusion Americas"/>
    <s v="26Z075906"/>
    <x v="520"/>
    <x v="520"/>
    <s v="NO"/>
    <s v="NO"/>
    <n v="9159"/>
    <s v="13F096"/>
    <s v="?"/>
    <x v="2"/>
    <s v="E-Southeast"/>
    <s v="5-Territory"/>
    <s v="5-Territory"/>
    <x v="1"/>
    <x v="2"/>
  </r>
  <r>
    <x v="0"/>
    <x v="0"/>
    <s v="UK"/>
    <s v="2014Q1"/>
    <s v="201403"/>
    <d v="2014-01-02T00:00:00"/>
    <s v="TE00"/>
    <s v="Slosarczyk, Paul"/>
    <x v="1458"/>
    <s v="Fusion EMEA"/>
    <s v="80R781019"/>
    <x v="342"/>
    <x v="341"/>
    <s v="NO"/>
    <s v="NO"/>
    <n v="9991.8219000000008"/>
    <s v="4300060443"/>
    <s v="?"/>
    <x v="0"/>
    <m/>
    <m/>
    <m/>
    <x v="1"/>
    <x v="2"/>
  </r>
  <r>
    <x v="1"/>
    <x v="1"/>
    <s v="USA"/>
    <s v="2014Q1"/>
    <s v="201403"/>
    <d v="2014-01-03T00:00:00"/>
    <s v="TE00"/>
    <m/>
    <x v="1459"/>
    <s v="Fusion Americas"/>
    <s v="24Z131522"/>
    <x v="430"/>
    <x v="430"/>
    <s v="NO"/>
    <s v="NO"/>
    <n v="5769.0637999999999"/>
    <s v="103300896942"/>
    <s v="?"/>
    <x v="0"/>
    <m/>
    <m/>
    <m/>
    <x v="1"/>
    <x v="2"/>
  </r>
  <r>
    <x v="0"/>
    <x v="0"/>
    <s v="UK"/>
    <s v="2014Q1"/>
    <s v="201403"/>
    <d v="2014-01-02T00:00:00"/>
    <s v="TE00"/>
    <m/>
    <x v="1460"/>
    <s v="Fusion EMEA"/>
    <s v="80R780110"/>
    <x v="428"/>
    <x v="428"/>
    <s v="NO"/>
    <s v="NO"/>
    <n v="17534.206200000001"/>
    <s v="4300060400"/>
    <s v="?"/>
    <x v="0"/>
    <m/>
    <m/>
    <m/>
    <x v="1"/>
    <x v="2"/>
  </r>
  <r>
    <x v="0"/>
    <x v="0"/>
    <s v="UK"/>
    <s v="2014Q1"/>
    <s v="201403"/>
    <d v="2014-01-02T00:00:00"/>
    <s v="8700"/>
    <m/>
    <x v="1461"/>
    <s v="Fusion EMEA"/>
    <s v="80R781011"/>
    <x v="122"/>
    <x v="121"/>
    <s v="NO"/>
    <s v="NO"/>
    <n v="13292.6716"/>
    <s v="4300060393"/>
    <s v="?"/>
    <x v="0"/>
    <m/>
    <m/>
    <m/>
    <x v="1"/>
    <x v="2"/>
  </r>
  <r>
    <x v="2"/>
    <x v="6"/>
    <s v="Thailand"/>
    <s v="2014Q1"/>
    <s v="201403"/>
    <d v="2014-01-02T00:00:00"/>
    <s v="8700"/>
    <m/>
    <x v="1462"/>
    <s v="Fusion APJ"/>
    <s v="J80501694"/>
    <x v="30"/>
    <x v="30"/>
    <s v="NO"/>
    <s v="NO"/>
    <n v="16338.5803"/>
    <s v="2014010027"/>
    <s v="?"/>
    <x v="0"/>
    <m/>
    <m/>
    <m/>
    <x v="1"/>
    <x v="2"/>
  </r>
  <r>
    <x v="0"/>
    <x v="13"/>
    <s v="France"/>
    <s v="2014Q1"/>
    <s v="201403"/>
    <d v="2014-01-02T00:00:00"/>
    <s v="TE00"/>
    <m/>
    <x v="1463"/>
    <s v="Fusion EMEA"/>
    <s v="81R781531"/>
    <x v="632"/>
    <x v="632"/>
    <s v="NO"/>
    <s v="NO"/>
    <n v="67355.932199999996"/>
    <s v="3505284339 / SOFTWAREONE FRANCE SAS"/>
    <s v="?"/>
    <x v="0"/>
    <m/>
    <m/>
    <m/>
    <x v="1"/>
    <x v="2"/>
  </r>
  <r>
    <x v="1"/>
    <x v="4"/>
    <s v="Brazil"/>
    <s v="2014Q1"/>
    <s v="201403"/>
    <d v="2014-01-02T00:00:00"/>
    <s v="8700"/>
    <m/>
    <x v="1464"/>
    <s v="Fusion Americas"/>
    <s v="K1Z062557"/>
    <x v="343"/>
    <x v="342"/>
    <s v="NO"/>
    <s v="NO"/>
    <n v="475.19"/>
    <s v="606/R2ZI4/WEG"/>
    <s v="?"/>
    <x v="0"/>
    <m/>
    <m/>
    <m/>
    <x v="1"/>
    <x v="2"/>
  </r>
  <r>
    <x v="2"/>
    <x v="9"/>
    <s v="Korea"/>
    <s v="2014Q1"/>
    <s v="201403"/>
    <d v="2014-01-02T00:00:00"/>
    <s v="TE00"/>
    <m/>
    <x v="1465"/>
    <s v="Fusion APJ"/>
    <s v="E51053194"/>
    <x v="633"/>
    <x v="633"/>
    <s v="NO"/>
    <s v="NO"/>
    <n v="32580.8321"/>
    <s v="E6HP-15281-03"/>
    <s v="?"/>
    <x v="0"/>
    <m/>
    <m/>
    <m/>
    <x v="1"/>
    <x v="2"/>
  </r>
  <r>
    <x v="0"/>
    <x v="5"/>
    <s v="Israel"/>
    <s v="2014Q1"/>
    <s v="201403"/>
    <d v="2014-01-02T00:00:00"/>
    <s v="TE00"/>
    <m/>
    <x v="1466"/>
    <s v="Fusion EMEA"/>
    <s v="74R779167"/>
    <x v="634"/>
    <x v="634"/>
    <s v="NO"/>
    <s v="NO"/>
    <n v="7080"/>
    <s v="for RadVision"/>
    <s v="?"/>
    <x v="0"/>
    <m/>
    <m/>
    <m/>
    <x v="1"/>
    <x v="2"/>
  </r>
  <r>
    <x v="2"/>
    <x v="11"/>
    <s v="China"/>
    <s v="2014Q1"/>
    <s v="201402"/>
    <d v="2013-12-31T00:00:00"/>
    <s v="8700"/>
    <m/>
    <x v="1467"/>
    <s v="Fusion APJ"/>
    <s v="F49984608"/>
    <x v="14"/>
    <x v="14"/>
    <s v="NO"/>
    <s v="NO"/>
    <n v="29201.200000000001"/>
    <s v="2013dhcd1227xdltp/cg"/>
    <s v="?"/>
    <x v="0"/>
    <m/>
    <m/>
    <m/>
    <x v="1"/>
    <x v="1"/>
  </r>
  <r>
    <x v="2"/>
    <x v="11"/>
    <s v="China"/>
    <s v="2014Q1"/>
    <s v="201402"/>
    <d v="2013-12-31T00:00:00"/>
    <s v="8700"/>
    <m/>
    <x v="1468"/>
    <s v="Fusion APJ"/>
    <s v="F49984608"/>
    <x v="14"/>
    <x v="14"/>
    <s v="NO"/>
    <s v="NO"/>
    <n v="17933.16"/>
    <s v="2013dhcd1227xdltp/cg"/>
    <s v="?"/>
    <x v="0"/>
    <m/>
    <m/>
    <m/>
    <x v="1"/>
    <x v="1"/>
  </r>
  <r>
    <x v="2"/>
    <x v="11"/>
    <s v="China"/>
    <s v="2014Q1"/>
    <s v="201402"/>
    <d v="2013-12-31T00:00:00"/>
    <s v="8700"/>
    <m/>
    <x v="1469"/>
    <s v="Fusion APJ"/>
    <s v="F49984608"/>
    <x v="14"/>
    <x v="14"/>
    <s v="NO"/>
    <s v="NO"/>
    <n v="15371.28"/>
    <s v="2013dhcd1227xdltp/cg"/>
    <s v="?"/>
    <x v="0"/>
    <m/>
    <m/>
    <m/>
    <x v="1"/>
    <x v="1"/>
  </r>
  <r>
    <x v="2"/>
    <x v="11"/>
    <s v="China"/>
    <s v="2014Q1"/>
    <s v="201402"/>
    <d v="2013-12-31T00:00:00"/>
    <s v="8700"/>
    <m/>
    <x v="1470"/>
    <s v="Fusion APJ"/>
    <s v="F49984608"/>
    <x v="14"/>
    <x v="14"/>
    <s v="NO"/>
    <s v="NO"/>
    <n v="15371.28"/>
    <s v="2013dhcd1227xdltp/cg"/>
    <s v="?"/>
    <x v="0"/>
    <m/>
    <m/>
    <m/>
    <x v="1"/>
    <x v="1"/>
  </r>
  <r>
    <x v="1"/>
    <x v="1"/>
    <s v="USA"/>
    <s v="2014Q1"/>
    <s v="201402"/>
    <d v="2013-12-30T00:00:00"/>
    <s v="TE00"/>
    <m/>
    <x v="1471"/>
    <s v="Fusion Americas"/>
    <s v="26Z075785"/>
    <x v="1"/>
    <x v="1"/>
    <s v="NO"/>
    <s v="NO"/>
    <n v="148182.70000000001"/>
    <s v="2013-024"/>
    <s v="?"/>
    <x v="0"/>
    <m/>
    <m/>
    <m/>
    <x v="0"/>
    <x v="1"/>
  </r>
  <r>
    <x v="1"/>
    <x v="14"/>
    <s v="Canada"/>
    <s v="2014Q1"/>
    <s v="201402"/>
    <d v="2013-12-31T00:00:00"/>
    <s v="TE00"/>
    <m/>
    <x v="1472"/>
    <s v="Fusion Americas"/>
    <s v="20Z055656"/>
    <x v="635"/>
    <x v="635"/>
    <s v="NO"/>
    <s v="NO"/>
    <n v="35898.017"/>
    <s v="13-2690"/>
    <s v="?"/>
    <x v="0"/>
    <m/>
    <m/>
    <m/>
    <x v="1"/>
    <x v="2"/>
  </r>
  <r>
    <x v="1"/>
    <x v="14"/>
    <s v="Canada"/>
    <s v="2014Q1"/>
    <s v="201402"/>
    <d v="2013-12-31T00:00:00"/>
    <s v="TE00"/>
    <m/>
    <x v="1473"/>
    <s v="Fusion Americas"/>
    <s v="20Z055646"/>
    <x v="636"/>
    <x v="636"/>
    <s v="NO"/>
    <s v="NO"/>
    <n v="7736.625"/>
    <s v="0000030364"/>
    <s v="?"/>
    <x v="0"/>
    <m/>
    <m/>
    <m/>
    <x v="1"/>
    <x v="2"/>
  </r>
  <r>
    <x v="1"/>
    <x v="1"/>
    <s v="USA"/>
    <s v="2014Q1"/>
    <s v="201402"/>
    <d v="2013-12-30T00:00:00"/>
    <s v="8700"/>
    <m/>
    <x v="1474"/>
    <s v="Fusion Americas"/>
    <s v="26Z075795"/>
    <x v="1"/>
    <x v="1"/>
    <s v="NO"/>
    <s v="NO"/>
    <n v="2775"/>
    <s v="K187897201"/>
    <s v="?"/>
    <x v="0"/>
    <m/>
    <m/>
    <m/>
    <x v="1"/>
    <x v="1"/>
  </r>
  <r>
    <x v="2"/>
    <x v="11"/>
    <s v="China"/>
    <s v="2014Q1"/>
    <s v="201402"/>
    <d v="2013-12-31T00:00:00"/>
    <s v="TE00"/>
    <m/>
    <x v="1475"/>
    <s v="Fusion APJ"/>
    <s v="F49961049"/>
    <x v="14"/>
    <x v="14"/>
    <s v="NO"/>
    <s v="NO"/>
    <n v="110.22"/>
    <s v="AVNETHP13-0056-2"/>
    <s v="?"/>
    <x v="0"/>
    <m/>
    <m/>
    <m/>
    <x v="1"/>
    <x v="1"/>
  </r>
  <r>
    <x v="2"/>
    <x v="11"/>
    <s v="China"/>
    <s v="2014Q1"/>
    <s v="201402"/>
    <d v="2013-12-31T00:00:00"/>
    <s v="TE00"/>
    <m/>
    <x v="1476"/>
    <s v="Fusion APJ"/>
    <s v="F49961048"/>
    <x v="14"/>
    <x v="14"/>
    <s v="NO"/>
    <s v="NO"/>
    <n v="30314.55"/>
    <s v="AVNETHP13-0056-1"/>
    <s v="?"/>
    <x v="0"/>
    <m/>
    <m/>
    <m/>
    <x v="1"/>
    <x v="1"/>
  </r>
  <r>
    <x v="1"/>
    <x v="1"/>
    <s v="USA"/>
    <s v="2014Q1"/>
    <s v="201402"/>
    <d v="2013-12-30T00:00:00"/>
    <s v="TE00"/>
    <m/>
    <x v="1477"/>
    <s v="Fusion Americas"/>
    <s v="24Z130470"/>
    <x v="637"/>
    <x v="637"/>
    <s v="NO"/>
    <s v="NO"/>
    <n v="15600"/>
    <s v="103300891181"/>
    <s v="?"/>
    <x v="1"/>
    <s v="W-Southwest"/>
    <s v="2-Seed"/>
    <s v="2-Seed SW"/>
    <x v="1"/>
    <x v="1"/>
  </r>
  <r>
    <x v="1"/>
    <x v="1"/>
    <s v="USA"/>
    <s v="2014Q1"/>
    <s v="201402"/>
    <d v="2013-12-30T00:00:00"/>
    <s v="TE00"/>
    <m/>
    <x v="1478"/>
    <s v="Fusion Americas"/>
    <s v="24Z130862"/>
    <x v="638"/>
    <x v="638"/>
    <s v="NO"/>
    <s v="NO"/>
    <n v="9612.7999999999993"/>
    <s v="103300893813"/>
    <s v="?"/>
    <x v="3"/>
    <s v="P-SLED"/>
    <s v="5-Territory"/>
    <s v="5-Territory"/>
    <x v="1"/>
    <x v="2"/>
  </r>
  <r>
    <x v="1"/>
    <x v="1"/>
    <s v="USA"/>
    <s v="2014Q1"/>
    <s v="201402"/>
    <d v="2013-12-30T00:00:00"/>
    <s v="TE00"/>
    <m/>
    <x v="1479"/>
    <s v="Fusion Americas"/>
    <s v="24Z130764"/>
    <x v="639"/>
    <x v="639"/>
    <s v="NO"/>
    <s v="NO"/>
    <n v="48831.199999999997"/>
    <s v="103300893205"/>
    <s v="?"/>
    <x v="1"/>
    <s v="W-Southwest"/>
    <s v="4-Comm T2"/>
    <s v="4-Comm Invest"/>
    <x v="1"/>
    <x v="2"/>
  </r>
  <r>
    <x v="1"/>
    <x v="1"/>
    <s v="USA"/>
    <s v="2014Q1"/>
    <s v="201402"/>
    <d v="2013-12-30T00:00:00"/>
    <s v="TE00"/>
    <m/>
    <x v="1480"/>
    <s v="Fusion Americas"/>
    <s v="24Z130928"/>
    <x v="640"/>
    <x v="640"/>
    <s v="NO"/>
    <s v="NO"/>
    <n v="32400"/>
    <s v="4300212669"/>
    <s v="?"/>
    <x v="2"/>
    <s v="E-NYC Metro"/>
    <s v="3-Comm T1"/>
    <s v="3-Comm T1"/>
    <x v="1"/>
    <x v="2"/>
  </r>
  <r>
    <x v="0"/>
    <x v="8"/>
    <s v="Sweden"/>
    <s v="2014Q1"/>
    <s v="201402"/>
    <d v="2013-12-30T00:00:00"/>
    <s v="TF00"/>
    <m/>
    <x v="1481"/>
    <s v="Fusion EMEA"/>
    <s v="88R754315"/>
    <x v="641"/>
    <x v="641"/>
    <s v="NO"/>
    <s v="NO"/>
    <n v="69959.360700000005"/>
    <s v="1000717"/>
    <s v="?"/>
    <x v="0"/>
    <m/>
    <m/>
    <m/>
    <x v="1"/>
    <x v="2"/>
  </r>
  <r>
    <x v="0"/>
    <x v="3"/>
    <s v="Poland"/>
    <s v="2014Q1"/>
    <s v="201402"/>
    <d v="2013-12-30T00:00:00"/>
    <s v="TF00"/>
    <m/>
    <x v="1395"/>
    <s v="Fusion EMEA"/>
    <s v="L6R770831"/>
    <x v="123"/>
    <x v="122"/>
    <s v="NO"/>
    <s v="NO"/>
    <n v="12242.645200000001"/>
    <s v="1283/hp/13pl"/>
    <s v="?"/>
    <x v="0"/>
    <m/>
    <m/>
    <m/>
    <x v="1"/>
    <x v="2"/>
  </r>
  <r>
    <x v="1"/>
    <x v="1"/>
    <s v="USA"/>
    <s v="2014Q1"/>
    <s v="201402"/>
    <d v="2013-12-30T00:00:00"/>
    <s v="TE00"/>
    <m/>
    <x v="1482"/>
    <s v="Fusion Americas"/>
    <s v="26Z075789"/>
    <x v="272"/>
    <x v="271"/>
    <s v="NO"/>
    <s v="NO"/>
    <n v="24428"/>
    <s v="HPP PO-01356"/>
    <s v="?"/>
    <x v="0"/>
    <m/>
    <m/>
    <m/>
    <x v="1"/>
    <x v="2"/>
  </r>
  <r>
    <x v="1"/>
    <x v="1"/>
    <s v="USA"/>
    <s v="2014Q1"/>
    <s v="201402"/>
    <d v="2013-12-30T00:00:00"/>
    <s v="TE00"/>
    <m/>
    <x v="1483"/>
    <s v="Fusion Americas"/>
    <s v="26Z075787"/>
    <x v="14"/>
    <x v="14"/>
    <s v="NO"/>
    <s v="NO"/>
    <n v="105000"/>
    <s v="3000264525"/>
    <s v="?"/>
    <x v="0"/>
    <m/>
    <m/>
    <m/>
    <x v="0"/>
    <x v="1"/>
  </r>
  <r>
    <x v="1"/>
    <x v="4"/>
    <s v="Brazil"/>
    <s v="2014Q1"/>
    <s v="201402"/>
    <d v="2013-12-31T00:00:00"/>
    <s v="8700"/>
    <s v="Lutfi, Raul"/>
    <x v="1484"/>
    <s v="Fusion Americas"/>
    <s v="K1Z045959"/>
    <x v="605"/>
    <x v="605"/>
    <s v="NO"/>
    <s v="NO"/>
    <n v="-97027.85"/>
    <s v="4600006246 - Adit. 35"/>
    <s v="?"/>
    <x v="0"/>
    <m/>
    <m/>
    <m/>
    <x v="1"/>
    <x v="2"/>
  </r>
  <r>
    <x v="0"/>
    <x v="10"/>
    <s v="UAE"/>
    <s v="2014Q1"/>
    <s v="201402"/>
    <d v="2013-12-31T00:00:00"/>
    <s v="TF00"/>
    <m/>
    <x v="1485"/>
    <s v="Fusion EMEA"/>
    <s v="E8R776663"/>
    <x v="642"/>
    <x v="642"/>
    <s v="NO"/>
    <s v="NO"/>
    <n v="48060.42"/>
    <s v="40061256-HP SW-UAE"/>
    <s v="?"/>
    <x v="0"/>
    <m/>
    <m/>
    <m/>
    <x v="1"/>
    <x v="2"/>
  </r>
  <r>
    <x v="1"/>
    <x v="1"/>
    <s v="USA"/>
    <s v="2014Q1"/>
    <s v="201402"/>
    <d v="2013-12-30T00:00:00"/>
    <s v="TE00"/>
    <m/>
    <x v="1486"/>
    <s v="Fusion Americas"/>
    <s v="26Z075806"/>
    <x v="643"/>
    <x v="643"/>
    <s v="NO"/>
    <s v="NO"/>
    <n v="65000"/>
    <s v="PO242120"/>
    <s v="?"/>
    <x v="1"/>
    <s v="W-Northwest"/>
    <s v="4-Comm T2"/>
    <s v="4-Comm T2"/>
    <x v="1"/>
    <x v="2"/>
  </r>
  <r>
    <x v="0"/>
    <x v="10"/>
    <s v="UAE"/>
    <s v="2014Q1"/>
    <s v="201402"/>
    <d v="2013-12-31T00:00:00"/>
    <s v="8700"/>
    <m/>
    <x v="1485"/>
    <s v="Fusion EMEA"/>
    <s v="E8R776663"/>
    <x v="642"/>
    <x v="642"/>
    <s v="NO"/>
    <s v="NO"/>
    <n v="10019.58"/>
    <s v="40061256-HP SW-UAE"/>
    <s v="?"/>
    <x v="0"/>
    <m/>
    <m/>
    <m/>
    <x v="1"/>
    <x v="2"/>
  </r>
  <r>
    <x v="1"/>
    <x v="1"/>
    <s v="USA"/>
    <s v="2014Q1"/>
    <s v="201402"/>
    <d v="2013-12-30T00:00:00"/>
    <s v="TF00"/>
    <s v="TBH-US-East1"/>
    <x v="1487"/>
    <s v="Fusion Americas"/>
    <s v="26Z075805"/>
    <x v="644"/>
    <x v="644"/>
    <s v="NO"/>
    <s v="NO"/>
    <n v="141750"/>
    <s v="1327164"/>
    <s v="?"/>
    <x v="2"/>
    <s v="E-Northeast"/>
    <s v="3-Comm T1"/>
    <s v="3-Comm T1"/>
    <x v="0"/>
    <x v="2"/>
  </r>
  <r>
    <x v="2"/>
    <x v="15"/>
    <s v="India"/>
    <s v="2014Q1"/>
    <s v="201402"/>
    <d v="2013-12-31T00:00:00"/>
    <s v="TE00"/>
    <s v="Venu"/>
    <x v="1488"/>
    <s v="Fusion APJ"/>
    <s v="J91927929"/>
    <x v="645"/>
    <x v="645"/>
    <s v="NO"/>
    <s v="NO"/>
    <n v="24126.119699999999"/>
    <s v="2300056601"/>
    <s v="?"/>
    <x v="0"/>
    <m/>
    <m/>
    <m/>
    <x v="1"/>
    <x v="1"/>
  </r>
  <r>
    <x v="2"/>
    <x v="15"/>
    <s v="India"/>
    <s v="2014Q1"/>
    <s v="201402"/>
    <d v="2013-12-31T00:00:00"/>
    <s v="TE00"/>
    <m/>
    <x v="1489"/>
    <s v="Fusion APJ"/>
    <s v="J91901351"/>
    <x v="646"/>
    <x v="646"/>
    <s v="NO"/>
    <s v="NO"/>
    <n v="55894.7163"/>
    <s v="PF983R09"/>
    <s v="?"/>
    <x v="0"/>
    <m/>
    <m/>
    <m/>
    <x v="1"/>
    <x v="2"/>
  </r>
  <r>
    <x v="2"/>
    <x v="15"/>
    <s v="India"/>
    <s v="2014Q1"/>
    <s v="201402"/>
    <d v="2013-12-31T00:00:00"/>
    <s v="TF00"/>
    <m/>
    <x v="1490"/>
    <s v="Fusion APJ"/>
    <s v="J92740041"/>
    <x v="14"/>
    <x v="14"/>
    <s v="NO"/>
    <s v="ATTACH_BY_ORDERNO"/>
    <n v="47484.144500000002"/>
    <s v="PO/2013-14/HP/FSS/010"/>
    <s v="?"/>
    <x v="0"/>
    <m/>
    <m/>
    <m/>
    <x v="1"/>
    <x v="0"/>
  </r>
  <r>
    <x v="2"/>
    <x v="15"/>
    <s v="India"/>
    <s v="2014Q1"/>
    <s v="201402"/>
    <d v="2013-12-31T00:00:00"/>
    <s v="TF00"/>
    <m/>
    <x v="1491"/>
    <s v="Fusion APJ"/>
    <s v="J92740041"/>
    <x v="14"/>
    <x v="14"/>
    <s v="NO"/>
    <s v="ATTACH_BY_ORDERNO"/>
    <n v="23829.9794"/>
    <s v="PO/2013-14/HP/FSS/010"/>
    <s v="?"/>
    <x v="0"/>
    <m/>
    <m/>
    <m/>
    <x v="1"/>
    <x v="0"/>
  </r>
  <r>
    <x v="2"/>
    <x v="15"/>
    <s v="India"/>
    <s v="2014Q1"/>
    <s v="201402"/>
    <d v="2013-12-31T00:00:00"/>
    <s v="TF00"/>
    <m/>
    <x v="1492"/>
    <s v="Fusion APJ"/>
    <s v="J92222351"/>
    <x v="340"/>
    <x v="339"/>
    <s v="NO"/>
    <s v="NO"/>
    <n v="7927.5739999999996"/>
    <s v="A008193/GOVT OF GUJARAT"/>
    <s v="?"/>
    <x v="0"/>
    <m/>
    <m/>
    <m/>
    <x v="0"/>
    <x v="2"/>
  </r>
  <r>
    <x v="2"/>
    <x v="15"/>
    <s v="India"/>
    <s v="2014Q1"/>
    <s v="201402"/>
    <d v="2013-12-31T00:00:00"/>
    <s v="TE00"/>
    <m/>
    <x v="1493"/>
    <s v="Fusion APJ"/>
    <s v="J92522342"/>
    <x v="14"/>
    <x v="14"/>
    <s v="NO"/>
    <s v="ATTACH_BY_ORDERNO"/>
    <n v="16426.9431"/>
    <s v="1412DLPO/141201137/NEWGEN"/>
    <s v="?"/>
    <x v="0"/>
    <m/>
    <m/>
    <m/>
    <x v="1"/>
    <x v="0"/>
  </r>
  <r>
    <x v="2"/>
    <x v="15"/>
    <s v="India"/>
    <s v="2014Q1"/>
    <s v="201402"/>
    <d v="2013-12-31T00:00:00"/>
    <s v="8700"/>
    <m/>
    <x v="1492"/>
    <s v="Fusion APJ"/>
    <s v="J92222351"/>
    <x v="340"/>
    <x v="339"/>
    <s v="NO"/>
    <s v="NO"/>
    <n v="106449.5428"/>
    <s v="A008193/GOVT OF GUJARAT"/>
    <s v="?"/>
    <x v="0"/>
    <m/>
    <m/>
    <m/>
    <x v="0"/>
    <x v="2"/>
  </r>
  <r>
    <x v="1"/>
    <x v="1"/>
    <s v="USA"/>
    <s v="2014Q1"/>
    <s v="201402"/>
    <d v="2013-12-24T00:00:00"/>
    <s v="8700"/>
    <m/>
    <x v="1494"/>
    <s v="Fusion Americas"/>
    <s v="26Z075622"/>
    <x v="1"/>
    <x v="1"/>
    <s v="NO"/>
    <s v="NO"/>
    <n v="5000"/>
    <s v="ESP - Silver Membership"/>
    <s v="?"/>
    <x v="0"/>
    <m/>
    <m/>
    <m/>
    <x v="1"/>
    <x v="1"/>
  </r>
  <r>
    <x v="2"/>
    <x v="15"/>
    <s v="India"/>
    <s v="2014Q1"/>
    <s v="201402"/>
    <d v="2013-12-31T00:00:00"/>
    <s v="8700"/>
    <m/>
    <x v="1491"/>
    <s v="Fusion APJ"/>
    <s v="J92740041"/>
    <x v="14"/>
    <x v="14"/>
    <s v="NO"/>
    <s v="ATTACH_BY_ORDERNO"/>
    <n v="37100.460500000001"/>
    <s v="PO/2013-14/HP/FSS/010"/>
    <s v="?"/>
    <x v="0"/>
    <m/>
    <m/>
    <m/>
    <x v="1"/>
    <x v="0"/>
  </r>
  <r>
    <x v="2"/>
    <x v="15"/>
    <s v="India"/>
    <s v="2014Q1"/>
    <s v="201402"/>
    <d v="2013-12-31T00:00:00"/>
    <s v="FC00"/>
    <m/>
    <x v="1492"/>
    <s v="Fusion APJ"/>
    <s v="J92222351"/>
    <x v="340"/>
    <x v="339"/>
    <s v="NO"/>
    <s v="NO"/>
    <n v="37403.759700000002"/>
    <s v="A008193/GOVT OF GUJARAT"/>
    <s v="?"/>
    <x v="0"/>
    <m/>
    <m/>
    <m/>
    <x v="0"/>
    <x v="2"/>
  </r>
  <r>
    <x v="2"/>
    <x v="9"/>
    <s v="Korea"/>
    <s v="2014Q1"/>
    <s v="201402"/>
    <d v="2013-12-31T00:00:00"/>
    <s v="TE00"/>
    <m/>
    <x v="1495"/>
    <s v="Fusion APJ"/>
    <s v="E51051909"/>
    <x v="14"/>
    <x v="14"/>
    <s v="NO"/>
    <s v="NO"/>
    <n v="50336.784299999999"/>
    <s v="E6HP-15450-01"/>
    <s v="?"/>
    <x v="0"/>
    <m/>
    <m/>
    <m/>
    <x v="1"/>
    <x v="1"/>
  </r>
  <r>
    <x v="0"/>
    <x v="0"/>
    <s v="Ireland"/>
    <s v="2014Q1"/>
    <s v="201402"/>
    <d v="2013-12-31T00:00:00"/>
    <s v="TE00"/>
    <m/>
    <x v="1496"/>
    <s v="Fusion EMEA"/>
    <s v="72R771400"/>
    <x v="1"/>
    <x v="1"/>
    <s v="NO"/>
    <s v="ATTACH_BY_ORDERNO"/>
    <n v="115869.65760000001"/>
    <s v="4300058513"/>
    <s v="?"/>
    <x v="0"/>
    <m/>
    <m/>
    <m/>
    <x v="0"/>
    <x v="0"/>
  </r>
  <r>
    <x v="1"/>
    <x v="4"/>
    <s v="Mexico"/>
    <s v="2014Q1"/>
    <s v="201402"/>
    <d v="2013-12-31T00:00:00"/>
    <s v="TF00"/>
    <m/>
    <x v="1497"/>
    <s v="Fusion Americas"/>
    <s v="36Z036769"/>
    <x v="14"/>
    <x v="14"/>
    <s v="NO"/>
    <s v="ATTACH_BY_ORDERNO"/>
    <n v="683121.74"/>
    <s v="KK77286/R2RY5/Infonavit"/>
    <s v="?"/>
    <x v="0"/>
    <m/>
    <m/>
    <m/>
    <x v="2"/>
    <x v="0"/>
  </r>
  <r>
    <x v="1"/>
    <x v="4"/>
    <s v="Mexico"/>
    <s v="2014Q1"/>
    <s v="201402"/>
    <d v="2013-12-31T00:00:00"/>
    <s v="4Y00"/>
    <m/>
    <x v="1497"/>
    <s v="Fusion Americas"/>
    <s v="36Z036769"/>
    <x v="14"/>
    <x v="14"/>
    <s v="NO"/>
    <s v="ATTACH_BY_ORDERNO"/>
    <n v="693948.42"/>
    <s v="KK77286/R2RY5/Infonavit"/>
    <s v="?"/>
    <x v="0"/>
    <m/>
    <m/>
    <m/>
    <x v="2"/>
    <x v="0"/>
  </r>
  <r>
    <x v="1"/>
    <x v="4"/>
    <s v="Mexico"/>
    <s v="2014Q1"/>
    <s v="201402"/>
    <d v="2013-12-31T00:00:00"/>
    <s v="8700"/>
    <m/>
    <x v="1497"/>
    <s v="Fusion Americas"/>
    <s v="36Z036769"/>
    <x v="14"/>
    <x v="14"/>
    <s v="NO"/>
    <s v="ATTACH_BY_ORDERNO"/>
    <n v="127290.29"/>
    <s v="KK77286/R2RY5/Infonavit"/>
    <s v="?"/>
    <x v="0"/>
    <m/>
    <m/>
    <m/>
    <x v="2"/>
    <x v="0"/>
  </r>
  <r>
    <x v="0"/>
    <x v="5"/>
    <s v="Italy"/>
    <s v="2014Q1"/>
    <s v="201402"/>
    <d v="2013-12-31T00:00:00"/>
    <s v="8700"/>
    <s v="Paravani, Fabio"/>
    <x v="1498"/>
    <s v="Fusion EMEA"/>
    <s v="82R774835"/>
    <x v="647"/>
    <x v="647"/>
    <s v="NO"/>
    <s v="NO"/>
    <n v="39814.532700000003"/>
    <s v="96478"/>
    <s v="?"/>
    <x v="0"/>
    <m/>
    <m/>
    <m/>
    <x v="1"/>
    <x v="2"/>
  </r>
  <r>
    <x v="0"/>
    <x v="5"/>
    <s v="Italy"/>
    <s v="2014Q1"/>
    <s v="201402"/>
    <d v="2013-12-31T00:00:00"/>
    <s v="4Y00"/>
    <s v="Marcantonio, Riccardo"/>
    <x v="1499"/>
    <s v="Fusion EMEA"/>
    <s v="82R774913"/>
    <x v="648"/>
    <x v="648"/>
    <s v="ATTACH_BY_AMIDID"/>
    <s v="ATTACH_BY_ORDERNO"/>
    <n v="18655.383699999998"/>
    <s v="96382"/>
    <s v="?"/>
    <x v="0"/>
    <m/>
    <m/>
    <m/>
    <x v="2"/>
    <x v="0"/>
  </r>
  <r>
    <x v="0"/>
    <x v="5"/>
    <s v="Italy"/>
    <s v="2014Q1"/>
    <s v="201402"/>
    <d v="2013-12-31T00:00:00"/>
    <s v="D900"/>
    <s v="Marcantonio, Riccardo"/>
    <x v="1499"/>
    <s v="Fusion EMEA"/>
    <s v="82R774913"/>
    <x v="648"/>
    <x v="648"/>
    <s v="ATTACH_BY_AMIDID"/>
    <s v="ATTACH_BY_ORDERNO"/>
    <n v="30917.563900000001"/>
    <s v="96382"/>
    <s v="?"/>
    <x v="0"/>
    <m/>
    <m/>
    <m/>
    <x v="2"/>
    <x v="0"/>
  </r>
  <r>
    <x v="0"/>
    <x v="5"/>
    <s v="Italy"/>
    <s v="2014Q1"/>
    <s v="201402"/>
    <d v="2013-12-31T00:00:00"/>
    <s v="8700"/>
    <s v="Marcantonio, Riccardo"/>
    <x v="1499"/>
    <s v="Fusion EMEA"/>
    <s v="82R774913"/>
    <x v="648"/>
    <x v="648"/>
    <s v="ATTACH_BY_AMIDID"/>
    <s v="ATTACH_BY_ORDERNO"/>
    <n v="637488.21409999998"/>
    <s v="96382"/>
    <s v="?"/>
    <x v="0"/>
    <m/>
    <m/>
    <m/>
    <x v="2"/>
    <x v="0"/>
  </r>
  <r>
    <x v="0"/>
    <x v="5"/>
    <s v="Israel"/>
    <s v="2014Q1"/>
    <s v="201402"/>
    <d v="2013-12-31T00:00:00"/>
    <s v="TE00"/>
    <m/>
    <x v="1500"/>
    <s v="Fusion EMEA"/>
    <s v="74R775085"/>
    <x v="136"/>
    <x v="135"/>
    <s v="NO"/>
    <s v="NO"/>
    <n v="38943.449999999997"/>
    <s v="XLD13-0044/0000/0"/>
    <s v="?"/>
    <x v="0"/>
    <m/>
    <m/>
    <m/>
    <x v="1"/>
    <x v="2"/>
  </r>
  <r>
    <x v="0"/>
    <x v="5"/>
    <s v="Israel"/>
    <s v="2014Q1"/>
    <s v="201402"/>
    <d v="2013-12-31T00:00:00"/>
    <s v="TE00"/>
    <m/>
    <x v="1501"/>
    <s v="Fusion EMEA"/>
    <s v="74R775000"/>
    <x v="649"/>
    <x v="649"/>
    <s v="NO"/>
    <s v="NO"/>
    <n v="651191.25"/>
    <s v="22808/0/0"/>
    <s v="?"/>
    <x v="0"/>
    <m/>
    <m/>
    <m/>
    <x v="2"/>
    <x v="2"/>
  </r>
  <r>
    <x v="0"/>
    <x v="5"/>
    <s v="Israel"/>
    <s v="2014Q1"/>
    <s v="201402"/>
    <d v="2013-12-31T00:00:00"/>
    <s v="TE00"/>
    <m/>
    <x v="1502"/>
    <s v="Fusion EMEA"/>
    <s v="74R774976"/>
    <x v="336"/>
    <x v="335"/>
    <s v="NO"/>
    <s v="NO"/>
    <n v="13557"/>
    <s v="90000133"/>
    <s v="?"/>
    <x v="0"/>
    <m/>
    <m/>
    <m/>
    <x v="1"/>
    <x v="2"/>
  </r>
  <r>
    <x v="0"/>
    <x v="5"/>
    <s v="Italy"/>
    <s v="2014Q1"/>
    <s v="201402"/>
    <d v="2013-12-31T00:00:00"/>
    <s v="TE00"/>
    <m/>
    <x v="1503"/>
    <s v="Fusion EMEA"/>
    <s v="82R774998"/>
    <x v="14"/>
    <x v="14"/>
    <s v="NO"/>
    <s v="NO"/>
    <n v="46354.119200000001"/>
    <s v="95683"/>
    <s v="?"/>
    <x v="0"/>
    <m/>
    <m/>
    <m/>
    <x v="1"/>
    <x v="1"/>
  </r>
  <r>
    <x v="0"/>
    <x v="5"/>
    <s v="Italy"/>
    <s v="2014Q1"/>
    <s v="201402"/>
    <d v="2013-12-31T00:00:00"/>
    <s v="TF00"/>
    <s v="Marcantonio, Riccardo"/>
    <x v="1499"/>
    <s v="Fusion EMEA"/>
    <s v="82R774913"/>
    <x v="648"/>
    <x v="648"/>
    <s v="ATTACH_BY_AMIDID"/>
    <s v="ATTACH_BY_ORDERNO"/>
    <n v="765423.39599999995"/>
    <s v="96382"/>
    <s v="?"/>
    <x v="0"/>
    <m/>
    <m/>
    <m/>
    <x v="2"/>
    <x v="0"/>
  </r>
  <r>
    <x v="2"/>
    <x v="11"/>
    <s v="China"/>
    <s v="2014Q1"/>
    <s v="201402"/>
    <d v="2013-12-31T00:00:00"/>
    <s v="TE00"/>
    <m/>
    <x v="1504"/>
    <s v="Fusion APJ"/>
    <s v="F49998313"/>
    <x v="14"/>
    <x v="14"/>
    <s v="NO"/>
    <s v="NO"/>
    <n v="9023.5"/>
    <s v="AVNETHP13-0058"/>
    <s v="?"/>
    <x v="0"/>
    <m/>
    <m/>
    <m/>
    <x v="1"/>
    <x v="1"/>
  </r>
  <r>
    <x v="2"/>
    <x v="11"/>
    <s v="China"/>
    <s v="2014Q1"/>
    <s v="201402"/>
    <d v="2013-12-31T00:00:00"/>
    <s v="TE00"/>
    <m/>
    <x v="1505"/>
    <s v="Fusion APJ"/>
    <s v="F49998312"/>
    <x v="14"/>
    <x v="14"/>
    <s v="NO"/>
    <s v="NO"/>
    <n v="21000"/>
    <s v="AVNETHP13-0059"/>
    <s v="?"/>
    <x v="0"/>
    <m/>
    <m/>
    <m/>
    <x v="1"/>
    <x v="1"/>
  </r>
  <r>
    <x v="2"/>
    <x v="11"/>
    <s v="China"/>
    <s v="2014Q1"/>
    <s v="201402"/>
    <d v="2013-12-31T00:00:00"/>
    <s v="TE00"/>
    <m/>
    <x v="1506"/>
    <s v="Fusion APJ"/>
    <s v="F49984608"/>
    <x v="14"/>
    <x v="14"/>
    <s v="NO"/>
    <s v="NO"/>
    <n v="23094"/>
    <s v="2013dhcd1227xdltp/cg"/>
    <s v="?"/>
    <x v="0"/>
    <m/>
    <m/>
    <m/>
    <x v="1"/>
    <x v="1"/>
  </r>
  <r>
    <x v="2"/>
    <x v="11"/>
    <s v="China"/>
    <s v="2014Q1"/>
    <s v="201402"/>
    <d v="2013-12-31T00:00:00"/>
    <s v="TE00"/>
    <m/>
    <x v="1507"/>
    <s v="Fusion APJ"/>
    <s v="F49987166"/>
    <x v="56"/>
    <x v="56"/>
    <s v="NO"/>
    <s v="NO"/>
    <n v="40949.19"/>
    <s v="EHPRR13016U"/>
    <s v="?"/>
    <x v="0"/>
    <m/>
    <m/>
    <m/>
    <x v="1"/>
    <x v="2"/>
  </r>
  <r>
    <x v="2"/>
    <x v="15"/>
    <s v="India"/>
    <s v="2014Q1"/>
    <s v="201402"/>
    <d v="2013-12-31T00:00:00"/>
    <s v="4Y00"/>
    <m/>
    <x v="1508"/>
    <s v="Fusion APJ"/>
    <s v="75IN12313"/>
    <x v="384"/>
    <x v="383"/>
    <s v="NO"/>
    <s v="NO"/>
    <n v="30093.02"/>
    <s v="75-02864/WIPRO"/>
    <s v="?"/>
    <x v="0"/>
    <m/>
    <m/>
    <m/>
    <x v="0"/>
    <x v="2"/>
  </r>
  <r>
    <x v="2"/>
    <x v="15"/>
    <s v="India"/>
    <s v="2014Q1"/>
    <s v="201402"/>
    <d v="2013-12-31T00:00:00"/>
    <s v="TF00"/>
    <m/>
    <x v="1508"/>
    <s v="Fusion APJ"/>
    <s v="75IN12313"/>
    <x v="384"/>
    <x v="383"/>
    <s v="NO"/>
    <s v="NO"/>
    <n v="62286.86"/>
    <s v="75-02864/WIPRO"/>
    <s v="?"/>
    <x v="0"/>
    <m/>
    <m/>
    <m/>
    <x v="0"/>
    <x v="2"/>
  </r>
  <r>
    <x v="2"/>
    <x v="15"/>
    <s v="India"/>
    <s v="2014Q1"/>
    <s v="201402"/>
    <d v="2013-12-31T00:00:00"/>
    <s v="8700"/>
    <m/>
    <x v="1508"/>
    <s v="Fusion APJ"/>
    <s v="75IN12313"/>
    <x v="384"/>
    <x v="383"/>
    <s v="NO"/>
    <s v="NO"/>
    <n v="134826.12"/>
    <s v="75-02864/WIPRO"/>
    <s v="?"/>
    <x v="0"/>
    <m/>
    <m/>
    <m/>
    <x v="0"/>
    <x v="2"/>
  </r>
  <r>
    <x v="2"/>
    <x v="15"/>
    <s v="India"/>
    <s v="2014Q1"/>
    <s v="201402"/>
    <d v="2013-12-31T00:00:00"/>
    <s v="FC00"/>
    <m/>
    <x v="1508"/>
    <s v="Fusion APJ"/>
    <s v="75IN12313"/>
    <x v="384"/>
    <x v="383"/>
    <s v="NO"/>
    <s v="NO"/>
    <n v="8753.41"/>
    <s v="75-02864/WIPRO"/>
    <s v="?"/>
    <x v="0"/>
    <m/>
    <m/>
    <m/>
    <x v="0"/>
    <x v="2"/>
  </r>
  <r>
    <x v="0"/>
    <x v="3"/>
    <s v="Czech"/>
    <s v="2014Q1"/>
    <s v="201402"/>
    <d v="2013-12-31T00:00:00"/>
    <s v="8700"/>
    <s v="Holusa, Miroslav"/>
    <x v="1509"/>
    <s v="Fusion EMEA"/>
    <s v="L8R775126"/>
    <x v="478"/>
    <x v="478"/>
    <s v="NO"/>
    <s v="NO"/>
    <n v="857.94140000000004"/>
    <s v="2113120424/1800109437"/>
    <s v="?"/>
    <x v="0"/>
    <m/>
    <m/>
    <m/>
    <x v="1"/>
    <x v="2"/>
  </r>
  <r>
    <x v="0"/>
    <x v="3"/>
    <s v="Czech"/>
    <s v="2014Q1"/>
    <s v="201402"/>
    <d v="2013-12-31T00:00:00"/>
    <s v="8700"/>
    <s v="Holusa, Miroslav"/>
    <x v="1510"/>
    <s v="Fusion EMEA"/>
    <s v="L8R775131"/>
    <x v="478"/>
    <x v="478"/>
    <s v="NO"/>
    <s v="NO"/>
    <n v="591.34529999999995"/>
    <s v="2113120423/1800109422"/>
    <s v="?"/>
    <x v="0"/>
    <m/>
    <m/>
    <m/>
    <x v="1"/>
    <x v="2"/>
  </r>
  <r>
    <x v="1"/>
    <x v="1"/>
    <s v="USA"/>
    <s v="2014Q1"/>
    <s v="201402"/>
    <d v="2013-12-24T00:00:00"/>
    <s v="8700"/>
    <m/>
    <x v="1511"/>
    <s v="Fusion Americas"/>
    <s v="26Z075610"/>
    <x v="1"/>
    <x v="1"/>
    <s v="NO"/>
    <s v="NO"/>
    <n v="10000"/>
    <s v="EMAP - Gold Membership"/>
    <s v="?"/>
    <x v="0"/>
    <m/>
    <m/>
    <m/>
    <x v="1"/>
    <x v="1"/>
  </r>
  <r>
    <x v="1"/>
    <x v="1"/>
    <s v="USA"/>
    <s v="2014Q1"/>
    <s v="201402"/>
    <d v="2013-12-24T00:00:00"/>
    <s v="8700"/>
    <m/>
    <x v="1512"/>
    <s v="Fusion Americas"/>
    <s v="26Z075609"/>
    <x v="1"/>
    <x v="1"/>
    <s v="NO"/>
    <s v="NO"/>
    <n v="10000"/>
    <s v="BTO - TIP"/>
    <s v="?"/>
    <x v="0"/>
    <m/>
    <m/>
    <m/>
    <x v="1"/>
    <x v="1"/>
  </r>
  <r>
    <x v="0"/>
    <x v="13"/>
    <s v="France"/>
    <s v="2014Q1"/>
    <s v="201402"/>
    <d v="2013-12-31T00:00:00"/>
    <s v="8700"/>
    <s v="Arveiller, Aurelie"/>
    <x v="1513"/>
    <s v="Fusion EMEA"/>
    <s v="81R775101"/>
    <x v="650"/>
    <x v="650"/>
    <s v="ATTACH_BY_AMIDID"/>
    <s v="NO"/>
    <n v="205123.77650000001"/>
    <s v="2190101738"/>
    <s v="?"/>
    <x v="0"/>
    <m/>
    <m/>
    <m/>
    <x v="0"/>
    <x v="2"/>
  </r>
  <r>
    <x v="2"/>
    <x v="11"/>
    <s v="Hong Kong"/>
    <s v="2014Q1"/>
    <s v="201402"/>
    <d v="2013-12-31T00:00:00"/>
    <s v="8700"/>
    <m/>
    <x v="1514"/>
    <s v="Fusion APJ"/>
    <s v="730017975"/>
    <x v="445"/>
    <x v="445"/>
    <s v="NO"/>
    <s v="NO"/>
    <n v="57528.75"/>
    <s v="PR1312300185"/>
    <s v="?"/>
    <x v="0"/>
    <m/>
    <m/>
    <m/>
    <x v="1"/>
    <x v="2"/>
  </r>
  <r>
    <x v="0"/>
    <x v="2"/>
    <s v="Germany"/>
    <s v="2014Q1"/>
    <s v="201402"/>
    <d v="2013-12-31T00:00:00"/>
    <s v="TE00"/>
    <m/>
    <x v="1515"/>
    <s v="Fusion EMEA"/>
    <s v="83R775106"/>
    <x v="14"/>
    <x v="14"/>
    <s v="NO"/>
    <s v="NO"/>
    <n v="4190.9324999999999"/>
    <s v="4500258255"/>
    <s v="?"/>
    <x v="0"/>
    <m/>
    <m/>
    <m/>
    <x v="1"/>
    <x v="1"/>
  </r>
  <r>
    <x v="2"/>
    <x v="11"/>
    <s v="China"/>
    <s v="2014Q1"/>
    <s v="201402"/>
    <d v="2013-12-25T00:00:00"/>
    <s v="TE00"/>
    <m/>
    <x v="1516"/>
    <s v="Fusion APJ"/>
    <s v="F49987160"/>
    <x v="56"/>
    <x v="56"/>
    <s v="NO"/>
    <s v="NO"/>
    <n v="12.1"/>
    <s v="EHPRR13015U-02"/>
    <s v="?"/>
    <x v="0"/>
    <m/>
    <m/>
    <m/>
    <x v="1"/>
    <x v="2"/>
  </r>
  <r>
    <x v="2"/>
    <x v="11"/>
    <s v="China"/>
    <s v="2014Q1"/>
    <s v="201402"/>
    <d v="2013-12-25T00:00:00"/>
    <s v="TE00"/>
    <m/>
    <x v="1517"/>
    <s v="Fusion APJ"/>
    <s v="F49987159"/>
    <x v="56"/>
    <x v="56"/>
    <s v="NO"/>
    <s v="NO"/>
    <n v="2.4"/>
    <s v="EHPRR13015U-02"/>
    <s v="?"/>
    <x v="0"/>
    <m/>
    <m/>
    <m/>
    <x v="1"/>
    <x v="2"/>
  </r>
  <r>
    <x v="2"/>
    <x v="11"/>
    <s v="China"/>
    <s v="2014Q1"/>
    <s v="201402"/>
    <d v="2013-12-25T00:00:00"/>
    <s v="TE00"/>
    <m/>
    <x v="1518"/>
    <s v="Fusion APJ"/>
    <s v="F49987158"/>
    <x v="56"/>
    <x v="56"/>
    <s v="NO"/>
    <s v="NO"/>
    <n v="1.2"/>
    <s v="EHPRR13015U-02"/>
    <s v="?"/>
    <x v="0"/>
    <m/>
    <m/>
    <m/>
    <x v="1"/>
    <x v="2"/>
  </r>
  <r>
    <x v="2"/>
    <x v="11"/>
    <s v="China"/>
    <s v="2014Q1"/>
    <s v="201402"/>
    <d v="2013-12-25T00:00:00"/>
    <s v="TE00"/>
    <m/>
    <x v="1519"/>
    <s v="Fusion APJ"/>
    <s v="F49984602"/>
    <x v="14"/>
    <x v="14"/>
    <s v="NO"/>
    <s v="NO"/>
    <n v="9462.9676999999992"/>
    <s v="ZKJCHP13026"/>
    <s v="?"/>
    <x v="0"/>
    <m/>
    <m/>
    <m/>
    <x v="1"/>
    <x v="1"/>
  </r>
  <r>
    <x v="0"/>
    <x v="8"/>
    <s v="Denmark"/>
    <s v="2014Q1"/>
    <s v="201402"/>
    <d v="2013-12-25T00:00:00"/>
    <s v="TE00"/>
    <m/>
    <x v="1520"/>
    <s v="Fusion EMEA"/>
    <s v="93R751356"/>
    <x v="14"/>
    <x v="14"/>
    <s v="NO"/>
    <s v="NO"/>
    <n v="22777.131300000001"/>
    <s v="Domstolsstyrelsen_1"/>
    <s v="?"/>
    <x v="0"/>
    <m/>
    <m/>
    <m/>
    <x v="1"/>
    <x v="1"/>
  </r>
  <r>
    <x v="0"/>
    <x v="8"/>
    <s v="Norway"/>
    <s v="2014Q1"/>
    <s v="201402"/>
    <d v="2013-12-24T00:00:00"/>
    <s v="8700"/>
    <s v="Klovvik, Bjorn"/>
    <x v="1216"/>
    <s v="Fusion EMEA"/>
    <s v="92R755586"/>
    <x v="314"/>
    <x v="313"/>
    <s v="ATTACH_BY_AMIDID"/>
    <s v="ATTACH_BY_AMIDID"/>
    <n v="46564.655100000004"/>
    <s v="58196"/>
    <s v="?"/>
    <x v="0"/>
    <m/>
    <m/>
    <m/>
    <x v="1"/>
    <x v="0"/>
  </r>
  <r>
    <x v="0"/>
    <x v="8"/>
    <s v="Norway"/>
    <s v="2014Q1"/>
    <s v="201402"/>
    <d v="2013-12-24T00:00:00"/>
    <s v="8700"/>
    <s v="Klovvik, Bjorn"/>
    <x v="965"/>
    <s v="Fusion EMEA"/>
    <s v="92R755380"/>
    <x v="314"/>
    <x v="313"/>
    <s v="ATTACH_BY_AMIDID"/>
    <s v="ATTACH_BY_AMIDID"/>
    <n v="411019.78659999999"/>
    <s v="58196"/>
    <s v="?"/>
    <x v="0"/>
    <m/>
    <m/>
    <m/>
    <x v="2"/>
    <x v="0"/>
  </r>
  <r>
    <x v="1"/>
    <x v="1"/>
    <s v="USA"/>
    <s v="2014Q1"/>
    <s v="201402"/>
    <d v="2013-12-24T00:00:00"/>
    <s v="TE00"/>
    <s v="TBH-US-East2"/>
    <x v="1521"/>
    <s v="Fusion Americas"/>
    <s v="26Z075605"/>
    <x v="651"/>
    <x v="651"/>
    <s v="NO"/>
    <s v="NO"/>
    <n v="19800"/>
    <s v="18079"/>
    <s v="?"/>
    <x v="2"/>
    <s v="E-NYC Metro"/>
    <s v="2-Seed"/>
    <s v="2-Seed EG"/>
    <x v="1"/>
    <x v="2"/>
  </r>
  <r>
    <x v="0"/>
    <x v="0"/>
    <s v="UK"/>
    <s v="2014Q1"/>
    <s v="201402"/>
    <d v="2013-12-24T00:00:00"/>
    <s v="8700"/>
    <m/>
    <x v="1522"/>
    <s v="Fusion EMEA"/>
    <s v="80R754845"/>
    <x v="652"/>
    <x v="652"/>
    <s v="NO"/>
    <s v="NO"/>
    <n v="3685.8863999999999"/>
    <s v="4300059085"/>
    <s v="?"/>
    <x v="0"/>
    <m/>
    <m/>
    <m/>
    <x v="1"/>
    <x v="2"/>
  </r>
  <r>
    <x v="0"/>
    <x v="0"/>
    <s v="UK"/>
    <s v="2014Q1"/>
    <s v="201402"/>
    <d v="2013-12-24T00:00:00"/>
    <s v="8700"/>
    <m/>
    <x v="1523"/>
    <s v="Fusion EMEA"/>
    <s v="80R752009"/>
    <x v="652"/>
    <x v="652"/>
    <s v="NO"/>
    <s v="NO"/>
    <n v="12208.236999999999"/>
    <s v="4300058845"/>
    <s v="?"/>
    <x v="0"/>
    <m/>
    <m/>
    <m/>
    <x v="1"/>
    <x v="2"/>
  </r>
  <r>
    <x v="0"/>
    <x v="10"/>
    <s v="Saudi Arabia"/>
    <s v="2014Q1"/>
    <s v="201402"/>
    <d v="2013-12-24T00:00:00"/>
    <s v="8700"/>
    <m/>
    <x v="1524"/>
    <s v="Fusion EMEA"/>
    <s v="E8R753707"/>
    <x v="653"/>
    <x v="653"/>
    <s v="NO"/>
    <s v="NO"/>
    <n v="130134.94"/>
    <s v="CGPO2013-1614"/>
    <s v="?"/>
    <x v="0"/>
    <m/>
    <m/>
    <m/>
    <x v="0"/>
    <x v="2"/>
  </r>
  <r>
    <x v="0"/>
    <x v="3"/>
    <s v="Russia"/>
    <s v="2014Q1"/>
    <s v="201402"/>
    <d v="2013-12-24T00:00:00"/>
    <s v="TF00"/>
    <m/>
    <x v="1525"/>
    <s v="Fusion EMEA"/>
    <s v="CBR755581"/>
    <x v="293"/>
    <x v="386"/>
    <s v="NO"/>
    <s v="NO"/>
    <n v="64065.85"/>
    <s v="R5123"/>
    <s v="?"/>
    <x v="0"/>
    <m/>
    <m/>
    <m/>
    <x v="1"/>
    <x v="2"/>
  </r>
  <r>
    <x v="0"/>
    <x v="10"/>
    <s v="Saudi Arabia"/>
    <s v="2014Q1"/>
    <s v="201402"/>
    <d v="2013-12-24T00:00:00"/>
    <s v="TF00"/>
    <m/>
    <x v="1524"/>
    <s v="Fusion EMEA"/>
    <s v="E8R753707"/>
    <x v="653"/>
    <x v="653"/>
    <s v="NO"/>
    <s v="NO"/>
    <n v="13433.54"/>
    <s v="CGPO2013-1614"/>
    <s v="?"/>
    <x v="0"/>
    <m/>
    <m/>
    <m/>
    <x v="0"/>
    <x v="2"/>
  </r>
  <r>
    <x v="0"/>
    <x v="3"/>
    <s v="Poland"/>
    <s v="2014Q1"/>
    <s v="201402"/>
    <d v="2013-12-24T00:00:00"/>
    <s v="TF00"/>
    <m/>
    <x v="1234"/>
    <s v="Fusion EMEA"/>
    <s v="L6R393370"/>
    <x v="123"/>
    <x v="122"/>
    <s v="NO"/>
    <s v="NO"/>
    <n v="11612.2065"/>
    <s v="859/hp/13pl"/>
    <s v="?"/>
    <x v="0"/>
    <m/>
    <m/>
    <m/>
    <x v="1"/>
    <x v="2"/>
  </r>
  <r>
    <x v="0"/>
    <x v="8"/>
    <s v="Sweden"/>
    <s v="2014Q1"/>
    <s v="201402"/>
    <d v="2013-12-24T00:00:00"/>
    <s v="8700"/>
    <m/>
    <x v="1526"/>
    <s v="Fusion EMEA"/>
    <s v="88R751310"/>
    <x v="654"/>
    <x v="654"/>
    <s v="NO"/>
    <s v="NO"/>
    <n v="20225.841799999998"/>
    <s v="1020379"/>
    <s v="?"/>
    <x v="0"/>
    <m/>
    <m/>
    <m/>
    <x v="0"/>
    <x v="2"/>
  </r>
  <r>
    <x v="0"/>
    <x v="8"/>
    <s v="Sweden"/>
    <s v="2014Q1"/>
    <s v="201402"/>
    <d v="2013-12-24T00:00:00"/>
    <s v="4Y00"/>
    <m/>
    <x v="1526"/>
    <s v="Fusion EMEA"/>
    <s v="88R751310"/>
    <x v="654"/>
    <x v="654"/>
    <s v="NO"/>
    <s v="NO"/>
    <n v="47.263399999999997"/>
    <s v="1020379"/>
    <s v="?"/>
    <x v="0"/>
    <m/>
    <m/>
    <m/>
    <x v="0"/>
    <x v="2"/>
  </r>
  <r>
    <x v="0"/>
    <x v="8"/>
    <s v="Sweden"/>
    <s v="2014Q1"/>
    <s v="201402"/>
    <d v="2013-12-24T00:00:00"/>
    <s v="TF00"/>
    <m/>
    <x v="1526"/>
    <s v="Fusion EMEA"/>
    <s v="88R751310"/>
    <x v="654"/>
    <x v="654"/>
    <s v="NO"/>
    <s v="NO"/>
    <n v="105465.0944"/>
    <s v="1020379"/>
    <s v="?"/>
    <x v="0"/>
    <m/>
    <m/>
    <m/>
    <x v="0"/>
    <x v="2"/>
  </r>
  <r>
    <x v="0"/>
    <x v="8"/>
    <s v="Sweden"/>
    <s v="2014Q1"/>
    <s v="201402"/>
    <d v="2013-12-24T00:00:00"/>
    <s v="TE00"/>
    <m/>
    <x v="1527"/>
    <s v="Fusion EMEA"/>
    <s v="88R755377"/>
    <x v="655"/>
    <x v="655"/>
    <s v="NO"/>
    <s v="NO"/>
    <n v="87807.542000000001"/>
    <s v="8800-66694-00"/>
    <s v="?"/>
    <x v="0"/>
    <m/>
    <m/>
    <m/>
    <x v="1"/>
    <x v="2"/>
  </r>
  <r>
    <x v="1"/>
    <x v="1"/>
    <s v="USA"/>
    <s v="2014Q1"/>
    <s v="201402"/>
    <d v="2013-12-24T00:00:00"/>
    <s v="TE00"/>
    <s v="Jackiewicz, Gary"/>
    <x v="1528"/>
    <s v="Fusion Americas"/>
    <s v="24Z130550"/>
    <x v="656"/>
    <x v="656"/>
    <s v="ATTACH_BY_AMIDID"/>
    <s v="NO"/>
    <n v="49139.355600000003"/>
    <s v="103300891540"/>
    <s v="?"/>
    <x v="2"/>
    <s v="E-NYC Metro"/>
    <s v="2-Seed"/>
    <s v="2-Seed SW"/>
    <x v="1"/>
    <x v="2"/>
  </r>
  <r>
    <x v="1"/>
    <x v="1"/>
    <s v="USA"/>
    <s v="2014Q1"/>
    <s v="201402"/>
    <d v="2013-12-24T00:00:00"/>
    <s v="TE00"/>
    <m/>
    <x v="1529"/>
    <s v="Fusion Americas"/>
    <s v="24Z130530"/>
    <x v="657"/>
    <x v="657"/>
    <s v="NO"/>
    <s v="NO"/>
    <n v="7650"/>
    <s v="4300210782"/>
    <s v="?"/>
    <x v="3"/>
    <s v="P-SLED"/>
    <s v="4-Comm T2"/>
    <s v="4-Comm T2"/>
    <x v="1"/>
    <x v="2"/>
  </r>
  <r>
    <x v="1"/>
    <x v="1"/>
    <s v="USA"/>
    <s v="2014Q1"/>
    <s v="201402"/>
    <d v="2013-12-24T00:00:00"/>
    <s v="TE00"/>
    <m/>
    <x v="1530"/>
    <s v="Fusion Americas"/>
    <s v="24Z130432"/>
    <x v="658"/>
    <x v="658"/>
    <s v="NO"/>
    <s v="NO"/>
    <n v="198488"/>
    <s v="103300891184"/>
    <s v="?"/>
    <x v="1"/>
    <s v="W-South Central"/>
    <s v="5-Territory"/>
    <s v="5-Territory"/>
    <x v="0"/>
    <x v="2"/>
  </r>
  <r>
    <x v="1"/>
    <x v="1"/>
    <s v="USA"/>
    <s v="2014Q1"/>
    <s v="201402"/>
    <d v="2013-12-24T00:00:00"/>
    <s v="TE00"/>
    <m/>
    <x v="1531"/>
    <s v="Fusion Americas"/>
    <s v="24Z130259"/>
    <x v="659"/>
    <x v="659"/>
    <s v="NO"/>
    <s v="NO"/>
    <n v="24811.200000000001"/>
    <s v="4300210612"/>
    <s v="?"/>
    <x v="3"/>
    <s v="P-SLED"/>
    <s v="5-Territory"/>
    <s v="5-Territory"/>
    <x v="1"/>
    <x v="2"/>
  </r>
  <r>
    <x v="1"/>
    <x v="1"/>
    <s v="USA"/>
    <s v="2014Q1"/>
    <s v="201402"/>
    <d v="2013-12-24T00:00:00"/>
    <s v="TE00"/>
    <m/>
    <x v="1532"/>
    <s v="Fusion Americas"/>
    <s v="24Z130520"/>
    <x v="660"/>
    <x v="660"/>
    <s v="NO"/>
    <s v="NO"/>
    <n v="23606.640899999999"/>
    <s v="4300210781"/>
    <s v="?"/>
    <x v="0"/>
    <m/>
    <m/>
    <m/>
    <x v="1"/>
    <x v="2"/>
  </r>
  <r>
    <x v="1"/>
    <x v="1"/>
    <s v="USA"/>
    <s v="2014Q1"/>
    <s v="201402"/>
    <d v="2013-12-24T00:00:00"/>
    <s v="TE00"/>
    <m/>
    <x v="1533"/>
    <s v="Fusion Americas"/>
    <s v="24Z130443"/>
    <x v="661"/>
    <x v="661"/>
    <s v="NO"/>
    <s v="NO"/>
    <n v="20517.400000000001"/>
    <s v="103300891458"/>
    <s v="?"/>
    <x v="2"/>
    <s v="E-NYC Metro"/>
    <s v="5-Territory"/>
    <s v="5-Territory"/>
    <x v="1"/>
    <x v="2"/>
  </r>
  <r>
    <x v="1"/>
    <x v="1"/>
    <s v="USA"/>
    <s v="2014Q1"/>
    <s v="201402"/>
    <d v="2013-12-24T00:00:00"/>
    <s v="8700"/>
    <m/>
    <x v="1534"/>
    <s v="Fusion Americas"/>
    <s v="26Z075613"/>
    <x v="662"/>
    <x v="662"/>
    <s v="NO"/>
    <s v="NO"/>
    <n v="5000"/>
    <s v="EMAP - Silver Membership"/>
    <s v="?"/>
    <x v="0"/>
    <m/>
    <m/>
    <m/>
    <x v="1"/>
    <x v="2"/>
  </r>
  <r>
    <x v="1"/>
    <x v="1"/>
    <s v="USA"/>
    <s v="2014Q1"/>
    <s v="201402"/>
    <d v="2013-12-24T00:00:00"/>
    <s v="8700"/>
    <m/>
    <x v="1535"/>
    <s v="Fusion Americas"/>
    <s v="26Z075612"/>
    <x v="663"/>
    <x v="663"/>
    <s v="NO"/>
    <s v="NO"/>
    <n v="5000"/>
    <s v="EMAP - Silver Membership"/>
    <s v="?"/>
    <x v="0"/>
    <m/>
    <m/>
    <m/>
    <x v="1"/>
    <x v="2"/>
  </r>
  <r>
    <x v="1"/>
    <x v="1"/>
    <s v="USA"/>
    <s v="2014Q1"/>
    <s v="201402"/>
    <d v="2013-12-24T00:00:00"/>
    <s v="8700"/>
    <m/>
    <x v="1536"/>
    <s v="Fusion Americas"/>
    <s v="26Z075615"/>
    <x v="664"/>
    <x v="664"/>
    <s v="NO"/>
    <s v="NO"/>
    <n v="5000"/>
    <s v="EMAP - Silver Membership"/>
    <s v="?"/>
    <x v="0"/>
    <m/>
    <m/>
    <m/>
    <x v="1"/>
    <x v="2"/>
  </r>
  <r>
    <x v="1"/>
    <x v="1"/>
    <s v="USA"/>
    <s v="2014Q1"/>
    <s v="201402"/>
    <d v="2013-12-24T00:00:00"/>
    <s v="8700"/>
    <m/>
    <x v="1537"/>
    <s v="Fusion Americas"/>
    <s v="26Z075614"/>
    <x v="58"/>
    <x v="58"/>
    <s v="NO"/>
    <s v="NO"/>
    <n v="20000"/>
    <s v="5004398539"/>
    <s v="?"/>
    <x v="2"/>
    <s v="E-NYC Metro"/>
    <s v="3-Comm T1"/>
    <s v="3-Comm T1"/>
    <x v="1"/>
    <x v="2"/>
  </r>
  <r>
    <x v="1"/>
    <x v="1"/>
    <s v="USA"/>
    <s v="2014Q1"/>
    <s v="201402"/>
    <d v="2013-12-24T00:00:00"/>
    <s v="8700"/>
    <m/>
    <x v="1538"/>
    <s v="Fusion Americas"/>
    <s v="26Z075611"/>
    <x v="14"/>
    <x v="14"/>
    <s v="NO"/>
    <s v="NO"/>
    <n v="5000"/>
    <s v="EMAP - Silver Membership"/>
    <s v="?"/>
    <x v="0"/>
    <m/>
    <m/>
    <m/>
    <x v="1"/>
    <x v="1"/>
  </r>
  <r>
    <x v="1"/>
    <x v="1"/>
    <s v="USA"/>
    <s v="2014Q1"/>
    <s v="201402"/>
    <d v="2013-12-24T00:00:00"/>
    <s v="8700"/>
    <m/>
    <x v="1539"/>
    <s v="Fusion Americas"/>
    <s v="26Z075608"/>
    <x v="665"/>
    <x v="665"/>
    <s v="NO"/>
    <s v="NO"/>
    <n v="5000"/>
    <s v="EMAP - Silver Membership"/>
    <s v="?"/>
    <x v="0"/>
    <m/>
    <m/>
    <m/>
    <x v="1"/>
    <x v="2"/>
  </r>
  <r>
    <x v="1"/>
    <x v="1"/>
    <s v="USA"/>
    <s v="2014Q1"/>
    <s v="201402"/>
    <d v="2013-12-24T00:00:00"/>
    <s v="8700"/>
    <m/>
    <x v="1540"/>
    <s v="Fusion Americas"/>
    <s v="26Z075607"/>
    <x v="666"/>
    <x v="666"/>
    <s v="NO"/>
    <s v="NO"/>
    <n v="10000"/>
    <s v="EMAP - Gold Membership"/>
    <s v="?"/>
    <x v="1"/>
    <s v="W-Northwest"/>
    <s v="2-Seed"/>
    <s v="2-Seed EG"/>
    <x v="1"/>
    <x v="2"/>
  </r>
  <r>
    <x v="1"/>
    <x v="1"/>
    <s v="USA"/>
    <s v="2014Q1"/>
    <s v="201402"/>
    <d v="2013-12-24T00:00:00"/>
    <s v="8700"/>
    <m/>
    <x v="1541"/>
    <s v="Fusion Americas"/>
    <s v="26Z075616"/>
    <x v="667"/>
    <x v="667"/>
    <s v="NO"/>
    <s v="NO"/>
    <n v="10000"/>
    <s v="BTO - TIP"/>
    <s v="?"/>
    <x v="1"/>
    <s v="W-Northwest"/>
    <s v="5-Territory"/>
    <s v="5-Territory"/>
    <x v="1"/>
    <x v="2"/>
  </r>
  <r>
    <x v="1"/>
    <x v="1"/>
    <s v="USA"/>
    <s v="2014Q1"/>
    <s v="201402"/>
    <d v="2013-12-24T00:00:00"/>
    <s v="8700"/>
    <m/>
    <x v="1542"/>
    <s v="Fusion Americas"/>
    <s v="26Z075623"/>
    <x v="668"/>
    <x v="668"/>
    <s v="NO"/>
    <s v="NO"/>
    <n v="5000"/>
    <s v="ESP - Silver Membership"/>
    <s v="?"/>
    <x v="1"/>
    <s v="W-Northwest"/>
    <s v="4-Comm T2"/>
    <s v="4-Comm Invest"/>
    <x v="1"/>
    <x v="2"/>
  </r>
  <r>
    <x v="1"/>
    <x v="1"/>
    <s v="USA"/>
    <s v="2014Q1"/>
    <s v="201402"/>
    <d v="2013-12-24T00:00:00"/>
    <s v="8700"/>
    <m/>
    <x v="1543"/>
    <s v="Fusion Americas"/>
    <s v="26Z075624"/>
    <x v="669"/>
    <x v="669"/>
    <s v="NO"/>
    <s v="NO"/>
    <n v="5000"/>
    <s v="ESP - Silver Membership"/>
    <s v="?"/>
    <x v="1"/>
    <s v="W-Southwest"/>
    <s v="5-Territory"/>
    <s v="5-Territory"/>
    <x v="1"/>
    <x v="2"/>
  </r>
  <r>
    <x v="1"/>
    <x v="1"/>
    <s v="USA"/>
    <s v="2014Q1"/>
    <s v="201402"/>
    <d v="2013-12-24T00:00:00"/>
    <s v="8700"/>
    <m/>
    <x v="1544"/>
    <s v="Fusion Americas"/>
    <s v="26Z075621"/>
    <x v="670"/>
    <x v="670"/>
    <s v="NO"/>
    <s v="NO"/>
    <n v="10000"/>
    <s v="EMAP - Gold Membership"/>
    <s v="?"/>
    <x v="1"/>
    <s v="W-Northwest"/>
    <s v="5-Territory"/>
    <s v="5-Territory"/>
    <x v="1"/>
    <x v="2"/>
  </r>
  <r>
    <x v="1"/>
    <x v="1"/>
    <s v="USA"/>
    <s v="2014Q1"/>
    <s v="201402"/>
    <d v="2013-12-24T00:00:00"/>
    <s v="8700"/>
    <m/>
    <x v="1545"/>
    <s v="Fusion Americas"/>
    <s v="26Z075618"/>
    <x v="671"/>
    <x v="671"/>
    <s v="NO"/>
    <s v="NO"/>
    <n v="10000"/>
    <s v="EMAP - Gold Membership"/>
    <s v="?"/>
    <x v="1"/>
    <s v="W-NC Great Lakes"/>
    <s v="5-Territory"/>
    <s v="5-Territory"/>
    <x v="1"/>
    <x v="2"/>
  </r>
  <r>
    <x v="1"/>
    <x v="1"/>
    <s v="USA"/>
    <s v="2014Q1"/>
    <s v="201402"/>
    <d v="2013-12-24T00:00:00"/>
    <s v="8700"/>
    <m/>
    <x v="1546"/>
    <s v="Fusion Americas"/>
    <s v="26Z075620"/>
    <x v="14"/>
    <x v="14"/>
    <s v="NO"/>
    <s v="NO"/>
    <n v="10000"/>
    <s v="EMAP - Gold Membership"/>
    <s v="?"/>
    <x v="0"/>
    <m/>
    <m/>
    <m/>
    <x v="1"/>
    <x v="1"/>
  </r>
  <r>
    <x v="1"/>
    <x v="1"/>
    <s v="USA"/>
    <s v="2014Q1"/>
    <s v="201402"/>
    <d v="2013-12-24T00:00:00"/>
    <s v="8700"/>
    <m/>
    <x v="1547"/>
    <s v="Fusion Americas"/>
    <s v="26Z075619"/>
    <x v="1"/>
    <x v="1"/>
    <s v="NO"/>
    <s v="NO"/>
    <n v="2000"/>
    <s v="IMAP - Silver Membership"/>
    <s v="?"/>
    <x v="0"/>
    <m/>
    <m/>
    <m/>
    <x v="1"/>
    <x v="1"/>
  </r>
  <r>
    <x v="1"/>
    <x v="4"/>
    <s v="Brazil"/>
    <s v="2014Q1"/>
    <s v="201402"/>
    <d v="2013-12-26T00:00:00"/>
    <s v="4Y00"/>
    <s v="Lutfi, Raul"/>
    <x v="1385"/>
    <s v="Fusion Americas"/>
    <s v="K1Z062183"/>
    <x v="605"/>
    <x v="605"/>
    <s v="NO"/>
    <s v="NO"/>
    <n v="16007.52"/>
    <s v="4600006246 - Aditivo 39"/>
    <s v="?"/>
    <x v="0"/>
    <m/>
    <m/>
    <m/>
    <x v="1"/>
    <x v="2"/>
  </r>
  <r>
    <x v="1"/>
    <x v="4"/>
    <s v="Argentina"/>
    <s v="2014Q1"/>
    <s v="201402"/>
    <d v="2013-12-26T00:00:00"/>
    <s v="TF00"/>
    <m/>
    <x v="1548"/>
    <s v="Fusion Americas"/>
    <s v="94Z006372"/>
    <x v="672"/>
    <x v="672"/>
    <s v="NO"/>
    <s v="NO"/>
    <n v="21712.080000000002"/>
    <s v="4100029579"/>
    <s v="?"/>
    <x v="0"/>
    <m/>
    <m/>
    <m/>
    <x v="1"/>
    <x v="2"/>
  </r>
  <r>
    <x v="2"/>
    <x v="15"/>
    <s v="India"/>
    <s v="2014Q1"/>
    <s v="201402"/>
    <d v="2013-12-26T00:00:00"/>
    <s v="4Y00"/>
    <m/>
    <x v="1549"/>
    <s v="Fusion APJ"/>
    <s v="75IN24295"/>
    <x v="340"/>
    <x v="339"/>
    <s v="NO"/>
    <s v="NO"/>
    <n v="50270.6"/>
    <s v="P056488D/GENPACT"/>
    <s v="?"/>
    <x v="0"/>
    <m/>
    <m/>
    <m/>
    <x v="1"/>
    <x v="2"/>
  </r>
  <r>
    <x v="2"/>
    <x v="15"/>
    <s v="India"/>
    <s v="2014Q1"/>
    <s v="201402"/>
    <d v="2013-12-26T00:00:00"/>
    <s v="4Y00"/>
    <m/>
    <x v="1113"/>
    <s v="Fusion APJ"/>
    <s v="75IN24192"/>
    <x v="340"/>
    <x v="339"/>
    <s v="NO"/>
    <s v="NO"/>
    <n v="-0.02"/>
    <s v="P056333D/GENPACT"/>
    <s v="?"/>
    <x v="0"/>
    <m/>
    <m/>
    <m/>
    <x v="1"/>
    <x v="2"/>
  </r>
  <r>
    <x v="1"/>
    <x v="4"/>
    <s v="Colombia"/>
    <s v="2014Q1"/>
    <s v="201402"/>
    <d v="2013-12-26T00:00:00"/>
    <s v="TE00"/>
    <m/>
    <x v="1550"/>
    <s v="Fusion Americas"/>
    <s v="R6Z006625"/>
    <x v="139"/>
    <x v="138"/>
    <s v="NO"/>
    <s v="ATTACH_BY_AMIDID"/>
    <n v="2920"/>
    <s v="14458"/>
    <s v="?"/>
    <x v="0"/>
    <m/>
    <m/>
    <m/>
    <x v="1"/>
    <x v="0"/>
  </r>
  <r>
    <x v="1"/>
    <x v="4"/>
    <s v="Colombia"/>
    <s v="2014Q1"/>
    <s v="201402"/>
    <d v="2013-12-26T00:00:00"/>
    <s v="TF00"/>
    <m/>
    <x v="1551"/>
    <s v="Fusion Americas"/>
    <s v="R6Z006647"/>
    <x v="673"/>
    <x v="673"/>
    <s v="NO"/>
    <s v="NO"/>
    <n v="17937.900000000001"/>
    <s v="031- 2013"/>
    <s v="?"/>
    <x v="0"/>
    <m/>
    <m/>
    <m/>
    <x v="1"/>
    <x v="2"/>
  </r>
  <r>
    <x v="1"/>
    <x v="4"/>
    <s v="Colombia"/>
    <s v="2014Q1"/>
    <s v="201402"/>
    <d v="2013-12-26T00:00:00"/>
    <s v="TF00"/>
    <m/>
    <x v="1552"/>
    <s v="Fusion Americas"/>
    <s v="R6Z006632"/>
    <x v="139"/>
    <x v="138"/>
    <s v="NO"/>
    <s v="ATTACH_BY_ORDERNO"/>
    <n v="65115.65"/>
    <s v="14482"/>
    <s v="?"/>
    <x v="0"/>
    <m/>
    <m/>
    <m/>
    <x v="1"/>
    <x v="0"/>
  </r>
  <r>
    <x v="0"/>
    <x v="13"/>
    <s v="France"/>
    <s v="2014Q1"/>
    <s v="201402"/>
    <d v="2013-12-26T00:00:00"/>
    <s v="TF00"/>
    <m/>
    <x v="1553"/>
    <s v="Fusion EMEA"/>
    <s v="81R755382"/>
    <x v="674"/>
    <x v="674"/>
    <s v="NO"/>
    <s v="NO"/>
    <n v="1810.4404999999999"/>
    <s v="3505276789 / Valid IT / Randstad"/>
    <s v="?"/>
    <x v="0"/>
    <m/>
    <m/>
    <m/>
    <x v="1"/>
    <x v="2"/>
  </r>
  <r>
    <x v="2"/>
    <x v="12"/>
    <s v="Japan"/>
    <s v="2014Q1"/>
    <s v="201402"/>
    <d v="2013-12-25T00:00:00"/>
    <s v="8700"/>
    <s v="Kawase, Atsushi"/>
    <x v="1554"/>
    <s v="Fusion APJ"/>
    <s v="89FB13985"/>
    <x v="675"/>
    <x v="675"/>
    <s v="NO"/>
    <s v="NO"/>
    <n v="1308.2084"/>
    <s v="H25-B06208"/>
    <s v="?"/>
    <x v="0"/>
    <m/>
    <m/>
    <m/>
    <x v="1"/>
    <x v="2"/>
  </r>
  <r>
    <x v="2"/>
    <x v="12"/>
    <s v="Japan"/>
    <s v="2014Q1"/>
    <s v="201402"/>
    <d v="2013-12-25T00:00:00"/>
    <s v="8700"/>
    <s v="Takasu, Kenichi"/>
    <x v="1555"/>
    <s v="Fusion APJ"/>
    <s v="89FP05625"/>
    <x v="300"/>
    <x v="299"/>
    <s v="NO"/>
    <s v="NO"/>
    <n v="2426.9929999999999"/>
    <s v="1052HP-50935-109"/>
    <s v="?"/>
    <x v="0"/>
    <m/>
    <m/>
    <m/>
    <x v="1"/>
    <x v="2"/>
  </r>
  <r>
    <x v="0"/>
    <x v="5"/>
    <s v="Israel"/>
    <s v="2014Q1"/>
    <s v="201402"/>
    <d v="2013-12-25T00:00:00"/>
    <s v="8700"/>
    <m/>
    <x v="1556"/>
    <s v="Fusion EMEA"/>
    <s v="74R757637"/>
    <x v="250"/>
    <x v="249"/>
    <s v="NO"/>
    <s v="NO"/>
    <n v="63785.7"/>
    <s v="20131225-leumi"/>
    <s v="?"/>
    <x v="0"/>
    <m/>
    <m/>
    <m/>
    <x v="1"/>
    <x v="2"/>
  </r>
  <r>
    <x v="0"/>
    <x v="5"/>
    <s v="Turkey"/>
    <s v="2014Q1"/>
    <s v="201402"/>
    <d v="2013-12-25T00:00:00"/>
    <s v="8700"/>
    <s v="Matur, Nevcihan"/>
    <x v="1557"/>
    <s v="Fusion EMEA"/>
    <s v="J4R756994"/>
    <x v="352"/>
    <x v="351"/>
    <s v="NO"/>
    <s v="NO"/>
    <n v="39020"/>
    <s v="SUPERONLINE 39558"/>
    <s v="?"/>
    <x v="0"/>
    <m/>
    <m/>
    <m/>
    <x v="1"/>
    <x v="2"/>
  </r>
  <r>
    <x v="0"/>
    <x v="3"/>
    <s v="Russia"/>
    <s v="2014Q1"/>
    <s v="201402"/>
    <d v="2013-12-25T00:00:00"/>
    <s v="8700"/>
    <m/>
    <x v="1558"/>
    <s v="Fusion EMEA"/>
    <s v="CBR754971"/>
    <x v="14"/>
    <x v="14"/>
    <s v="NO"/>
    <s v="NO"/>
    <n v="7431.18"/>
    <s v="TCG039642_Ent_Raiffeissen"/>
    <s v="?"/>
    <x v="0"/>
    <m/>
    <m/>
    <m/>
    <x v="1"/>
    <x v="1"/>
  </r>
  <r>
    <x v="0"/>
    <x v="3"/>
    <s v="Russia"/>
    <s v="2014Q1"/>
    <s v="201402"/>
    <d v="2013-12-25T00:00:00"/>
    <s v="8700"/>
    <m/>
    <x v="1559"/>
    <s v="Fusion EMEA"/>
    <s v="CBR756807"/>
    <x v="14"/>
    <x v="14"/>
    <s v="NO"/>
    <s v="NO"/>
    <n v="1948.71"/>
    <s v="142019Q"/>
    <s v="?"/>
    <x v="0"/>
    <m/>
    <m/>
    <m/>
    <x v="1"/>
    <x v="1"/>
  </r>
  <r>
    <x v="0"/>
    <x v="3"/>
    <s v="Russia"/>
    <s v="2014Q1"/>
    <s v="201402"/>
    <d v="2013-12-25T00:00:00"/>
    <s v="TE00"/>
    <m/>
    <x v="1559"/>
    <s v="Fusion EMEA"/>
    <s v="CBR756807"/>
    <x v="14"/>
    <x v="14"/>
    <s v="NO"/>
    <s v="NO"/>
    <n v="35747.56"/>
    <s v="142019Q"/>
    <s v="?"/>
    <x v="0"/>
    <m/>
    <m/>
    <m/>
    <x v="1"/>
    <x v="1"/>
  </r>
  <r>
    <x v="0"/>
    <x v="3"/>
    <s v="Russia"/>
    <s v="2014Q1"/>
    <s v="201402"/>
    <d v="2013-12-25T00:00:00"/>
    <s v="8700"/>
    <m/>
    <x v="1560"/>
    <s v="Fusion EMEA"/>
    <s v="CBR757684"/>
    <x v="21"/>
    <x v="21"/>
    <s v="NO"/>
    <s v="NO"/>
    <n v="3349.5"/>
    <s v="HPE-1351"/>
    <s v="?"/>
    <x v="0"/>
    <m/>
    <m/>
    <m/>
    <x v="1"/>
    <x v="2"/>
  </r>
  <r>
    <x v="0"/>
    <x v="10"/>
    <s v="Morocco"/>
    <s v="2014Q1"/>
    <s v="201402"/>
    <d v="2013-12-24T00:00:00"/>
    <s v="TF00"/>
    <m/>
    <x v="1561"/>
    <s v="Fusion EMEA"/>
    <s v="E8R755394"/>
    <x v="253"/>
    <x v="252"/>
    <s v="NO"/>
    <s v="NO"/>
    <n v="33775.15"/>
    <s v="CF012126"/>
    <s v="?"/>
    <x v="0"/>
    <m/>
    <m/>
    <m/>
    <x v="0"/>
    <x v="2"/>
  </r>
  <r>
    <x v="1"/>
    <x v="4"/>
    <s v="Mexico"/>
    <s v="2014Q1"/>
    <s v="201402"/>
    <d v="2013-12-23T00:00:00"/>
    <s v="8700"/>
    <m/>
    <x v="1562"/>
    <s v="Fusion Americas"/>
    <s v="36Z036569"/>
    <x v="14"/>
    <x v="14"/>
    <s v="NO"/>
    <s v="NO"/>
    <n v="3926.1"/>
    <s v="52000083/DIRECT/Acision"/>
    <s v="?"/>
    <x v="0"/>
    <m/>
    <m/>
    <m/>
    <x v="1"/>
    <x v="1"/>
  </r>
  <r>
    <x v="0"/>
    <x v="3"/>
    <s v="Russia"/>
    <s v="2014Q1"/>
    <s v="201402"/>
    <d v="2013-12-23T00:00:00"/>
    <s v="8700"/>
    <m/>
    <x v="1563"/>
    <s v="Fusion EMEA"/>
    <s v="CBR747916"/>
    <x v="14"/>
    <x v="14"/>
    <s v="NO"/>
    <s v="NO"/>
    <n v="4723.46"/>
    <s v="TCG041164_Ent_CB"/>
    <s v="?"/>
    <x v="0"/>
    <m/>
    <m/>
    <m/>
    <x v="1"/>
    <x v="1"/>
  </r>
  <r>
    <x v="0"/>
    <x v="3"/>
    <s v="Romania"/>
    <s v="2014Q1"/>
    <s v="201402"/>
    <d v="2013-12-23T00:00:00"/>
    <s v="TE00"/>
    <m/>
    <x v="1564"/>
    <s v="Fusion EMEA"/>
    <s v="CBR749417"/>
    <x v="74"/>
    <x v="74"/>
    <s v="NO"/>
    <s v="NO"/>
    <n v="5871.3977000000004"/>
    <s v="09E13_00266"/>
    <s v="?"/>
    <x v="0"/>
    <m/>
    <m/>
    <m/>
    <x v="1"/>
    <x v="2"/>
  </r>
  <r>
    <x v="0"/>
    <x v="3"/>
    <s v="Russia"/>
    <s v="2014Q1"/>
    <s v="201402"/>
    <d v="2013-12-23T00:00:00"/>
    <s v="TE00"/>
    <m/>
    <x v="1565"/>
    <s v="Fusion EMEA"/>
    <s v="CBR749818"/>
    <x v="14"/>
    <x v="14"/>
    <s v="NO"/>
    <s v="NO"/>
    <n v="490544.45"/>
    <s v="TCG040852_Ent_FTC"/>
    <s v="?"/>
    <x v="0"/>
    <m/>
    <m/>
    <m/>
    <x v="2"/>
    <x v="1"/>
  </r>
  <r>
    <x v="0"/>
    <x v="10"/>
    <s v="Qatar"/>
    <s v="2014Q1"/>
    <s v="201402"/>
    <d v="2013-12-23T00:00:00"/>
    <s v="TF00"/>
    <m/>
    <x v="1566"/>
    <s v="Fusion EMEA"/>
    <s v="E8R749321"/>
    <x v="95"/>
    <x v="95"/>
    <s v="NO"/>
    <s v="NO"/>
    <n v="30240"/>
    <s v="HP-MEZ-34813"/>
    <s v="?"/>
    <x v="0"/>
    <m/>
    <m/>
    <m/>
    <x v="1"/>
    <x v="2"/>
  </r>
  <r>
    <x v="1"/>
    <x v="1"/>
    <s v="USA"/>
    <s v="2014Q1"/>
    <s v="201402"/>
    <d v="2013-12-23T00:00:00"/>
    <s v="TE00"/>
    <m/>
    <x v="1567"/>
    <s v="Fusion Americas"/>
    <s v="26Z075542"/>
    <x v="1"/>
    <x v="1"/>
    <s v="NO"/>
    <s v="NO"/>
    <n v="36000"/>
    <s v="201312877-2"/>
    <s v="?"/>
    <x v="0"/>
    <m/>
    <m/>
    <m/>
    <x v="1"/>
    <x v="1"/>
  </r>
  <r>
    <x v="0"/>
    <x v="10"/>
    <s v="Kenya"/>
    <s v="2014Q1"/>
    <s v="201402"/>
    <d v="2013-12-23T00:00:00"/>
    <s v="TF00"/>
    <m/>
    <x v="1568"/>
    <s v="Fusion EMEA"/>
    <s v="E8R750359"/>
    <x v="14"/>
    <x v="14"/>
    <s v="NO"/>
    <s v="NO"/>
    <n v="23229.599999999999"/>
    <s v="HM330284C"/>
    <s v="?"/>
    <x v="0"/>
    <m/>
    <m/>
    <m/>
    <x v="1"/>
    <x v="1"/>
  </r>
  <r>
    <x v="2"/>
    <x v="9"/>
    <s v="Korea"/>
    <s v="2014Q1"/>
    <s v="201402"/>
    <d v="2013-12-23T00:00:00"/>
    <s v="8700"/>
    <m/>
    <x v="1569"/>
    <s v="Fusion APJ"/>
    <s v="E51057181"/>
    <x v="14"/>
    <x v="14"/>
    <s v="NO"/>
    <s v="NO"/>
    <n v="19412.7824"/>
    <s v="E6HP-15241-01"/>
    <s v="?"/>
    <x v="0"/>
    <m/>
    <m/>
    <m/>
    <x v="1"/>
    <x v="1"/>
  </r>
  <r>
    <x v="1"/>
    <x v="1"/>
    <s v="USA"/>
    <s v="2014Q1"/>
    <s v="201402"/>
    <d v="2013-12-23T00:00:00"/>
    <s v="8700"/>
    <m/>
    <x v="1570"/>
    <s v="Fusion Americas"/>
    <s v="26Z075533"/>
    <x v="161"/>
    <x v="160"/>
    <s v="NO"/>
    <s v="NO"/>
    <n v="4968.12"/>
    <s v="7600015153"/>
    <s v="?"/>
    <x v="3"/>
    <s v="P-FED-Civ/SI"/>
    <s v="1-Strat"/>
    <s v="1-Strat"/>
    <x v="1"/>
    <x v="2"/>
  </r>
  <r>
    <x v="1"/>
    <x v="1"/>
    <s v="USA"/>
    <s v="2014Q1"/>
    <s v="201402"/>
    <d v="2013-12-23T00:00:00"/>
    <s v="TE00"/>
    <m/>
    <x v="1571"/>
    <s v="Fusion Americas"/>
    <s v="24Z130344"/>
    <x v="676"/>
    <x v="676"/>
    <s v="NO"/>
    <s v="NO"/>
    <n v="55350"/>
    <s v="103300891022"/>
    <s v="?"/>
    <x v="0"/>
    <m/>
    <m/>
    <m/>
    <x v="1"/>
    <x v="2"/>
  </r>
  <r>
    <x v="1"/>
    <x v="1"/>
    <s v="USA"/>
    <s v="2014Q1"/>
    <s v="201402"/>
    <d v="2013-12-23T00:00:00"/>
    <s v="8700"/>
    <s v="Jackiewicz, Gary"/>
    <x v="1572"/>
    <s v="Fusion Americas"/>
    <s v="24Z130296"/>
    <x v="677"/>
    <x v="677"/>
    <s v="NO"/>
    <s v="NO"/>
    <n v="535440"/>
    <s v="10HC041D"/>
    <s v="?"/>
    <x v="2"/>
    <s v="E-NYC Metro"/>
    <s v="1-Strat"/>
    <s v="1-Strat EG"/>
    <x v="2"/>
    <x v="2"/>
  </r>
  <r>
    <x v="0"/>
    <x v="0"/>
    <s v="UK"/>
    <s v="2014Q1"/>
    <s v="201402"/>
    <d v="2013-12-23T00:00:00"/>
    <s v="TE00"/>
    <s v="Wright, William"/>
    <x v="1573"/>
    <s v="Fusion EMEA"/>
    <s v="80R750676"/>
    <x v="512"/>
    <x v="512"/>
    <s v="ATTACH_BY_AMIDID"/>
    <s v="NO"/>
    <n v="37247.973299999998"/>
    <s v="7600001464"/>
    <s v="?"/>
    <x v="0"/>
    <m/>
    <m/>
    <m/>
    <x v="1"/>
    <x v="1"/>
  </r>
  <r>
    <x v="1"/>
    <x v="1"/>
    <s v="USA"/>
    <s v="2014Q1"/>
    <s v="201402"/>
    <d v="2013-12-23T00:00:00"/>
    <s v="TE00"/>
    <m/>
    <x v="1574"/>
    <s v="Fusion Americas"/>
    <s v="24Z130452"/>
    <x v="678"/>
    <x v="678"/>
    <s v="NO"/>
    <s v="NO"/>
    <n v="5040"/>
    <s v="4300210883"/>
    <s v="?"/>
    <x v="2"/>
    <s v="E-Mid Atlantic"/>
    <s v="4-Comm T2"/>
    <s v="4-Comm Invest"/>
    <x v="1"/>
    <x v="2"/>
  </r>
  <r>
    <x v="1"/>
    <x v="1"/>
    <s v="USA"/>
    <s v="2014Q1"/>
    <s v="201402"/>
    <d v="2013-12-23T00:00:00"/>
    <s v="TE00"/>
    <m/>
    <x v="1575"/>
    <s v="Fusion Americas"/>
    <s v="26Z075581"/>
    <x v="679"/>
    <x v="679"/>
    <s v="NO"/>
    <s v="ATTACH_BY_AMIDID"/>
    <n v="339000"/>
    <s v="HQR-3000241953"/>
    <s v="?"/>
    <x v="2"/>
    <s v="E-Mid Atlantic"/>
    <s v="3-Comm T1"/>
    <s v="3-Comm T1"/>
    <x v="2"/>
    <x v="0"/>
  </r>
  <r>
    <x v="1"/>
    <x v="1"/>
    <s v="USA"/>
    <s v="2014Q1"/>
    <s v="201402"/>
    <d v="2013-12-23T00:00:00"/>
    <s v="TE00"/>
    <m/>
    <x v="1576"/>
    <s v="Fusion Americas"/>
    <s v="26Z075583"/>
    <x v="680"/>
    <x v="680"/>
    <s v="NO"/>
    <s v="NO"/>
    <n v="3806.5"/>
    <s v="103300891183"/>
    <s v="?"/>
    <x v="2"/>
    <s v="E-Southeast"/>
    <s v="5-Territory"/>
    <s v="5-Territory"/>
    <x v="1"/>
    <x v="2"/>
  </r>
  <r>
    <x v="1"/>
    <x v="1"/>
    <s v="USA"/>
    <s v="2014Q1"/>
    <s v="201402"/>
    <d v="2013-12-23T00:00:00"/>
    <s v="TE00"/>
    <m/>
    <x v="1577"/>
    <s v="Fusion Americas"/>
    <s v="26Z075524"/>
    <x v="1"/>
    <x v="1"/>
    <s v="NO"/>
    <s v="NO"/>
    <n v="40662.6"/>
    <s v="5004425823"/>
    <s v="?"/>
    <x v="0"/>
    <m/>
    <m/>
    <m/>
    <x v="1"/>
    <x v="1"/>
  </r>
  <r>
    <x v="1"/>
    <x v="1"/>
    <s v="USA"/>
    <s v="2014Q1"/>
    <s v="201402"/>
    <d v="2013-12-23T00:00:00"/>
    <s v="TE00"/>
    <m/>
    <x v="1578"/>
    <s v="Fusion Americas"/>
    <s v="24Z130563"/>
    <x v="681"/>
    <x v="681"/>
    <s v="NO"/>
    <s v="NO"/>
    <n v="152542"/>
    <s v="103300891659"/>
    <s v="?"/>
    <x v="2"/>
    <s v="E-Mid Atlantic"/>
    <s v="5-Territory"/>
    <s v="5-Territory"/>
    <x v="0"/>
    <x v="2"/>
  </r>
  <r>
    <x v="0"/>
    <x v="2"/>
    <s v="Switzerland"/>
    <s v="2014Q1"/>
    <s v="201402"/>
    <d v="2013-12-23T00:00:00"/>
    <s v="TE00"/>
    <s v="Hodel, Urs"/>
    <x v="1579"/>
    <s v="Fusion EMEA"/>
    <s v="87R749426"/>
    <x v="433"/>
    <x v="433"/>
    <s v="NO"/>
    <s v="NO"/>
    <n v="23095.705099999999"/>
    <s v="4300058462/99621/SwissConomy"/>
    <s v="?"/>
    <x v="0"/>
    <m/>
    <m/>
    <m/>
    <x v="1"/>
    <x v="2"/>
  </r>
  <r>
    <x v="0"/>
    <x v="3"/>
    <s v="Slovakia"/>
    <s v="2014Q1"/>
    <s v="201402"/>
    <d v="2013-12-23T00:00:00"/>
    <s v="TE00"/>
    <m/>
    <x v="1580"/>
    <s v="Fusion EMEA"/>
    <s v="CBR749451"/>
    <x v="14"/>
    <x v="14"/>
    <s v="NO"/>
    <s v="NO"/>
    <n v="70744.970100000006"/>
    <s v="4500018012"/>
    <s v="?"/>
    <x v="0"/>
    <m/>
    <m/>
    <m/>
    <x v="1"/>
    <x v="1"/>
  </r>
  <r>
    <x v="0"/>
    <x v="3"/>
    <s v="Slovakia"/>
    <s v="2014Q1"/>
    <s v="201402"/>
    <d v="2013-12-23T00:00:00"/>
    <s v="8700"/>
    <m/>
    <x v="1581"/>
    <s v="Fusion EMEA"/>
    <s v="CBR749746"/>
    <x v="14"/>
    <x v="14"/>
    <s v="NO"/>
    <s v="NO"/>
    <n v="8680.6689000000006"/>
    <s v="4500018021"/>
    <s v="?"/>
    <x v="0"/>
    <m/>
    <m/>
    <m/>
    <x v="1"/>
    <x v="1"/>
  </r>
  <r>
    <x v="0"/>
    <x v="3"/>
    <s v="Slovakia"/>
    <s v="2014Q1"/>
    <s v="201402"/>
    <d v="2013-12-23T00:00:00"/>
    <s v="8700"/>
    <m/>
    <x v="1582"/>
    <s v="Fusion EMEA"/>
    <s v="CBR749530"/>
    <x v="14"/>
    <x v="14"/>
    <s v="NO"/>
    <s v="NO"/>
    <n v="26042.006600000001"/>
    <s v="4500018019"/>
    <s v="?"/>
    <x v="0"/>
    <m/>
    <m/>
    <m/>
    <x v="1"/>
    <x v="1"/>
  </r>
  <r>
    <x v="0"/>
    <x v="0"/>
    <s v="UK"/>
    <s v="2014Q1"/>
    <s v="201402"/>
    <d v="2013-12-23T00:00:00"/>
    <s v="TE00"/>
    <m/>
    <x v="1583"/>
    <s v="Fusion EMEA"/>
    <s v="80R747565"/>
    <x v="682"/>
    <x v="682"/>
    <s v="NO"/>
    <s v="NO"/>
    <n v="31105.974999999999"/>
    <s v="3505272150"/>
    <s v="?"/>
    <x v="0"/>
    <m/>
    <m/>
    <m/>
    <x v="1"/>
    <x v="2"/>
  </r>
  <r>
    <x v="2"/>
    <x v="11"/>
    <s v="Taiwan"/>
    <s v="2014Q1"/>
    <s v="201402"/>
    <d v="2013-12-23T00:00:00"/>
    <s v="8700"/>
    <m/>
    <x v="1584"/>
    <s v="Fusion APJ"/>
    <s v="D40051318"/>
    <x v="14"/>
    <x v="14"/>
    <s v="NO"/>
    <s v="NO"/>
    <n v="4458.3453"/>
    <s v="P-201312230001"/>
    <s v="?"/>
    <x v="0"/>
    <m/>
    <m/>
    <m/>
    <x v="1"/>
    <x v="1"/>
  </r>
  <r>
    <x v="0"/>
    <x v="5"/>
    <s v="Italy"/>
    <s v="2014Q1"/>
    <s v="201402"/>
    <d v="2013-12-23T00:00:00"/>
    <s v="TE00"/>
    <m/>
    <x v="1585"/>
    <s v="Fusion EMEA"/>
    <s v="82R750974"/>
    <x v="683"/>
    <x v="683"/>
    <s v="NO"/>
    <s v="NO"/>
    <n v="35118.121299999999"/>
    <s v="93497"/>
    <s v="?"/>
    <x v="0"/>
    <m/>
    <m/>
    <m/>
    <x v="1"/>
    <x v="2"/>
  </r>
  <r>
    <x v="0"/>
    <x v="13"/>
    <s v="France"/>
    <s v="2014Q1"/>
    <s v="201402"/>
    <d v="2013-12-23T00:00:00"/>
    <s v="TE00"/>
    <m/>
    <x v="1586"/>
    <s v="Fusion EMEA"/>
    <s v="81R750856"/>
    <x v="684"/>
    <x v="684"/>
    <s v="NO"/>
    <s v="NO"/>
    <n v="94892.210399999996"/>
    <s v="BDC LASER COFINOGA"/>
    <s v="?"/>
    <x v="0"/>
    <m/>
    <m/>
    <m/>
    <x v="1"/>
    <x v="2"/>
  </r>
  <r>
    <x v="1"/>
    <x v="14"/>
    <s v="Canada"/>
    <s v="2014Q1"/>
    <s v="201402"/>
    <d v="2013-12-23T00:00:00"/>
    <s v="8700"/>
    <s v="Bucciarelli, Domenic"/>
    <x v="1587"/>
    <s v="Fusion Americas"/>
    <s v="20Z055470"/>
    <x v="210"/>
    <x v="209"/>
    <s v="ATTACH_BY_AMIDID"/>
    <s v="NO"/>
    <n v="5497.5447999999997"/>
    <s v="AH1354 AH1371"/>
    <s v="?"/>
    <x v="0"/>
    <m/>
    <m/>
    <m/>
    <x v="1"/>
    <x v="2"/>
  </r>
  <r>
    <x v="1"/>
    <x v="1"/>
    <s v="USA"/>
    <s v="2014Q1"/>
    <s v="201402"/>
    <d v="2013-12-23T00:00:00"/>
    <s v="TE00"/>
    <m/>
    <x v="1588"/>
    <s v="Fusion Americas"/>
    <s v="26Z075595"/>
    <x v="540"/>
    <x v="540"/>
    <s v="NO"/>
    <s v="NO"/>
    <n v="10535"/>
    <s v="HPP PO-01351"/>
    <s v="?"/>
    <x v="1"/>
    <s v="W-Northwest"/>
    <s v="4-Comm T2"/>
    <s v="4-Comm T2"/>
    <x v="1"/>
    <x v="2"/>
  </r>
  <r>
    <x v="0"/>
    <x v="3"/>
    <s v="Czech"/>
    <s v="2014Q1"/>
    <s v="201402"/>
    <d v="2013-12-23T00:00:00"/>
    <s v="TF00"/>
    <m/>
    <x v="1589"/>
    <s v="Fusion EMEA"/>
    <s v="L8R741783"/>
    <x v="685"/>
    <x v="685"/>
    <s v="NO"/>
    <s v="ATTACH_BY_PO"/>
    <n v="134361.1942"/>
    <s v="4500011881"/>
    <s v="?"/>
    <x v="0"/>
    <m/>
    <m/>
    <m/>
    <x v="0"/>
    <x v="0"/>
  </r>
  <r>
    <x v="0"/>
    <x v="2"/>
    <s v="Germany"/>
    <s v="2014Q1"/>
    <s v="201402"/>
    <d v="2013-12-23T00:00:00"/>
    <s v="4Y00"/>
    <s v="Rieke, Joerg"/>
    <x v="1116"/>
    <s v="Fusion EMEA"/>
    <s v="83R735481"/>
    <x v="508"/>
    <x v="508"/>
    <s v="NO"/>
    <s v="NO"/>
    <n v="-6.7971000000000004"/>
    <s v="4750035045"/>
    <s v="?"/>
    <x v="0"/>
    <m/>
    <m/>
    <m/>
    <x v="2"/>
    <x v="1"/>
  </r>
  <r>
    <x v="0"/>
    <x v="5"/>
    <s v="Greece"/>
    <s v="2014Q1"/>
    <s v="201402"/>
    <d v="2013-12-23T00:00:00"/>
    <s v="8700"/>
    <m/>
    <x v="1590"/>
    <s v="Fusion EMEA"/>
    <s v="D9R751018"/>
    <x v="686"/>
    <x v="686"/>
    <s v="NO"/>
    <s v="NO"/>
    <n v="56905.927100000001"/>
    <s v="4500881406"/>
    <s v="?"/>
    <x v="0"/>
    <m/>
    <m/>
    <m/>
    <x v="1"/>
    <x v="2"/>
  </r>
  <r>
    <x v="0"/>
    <x v="13"/>
    <s v="France"/>
    <s v="2014Q1"/>
    <s v="201402"/>
    <d v="2013-12-23T00:00:00"/>
    <s v="8700"/>
    <m/>
    <x v="1591"/>
    <s v="Fusion EMEA"/>
    <s v="81R750516"/>
    <x v="1"/>
    <x v="1"/>
    <s v="NO"/>
    <s v="NO"/>
    <n v="1005.5193"/>
    <s v="3505257143 / MATRICS COMMUNICATIONS"/>
    <s v="?"/>
    <x v="0"/>
    <m/>
    <m/>
    <m/>
    <x v="1"/>
    <x v="1"/>
  </r>
  <r>
    <x v="0"/>
    <x v="13"/>
    <s v="France"/>
    <s v="2014Q1"/>
    <s v="201402"/>
    <d v="2013-12-23T00:00:00"/>
    <s v="4Y00"/>
    <s v="Arveiller, Aurelie"/>
    <x v="1592"/>
    <s v="Fusion EMEA"/>
    <s v="81R747896"/>
    <x v="687"/>
    <x v="687"/>
    <s v="ATTACH_BY_AMIDID"/>
    <s v="NO"/>
    <n v="230812.5612"/>
    <s v="3505272149 / S CUBE / RENAULT"/>
    <s v="?"/>
    <x v="0"/>
    <m/>
    <m/>
    <m/>
    <x v="0"/>
    <x v="2"/>
  </r>
  <r>
    <x v="1"/>
    <x v="4"/>
    <s v="Ecuador"/>
    <s v="2014Q1"/>
    <s v="201402"/>
    <d v="2013-12-23T00:00:00"/>
    <s v="TF00"/>
    <m/>
    <x v="1593"/>
    <s v="Fusion Americas"/>
    <s v="HWZ008725"/>
    <x v="14"/>
    <x v="14"/>
    <s v="NO"/>
    <s v="NO"/>
    <n v="67755.22"/>
    <s v="4400003382"/>
    <s v="?"/>
    <x v="0"/>
    <m/>
    <m/>
    <m/>
    <x v="1"/>
    <x v="1"/>
  </r>
  <r>
    <x v="0"/>
    <x v="13"/>
    <s v="France"/>
    <s v="2014Q1"/>
    <s v="201402"/>
    <d v="2013-12-23T00:00:00"/>
    <s v="8700"/>
    <s v="Arveiller, Aurelie"/>
    <x v="1594"/>
    <s v="Fusion EMEA"/>
    <s v="81R749811"/>
    <x v="687"/>
    <x v="687"/>
    <s v="ATTACH_BY_AMIDID"/>
    <s v="NO"/>
    <n v="40825.448700000001"/>
    <s v="3505273945 / S CUBE / RENAULT"/>
    <s v="?"/>
    <x v="0"/>
    <m/>
    <m/>
    <m/>
    <x v="1"/>
    <x v="2"/>
  </r>
  <r>
    <x v="0"/>
    <x v="13"/>
    <s v="France"/>
    <s v="2014Q1"/>
    <s v="201402"/>
    <d v="2013-12-23T00:00:00"/>
    <s v="8700"/>
    <s v="Arveiller, Aurelie"/>
    <x v="1595"/>
    <s v="Fusion EMEA"/>
    <s v="81R749585"/>
    <x v="687"/>
    <x v="687"/>
    <s v="ATTACH_BY_AMIDID"/>
    <s v="NO"/>
    <n v="74319.358600000007"/>
    <s v="3505272140 / S CUBE / RENAULT"/>
    <s v="?"/>
    <x v="0"/>
    <m/>
    <m/>
    <m/>
    <x v="1"/>
    <x v="2"/>
  </r>
  <r>
    <x v="1"/>
    <x v="14"/>
    <s v="Canada"/>
    <s v="2014Q1"/>
    <s v="201402"/>
    <d v="2013-12-23T00:00:00"/>
    <s v="TF00"/>
    <m/>
    <x v="1596"/>
    <s v="Fusion Americas"/>
    <s v="20Z055541"/>
    <x v="688"/>
    <x v="688"/>
    <s v="NO"/>
    <s v="NO"/>
    <n v="19484.4192"/>
    <s v="01190003"/>
    <s v="?"/>
    <x v="0"/>
    <m/>
    <m/>
    <m/>
    <x v="1"/>
    <x v="2"/>
  </r>
  <r>
    <x v="1"/>
    <x v="14"/>
    <s v="Canada"/>
    <s v="2014Q1"/>
    <s v="201402"/>
    <d v="2013-12-23T00:00:00"/>
    <s v="TE00"/>
    <m/>
    <x v="1597"/>
    <s v="Fusion Americas"/>
    <s v="20Z055421"/>
    <x v="689"/>
    <x v="689"/>
    <s v="NO"/>
    <s v="NO"/>
    <n v="65357.535400000001"/>
    <s v="4300210161"/>
    <s v="?"/>
    <x v="0"/>
    <m/>
    <m/>
    <m/>
    <x v="1"/>
    <x v="2"/>
  </r>
  <r>
    <x v="1"/>
    <x v="14"/>
    <s v="Canada"/>
    <s v="2014Q1"/>
    <s v="201402"/>
    <d v="2013-12-23T00:00:00"/>
    <s v="8700"/>
    <m/>
    <x v="1598"/>
    <s v="Fusion Americas"/>
    <s v="20Z055530"/>
    <x v="141"/>
    <x v="140"/>
    <s v="NO"/>
    <s v="NO"/>
    <n v="6835.8073999999997"/>
    <s v="151300085174"/>
    <s v="?"/>
    <x v="0"/>
    <m/>
    <m/>
    <m/>
    <x v="1"/>
    <x v="2"/>
  </r>
  <r>
    <x v="0"/>
    <x v="8"/>
    <s v="Belgium"/>
    <s v="2014Q1"/>
    <s v="201402"/>
    <d v="2013-12-23T00:00:00"/>
    <s v="TF00"/>
    <s v="Brosens, Greet"/>
    <x v="1599"/>
    <s v="Fusion EMEA"/>
    <s v="84R749408"/>
    <x v="690"/>
    <x v="690"/>
    <s v="NO"/>
    <s v="NO"/>
    <n v="272695.75890000002"/>
    <s v="TAXUD/2013/DE/166"/>
    <s v="?"/>
    <x v="0"/>
    <m/>
    <m/>
    <m/>
    <x v="2"/>
    <x v="2"/>
  </r>
  <r>
    <x v="0"/>
    <x v="2"/>
    <s v="Austria"/>
    <s v="2014Q1"/>
    <s v="201402"/>
    <d v="2013-12-23T00:00:00"/>
    <s v="TF00"/>
    <s v="Salmen, Georg"/>
    <x v="1101"/>
    <s v="Fusion EMEA"/>
    <s v="71R749691"/>
    <x v="244"/>
    <x v="243"/>
    <s v="ATTACH_BY_AMIDID"/>
    <s v="NO"/>
    <n v="991.43560000000002"/>
    <s v="130999-WDN"/>
    <s v="?"/>
    <x v="0"/>
    <m/>
    <m/>
    <m/>
    <x v="1"/>
    <x v="1"/>
  </r>
  <r>
    <x v="1"/>
    <x v="14"/>
    <s v="Canada"/>
    <s v="2014Q1"/>
    <s v="201402"/>
    <d v="2013-12-23T00:00:00"/>
    <s v="8700"/>
    <m/>
    <x v="1597"/>
    <s v="Fusion Americas"/>
    <s v="20Z055421"/>
    <x v="689"/>
    <x v="689"/>
    <s v="NO"/>
    <s v="NO"/>
    <n v="1416.4684999999999"/>
    <s v="4300210161"/>
    <s v="?"/>
    <x v="0"/>
    <m/>
    <m/>
    <m/>
    <x v="1"/>
    <x v="2"/>
  </r>
  <r>
    <x v="0"/>
    <x v="5"/>
    <s v="Israel"/>
    <s v="2014Q1"/>
    <s v="201402"/>
    <d v="2013-12-23T00:00:00"/>
    <s v="TE00"/>
    <m/>
    <x v="1600"/>
    <s v="Fusion EMEA"/>
    <s v="74R749870"/>
    <x v="691"/>
    <x v="691"/>
    <s v="NO"/>
    <s v="NO"/>
    <n v="8780.17"/>
    <s v="187431"/>
    <s v="?"/>
    <x v="0"/>
    <m/>
    <m/>
    <m/>
    <x v="1"/>
    <x v="2"/>
  </r>
  <r>
    <x v="2"/>
    <x v="11"/>
    <s v="Hong Kong"/>
    <s v="2014Q1"/>
    <s v="201402"/>
    <d v="2013-12-23T00:00:00"/>
    <s v="TE00"/>
    <s v="Ray Hui"/>
    <x v="1601"/>
    <s v="Fusion APJ"/>
    <s v="730025214"/>
    <x v="415"/>
    <x v="415"/>
    <s v="NO"/>
    <s v="NO"/>
    <n v="4692.0555000000004"/>
    <s v="2207496"/>
    <s v="?"/>
    <x v="0"/>
    <m/>
    <m/>
    <m/>
    <x v="1"/>
    <x v="2"/>
  </r>
  <r>
    <x v="0"/>
    <x v="5"/>
    <s v="Israel"/>
    <s v="2014Q1"/>
    <s v="201402"/>
    <d v="2013-12-24T00:00:00"/>
    <s v="TE00"/>
    <m/>
    <x v="1602"/>
    <s v="Fusion EMEA"/>
    <s v="74R523199"/>
    <x v="14"/>
    <x v="14"/>
    <s v="NO"/>
    <s v="NO"/>
    <n v="-2437.41"/>
    <s v="HIS-3400015"/>
    <s v="?"/>
    <x v="0"/>
    <m/>
    <m/>
    <m/>
    <x v="1"/>
    <x v="1"/>
  </r>
  <r>
    <x v="0"/>
    <x v="5"/>
    <s v="Israel"/>
    <s v="2014Q1"/>
    <s v="201402"/>
    <d v="2013-12-24T00:00:00"/>
    <s v="8700"/>
    <m/>
    <x v="1602"/>
    <s v="Fusion EMEA"/>
    <s v="74R523199"/>
    <x v="14"/>
    <x v="14"/>
    <s v="NO"/>
    <s v="NO"/>
    <n v="-37716.85"/>
    <s v="HIS-3400015"/>
    <s v="?"/>
    <x v="0"/>
    <m/>
    <m/>
    <m/>
    <x v="1"/>
    <x v="1"/>
  </r>
  <r>
    <x v="2"/>
    <x v="12"/>
    <s v="Japan"/>
    <s v="2014Q1"/>
    <s v="201402"/>
    <d v="2013-12-24T00:00:00"/>
    <s v="4Y00"/>
    <m/>
    <x v="1603"/>
    <s v="Fusion APJ"/>
    <s v="89FP05620"/>
    <x v="535"/>
    <x v="535"/>
    <s v="NO"/>
    <s v="NO"/>
    <n v="14712.904500000001"/>
    <s v="TSC130H1220_LAB"/>
    <s v="?"/>
    <x v="0"/>
    <m/>
    <m/>
    <m/>
    <x v="1"/>
    <x v="2"/>
  </r>
  <r>
    <x v="2"/>
    <x v="6"/>
    <s v="Indonesia"/>
    <s v="2014Q1"/>
    <s v="201402"/>
    <d v="2013-12-24T00:00:00"/>
    <s v="8700"/>
    <m/>
    <x v="1604"/>
    <s v="Fusion APJ"/>
    <s v="759I88881"/>
    <x v="1"/>
    <x v="1"/>
    <s v="NO"/>
    <s v="NO"/>
    <n v="139.47"/>
    <s v="4550057689A"/>
    <s v="?"/>
    <x v="0"/>
    <m/>
    <m/>
    <m/>
    <x v="1"/>
    <x v="1"/>
  </r>
  <r>
    <x v="2"/>
    <x v="6"/>
    <s v="Indonesia"/>
    <s v="2014Q1"/>
    <s v="201402"/>
    <d v="2013-12-24T00:00:00"/>
    <s v="8700"/>
    <m/>
    <x v="1605"/>
    <s v="Fusion APJ"/>
    <s v="759I12114"/>
    <x v="1"/>
    <x v="1"/>
    <s v="NO"/>
    <s v="NO"/>
    <n v="-139.47"/>
    <s v="4550057689A"/>
    <s v="?"/>
    <x v="0"/>
    <m/>
    <m/>
    <m/>
    <x v="1"/>
    <x v="1"/>
  </r>
  <r>
    <x v="2"/>
    <x v="12"/>
    <s v="Japan"/>
    <s v="2014Q1"/>
    <s v="201402"/>
    <d v="2013-12-24T00:00:00"/>
    <s v="TE00"/>
    <s v="Takasu, Kenichi"/>
    <x v="1606"/>
    <s v="Fusion APJ"/>
    <s v="89FP05621"/>
    <x v="692"/>
    <x v="692"/>
    <s v="NO"/>
    <s v="NO"/>
    <n v="7249.4314000000004"/>
    <s v="0260HP-51649-237"/>
    <s v="?"/>
    <x v="0"/>
    <m/>
    <m/>
    <m/>
    <x v="1"/>
    <x v="2"/>
  </r>
  <r>
    <x v="2"/>
    <x v="12"/>
    <s v="Japan"/>
    <s v="2014Q1"/>
    <s v="201402"/>
    <d v="2013-12-24T00:00:00"/>
    <s v="8700"/>
    <s v="Kawase, Atsushi"/>
    <x v="1607"/>
    <s v="Fusion APJ"/>
    <s v="89FQ37935"/>
    <x v="693"/>
    <x v="693"/>
    <s v="NO"/>
    <s v="NO"/>
    <n v="3467.3440999999998"/>
    <s v="4500228765"/>
    <s v="?"/>
    <x v="0"/>
    <m/>
    <m/>
    <m/>
    <x v="1"/>
    <x v="1"/>
  </r>
  <r>
    <x v="0"/>
    <x v="10"/>
    <s v="Morocco"/>
    <s v="2014Q1"/>
    <s v="201402"/>
    <d v="2013-12-24T00:00:00"/>
    <s v="8700"/>
    <m/>
    <x v="1561"/>
    <s v="Fusion EMEA"/>
    <s v="E8R755394"/>
    <x v="253"/>
    <x v="252"/>
    <s v="NO"/>
    <s v="NO"/>
    <n v="144919.1139"/>
    <s v="CF012126"/>
    <s v="?"/>
    <x v="0"/>
    <m/>
    <m/>
    <m/>
    <x v="0"/>
    <x v="2"/>
  </r>
  <r>
    <x v="0"/>
    <x v="10"/>
    <s v="Lebanon"/>
    <s v="2014Q1"/>
    <s v="201402"/>
    <d v="2013-12-24T00:00:00"/>
    <s v="8700"/>
    <m/>
    <x v="1608"/>
    <s v="Fusion EMEA"/>
    <s v="E8R754025"/>
    <x v="694"/>
    <x v="694"/>
    <s v="NO"/>
    <s v="NO"/>
    <n v="8929.49"/>
    <s v="MID337/13"/>
    <s v="?"/>
    <x v="0"/>
    <m/>
    <m/>
    <m/>
    <x v="1"/>
    <x v="2"/>
  </r>
  <r>
    <x v="1"/>
    <x v="1"/>
    <s v="USA"/>
    <s v="2014Q1"/>
    <s v="201402"/>
    <d v="2013-12-23T00:00:00"/>
    <s v="TE00"/>
    <m/>
    <x v="1609"/>
    <s v="Fusion Americas"/>
    <s v="26Z075596"/>
    <x v="540"/>
    <x v="540"/>
    <s v="NO"/>
    <s v="NO"/>
    <n v="57655"/>
    <s v="HPP PO-01350"/>
    <s v="?"/>
    <x v="1"/>
    <s v="W-Northwest"/>
    <s v="4-Comm T2"/>
    <s v="4-Comm T2"/>
    <x v="1"/>
    <x v="2"/>
  </r>
  <r>
    <x v="2"/>
    <x v="11"/>
    <s v="Hong Kong"/>
    <s v="2014Q1"/>
    <s v="201402"/>
    <d v="2013-12-24T00:00:00"/>
    <s v="TE00"/>
    <s v="Ray Hui"/>
    <x v="1610"/>
    <s v="Fusion APJ"/>
    <s v="730021222"/>
    <x v="695"/>
    <x v="695"/>
    <s v="NO"/>
    <s v="NO"/>
    <n v="146977.04999999999"/>
    <s v="CW548487"/>
    <s v="?"/>
    <x v="0"/>
    <m/>
    <m/>
    <m/>
    <x v="0"/>
    <x v="2"/>
  </r>
  <r>
    <x v="2"/>
    <x v="12"/>
    <s v="Japan"/>
    <s v="2014Q1"/>
    <s v="201402"/>
    <d v="2013-12-24T00:00:00"/>
    <s v="8700"/>
    <m/>
    <x v="1611"/>
    <s v="Fusion APJ"/>
    <s v="89FP05623"/>
    <x v="696"/>
    <x v="696"/>
    <s v="NO"/>
    <s v="NO"/>
    <n v="1011.2473"/>
    <s v="1052HP-102598-005-6"/>
    <s v="?"/>
    <x v="0"/>
    <m/>
    <m/>
    <m/>
    <x v="1"/>
    <x v="2"/>
  </r>
  <r>
    <x v="2"/>
    <x v="12"/>
    <s v="Japan"/>
    <s v="2014Q1"/>
    <s v="201402"/>
    <d v="2013-12-24T00:00:00"/>
    <s v="8700"/>
    <m/>
    <x v="1612"/>
    <s v="Fusion APJ"/>
    <s v="89FP05622"/>
    <x v="18"/>
    <x v="18"/>
    <s v="NO"/>
    <s v="NO"/>
    <n v="19946.330000000002"/>
    <s v="4500028911/4500028913"/>
    <s v="?"/>
    <x v="0"/>
    <m/>
    <m/>
    <m/>
    <x v="1"/>
    <x v="2"/>
  </r>
  <r>
    <x v="2"/>
    <x v="12"/>
    <s v="Japan"/>
    <s v="2014Q1"/>
    <s v="201402"/>
    <d v="2013-12-24T00:00:00"/>
    <s v="8700"/>
    <s v="Imamura, Satoshi"/>
    <x v="1613"/>
    <s v="Fusion APJ"/>
    <s v="89FP05624"/>
    <x v="282"/>
    <x v="281"/>
    <s v="NO"/>
    <s v="NO"/>
    <n v="3599.0529000000001"/>
    <s v="4500028905"/>
    <s v="?"/>
    <x v="0"/>
    <m/>
    <m/>
    <m/>
    <x v="1"/>
    <x v="2"/>
  </r>
  <r>
    <x v="2"/>
    <x v="12"/>
    <s v="Japan"/>
    <s v="2014Q1"/>
    <s v="201402"/>
    <d v="2013-12-24T00:00:00"/>
    <s v="8700"/>
    <m/>
    <x v="1614"/>
    <s v="Fusion APJ"/>
    <s v="89FP05619"/>
    <x v="144"/>
    <x v="143"/>
    <s v="NO"/>
    <s v="NO"/>
    <n v="33938.4372"/>
    <s v="13HP0038"/>
    <s v="?"/>
    <x v="0"/>
    <m/>
    <m/>
    <m/>
    <x v="1"/>
    <x v="2"/>
  </r>
  <r>
    <x v="1"/>
    <x v="14"/>
    <s v="Canada"/>
    <s v="2014Q1"/>
    <s v="201402"/>
    <d v="2013-12-24T00:00:00"/>
    <s v="8700"/>
    <s v="Chan, Philip"/>
    <x v="1615"/>
    <s v="Fusion Americas"/>
    <s v="20Z055577"/>
    <x v="697"/>
    <x v="697"/>
    <s v="NO"/>
    <s v="NO"/>
    <n v="15605.6657"/>
    <s v="4600010258"/>
    <s v="?"/>
    <x v="0"/>
    <m/>
    <m/>
    <m/>
    <x v="1"/>
    <x v="2"/>
  </r>
  <r>
    <x v="1"/>
    <x v="14"/>
    <s v="Canada"/>
    <s v="2014Q1"/>
    <s v="201402"/>
    <d v="2013-12-24T00:00:00"/>
    <s v="8700"/>
    <m/>
    <x v="1616"/>
    <s v="Fusion Americas"/>
    <s v="20Z055521"/>
    <x v="141"/>
    <x v="140"/>
    <s v="NO"/>
    <s v="NO"/>
    <n v="9154.2209999999995"/>
    <s v="151300085200"/>
    <s v="?"/>
    <x v="0"/>
    <m/>
    <m/>
    <m/>
    <x v="1"/>
    <x v="2"/>
  </r>
  <r>
    <x v="1"/>
    <x v="1"/>
    <s v="USA"/>
    <s v="2014Q1"/>
    <s v="201402"/>
    <d v="2013-12-23T00:00:00"/>
    <s v="TE00"/>
    <m/>
    <x v="1617"/>
    <s v="Fusion Americas"/>
    <s v="26Z075600"/>
    <x v="698"/>
    <x v="698"/>
    <s v="NO"/>
    <s v="NO"/>
    <n v="23100"/>
    <s v="2013186551 &amp; 2013187262"/>
    <s v="?"/>
    <x v="1"/>
    <s v="W-Northwest"/>
    <s v="4-Comm T2"/>
    <s v="4-Comm T2"/>
    <x v="1"/>
    <x v="2"/>
  </r>
  <r>
    <x v="2"/>
    <x v="11"/>
    <s v="China"/>
    <s v="2014Q1"/>
    <s v="201402"/>
    <d v="2013-12-24T00:00:00"/>
    <s v="TE00"/>
    <m/>
    <x v="1518"/>
    <s v="Fusion APJ"/>
    <s v="F49987158"/>
    <x v="56"/>
    <x v="56"/>
    <s v="NO"/>
    <s v="NO"/>
    <n v="8473.5"/>
    <s v="EHPRR13015U-02"/>
    <s v="?"/>
    <x v="0"/>
    <m/>
    <m/>
    <m/>
    <x v="1"/>
    <x v="2"/>
  </r>
  <r>
    <x v="2"/>
    <x v="11"/>
    <s v="Hong Kong"/>
    <s v="2014Q1"/>
    <s v="201402"/>
    <d v="2013-12-24T00:00:00"/>
    <s v="TF00"/>
    <m/>
    <x v="1618"/>
    <s v="Fusion APJ"/>
    <s v="730017965"/>
    <x v="445"/>
    <x v="445"/>
    <s v="NO"/>
    <s v="NO"/>
    <n v="30836.516199999998"/>
    <s v="PR1312240213"/>
    <s v="?"/>
    <x v="0"/>
    <m/>
    <m/>
    <m/>
    <x v="1"/>
    <x v="2"/>
  </r>
  <r>
    <x v="1"/>
    <x v="4"/>
    <s v="Colombia"/>
    <s v="2014Q1"/>
    <s v="201402"/>
    <d v="2013-12-24T00:00:00"/>
    <s v="8700"/>
    <m/>
    <x v="1619"/>
    <s v="Fusion Americas"/>
    <s v="R6Z006622"/>
    <x v="699"/>
    <x v="699"/>
    <s v="NO"/>
    <s v="NO"/>
    <n v="24250"/>
    <s v="01-70-18-12-2013-00185809"/>
    <s v="?"/>
    <x v="0"/>
    <m/>
    <m/>
    <m/>
    <x v="1"/>
    <x v="2"/>
  </r>
  <r>
    <x v="0"/>
    <x v="13"/>
    <s v="France"/>
    <s v="2014Q1"/>
    <s v="201402"/>
    <d v="2013-12-24T00:00:00"/>
    <s v="4Y00"/>
    <s v="Arveiller, Aurelie"/>
    <x v="1620"/>
    <s v="Fusion EMEA"/>
    <s v="81R754384"/>
    <x v="455"/>
    <x v="455"/>
    <s v="NO"/>
    <s v="NO"/>
    <n v="410449.30670000002"/>
    <s v="8100-71375-00"/>
    <s v="?"/>
    <x v="0"/>
    <m/>
    <m/>
    <m/>
    <x v="2"/>
    <x v="1"/>
  </r>
  <r>
    <x v="0"/>
    <x v="8"/>
    <s v="Norway"/>
    <s v="2014Q1"/>
    <s v="201402"/>
    <d v="2013-12-27T00:00:00"/>
    <s v="8700"/>
    <s v="Klovvik, Bjorn"/>
    <x v="965"/>
    <s v="Fusion EMEA"/>
    <s v="92R755380"/>
    <x v="314"/>
    <x v="313"/>
    <s v="ATTACH_BY_AMIDID"/>
    <s v="ATTACH_BY_AMIDID"/>
    <n v="411019.78659999999"/>
    <s v="58210"/>
    <s v="?"/>
    <x v="0"/>
    <m/>
    <m/>
    <m/>
    <x v="2"/>
    <x v="0"/>
  </r>
  <r>
    <x v="0"/>
    <x v="3"/>
    <s v="Croatia"/>
    <s v="2014Q1"/>
    <s v="201402"/>
    <d v="2013-12-24T00:00:00"/>
    <s v="8700"/>
    <m/>
    <x v="1621"/>
    <s v="Fusion EMEA"/>
    <s v="CBR755300"/>
    <x v="700"/>
    <x v="700"/>
    <s v="NO"/>
    <s v="NO"/>
    <n v="2064.2741000000001"/>
    <s v="13/2412-VIP"/>
    <s v="?"/>
    <x v="0"/>
    <m/>
    <m/>
    <m/>
    <x v="1"/>
    <x v="2"/>
  </r>
  <r>
    <x v="2"/>
    <x v="11"/>
    <s v="China"/>
    <s v="2014Q1"/>
    <s v="201402"/>
    <d v="2013-12-24T00:00:00"/>
    <s v="TE00"/>
    <m/>
    <x v="1516"/>
    <s v="Fusion APJ"/>
    <s v="F49987160"/>
    <x v="56"/>
    <x v="56"/>
    <s v="NO"/>
    <s v="NO"/>
    <n v="11355.4"/>
    <s v="EHPRR13015U-02"/>
    <s v="?"/>
    <x v="0"/>
    <m/>
    <m/>
    <m/>
    <x v="1"/>
    <x v="2"/>
  </r>
  <r>
    <x v="2"/>
    <x v="11"/>
    <s v="China"/>
    <s v="2014Q1"/>
    <s v="201402"/>
    <d v="2013-12-24T00:00:00"/>
    <s v="TE00"/>
    <m/>
    <x v="1517"/>
    <s v="Fusion APJ"/>
    <s v="F49987159"/>
    <x v="56"/>
    <x v="56"/>
    <s v="NO"/>
    <s v="NO"/>
    <n v="16947"/>
    <s v="EHPRR13015U-02"/>
    <s v="?"/>
    <x v="0"/>
    <m/>
    <m/>
    <m/>
    <x v="1"/>
    <x v="2"/>
  </r>
  <r>
    <x v="0"/>
    <x v="8"/>
    <s v="Finland"/>
    <s v="2014Q1"/>
    <s v="201402"/>
    <d v="2013-12-24T00:00:00"/>
    <s v="TE00"/>
    <m/>
    <x v="1622"/>
    <s v="Fusion EMEA"/>
    <s v="91R755296"/>
    <x v="701"/>
    <x v="701"/>
    <s v="NO"/>
    <s v="NO"/>
    <n v="15413.281300000001"/>
    <s v="9100-87247-00"/>
    <s v="?"/>
    <x v="0"/>
    <m/>
    <m/>
    <m/>
    <x v="1"/>
    <x v="2"/>
  </r>
  <r>
    <x v="0"/>
    <x v="13"/>
    <s v="France"/>
    <s v="2014Q1"/>
    <s v="201402"/>
    <d v="2013-12-24T00:00:00"/>
    <s v="TE00"/>
    <m/>
    <x v="1623"/>
    <s v="Fusion EMEA"/>
    <s v="81R754067"/>
    <x v="702"/>
    <x v="702"/>
    <s v="NO"/>
    <s v="NO"/>
    <n v="9778.7384000000002"/>
    <s v="3505275767 / VALID IT / MONECAM"/>
    <s v="?"/>
    <x v="0"/>
    <m/>
    <m/>
    <m/>
    <x v="1"/>
    <x v="2"/>
  </r>
  <r>
    <x v="2"/>
    <x v="9"/>
    <s v="Korea"/>
    <s v="2014Q1"/>
    <s v="201402"/>
    <d v="2013-12-27T00:00:00"/>
    <s v="TE00"/>
    <m/>
    <x v="1624"/>
    <s v="Fusion APJ"/>
    <s v="E51078148"/>
    <x v="14"/>
    <x v="14"/>
    <s v="NO"/>
    <s v="NO"/>
    <n v="31539.076400000002"/>
    <s v="E6HP-15314-02"/>
    <s v="?"/>
    <x v="0"/>
    <m/>
    <m/>
    <m/>
    <x v="1"/>
    <x v="1"/>
  </r>
  <r>
    <x v="0"/>
    <x v="8"/>
    <s v="Norway"/>
    <s v="2014Q1"/>
    <s v="201402"/>
    <d v="2013-12-27T00:00:00"/>
    <s v="TF00"/>
    <s v="Klovvik, Bjorn"/>
    <x v="1625"/>
    <s v="Fusion EMEA"/>
    <s v="92R755376"/>
    <x v="314"/>
    <x v="313"/>
    <s v="ATTACH_BY_AMIDID"/>
    <s v="ATTACH_BY_PO"/>
    <n v="194400"/>
    <s v="7214/Dan Eilertsen"/>
    <s v="?"/>
    <x v="0"/>
    <m/>
    <m/>
    <m/>
    <x v="0"/>
    <x v="0"/>
  </r>
  <r>
    <x v="2"/>
    <x v="9"/>
    <s v="Korea"/>
    <s v="2014Q1"/>
    <s v="201402"/>
    <d v="2013-12-27T00:00:00"/>
    <s v="8700"/>
    <m/>
    <x v="1626"/>
    <s v="Fusion APJ"/>
    <s v="E51057193"/>
    <x v="14"/>
    <x v="14"/>
    <s v="NO"/>
    <s v="NO"/>
    <n v="3841.3148999999999"/>
    <s v="E6HP-15413-01"/>
    <s v="?"/>
    <x v="0"/>
    <m/>
    <m/>
    <m/>
    <x v="1"/>
    <x v="1"/>
  </r>
  <r>
    <x v="2"/>
    <x v="12"/>
    <s v="Japan"/>
    <s v="2014Q1"/>
    <s v="201402"/>
    <d v="2013-12-27T00:00:00"/>
    <s v="8700"/>
    <s v="Kawase, Atsushi"/>
    <x v="1627"/>
    <s v="Fusion APJ"/>
    <s v="89FQ37846"/>
    <x v="390"/>
    <x v="390"/>
    <s v="NO"/>
    <s v="NO"/>
    <n v="5682.7150000000001"/>
    <s v="4500013294"/>
    <s v="?"/>
    <x v="0"/>
    <m/>
    <m/>
    <m/>
    <x v="1"/>
    <x v="2"/>
  </r>
  <r>
    <x v="0"/>
    <x v="13"/>
    <s v="France"/>
    <s v="2014Q1"/>
    <s v="201402"/>
    <d v="2013-12-27T00:00:00"/>
    <s v="TE00"/>
    <m/>
    <x v="1628"/>
    <s v="Fusion EMEA"/>
    <s v="81R753901"/>
    <x v="1"/>
    <x v="1"/>
    <s v="NO"/>
    <s v="NO"/>
    <n v="4670.2147000000004"/>
    <s v="131216110842"/>
    <s v="?"/>
    <x v="0"/>
    <m/>
    <m/>
    <m/>
    <x v="1"/>
    <x v="1"/>
  </r>
  <r>
    <x v="0"/>
    <x v="13"/>
    <s v="France"/>
    <s v="2014Q1"/>
    <s v="201402"/>
    <d v="2013-12-27T00:00:00"/>
    <s v="TE00"/>
    <m/>
    <x v="1629"/>
    <s v="Fusion EMEA"/>
    <s v="81R754005"/>
    <x v="1"/>
    <x v="1"/>
    <s v="NO"/>
    <s v="NO"/>
    <n v="10733.6867"/>
    <s v="131216113556"/>
    <s v="?"/>
    <x v="0"/>
    <m/>
    <m/>
    <m/>
    <x v="1"/>
    <x v="1"/>
  </r>
  <r>
    <x v="2"/>
    <x v="11"/>
    <s v="China"/>
    <s v="2014Q1"/>
    <s v="201402"/>
    <d v="2013-12-27T00:00:00"/>
    <s v="TE00"/>
    <m/>
    <x v="1630"/>
    <s v="Fusion APJ"/>
    <s v="F49987157"/>
    <x v="56"/>
    <x v="56"/>
    <s v="NO"/>
    <s v="NO"/>
    <n v="75615"/>
    <s v="EHPRR13015U-01"/>
    <s v="?"/>
    <x v="0"/>
    <m/>
    <m/>
    <m/>
    <x v="1"/>
    <x v="2"/>
  </r>
  <r>
    <x v="2"/>
    <x v="11"/>
    <s v="China"/>
    <s v="2014Q1"/>
    <s v="201402"/>
    <d v="2013-12-27T00:00:00"/>
    <s v="TE00"/>
    <m/>
    <x v="1631"/>
    <s v="Fusion APJ"/>
    <s v="F49987156"/>
    <x v="56"/>
    <x v="56"/>
    <s v="NO"/>
    <s v="NO"/>
    <n v="8025.44"/>
    <s v="EHPRR13015U-01"/>
    <s v="?"/>
    <x v="0"/>
    <m/>
    <m/>
    <m/>
    <x v="1"/>
    <x v="2"/>
  </r>
  <r>
    <x v="2"/>
    <x v="11"/>
    <s v="China"/>
    <s v="2014Q1"/>
    <s v="201402"/>
    <d v="2013-12-27T00:00:00"/>
    <s v="TE00"/>
    <m/>
    <x v="1632"/>
    <s v="Fusion APJ"/>
    <s v="F49987155"/>
    <x v="56"/>
    <x v="56"/>
    <s v="NO"/>
    <s v="NO"/>
    <n v="66802.59"/>
    <s v="EHPRR13015U-01"/>
    <s v="?"/>
    <x v="0"/>
    <m/>
    <m/>
    <m/>
    <x v="1"/>
    <x v="2"/>
  </r>
  <r>
    <x v="2"/>
    <x v="11"/>
    <s v="China"/>
    <s v="2014Q1"/>
    <s v="201402"/>
    <d v="2013-12-27T00:00:00"/>
    <s v="TF00"/>
    <m/>
    <x v="1633"/>
    <s v="Fusion APJ"/>
    <s v="F49969019"/>
    <x v="14"/>
    <x v="14"/>
    <s v="NO"/>
    <s v="NO"/>
    <n v="5240.5"/>
    <s v="AVNETHP13-0054"/>
    <s v="?"/>
    <x v="0"/>
    <m/>
    <m/>
    <m/>
    <x v="1"/>
    <x v="1"/>
  </r>
  <r>
    <x v="2"/>
    <x v="11"/>
    <s v="China"/>
    <s v="2014Q1"/>
    <s v="201402"/>
    <d v="2013-12-27T00:00:00"/>
    <s v="TF00"/>
    <m/>
    <x v="1634"/>
    <s v="Fusion APJ"/>
    <s v="F49977218"/>
    <x v="14"/>
    <x v="14"/>
    <s v="NO"/>
    <s v="NO"/>
    <n v="818"/>
    <s v="2013dhcd1225xdltq/cg1"/>
    <s v="?"/>
    <x v="0"/>
    <m/>
    <m/>
    <m/>
    <x v="1"/>
    <x v="1"/>
  </r>
  <r>
    <x v="2"/>
    <x v="11"/>
    <s v="China"/>
    <s v="2014Q1"/>
    <s v="201402"/>
    <d v="2013-12-27T00:00:00"/>
    <s v="TF00"/>
    <m/>
    <x v="1635"/>
    <s v="Fusion APJ"/>
    <s v="F49977218"/>
    <x v="14"/>
    <x v="14"/>
    <s v="NO"/>
    <s v="NO"/>
    <n v="818"/>
    <s v="2013dhcd1225xdltq/cg1"/>
    <s v="?"/>
    <x v="0"/>
    <m/>
    <m/>
    <m/>
    <x v="1"/>
    <x v="1"/>
  </r>
  <r>
    <x v="2"/>
    <x v="11"/>
    <s v="China"/>
    <s v="2014Q1"/>
    <s v="201402"/>
    <d v="2013-12-27T00:00:00"/>
    <s v="TF00"/>
    <m/>
    <x v="1636"/>
    <s v="Fusion APJ"/>
    <s v="F49977218"/>
    <x v="14"/>
    <x v="14"/>
    <s v="NO"/>
    <s v="NO"/>
    <n v="818"/>
    <s v="2013dhcd1225xdltq/cg1"/>
    <s v="?"/>
    <x v="0"/>
    <m/>
    <m/>
    <m/>
    <x v="1"/>
    <x v="1"/>
  </r>
  <r>
    <x v="2"/>
    <x v="11"/>
    <s v="China"/>
    <s v="2014Q1"/>
    <s v="201402"/>
    <d v="2013-12-27T00:00:00"/>
    <s v="TF00"/>
    <m/>
    <x v="1637"/>
    <s v="Fusion APJ"/>
    <s v="F49977218"/>
    <x v="14"/>
    <x v="14"/>
    <s v="NO"/>
    <s v="NO"/>
    <n v="818"/>
    <s v="2013dhcd1225xdltq/cg1"/>
    <s v="?"/>
    <x v="0"/>
    <m/>
    <m/>
    <m/>
    <x v="1"/>
    <x v="1"/>
  </r>
  <r>
    <x v="2"/>
    <x v="11"/>
    <s v="China"/>
    <s v="2014Q1"/>
    <s v="201402"/>
    <d v="2013-12-27T00:00:00"/>
    <s v="TF00"/>
    <m/>
    <x v="1638"/>
    <s v="Fusion APJ"/>
    <s v="F49977218"/>
    <x v="14"/>
    <x v="14"/>
    <s v="NO"/>
    <s v="NO"/>
    <n v="1630"/>
    <s v="2013dhcd1225xdltq/cg1"/>
    <s v="?"/>
    <x v="0"/>
    <m/>
    <m/>
    <m/>
    <x v="1"/>
    <x v="1"/>
  </r>
  <r>
    <x v="2"/>
    <x v="11"/>
    <s v="China"/>
    <s v="2014Q1"/>
    <s v="201402"/>
    <d v="2013-12-27T00:00:00"/>
    <s v="TF00"/>
    <m/>
    <x v="1639"/>
    <s v="Fusion APJ"/>
    <s v="F49977217"/>
    <x v="14"/>
    <x v="14"/>
    <s v="NO"/>
    <s v="NO"/>
    <n v="47147.08"/>
    <s v="2013dhcd1225xdltq/cg"/>
    <s v="?"/>
    <x v="0"/>
    <m/>
    <m/>
    <m/>
    <x v="2"/>
    <x v="1"/>
  </r>
  <r>
    <x v="2"/>
    <x v="11"/>
    <s v="China"/>
    <s v="2014Q1"/>
    <s v="201402"/>
    <d v="2013-12-27T00:00:00"/>
    <s v="TF00"/>
    <m/>
    <x v="1640"/>
    <s v="Fusion APJ"/>
    <s v="F49977217"/>
    <x v="14"/>
    <x v="14"/>
    <s v="NO"/>
    <s v="NO"/>
    <n v="1750.8"/>
    <s v="2013dhcd1225xdltq/cg"/>
    <s v="?"/>
    <x v="0"/>
    <m/>
    <m/>
    <m/>
    <x v="1"/>
    <x v="1"/>
  </r>
  <r>
    <x v="2"/>
    <x v="11"/>
    <s v="China"/>
    <s v="2014Q1"/>
    <s v="201402"/>
    <d v="2013-12-27T00:00:00"/>
    <s v="TF00"/>
    <m/>
    <x v="1641"/>
    <s v="Fusion APJ"/>
    <s v="F49977218"/>
    <x v="14"/>
    <x v="14"/>
    <s v="NO"/>
    <s v="NO"/>
    <n v="20.46"/>
    <s v="2013dhcd1225xdltq/cg1"/>
    <s v="?"/>
    <x v="0"/>
    <m/>
    <m/>
    <m/>
    <x v="1"/>
    <x v="1"/>
  </r>
  <r>
    <x v="2"/>
    <x v="11"/>
    <s v="China"/>
    <s v="2014Q1"/>
    <s v="201402"/>
    <d v="2013-12-27T00:00:00"/>
    <s v="TF00"/>
    <m/>
    <x v="1642"/>
    <s v="Fusion APJ"/>
    <s v="F49977218"/>
    <x v="14"/>
    <x v="14"/>
    <s v="NO"/>
    <s v="NO"/>
    <n v="16.36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43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44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45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46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47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48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49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50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51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52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53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54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55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56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57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58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59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60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661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F00"/>
    <m/>
    <x v="1662"/>
    <s v="Fusion APJ"/>
    <s v="F49977218"/>
    <x v="14"/>
    <x v="14"/>
    <s v="NO"/>
    <s v="NO"/>
    <n v="818"/>
    <s v="2013dhcd1225xdltq/cg1"/>
    <s v="?"/>
    <x v="0"/>
    <m/>
    <m/>
    <m/>
    <x v="1"/>
    <x v="1"/>
  </r>
  <r>
    <x v="0"/>
    <x v="2"/>
    <s v="Germany"/>
    <s v="2014Q1"/>
    <s v="201402"/>
    <d v="2013-12-27T00:00:00"/>
    <s v="TE00"/>
    <m/>
    <x v="1663"/>
    <s v="Fusion EMEA"/>
    <s v="83R763110"/>
    <x v="703"/>
    <x v="703"/>
    <s v="NO"/>
    <s v="NO"/>
    <n v="10865.1713"/>
    <s v="4300059471/100936/profi.Com"/>
    <s v="?"/>
    <x v="0"/>
    <m/>
    <m/>
    <m/>
    <x v="1"/>
    <x v="2"/>
  </r>
  <r>
    <x v="0"/>
    <x v="8"/>
    <s v="Denmark"/>
    <s v="2014Q1"/>
    <s v="201402"/>
    <d v="2013-12-27T00:00:00"/>
    <s v="TE00"/>
    <m/>
    <x v="1664"/>
    <s v="Fusion EMEA"/>
    <s v="93R762018"/>
    <x v="14"/>
    <x v="14"/>
    <s v="NO"/>
    <s v="NO"/>
    <n v="22005.5648"/>
    <s v="DSB_1"/>
    <s v="?"/>
    <x v="0"/>
    <m/>
    <m/>
    <m/>
    <x v="1"/>
    <x v="1"/>
  </r>
  <r>
    <x v="0"/>
    <x v="13"/>
    <s v="France"/>
    <s v="2014Q1"/>
    <s v="201402"/>
    <d v="2013-12-27T00:00:00"/>
    <s v="TE00"/>
    <m/>
    <x v="1665"/>
    <s v="Fusion EMEA"/>
    <s v="81R761727"/>
    <x v="704"/>
    <x v="704"/>
    <s v="NO"/>
    <s v="NO"/>
    <n v="22307.300800000001"/>
    <s v="1015951_73775_73755"/>
    <s v="?"/>
    <x v="0"/>
    <m/>
    <m/>
    <m/>
    <x v="1"/>
    <x v="2"/>
  </r>
  <r>
    <x v="2"/>
    <x v="15"/>
    <s v="India"/>
    <s v="2014Q1"/>
    <s v="201402"/>
    <d v="2013-12-27T00:00:00"/>
    <s v="4Y00"/>
    <m/>
    <x v="1666"/>
    <s v="Fusion APJ"/>
    <s v="75IN00205"/>
    <x v="340"/>
    <x v="339"/>
    <s v="NO"/>
    <s v="NO"/>
    <n v="26295.439999999999"/>
    <s v="P056539D/GENPACT"/>
    <s v="?"/>
    <x v="0"/>
    <m/>
    <m/>
    <m/>
    <x v="1"/>
    <x v="2"/>
  </r>
  <r>
    <x v="2"/>
    <x v="15"/>
    <s v="India"/>
    <s v="2014Q1"/>
    <s v="201402"/>
    <d v="2013-12-27T00:00:00"/>
    <s v="4Y00"/>
    <m/>
    <x v="1667"/>
    <s v="Fusion APJ"/>
    <s v="75IN00204"/>
    <x v="340"/>
    <x v="339"/>
    <s v="NO"/>
    <s v="NO"/>
    <n v="369.96"/>
    <s v="P056538D/GENPACT"/>
    <s v="?"/>
    <x v="0"/>
    <m/>
    <m/>
    <m/>
    <x v="1"/>
    <x v="2"/>
  </r>
  <r>
    <x v="2"/>
    <x v="15"/>
    <s v="India"/>
    <s v="2014Q1"/>
    <s v="201402"/>
    <d v="2013-12-27T00:00:00"/>
    <s v="4Y00"/>
    <m/>
    <x v="1668"/>
    <s v="Fusion APJ"/>
    <s v="75IN00203"/>
    <x v="340"/>
    <x v="339"/>
    <s v="NO"/>
    <s v="NO"/>
    <n v="369.96"/>
    <s v="P056537D/GENPACT"/>
    <s v="?"/>
    <x v="0"/>
    <m/>
    <m/>
    <m/>
    <x v="1"/>
    <x v="2"/>
  </r>
  <r>
    <x v="2"/>
    <x v="15"/>
    <s v="India"/>
    <s v="2014Q1"/>
    <s v="201402"/>
    <d v="2013-12-27T00:00:00"/>
    <s v="4Y00"/>
    <m/>
    <x v="1669"/>
    <s v="Fusion APJ"/>
    <s v="75IN00202"/>
    <x v="340"/>
    <x v="339"/>
    <s v="NO"/>
    <s v="NO"/>
    <n v="1109.8499999999999"/>
    <s v="P056536D/GENPACT"/>
    <s v="?"/>
    <x v="0"/>
    <m/>
    <m/>
    <m/>
    <x v="1"/>
    <x v="2"/>
  </r>
  <r>
    <x v="2"/>
    <x v="11"/>
    <s v="China"/>
    <s v="2014Q1"/>
    <s v="201402"/>
    <d v="2013-12-27T00:00:00"/>
    <s v="TF00"/>
    <m/>
    <x v="1670"/>
    <s v="Fusion APJ"/>
    <s v="F49977218"/>
    <x v="14"/>
    <x v="14"/>
    <s v="NO"/>
    <s v="NO"/>
    <n v="8.18"/>
    <s v="2013dhcd1225xdltq/cg1"/>
    <s v="?"/>
    <x v="0"/>
    <m/>
    <m/>
    <m/>
    <x v="1"/>
    <x v="1"/>
  </r>
  <r>
    <x v="2"/>
    <x v="11"/>
    <s v="China"/>
    <s v="2014Q1"/>
    <s v="201402"/>
    <d v="2013-12-27T00:00:00"/>
    <s v="TF00"/>
    <m/>
    <x v="1671"/>
    <s v="Fusion APJ"/>
    <s v="F49977218"/>
    <x v="14"/>
    <x v="14"/>
    <s v="NO"/>
    <s v="NO"/>
    <n v="818"/>
    <s v="2013dhcd1225xdltq/cg1"/>
    <s v="?"/>
    <x v="0"/>
    <m/>
    <m/>
    <m/>
    <x v="1"/>
    <x v="1"/>
  </r>
  <r>
    <x v="2"/>
    <x v="11"/>
    <s v="China"/>
    <s v="2014Q1"/>
    <s v="201402"/>
    <d v="2013-12-27T00:00:00"/>
    <s v="TF00"/>
    <m/>
    <x v="1672"/>
    <s v="Fusion APJ"/>
    <s v="F49977218"/>
    <x v="14"/>
    <x v="14"/>
    <s v="NO"/>
    <s v="NO"/>
    <n v="818"/>
    <s v="2013dhcd1225xdltq/cg1"/>
    <s v="?"/>
    <x v="0"/>
    <m/>
    <m/>
    <m/>
    <x v="1"/>
    <x v="1"/>
  </r>
  <r>
    <x v="2"/>
    <x v="11"/>
    <s v="China"/>
    <s v="2014Q1"/>
    <s v="201402"/>
    <d v="2013-12-27T00:00:00"/>
    <s v="TF00"/>
    <m/>
    <x v="1673"/>
    <s v="Fusion APJ"/>
    <s v="F49977218"/>
    <x v="14"/>
    <x v="14"/>
    <s v="NO"/>
    <s v="NO"/>
    <n v="818"/>
    <s v="2013dhcd1225xdltq/cg1"/>
    <s v="?"/>
    <x v="0"/>
    <m/>
    <m/>
    <m/>
    <x v="1"/>
    <x v="1"/>
  </r>
  <r>
    <x v="2"/>
    <x v="11"/>
    <s v="China"/>
    <s v="2014Q1"/>
    <s v="201402"/>
    <d v="2013-12-27T00:00:00"/>
    <s v="TF00"/>
    <m/>
    <x v="1674"/>
    <s v="Fusion APJ"/>
    <s v="F49977218"/>
    <x v="14"/>
    <x v="14"/>
    <s v="NO"/>
    <s v="NO"/>
    <n v="818"/>
    <s v="2013dhcd1225xdltq/cg1"/>
    <s v="?"/>
    <x v="0"/>
    <m/>
    <m/>
    <m/>
    <x v="1"/>
    <x v="1"/>
  </r>
  <r>
    <x v="0"/>
    <x v="8"/>
    <s v="Denmark"/>
    <s v="2014Q1"/>
    <s v="201402"/>
    <d v="2013-12-27T00:00:00"/>
    <s v="TE00"/>
    <s v="Paludan, Christian"/>
    <x v="1675"/>
    <s v="Fusion EMEA"/>
    <s v="93R755666"/>
    <x v="705"/>
    <x v="705"/>
    <s v="ATTACH_BY_AMIDID"/>
    <s v="NO"/>
    <n v="4441.9034000000001"/>
    <s v="J02 / 8600017881"/>
    <s v="?"/>
    <x v="0"/>
    <m/>
    <m/>
    <m/>
    <x v="1"/>
    <x v="1"/>
  </r>
  <r>
    <x v="0"/>
    <x v="8"/>
    <s v="Denmark"/>
    <s v="2014Q1"/>
    <s v="201402"/>
    <d v="2013-12-27T00:00:00"/>
    <s v="TE00"/>
    <s v="Paludan, Christian"/>
    <x v="1676"/>
    <s v="Fusion EMEA"/>
    <s v="93R755663"/>
    <x v="705"/>
    <x v="705"/>
    <s v="ATTACH_BY_AMIDID"/>
    <s v="NO"/>
    <n v="18960.027300000002"/>
    <s v="J02 / 8600017881"/>
    <s v="?"/>
    <x v="0"/>
    <m/>
    <m/>
    <m/>
    <x v="1"/>
    <x v="1"/>
  </r>
  <r>
    <x v="0"/>
    <x v="8"/>
    <s v="Denmark"/>
    <s v="2014Q1"/>
    <s v="201402"/>
    <d v="2013-12-27T00:00:00"/>
    <s v="TE00"/>
    <m/>
    <x v="1677"/>
    <s v="Fusion EMEA"/>
    <s v="93R761891"/>
    <x v="331"/>
    <x v="330"/>
    <s v="NO"/>
    <s v="NO"/>
    <n v="13504.4445"/>
    <s v="9300-65959-00"/>
    <s v="?"/>
    <x v="0"/>
    <m/>
    <m/>
    <m/>
    <x v="1"/>
    <x v="2"/>
  </r>
  <r>
    <x v="0"/>
    <x v="8"/>
    <s v="Denmark"/>
    <s v="2014Q1"/>
    <s v="201402"/>
    <d v="2013-12-27T00:00:00"/>
    <s v="TE00"/>
    <s v="Paludan, Christian"/>
    <x v="1678"/>
    <s v="Fusion EMEA"/>
    <s v="93R755723"/>
    <x v="705"/>
    <x v="705"/>
    <s v="ATTACH_BY_AMIDID"/>
    <s v="NO"/>
    <n v="1346.4480000000001"/>
    <s v="J02 / 8600017881"/>
    <s v="?"/>
    <x v="0"/>
    <m/>
    <m/>
    <m/>
    <x v="1"/>
    <x v="1"/>
  </r>
  <r>
    <x v="0"/>
    <x v="8"/>
    <s v="Denmark"/>
    <s v="2014Q1"/>
    <s v="201402"/>
    <d v="2013-12-27T00:00:00"/>
    <s v="TE00"/>
    <s v="Paludan, Christian"/>
    <x v="1679"/>
    <s v="Fusion EMEA"/>
    <s v="93R755661"/>
    <x v="705"/>
    <x v="705"/>
    <s v="ATTACH_BY_AMIDID"/>
    <s v="NO"/>
    <n v="10416.530000000001"/>
    <s v="J02 / 8600017881"/>
    <s v="?"/>
    <x v="0"/>
    <m/>
    <m/>
    <m/>
    <x v="1"/>
    <x v="1"/>
  </r>
  <r>
    <x v="0"/>
    <x v="8"/>
    <s v="Denmark"/>
    <s v="2014Q1"/>
    <s v="201402"/>
    <d v="2013-12-27T00:00:00"/>
    <s v="TE00"/>
    <m/>
    <x v="1680"/>
    <s v="Fusion EMEA"/>
    <s v="93R738238"/>
    <x v="119"/>
    <x v="118"/>
    <s v="NO"/>
    <s v="NO"/>
    <n v="311.7122"/>
    <s v="CARLSBERG004"/>
    <s v="?"/>
    <x v="0"/>
    <m/>
    <m/>
    <m/>
    <x v="1"/>
    <x v="2"/>
  </r>
  <r>
    <x v="0"/>
    <x v="3"/>
    <s v="Czech"/>
    <s v="2014Q1"/>
    <s v="201402"/>
    <d v="2013-12-27T00:00:00"/>
    <s v="TE00"/>
    <s v="Holusa, Miroslav"/>
    <x v="1681"/>
    <s v="Fusion EMEA"/>
    <s v="L8R760057"/>
    <x v="706"/>
    <x v="706"/>
    <s v="NO"/>
    <s v="NO"/>
    <n v="196190.8646"/>
    <s v="3001164257"/>
    <s v="?"/>
    <x v="0"/>
    <m/>
    <m/>
    <m/>
    <x v="0"/>
    <x v="2"/>
  </r>
  <r>
    <x v="0"/>
    <x v="3"/>
    <s v="Poland"/>
    <s v="2014Q1"/>
    <s v="201402"/>
    <d v="2013-12-27T00:00:00"/>
    <s v="TF00"/>
    <m/>
    <x v="1682"/>
    <s v="Fusion EMEA"/>
    <s v="L6R762253"/>
    <x v="123"/>
    <x v="122"/>
    <s v="NO"/>
    <s v="NO"/>
    <n v="5247.9678000000004"/>
    <s v="1274/hp/13pl"/>
    <s v="?"/>
    <x v="0"/>
    <m/>
    <m/>
    <m/>
    <x v="1"/>
    <x v="2"/>
  </r>
  <r>
    <x v="1"/>
    <x v="1"/>
    <s v="USA"/>
    <s v="2014Q1"/>
    <s v="201402"/>
    <d v="2013-12-27T00:00:00"/>
    <s v="TE00"/>
    <m/>
    <x v="1683"/>
    <s v="Fusion Americas"/>
    <s v="24Z130672"/>
    <x v="272"/>
    <x v="271"/>
    <s v="NO"/>
    <s v="NO"/>
    <n v="347100"/>
    <s v="4300211460"/>
    <s v="?"/>
    <x v="0"/>
    <m/>
    <m/>
    <m/>
    <x v="2"/>
    <x v="2"/>
  </r>
  <r>
    <x v="1"/>
    <x v="1"/>
    <s v="USA"/>
    <s v="2014Q1"/>
    <s v="201402"/>
    <d v="2013-12-27T00:00:00"/>
    <s v="8700"/>
    <m/>
    <x v="1684"/>
    <s v="Fusion Americas"/>
    <s v="24Z130748"/>
    <x v="368"/>
    <x v="367"/>
    <s v="NO"/>
    <s v="NO"/>
    <n v="31067.4"/>
    <s v="6829398"/>
    <s v="?"/>
    <x v="2"/>
    <s v="E-Northeast"/>
    <s v="4-Comm T2"/>
    <s v="4-Comm T2"/>
    <x v="1"/>
    <x v="2"/>
  </r>
  <r>
    <x v="1"/>
    <x v="1"/>
    <s v="USA"/>
    <s v="2014Q1"/>
    <s v="201402"/>
    <d v="2013-12-27T00:00:00"/>
    <s v="8700"/>
    <m/>
    <x v="1685"/>
    <s v="Fusion Americas"/>
    <s v="24Z130684"/>
    <x v="168"/>
    <x v="167"/>
    <s v="NO"/>
    <s v="NO"/>
    <n v="11061.36"/>
    <s v="4300211804"/>
    <s v="?"/>
    <x v="1"/>
    <s v="W-NC Great Lakes"/>
    <s v="5-Territory"/>
    <s v="5-Territory"/>
    <x v="1"/>
    <x v="2"/>
  </r>
  <r>
    <x v="1"/>
    <x v="1"/>
    <s v="USA"/>
    <s v="2014Q1"/>
    <s v="201402"/>
    <d v="2013-12-27T00:00:00"/>
    <s v="8700"/>
    <m/>
    <x v="1686"/>
    <s v="Fusion Americas"/>
    <s v="24Z130805"/>
    <x v="368"/>
    <x v="367"/>
    <s v="NO"/>
    <s v="NO"/>
    <n v="28426.32"/>
    <s v="6829397"/>
    <s v="?"/>
    <x v="2"/>
    <s v="E-Northeast"/>
    <s v="4-Comm T2"/>
    <s v="4-Comm T2"/>
    <x v="1"/>
    <x v="2"/>
  </r>
  <r>
    <x v="1"/>
    <x v="1"/>
    <s v="USA"/>
    <s v="2014Q1"/>
    <s v="201402"/>
    <d v="2013-12-27T00:00:00"/>
    <s v="8700"/>
    <s v="Qayyum, Fred"/>
    <x v="1687"/>
    <s v="Fusion Americas"/>
    <s v="24Z130435"/>
    <x v="707"/>
    <x v="707"/>
    <s v="ATTACH_BY_PO"/>
    <s v="NO"/>
    <n v="214169.49"/>
    <s v="6823985"/>
    <s v="?"/>
    <x v="3"/>
    <s v="P-FED-Civ/SI"/>
    <s v="5-Territory"/>
    <s v="5-Territory"/>
    <x v="0"/>
    <x v="2"/>
  </r>
  <r>
    <x v="0"/>
    <x v="0"/>
    <s v="UK"/>
    <s v="2014Q1"/>
    <s v="201402"/>
    <d v="2013-12-27T00:00:00"/>
    <s v="TE00"/>
    <m/>
    <x v="1688"/>
    <s v="Fusion EMEA"/>
    <s v="80R762414"/>
    <x v="14"/>
    <x v="14"/>
    <s v="NO"/>
    <s v="NO"/>
    <n v="4665.8963999999996"/>
    <s v="3505280327"/>
    <s v="?"/>
    <x v="0"/>
    <m/>
    <m/>
    <m/>
    <x v="1"/>
    <x v="1"/>
  </r>
  <r>
    <x v="0"/>
    <x v="5"/>
    <s v="Turkey"/>
    <s v="2014Q1"/>
    <s v="201402"/>
    <d v="2013-12-27T00:00:00"/>
    <s v="8700"/>
    <m/>
    <x v="1689"/>
    <s v="Fusion EMEA"/>
    <s v="J4R763091"/>
    <x v="708"/>
    <x v="708"/>
    <s v="NO"/>
    <s v="NO"/>
    <n v="80384.210000000006"/>
    <s v="4S2013305 Devlet"/>
    <s v="?"/>
    <x v="0"/>
    <m/>
    <m/>
    <m/>
    <x v="1"/>
    <x v="2"/>
  </r>
  <r>
    <x v="0"/>
    <x v="0"/>
    <s v="UK"/>
    <s v="2014Q1"/>
    <s v="201402"/>
    <d v="2013-12-27T00:00:00"/>
    <s v="TE00"/>
    <m/>
    <x v="1690"/>
    <s v="Fusion EMEA"/>
    <s v="80R762483"/>
    <x v="709"/>
    <x v="709"/>
    <s v="NO"/>
    <s v="NO"/>
    <n v="17102.228999999999"/>
    <s v="3505280892"/>
    <s v="?"/>
    <x v="0"/>
    <m/>
    <m/>
    <m/>
    <x v="1"/>
    <x v="2"/>
  </r>
  <r>
    <x v="1"/>
    <x v="1"/>
    <s v="USA"/>
    <s v="2014Q1"/>
    <s v="201402"/>
    <d v="2013-12-27T00:00:00"/>
    <s v="TE00"/>
    <m/>
    <x v="1691"/>
    <s v="Fusion Americas"/>
    <s v="24Z130666"/>
    <x v="710"/>
    <x v="710"/>
    <s v="NO"/>
    <s v="NO"/>
    <n v="246615"/>
    <s v="103300893312"/>
    <s v="?"/>
    <x v="1"/>
    <s v="W-Southwest"/>
    <s v="5-Territory"/>
    <s v="5-Territory"/>
    <x v="0"/>
    <x v="2"/>
  </r>
  <r>
    <x v="1"/>
    <x v="1"/>
    <s v="USA"/>
    <s v="2014Q1"/>
    <s v="201402"/>
    <d v="2013-12-27T00:00:00"/>
    <s v="TE00"/>
    <m/>
    <x v="1692"/>
    <s v="Fusion Americas"/>
    <s v="24Z130637"/>
    <x v="711"/>
    <x v="711"/>
    <s v="NO"/>
    <s v="NO"/>
    <n v="4338.8284000000003"/>
    <s v="103300892860"/>
    <s v="?"/>
    <x v="1"/>
    <s v="W-Southwest"/>
    <s v="5-Territory"/>
    <s v="5-Territory"/>
    <x v="1"/>
    <x v="2"/>
  </r>
  <r>
    <x v="1"/>
    <x v="1"/>
    <s v="USA"/>
    <s v="2014Q1"/>
    <s v="201402"/>
    <d v="2013-12-27T00:00:00"/>
    <s v="TE00"/>
    <m/>
    <x v="1693"/>
    <s v="Fusion Americas"/>
    <s v="24Z130685"/>
    <x v="712"/>
    <x v="712"/>
    <s v="NO"/>
    <s v="NO"/>
    <n v="29640"/>
    <s v="103300893151"/>
    <s v="?"/>
    <x v="2"/>
    <s v="E-Northeast"/>
    <s v="3-Comm T1"/>
    <s v="3-Comm T1"/>
    <x v="1"/>
    <x v="2"/>
  </r>
  <r>
    <x v="1"/>
    <x v="1"/>
    <s v="USA"/>
    <s v="2014Q1"/>
    <s v="201402"/>
    <d v="2013-12-27T00:00:00"/>
    <s v="8700"/>
    <s v="Qayyum, Fred"/>
    <x v="1694"/>
    <s v="Fusion Americas"/>
    <s v="26Z075733"/>
    <x v="55"/>
    <x v="55"/>
    <s v="NO"/>
    <s v="NO"/>
    <n v="87.1"/>
    <s v="X1320081"/>
    <s v="?"/>
    <x v="3"/>
    <s v="P-FED-DoD/Intel"/>
    <s v="1-Strat"/>
    <s v="1-Strat"/>
    <x v="1"/>
    <x v="2"/>
  </r>
  <r>
    <x v="0"/>
    <x v="5"/>
    <s v="Spain"/>
    <s v="2014Q1"/>
    <s v="201402"/>
    <d v="2013-12-27T00:00:00"/>
    <s v="4Y00"/>
    <s v="Iberia CP TBH 02"/>
    <x v="1695"/>
    <s v="Fusion EMEA"/>
    <s v="70R753875"/>
    <x v="713"/>
    <x v="713"/>
    <s v="ATTACH_BY_PO"/>
    <s v="NO"/>
    <n v="2903.2627000000002"/>
    <s v="4700018028"/>
    <s v="?"/>
    <x v="0"/>
    <m/>
    <m/>
    <m/>
    <x v="1"/>
    <x v="1"/>
  </r>
  <r>
    <x v="0"/>
    <x v="3"/>
    <s v="Russia"/>
    <s v="2014Q1"/>
    <s v="201402"/>
    <d v="2013-12-27T00:00:00"/>
    <s v="8700"/>
    <m/>
    <x v="1558"/>
    <s v="Fusion EMEA"/>
    <s v="CBR754971"/>
    <x v="14"/>
    <x v="14"/>
    <s v="NO"/>
    <s v="NO"/>
    <n v="-7431.18"/>
    <s v="TCG039642_Ent_Raiffeissen"/>
    <s v="?"/>
    <x v="0"/>
    <m/>
    <m/>
    <m/>
    <x v="1"/>
    <x v="1"/>
  </r>
  <r>
    <x v="0"/>
    <x v="3"/>
    <s v="Poland"/>
    <s v="2014Q1"/>
    <s v="201402"/>
    <d v="2013-12-27T00:00:00"/>
    <s v="TF00"/>
    <m/>
    <x v="1696"/>
    <s v="Fusion EMEA"/>
    <s v="L6R762326"/>
    <x v="123"/>
    <x v="122"/>
    <s v="NO"/>
    <s v="NO"/>
    <n v="28848"/>
    <s v="1273/hp/13pl"/>
    <s v="?"/>
    <x v="0"/>
    <m/>
    <m/>
    <m/>
    <x v="1"/>
    <x v="2"/>
  </r>
  <r>
    <x v="0"/>
    <x v="3"/>
    <s v="Russia"/>
    <s v="2014Q1"/>
    <s v="201402"/>
    <d v="2013-12-27T00:00:00"/>
    <s v="8700"/>
    <m/>
    <x v="1697"/>
    <s v="Fusion EMEA"/>
    <s v="CBR761905"/>
    <x v="293"/>
    <x v="386"/>
    <s v="NO"/>
    <s v="NO"/>
    <n v="48863.44"/>
    <s v="R5149"/>
    <s v="?"/>
    <x v="0"/>
    <m/>
    <m/>
    <m/>
    <x v="1"/>
    <x v="2"/>
  </r>
  <r>
    <x v="0"/>
    <x v="3"/>
    <s v="Russia"/>
    <s v="2014Q1"/>
    <s v="201402"/>
    <d v="2013-12-27T00:00:00"/>
    <s v="8700"/>
    <m/>
    <x v="1558"/>
    <s v="Fusion EMEA"/>
    <s v="CBR754971"/>
    <x v="14"/>
    <x v="14"/>
    <s v="NO"/>
    <s v="NO"/>
    <n v="7431.18"/>
    <s v="TCG039642_Ent_Raiffeissen."/>
    <s v="?"/>
    <x v="0"/>
    <m/>
    <m/>
    <m/>
    <x v="1"/>
    <x v="1"/>
  </r>
  <r>
    <x v="0"/>
    <x v="5"/>
    <s v="Spain"/>
    <s v="2014Q1"/>
    <s v="201402"/>
    <d v="2013-12-27T00:00:00"/>
    <s v="4Y00"/>
    <m/>
    <x v="1698"/>
    <s v="Fusion EMEA"/>
    <s v="70R762252"/>
    <x v="1"/>
    <x v="1"/>
    <s v="NO"/>
    <s v="ATTACH_BY_ORDERNO"/>
    <n v="22231.213100000001"/>
    <s v="CP13-10654 /  AMBAR TELECOMUNICACIO"/>
    <s v="?"/>
    <x v="0"/>
    <m/>
    <m/>
    <m/>
    <x v="1"/>
    <x v="0"/>
  </r>
  <r>
    <x v="1"/>
    <x v="1"/>
    <s v="USA"/>
    <s v="2014Q1"/>
    <s v="201402"/>
    <d v="2013-12-27T00:00:00"/>
    <s v="TE00"/>
    <m/>
    <x v="1699"/>
    <s v="Fusion Americas"/>
    <s v="26Z075601"/>
    <x v="1"/>
    <x v="1"/>
    <s v="NO"/>
    <s v="NO"/>
    <n v="9931.2000000000007"/>
    <s v="HPP PO-01347"/>
    <s v="?"/>
    <x v="0"/>
    <m/>
    <m/>
    <m/>
    <x v="1"/>
    <x v="1"/>
  </r>
  <r>
    <x v="0"/>
    <x v="10"/>
    <s v="Tunisia"/>
    <s v="2014Q1"/>
    <s v="201402"/>
    <d v="2013-12-27T00:00:00"/>
    <s v="8700"/>
    <m/>
    <x v="1700"/>
    <s v="Fusion EMEA"/>
    <s v="E8R763080"/>
    <x v="509"/>
    <x v="509"/>
    <s v="NO"/>
    <s v="NO"/>
    <n v="8557.5856999999996"/>
    <s v="AC13-0972"/>
    <s v="?"/>
    <x v="0"/>
    <m/>
    <m/>
    <m/>
    <x v="1"/>
    <x v="2"/>
  </r>
  <r>
    <x v="0"/>
    <x v="5"/>
    <s v="Spain"/>
    <s v="2014Q1"/>
    <s v="201402"/>
    <d v="2013-12-27T00:00:00"/>
    <s v="8700"/>
    <m/>
    <x v="1698"/>
    <s v="Fusion EMEA"/>
    <s v="70R762252"/>
    <x v="1"/>
    <x v="1"/>
    <s v="NO"/>
    <s v="ATTACH_BY_ORDERNO"/>
    <n v="2574.0077000000001"/>
    <s v="CP13-10654 /  AMBAR TELECOMUNICACIO"/>
    <s v="?"/>
    <x v="0"/>
    <m/>
    <m/>
    <m/>
    <x v="1"/>
    <x v="0"/>
  </r>
  <r>
    <x v="1"/>
    <x v="1"/>
    <s v="USA"/>
    <s v="2014Q1"/>
    <s v="201402"/>
    <d v="2013-12-27T00:00:00"/>
    <s v="TE00"/>
    <m/>
    <x v="1701"/>
    <s v="Fusion Americas"/>
    <s v="24Z130699"/>
    <x v="712"/>
    <x v="712"/>
    <s v="NO"/>
    <s v="NO"/>
    <n v="44076.83"/>
    <s v="103300893455"/>
    <s v="?"/>
    <x v="2"/>
    <s v="E-Northeast"/>
    <s v="3-Comm T1"/>
    <s v="3-Comm T1"/>
    <x v="1"/>
    <x v="2"/>
  </r>
  <r>
    <x v="1"/>
    <x v="4"/>
    <s v="Brazil"/>
    <s v="2014Q1"/>
    <s v="201402"/>
    <d v="2013-12-28T00:00:00"/>
    <s v="8700"/>
    <m/>
    <x v="1702"/>
    <s v="Fusion Americas"/>
    <s v="K1Z062331"/>
    <x v="714"/>
    <x v="714"/>
    <s v="NO"/>
    <s v="NO"/>
    <n v="152071.71"/>
    <s v="Aceite de Proposta_CCEE"/>
    <s v="?"/>
    <x v="0"/>
    <m/>
    <m/>
    <m/>
    <x v="0"/>
    <x v="2"/>
  </r>
  <r>
    <x v="1"/>
    <x v="4"/>
    <s v="Brazil"/>
    <s v="2014Q1"/>
    <s v="201402"/>
    <d v="2013-12-28T00:00:00"/>
    <s v="4Y00"/>
    <m/>
    <x v="1702"/>
    <s v="Fusion Americas"/>
    <s v="K1Z062331"/>
    <x v="714"/>
    <x v="714"/>
    <s v="NO"/>
    <s v="NO"/>
    <n v="1335.22"/>
    <s v="Aceite de Proposta_CCEE"/>
    <s v="?"/>
    <x v="0"/>
    <m/>
    <m/>
    <m/>
    <x v="0"/>
    <x v="2"/>
  </r>
  <r>
    <x v="1"/>
    <x v="4"/>
    <s v="Brazil"/>
    <s v="2014Q1"/>
    <s v="201402"/>
    <d v="2013-12-28T00:00:00"/>
    <s v="TE00"/>
    <m/>
    <x v="1702"/>
    <s v="Fusion Americas"/>
    <s v="K1Z062331"/>
    <x v="714"/>
    <x v="714"/>
    <s v="NO"/>
    <s v="NO"/>
    <n v="4365.8"/>
    <s v="Aceite de Proposta_CCEE"/>
    <s v="?"/>
    <x v="0"/>
    <m/>
    <m/>
    <m/>
    <x v="0"/>
    <x v="2"/>
  </r>
  <r>
    <x v="1"/>
    <x v="4"/>
    <s v="Brazil"/>
    <s v="2014Q1"/>
    <s v="201402"/>
    <d v="2013-12-28T00:00:00"/>
    <s v="D900"/>
    <m/>
    <x v="1702"/>
    <s v="Fusion Americas"/>
    <s v="K1Z062331"/>
    <x v="714"/>
    <x v="714"/>
    <s v="NO"/>
    <s v="NO"/>
    <n v="1025.29"/>
    <s v="Aceite de Proposta_CCEE"/>
    <s v="?"/>
    <x v="0"/>
    <m/>
    <m/>
    <m/>
    <x v="0"/>
    <x v="2"/>
  </r>
  <r>
    <x v="1"/>
    <x v="4"/>
    <s v="Brazil"/>
    <s v="2014Q1"/>
    <s v="201402"/>
    <d v="2013-12-28T00:00:00"/>
    <s v="TF00"/>
    <m/>
    <x v="1702"/>
    <s v="Fusion Americas"/>
    <s v="K1Z062331"/>
    <x v="714"/>
    <x v="714"/>
    <s v="NO"/>
    <s v="NO"/>
    <n v="14932.9"/>
    <s v="Aceite de Proposta_CCEE"/>
    <s v="?"/>
    <x v="0"/>
    <m/>
    <m/>
    <m/>
    <x v="0"/>
    <x v="2"/>
  </r>
  <r>
    <x v="1"/>
    <x v="1"/>
    <s v="USA"/>
    <s v="2014Q1"/>
    <s v="201402"/>
    <d v="2013-12-27T00:00:00"/>
    <s v="TE00"/>
    <m/>
    <x v="1703"/>
    <s v="Fusion Americas"/>
    <s v="26Z075738"/>
    <x v="1"/>
    <x v="1"/>
    <s v="NO"/>
    <s v="NO"/>
    <n v="12800"/>
    <s v="5033000878"/>
    <s v="?"/>
    <x v="0"/>
    <m/>
    <m/>
    <m/>
    <x v="1"/>
    <x v="1"/>
  </r>
  <r>
    <x v="1"/>
    <x v="1"/>
    <s v="USA"/>
    <s v="2014Q1"/>
    <s v="201402"/>
    <d v="2013-12-27T00:00:00"/>
    <s v="4Y00"/>
    <s v="Qayyum, Fred"/>
    <x v="1694"/>
    <s v="Fusion Americas"/>
    <s v="26Z075733"/>
    <x v="55"/>
    <x v="55"/>
    <s v="NO"/>
    <s v="NO"/>
    <n v="311.95"/>
    <s v="X1320081"/>
    <s v="?"/>
    <x v="3"/>
    <s v="P-FED-DoD/Intel"/>
    <s v="1-Strat"/>
    <s v="1-Strat"/>
    <x v="1"/>
    <x v="2"/>
  </r>
  <r>
    <x v="1"/>
    <x v="1"/>
    <s v="USA"/>
    <s v="2014Q1"/>
    <s v="201402"/>
    <d v="2013-12-27T00:00:00"/>
    <s v="4Y00"/>
    <s v="Qayyum, Fred"/>
    <x v="1687"/>
    <s v="Fusion Americas"/>
    <s v="24Z130435"/>
    <x v="707"/>
    <x v="707"/>
    <s v="ATTACH_BY_PO"/>
    <s v="NO"/>
    <n v="38.369999999999997"/>
    <s v="6823985"/>
    <s v="?"/>
    <x v="3"/>
    <s v="P-FED-Civ/SI"/>
    <s v="5-Territory"/>
    <s v="5-Territory"/>
    <x v="0"/>
    <x v="2"/>
  </r>
  <r>
    <x v="1"/>
    <x v="1"/>
    <s v="USA"/>
    <s v="2014Q1"/>
    <s v="201402"/>
    <d v="2013-12-27T00:00:00"/>
    <s v="TE00"/>
    <m/>
    <x v="1704"/>
    <s v="Fusion Americas"/>
    <s v="24Z130706"/>
    <x v="715"/>
    <x v="715"/>
    <s v="NO"/>
    <s v="NO"/>
    <n v="20433"/>
    <s v="103300893203"/>
    <s v="?"/>
    <x v="0"/>
    <m/>
    <m/>
    <m/>
    <x v="1"/>
    <x v="2"/>
  </r>
  <r>
    <x v="1"/>
    <x v="1"/>
    <s v="USA"/>
    <s v="2014Q1"/>
    <s v="201402"/>
    <d v="2013-12-27T00:00:00"/>
    <s v="TE00"/>
    <m/>
    <x v="1705"/>
    <s v="Fusion Americas"/>
    <s v="24Z130705"/>
    <x v="14"/>
    <x v="14"/>
    <s v="NO"/>
    <s v="NO"/>
    <n v="37282.5"/>
    <s v="6827513"/>
    <s v="?"/>
    <x v="0"/>
    <m/>
    <m/>
    <m/>
    <x v="1"/>
    <x v="1"/>
  </r>
  <r>
    <x v="1"/>
    <x v="1"/>
    <s v="USA"/>
    <s v="2014Q1"/>
    <s v="201402"/>
    <d v="2013-12-27T00:00:00"/>
    <s v="TE00"/>
    <s v="Marr, Kevin"/>
    <x v="1706"/>
    <s v="Fusion Americas"/>
    <s v="24Z130791"/>
    <x v="411"/>
    <x v="411"/>
    <s v="NO"/>
    <s v="NO"/>
    <n v="1745.857"/>
    <s v="103300893202"/>
    <s v="?"/>
    <x v="2"/>
    <s v="E-Southeast"/>
    <s v="3-Comm T1"/>
    <s v="3-Comm T1"/>
    <x v="1"/>
    <x v="2"/>
  </r>
  <r>
    <x v="1"/>
    <x v="1"/>
    <s v="USA"/>
    <s v="2014Q1"/>
    <s v="201402"/>
    <d v="2013-12-27T00:00:00"/>
    <s v="TE00"/>
    <s v="TBH-US-East1"/>
    <x v="1707"/>
    <s v="Fusion Americas"/>
    <s v="24Z130772"/>
    <x v="27"/>
    <x v="27"/>
    <s v="NO"/>
    <s v="NO"/>
    <n v="5760"/>
    <s v="103300893026"/>
    <s v="?"/>
    <x v="2"/>
    <s v="E-NYC Metro"/>
    <s v="3-Comm T1"/>
    <s v="3-Comm T1"/>
    <x v="1"/>
    <x v="2"/>
  </r>
  <r>
    <x v="1"/>
    <x v="1"/>
    <s v="USA"/>
    <s v="2014Q1"/>
    <s v="201402"/>
    <d v="2013-12-27T00:00:00"/>
    <s v="TE00"/>
    <s v="del Rosario, Vincent"/>
    <x v="1708"/>
    <s v="Fusion Americas"/>
    <s v="26Z075671"/>
    <x v="615"/>
    <x v="615"/>
    <s v="NO"/>
    <s v="ATTACH_BY_AMIDID"/>
    <n v="64327.22"/>
    <s v="2500935780"/>
    <s v="?"/>
    <x v="1"/>
    <s v="W-Northwest"/>
    <s v="2-Seed"/>
    <s v="2-Seed SW"/>
    <x v="1"/>
    <x v="0"/>
  </r>
  <r>
    <x v="2"/>
    <x v="11"/>
    <s v="China"/>
    <s v="2014Q1"/>
    <s v="201402"/>
    <d v="2013-12-27T00:00:00"/>
    <s v="TE00"/>
    <m/>
    <x v="1709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6"/>
    <s v="Philippines"/>
    <s v="2014Q1"/>
    <s v="201402"/>
    <d v="2013-12-26T00:00:00"/>
    <s v="TF00"/>
    <m/>
    <x v="1710"/>
    <s v="Fusion APJ"/>
    <s v="R17003556"/>
    <x v="219"/>
    <x v="218"/>
    <s v="ATTACH_BY_AMIDID"/>
    <s v="ATTACH_BY_PO"/>
    <n v="67811.8079"/>
    <s v="L0043417"/>
    <s v="?"/>
    <x v="0"/>
    <m/>
    <m/>
    <m/>
    <x v="1"/>
    <x v="0"/>
  </r>
  <r>
    <x v="1"/>
    <x v="4"/>
    <s v="Mexico"/>
    <s v="2014Q1"/>
    <s v="201402"/>
    <d v="2013-12-26T00:00:00"/>
    <s v="TF00"/>
    <m/>
    <x v="1711"/>
    <s v="Fusion Americas"/>
    <s v="36Z036686"/>
    <x v="1"/>
    <x v="1"/>
    <s v="NO"/>
    <s v="NO"/>
    <n v="281299"/>
    <s v="X55840/R2RY3/SAT"/>
    <s v="?"/>
    <x v="0"/>
    <m/>
    <m/>
    <m/>
    <x v="2"/>
    <x v="1"/>
  </r>
  <r>
    <x v="2"/>
    <x v="12"/>
    <s v="Japan"/>
    <s v="2014Q1"/>
    <s v="201402"/>
    <d v="2013-12-26T00:00:00"/>
    <s v="D900"/>
    <m/>
    <x v="1712"/>
    <s v="Fusion APJ"/>
    <s v="89WS11732"/>
    <x v="252"/>
    <x v="251"/>
    <s v="NO"/>
    <s v="NO"/>
    <n v="-61.3752"/>
    <s v="HPBTO_YRTA201312"/>
    <s v="?"/>
    <x v="0"/>
    <m/>
    <m/>
    <m/>
    <x v="1"/>
    <x v="2"/>
  </r>
  <r>
    <x v="2"/>
    <x v="12"/>
    <s v="Japan"/>
    <s v="2014Q1"/>
    <s v="201402"/>
    <d v="2013-12-26T00:00:00"/>
    <s v="8700"/>
    <m/>
    <x v="1712"/>
    <s v="Fusion APJ"/>
    <s v="89WS11732"/>
    <x v="252"/>
    <x v="251"/>
    <s v="NO"/>
    <s v="NO"/>
    <n v="-5503.5122000000001"/>
    <s v="HPBTO_YRTA201312"/>
    <s v="?"/>
    <x v="0"/>
    <m/>
    <m/>
    <m/>
    <x v="1"/>
    <x v="2"/>
  </r>
  <r>
    <x v="2"/>
    <x v="12"/>
    <s v="Japan"/>
    <s v="2014Q1"/>
    <s v="201402"/>
    <d v="2013-12-26T00:00:00"/>
    <s v="FC00"/>
    <m/>
    <x v="1712"/>
    <s v="Fusion APJ"/>
    <s v="89WS11732"/>
    <x v="252"/>
    <x v="251"/>
    <s v="NO"/>
    <s v="NO"/>
    <n v="-138.161"/>
    <s v="HPBTO_YRTA201312"/>
    <s v="?"/>
    <x v="0"/>
    <m/>
    <m/>
    <m/>
    <x v="1"/>
    <x v="2"/>
  </r>
  <r>
    <x v="2"/>
    <x v="12"/>
    <s v="Japan"/>
    <s v="2014Q1"/>
    <s v="201402"/>
    <d v="2013-12-26T00:00:00"/>
    <s v="8700"/>
    <m/>
    <x v="1713"/>
    <s v="Fusion APJ"/>
    <s v="89WS11731"/>
    <x v="252"/>
    <x v="251"/>
    <s v="NO"/>
    <s v="NO"/>
    <n v="-2144.4850000000001"/>
    <s v="HPBTO_YRRA201312"/>
    <s v="?"/>
    <x v="0"/>
    <m/>
    <m/>
    <m/>
    <x v="1"/>
    <x v="2"/>
  </r>
  <r>
    <x v="2"/>
    <x v="12"/>
    <s v="Japan"/>
    <s v="2014Q1"/>
    <s v="201402"/>
    <d v="2013-12-26T00:00:00"/>
    <s v="TF00"/>
    <m/>
    <x v="1712"/>
    <s v="Fusion APJ"/>
    <s v="89WS11732"/>
    <x v="252"/>
    <x v="251"/>
    <s v="NO"/>
    <s v="NO"/>
    <n v="-1945.9846"/>
    <s v="HPBTO_YRTA201312"/>
    <s v="?"/>
    <x v="0"/>
    <m/>
    <m/>
    <m/>
    <x v="1"/>
    <x v="2"/>
  </r>
  <r>
    <x v="2"/>
    <x v="12"/>
    <s v="Japan"/>
    <s v="2014Q1"/>
    <s v="201402"/>
    <d v="2013-12-26T00:00:00"/>
    <s v="TF00"/>
    <m/>
    <x v="1713"/>
    <s v="Fusion APJ"/>
    <s v="89WS11731"/>
    <x v="252"/>
    <x v="251"/>
    <s v="NO"/>
    <s v="NO"/>
    <n v="-47.622300000000003"/>
    <s v="HPBTO_YRRA201312"/>
    <s v="?"/>
    <x v="0"/>
    <m/>
    <m/>
    <m/>
    <x v="1"/>
    <x v="2"/>
  </r>
  <r>
    <x v="2"/>
    <x v="12"/>
    <s v="Japan"/>
    <s v="2014Q1"/>
    <s v="201402"/>
    <d v="2013-12-26T00:00:00"/>
    <s v="TE00"/>
    <m/>
    <x v="1714"/>
    <s v="Fusion APJ"/>
    <s v="89FP05626"/>
    <x v="716"/>
    <x v="716"/>
    <s v="NO"/>
    <s v="NO"/>
    <n v="6061.5842000000002"/>
    <s v="49B120145-T01"/>
    <s v="?"/>
    <x v="0"/>
    <m/>
    <m/>
    <m/>
    <x v="1"/>
    <x v="2"/>
  </r>
  <r>
    <x v="2"/>
    <x v="12"/>
    <s v="Japan"/>
    <s v="2014Q1"/>
    <s v="201402"/>
    <d v="2013-12-26T00:00:00"/>
    <s v="TE00"/>
    <m/>
    <x v="1715"/>
    <s v="Fusion APJ"/>
    <s v="89FB13987"/>
    <x v="717"/>
    <x v="717"/>
    <s v="NO"/>
    <s v="NO"/>
    <n v="195343.33069999999"/>
    <s v="2013-2020"/>
    <s v="?"/>
    <x v="0"/>
    <m/>
    <m/>
    <m/>
    <x v="0"/>
    <x v="2"/>
  </r>
  <r>
    <x v="2"/>
    <x v="12"/>
    <s v="Japan"/>
    <s v="2014Q1"/>
    <s v="201402"/>
    <d v="2013-12-26T00:00:00"/>
    <s v="TE00"/>
    <m/>
    <x v="1712"/>
    <s v="Fusion APJ"/>
    <s v="89WS11732"/>
    <x v="252"/>
    <x v="251"/>
    <s v="NO"/>
    <s v="NO"/>
    <n v="-1797.4150999999999"/>
    <s v="HPBTO_YRTA201312"/>
    <s v="?"/>
    <x v="0"/>
    <m/>
    <m/>
    <m/>
    <x v="1"/>
    <x v="2"/>
  </r>
  <r>
    <x v="2"/>
    <x v="12"/>
    <s v="Japan"/>
    <s v="2014Q1"/>
    <s v="201402"/>
    <d v="2013-12-26T00:00:00"/>
    <s v="TE00"/>
    <m/>
    <x v="1713"/>
    <s v="Fusion APJ"/>
    <s v="89WS11731"/>
    <x v="252"/>
    <x v="251"/>
    <s v="NO"/>
    <s v="NO"/>
    <n v="-675.47349999999994"/>
    <s v="HPBTO_YRRA201312"/>
    <s v="?"/>
    <x v="0"/>
    <m/>
    <m/>
    <m/>
    <x v="1"/>
    <x v="2"/>
  </r>
  <r>
    <x v="2"/>
    <x v="6"/>
    <s v="Philippines"/>
    <s v="2014Q1"/>
    <s v="201402"/>
    <d v="2013-12-26T00:00:00"/>
    <s v="TF00"/>
    <m/>
    <x v="1716"/>
    <s v="Fusion APJ"/>
    <s v="R17003556"/>
    <x v="219"/>
    <x v="218"/>
    <s v="ATTACH_BY_AMIDID"/>
    <s v="ATTACH_BY_PO"/>
    <n v="21527.871899999998"/>
    <s v="L0043417"/>
    <s v="?"/>
    <x v="0"/>
    <m/>
    <m/>
    <m/>
    <x v="1"/>
    <x v="0"/>
  </r>
  <r>
    <x v="2"/>
    <x v="11"/>
    <s v="Taiwan"/>
    <s v="2014Q1"/>
    <s v="201402"/>
    <d v="2013-12-26T00:00:00"/>
    <s v="8700"/>
    <m/>
    <x v="1717"/>
    <s v="Fusion APJ"/>
    <s v="D40057731"/>
    <x v="14"/>
    <x v="14"/>
    <s v="NO"/>
    <s v="NO"/>
    <n v="13747.7089"/>
    <s v="P-201312260001"/>
    <s v="?"/>
    <x v="0"/>
    <m/>
    <m/>
    <m/>
    <x v="1"/>
    <x v="1"/>
  </r>
  <r>
    <x v="1"/>
    <x v="1"/>
    <s v="USA"/>
    <s v="2014Q1"/>
    <s v="201402"/>
    <d v="2013-12-26T00:00:00"/>
    <s v="8700"/>
    <m/>
    <x v="1718"/>
    <s v="Fusion Americas"/>
    <s v="26Z075627"/>
    <x v="103"/>
    <x v="103"/>
    <s v="ATTACH_BY_AMIDID"/>
    <s v="NO"/>
    <n v="130.5"/>
    <s v="CNW1-17458-01"/>
    <s v="?"/>
    <x v="0"/>
    <m/>
    <m/>
    <m/>
    <x v="1"/>
    <x v="2"/>
  </r>
  <r>
    <x v="0"/>
    <x v="10"/>
    <s v="Saudi Arabia"/>
    <s v="2014Q1"/>
    <s v="201402"/>
    <d v="2013-12-26T00:00:00"/>
    <s v="TF00"/>
    <m/>
    <x v="1719"/>
    <s v="Fusion EMEA"/>
    <s v="E8R759112"/>
    <x v="718"/>
    <x v="718"/>
    <s v="NO"/>
    <s v="NO"/>
    <n v="32435.68"/>
    <s v="POJ 24275"/>
    <s v="?"/>
    <x v="0"/>
    <m/>
    <m/>
    <m/>
    <x v="1"/>
    <x v="2"/>
  </r>
  <r>
    <x v="0"/>
    <x v="10"/>
    <s v="Saudi Arabia"/>
    <s v="2014Q1"/>
    <s v="201402"/>
    <d v="2013-12-26T00:00:00"/>
    <s v="8700"/>
    <m/>
    <x v="1719"/>
    <s v="Fusion EMEA"/>
    <s v="E8R759112"/>
    <x v="718"/>
    <x v="718"/>
    <s v="NO"/>
    <s v="NO"/>
    <n v="4314.3999999999996"/>
    <s v="POJ 24275"/>
    <s v="?"/>
    <x v="0"/>
    <m/>
    <m/>
    <m/>
    <x v="1"/>
    <x v="2"/>
  </r>
  <r>
    <x v="0"/>
    <x v="3"/>
    <s v="Russia"/>
    <s v="2014Q1"/>
    <s v="201402"/>
    <d v="2013-12-26T00:00:00"/>
    <s v="8700"/>
    <m/>
    <x v="1720"/>
    <s v="Fusion EMEA"/>
    <s v="CBR759163"/>
    <x v="14"/>
    <x v="14"/>
    <s v="NO"/>
    <s v="NO"/>
    <n v="10686.12"/>
    <s v="TCG042399_Ent_Gazprom"/>
    <s v="?"/>
    <x v="0"/>
    <m/>
    <m/>
    <m/>
    <x v="1"/>
    <x v="1"/>
  </r>
  <r>
    <x v="2"/>
    <x v="6"/>
    <s v="Philippines"/>
    <s v="2014Q1"/>
    <s v="201402"/>
    <d v="2013-12-26T00:00:00"/>
    <s v="TF00"/>
    <m/>
    <x v="1721"/>
    <s v="Fusion APJ"/>
    <s v="R17003556"/>
    <x v="219"/>
    <x v="218"/>
    <s v="ATTACH_BY_AMIDID"/>
    <s v="ATTACH_BY_PO"/>
    <n v="43.058500000000002"/>
    <s v="L0043417"/>
    <s v="?"/>
    <x v="0"/>
    <m/>
    <m/>
    <m/>
    <x v="1"/>
    <x v="0"/>
  </r>
  <r>
    <x v="2"/>
    <x v="6"/>
    <s v="Philippines"/>
    <s v="2014Q1"/>
    <s v="201402"/>
    <d v="2013-12-26T00:00:00"/>
    <s v="TF00"/>
    <m/>
    <x v="1722"/>
    <s v="Fusion APJ"/>
    <s v="R17003556"/>
    <x v="219"/>
    <x v="218"/>
    <s v="ATTACH_BY_AMIDID"/>
    <s v="ATTACH_BY_PO"/>
    <n v="6458.3249999999998"/>
    <s v="L0043417"/>
    <s v="?"/>
    <x v="0"/>
    <m/>
    <m/>
    <m/>
    <x v="1"/>
    <x v="0"/>
  </r>
  <r>
    <x v="2"/>
    <x v="6"/>
    <s v="Singapore"/>
    <s v="2014Q1"/>
    <s v="201402"/>
    <d v="2013-12-26T00:00:00"/>
    <s v="TE00"/>
    <m/>
    <x v="1723"/>
    <s v="Fusion APJ"/>
    <s v="754305938"/>
    <x v="719"/>
    <x v="719"/>
    <s v="NO"/>
    <s v="ATTACH_BY_PO"/>
    <n v="10160.302900000001"/>
    <s v="4500286498"/>
    <s v="?"/>
    <x v="0"/>
    <m/>
    <m/>
    <m/>
    <x v="1"/>
    <x v="0"/>
  </r>
  <r>
    <x v="2"/>
    <x v="12"/>
    <s v="Japan"/>
    <s v="2014Q1"/>
    <s v="201402"/>
    <d v="2013-12-26T00:00:00"/>
    <s v="4Y00"/>
    <m/>
    <x v="1713"/>
    <s v="Fusion APJ"/>
    <s v="89WS11731"/>
    <x v="252"/>
    <x v="251"/>
    <s v="NO"/>
    <s v="NO"/>
    <n v="-184.333"/>
    <s v="HPBTO_YRRA201312"/>
    <s v="?"/>
    <x v="0"/>
    <m/>
    <m/>
    <m/>
    <x v="1"/>
    <x v="2"/>
  </r>
  <r>
    <x v="0"/>
    <x v="5"/>
    <s v="Italy"/>
    <s v="2014Q1"/>
    <s v="201402"/>
    <d v="2013-12-26T00:00:00"/>
    <s v="8700"/>
    <m/>
    <x v="1724"/>
    <s v="Fusion EMEA"/>
    <s v="82R755965"/>
    <x v="1"/>
    <x v="1"/>
    <s v="NO"/>
    <s v="NO"/>
    <n v="78649.660300000003"/>
    <s v="94976"/>
    <s v="?"/>
    <x v="0"/>
    <m/>
    <m/>
    <m/>
    <x v="1"/>
    <x v="1"/>
  </r>
  <r>
    <x v="2"/>
    <x v="12"/>
    <s v="Japan"/>
    <s v="2014Q1"/>
    <s v="201402"/>
    <d v="2013-12-26T00:00:00"/>
    <s v="4Y00"/>
    <m/>
    <x v="1712"/>
    <s v="Fusion APJ"/>
    <s v="89WS11732"/>
    <x v="252"/>
    <x v="251"/>
    <s v="NO"/>
    <s v="NO"/>
    <n v="-1254.5777"/>
    <s v="HPBTO_YRTA201312"/>
    <s v="?"/>
    <x v="0"/>
    <m/>
    <m/>
    <m/>
    <x v="1"/>
    <x v="2"/>
  </r>
  <r>
    <x v="0"/>
    <x v="5"/>
    <s v="Italy"/>
    <s v="2014Q1"/>
    <s v="201402"/>
    <d v="2013-12-26T00:00:00"/>
    <s v="4Y00"/>
    <s v="Paravani, Fabio"/>
    <x v="1725"/>
    <s v="Fusion EMEA"/>
    <s v="82R750874"/>
    <x v="720"/>
    <x v="720"/>
    <s v="NO"/>
    <s v="NO"/>
    <n v="32566.258900000001"/>
    <s v="13AP116359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26"/>
    <s v="Fusion APJ"/>
    <s v="89FA70467"/>
    <x v="44"/>
    <x v="44"/>
    <s v="NO"/>
    <s v="NO"/>
    <n v="6274.6646000000001"/>
    <s v="183-VRG0002783-111231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27"/>
    <s v="Fusion APJ"/>
    <s v="89FA70248"/>
    <x v="44"/>
    <x v="44"/>
    <s v="NO"/>
    <s v="NO"/>
    <n v="6274.6646000000001"/>
    <s v="183-VRG0002783-111216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28"/>
    <s v="Fusion APJ"/>
    <s v="89FA70250"/>
    <x v="44"/>
    <x v="44"/>
    <s v="NO"/>
    <s v="NO"/>
    <n v="6274.6646000000001"/>
    <s v="183-VRG0002783-111214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29"/>
    <s v="Fusion APJ"/>
    <s v="89FA70249"/>
    <x v="44"/>
    <x v="44"/>
    <s v="NO"/>
    <s v="NO"/>
    <n v="6274.6646000000001"/>
    <s v="183-VRG0002783-111215+1"/>
    <s v="?"/>
    <x v="0"/>
    <m/>
    <m/>
    <m/>
    <x v="1"/>
    <x v="2"/>
  </r>
  <r>
    <x v="2"/>
    <x v="15"/>
    <s v="India"/>
    <s v="2014Q1"/>
    <s v="201402"/>
    <d v="2013-12-26T00:00:00"/>
    <s v="TE00"/>
    <m/>
    <x v="1730"/>
    <s v="Fusion APJ"/>
    <s v="J92508225"/>
    <x v="14"/>
    <x v="14"/>
    <s v="NO"/>
    <s v="NO"/>
    <n v="5130.5425999999998"/>
    <s v="1412DLPO/141201096/WINSHUTTLE"/>
    <s v="?"/>
    <x v="0"/>
    <m/>
    <m/>
    <m/>
    <x v="1"/>
    <x v="1"/>
  </r>
  <r>
    <x v="2"/>
    <x v="12"/>
    <s v="Japan"/>
    <s v="2014Q1"/>
    <s v="201402"/>
    <d v="2013-12-26T00:00:00"/>
    <s v="8700"/>
    <s v="Imamura, Satoshi"/>
    <x v="1731"/>
    <s v="Fusion APJ"/>
    <s v="89FA70468"/>
    <x v="44"/>
    <x v="44"/>
    <s v="NO"/>
    <s v="NO"/>
    <n v="6274.6646000000001"/>
    <s v="183-VRG0002783-111230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32"/>
    <s v="Fusion APJ"/>
    <s v="89FA70585"/>
    <x v="44"/>
    <x v="44"/>
    <s v="NO"/>
    <s v="NO"/>
    <n v="6274.6646000000001"/>
    <s v="183-VRG0002783-111209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33"/>
    <s v="Fusion APJ"/>
    <s v="89FA70584"/>
    <x v="44"/>
    <x v="44"/>
    <s v="NO"/>
    <s v="NO"/>
    <n v="6274.6646000000001"/>
    <s v="183-VRG0002783-111210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34"/>
    <s v="Fusion APJ"/>
    <s v="89FA70587"/>
    <x v="44"/>
    <x v="44"/>
    <s v="NO"/>
    <s v="NO"/>
    <n v="6274.6646000000001"/>
    <s v="183-VRG0002783-111207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35"/>
    <s v="Fusion APJ"/>
    <s v="89FA70586"/>
    <x v="44"/>
    <x v="44"/>
    <s v="NO"/>
    <s v="NO"/>
    <n v="6274.6646000000001"/>
    <s v="183-VRG0002783-111208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36"/>
    <s v="Fusion APJ"/>
    <s v="89FA70583"/>
    <x v="44"/>
    <x v="44"/>
    <s v="NO"/>
    <s v="NO"/>
    <n v="6274.6646000000001"/>
    <s v="183-VRG0002783-111211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37"/>
    <s v="Fusion APJ"/>
    <s v="89FA70580"/>
    <x v="44"/>
    <x v="44"/>
    <s v="NO"/>
    <s v="NO"/>
    <n v="6274.6646000000001"/>
    <s v="183-VRG0002783-111218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38"/>
    <s v="Fusion APJ"/>
    <s v="89FA70579"/>
    <x v="44"/>
    <x v="44"/>
    <s v="NO"/>
    <s v="NO"/>
    <n v="6274.6646000000001"/>
    <s v="183-VRG0002783-111219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39"/>
    <s v="Fusion APJ"/>
    <s v="89FA70582"/>
    <x v="44"/>
    <x v="44"/>
    <s v="NO"/>
    <s v="NO"/>
    <n v="6274.6646000000001"/>
    <s v="183-VRG0002783-111212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40"/>
    <s v="Fusion APJ"/>
    <s v="89FA70581"/>
    <x v="44"/>
    <x v="44"/>
    <s v="NO"/>
    <s v="NO"/>
    <n v="6274.6646000000001"/>
    <s v="183-VRG0002783-111213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41"/>
    <s v="Fusion APJ"/>
    <s v="89FA70588"/>
    <x v="44"/>
    <x v="44"/>
    <s v="NO"/>
    <s v="NO"/>
    <n v="6274.6646000000001"/>
    <s v="183-VRG0002783-111206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42"/>
    <s v="Fusion APJ"/>
    <s v="89FA70602"/>
    <x v="44"/>
    <x v="44"/>
    <s v="NO"/>
    <s v="NO"/>
    <n v="6274.6646000000001"/>
    <s v="183-VRG0002783-111202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43"/>
    <s v="Fusion APJ"/>
    <s v="89FA70590"/>
    <x v="44"/>
    <x v="44"/>
    <s v="NO"/>
    <s v="NO"/>
    <n v="6274.6646000000001"/>
    <s v="183-VRG0002783-111204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44"/>
    <s v="Fusion APJ"/>
    <s v="89FA70589"/>
    <x v="44"/>
    <x v="44"/>
    <s v="NO"/>
    <s v="NO"/>
    <n v="6274.6646000000001"/>
    <s v="183-VRG0002783-111205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45"/>
    <s v="Fusion APJ"/>
    <s v="89FA70601"/>
    <x v="44"/>
    <x v="44"/>
    <s v="NO"/>
    <s v="NO"/>
    <n v="6274.6646000000001"/>
    <s v="183-VRG0002783-111203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46"/>
    <s v="Fusion APJ"/>
    <s v="89FA70591"/>
    <x v="44"/>
    <x v="44"/>
    <s v="NO"/>
    <s v="NO"/>
    <n v="6274.6646000000001"/>
    <s v="183-VRG0002783-111217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47"/>
    <s v="Fusion APJ"/>
    <s v="89FA70561"/>
    <x v="44"/>
    <x v="44"/>
    <s v="NO"/>
    <s v="NO"/>
    <n v="90.765600000000006"/>
    <s v="183-VRG0003537-111238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48"/>
    <s v="Fusion APJ"/>
    <s v="89FA70470"/>
    <x v="44"/>
    <x v="44"/>
    <s v="NO"/>
    <s v="NO"/>
    <n v="6274.6646000000001"/>
    <s v="183-VRG0002783-111228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49"/>
    <s v="Fusion APJ"/>
    <s v="89FA70469"/>
    <x v="44"/>
    <x v="44"/>
    <s v="NO"/>
    <s v="NO"/>
    <n v="6274.6646000000001"/>
    <s v="183-VRG0002783-111229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50"/>
    <s v="Fusion APJ"/>
    <s v="89FA70562"/>
    <x v="44"/>
    <x v="44"/>
    <s v="NO"/>
    <s v="NO"/>
    <n v="90.765600000000006"/>
    <s v="183-VRG0003537-111237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51"/>
    <s v="Fusion APJ"/>
    <s v="89FA70576"/>
    <x v="44"/>
    <x v="44"/>
    <s v="NO"/>
    <s v="NO"/>
    <n v="6274.6646000000001"/>
    <s v="183-VRG0002783-111222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52"/>
    <s v="Fusion APJ"/>
    <s v="89FA70575"/>
    <x v="44"/>
    <x v="44"/>
    <s v="NO"/>
    <s v="NO"/>
    <n v="6274.6646000000001"/>
    <s v="183-VRG0002783-111223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53"/>
    <s v="Fusion APJ"/>
    <s v="89FA70578"/>
    <x v="44"/>
    <x v="44"/>
    <s v="NO"/>
    <s v="NO"/>
    <n v="6274.6646000000001"/>
    <s v="183-VRG0002783-111220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54"/>
    <s v="Fusion APJ"/>
    <s v="89FA70577"/>
    <x v="44"/>
    <x v="44"/>
    <s v="NO"/>
    <s v="NO"/>
    <n v="6274.6646000000001"/>
    <s v="183-VRG0002783-111221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55"/>
    <s v="Fusion APJ"/>
    <s v="89FA70574"/>
    <x v="44"/>
    <x v="44"/>
    <s v="NO"/>
    <s v="NO"/>
    <n v="6274.6646000000001"/>
    <s v="183-VRG0002783-111224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56"/>
    <s v="Fusion APJ"/>
    <s v="89FA70571"/>
    <x v="44"/>
    <x v="44"/>
    <s v="NO"/>
    <s v="NO"/>
    <n v="6274.6646000000001"/>
    <s v="183-VRG0002783-111227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57"/>
    <s v="Fusion APJ"/>
    <s v="89FA70563"/>
    <x v="44"/>
    <x v="44"/>
    <s v="NO"/>
    <s v="NO"/>
    <n v="90.765600000000006"/>
    <s v="183-VRG0003537-111236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58"/>
    <s v="Fusion APJ"/>
    <s v="89FA70573"/>
    <x v="44"/>
    <x v="44"/>
    <s v="NO"/>
    <s v="NO"/>
    <n v="6274.6646000000001"/>
    <s v="183-VRG0002783-111225+1"/>
    <s v="?"/>
    <x v="0"/>
    <m/>
    <m/>
    <m/>
    <x v="1"/>
    <x v="2"/>
  </r>
  <r>
    <x v="2"/>
    <x v="12"/>
    <s v="Japan"/>
    <s v="2014Q1"/>
    <s v="201402"/>
    <d v="2013-12-26T00:00:00"/>
    <s v="8700"/>
    <s v="Imamura, Satoshi"/>
    <x v="1759"/>
    <s v="Fusion APJ"/>
    <s v="89FA70572"/>
    <x v="44"/>
    <x v="44"/>
    <s v="NO"/>
    <s v="NO"/>
    <n v="6274.6646000000001"/>
    <s v="183-VRG0002783-111226+1"/>
    <s v="?"/>
    <x v="0"/>
    <m/>
    <m/>
    <m/>
    <x v="1"/>
    <x v="2"/>
  </r>
  <r>
    <x v="1"/>
    <x v="1"/>
    <s v="USA"/>
    <s v="2014Q1"/>
    <s v="201402"/>
    <d v="2013-12-26T00:00:00"/>
    <s v="8700"/>
    <s v="Qayyum, Fred"/>
    <x v="1760"/>
    <s v="Fusion Americas"/>
    <s v="26Z075652"/>
    <x v="55"/>
    <x v="55"/>
    <s v="NO"/>
    <s v="NO"/>
    <n v="174.2"/>
    <s v="X1320079"/>
    <s v="?"/>
    <x v="3"/>
    <s v="P-FED-DoD/Intel"/>
    <s v="1-Strat"/>
    <s v="1-Strat"/>
    <x v="1"/>
    <x v="2"/>
  </r>
  <r>
    <x v="2"/>
    <x v="11"/>
    <s v="China"/>
    <s v="2014Q1"/>
    <s v="201402"/>
    <d v="2013-12-27T00:00:00"/>
    <s v="TE00"/>
    <m/>
    <x v="1761"/>
    <s v="Fusion APJ"/>
    <s v="F49961044"/>
    <x v="14"/>
    <x v="14"/>
    <s v="NO"/>
    <s v="NO"/>
    <n v="65978.720000000001"/>
    <s v="AVNETHP13-0052"/>
    <s v="?"/>
    <x v="0"/>
    <m/>
    <m/>
    <m/>
    <x v="1"/>
    <x v="1"/>
  </r>
  <r>
    <x v="2"/>
    <x v="11"/>
    <s v="China"/>
    <s v="2014Q1"/>
    <s v="201402"/>
    <d v="2013-12-27T00:00:00"/>
    <s v="D900"/>
    <m/>
    <x v="1642"/>
    <s v="Fusion APJ"/>
    <s v="F49977218"/>
    <x v="14"/>
    <x v="14"/>
    <s v="NO"/>
    <s v="NO"/>
    <n v="4.03"/>
    <s v="2013dhcd1225xdltq/cg1"/>
    <s v="?"/>
    <x v="0"/>
    <m/>
    <m/>
    <m/>
    <x v="1"/>
    <x v="1"/>
  </r>
  <r>
    <x v="2"/>
    <x v="11"/>
    <s v="China"/>
    <s v="2014Q1"/>
    <s v="201402"/>
    <d v="2013-12-27T00:00:00"/>
    <s v="D900"/>
    <m/>
    <x v="1639"/>
    <s v="Fusion APJ"/>
    <s v="F49977217"/>
    <x v="14"/>
    <x v="14"/>
    <s v="NO"/>
    <s v="NO"/>
    <n v="139005"/>
    <s v="2013dhcd1225xdltq/cg"/>
    <s v="?"/>
    <x v="0"/>
    <m/>
    <m/>
    <m/>
    <x v="2"/>
    <x v="1"/>
  </r>
  <r>
    <x v="2"/>
    <x v="11"/>
    <s v="China"/>
    <s v="2014Q1"/>
    <s v="201402"/>
    <d v="2013-12-27T00:00:00"/>
    <s v="D900"/>
    <m/>
    <x v="1638"/>
    <s v="Fusion APJ"/>
    <s v="F49977218"/>
    <x v="14"/>
    <x v="14"/>
    <s v="NO"/>
    <s v="NO"/>
    <n v="201.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62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63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64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65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66"/>
    <s v="Fusion APJ"/>
    <s v="F49977217"/>
    <x v="14"/>
    <x v="14"/>
    <s v="NO"/>
    <s v="NO"/>
    <n v="50043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67"/>
    <s v="Fusion APJ"/>
    <s v="F49968042"/>
    <x v="187"/>
    <x v="186"/>
    <s v="NO"/>
    <s v="NO"/>
    <n v="5733.96"/>
    <s v="14DTVADBTO008"/>
    <s v="?"/>
    <x v="0"/>
    <m/>
    <m/>
    <m/>
    <x v="1"/>
    <x v="2"/>
  </r>
  <r>
    <x v="2"/>
    <x v="11"/>
    <s v="China"/>
    <s v="2014Q1"/>
    <s v="201402"/>
    <d v="2013-12-27T00:00:00"/>
    <s v="TE00"/>
    <m/>
    <x v="1768"/>
    <s v="Fusion APJ"/>
    <s v="F49977217"/>
    <x v="14"/>
    <x v="14"/>
    <s v="NO"/>
    <s v="NO"/>
    <n v="98689.7"/>
    <s v="2013dhcd1225xdltq/cg"/>
    <s v="?"/>
    <x v="0"/>
    <m/>
    <m/>
    <m/>
    <x v="1"/>
    <x v="1"/>
  </r>
  <r>
    <x v="2"/>
    <x v="11"/>
    <s v="China"/>
    <s v="2014Q1"/>
    <s v="201402"/>
    <d v="2013-12-27T00:00:00"/>
    <s v="8700"/>
    <m/>
    <x v="1637"/>
    <s v="Fusion APJ"/>
    <s v="F49977218"/>
    <x v="14"/>
    <x v="14"/>
    <s v="NO"/>
    <s v="NO"/>
    <n v="409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34"/>
    <s v="Fusion APJ"/>
    <s v="F49977218"/>
    <x v="14"/>
    <x v="14"/>
    <s v="NO"/>
    <s v="NO"/>
    <n v="409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62"/>
    <s v="Fusion APJ"/>
    <s v="F49977218"/>
    <x v="14"/>
    <x v="14"/>
    <s v="NO"/>
    <s v="NO"/>
    <n v="409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36"/>
    <s v="Fusion APJ"/>
    <s v="F49977218"/>
    <x v="14"/>
    <x v="14"/>
    <s v="NO"/>
    <s v="NO"/>
    <n v="409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35"/>
    <s v="Fusion APJ"/>
    <s v="F49977218"/>
    <x v="14"/>
    <x v="14"/>
    <s v="NO"/>
    <s v="NO"/>
    <n v="409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769"/>
    <s v="Fusion APJ"/>
    <s v="F49977218"/>
    <x v="14"/>
    <x v="14"/>
    <s v="NO"/>
    <s v="NO"/>
    <n v="100.75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770"/>
    <s v="Fusion APJ"/>
    <s v="F49977218"/>
    <x v="14"/>
    <x v="14"/>
    <s v="NO"/>
    <s v="NO"/>
    <n v="100.75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38"/>
    <s v="Fusion APJ"/>
    <s v="F49977218"/>
    <x v="14"/>
    <x v="14"/>
    <s v="NO"/>
    <s v="NO"/>
    <n v="2243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41"/>
    <s v="Fusion APJ"/>
    <s v="F49977218"/>
    <x v="14"/>
    <x v="14"/>
    <s v="NO"/>
    <s v="NO"/>
    <n v="8.19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72"/>
    <s v="Fusion APJ"/>
    <s v="F49977218"/>
    <x v="14"/>
    <x v="14"/>
    <s v="NO"/>
    <s v="NO"/>
    <n v="409"/>
    <s v="2013dhcd1225xdltq/cg1"/>
    <s v="?"/>
    <x v="0"/>
    <m/>
    <m/>
    <m/>
    <x v="1"/>
    <x v="1"/>
  </r>
  <r>
    <x v="2"/>
    <x v="11"/>
    <s v="China"/>
    <s v="2014Q1"/>
    <s v="201402"/>
    <d v="2013-12-27T00:00:00"/>
    <s v="D900"/>
    <m/>
    <x v="1640"/>
    <s v="Fusion APJ"/>
    <s v="F49977217"/>
    <x v="14"/>
    <x v="14"/>
    <s v="NO"/>
    <s v="NO"/>
    <n v="5560.2"/>
    <s v="2013dhcd1225xdltq/cg"/>
    <s v="?"/>
    <x v="0"/>
    <m/>
    <m/>
    <m/>
    <x v="1"/>
    <x v="1"/>
  </r>
  <r>
    <x v="2"/>
    <x v="11"/>
    <s v="China"/>
    <s v="2014Q1"/>
    <s v="201402"/>
    <d v="2013-12-27T00:00:00"/>
    <s v="8700"/>
    <m/>
    <x v="1771"/>
    <s v="Fusion APJ"/>
    <s v="F49987131"/>
    <x v="56"/>
    <x v="56"/>
    <s v="NO"/>
    <s v="NO"/>
    <n v="13643.56"/>
    <s v="EHPRR13014U-02"/>
    <s v="?"/>
    <x v="0"/>
    <m/>
    <m/>
    <m/>
    <x v="1"/>
    <x v="2"/>
  </r>
  <r>
    <x v="2"/>
    <x v="11"/>
    <s v="China"/>
    <s v="2014Q1"/>
    <s v="201402"/>
    <d v="2013-12-27T00:00:00"/>
    <s v="8700"/>
    <m/>
    <x v="1674"/>
    <s v="Fusion APJ"/>
    <s v="F49977218"/>
    <x v="14"/>
    <x v="14"/>
    <s v="NO"/>
    <s v="NO"/>
    <n v="409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71"/>
    <s v="Fusion APJ"/>
    <s v="F49977218"/>
    <x v="14"/>
    <x v="14"/>
    <s v="NO"/>
    <s v="NO"/>
    <n v="409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772"/>
    <s v="Fusion APJ"/>
    <s v="F49977218"/>
    <x v="14"/>
    <x v="14"/>
    <s v="NO"/>
    <s v="NO"/>
    <n v="201.5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73"/>
    <s v="Fusion APJ"/>
    <s v="F49977218"/>
    <x v="14"/>
    <x v="14"/>
    <s v="NO"/>
    <s v="NO"/>
    <n v="409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73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74"/>
    <s v="Fusion APJ"/>
    <s v="F49977218"/>
    <x v="14"/>
    <x v="14"/>
    <s v="NO"/>
    <s v="NO"/>
    <n v="40.299999999999997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75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670"/>
    <s v="Fusion APJ"/>
    <s v="F49977218"/>
    <x v="14"/>
    <x v="14"/>
    <s v="NO"/>
    <s v="NO"/>
    <n v="28.57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76"/>
    <s v="Fusion APJ"/>
    <s v="F49977218"/>
    <x v="14"/>
    <x v="14"/>
    <s v="NO"/>
    <s v="NO"/>
    <n v="3673.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77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78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79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80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81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82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83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84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85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86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1"/>
    <x v="1"/>
    <s v="USA"/>
    <s v="2014Q1"/>
    <s v="201402"/>
    <d v="2013-12-26T00:00:00"/>
    <s v="TE00"/>
    <m/>
    <x v="1787"/>
    <s v="Fusion Americas"/>
    <s v="24Z130413"/>
    <x v="1"/>
    <x v="1"/>
    <s v="NO"/>
    <s v="NO"/>
    <n v="5293.2"/>
    <s v="103300891294"/>
    <s v="?"/>
    <x v="0"/>
    <m/>
    <m/>
    <m/>
    <x v="1"/>
    <x v="1"/>
  </r>
  <r>
    <x v="2"/>
    <x v="11"/>
    <s v="China"/>
    <s v="2014Q1"/>
    <s v="201402"/>
    <d v="2013-12-27T00:00:00"/>
    <s v="TE00"/>
    <m/>
    <x v="1788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89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90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91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92"/>
    <s v="Fusion APJ"/>
    <s v="F49977218"/>
    <x v="14"/>
    <x v="14"/>
    <s v="NO"/>
    <s v="NO"/>
    <n v="650.79999999999995"/>
    <s v="2013dhcd1225xdltq/cg1"/>
    <s v="?"/>
    <x v="0"/>
    <m/>
    <m/>
    <m/>
    <x v="1"/>
    <x v="1"/>
  </r>
  <r>
    <x v="2"/>
    <x v="11"/>
    <s v="China"/>
    <s v="2014Q1"/>
    <s v="201402"/>
    <d v="2013-12-27T00:00:00"/>
    <s v="TE00"/>
    <m/>
    <x v="1793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94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95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96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97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98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799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00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01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02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03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04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05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06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07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08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09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10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TE00"/>
    <m/>
    <x v="1811"/>
    <s v="Fusion APJ"/>
    <s v="F49977217"/>
    <x v="14"/>
    <x v="14"/>
    <s v="NO"/>
    <s v="NO"/>
    <n v="5071.5"/>
    <s v="2013dhcd1225xdltq/cg"/>
    <s v="?"/>
    <x v="0"/>
    <m/>
    <m/>
    <m/>
    <x v="1"/>
    <x v="1"/>
  </r>
  <r>
    <x v="2"/>
    <x v="11"/>
    <s v="China"/>
    <s v="2014Q1"/>
    <s v="201402"/>
    <d v="2013-12-27T00:00:00"/>
    <s v="8700"/>
    <m/>
    <x v="1812"/>
    <s v="Fusion APJ"/>
    <s v="F49977218"/>
    <x v="14"/>
    <x v="14"/>
    <s v="NO"/>
    <s v="NO"/>
    <n v="100.75"/>
    <s v="2013dhcd1225xdltq/cg1"/>
    <s v="?"/>
    <x v="0"/>
    <m/>
    <m/>
    <m/>
    <x v="1"/>
    <x v="1"/>
  </r>
  <r>
    <x v="2"/>
    <x v="7"/>
    <s v="Australia"/>
    <s v="2014Q1"/>
    <s v="201402"/>
    <d v="2013-12-27T00:00:00"/>
    <s v="TE00"/>
    <m/>
    <x v="1813"/>
    <s v="Fusion APJ"/>
    <s v="906102476"/>
    <x v="721"/>
    <x v="721"/>
    <s v="NO"/>
    <s v="NO"/>
    <n v="26598.565500000001"/>
    <s v="POA #2 90IN-71668-01"/>
    <s v="?"/>
    <x v="0"/>
    <m/>
    <m/>
    <m/>
    <x v="1"/>
    <x v="2"/>
  </r>
  <r>
    <x v="1"/>
    <x v="1"/>
    <s v="USA"/>
    <s v="2014Q1"/>
    <s v="201402"/>
    <d v="2013-12-26T00:00:00"/>
    <s v="TE00"/>
    <m/>
    <x v="1814"/>
    <s v="Fusion Americas"/>
    <s v="24Z130594"/>
    <x v="722"/>
    <x v="722"/>
    <s v="NO"/>
    <s v="NO"/>
    <n v="33600"/>
    <s v="6825407"/>
    <s v="?"/>
    <x v="0"/>
    <m/>
    <m/>
    <m/>
    <x v="1"/>
    <x v="2"/>
  </r>
  <r>
    <x v="1"/>
    <x v="1"/>
    <s v="USA"/>
    <s v="2014Q1"/>
    <s v="201402"/>
    <d v="2013-12-26T00:00:00"/>
    <s v="TE00"/>
    <m/>
    <x v="1815"/>
    <s v="Fusion Americas"/>
    <s v="24Z127787"/>
    <x v="430"/>
    <x v="430"/>
    <s v="NO"/>
    <s v="NO"/>
    <n v="-5769.0637999999999"/>
    <s v="103300879080"/>
    <s v="?"/>
    <x v="0"/>
    <m/>
    <m/>
    <m/>
    <x v="1"/>
    <x v="2"/>
  </r>
  <r>
    <x v="1"/>
    <x v="1"/>
    <s v="USA"/>
    <s v="2014Q1"/>
    <s v="201402"/>
    <d v="2013-12-26T00:00:00"/>
    <s v="8700"/>
    <s v="Qayyum, Fred"/>
    <x v="1816"/>
    <s v="Fusion Americas"/>
    <s v="26Z075653"/>
    <x v="55"/>
    <x v="55"/>
    <s v="NO"/>
    <s v="NO"/>
    <n v="261.3"/>
    <s v="X1320078S"/>
    <s v="?"/>
    <x v="3"/>
    <s v="P-FED-DoD/Intel"/>
    <s v="1-Strat"/>
    <s v="1-Strat"/>
    <x v="1"/>
    <x v="2"/>
  </r>
  <r>
    <x v="1"/>
    <x v="1"/>
    <s v="USA"/>
    <s v="2014Q1"/>
    <s v="201402"/>
    <d v="2013-12-26T00:00:00"/>
    <s v="TE00"/>
    <m/>
    <x v="1817"/>
    <s v="Fusion Americas"/>
    <s v="24Z130538"/>
    <x v="722"/>
    <x v="722"/>
    <s v="NO"/>
    <s v="NO"/>
    <n v="8960"/>
    <s v="6825408"/>
    <s v="?"/>
    <x v="0"/>
    <m/>
    <m/>
    <m/>
    <x v="1"/>
    <x v="2"/>
  </r>
  <r>
    <x v="1"/>
    <x v="1"/>
    <s v="USA"/>
    <s v="2014Q1"/>
    <s v="201402"/>
    <d v="2013-12-26T00:00:00"/>
    <s v="4Y00"/>
    <s v="Qayyum, Fred"/>
    <x v="1760"/>
    <s v="Fusion Americas"/>
    <s v="26Z075652"/>
    <x v="55"/>
    <x v="55"/>
    <s v="NO"/>
    <s v="NO"/>
    <n v="623.9"/>
    <s v="X1320079"/>
    <s v="?"/>
    <x v="3"/>
    <s v="P-FED-DoD/Intel"/>
    <s v="1-Strat"/>
    <s v="1-Strat"/>
    <x v="1"/>
    <x v="2"/>
  </r>
  <r>
    <x v="1"/>
    <x v="4"/>
    <s v="Argentina"/>
    <s v="2014Q1"/>
    <s v="201402"/>
    <d v="2013-12-27T00:00:00"/>
    <s v="TF00"/>
    <m/>
    <x v="1818"/>
    <s v="Fusion Americas"/>
    <s v="94Z006376"/>
    <x v="128"/>
    <x v="127"/>
    <s v="NO"/>
    <s v="NO"/>
    <n v="6875"/>
    <s v="AR0001-000000224"/>
    <s v="?"/>
    <x v="0"/>
    <m/>
    <m/>
    <m/>
    <x v="1"/>
    <x v="2"/>
  </r>
  <r>
    <x v="1"/>
    <x v="1"/>
    <s v="USA"/>
    <s v="2014Q1"/>
    <s v="201402"/>
    <d v="2013-12-26T00:00:00"/>
    <s v="TE00"/>
    <m/>
    <x v="1819"/>
    <s v="Fusion Americas"/>
    <s v="26Z075583"/>
    <x v="680"/>
    <x v="680"/>
    <s v="NO"/>
    <s v="NO"/>
    <n v="-3806.5"/>
    <s v="103300891183"/>
    <s v="?"/>
    <x v="2"/>
    <s v="E-Southeast"/>
    <s v="5-Territory"/>
    <s v="5-Territory"/>
    <x v="1"/>
    <x v="2"/>
  </r>
  <r>
    <x v="1"/>
    <x v="1"/>
    <s v="USA"/>
    <s v="2014Q1"/>
    <s v="201402"/>
    <d v="2013-12-26T00:00:00"/>
    <s v="4Y00"/>
    <s v="Qayyum, Fred"/>
    <x v="1816"/>
    <s v="Fusion Americas"/>
    <s v="26Z075653"/>
    <x v="55"/>
    <x v="55"/>
    <s v="NO"/>
    <s v="NO"/>
    <n v="935.85"/>
    <s v="X1320078S"/>
    <s v="?"/>
    <x v="3"/>
    <s v="P-FED-DoD/Intel"/>
    <s v="1-Strat"/>
    <s v="1-Strat"/>
    <x v="1"/>
    <x v="2"/>
  </r>
  <r>
    <x v="1"/>
    <x v="1"/>
    <s v="USA"/>
    <s v="2014Q1"/>
    <s v="201402"/>
    <d v="2013-12-26T00:00:00"/>
    <s v="TE00"/>
    <m/>
    <x v="1820"/>
    <s v="Fusion Americas"/>
    <s v="26Z075583"/>
    <x v="680"/>
    <x v="680"/>
    <s v="NO"/>
    <s v="NO"/>
    <n v="3806.5"/>
    <s v="103300891183"/>
    <s v="?"/>
    <x v="2"/>
    <s v="E-Southeast"/>
    <s v="5-Territory"/>
    <s v="5-Territory"/>
    <x v="1"/>
    <x v="2"/>
  </r>
  <r>
    <x v="2"/>
    <x v="11"/>
    <s v="China"/>
    <s v="2014Q1"/>
    <s v="201402"/>
    <d v="2013-12-27T00:00:00"/>
    <s v="4Y00"/>
    <m/>
    <x v="1821"/>
    <s v="Fusion APJ"/>
    <s v="F49977218"/>
    <x v="14"/>
    <x v="14"/>
    <s v="NO"/>
    <s v="NO"/>
    <n v="513.75"/>
    <s v="2013dhcd1225xdltq/cg1"/>
    <s v="?"/>
    <x v="0"/>
    <m/>
    <m/>
    <m/>
    <x v="1"/>
    <x v="1"/>
  </r>
  <r>
    <x v="2"/>
    <x v="11"/>
    <s v="China"/>
    <s v="2014Q1"/>
    <s v="201402"/>
    <d v="2013-12-27T00:00:00"/>
    <s v="4Y00"/>
    <m/>
    <x v="1822"/>
    <s v="Fusion APJ"/>
    <s v="F49977218"/>
    <x v="14"/>
    <x v="14"/>
    <s v="NO"/>
    <s v="NO"/>
    <n v="513.75"/>
    <s v="2013dhcd1225xdltq/cg1"/>
    <s v="?"/>
    <x v="0"/>
    <m/>
    <m/>
    <m/>
    <x v="1"/>
    <x v="1"/>
  </r>
  <r>
    <x v="2"/>
    <x v="11"/>
    <s v="China"/>
    <s v="2014Q1"/>
    <s v="201402"/>
    <d v="2013-12-27T00:00:00"/>
    <s v="4Y00"/>
    <m/>
    <x v="1823"/>
    <s v="Fusion APJ"/>
    <s v="F49977218"/>
    <x v="14"/>
    <x v="14"/>
    <s v="NO"/>
    <s v="NO"/>
    <n v="513.75"/>
    <s v="2013dhcd1225xdltq/cg1"/>
    <s v="?"/>
    <x v="0"/>
    <m/>
    <m/>
    <m/>
    <x v="1"/>
    <x v="1"/>
  </r>
  <r>
    <x v="2"/>
    <x v="11"/>
    <s v="China"/>
    <s v="2014Q1"/>
    <s v="201402"/>
    <d v="2013-12-27T00:00:00"/>
    <s v="4Y00"/>
    <m/>
    <x v="1824"/>
    <s v="Fusion APJ"/>
    <s v="F49977218"/>
    <x v="14"/>
    <x v="14"/>
    <s v="NO"/>
    <s v="NO"/>
    <n v="513.75"/>
    <s v="2013dhcd1225xdltq/cg1"/>
    <s v="?"/>
    <x v="0"/>
    <m/>
    <m/>
    <m/>
    <x v="1"/>
    <x v="1"/>
  </r>
  <r>
    <x v="2"/>
    <x v="11"/>
    <s v="China"/>
    <s v="2014Q1"/>
    <s v="201402"/>
    <d v="2013-12-27T00:00:00"/>
    <s v="4Y00"/>
    <m/>
    <x v="1638"/>
    <s v="Fusion APJ"/>
    <s v="F49977218"/>
    <x v="14"/>
    <x v="14"/>
    <s v="NO"/>
    <s v="NO"/>
    <n v="2236.5"/>
    <s v="2013dhcd1225xdltq/cg1"/>
    <s v="?"/>
    <x v="0"/>
    <m/>
    <m/>
    <m/>
    <x v="1"/>
    <x v="1"/>
  </r>
  <r>
    <x v="2"/>
    <x v="11"/>
    <s v="China"/>
    <s v="2014Q1"/>
    <s v="201402"/>
    <d v="2013-12-27T00:00:00"/>
    <s v="4Y00"/>
    <m/>
    <x v="1825"/>
    <s v="Fusion APJ"/>
    <s v="F49977218"/>
    <x v="14"/>
    <x v="14"/>
    <s v="NO"/>
    <s v="NO"/>
    <n v="513.75"/>
    <s v="2013dhcd1225xdltq/cg1"/>
    <s v="?"/>
    <x v="0"/>
    <m/>
    <m/>
    <m/>
    <x v="1"/>
    <x v="1"/>
  </r>
  <r>
    <x v="2"/>
    <x v="11"/>
    <s v="China"/>
    <s v="2014Q1"/>
    <s v="201402"/>
    <d v="2013-12-27T00:00:00"/>
    <s v="4Y00"/>
    <m/>
    <x v="1826"/>
    <s v="Fusion APJ"/>
    <s v="F49977218"/>
    <x v="14"/>
    <x v="14"/>
    <s v="NO"/>
    <s v="NO"/>
    <n v="513.75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40"/>
    <s v="Fusion APJ"/>
    <s v="F49977217"/>
    <x v="14"/>
    <x v="14"/>
    <s v="NO"/>
    <s v="NO"/>
    <n v="38468.660000000003"/>
    <s v="2013dhcd1225xdltq/cg"/>
    <s v="?"/>
    <x v="0"/>
    <m/>
    <m/>
    <m/>
    <x v="1"/>
    <x v="1"/>
  </r>
  <r>
    <x v="2"/>
    <x v="11"/>
    <s v="China"/>
    <s v="2014Q1"/>
    <s v="201402"/>
    <d v="2013-12-27T00:00:00"/>
    <s v="8700"/>
    <m/>
    <x v="1827"/>
    <s v="Fusion APJ"/>
    <s v="F49977218"/>
    <x v="14"/>
    <x v="14"/>
    <s v="NO"/>
    <s v="NO"/>
    <n v="100.75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828"/>
    <s v="Fusion APJ"/>
    <s v="F49977218"/>
    <x v="14"/>
    <x v="14"/>
    <s v="NO"/>
    <s v="NO"/>
    <n v="100.75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829"/>
    <s v="Fusion APJ"/>
    <s v="F49977218"/>
    <x v="14"/>
    <x v="14"/>
    <s v="NO"/>
    <s v="NO"/>
    <n v="100.75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830"/>
    <s v="Fusion APJ"/>
    <s v="F49977218"/>
    <x v="14"/>
    <x v="14"/>
    <s v="NO"/>
    <s v="NO"/>
    <n v="100.75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831"/>
    <s v="Fusion APJ"/>
    <s v="F49977218"/>
    <x v="14"/>
    <x v="14"/>
    <s v="NO"/>
    <s v="NO"/>
    <n v="100.75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832"/>
    <s v="Fusion APJ"/>
    <s v="F49977218"/>
    <x v="14"/>
    <x v="14"/>
    <s v="NO"/>
    <s v="NO"/>
    <n v="4.03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39"/>
    <s v="Fusion APJ"/>
    <s v="F49977217"/>
    <x v="14"/>
    <x v="14"/>
    <s v="NO"/>
    <s v="NO"/>
    <n v="489623"/>
    <s v="2013dhcd1225xdltq/cg"/>
    <s v="?"/>
    <x v="0"/>
    <m/>
    <m/>
    <m/>
    <x v="2"/>
    <x v="1"/>
  </r>
  <r>
    <x v="2"/>
    <x v="11"/>
    <s v="China"/>
    <s v="2014Q1"/>
    <s v="201402"/>
    <d v="2013-12-27T00:00:00"/>
    <s v="8700"/>
    <m/>
    <x v="1833"/>
    <s v="Fusion APJ"/>
    <s v="F49977218"/>
    <x v="14"/>
    <x v="14"/>
    <s v="NO"/>
    <s v="NO"/>
    <n v="100.75"/>
    <s v="2013dhcd1225xdltq/cg1"/>
    <s v="?"/>
    <x v="0"/>
    <m/>
    <m/>
    <m/>
    <x v="1"/>
    <x v="1"/>
  </r>
  <r>
    <x v="2"/>
    <x v="11"/>
    <s v="China"/>
    <s v="2014Q1"/>
    <s v="201402"/>
    <d v="2013-12-27T00:00:00"/>
    <s v="8700"/>
    <m/>
    <x v="1642"/>
    <s v="Fusion APJ"/>
    <s v="F49977218"/>
    <x v="14"/>
    <x v="14"/>
    <s v="NO"/>
    <s v="NO"/>
    <n v="56.9"/>
    <s v="2013dhcd1225xdltq/cg1"/>
    <s v="?"/>
    <x v="0"/>
    <m/>
    <m/>
    <m/>
    <x v="1"/>
    <x v="1"/>
  </r>
  <r>
    <x v="1"/>
    <x v="14"/>
    <s v="Canada"/>
    <s v="2014Q1"/>
    <s v="201402"/>
    <d v="2013-12-27T00:00:00"/>
    <s v="TE00"/>
    <m/>
    <x v="1834"/>
    <s v="Fusion Americas"/>
    <s v="20Z055584"/>
    <x v="723"/>
    <x v="723"/>
    <s v="NO"/>
    <s v="NO"/>
    <n v="2908.0940999999998"/>
    <s v="4300211933"/>
    <s v="?"/>
    <x v="0"/>
    <m/>
    <m/>
    <m/>
    <x v="1"/>
    <x v="2"/>
  </r>
  <r>
    <x v="1"/>
    <x v="14"/>
    <s v="Canada"/>
    <s v="2014Q1"/>
    <s v="201402"/>
    <d v="2013-12-27T00:00:00"/>
    <s v="TE00"/>
    <m/>
    <x v="1835"/>
    <s v="Fusion Americas"/>
    <s v="20Z055583"/>
    <x v="723"/>
    <x v="723"/>
    <s v="NO"/>
    <s v="NO"/>
    <n v="3059.018"/>
    <s v="4300211581"/>
    <s v="?"/>
    <x v="0"/>
    <m/>
    <m/>
    <m/>
    <x v="1"/>
    <x v="2"/>
  </r>
  <r>
    <x v="1"/>
    <x v="4"/>
    <s v="Brazil"/>
    <s v="2014Q1"/>
    <s v="201402"/>
    <d v="2013-12-27T00:00:00"/>
    <s v="4Y00"/>
    <s v="Lutfi, Raul"/>
    <x v="1387"/>
    <s v="Fusion Americas"/>
    <s v="K1Z062283"/>
    <x v="605"/>
    <x v="605"/>
    <s v="NO"/>
    <s v="NO"/>
    <n v="3001.41"/>
    <s v="4600006246 ADIT. 40"/>
    <s v="?"/>
    <x v="0"/>
    <m/>
    <m/>
    <m/>
    <x v="1"/>
    <x v="2"/>
  </r>
  <r>
    <x v="1"/>
    <x v="14"/>
    <s v="Canada"/>
    <s v="2014Q1"/>
    <s v="201402"/>
    <d v="2013-12-27T00:00:00"/>
    <s v="TE00"/>
    <m/>
    <x v="1836"/>
    <s v="Fusion Americas"/>
    <s v="20Z055604"/>
    <x v="636"/>
    <x v="636"/>
    <s v="NO"/>
    <s v="NO"/>
    <n v="37082.152900000001"/>
    <s v="0000030358"/>
    <s v="?"/>
    <x v="0"/>
    <m/>
    <m/>
    <m/>
    <x v="1"/>
    <x v="2"/>
  </r>
  <r>
    <x v="2"/>
    <x v="11"/>
    <s v="China"/>
    <s v="2014Q1"/>
    <s v="201402"/>
    <d v="2013-12-27T00:00:00"/>
    <s v="4Y00"/>
    <m/>
    <x v="1837"/>
    <s v="Fusion APJ"/>
    <s v="F49977217"/>
    <x v="14"/>
    <x v="14"/>
    <s v="NO"/>
    <s v="NO"/>
    <n v="2201.65"/>
    <s v="2013dhcd1225xdltq/cg"/>
    <s v="?"/>
    <x v="0"/>
    <m/>
    <m/>
    <m/>
    <x v="1"/>
    <x v="1"/>
  </r>
  <r>
    <x v="2"/>
    <x v="11"/>
    <s v="China"/>
    <s v="2014Q1"/>
    <s v="201402"/>
    <d v="2013-12-27T00:00:00"/>
    <s v="4Y00"/>
    <m/>
    <x v="1838"/>
    <s v="Fusion APJ"/>
    <s v="F49977217"/>
    <x v="14"/>
    <x v="14"/>
    <s v="NO"/>
    <s v="NO"/>
    <n v="2201.65"/>
    <s v="2013dhcd1225xdltq/cg"/>
    <s v="?"/>
    <x v="0"/>
    <m/>
    <m/>
    <m/>
    <x v="1"/>
    <x v="1"/>
  </r>
  <r>
    <x v="2"/>
    <x v="11"/>
    <s v="China"/>
    <s v="2014Q1"/>
    <s v="201402"/>
    <d v="2013-12-27T00:00:00"/>
    <s v="4Y00"/>
    <m/>
    <x v="1642"/>
    <s v="Fusion APJ"/>
    <s v="F49977218"/>
    <x v="14"/>
    <x v="14"/>
    <s v="NO"/>
    <s v="NO"/>
    <n v="44.73"/>
    <s v="2013dhcd1225xdltq/cg1"/>
    <s v="?"/>
    <x v="0"/>
    <m/>
    <m/>
    <m/>
    <x v="1"/>
    <x v="1"/>
  </r>
  <r>
    <x v="2"/>
    <x v="11"/>
    <s v="China"/>
    <s v="2014Q1"/>
    <s v="201402"/>
    <d v="2013-12-27T00:00:00"/>
    <s v="4Y00"/>
    <m/>
    <x v="1839"/>
    <s v="Fusion APJ"/>
    <s v="F49977217"/>
    <x v="14"/>
    <x v="14"/>
    <s v="NO"/>
    <s v="NO"/>
    <n v="2201.65"/>
    <s v="2013dhcd1225xdltq/cg"/>
    <s v="?"/>
    <x v="0"/>
    <m/>
    <m/>
    <m/>
    <x v="1"/>
    <x v="1"/>
  </r>
  <r>
    <x v="2"/>
    <x v="11"/>
    <s v="China"/>
    <s v="2014Q1"/>
    <s v="201402"/>
    <d v="2013-12-27T00:00:00"/>
    <s v="4Y00"/>
    <m/>
    <x v="1840"/>
    <s v="Fusion APJ"/>
    <s v="F49977217"/>
    <x v="14"/>
    <x v="14"/>
    <s v="NO"/>
    <s v="NO"/>
    <n v="2201.65"/>
    <s v="2013dhcd1225xdltq/cg"/>
    <s v="?"/>
    <x v="0"/>
    <m/>
    <m/>
    <m/>
    <x v="1"/>
    <x v="1"/>
  </r>
  <r>
    <x v="2"/>
    <x v="11"/>
    <s v="China"/>
    <s v="2014Q1"/>
    <s v="201402"/>
    <d v="2013-12-27T00:00:00"/>
    <s v="4Y00"/>
    <m/>
    <x v="1639"/>
    <s v="Fusion APJ"/>
    <s v="F49977217"/>
    <x v="14"/>
    <x v="14"/>
    <s v="NO"/>
    <s v="NO"/>
    <n v="9297.4"/>
    <s v="2013dhcd1225xdltq/cg"/>
    <s v="?"/>
    <x v="0"/>
    <m/>
    <m/>
    <m/>
    <x v="2"/>
    <x v="1"/>
  </r>
  <r>
    <x v="2"/>
    <x v="11"/>
    <s v="China"/>
    <s v="2014Q1"/>
    <s v="201402"/>
    <d v="2013-12-27T00:00:00"/>
    <s v="4Y00"/>
    <m/>
    <x v="1640"/>
    <s v="Fusion APJ"/>
    <s v="F49977217"/>
    <x v="14"/>
    <x v="14"/>
    <s v="NO"/>
    <s v="NO"/>
    <n v="45355.5"/>
    <s v="2013dhcd1225xdltq/cg"/>
    <s v="?"/>
    <x v="0"/>
    <m/>
    <m/>
    <m/>
    <x v="1"/>
    <x v="1"/>
  </r>
  <r>
    <x v="2"/>
    <x v="11"/>
    <s v="China"/>
    <s v="2014Q1"/>
    <s v="201402"/>
    <d v="2013-12-27T00:00:00"/>
    <s v="4Y00"/>
    <m/>
    <x v="1841"/>
    <s v="Fusion APJ"/>
    <s v="F49977217"/>
    <x v="14"/>
    <x v="14"/>
    <s v="NO"/>
    <s v="NO"/>
    <n v="2201.65"/>
    <s v="2013dhcd1225xdltq/cg"/>
    <s v="?"/>
    <x v="0"/>
    <m/>
    <m/>
    <m/>
    <x v="1"/>
    <x v="1"/>
  </r>
  <r>
    <x v="2"/>
    <x v="11"/>
    <s v="China"/>
    <s v="2014Q1"/>
    <s v="201402"/>
    <d v="2013-12-27T00:00:00"/>
    <s v="4Y00"/>
    <m/>
    <x v="1842"/>
    <s v="Fusion APJ"/>
    <s v="F49977217"/>
    <x v="14"/>
    <x v="14"/>
    <s v="NO"/>
    <s v="NO"/>
    <n v="2201.65"/>
    <s v="2013dhcd1225xdltq/cg"/>
    <s v="?"/>
    <x v="0"/>
    <m/>
    <m/>
    <m/>
    <x v="1"/>
    <x v="1"/>
  </r>
  <r>
    <x v="0"/>
    <x v="2"/>
    <s v="Switzerland"/>
    <s v="2014Q1"/>
    <s v="201402"/>
    <d v="2013-12-03T00:00:00"/>
    <s v="TE00"/>
    <s v="Hodel, Urs"/>
    <x v="1843"/>
    <s v="Fusion EMEA"/>
    <s v="87R658212"/>
    <x v="433"/>
    <x v="433"/>
    <s v="ATTACH_BY_AMIDID"/>
    <s v="NO"/>
    <n v="47701.46"/>
    <s v="GetIT 35961"/>
    <s v="?"/>
    <x v="0"/>
    <m/>
    <m/>
    <m/>
    <x v="1"/>
    <x v="2"/>
  </r>
  <r>
    <x v="1"/>
    <x v="1"/>
    <s v="USA"/>
    <s v="2014Q1"/>
    <s v="201402"/>
    <d v="2013-12-04T00:00:00"/>
    <s v="TE00"/>
    <m/>
    <x v="1844"/>
    <s v="Fusion Americas"/>
    <s v="26Z074008"/>
    <x v="724"/>
    <x v="724"/>
    <s v="NO"/>
    <s v="NO"/>
    <n v="28000"/>
    <s v="US - 3400522"/>
    <s v="?"/>
    <x v="1"/>
    <s v="W-NC Ohio Valley"/>
    <s v="4-Comm T2"/>
    <s v="4-Comm T2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12">
  <r>
    <x v="0"/>
    <x v="0"/>
    <s v="USA"/>
    <s v="Q12014"/>
    <d v="2013-12-31T00:00:00"/>
    <s v="December"/>
    <x v="0"/>
    <m/>
    <x v="0"/>
    <s v="EDW - Compass"/>
    <s v="50174354"/>
    <x v="0"/>
    <x v="0"/>
    <s v="NO"/>
    <s v="NO"/>
    <n v="55462.5"/>
    <s v="Education"/>
    <s v="CC/4003/10/2017"/>
    <s v="N/A"/>
    <x v="0"/>
    <m/>
    <m/>
    <m/>
    <x v="0"/>
    <x v="0"/>
  </r>
  <r>
    <x v="1"/>
    <x v="1"/>
    <s v="UK"/>
    <s v="Q12014"/>
    <d v="2013-12-17T00:00:00"/>
    <s v="December"/>
    <x v="0"/>
    <m/>
    <x v="1"/>
    <s v="EDW - Non Compass"/>
    <s v="80R720801"/>
    <x v="0"/>
    <x v="0"/>
    <s v="NO"/>
    <s v="NO"/>
    <n v="3662.70556640625"/>
    <s v="Education"/>
    <s v="PO2016615"/>
    <s v="N/A"/>
    <x v="0"/>
    <m/>
    <m/>
    <m/>
    <x v="0"/>
    <x v="0"/>
  </r>
  <r>
    <x v="1"/>
    <x v="2"/>
    <s v="Switzerland"/>
    <s v="Q12014"/>
    <d v="2013-12-17T00:00:00"/>
    <s v="December"/>
    <x v="0"/>
    <m/>
    <x v="2"/>
    <s v="EDW - Non Compass"/>
    <s v="87R718836"/>
    <x v="0"/>
    <x v="0"/>
    <s v="NO"/>
    <s v="NO"/>
    <n v="33997.796875"/>
    <s v="Education"/>
    <s v="4500007442"/>
    <s v="N/A"/>
    <x v="0"/>
    <m/>
    <m/>
    <m/>
    <x v="0"/>
    <x v="0"/>
  </r>
  <r>
    <x v="1"/>
    <x v="1"/>
    <s v="UK"/>
    <s v="Q12014"/>
    <d v="2013-12-19T00:00:00"/>
    <s v="December"/>
    <x v="1"/>
    <m/>
    <x v="3"/>
    <s v="EDW - Non Compass"/>
    <s v="80R735403"/>
    <x v="0"/>
    <x v="0"/>
    <s v="NO"/>
    <s v="NO"/>
    <n v="20379.66796875"/>
    <s v="ART"/>
    <s v="8000069264"/>
    <s v="N/A"/>
    <x v="0"/>
    <m/>
    <m/>
    <m/>
    <x v="0"/>
    <x v="0"/>
  </r>
  <r>
    <x v="1"/>
    <x v="1"/>
    <s v="UK"/>
    <s v="Q12014"/>
    <d v="2013-12-19T00:00:00"/>
    <s v="December"/>
    <x v="1"/>
    <m/>
    <x v="3"/>
    <s v="EDW - Non Compass"/>
    <s v="80R735403"/>
    <x v="0"/>
    <x v="0"/>
    <s v="NO"/>
    <s v="NO"/>
    <n v="20379.701171875"/>
    <s v="ART"/>
    <s v="8000069264"/>
    <s v="N/A"/>
    <x v="0"/>
    <m/>
    <m/>
    <m/>
    <x v="0"/>
    <x v="0"/>
  </r>
  <r>
    <x v="1"/>
    <x v="1"/>
    <s v="UK"/>
    <s v="Q12014"/>
    <d v="2013-12-19T00:00:00"/>
    <s v="December"/>
    <x v="2"/>
    <m/>
    <x v="3"/>
    <s v="EDW - Non Compass"/>
    <s v="80R735403"/>
    <x v="0"/>
    <x v="0"/>
    <s v="NO"/>
    <s v="NO"/>
    <n v="8151.91259765625"/>
    <s v="ART"/>
    <s v="8000069264"/>
    <s v="N/A"/>
    <x v="0"/>
    <m/>
    <m/>
    <m/>
    <x v="0"/>
    <x v="0"/>
  </r>
  <r>
    <x v="1"/>
    <x v="1"/>
    <s v="UK"/>
    <s v="Q12014"/>
    <d v="2013-12-19T00:00:00"/>
    <s v="December"/>
    <x v="0"/>
    <m/>
    <x v="3"/>
    <s v="EDW - Non Compass"/>
    <s v="80R735403"/>
    <x v="0"/>
    <x v="0"/>
    <s v="NO"/>
    <s v="NO"/>
    <n v="10377.666015625"/>
    <s v="Education"/>
    <s v="8000069264"/>
    <s v="N/A"/>
    <x v="0"/>
    <m/>
    <m/>
    <m/>
    <x v="0"/>
    <x v="0"/>
  </r>
  <r>
    <x v="1"/>
    <x v="3"/>
    <s v="France"/>
    <s v="Q12014"/>
    <d v="2013-12-19T00:00:00"/>
    <s v="December"/>
    <x v="0"/>
    <m/>
    <x v="4"/>
    <s v="EDW - Non Compass"/>
    <s v="81R732697"/>
    <x v="0"/>
    <x v="0"/>
    <s v="NO"/>
    <s v="NO"/>
    <n v="12864.328125"/>
    <s v="Education"/>
    <s v="75001-0000003814"/>
    <s v="N/A"/>
    <x v="0"/>
    <m/>
    <m/>
    <m/>
    <x v="0"/>
    <x v="0"/>
  </r>
  <r>
    <x v="1"/>
    <x v="4"/>
    <s v="Netherland"/>
    <s v="Q12014"/>
    <d v="2013-12-23T00:00:00"/>
    <s v="December"/>
    <x v="0"/>
    <m/>
    <x v="5"/>
    <s v="EDW - Non Compass"/>
    <s v="85R749402"/>
    <x v="0"/>
    <x v="0"/>
    <s v="NO"/>
    <s v="NO"/>
    <n v="3578.711181640625"/>
    <s v="Education"/>
    <s v="191213"/>
    <s v="N/A"/>
    <x v="0"/>
    <m/>
    <m/>
    <m/>
    <x v="0"/>
    <x v="0"/>
  </r>
  <r>
    <x v="1"/>
    <x v="5"/>
    <s v="Algeria"/>
    <s v="Q12014"/>
    <d v="2013-12-23T00:00:00"/>
    <s v="December"/>
    <x v="0"/>
    <m/>
    <x v="6"/>
    <s v="EDW - Compass"/>
    <s v="30263550"/>
    <x v="0"/>
    <x v="0"/>
    <s v="NO"/>
    <s v="NO"/>
    <n v="41256.1171875"/>
    <s v="Education"/>
    <s v="13BC03490"/>
    <s v="N/A"/>
    <x v="0"/>
    <m/>
    <m/>
    <m/>
    <x v="0"/>
    <x v="0"/>
  </r>
  <r>
    <x v="1"/>
    <x v="5"/>
    <s v="UAE"/>
    <s v="Q12014"/>
    <d v="2013-11-27T00:00:00"/>
    <s v="November"/>
    <x v="0"/>
    <s v="MEMA CP TBH 02"/>
    <x v="7"/>
    <s v="EDW - Compass"/>
    <s v="30112496"/>
    <x v="1"/>
    <x v="1"/>
    <s v="NO"/>
    <s v="NO"/>
    <n v="6624"/>
    <s v="Education"/>
    <s v="31578"/>
    <s v="N/A"/>
    <x v="0"/>
    <m/>
    <m/>
    <m/>
    <x v="0"/>
    <x v="0"/>
  </r>
  <r>
    <x v="1"/>
    <x v="5"/>
    <s v="UAE"/>
    <s v="Q12014"/>
    <d v="2013-12-05T00:00:00"/>
    <s v="December"/>
    <x v="0"/>
    <m/>
    <x v="8"/>
    <s v="EDW - Compass"/>
    <s v="30159814"/>
    <x v="0"/>
    <x v="0"/>
    <s v="NO"/>
    <s v="NO"/>
    <n v="30573.2109375"/>
    <s v="Education"/>
    <s v="130001444"/>
    <s v="N/A"/>
    <x v="0"/>
    <m/>
    <m/>
    <m/>
    <x v="0"/>
    <x v="0"/>
  </r>
  <r>
    <x v="1"/>
    <x v="5"/>
    <s v="UAE"/>
    <s v="Q12014"/>
    <d v="2013-12-05T00:00:00"/>
    <s v="December"/>
    <x v="0"/>
    <m/>
    <x v="9"/>
    <s v="EDW - Compass"/>
    <s v="30159813"/>
    <x v="0"/>
    <x v="0"/>
    <s v="NO"/>
    <s v="NO"/>
    <n v="30573.2109375"/>
    <s v="Education"/>
    <s v="130001442"/>
    <s v="N/A"/>
    <x v="0"/>
    <m/>
    <m/>
    <m/>
    <x v="0"/>
    <x v="0"/>
  </r>
  <r>
    <x v="1"/>
    <x v="5"/>
    <s v="UAE"/>
    <s v="Q12014"/>
    <d v="2013-11-22T00:00:00"/>
    <s v="November"/>
    <x v="0"/>
    <m/>
    <x v="10"/>
    <s v="EDW - Compass"/>
    <s v="30090839"/>
    <x v="2"/>
    <x v="2"/>
    <s v="NO"/>
    <s v="NO"/>
    <n v="2760"/>
    <s v="Education"/>
    <s v="130001384"/>
    <s v="N/A"/>
    <x v="0"/>
    <m/>
    <m/>
    <m/>
    <x v="0"/>
    <x v="0"/>
  </r>
  <r>
    <x v="0"/>
    <x v="6"/>
    <s v="Argentina"/>
    <s v="Q12014"/>
    <d v="2013-12-19T00:00:00"/>
    <s v="December"/>
    <x v="3"/>
    <m/>
    <x v="11"/>
    <s v="EDW - Compass"/>
    <s v="23786620"/>
    <x v="3"/>
    <x v="3"/>
    <s v="NO"/>
    <s v="NO"/>
    <n v="92624"/>
    <s v="Services"/>
    <s v="LOC DEBOOK 02/02/2014"/>
    <s v="OPP-0000834286"/>
    <x v="0"/>
    <m/>
    <m/>
    <m/>
    <x v="1"/>
    <x v="0"/>
  </r>
  <r>
    <x v="0"/>
    <x v="6"/>
    <s v="Argentina"/>
    <s v="Q12014"/>
    <d v="2013-11-27T00:00:00"/>
    <s v="November"/>
    <x v="0"/>
    <m/>
    <x v="12"/>
    <s v="EDW - Compass"/>
    <s v="23698185"/>
    <x v="3"/>
    <x v="3"/>
    <s v="NO"/>
    <s v="NO"/>
    <n v="3743.65478515625"/>
    <s v="Education"/>
    <s v="4700038507"/>
    <s v="N/A"/>
    <x v="0"/>
    <m/>
    <m/>
    <m/>
    <x v="0"/>
    <x v="0"/>
  </r>
  <r>
    <x v="0"/>
    <x v="6"/>
    <s v="Argentina"/>
    <s v="Q12014"/>
    <d v="2013-11-27T00:00:00"/>
    <s v="November"/>
    <x v="3"/>
    <s v="Coronado, William"/>
    <x v="13"/>
    <s v="EDW - Compass"/>
    <s v="23693198"/>
    <x v="4"/>
    <x v="4"/>
    <s v="ATTACH_BY_AMIDID"/>
    <s v="NO"/>
    <n v="48753"/>
    <s v="Services"/>
    <s v="9400126261"/>
    <s v="SBLCRM-8-1SOO3UD"/>
    <x v="0"/>
    <m/>
    <m/>
    <m/>
    <x v="1"/>
    <x v="0"/>
  </r>
  <r>
    <x v="0"/>
    <x v="6"/>
    <s v="Argentina"/>
    <s v="Q12014"/>
    <d v="2013-11-27T00:00:00"/>
    <s v="November"/>
    <x v="3"/>
    <s v="Coronado, William"/>
    <x v="14"/>
    <s v="EDW - Compass"/>
    <s v="23693199"/>
    <x v="4"/>
    <x v="4"/>
    <s v="ATTACH_BY_PO"/>
    <s v="NO"/>
    <n v="34350"/>
    <s v="Services"/>
    <s v="9400126262"/>
    <s v="SBLCRM-8-1SOO3UD"/>
    <x v="0"/>
    <m/>
    <m/>
    <m/>
    <x v="1"/>
    <x v="0"/>
  </r>
  <r>
    <x v="0"/>
    <x v="6"/>
    <s v="Argentina"/>
    <s v="Q12014"/>
    <d v="2013-11-27T00:00:00"/>
    <s v="November"/>
    <x v="3"/>
    <s v="Coronado, William"/>
    <x v="15"/>
    <s v="EDW - Compass"/>
    <s v="23693196"/>
    <x v="4"/>
    <x v="4"/>
    <s v="ATTACH_BY_AMIDID"/>
    <s v="NO"/>
    <n v="84602.203125"/>
    <s v="Services"/>
    <s v="9400126253"/>
    <s v="SBLCRM-8-1SOO3UD"/>
    <x v="0"/>
    <m/>
    <m/>
    <m/>
    <x v="1"/>
    <x v="0"/>
  </r>
  <r>
    <x v="0"/>
    <x v="6"/>
    <s v="Argentina"/>
    <s v="Q12014"/>
    <d v="2013-11-27T00:00:00"/>
    <s v="November"/>
    <x v="3"/>
    <s v="Coronado, William"/>
    <x v="16"/>
    <s v="EDW - Compass"/>
    <s v="23700506"/>
    <x v="4"/>
    <x v="4"/>
    <s v="ATTACH_BY_AMIDID"/>
    <s v="NO"/>
    <n v="37056.0078125"/>
    <s v="Services"/>
    <s v="9400126293"/>
    <s v="OPP-0000834977"/>
    <x v="0"/>
    <m/>
    <m/>
    <m/>
    <x v="1"/>
    <x v="0"/>
  </r>
  <r>
    <x v="0"/>
    <x v="6"/>
    <s v="Argentina"/>
    <s v="Q12014"/>
    <d v="2013-11-27T00:00:00"/>
    <s v="November"/>
    <x v="3"/>
    <s v="Coronado, William"/>
    <x v="16"/>
    <s v="EDW - Compass"/>
    <s v="23700506"/>
    <x v="4"/>
    <x v="4"/>
    <s v="ATTACH_BY_AMIDID"/>
    <s v="NO"/>
    <n v="10016.07421875"/>
    <s v="Services"/>
    <s v="9400126293"/>
    <s v="OPP-0000834977"/>
    <x v="0"/>
    <m/>
    <m/>
    <m/>
    <x v="1"/>
    <x v="0"/>
  </r>
  <r>
    <x v="0"/>
    <x v="6"/>
    <s v="Argentina"/>
    <s v="Q12014"/>
    <d v="2013-12-16T00:00:00"/>
    <s v="December"/>
    <x v="3"/>
    <s v="Coronado, William"/>
    <x v="17"/>
    <s v="EDW - Compass"/>
    <s v="23769522"/>
    <x v="5"/>
    <x v="5"/>
    <s v="ATTACH_BY_AMIDID"/>
    <s v="NO"/>
    <n v="135805"/>
    <s v="Services"/>
    <s v="4600030119"/>
    <s v="SBLCRM-8-1SOO3UD"/>
    <x v="0"/>
    <m/>
    <m/>
    <m/>
    <x v="2"/>
    <x v="0"/>
  </r>
  <r>
    <x v="0"/>
    <x v="6"/>
    <s v="Argentina"/>
    <s v="Q12014"/>
    <d v="2013-12-16T00:00:00"/>
    <s v="December"/>
    <x v="3"/>
    <s v="Coronado, William"/>
    <x v="18"/>
    <s v="EDW - Compass"/>
    <s v="23624540"/>
    <x v="5"/>
    <x v="5"/>
    <s v="NO"/>
    <s v="NO"/>
    <n v="-445000"/>
    <s v="Services"/>
    <s v="LOC, DEBOOK 12/15/2013"/>
    <s v="OPP-0000854141"/>
    <x v="0"/>
    <m/>
    <m/>
    <m/>
    <x v="1"/>
    <x v="0"/>
  </r>
  <r>
    <x v="1"/>
    <x v="2"/>
    <s v="Austria"/>
    <s v="Q12014"/>
    <d v="2013-12-31T00:00:00"/>
    <s v="December"/>
    <x v="3"/>
    <m/>
    <x v="19"/>
    <s v="EDW - Compass"/>
    <s v="01226947"/>
    <x v="6"/>
    <x v="6"/>
    <s v="NO"/>
    <s v="NO"/>
    <n v="8863.5126953125"/>
    <s v="Services"/>
    <s v="4500090441"/>
    <s v="OPP-0002030703"/>
    <x v="0"/>
    <m/>
    <m/>
    <m/>
    <x v="1"/>
    <x v="0"/>
  </r>
  <r>
    <x v="1"/>
    <x v="2"/>
    <s v="Austria"/>
    <s v="Q12014"/>
    <d v="2013-12-03T00:00:00"/>
    <s v="December"/>
    <x v="0"/>
    <s v="Salmen, Georg"/>
    <x v="20"/>
    <s v="EDW - Compass"/>
    <s v="38032663"/>
    <x v="7"/>
    <x v="7"/>
    <s v="NO"/>
    <s v="NO"/>
    <n v="-3.9026000499725342"/>
    <s v="Education"/>
    <s v="AT100081A34571"/>
    <s v="N/A"/>
    <x v="0"/>
    <m/>
    <m/>
    <m/>
    <x v="0"/>
    <x v="0"/>
  </r>
  <r>
    <x v="1"/>
    <x v="2"/>
    <s v="Austria"/>
    <s v="Q12014"/>
    <d v="2013-12-03T00:00:00"/>
    <s v="December"/>
    <x v="0"/>
    <s v="Salmen, Georg"/>
    <x v="20"/>
    <s v="EDW - Compass"/>
    <s v="38032663"/>
    <x v="7"/>
    <x v="7"/>
    <s v="NO"/>
    <s v="NO"/>
    <n v="-1259.5567626953125"/>
    <s v="Education"/>
    <s v="AT100081A34571"/>
    <s v="N/A"/>
    <x v="0"/>
    <m/>
    <m/>
    <m/>
    <x v="0"/>
    <x v="0"/>
  </r>
  <r>
    <x v="1"/>
    <x v="2"/>
    <s v="Austria"/>
    <s v="Q12014"/>
    <d v="2013-12-31T00:00:00"/>
    <s v="December"/>
    <x v="3"/>
    <s v="Salmen, Georg"/>
    <x v="21"/>
    <s v="EDW - Compass"/>
    <s v="01012034"/>
    <x v="8"/>
    <x v="8"/>
    <s v="NO"/>
    <s v="NO"/>
    <n v="3008.768310546875"/>
    <s v="Services"/>
    <s v="OPP-0000161544"/>
    <s v="OPP-0000261544"/>
    <x v="0"/>
    <m/>
    <m/>
    <m/>
    <x v="1"/>
    <x v="1"/>
  </r>
  <r>
    <x v="1"/>
    <x v="2"/>
    <s v="Austria"/>
    <s v="Q12014"/>
    <d v="2013-12-20T00:00:00"/>
    <s v="December"/>
    <x v="3"/>
    <s v="Salmen, Georg"/>
    <x v="22"/>
    <s v="EDW - Compass"/>
    <s v="01209456"/>
    <x v="8"/>
    <x v="8"/>
    <s v="ATTACH_BY_AMIDID"/>
    <s v="NO"/>
    <n v="1971.179931640625"/>
    <s v="Services"/>
    <s v="130914-ASD v. 29.11.2013"/>
    <s v="2-1AY631B"/>
    <x v="0"/>
    <m/>
    <m/>
    <m/>
    <x v="1"/>
    <x v="1"/>
  </r>
  <r>
    <x v="1"/>
    <x v="2"/>
    <s v="Austria"/>
    <s v="Q12014"/>
    <d v="2013-12-05T00:00:00"/>
    <s v="December"/>
    <x v="0"/>
    <s v="Salmen, Georg"/>
    <x v="23"/>
    <s v="EDW - Compass"/>
    <s v="30132808"/>
    <x v="8"/>
    <x v="8"/>
    <s v="ATTACH_BY_PO"/>
    <s v="ATTACH_BY_PO"/>
    <n v="-33985.80859375"/>
    <s v="Education"/>
    <s v="130919-ASD"/>
    <s v="N/A"/>
    <x v="0"/>
    <m/>
    <m/>
    <m/>
    <x v="0"/>
    <x v="2"/>
  </r>
  <r>
    <x v="1"/>
    <x v="2"/>
    <s v="Austria"/>
    <s v="Q12014"/>
    <d v="2013-12-05T00:00:00"/>
    <s v="December"/>
    <x v="0"/>
    <s v="Salmen, Georg"/>
    <x v="23"/>
    <s v="EDW - Compass"/>
    <s v="30132808"/>
    <x v="8"/>
    <x v="8"/>
    <s v="ATTACH_BY_PO"/>
    <s v="ATTACH_BY_PO"/>
    <n v="-5.429999902844429E-2"/>
    <s v="Education"/>
    <s v="130919-ASD"/>
    <s v="N/A"/>
    <x v="0"/>
    <m/>
    <m/>
    <m/>
    <x v="0"/>
    <x v="2"/>
  </r>
  <r>
    <x v="1"/>
    <x v="2"/>
    <s v="Austria"/>
    <s v="Q12014"/>
    <d v="2013-12-04T00:00:00"/>
    <s v="December"/>
    <x v="3"/>
    <s v="Salmen, Georg"/>
    <x v="24"/>
    <s v="EDW - Compass"/>
    <s v="00594173"/>
    <x v="8"/>
    <x v="8"/>
    <s v="ATTACH_BY_AMIDID"/>
    <s v="ATTACH_BY_AMIDID"/>
    <n v="3.3306000232696533"/>
    <s v="Services"/>
    <s v="Bestellung v 27.1.2011 Hr. Rabacher"/>
    <s v="2-1AY631B"/>
    <x v="0"/>
    <m/>
    <m/>
    <m/>
    <x v="1"/>
    <x v="2"/>
  </r>
  <r>
    <x v="1"/>
    <x v="2"/>
    <s v="Austria"/>
    <s v="Q12014"/>
    <d v="2013-12-04T00:00:00"/>
    <s v="December"/>
    <x v="0"/>
    <s v="Salmen, Georg"/>
    <x v="25"/>
    <s v="EDW - Non Compass"/>
    <s v="71R662577"/>
    <x v="8"/>
    <x v="8"/>
    <s v="ATTACH_BY_AMIDID"/>
    <s v="ATTACH_BY_AMIDID"/>
    <n v="33985.86328125"/>
    <s v="Education"/>
    <s v="130919-ASD"/>
    <s v="N/A"/>
    <x v="0"/>
    <m/>
    <m/>
    <m/>
    <x v="0"/>
    <x v="2"/>
  </r>
  <r>
    <x v="1"/>
    <x v="2"/>
    <s v="Austria"/>
    <s v="Q12014"/>
    <d v="2013-11-14T00:00:00"/>
    <s v="November"/>
    <x v="3"/>
    <s v="Salmen, Georg"/>
    <x v="21"/>
    <s v="EDW - Compass"/>
    <s v="01012034"/>
    <x v="8"/>
    <x v="8"/>
    <s v="ATTACH_BY_AMIDID"/>
    <s v="NO"/>
    <n v="184.44119262695312"/>
    <s v="Services"/>
    <s v="OPP-0000161544"/>
    <s v="OPP-0000261544"/>
    <x v="0"/>
    <m/>
    <m/>
    <m/>
    <x v="1"/>
    <x v="1"/>
  </r>
  <r>
    <x v="1"/>
    <x v="2"/>
    <s v="Austria"/>
    <s v="Q12014"/>
    <d v="2013-12-19T00:00:00"/>
    <s v="December"/>
    <x v="3"/>
    <s v="Salmen, Georg"/>
    <x v="26"/>
    <s v="EDW - Compass"/>
    <s v="01221723"/>
    <x v="8"/>
    <x v="8"/>
    <s v="ATTACH_BY_AMIDID"/>
    <s v="NO"/>
    <n v="9855.8994140625"/>
    <s v="Services"/>
    <s v="130933-ASD"/>
    <s v="OPP-0001686819"/>
    <x v="0"/>
    <m/>
    <m/>
    <m/>
    <x v="1"/>
    <x v="1"/>
  </r>
  <r>
    <x v="1"/>
    <x v="2"/>
    <s v="Austria"/>
    <s v="Q12014"/>
    <d v="2013-12-19T00:00:00"/>
    <s v="December"/>
    <x v="3"/>
    <s v="Salmen, Georg"/>
    <x v="26"/>
    <s v="EDW - Compass"/>
    <s v="01221723"/>
    <x v="8"/>
    <x v="8"/>
    <s v="ATTACH_BY_AMIDID"/>
    <s v="NO"/>
    <n v="1495.3779296875"/>
    <s v="Services"/>
    <s v="130933-ASD"/>
    <s v="OPP-0001686819"/>
    <x v="0"/>
    <m/>
    <m/>
    <m/>
    <x v="1"/>
    <x v="1"/>
  </r>
  <r>
    <x v="1"/>
    <x v="2"/>
    <s v="Austria"/>
    <s v="Q12014"/>
    <d v="2013-11-29T00:00:00"/>
    <s v="November"/>
    <x v="0"/>
    <s v="Salmen, Georg"/>
    <x v="23"/>
    <s v="EDW - Compass"/>
    <s v="30132808"/>
    <x v="8"/>
    <x v="8"/>
    <s v="ATTACH_BY_AMIDID"/>
    <s v="ATTACH_BY_AMIDID"/>
    <n v="33985.80859375"/>
    <s v="Education"/>
    <s v="130919-ASD"/>
    <s v="N/A"/>
    <x v="0"/>
    <m/>
    <m/>
    <m/>
    <x v="0"/>
    <x v="2"/>
  </r>
  <r>
    <x v="1"/>
    <x v="2"/>
    <s v="Austria"/>
    <s v="Q12014"/>
    <d v="2013-11-29T00:00:00"/>
    <s v="November"/>
    <x v="0"/>
    <s v="Salmen, Georg"/>
    <x v="23"/>
    <s v="EDW - Compass"/>
    <s v="30132808"/>
    <x v="8"/>
    <x v="8"/>
    <s v="ATTACH_BY_AMIDID"/>
    <s v="ATTACH_BY_AMIDID"/>
    <n v="5.429999902844429E-2"/>
    <s v="Education"/>
    <s v="130919-ASD"/>
    <s v="N/A"/>
    <x v="0"/>
    <m/>
    <m/>
    <m/>
    <x v="0"/>
    <x v="2"/>
  </r>
  <r>
    <x v="1"/>
    <x v="2"/>
    <s v="Austria"/>
    <s v="Q12014"/>
    <d v="2013-11-29T00:00:00"/>
    <s v="November"/>
    <x v="3"/>
    <s v="Salmen, Georg"/>
    <x v="22"/>
    <s v="EDW - Compass"/>
    <s v="01209456"/>
    <x v="8"/>
    <x v="8"/>
    <s v="ATTACH_BY_AMIDID"/>
    <s v="ATTACH_BY_AMIDID"/>
    <n v="11092.9853515625"/>
    <s v="Services"/>
    <s v="130914-ASD v. 29.11.2013"/>
    <s v="2-1AY631B"/>
    <x v="0"/>
    <m/>
    <m/>
    <m/>
    <x v="1"/>
    <x v="2"/>
  </r>
  <r>
    <x v="1"/>
    <x v="2"/>
    <s v="Austria"/>
    <s v="Q12014"/>
    <d v="2013-11-29T00:00:00"/>
    <s v="November"/>
    <x v="3"/>
    <s v="Salmen, Georg"/>
    <x v="21"/>
    <s v="EDW - Compass"/>
    <s v="01012034"/>
    <x v="8"/>
    <x v="8"/>
    <s v="ATTACH_BY_AMIDID"/>
    <s v="ATTACH_BY_AMIDID"/>
    <n v="5091.76171875"/>
    <s v="Services"/>
    <s v="OPP-0000161544"/>
    <s v="OPP-0000261544"/>
    <x v="0"/>
    <m/>
    <m/>
    <m/>
    <x v="1"/>
    <x v="2"/>
  </r>
  <r>
    <x v="1"/>
    <x v="2"/>
    <s v="Austria"/>
    <s v="Q12014"/>
    <d v="2013-11-28T00:00:00"/>
    <s v="November"/>
    <x v="3"/>
    <m/>
    <x v="27"/>
    <s v="EDW - Compass"/>
    <s v="00863177"/>
    <x v="9"/>
    <x v="9"/>
    <s v="NO"/>
    <s v="NO"/>
    <n v="1838.0640869140625"/>
    <s v="Services"/>
    <s v="2135250"/>
    <s v="2-1EJ52SW"/>
    <x v="0"/>
    <m/>
    <m/>
    <m/>
    <x v="1"/>
    <x v="0"/>
  </r>
  <r>
    <x v="1"/>
    <x v="2"/>
    <s v="Austria"/>
    <s v="Q12014"/>
    <d v="2013-11-28T00:00:00"/>
    <s v="November"/>
    <x v="3"/>
    <m/>
    <x v="28"/>
    <s v="EDW - Compass"/>
    <s v="00658374"/>
    <x v="10"/>
    <x v="10"/>
    <s v="NO"/>
    <s v="NO"/>
    <n v="-4825.4326171875"/>
    <s v="Services"/>
    <s v="AO/8144126"/>
    <s v="2-1FOCFTP"/>
    <x v="0"/>
    <m/>
    <m/>
    <m/>
    <x v="1"/>
    <x v="0"/>
  </r>
  <r>
    <x v="1"/>
    <x v="2"/>
    <s v="Austria"/>
    <s v="Q12014"/>
    <d v="2013-11-28T00:00:00"/>
    <s v="November"/>
    <x v="3"/>
    <m/>
    <x v="28"/>
    <s v="EDW - Compass"/>
    <s v="00658374"/>
    <x v="10"/>
    <x v="10"/>
    <s v="NO"/>
    <s v="NO"/>
    <n v="-11484.5302734375"/>
    <s v="Services"/>
    <s v="AO/8144126"/>
    <s v="2-1FOCFTP"/>
    <x v="0"/>
    <m/>
    <m/>
    <m/>
    <x v="1"/>
    <x v="0"/>
  </r>
  <r>
    <x v="2"/>
    <x v="7"/>
    <s v="Australia"/>
    <s v="Q12014"/>
    <d v="2013-11-27T00:00:00"/>
    <s v="November"/>
    <x v="0"/>
    <m/>
    <x v="29"/>
    <s v="EDW - Non Compass"/>
    <s v="906227487"/>
    <x v="11"/>
    <x v="11"/>
    <s v="NO"/>
    <s v="NO"/>
    <n v="8513.8583984375"/>
    <s v="Education"/>
    <s v="235087"/>
    <s v="N/A"/>
    <x v="0"/>
    <m/>
    <m/>
    <m/>
    <x v="0"/>
    <x v="0"/>
  </r>
  <r>
    <x v="1"/>
    <x v="2"/>
    <s v="Switzerland"/>
    <s v="Q12014"/>
    <d v="2013-11-20T00:00:00"/>
    <s v="November"/>
    <x v="3"/>
    <m/>
    <x v="30"/>
    <s v="EDW - Compass"/>
    <s v="01118682"/>
    <x v="0"/>
    <x v="12"/>
    <s v="NO"/>
    <s v="NO"/>
    <n v="-1300"/>
    <s v="Services"/>
    <s v="OPP-0001382901 v. 14.06.2013"/>
    <s v="OPP-0001382901"/>
    <x v="0"/>
    <m/>
    <m/>
    <m/>
    <x v="1"/>
    <x v="0"/>
  </r>
  <r>
    <x v="1"/>
    <x v="1"/>
    <s v="Ireland"/>
    <s v="Q12014"/>
    <d v="2013-12-28T00:00:00"/>
    <s v="December"/>
    <x v="3"/>
    <m/>
    <x v="31"/>
    <s v="EDW - Compass"/>
    <s v="00926720"/>
    <x v="0"/>
    <x v="12"/>
    <s v="NO"/>
    <s v="NO"/>
    <n v="1326.030029296875"/>
    <s v="Services"/>
    <s v="Signed contract 24 July 2012"/>
    <s v="OPP-0000072866"/>
    <x v="0"/>
    <m/>
    <m/>
    <m/>
    <x v="1"/>
    <x v="0"/>
  </r>
  <r>
    <x v="1"/>
    <x v="1"/>
    <s v="Ireland"/>
    <s v="Q12014"/>
    <d v="2013-12-28T00:00:00"/>
    <s v="December"/>
    <x v="3"/>
    <m/>
    <x v="31"/>
    <s v="EDW - Compass"/>
    <s v="00926720"/>
    <x v="0"/>
    <x v="12"/>
    <s v="NO"/>
    <s v="NO"/>
    <n v="2753.47998046875"/>
    <s v="Services"/>
    <s v="Signed contract 24 July 2012"/>
    <s v="OPP-0000072866"/>
    <x v="0"/>
    <m/>
    <m/>
    <m/>
    <x v="1"/>
    <x v="0"/>
  </r>
  <r>
    <x v="2"/>
    <x v="8"/>
    <s v="China"/>
    <s v="Q12014"/>
    <d v="2013-11-14T00:00:00"/>
    <s v="November"/>
    <x v="0"/>
    <m/>
    <x v="32"/>
    <s v="EDW - Non Compass"/>
    <s v="F41080139"/>
    <x v="0"/>
    <x v="12"/>
    <s v="NO"/>
    <s v="NO"/>
    <n v="32497.08203125"/>
    <s v="Education"/>
    <s v="CN5-E0536"/>
    <s v="N/A"/>
    <x v="0"/>
    <m/>
    <m/>
    <m/>
    <x v="0"/>
    <x v="0"/>
  </r>
  <r>
    <x v="1"/>
    <x v="9"/>
    <s v="Russia"/>
    <s v="Q12014"/>
    <d v="2013-11-15T00:00:00"/>
    <s v="November"/>
    <x v="0"/>
    <m/>
    <x v="33"/>
    <s v="EDW - Non Compass"/>
    <s v="CBR346227"/>
    <x v="0"/>
    <x v="12"/>
    <s v="NO"/>
    <s v="NO"/>
    <n v="-9600"/>
    <s v="Education"/>
    <s v="136617Q"/>
    <s v="N/A"/>
    <x v="0"/>
    <m/>
    <m/>
    <m/>
    <x v="0"/>
    <x v="0"/>
  </r>
  <r>
    <x v="1"/>
    <x v="9"/>
    <s v="Russia"/>
    <s v="Q12014"/>
    <d v="2013-11-15T00:00:00"/>
    <s v="November"/>
    <x v="0"/>
    <m/>
    <x v="34"/>
    <s v="EDW - Compass"/>
    <s v="01200639"/>
    <x v="0"/>
    <x v="12"/>
    <s v="NO"/>
    <s v="NO"/>
    <n v="1710.2802734375"/>
    <s v="Education"/>
    <s v="P003436"/>
    <s v="N/A"/>
    <x v="0"/>
    <m/>
    <m/>
    <m/>
    <x v="0"/>
    <x v="0"/>
  </r>
  <r>
    <x v="1"/>
    <x v="1"/>
    <s v="Ireland"/>
    <s v="Q12014"/>
    <d v="2013-12-18T00:00:00"/>
    <s v="December"/>
    <x v="3"/>
    <m/>
    <x v="35"/>
    <s v="EDW - Compass"/>
    <s v="01220313"/>
    <x v="0"/>
    <x v="12"/>
    <s v="NO"/>
    <s v="NO"/>
    <n v="20113.314453125"/>
    <s v="Services"/>
    <s v="PO# 09-485"/>
    <s v="CRMEM1-2-1B0VHGV"/>
    <x v="0"/>
    <m/>
    <m/>
    <m/>
    <x v="1"/>
    <x v="0"/>
  </r>
  <r>
    <x v="1"/>
    <x v="4"/>
    <s v="Sweden"/>
    <s v="Q12014"/>
    <d v="2013-12-27T00:00:00"/>
    <s v="December"/>
    <x v="3"/>
    <m/>
    <x v="36"/>
    <s v="EDW - Compass"/>
    <s v="01159306"/>
    <x v="0"/>
    <x v="12"/>
    <s v="NO"/>
    <s v="NO"/>
    <n v="1578.6513671875"/>
    <s v="Services"/>
    <s v="75101-0000004866"/>
    <s v="OPP-0001624543"/>
    <x v="0"/>
    <m/>
    <m/>
    <m/>
    <x v="1"/>
    <x v="0"/>
  </r>
  <r>
    <x v="1"/>
    <x v="1"/>
    <s v="Ireland"/>
    <s v="Q12014"/>
    <d v="2013-12-16T00:00:00"/>
    <s v="December"/>
    <x v="3"/>
    <m/>
    <x v="37"/>
    <s v="EDW - Compass"/>
    <s v="01011864"/>
    <x v="0"/>
    <x v="12"/>
    <s v="NO"/>
    <s v="NO"/>
    <n v="7246.39013671875"/>
    <s v="Services"/>
    <s v="PO7009"/>
    <s v="OPP-0000542527"/>
    <x v="0"/>
    <m/>
    <m/>
    <m/>
    <x v="1"/>
    <x v="0"/>
  </r>
  <r>
    <x v="1"/>
    <x v="1"/>
    <s v="Ireland"/>
    <s v="Q12014"/>
    <d v="2013-12-16T00:00:00"/>
    <s v="December"/>
    <x v="3"/>
    <m/>
    <x v="38"/>
    <s v="EDW - Compass"/>
    <s v="00978751"/>
    <x v="0"/>
    <x v="12"/>
    <s v="NO"/>
    <s v="NO"/>
    <n v="19180.56640625"/>
    <s v="Services"/>
    <s v="PO# 09-485"/>
    <s v="CRMEM1-2-1B0VHGV"/>
    <x v="0"/>
    <m/>
    <m/>
    <m/>
    <x v="1"/>
    <x v="0"/>
  </r>
  <r>
    <x v="1"/>
    <x v="1"/>
    <s v="Ireland"/>
    <s v="Q12014"/>
    <d v="2013-12-16T00:00:00"/>
    <s v="December"/>
    <x v="3"/>
    <m/>
    <x v="39"/>
    <s v="EDW - Compass"/>
    <s v="00982225"/>
    <x v="0"/>
    <x v="12"/>
    <s v="NO"/>
    <s v="NO"/>
    <n v="72916.671875"/>
    <s v="Services"/>
    <s v="4502647160"/>
    <s v="OPP-0000266994"/>
    <x v="0"/>
    <m/>
    <m/>
    <m/>
    <x v="2"/>
    <x v="0"/>
  </r>
  <r>
    <x v="2"/>
    <x v="10"/>
    <s v="India"/>
    <s v="Q12014"/>
    <d v="2013-12-31T00:00:00"/>
    <s v="December"/>
    <x v="1"/>
    <m/>
    <x v="40"/>
    <s v="EDW - Non Compass"/>
    <s v="J92740041"/>
    <x v="0"/>
    <x v="12"/>
    <s v="ATTACH_BY_ORDERNO"/>
    <s v="NO"/>
    <n v="4315.01904296875"/>
    <s v="ART"/>
    <s v="PO/2013-14/HP/FSS/010"/>
    <s v="N/A"/>
    <x v="0"/>
    <m/>
    <m/>
    <m/>
    <x v="0"/>
    <x v="0"/>
  </r>
  <r>
    <x v="0"/>
    <x v="6"/>
    <s v="Mexico"/>
    <s v="Q12014"/>
    <d v="2013-12-31T00:00:00"/>
    <s v="December"/>
    <x v="0"/>
    <m/>
    <x v="41"/>
    <s v="EDW - Non Compass"/>
    <s v="36Z036769"/>
    <x v="0"/>
    <x v="12"/>
    <s v="ATTACH_BY_ORDERNO"/>
    <s v="NO"/>
    <n v="135361.4375"/>
    <s v="Education"/>
    <s v="KK77286/R2RY5/Infonavit"/>
    <s v="N/A"/>
    <x v="0"/>
    <m/>
    <m/>
    <m/>
    <x v="0"/>
    <x v="0"/>
  </r>
  <r>
    <x v="2"/>
    <x v="10"/>
    <s v="India"/>
    <s v="Q12014"/>
    <d v="2013-12-31T00:00:00"/>
    <s v="December"/>
    <x v="1"/>
    <m/>
    <x v="40"/>
    <s v="EDW - Non Compass"/>
    <s v="J92740041"/>
    <x v="0"/>
    <x v="12"/>
    <s v="ATTACH_BY_ORDERNO"/>
    <s v="NO"/>
    <n v="31.32859992980957"/>
    <s v="ART"/>
    <s v="PO/2013-14/HP/FSS/010"/>
    <s v="N/A"/>
    <x v="0"/>
    <m/>
    <m/>
    <m/>
    <x v="0"/>
    <x v="0"/>
  </r>
  <r>
    <x v="2"/>
    <x v="10"/>
    <s v="India"/>
    <s v="Q12014"/>
    <d v="2013-12-31T00:00:00"/>
    <s v="December"/>
    <x v="1"/>
    <m/>
    <x v="40"/>
    <s v="EDW - Non Compass"/>
    <s v="J92740041"/>
    <x v="0"/>
    <x v="12"/>
    <s v="ATTACH_BY_ORDERNO"/>
    <s v="NO"/>
    <n v="31.32859992980957"/>
    <s v="ART"/>
    <s v="PO/2013-14/HP/FSS/010"/>
    <s v="N/A"/>
    <x v="0"/>
    <m/>
    <m/>
    <m/>
    <x v="0"/>
    <x v="0"/>
  </r>
  <r>
    <x v="2"/>
    <x v="10"/>
    <s v="India"/>
    <s v="Q12014"/>
    <d v="2013-12-31T00:00:00"/>
    <s v="December"/>
    <x v="1"/>
    <m/>
    <x v="40"/>
    <s v="EDW - Non Compass"/>
    <s v="J92740041"/>
    <x v="0"/>
    <x v="12"/>
    <s v="ATTACH_BY_ORDERNO"/>
    <s v="NO"/>
    <n v="31.32859992980957"/>
    <s v="ART"/>
    <s v="PO/2013-14/HP/FSS/010"/>
    <s v="N/A"/>
    <x v="0"/>
    <m/>
    <m/>
    <m/>
    <x v="0"/>
    <x v="0"/>
  </r>
  <r>
    <x v="2"/>
    <x v="10"/>
    <s v="India"/>
    <s v="Q12014"/>
    <d v="2013-12-31T00:00:00"/>
    <s v="December"/>
    <x v="1"/>
    <m/>
    <x v="40"/>
    <s v="EDW - Non Compass"/>
    <s v="J92740041"/>
    <x v="0"/>
    <x v="12"/>
    <s v="ATTACH_BY_ORDERNO"/>
    <s v="NO"/>
    <n v="4315.01904296875"/>
    <s v="ART"/>
    <s v="PO/2013-14/HP/FSS/010"/>
    <s v="N/A"/>
    <x v="0"/>
    <m/>
    <m/>
    <m/>
    <x v="0"/>
    <x v="0"/>
  </r>
  <r>
    <x v="2"/>
    <x v="10"/>
    <s v="India"/>
    <s v="Q12014"/>
    <d v="2013-12-31T00:00:00"/>
    <s v="December"/>
    <x v="1"/>
    <m/>
    <x v="40"/>
    <s v="EDW - Non Compass"/>
    <s v="J92740041"/>
    <x v="0"/>
    <x v="12"/>
    <s v="ATTACH_BY_ORDERNO"/>
    <s v="NO"/>
    <n v="2157.509765625"/>
    <s v="ART"/>
    <s v="PO/2013-14/HP/FSS/010"/>
    <s v="N/A"/>
    <x v="0"/>
    <m/>
    <m/>
    <m/>
    <x v="0"/>
    <x v="0"/>
  </r>
  <r>
    <x v="2"/>
    <x v="10"/>
    <s v="India"/>
    <s v="Q12014"/>
    <d v="2013-12-31T00:00:00"/>
    <s v="December"/>
    <x v="1"/>
    <m/>
    <x v="40"/>
    <s v="EDW - Non Compass"/>
    <s v="J92740041"/>
    <x v="0"/>
    <x v="12"/>
    <s v="ATTACH_BY_ORDERNO"/>
    <s v="NO"/>
    <n v="4315.01904296875"/>
    <s v="ART"/>
    <s v="PO/2013-14/HP/FSS/010"/>
    <s v="N/A"/>
    <x v="0"/>
    <m/>
    <m/>
    <m/>
    <x v="0"/>
    <x v="0"/>
  </r>
  <r>
    <x v="2"/>
    <x v="10"/>
    <s v="India"/>
    <s v="Q12014"/>
    <d v="2013-12-31T00:00:00"/>
    <s v="December"/>
    <x v="1"/>
    <m/>
    <x v="40"/>
    <s v="EDW - Non Compass"/>
    <s v="J92740041"/>
    <x v="0"/>
    <x v="12"/>
    <s v="ATTACH_BY_ORDERNO"/>
    <s v="NO"/>
    <n v="4315.01904296875"/>
    <s v="ART"/>
    <s v="PO/2013-14/HP/FSS/010"/>
    <s v="N/A"/>
    <x v="0"/>
    <m/>
    <m/>
    <m/>
    <x v="0"/>
    <x v="0"/>
  </r>
  <r>
    <x v="1"/>
    <x v="1"/>
    <s v="Ireland"/>
    <s v="Q12014"/>
    <d v="2013-12-17T00:00:00"/>
    <s v="December"/>
    <x v="3"/>
    <m/>
    <x v="38"/>
    <s v="EDW - Compass"/>
    <s v="00978751"/>
    <x v="0"/>
    <x v="12"/>
    <s v="NO"/>
    <s v="NO"/>
    <n v="-19180.56640625"/>
    <s v="Services"/>
    <s v="PO# 09-485"/>
    <s v="CRMEM1-2-1B0VHGV"/>
    <x v="0"/>
    <m/>
    <m/>
    <m/>
    <x v="1"/>
    <x v="0"/>
  </r>
  <r>
    <x v="0"/>
    <x v="0"/>
    <s v="USA"/>
    <s v="Q12014"/>
    <d v="2013-12-12T00:00:00"/>
    <s v="December"/>
    <x v="0"/>
    <m/>
    <x v="42"/>
    <s v="EDW - Compass"/>
    <s v="50121441"/>
    <x v="0"/>
    <x v="12"/>
    <s v="NO"/>
    <s v="NO"/>
    <n v="3750"/>
    <s v="Education"/>
    <s v="CC003/1075/11/16"/>
    <s v="N/A"/>
    <x v="0"/>
    <m/>
    <m/>
    <m/>
    <x v="0"/>
    <x v="0"/>
  </r>
  <r>
    <x v="2"/>
    <x v="8"/>
    <s v="China"/>
    <s v="Q12014"/>
    <d v="2013-12-13T00:00:00"/>
    <s v="December"/>
    <x v="0"/>
    <m/>
    <x v="43"/>
    <s v="EDW - Non Compass"/>
    <s v="F41080139"/>
    <x v="0"/>
    <x v="12"/>
    <s v="NO"/>
    <s v="NO"/>
    <n v="16275.046875"/>
    <s v="Education"/>
    <s v="CN5-E0536"/>
    <s v="N/A"/>
    <x v="0"/>
    <m/>
    <m/>
    <m/>
    <x v="0"/>
    <x v="0"/>
  </r>
  <r>
    <x v="2"/>
    <x v="8"/>
    <s v="China"/>
    <s v="Q12014"/>
    <d v="2013-12-13T00:00:00"/>
    <s v="December"/>
    <x v="0"/>
    <m/>
    <x v="43"/>
    <s v="EDW - Non Compass"/>
    <s v="F41080139"/>
    <x v="0"/>
    <x v="12"/>
    <s v="NO"/>
    <s v="NO"/>
    <n v="16275.046875"/>
    <s v="Education"/>
    <s v="CN5-E0536"/>
    <s v="N/A"/>
    <x v="0"/>
    <m/>
    <m/>
    <m/>
    <x v="0"/>
    <x v="0"/>
  </r>
  <r>
    <x v="1"/>
    <x v="11"/>
    <s v="Italy"/>
    <s v="Q12014"/>
    <d v="2013-12-30T00:00:00"/>
    <s v="December"/>
    <x v="3"/>
    <m/>
    <x v="44"/>
    <s v="EDW - Compass"/>
    <s v="01226134"/>
    <x v="0"/>
    <x v="12"/>
    <s v="NO"/>
    <s v="NO"/>
    <n v="22430.66796875"/>
    <s v="Services"/>
    <s v="961/13"/>
    <s v="OPP-0002055122"/>
    <x v="0"/>
    <m/>
    <m/>
    <m/>
    <x v="1"/>
    <x v="0"/>
  </r>
  <r>
    <x v="0"/>
    <x v="6"/>
    <s v="Brazil"/>
    <s v="Q12014"/>
    <d v="2013-12-31T00:00:00"/>
    <s v="December"/>
    <x v="3"/>
    <m/>
    <x v="45"/>
    <s v="EDW - Compass"/>
    <s v="50174966"/>
    <x v="0"/>
    <x v="12"/>
    <s v="NO"/>
    <s v="NO"/>
    <n v="9437.0947265625"/>
    <s v="Services"/>
    <s v="+NALI#OPP-0001990539-02"/>
    <s v="N/A"/>
    <x v="0"/>
    <m/>
    <m/>
    <m/>
    <x v="1"/>
    <x v="0"/>
  </r>
  <r>
    <x v="2"/>
    <x v="10"/>
    <s v="India"/>
    <s v="Q12014"/>
    <d v="2013-12-31T00:00:00"/>
    <s v="December"/>
    <x v="0"/>
    <m/>
    <x v="46"/>
    <s v="EDW - Non Compass"/>
    <s v="J92522342"/>
    <x v="0"/>
    <x v="12"/>
    <s v="ATTACH_BY_ORDERNO"/>
    <s v="NO"/>
    <n v="5138.85400390625"/>
    <s v="Education"/>
    <s v="1412DLPO/141201137/NEWGEN"/>
    <s v="N/A"/>
    <x v="0"/>
    <m/>
    <m/>
    <m/>
    <x v="0"/>
    <x v="0"/>
  </r>
  <r>
    <x v="2"/>
    <x v="10"/>
    <s v="India"/>
    <s v="Q12014"/>
    <d v="2013-12-31T00:00:00"/>
    <s v="December"/>
    <x v="1"/>
    <m/>
    <x v="40"/>
    <s v="EDW - Non Compass"/>
    <s v="J92740041"/>
    <x v="0"/>
    <x v="12"/>
    <s v="ATTACH_BY_ORDERNO"/>
    <s v="NO"/>
    <n v="30.715799331665039"/>
    <s v="ART"/>
    <s v="PO/2013-14/HP/FSS/010"/>
    <s v="N/A"/>
    <x v="0"/>
    <m/>
    <m/>
    <m/>
    <x v="0"/>
    <x v="0"/>
  </r>
  <r>
    <x v="2"/>
    <x v="10"/>
    <s v="India"/>
    <s v="Q12014"/>
    <d v="2013-12-31T00:00:00"/>
    <s v="December"/>
    <x v="2"/>
    <m/>
    <x v="40"/>
    <s v="EDW - Non Compass"/>
    <s v="J92740041"/>
    <x v="0"/>
    <x v="12"/>
    <s v="ATTACH_BY_ORDERNO"/>
    <s v="NO"/>
    <n v="3579.665283203125"/>
    <s v="ART"/>
    <s v="PO/2013-14/HP/FSS/010"/>
    <s v="N/A"/>
    <x v="0"/>
    <m/>
    <m/>
    <m/>
    <x v="0"/>
    <x v="0"/>
  </r>
  <r>
    <x v="2"/>
    <x v="10"/>
    <s v="India"/>
    <s v="Q12014"/>
    <d v="2013-12-31T00:00:00"/>
    <s v="December"/>
    <x v="2"/>
    <m/>
    <x v="40"/>
    <s v="EDW - Non Compass"/>
    <s v="J92740041"/>
    <x v="0"/>
    <x v="12"/>
    <s v="ATTACH_BY_ORDERNO"/>
    <s v="NO"/>
    <n v="439.42498779296875"/>
    <s v="ART"/>
    <s v="PO/2013-14/HP/FSS/010"/>
    <s v="N/A"/>
    <x v="0"/>
    <m/>
    <m/>
    <m/>
    <x v="0"/>
    <x v="0"/>
  </r>
  <r>
    <x v="1"/>
    <x v="2"/>
    <s v="Germany"/>
    <s v="Q12014"/>
    <d v="2013-11-26T00:00:00"/>
    <s v="November"/>
    <x v="4"/>
    <m/>
    <x v="47"/>
    <s v="EDW - Compass"/>
    <s v="01204818"/>
    <x v="0"/>
    <x v="12"/>
    <s v="NO"/>
    <s v="NO"/>
    <n v="54717.23828125"/>
    <s v="Services"/>
    <s v="DE1-10142740-SR"/>
    <s v="OPP-0001796852"/>
    <x v="0"/>
    <m/>
    <m/>
    <m/>
    <x v="0"/>
    <x v="0"/>
  </r>
  <r>
    <x v="1"/>
    <x v="4"/>
    <s v="Belgium"/>
    <s v="Q12014"/>
    <d v="2013-12-05T00:00:00"/>
    <s v="December"/>
    <x v="3"/>
    <s v="Brosens, Greet"/>
    <x v="48"/>
    <s v="EDW - Compass"/>
    <s v="01127009"/>
    <x v="12"/>
    <x v="13"/>
    <s v="NO"/>
    <s v="NO"/>
    <n v="1305.0570068359375"/>
    <s v="Services"/>
    <s v="4570648293"/>
    <s v="N/A"/>
    <x v="0"/>
    <m/>
    <m/>
    <m/>
    <x v="1"/>
    <x v="0"/>
  </r>
  <r>
    <x v="1"/>
    <x v="4"/>
    <s v="Belgium"/>
    <s v="Q12014"/>
    <d v="2013-12-23T00:00:00"/>
    <s v="December"/>
    <x v="3"/>
    <s v="Brosens, Greet"/>
    <x v="49"/>
    <s v="EDW - Compass"/>
    <s v="01224496"/>
    <x v="12"/>
    <x v="13"/>
    <s v="NO"/>
    <s v="NO"/>
    <n v="37436.91015625"/>
    <s v="Services"/>
    <s v="4570674033"/>
    <s v="OPP-0001670995"/>
    <x v="0"/>
    <m/>
    <m/>
    <m/>
    <x v="1"/>
    <x v="0"/>
  </r>
  <r>
    <x v="1"/>
    <x v="4"/>
    <s v="Belgium"/>
    <s v="Q12014"/>
    <d v="2013-12-23T00:00:00"/>
    <s v="December"/>
    <x v="3"/>
    <s v="Brosens, Greet"/>
    <x v="49"/>
    <s v="EDW - Compass"/>
    <s v="01224496"/>
    <x v="12"/>
    <x v="13"/>
    <s v="NO"/>
    <s v="NO"/>
    <n v="9065.2529296875"/>
    <s v="Services"/>
    <s v="4570674033"/>
    <s v="OPP-0001670995"/>
    <x v="0"/>
    <m/>
    <m/>
    <m/>
    <x v="1"/>
    <x v="0"/>
  </r>
  <r>
    <x v="1"/>
    <x v="4"/>
    <s v="Belgium"/>
    <s v="Q12014"/>
    <d v="2013-12-22T00:00:00"/>
    <s v="December"/>
    <x v="3"/>
    <s v="Brosens, Greet"/>
    <x v="50"/>
    <s v="EDW - Compass"/>
    <s v="01186140"/>
    <x v="13"/>
    <x v="14"/>
    <s v="NO"/>
    <s v="NO"/>
    <n v="108.30609893798828"/>
    <s v="Services"/>
    <s v="4500087547"/>
    <s v="OPP-0001703790"/>
    <x v="0"/>
    <m/>
    <m/>
    <m/>
    <x v="1"/>
    <x v="0"/>
  </r>
  <r>
    <x v="1"/>
    <x v="4"/>
    <s v="Belgium"/>
    <s v="Q12014"/>
    <d v="2013-12-22T00:00:00"/>
    <s v="December"/>
    <x v="3"/>
    <s v="Brosens, Greet"/>
    <x v="50"/>
    <s v="EDW - Compass"/>
    <s v="01186140"/>
    <x v="13"/>
    <x v="14"/>
    <s v="NO"/>
    <s v="NO"/>
    <n v="27733.822265625"/>
    <s v="Services"/>
    <s v="4500087547"/>
    <s v="OPP-0001703790"/>
    <x v="0"/>
    <m/>
    <m/>
    <m/>
    <x v="1"/>
    <x v="0"/>
  </r>
  <r>
    <x v="1"/>
    <x v="4"/>
    <s v="Belgium"/>
    <s v="Q12014"/>
    <d v="2013-11-29T00:00:00"/>
    <s v="November"/>
    <x v="3"/>
    <s v="Brosens, Greet"/>
    <x v="51"/>
    <s v="EDW - Compass"/>
    <s v="01208980"/>
    <x v="13"/>
    <x v="14"/>
    <s v="NO"/>
    <s v="NO"/>
    <n v="32218.59765625"/>
    <s v="Services"/>
    <s v="4500088974"/>
    <s v="OPP-0001572777"/>
    <x v="0"/>
    <m/>
    <m/>
    <m/>
    <x v="1"/>
    <x v="0"/>
  </r>
  <r>
    <x v="1"/>
    <x v="4"/>
    <s v="Belgium"/>
    <s v="Q12014"/>
    <d v="2014-01-01T00:00:00"/>
    <s v="January"/>
    <x v="3"/>
    <s v="Brosens, Greet"/>
    <x v="50"/>
    <s v="EDW - Compass"/>
    <s v="01186140"/>
    <x v="13"/>
    <x v="14"/>
    <s v="NO"/>
    <s v="NO"/>
    <n v="27885.45703125"/>
    <s v="Services"/>
    <s v="4500087547"/>
    <s v="OPP-0001703790"/>
    <x v="0"/>
    <m/>
    <m/>
    <m/>
    <x v="1"/>
    <x v="0"/>
  </r>
  <r>
    <x v="1"/>
    <x v="4"/>
    <s v="Belgium"/>
    <s v="Q12014"/>
    <d v="2014-01-01T00:00:00"/>
    <s v="January"/>
    <x v="3"/>
    <s v="Brosens, Greet"/>
    <x v="50"/>
    <s v="EDW - Compass"/>
    <s v="01186140"/>
    <x v="13"/>
    <x v="14"/>
    <s v="NO"/>
    <s v="NO"/>
    <n v="108.84359741210937"/>
    <s v="Services"/>
    <s v="4500087547"/>
    <s v="OPP-0001703790"/>
    <x v="0"/>
    <m/>
    <m/>
    <m/>
    <x v="1"/>
    <x v="0"/>
  </r>
  <r>
    <x v="1"/>
    <x v="4"/>
    <s v="Belgium"/>
    <s v="Q12014"/>
    <d v="2013-11-22T00:00:00"/>
    <s v="November"/>
    <x v="3"/>
    <s v="Brosens, Greet"/>
    <x v="50"/>
    <s v="EDW - Compass"/>
    <s v="01186140"/>
    <x v="13"/>
    <x v="14"/>
    <s v="NO"/>
    <s v="NO"/>
    <n v="27733.822265625"/>
    <s v="Services"/>
    <s v="4500087547"/>
    <s v="OPP-0001703790"/>
    <x v="0"/>
    <m/>
    <m/>
    <m/>
    <x v="1"/>
    <x v="0"/>
  </r>
  <r>
    <x v="1"/>
    <x v="4"/>
    <s v="Belgium"/>
    <s v="Q12014"/>
    <d v="2013-11-22T00:00:00"/>
    <s v="November"/>
    <x v="3"/>
    <s v="Brosens, Greet"/>
    <x v="50"/>
    <s v="EDW - Compass"/>
    <s v="01186140"/>
    <x v="13"/>
    <x v="14"/>
    <s v="NO"/>
    <s v="NO"/>
    <n v="108.30609893798828"/>
    <s v="Services"/>
    <s v="4500087547"/>
    <s v="OPP-0001703790"/>
    <x v="0"/>
    <m/>
    <m/>
    <m/>
    <x v="1"/>
    <x v="0"/>
  </r>
  <r>
    <x v="1"/>
    <x v="4"/>
    <s v="Belgium"/>
    <s v="Q12014"/>
    <d v="2013-12-23T00:00:00"/>
    <s v="December"/>
    <x v="3"/>
    <s v="Brosens, Greet"/>
    <x v="52"/>
    <s v="EDW - Compass"/>
    <s v="01224507"/>
    <x v="14"/>
    <x v="15"/>
    <s v="ATTACH_BY_AMIDID"/>
    <s v="NO"/>
    <n v="133224.578125"/>
    <s v="Services"/>
    <s v="LOC 02.02.2014-."/>
    <s v="SF"/>
    <x v="0"/>
    <m/>
    <m/>
    <m/>
    <x v="2"/>
    <x v="0"/>
  </r>
  <r>
    <x v="1"/>
    <x v="4"/>
    <s v="Belgium"/>
    <s v="Q12014"/>
    <d v="2013-12-11T00:00:00"/>
    <s v="December"/>
    <x v="3"/>
    <s v="Brosens, Greet"/>
    <x v="53"/>
    <s v="EDW - Compass"/>
    <s v="01028429"/>
    <x v="14"/>
    <x v="15"/>
    <s v="ATTACH_BY_AMIDID"/>
    <s v="NO"/>
    <n v="3456.117431640625"/>
    <s v="Services"/>
    <s v="8800035836"/>
    <s v="SF"/>
    <x v="0"/>
    <m/>
    <m/>
    <m/>
    <x v="1"/>
    <x v="0"/>
  </r>
  <r>
    <x v="1"/>
    <x v="4"/>
    <s v="Belgium"/>
    <s v="Q12014"/>
    <d v="2013-12-11T00:00:00"/>
    <s v="December"/>
    <x v="3"/>
    <s v="Brosens, Greet"/>
    <x v="54"/>
    <s v="EDW - Compass"/>
    <s v="01028431"/>
    <x v="14"/>
    <x v="15"/>
    <s v="ATTACH_BY_AMIDID"/>
    <s v="NO"/>
    <n v="10123.98046875"/>
    <s v="Services"/>
    <s v="8800035837"/>
    <s v="SF"/>
    <x v="0"/>
    <m/>
    <m/>
    <m/>
    <x v="1"/>
    <x v="0"/>
  </r>
  <r>
    <x v="1"/>
    <x v="4"/>
    <s v="Belgium"/>
    <s v="Q12014"/>
    <d v="2013-11-28T00:00:00"/>
    <s v="November"/>
    <x v="3"/>
    <s v="Brosens, Greet"/>
    <x v="54"/>
    <s v="EDW - Compass"/>
    <s v="01028431"/>
    <x v="14"/>
    <x v="15"/>
    <s v="NO"/>
    <s v="NO"/>
    <n v="7086.7861328125"/>
    <s v="Services"/>
    <s v="8800035837"/>
    <s v="SF"/>
    <x v="0"/>
    <m/>
    <m/>
    <m/>
    <x v="1"/>
    <x v="0"/>
  </r>
  <r>
    <x v="1"/>
    <x v="4"/>
    <s v="Belgium"/>
    <s v="Q12014"/>
    <d v="2013-12-23T00:00:00"/>
    <s v="December"/>
    <x v="3"/>
    <s v="Brosens, Greet"/>
    <x v="55"/>
    <s v="EDW - Compass"/>
    <s v="01224505"/>
    <x v="14"/>
    <x v="15"/>
    <s v="ATTACH_BY_AMIDID"/>
    <s v="NO"/>
    <n v="105289.3984375"/>
    <s v="Services"/>
    <s v="LOC 02.02.2014."/>
    <s v="SF"/>
    <x v="0"/>
    <m/>
    <m/>
    <m/>
    <x v="2"/>
    <x v="0"/>
  </r>
  <r>
    <x v="1"/>
    <x v="4"/>
    <s v="Belgium"/>
    <s v="Q12014"/>
    <d v="2013-12-23T00:00:00"/>
    <s v="December"/>
    <x v="3"/>
    <s v="Brosens, Greet"/>
    <x v="56"/>
    <s v="EDW - Compass"/>
    <s v="01224506"/>
    <x v="14"/>
    <x v="15"/>
    <s v="ATTACH_BY_AMIDID"/>
    <s v="NO"/>
    <n v="133224.578125"/>
    <s v="Services"/>
    <s v="LOC 02.02.2014-"/>
    <s v="SF"/>
    <x v="0"/>
    <m/>
    <m/>
    <m/>
    <x v="2"/>
    <x v="0"/>
  </r>
  <r>
    <x v="1"/>
    <x v="4"/>
    <s v="Belgium"/>
    <s v="Q12014"/>
    <d v="2013-12-23T00:00:00"/>
    <s v="December"/>
    <x v="3"/>
    <s v="Brosens, Greet"/>
    <x v="57"/>
    <s v="EDW - Compass"/>
    <s v="01224504"/>
    <x v="14"/>
    <x v="15"/>
    <s v="ATTACH_BY_AMIDID"/>
    <s v="NO"/>
    <n v="28800.978515625"/>
    <s v="Services"/>
    <s v="LOC 02.02.2014"/>
    <s v="SF"/>
    <x v="0"/>
    <m/>
    <m/>
    <m/>
    <x v="1"/>
    <x v="0"/>
  </r>
  <r>
    <x v="1"/>
    <x v="4"/>
    <s v="Belgium"/>
    <s v="Q12014"/>
    <d v="2013-12-27T00:00:00"/>
    <s v="December"/>
    <x v="3"/>
    <m/>
    <x v="58"/>
    <s v="EDW - Compass"/>
    <s v="01226055"/>
    <x v="15"/>
    <x v="16"/>
    <s v="NO"/>
    <s v="NO"/>
    <n v="13311.58203125"/>
    <s v="Services"/>
    <s v="4500099434/17.12.2013"/>
    <s v="N/A"/>
    <x v="0"/>
    <m/>
    <m/>
    <m/>
    <x v="1"/>
    <x v="0"/>
  </r>
  <r>
    <x v="1"/>
    <x v="1"/>
    <s v="Ireland"/>
    <s v="Q12014"/>
    <d v="2013-12-31T00:00:00"/>
    <s v="December"/>
    <x v="0"/>
    <m/>
    <x v="59"/>
    <s v="EDW - Non Compass"/>
    <s v="72R771400"/>
    <x v="0"/>
    <x v="0"/>
    <s v="ATTACH_BY_ORDERNO"/>
    <s v="NO"/>
    <n v="6362.1533203125"/>
    <s v="Education"/>
    <s v="4300058513"/>
    <s v="N/A"/>
    <x v="0"/>
    <m/>
    <m/>
    <m/>
    <x v="0"/>
    <x v="0"/>
  </r>
  <r>
    <x v="1"/>
    <x v="4"/>
    <s v="Belgium"/>
    <s v="Q12014"/>
    <d v="2013-11-18T00:00:00"/>
    <s v="November"/>
    <x v="0"/>
    <s v="Brosens, Greet"/>
    <x v="60"/>
    <s v="EDW - Non Compass"/>
    <s v="84R586393"/>
    <x v="16"/>
    <x v="17"/>
    <s v="NO"/>
    <s v="NO"/>
    <n v="3976.345703125"/>
    <s v="Education"/>
    <s v="4500929131 / DB5"/>
    <s v="N/A"/>
    <x v="0"/>
    <m/>
    <m/>
    <m/>
    <x v="0"/>
    <x v="0"/>
  </r>
  <r>
    <x v="1"/>
    <x v="4"/>
    <s v="Belgium"/>
    <s v="Q12014"/>
    <d v="2013-12-26T00:00:00"/>
    <s v="December"/>
    <x v="3"/>
    <m/>
    <x v="61"/>
    <s v="EDW - Compass"/>
    <s v="01226163"/>
    <x v="17"/>
    <x v="18"/>
    <s v="NO"/>
    <s v="NO"/>
    <n v="5765.36181640625"/>
    <s v="Services"/>
    <s v="Stat update ICOEM TS CEGEKA"/>
    <s v="TBD"/>
    <x v="0"/>
    <m/>
    <m/>
    <m/>
    <x v="1"/>
    <x v="0"/>
  </r>
  <r>
    <x v="0"/>
    <x v="6"/>
    <s v="Brazil"/>
    <s v="Q12014"/>
    <d v="2013-12-31T00:00:00"/>
    <s v="December"/>
    <x v="0"/>
    <m/>
    <x v="62"/>
    <s v="EDW - Compass"/>
    <s v="22255417"/>
    <x v="18"/>
    <x v="19"/>
    <s v="NO"/>
    <s v="NO"/>
    <n v="-2468.503173828125"/>
    <s v="Education"/>
    <s v="WS_8_1L3TQWZ"/>
    <s v="N/A"/>
    <x v="0"/>
    <m/>
    <m/>
    <m/>
    <x v="0"/>
    <x v="0"/>
  </r>
  <r>
    <x v="0"/>
    <x v="6"/>
    <s v="Brazil"/>
    <s v="Q12014"/>
    <d v="2013-12-31T00:00:00"/>
    <s v="December"/>
    <x v="0"/>
    <m/>
    <x v="63"/>
    <s v="EDW - Compass"/>
    <s v="20420647"/>
    <x v="19"/>
    <x v="20"/>
    <s v="NO"/>
    <s v="NO"/>
    <n v="-2191.43359375"/>
    <s v="Education"/>
    <s v="CM - 3-1BP6E0Z - FICHA"/>
    <s v="N/A"/>
    <x v="0"/>
    <m/>
    <m/>
    <m/>
    <x v="0"/>
    <x v="0"/>
  </r>
  <r>
    <x v="0"/>
    <x v="6"/>
    <s v="Brazil"/>
    <s v="Q12014"/>
    <d v="2013-12-31T00:00:00"/>
    <s v="December"/>
    <x v="0"/>
    <m/>
    <x v="63"/>
    <s v="EDW - Compass"/>
    <s v="20420647"/>
    <x v="19"/>
    <x v="20"/>
    <s v="NO"/>
    <s v="NO"/>
    <n v="-2191.43359375"/>
    <s v="Education"/>
    <s v="CM - 3-1BP6E0Z - FICHA"/>
    <s v="N/A"/>
    <x v="0"/>
    <m/>
    <m/>
    <m/>
    <x v="0"/>
    <x v="0"/>
  </r>
  <r>
    <x v="0"/>
    <x v="6"/>
    <s v="Brazil"/>
    <s v="Q12014"/>
    <d v="2013-12-31T00:00:00"/>
    <s v="December"/>
    <x v="0"/>
    <s v="Lutfi, Raul"/>
    <x v="64"/>
    <s v="EDW - Compass"/>
    <s v="22398369"/>
    <x v="20"/>
    <x v="21"/>
    <s v="NO"/>
    <s v="NO"/>
    <n v="-2237.814208984375"/>
    <s v="Education"/>
    <s v="WS_8_1RRI22M"/>
    <s v="N/A"/>
    <x v="0"/>
    <m/>
    <m/>
    <m/>
    <x v="0"/>
    <x v="0"/>
  </r>
  <r>
    <x v="0"/>
    <x v="6"/>
    <s v="Brazil"/>
    <s v="Q12014"/>
    <d v="2013-12-12T00:00:00"/>
    <s v="December"/>
    <x v="0"/>
    <s v="Lutfi, Raul"/>
    <x v="65"/>
    <s v="EDW - Non Compass"/>
    <s v="K1Z059646"/>
    <x v="20"/>
    <x v="21"/>
    <s v="NO"/>
    <s v="NO"/>
    <n v="-8206.83984375"/>
    <s v="Education"/>
    <s v="Contrato Deinf 51572/2012-2"/>
    <s v="N/A"/>
    <x v="0"/>
    <m/>
    <m/>
    <m/>
    <x v="0"/>
    <x v="0"/>
  </r>
  <r>
    <x v="0"/>
    <x v="6"/>
    <s v="Brazil"/>
    <s v="Q12014"/>
    <d v="2013-11-25T00:00:00"/>
    <s v="November"/>
    <x v="0"/>
    <s v="Lutfi, Raul"/>
    <x v="65"/>
    <s v="EDW - Non Compass"/>
    <s v="K1Z059646"/>
    <x v="20"/>
    <x v="21"/>
    <s v="NO"/>
    <s v="NO"/>
    <n v="8206.83984375"/>
    <s v="Education"/>
    <s v="Contrato Deinf 51572/2012-2"/>
    <s v="N/A"/>
    <x v="0"/>
    <m/>
    <m/>
    <m/>
    <x v="0"/>
    <x v="0"/>
  </r>
  <r>
    <x v="0"/>
    <x v="6"/>
    <s v="Brazil"/>
    <s v="Q12014"/>
    <d v="2013-12-31T00:00:00"/>
    <s v="December"/>
    <x v="0"/>
    <m/>
    <x v="66"/>
    <s v="EDW - Compass"/>
    <s v="20376723"/>
    <x v="21"/>
    <x v="22"/>
    <s v="NO"/>
    <s v="NO"/>
    <n v="-1251.607177734375"/>
    <s v="Education"/>
    <s v="CM - 3-2P17LTJ - FICHA"/>
    <s v="N/A"/>
    <x v="0"/>
    <m/>
    <m/>
    <m/>
    <x v="0"/>
    <x v="0"/>
  </r>
  <r>
    <x v="0"/>
    <x v="6"/>
    <s v="Brazil"/>
    <s v="Q12014"/>
    <d v="2013-12-16T00:00:00"/>
    <s v="December"/>
    <x v="0"/>
    <m/>
    <x v="67"/>
    <s v="EDW - Compass"/>
    <s v="23763652"/>
    <x v="22"/>
    <x v="23"/>
    <s v="NO"/>
    <s v="NO"/>
    <n v="16926.501953125"/>
    <s v="Education"/>
    <s v="LN-OPP-0001748201"/>
    <s v="N/A"/>
    <x v="0"/>
    <m/>
    <m/>
    <m/>
    <x v="0"/>
    <x v="0"/>
  </r>
  <r>
    <x v="0"/>
    <x v="6"/>
    <s v="Brazil"/>
    <s v="Q12014"/>
    <d v="2013-12-16T00:00:00"/>
    <s v="December"/>
    <x v="0"/>
    <m/>
    <x v="67"/>
    <s v="EDW - Compass"/>
    <s v="23763652"/>
    <x v="22"/>
    <x v="23"/>
    <s v="NO"/>
    <s v="NO"/>
    <n v="10271.1455078125"/>
    <s v="Education"/>
    <s v="LN-OPP-0001748201"/>
    <s v="N/A"/>
    <x v="0"/>
    <m/>
    <m/>
    <m/>
    <x v="0"/>
    <x v="0"/>
  </r>
  <r>
    <x v="0"/>
    <x v="6"/>
    <s v="Brazil"/>
    <s v="Q12014"/>
    <d v="2013-12-16T00:00:00"/>
    <s v="December"/>
    <x v="0"/>
    <m/>
    <x v="67"/>
    <s v="EDW - Compass"/>
    <s v="23763652"/>
    <x v="22"/>
    <x v="23"/>
    <s v="NO"/>
    <s v="NO"/>
    <n v="10271.1455078125"/>
    <s v="Education"/>
    <s v="LN-OPP-0001748201"/>
    <s v="N/A"/>
    <x v="0"/>
    <m/>
    <m/>
    <m/>
    <x v="0"/>
    <x v="0"/>
  </r>
  <r>
    <x v="0"/>
    <x v="6"/>
    <s v="Brazil"/>
    <s v="Q12014"/>
    <d v="2013-12-16T00:00:00"/>
    <s v="December"/>
    <x v="0"/>
    <m/>
    <x v="67"/>
    <s v="EDW - Compass"/>
    <s v="23763652"/>
    <x v="22"/>
    <x v="23"/>
    <s v="NO"/>
    <s v="NO"/>
    <n v="16926.501953125"/>
    <s v="Education"/>
    <s v="LN-OPP-0001748201"/>
    <s v="N/A"/>
    <x v="0"/>
    <m/>
    <m/>
    <m/>
    <x v="0"/>
    <x v="0"/>
  </r>
  <r>
    <x v="0"/>
    <x v="6"/>
    <s v="Brazil"/>
    <s v="Q12014"/>
    <d v="2013-12-31T00:00:00"/>
    <s v="December"/>
    <x v="0"/>
    <m/>
    <x v="68"/>
    <s v="EDW - Compass"/>
    <s v="20420553"/>
    <x v="23"/>
    <x v="24"/>
    <s v="NO"/>
    <s v="NO"/>
    <n v="-1654.734619140625"/>
    <s v="Education"/>
    <s v="CM - 3-1ZNAJAH - PROPOSTA"/>
    <s v="N/A"/>
    <x v="0"/>
    <m/>
    <m/>
    <m/>
    <x v="0"/>
    <x v="0"/>
  </r>
  <r>
    <x v="0"/>
    <x v="6"/>
    <s v="Brazil"/>
    <s v="Q12014"/>
    <d v="2013-12-31T00:00:00"/>
    <s v="December"/>
    <x v="0"/>
    <m/>
    <x v="68"/>
    <s v="EDW - Compass"/>
    <s v="20420553"/>
    <x v="23"/>
    <x v="24"/>
    <s v="NO"/>
    <s v="NO"/>
    <n v="-1654.734619140625"/>
    <s v="Education"/>
    <s v="CM - 3-1ZNAJAH - PROPOSTA"/>
    <s v="N/A"/>
    <x v="0"/>
    <m/>
    <m/>
    <m/>
    <x v="0"/>
    <x v="0"/>
  </r>
  <r>
    <x v="0"/>
    <x v="6"/>
    <s v="Brazil"/>
    <s v="Q12014"/>
    <d v="2013-12-31T00:00:00"/>
    <s v="December"/>
    <x v="0"/>
    <m/>
    <x v="68"/>
    <s v="EDW - Compass"/>
    <s v="20420553"/>
    <x v="23"/>
    <x v="24"/>
    <s v="NO"/>
    <s v="NO"/>
    <n v="-1241.051025390625"/>
    <s v="Education"/>
    <s v="CM - 3-1ZNAJAH - PROPOSTA"/>
    <s v="N/A"/>
    <x v="0"/>
    <m/>
    <m/>
    <m/>
    <x v="0"/>
    <x v="0"/>
  </r>
  <r>
    <x v="0"/>
    <x v="6"/>
    <s v="Brazil"/>
    <s v="Q12014"/>
    <d v="2013-12-31T00:00:00"/>
    <s v="December"/>
    <x v="0"/>
    <m/>
    <x v="68"/>
    <s v="EDW - Compass"/>
    <s v="20420553"/>
    <x v="23"/>
    <x v="24"/>
    <s v="NO"/>
    <s v="NO"/>
    <n v="-1241.051025390625"/>
    <s v="Education"/>
    <s v="CM - 3-1ZNAJAH - PROPOSTA"/>
    <s v="N/A"/>
    <x v="0"/>
    <m/>
    <m/>
    <m/>
    <x v="0"/>
    <x v="0"/>
  </r>
  <r>
    <x v="0"/>
    <x v="6"/>
    <s v="Brazil"/>
    <s v="Q12014"/>
    <d v="2013-12-31T00:00:00"/>
    <s v="December"/>
    <x v="0"/>
    <m/>
    <x v="69"/>
    <s v="EDW - Compass"/>
    <s v="20364844"/>
    <x v="24"/>
    <x v="25"/>
    <s v="NO"/>
    <s v="NO"/>
    <n v="-1251.607177734375"/>
    <s v="Education"/>
    <s v="CM - 3-2P17LTB - FICHA"/>
    <s v="N/A"/>
    <x v="0"/>
    <m/>
    <m/>
    <m/>
    <x v="0"/>
    <x v="0"/>
  </r>
  <r>
    <x v="0"/>
    <x v="6"/>
    <s v="Brazil"/>
    <s v="Q12014"/>
    <d v="2013-12-31T00:00:00"/>
    <s v="December"/>
    <x v="0"/>
    <m/>
    <x v="70"/>
    <s v="EDW - Compass"/>
    <s v="20456017"/>
    <x v="25"/>
    <x v="26"/>
    <s v="NO"/>
    <s v="NO"/>
    <n v="-1540.7486572265625"/>
    <s v="Education"/>
    <s v="CM - 3-3ASEGU3 - FICHA"/>
    <s v="N/A"/>
    <x v="0"/>
    <m/>
    <m/>
    <m/>
    <x v="0"/>
    <x v="0"/>
  </r>
  <r>
    <x v="0"/>
    <x v="6"/>
    <s v="Brazil"/>
    <s v="Q12014"/>
    <d v="2013-12-31T00:00:00"/>
    <s v="December"/>
    <x v="0"/>
    <m/>
    <x v="71"/>
    <s v="EDW - Compass"/>
    <s v="20376722"/>
    <x v="26"/>
    <x v="27"/>
    <s v="NO"/>
    <s v="NO"/>
    <n v="-1251.607177734375"/>
    <s v="Education"/>
    <s v="CM - 3-2P17LUR - FICHA"/>
    <s v="N/A"/>
    <x v="0"/>
    <m/>
    <m/>
    <m/>
    <x v="0"/>
    <x v="0"/>
  </r>
  <r>
    <x v="0"/>
    <x v="6"/>
    <s v="Brazil"/>
    <s v="Q12014"/>
    <d v="2013-12-31T00:00:00"/>
    <s v="December"/>
    <x v="0"/>
    <m/>
    <x v="72"/>
    <s v="EDW - Compass"/>
    <s v="20465337"/>
    <x v="26"/>
    <x v="27"/>
    <s v="NO"/>
    <s v="NO"/>
    <n v="-1293.468017578125"/>
    <s v="Education"/>
    <s v="CM - 3-3C3RCKJ - FICHA"/>
    <s v="N/A"/>
    <x v="0"/>
    <m/>
    <m/>
    <m/>
    <x v="0"/>
    <x v="0"/>
  </r>
  <r>
    <x v="0"/>
    <x v="6"/>
    <s v="Brazil"/>
    <s v="Q12014"/>
    <d v="2013-12-31T00:00:00"/>
    <s v="December"/>
    <x v="0"/>
    <m/>
    <x v="73"/>
    <s v="EDW - Compass"/>
    <s v="20427849"/>
    <x v="27"/>
    <x v="28"/>
    <s v="NO"/>
    <s v="NO"/>
    <n v="-1228.0020751953125"/>
    <s v="Education"/>
    <s v="CM - 3-37V67Y1 - FICHA"/>
    <s v="N/A"/>
    <x v="0"/>
    <m/>
    <m/>
    <m/>
    <x v="0"/>
    <x v="0"/>
  </r>
  <r>
    <x v="0"/>
    <x v="12"/>
    <s v="Canada"/>
    <s v="Q12014"/>
    <d v="2013-12-24T00:00:00"/>
    <s v="December"/>
    <x v="0"/>
    <m/>
    <x v="74"/>
    <s v="EDW - Non Compass"/>
    <s v="20Z053908"/>
    <x v="28"/>
    <x v="29"/>
    <s v="NO"/>
    <s v="NO"/>
    <n v="-3767.705322265625"/>
    <s v="Education"/>
    <s v="4300202729"/>
    <s v="N/A"/>
    <x v="0"/>
    <m/>
    <m/>
    <m/>
    <x v="0"/>
    <x v="0"/>
  </r>
  <r>
    <x v="0"/>
    <x v="12"/>
    <s v="Canada"/>
    <s v="Q12014"/>
    <d v="2013-12-03T00:00:00"/>
    <s v="December"/>
    <x v="0"/>
    <m/>
    <x v="75"/>
    <s v="EDW - Non Compass"/>
    <s v="20Z053908"/>
    <x v="28"/>
    <x v="29"/>
    <s v="NO"/>
    <s v="NO"/>
    <n v="3767.705322265625"/>
    <s v="Education"/>
    <s v="4300202729"/>
    <s v="N/A"/>
    <x v="0"/>
    <m/>
    <m/>
    <m/>
    <x v="0"/>
    <x v="0"/>
  </r>
  <r>
    <x v="0"/>
    <x v="12"/>
    <s v="Canada"/>
    <s v="Q12014"/>
    <d v="2013-11-28T00:00:00"/>
    <s v="November"/>
    <x v="0"/>
    <m/>
    <x v="76"/>
    <s v="EDW - Non Compass"/>
    <s v="20Z054090"/>
    <x v="29"/>
    <x v="30"/>
    <s v="NO"/>
    <s v="NO"/>
    <n v="3595.397705078125"/>
    <s v="Education"/>
    <s v="RP BB CC Nov 27"/>
    <s v="N/A"/>
    <x v="0"/>
    <m/>
    <m/>
    <m/>
    <x v="0"/>
    <x v="0"/>
  </r>
  <r>
    <x v="0"/>
    <x v="12"/>
    <s v="Canada"/>
    <s v="Q12014"/>
    <d v="2013-11-07T00:00:00"/>
    <s v="November"/>
    <x v="0"/>
    <m/>
    <x v="77"/>
    <s v="EDW - Non Compass"/>
    <s v="20Z052933"/>
    <x v="29"/>
    <x v="30"/>
    <s v="NO"/>
    <s v="NO"/>
    <n v="3595.397705078125"/>
    <s v="Education"/>
    <s v="Nov RP BB CC 2013"/>
    <s v="N/A"/>
    <x v="0"/>
    <m/>
    <m/>
    <m/>
    <x v="0"/>
    <x v="0"/>
  </r>
  <r>
    <x v="0"/>
    <x v="12"/>
    <s v="Canada"/>
    <s v="Q12014"/>
    <d v="2013-12-06T00:00:00"/>
    <s v="December"/>
    <x v="3"/>
    <s v="Bucciarelli, Domenic"/>
    <x v="78"/>
    <s v="EDW - Compass"/>
    <s v="23591790"/>
    <x v="30"/>
    <x v="31"/>
    <s v="NO"/>
    <s v="NO"/>
    <n v="3777.148193359375"/>
    <s v="Services"/>
    <s v="9002092430"/>
    <s v="OPP-0001070502"/>
    <x v="0"/>
    <m/>
    <m/>
    <m/>
    <x v="1"/>
    <x v="1"/>
  </r>
  <r>
    <x v="0"/>
    <x v="12"/>
    <s v="Canada"/>
    <s v="Q12014"/>
    <d v="2013-12-06T00:00:00"/>
    <s v="December"/>
    <x v="3"/>
    <s v="Bucciarelli, Domenic"/>
    <x v="78"/>
    <s v="EDW - Compass"/>
    <s v="23591790"/>
    <x v="30"/>
    <x v="31"/>
    <s v="NO"/>
    <s v="NO"/>
    <n v="-24805.447265625"/>
    <s v="Services"/>
    <s v="9002092430"/>
    <s v="OPP-0001070502"/>
    <x v="0"/>
    <m/>
    <m/>
    <m/>
    <x v="1"/>
    <x v="1"/>
  </r>
  <r>
    <x v="0"/>
    <x v="12"/>
    <s v="Canada"/>
    <s v="Q12014"/>
    <d v="2013-12-06T00:00:00"/>
    <s v="December"/>
    <x v="3"/>
    <s v="Bucciarelli, Domenic"/>
    <x v="78"/>
    <s v="EDW - Compass"/>
    <s v="23591790"/>
    <x v="30"/>
    <x v="31"/>
    <s v="NO"/>
    <s v="NO"/>
    <n v="24079.3203125"/>
    <s v="Services"/>
    <s v="9002092430"/>
    <s v="OPP-0001070502"/>
    <x v="0"/>
    <m/>
    <m/>
    <m/>
    <x v="1"/>
    <x v="1"/>
  </r>
  <r>
    <x v="0"/>
    <x v="12"/>
    <s v="Canada"/>
    <s v="Q12014"/>
    <d v="2013-12-06T00:00:00"/>
    <s v="December"/>
    <x v="3"/>
    <s v="Bucciarelli, Domenic"/>
    <x v="78"/>
    <s v="EDW - Compass"/>
    <s v="23591790"/>
    <x v="30"/>
    <x v="31"/>
    <s v="NO"/>
    <s v="NO"/>
    <n v="7082.15283203125"/>
    <s v="Services"/>
    <s v="9002092430"/>
    <s v="OPP-0001070502"/>
    <x v="0"/>
    <m/>
    <m/>
    <m/>
    <x v="1"/>
    <x v="1"/>
  </r>
  <r>
    <x v="0"/>
    <x v="12"/>
    <s v="Canada"/>
    <s v="Q12014"/>
    <d v="2013-12-06T00:00:00"/>
    <s v="December"/>
    <x v="3"/>
    <s v="Bucciarelli, Domenic"/>
    <x v="78"/>
    <s v="EDW - Compass"/>
    <s v="23591790"/>
    <x v="30"/>
    <x v="31"/>
    <s v="NO"/>
    <s v="NO"/>
    <n v="-7295.7197265625"/>
    <s v="Services"/>
    <s v="9002092430"/>
    <s v="OPP-0001070502"/>
    <x v="0"/>
    <m/>
    <m/>
    <m/>
    <x v="1"/>
    <x v="1"/>
  </r>
  <r>
    <x v="0"/>
    <x v="12"/>
    <s v="Canada"/>
    <s v="Q12014"/>
    <d v="2013-12-06T00:00:00"/>
    <s v="December"/>
    <x v="3"/>
    <s v="Guertin, Marc-Andre"/>
    <x v="79"/>
    <s v="EDW - Compass"/>
    <s v="23411650"/>
    <x v="31"/>
    <x v="32"/>
    <s v="NO"/>
    <s v="NO"/>
    <n v="26440.037109375"/>
    <s v="Services"/>
    <s v="4501025086"/>
    <s v="OPP-0000065258"/>
    <x v="0"/>
    <m/>
    <m/>
    <m/>
    <x v="1"/>
    <x v="0"/>
  </r>
  <r>
    <x v="0"/>
    <x v="12"/>
    <s v="Canada"/>
    <s v="Q12014"/>
    <d v="2013-12-06T00:00:00"/>
    <s v="December"/>
    <x v="3"/>
    <s v="Guertin, Marc-Andre"/>
    <x v="79"/>
    <s v="EDW - Compass"/>
    <s v="23411650"/>
    <x v="31"/>
    <x v="32"/>
    <s v="NO"/>
    <s v="NO"/>
    <n v="26440.037109375"/>
    <s v="Services"/>
    <s v="4501025086"/>
    <s v="OPP-0000065258"/>
    <x v="0"/>
    <m/>
    <m/>
    <m/>
    <x v="1"/>
    <x v="0"/>
  </r>
  <r>
    <x v="0"/>
    <x v="12"/>
    <s v="Canada"/>
    <s v="Q12014"/>
    <d v="2013-12-06T00:00:00"/>
    <s v="December"/>
    <x v="3"/>
    <s v="Guertin, Marc-Andre"/>
    <x v="79"/>
    <s v="EDW - Compass"/>
    <s v="23411650"/>
    <x v="31"/>
    <x v="32"/>
    <s v="NO"/>
    <s v="NO"/>
    <n v="26440.037109375"/>
    <s v="Services"/>
    <s v="4501025086"/>
    <s v="OPP-0000065258"/>
    <x v="0"/>
    <m/>
    <m/>
    <m/>
    <x v="1"/>
    <x v="0"/>
  </r>
  <r>
    <x v="0"/>
    <x v="12"/>
    <s v="Canada"/>
    <s v="Q12014"/>
    <d v="2013-12-06T00:00:00"/>
    <s v="December"/>
    <x v="3"/>
    <s v="Guertin, Marc-Andre"/>
    <x v="79"/>
    <s v="EDW - Compass"/>
    <s v="23411650"/>
    <x v="31"/>
    <x v="32"/>
    <s v="NO"/>
    <s v="NO"/>
    <n v="-79696.3984375"/>
    <s v="Services"/>
    <s v="4501025086"/>
    <s v="OPP-0000065258"/>
    <x v="0"/>
    <m/>
    <m/>
    <m/>
    <x v="1"/>
    <x v="0"/>
  </r>
  <r>
    <x v="0"/>
    <x v="12"/>
    <s v="Canada"/>
    <s v="Q12014"/>
    <d v="2013-12-10T00:00:00"/>
    <s v="December"/>
    <x v="3"/>
    <s v="Guertin, Marc-Andre"/>
    <x v="80"/>
    <s v="EDW - Compass"/>
    <s v="23651193"/>
    <x v="31"/>
    <x v="32"/>
    <s v="NO"/>
    <s v="NO"/>
    <n v="280.29269409179687"/>
    <s v="Services"/>
    <s v="4501047658"/>
    <s v="OPP-0001822087"/>
    <x v="0"/>
    <m/>
    <m/>
    <m/>
    <x v="1"/>
    <x v="0"/>
  </r>
  <r>
    <x v="0"/>
    <x v="12"/>
    <s v="Canada"/>
    <s v="Q12014"/>
    <d v="2013-12-11T00:00:00"/>
    <s v="December"/>
    <x v="3"/>
    <s v="Guertin, Marc-Andre"/>
    <x v="80"/>
    <s v="EDW - Compass"/>
    <s v="23651193"/>
    <x v="31"/>
    <x v="32"/>
    <s v="NO"/>
    <s v="NO"/>
    <n v="-280.29269409179687"/>
    <s v="Services"/>
    <s v="4501047658"/>
    <s v="OPP-0001822087"/>
    <x v="0"/>
    <m/>
    <m/>
    <m/>
    <x v="1"/>
    <x v="0"/>
  </r>
  <r>
    <x v="0"/>
    <x v="12"/>
    <s v="Canada"/>
    <s v="Q12014"/>
    <d v="2013-12-11T00:00:00"/>
    <s v="December"/>
    <x v="3"/>
    <s v="Guertin, Marc-Andre"/>
    <x v="81"/>
    <s v="EDW - Compass"/>
    <s v="23746880"/>
    <x v="31"/>
    <x v="32"/>
    <s v="NO"/>
    <s v="NO"/>
    <n v="280.29269409179687"/>
    <s v="Services"/>
    <s v="SOW signed"/>
    <s v="OPP-0001822087"/>
    <x v="0"/>
    <m/>
    <m/>
    <m/>
    <x v="1"/>
    <x v="0"/>
  </r>
  <r>
    <x v="0"/>
    <x v="12"/>
    <s v="Canada"/>
    <s v="Q12014"/>
    <d v="2013-11-14T00:00:00"/>
    <s v="November"/>
    <x v="3"/>
    <s v="Guertin, Marc-Andre"/>
    <x v="80"/>
    <s v="EDW - Compass"/>
    <s v="23651193"/>
    <x v="31"/>
    <x v="32"/>
    <s v="ATTACH_BY_AMIDID"/>
    <s v="NO"/>
    <n v="5062.3203125"/>
    <s v="Services"/>
    <s v="4501047658"/>
    <s v="OPP-0001822087"/>
    <x v="0"/>
    <m/>
    <m/>
    <m/>
    <x v="1"/>
    <x v="0"/>
  </r>
  <r>
    <x v="0"/>
    <x v="12"/>
    <s v="Canada"/>
    <s v="Q12014"/>
    <d v="2013-11-14T00:00:00"/>
    <s v="November"/>
    <x v="3"/>
    <s v="Guertin, Marc-Andre"/>
    <x v="80"/>
    <s v="EDW - Compass"/>
    <s v="23651193"/>
    <x v="31"/>
    <x v="32"/>
    <s v="ATTACH_BY_AMIDID"/>
    <s v="NO"/>
    <n v="33748.80078125"/>
    <s v="Services"/>
    <s v="4501047658"/>
    <s v="OPP-0001822087"/>
    <x v="0"/>
    <m/>
    <m/>
    <m/>
    <x v="1"/>
    <x v="0"/>
  </r>
  <r>
    <x v="0"/>
    <x v="12"/>
    <s v="Canada"/>
    <s v="Q12014"/>
    <d v="2013-11-04T00:00:00"/>
    <s v="November"/>
    <x v="3"/>
    <s v="Guertin, Marc-Andre"/>
    <x v="79"/>
    <s v="EDW - Compass"/>
    <s v="23411650"/>
    <x v="31"/>
    <x v="32"/>
    <s v="NO"/>
    <s v="NO"/>
    <n v="-83491.4609375"/>
    <s v="Services"/>
    <s v="4501025086"/>
    <s v="OPP-0000065258"/>
    <x v="0"/>
    <m/>
    <m/>
    <m/>
    <x v="1"/>
    <x v="0"/>
  </r>
  <r>
    <x v="0"/>
    <x v="12"/>
    <s v="Canada"/>
    <s v="Q12014"/>
    <d v="2013-11-04T00:00:00"/>
    <s v="November"/>
    <x v="3"/>
    <s v="Guertin, Marc-Andre"/>
    <x v="79"/>
    <s v="EDW - Compass"/>
    <s v="23411650"/>
    <x v="31"/>
    <x v="32"/>
    <s v="NO"/>
    <s v="NO"/>
    <n v="84372"/>
    <s v="Services"/>
    <s v="4501025086"/>
    <s v="OPP-0000065258"/>
    <x v="0"/>
    <m/>
    <m/>
    <m/>
    <x v="1"/>
    <x v="0"/>
  </r>
  <r>
    <x v="0"/>
    <x v="12"/>
    <s v="Canada"/>
    <s v="Q12014"/>
    <d v="2013-11-20T00:00:00"/>
    <s v="November"/>
    <x v="3"/>
    <s v="Guertin, Marc-Andre"/>
    <x v="82"/>
    <s v="EDW - Compass"/>
    <s v="23425671"/>
    <x v="31"/>
    <x v="32"/>
    <s v="ATTACH_BY_AMIDID"/>
    <s v="NO"/>
    <n v="1699.5589599609375"/>
    <s v="Services"/>
    <s v="4501025921"/>
    <s v="OPP-0000873978"/>
    <x v="0"/>
    <m/>
    <m/>
    <m/>
    <x v="1"/>
    <x v="0"/>
  </r>
  <r>
    <x v="0"/>
    <x v="12"/>
    <s v="Canada"/>
    <s v="Q12014"/>
    <d v="2013-11-04T00:00:00"/>
    <s v="November"/>
    <x v="2"/>
    <s v="Bucciarelli, Domenic"/>
    <x v="83"/>
    <s v="EDW - Compass"/>
    <s v="50003904"/>
    <x v="32"/>
    <x v="33"/>
    <s v="ATTACH_BY_AMIDID"/>
    <s v="NO"/>
    <n v="2277.296142578125"/>
    <s v="ART"/>
    <s v="09902-0000374767"/>
    <s v="N/A"/>
    <x v="0"/>
    <m/>
    <m/>
    <m/>
    <x v="0"/>
    <x v="0"/>
  </r>
  <r>
    <x v="0"/>
    <x v="12"/>
    <s v="Canada"/>
    <s v="Q12014"/>
    <d v="2013-11-04T00:00:00"/>
    <s v="November"/>
    <x v="2"/>
    <s v="Bucciarelli, Domenic"/>
    <x v="83"/>
    <s v="EDW - Compass"/>
    <s v="50003904"/>
    <x v="32"/>
    <x v="33"/>
    <s v="ATTACH_BY_AMIDID"/>
    <s v="NO"/>
    <n v="3705.618408203125"/>
    <s v="ART"/>
    <s v="09902-0000374767"/>
    <s v="N/A"/>
    <x v="0"/>
    <m/>
    <m/>
    <m/>
    <x v="0"/>
    <x v="0"/>
  </r>
  <r>
    <x v="0"/>
    <x v="12"/>
    <s v="Canada"/>
    <s v="Q12014"/>
    <d v="2013-11-04T00:00:00"/>
    <s v="November"/>
    <x v="2"/>
    <s v="Bucciarelli, Domenic"/>
    <x v="83"/>
    <s v="EDW - Compass"/>
    <s v="50003904"/>
    <x v="32"/>
    <x v="33"/>
    <s v="ATTACH_BY_AMIDID"/>
    <s v="NO"/>
    <n v="2277.296142578125"/>
    <s v="ART"/>
    <s v="09902-0000374767"/>
    <s v="N/A"/>
    <x v="0"/>
    <m/>
    <m/>
    <m/>
    <x v="0"/>
    <x v="0"/>
  </r>
  <r>
    <x v="0"/>
    <x v="12"/>
    <s v="Canada"/>
    <s v="Q12014"/>
    <d v="2013-11-04T00:00:00"/>
    <s v="November"/>
    <x v="2"/>
    <s v="Bucciarelli, Domenic"/>
    <x v="83"/>
    <s v="EDW - Compass"/>
    <s v="50003904"/>
    <x v="32"/>
    <x v="33"/>
    <s v="ATTACH_BY_AMIDID"/>
    <s v="NO"/>
    <n v="2277.296142578125"/>
    <s v="ART"/>
    <s v="09902-0000374767"/>
    <s v="N/A"/>
    <x v="0"/>
    <m/>
    <m/>
    <m/>
    <x v="0"/>
    <x v="0"/>
  </r>
  <r>
    <x v="0"/>
    <x v="12"/>
    <s v="Canada"/>
    <s v="Q12014"/>
    <d v="2013-11-04T00:00:00"/>
    <s v="November"/>
    <x v="2"/>
    <s v="Bucciarelli, Domenic"/>
    <x v="83"/>
    <s v="EDW - Compass"/>
    <s v="50003904"/>
    <x v="32"/>
    <x v="33"/>
    <s v="ATTACH_BY_AMIDID"/>
    <s v="NO"/>
    <n v="3705.618408203125"/>
    <s v="ART"/>
    <s v="09902-0000374767"/>
    <s v="N/A"/>
    <x v="0"/>
    <m/>
    <m/>
    <m/>
    <x v="0"/>
    <x v="0"/>
  </r>
  <r>
    <x v="0"/>
    <x v="12"/>
    <s v="Canada"/>
    <s v="Q12014"/>
    <d v="2013-11-04T00:00:00"/>
    <s v="November"/>
    <x v="2"/>
    <s v="Bucciarelli, Domenic"/>
    <x v="83"/>
    <s v="EDW - Compass"/>
    <s v="50003904"/>
    <x v="32"/>
    <x v="33"/>
    <s v="ATTACH_BY_AMIDID"/>
    <s v="NO"/>
    <n v="2277.296142578125"/>
    <s v="ART"/>
    <s v="09902-0000374767"/>
    <s v="N/A"/>
    <x v="0"/>
    <m/>
    <m/>
    <m/>
    <x v="0"/>
    <x v="0"/>
  </r>
  <r>
    <x v="0"/>
    <x v="12"/>
    <s v="Canada"/>
    <s v="Q12014"/>
    <d v="2013-12-04T00:00:00"/>
    <s v="December"/>
    <x v="3"/>
    <s v="Bucciarelli, Domenic"/>
    <x v="84"/>
    <s v="EDW - Compass"/>
    <s v="23529086"/>
    <x v="32"/>
    <x v="33"/>
    <s v="NO"/>
    <s v="NO"/>
    <n v="-16280.8349609375"/>
    <s v="Services"/>
    <s v="SOW signed"/>
    <s v="OPP-0000679859"/>
    <x v="0"/>
    <m/>
    <m/>
    <m/>
    <x v="1"/>
    <x v="0"/>
  </r>
  <r>
    <x v="0"/>
    <x v="12"/>
    <s v="Canada"/>
    <s v="Q12014"/>
    <d v="2013-12-04T00:00:00"/>
    <s v="December"/>
    <x v="3"/>
    <s v="Bucciarelli, Domenic"/>
    <x v="84"/>
    <s v="EDW - Compass"/>
    <s v="23529086"/>
    <x v="32"/>
    <x v="33"/>
    <s v="NO"/>
    <s v="NO"/>
    <n v="-999.15362548828125"/>
    <s v="Services"/>
    <s v="SOW signed"/>
    <s v="OPP-0000679859"/>
    <x v="0"/>
    <m/>
    <m/>
    <m/>
    <x v="1"/>
    <x v="0"/>
  </r>
  <r>
    <x v="0"/>
    <x v="12"/>
    <s v="Canada"/>
    <s v="Q12014"/>
    <d v="2013-12-04T00:00:00"/>
    <s v="December"/>
    <x v="3"/>
    <s v="Bucciarelli, Domenic"/>
    <x v="85"/>
    <s v="EDW - Compass"/>
    <s v="23715060"/>
    <x v="32"/>
    <x v="33"/>
    <s v="NO"/>
    <s v="ATTACH_BY_AMIDID"/>
    <n v="969.905517578125"/>
    <s v="Services"/>
    <s v="SOW signed"/>
    <s v="OPP-0000679859"/>
    <x v="0"/>
    <m/>
    <m/>
    <m/>
    <x v="1"/>
    <x v="2"/>
  </r>
  <r>
    <x v="0"/>
    <x v="12"/>
    <s v="Canada"/>
    <s v="Q12014"/>
    <d v="2013-12-04T00:00:00"/>
    <s v="December"/>
    <x v="3"/>
    <s v="Bucciarelli, Domenic"/>
    <x v="85"/>
    <s v="EDW - Compass"/>
    <s v="23715060"/>
    <x v="32"/>
    <x v="33"/>
    <s v="NO"/>
    <s v="ATTACH_BY_AMIDID"/>
    <n v="16203.9658203125"/>
    <s v="Services"/>
    <s v="SOW signed"/>
    <s v="OPP-0000679859"/>
    <x v="0"/>
    <m/>
    <m/>
    <m/>
    <x v="1"/>
    <x v="2"/>
  </r>
  <r>
    <x v="0"/>
    <x v="12"/>
    <s v="Canada"/>
    <s v="Q12014"/>
    <d v="2013-11-26T00:00:00"/>
    <s v="November"/>
    <x v="0"/>
    <s v="Bucciarelli, Domenic"/>
    <x v="86"/>
    <s v="EDW - Non Compass"/>
    <s v="20Z053981"/>
    <x v="32"/>
    <x v="33"/>
    <s v="NO"/>
    <s v="NO"/>
    <n v="3056.088134765625"/>
    <s v="Education"/>
    <s v="CIBC CC RL NOV 2013"/>
    <s v="N/A"/>
    <x v="0"/>
    <m/>
    <m/>
    <m/>
    <x v="0"/>
    <x v="0"/>
  </r>
  <r>
    <x v="0"/>
    <x v="12"/>
    <s v="Canada"/>
    <s v="Q12014"/>
    <d v="2013-11-22T00:00:00"/>
    <s v="November"/>
    <x v="3"/>
    <s v="Guertin, Marc-Andre"/>
    <x v="87"/>
    <s v="EDW - Compass"/>
    <s v="23684796"/>
    <x v="33"/>
    <x v="34"/>
    <s v="NO"/>
    <s v="NO"/>
    <n v="19904.123046875"/>
    <s v="Services"/>
    <s v="IT-52902"/>
    <s v="OPP-0001929878"/>
    <x v="0"/>
    <m/>
    <m/>
    <m/>
    <x v="1"/>
    <x v="0"/>
  </r>
  <r>
    <x v="0"/>
    <x v="12"/>
    <s v="Canada"/>
    <s v="Q12014"/>
    <d v="2013-11-11T00:00:00"/>
    <s v="November"/>
    <x v="3"/>
    <s v="Guertin, Marc-Andre"/>
    <x v="88"/>
    <s v="EDW - Compass"/>
    <s v="23185840"/>
    <x v="34"/>
    <x v="35"/>
    <s v="NO"/>
    <s v="NO"/>
    <n v="-1033.4644775390625"/>
    <s v="Services"/>
    <s v="Change Order Signed"/>
    <s v="OPP-0000932770"/>
    <x v="0"/>
    <m/>
    <m/>
    <m/>
    <x v="1"/>
    <x v="0"/>
  </r>
  <r>
    <x v="0"/>
    <x v="12"/>
    <s v="Canada"/>
    <s v="Q12014"/>
    <d v="2013-11-11T00:00:00"/>
    <s v="November"/>
    <x v="3"/>
    <s v="Guertin, Marc-Andre"/>
    <x v="88"/>
    <s v="EDW - Compass"/>
    <s v="23185840"/>
    <x v="34"/>
    <x v="35"/>
    <s v="NO"/>
    <s v="NO"/>
    <n v="1006.71142578125"/>
    <s v="Services"/>
    <s v="Change Order Signed"/>
    <s v="OPP-0000932770"/>
    <x v="0"/>
    <m/>
    <m/>
    <m/>
    <x v="1"/>
    <x v="0"/>
  </r>
  <r>
    <x v="0"/>
    <x v="12"/>
    <s v="Canada"/>
    <s v="Q12014"/>
    <d v="2013-11-11T00:00:00"/>
    <s v="November"/>
    <x v="3"/>
    <s v="Guertin, Marc-Andre"/>
    <x v="88"/>
    <s v="EDW - Compass"/>
    <s v="23185840"/>
    <x v="34"/>
    <x v="35"/>
    <s v="NO"/>
    <s v="NO"/>
    <n v="21936.720703125"/>
    <s v="Services"/>
    <s v="Change Order Signed"/>
    <s v="OPP-0000026340"/>
    <x v="0"/>
    <m/>
    <m/>
    <m/>
    <x v="1"/>
    <x v="0"/>
  </r>
  <r>
    <x v="0"/>
    <x v="12"/>
    <s v="Canada"/>
    <s v="Q12014"/>
    <d v="2013-11-11T00:00:00"/>
    <s v="November"/>
    <x v="3"/>
    <s v="Guertin, Marc-Andre"/>
    <x v="88"/>
    <s v="EDW - Compass"/>
    <s v="23185840"/>
    <x v="34"/>
    <x v="35"/>
    <s v="NO"/>
    <s v="NO"/>
    <n v="23.28849983215332"/>
    <s v="Services"/>
    <s v="Change Order Signed"/>
    <s v="OPP-0000026340"/>
    <x v="0"/>
    <m/>
    <m/>
    <m/>
    <x v="1"/>
    <x v="0"/>
  </r>
  <r>
    <x v="0"/>
    <x v="12"/>
    <s v="Canada"/>
    <s v="Q12014"/>
    <d v="2013-11-11T00:00:00"/>
    <s v="November"/>
    <x v="3"/>
    <s v="Guertin, Marc-Andre"/>
    <x v="88"/>
    <s v="EDW - Compass"/>
    <s v="23185840"/>
    <x v="34"/>
    <x v="35"/>
    <s v="NO"/>
    <s v="NO"/>
    <n v="-22519.685546875"/>
    <s v="Services"/>
    <s v="Change Order Signed"/>
    <s v="OPP-0000026340"/>
    <x v="0"/>
    <m/>
    <m/>
    <m/>
    <x v="1"/>
    <x v="0"/>
  </r>
  <r>
    <x v="0"/>
    <x v="12"/>
    <s v="Canada"/>
    <s v="Q12014"/>
    <d v="2013-12-12T00:00:00"/>
    <s v="December"/>
    <x v="0"/>
    <s v="Guertin, Marc-Andre"/>
    <x v="89"/>
    <s v="EDW - Non Compass"/>
    <s v="20Z054934"/>
    <x v="34"/>
    <x v="35"/>
    <s v="ATTACH_BY_AMIDID"/>
    <s v="ATTACH_BY_AMIDID"/>
    <n v="3009.9150390625"/>
    <s v="Education"/>
    <s v="111886"/>
    <s v="N/A"/>
    <x v="0"/>
    <m/>
    <m/>
    <m/>
    <x v="0"/>
    <x v="2"/>
  </r>
  <r>
    <x v="0"/>
    <x v="12"/>
    <s v="Canada"/>
    <s v="Q12014"/>
    <d v="2013-12-20T00:00:00"/>
    <s v="December"/>
    <x v="3"/>
    <s v="Guertin, Marc-Andre"/>
    <x v="90"/>
    <s v="EDW - Compass"/>
    <s v="23521539"/>
    <x v="34"/>
    <x v="35"/>
    <s v="NO"/>
    <s v="ATTACH_BY_AMIDID"/>
    <n v="124645.890625"/>
    <s v="Services"/>
    <s v="Change Order SOW Signed"/>
    <s v="OPP-0000359550"/>
    <x v="0"/>
    <m/>
    <m/>
    <m/>
    <x v="3"/>
    <x v="2"/>
  </r>
  <r>
    <x v="0"/>
    <x v="12"/>
    <s v="Canada"/>
    <s v="Q12014"/>
    <d v="2013-12-20T00:00:00"/>
    <s v="December"/>
    <x v="3"/>
    <s v="Guertin, Marc-Andre"/>
    <x v="88"/>
    <s v="EDW - Compass"/>
    <s v="23185840"/>
    <x v="34"/>
    <x v="35"/>
    <s v="NO"/>
    <s v="ATTACH_BY_AMIDID"/>
    <n v="10236.220703125"/>
    <s v="Services"/>
    <s v="Change Order Signed"/>
    <s v="OPP-0000026340"/>
    <x v="0"/>
    <m/>
    <m/>
    <m/>
    <x v="1"/>
    <x v="2"/>
  </r>
  <r>
    <x v="0"/>
    <x v="12"/>
    <s v="Canada"/>
    <s v="Q12014"/>
    <d v="2013-12-20T00:00:00"/>
    <s v="December"/>
    <x v="3"/>
    <s v="Guertin, Marc-Andre"/>
    <x v="90"/>
    <s v="EDW - Compass"/>
    <s v="23521539"/>
    <x v="34"/>
    <x v="35"/>
    <s v="NO"/>
    <s v="ATTACH_BY_AMIDID"/>
    <n v="87818.6953125"/>
    <s v="Services"/>
    <s v="Change Order SOW Signed"/>
    <s v="OPP-0000359550"/>
    <x v="0"/>
    <m/>
    <m/>
    <m/>
    <x v="3"/>
    <x v="2"/>
  </r>
  <r>
    <x v="0"/>
    <x v="12"/>
    <s v="Canada"/>
    <s v="Q12014"/>
    <d v="2013-12-20T00:00:00"/>
    <s v="December"/>
    <x v="3"/>
    <s v="Guertin, Marc-Andre"/>
    <x v="90"/>
    <s v="EDW - Compass"/>
    <s v="23521539"/>
    <x v="34"/>
    <x v="35"/>
    <s v="NO"/>
    <s v="ATTACH_BY_AMIDID"/>
    <n v="130311.6171875"/>
    <s v="Services"/>
    <s v="Change Order SOW Signed"/>
    <s v="OPP-0000359550"/>
    <x v="0"/>
    <m/>
    <m/>
    <m/>
    <x v="3"/>
    <x v="2"/>
  </r>
  <r>
    <x v="0"/>
    <x v="12"/>
    <s v="Canada"/>
    <s v="Q12014"/>
    <d v="2013-12-09T00:00:00"/>
    <s v="December"/>
    <x v="3"/>
    <s v="Guertin, Marc-Andre"/>
    <x v="88"/>
    <s v="EDW - Compass"/>
    <s v="23185840"/>
    <x v="34"/>
    <x v="35"/>
    <s v="ATTACH_BY_ORDERNO"/>
    <s v="ATTACH_BY_ORDERNO"/>
    <n v="-28277.55859375"/>
    <s v="Services"/>
    <s v="Change Order Signed"/>
    <s v="OPP-0000026340"/>
    <x v="0"/>
    <m/>
    <m/>
    <m/>
    <x v="1"/>
    <x v="2"/>
  </r>
  <r>
    <x v="0"/>
    <x v="12"/>
    <s v="Canada"/>
    <s v="Q12014"/>
    <d v="2013-12-09T00:00:00"/>
    <s v="December"/>
    <x v="3"/>
    <s v="Guertin, Marc-Andre"/>
    <x v="88"/>
    <s v="EDW - Compass"/>
    <s v="23185840"/>
    <x v="34"/>
    <x v="35"/>
    <s v="ATTACH_BY_AMIDID"/>
    <s v="ATTACH_BY_AMIDID"/>
    <n v="27129.3671875"/>
    <s v="Services"/>
    <s v="Change Order Signed"/>
    <s v="OPP-0000026340"/>
    <x v="0"/>
    <m/>
    <m/>
    <m/>
    <x v="1"/>
    <x v="2"/>
  </r>
  <r>
    <x v="0"/>
    <x v="12"/>
    <s v="Canada"/>
    <s v="Q12014"/>
    <d v="2013-12-19T00:00:00"/>
    <s v="December"/>
    <x v="4"/>
    <m/>
    <x v="91"/>
    <s v="EDW - Compass"/>
    <s v="23783901"/>
    <x v="35"/>
    <x v="36"/>
    <s v="NO"/>
    <s v="NO"/>
    <n v="2220.963134765625"/>
    <s v="Services"/>
    <s v="2013-483"/>
    <s v="OPP-0001845844Â"/>
    <x v="0"/>
    <m/>
    <m/>
    <m/>
    <x v="0"/>
    <x v="0"/>
  </r>
  <r>
    <x v="0"/>
    <x v="12"/>
    <s v="Canada"/>
    <s v="Q12014"/>
    <d v="2013-12-19T00:00:00"/>
    <s v="December"/>
    <x v="4"/>
    <m/>
    <x v="91"/>
    <s v="EDW - Compass"/>
    <s v="23783901"/>
    <x v="35"/>
    <x v="36"/>
    <s v="NO"/>
    <s v="NO"/>
    <n v="19792.255859375"/>
    <s v="Services"/>
    <s v="2013-483"/>
    <s v="OPP-0001845844Â"/>
    <x v="0"/>
    <m/>
    <m/>
    <m/>
    <x v="0"/>
    <x v="0"/>
  </r>
  <r>
    <x v="0"/>
    <x v="12"/>
    <s v="Canada"/>
    <s v="Q12014"/>
    <d v="2013-12-19T00:00:00"/>
    <s v="December"/>
    <x v="4"/>
    <m/>
    <x v="91"/>
    <s v="EDW - Compass"/>
    <s v="23783901"/>
    <x v="35"/>
    <x v="36"/>
    <s v="NO"/>
    <s v="NO"/>
    <n v="4441.92626953125"/>
    <s v="Services"/>
    <s v="2013-483"/>
    <s v="OPP-0001845844Â"/>
    <x v="0"/>
    <m/>
    <m/>
    <m/>
    <x v="0"/>
    <x v="0"/>
  </r>
  <r>
    <x v="0"/>
    <x v="12"/>
    <s v="Canada"/>
    <s v="Q12014"/>
    <d v="2013-11-19T00:00:00"/>
    <s v="November"/>
    <x v="3"/>
    <s v="Guertin, Marc-Andre"/>
    <x v="92"/>
    <s v="EDW - Compass"/>
    <s v="23465851"/>
    <x v="36"/>
    <x v="37"/>
    <s v="NO"/>
    <s v="NO"/>
    <n v="10067.1142578125"/>
    <s v="Services"/>
    <s v="4510097684"/>
    <s v="OPP-0000028136"/>
    <x v="0"/>
    <m/>
    <m/>
    <m/>
    <x v="1"/>
    <x v="0"/>
  </r>
  <r>
    <x v="0"/>
    <x v="12"/>
    <s v="Canada"/>
    <s v="Q12014"/>
    <d v="2013-11-19T00:00:00"/>
    <s v="November"/>
    <x v="3"/>
    <s v="Guertin, Marc-Andre"/>
    <x v="92"/>
    <s v="EDW - Compass"/>
    <s v="23465851"/>
    <x v="36"/>
    <x v="37"/>
    <s v="NO"/>
    <s v="NO"/>
    <n v="-10214.0078125"/>
    <s v="Services"/>
    <s v="4510097684"/>
    <s v="OPP-0000028136"/>
    <x v="0"/>
    <m/>
    <m/>
    <m/>
    <x v="1"/>
    <x v="0"/>
  </r>
  <r>
    <x v="0"/>
    <x v="12"/>
    <s v="Canada"/>
    <s v="Q12014"/>
    <d v="2013-12-06T00:00:00"/>
    <s v="December"/>
    <x v="3"/>
    <s v="Guertin, Marc-Andre"/>
    <x v="93"/>
    <s v="EDW - Compass"/>
    <s v="23725227"/>
    <x v="36"/>
    <x v="37"/>
    <s v="ATTACH_BY_AMIDID"/>
    <s v="NO"/>
    <n v="10214.0078125"/>
    <s v="Services"/>
    <s v="4510097684"/>
    <s v="OPP-0000028136"/>
    <x v="0"/>
    <m/>
    <m/>
    <m/>
    <x v="1"/>
    <x v="0"/>
  </r>
  <r>
    <x v="0"/>
    <x v="12"/>
    <s v="Canada"/>
    <s v="Q12014"/>
    <d v="2013-12-06T00:00:00"/>
    <s v="December"/>
    <x v="3"/>
    <s v="Guertin, Marc-Andre"/>
    <x v="93"/>
    <s v="EDW - Compass"/>
    <s v="23725227"/>
    <x v="36"/>
    <x v="37"/>
    <s v="ATTACH_BY_PO"/>
    <s v="NO"/>
    <n v="-10067.1142578125"/>
    <s v="Services"/>
    <s v="4510097684"/>
    <s v="OPP-0000028136"/>
    <x v="0"/>
    <m/>
    <m/>
    <m/>
    <x v="1"/>
    <x v="0"/>
  </r>
  <r>
    <x v="0"/>
    <x v="12"/>
    <s v="Canada"/>
    <s v="Q12014"/>
    <d v="2013-11-11T00:00:00"/>
    <s v="November"/>
    <x v="3"/>
    <m/>
    <x v="94"/>
    <s v="EDW - Compass"/>
    <s v="23251411"/>
    <x v="37"/>
    <x v="38"/>
    <s v="NO"/>
    <s v="NO"/>
    <n v="2198.97412109375"/>
    <s v="Services"/>
    <s v="PO--5010"/>
    <s v="OPP-0000672117"/>
    <x v="0"/>
    <m/>
    <m/>
    <m/>
    <x v="1"/>
    <x v="0"/>
  </r>
  <r>
    <x v="0"/>
    <x v="12"/>
    <s v="Canada"/>
    <s v="Q12014"/>
    <d v="2013-11-19T00:00:00"/>
    <s v="November"/>
    <x v="3"/>
    <s v="Bucciarelli, Domenic"/>
    <x v="95"/>
    <s v="EDW - Compass"/>
    <s v="22326519"/>
    <x v="38"/>
    <x v="39"/>
    <s v="NO"/>
    <s v="NO"/>
    <n v="-1175.278564453125"/>
    <s v="Services"/>
    <s v="PEIN # A237208 Claude Auger."/>
    <s v="OPP-0000152366"/>
    <x v="0"/>
    <m/>
    <m/>
    <m/>
    <x v="1"/>
    <x v="0"/>
  </r>
  <r>
    <x v="0"/>
    <x v="12"/>
    <s v="Canada"/>
    <s v="Q12014"/>
    <d v="2013-11-19T00:00:00"/>
    <s v="November"/>
    <x v="3"/>
    <s v="Bucciarelli, Domenic"/>
    <x v="95"/>
    <s v="EDW - Compass"/>
    <s v="22326519"/>
    <x v="38"/>
    <x v="39"/>
    <s v="NO"/>
    <s v="NO"/>
    <n v="-970.97088623046875"/>
    <s v="Services"/>
    <s v="PEIN # A237208 Claude Auger."/>
    <s v="SBLCRM-8-1NK7QMK"/>
    <x v="0"/>
    <m/>
    <m/>
    <m/>
    <x v="1"/>
    <x v="0"/>
  </r>
  <r>
    <x v="0"/>
    <x v="12"/>
    <s v="Canada"/>
    <s v="Q12014"/>
    <d v="2013-11-19T00:00:00"/>
    <s v="November"/>
    <x v="3"/>
    <s v="Bucciarelli, Domenic"/>
    <x v="95"/>
    <s v="EDW - Compass"/>
    <s v="22326519"/>
    <x v="38"/>
    <x v="39"/>
    <s v="NO"/>
    <s v="NO"/>
    <n v="-5825.82568359375"/>
    <s v="Services"/>
    <s v="PEIN # A237208 Claude Auger."/>
    <s v="SBLCRM-8-1NK7QMK"/>
    <x v="0"/>
    <m/>
    <m/>
    <m/>
    <x v="1"/>
    <x v="0"/>
  </r>
  <r>
    <x v="0"/>
    <x v="12"/>
    <s v="Canada"/>
    <s v="Q12014"/>
    <d v="2013-11-19T00:00:00"/>
    <s v="November"/>
    <x v="3"/>
    <s v="Bucciarelli, Domenic"/>
    <x v="95"/>
    <s v="EDW - Compass"/>
    <s v="22326519"/>
    <x v="38"/>
    <x v="39"/>
    <s v="NO"/>
    <s v="NO"/>
    <n v="-3495.495361328125"/>
    <s v="Services"/>
    <s v="PEIN # A237208 Claude Auger."/>
    <s v="SBLCRM-8-1NK7QMK"/>
    <x v="0"/>
    <m/>
    <m/>
    <m/>
    <x v="1"/>
    <x v="0"/>
  </r>
  <r>
    <x v="0"/>
    <x v="12"/>
    <s v="Canada"/>
    <s v="Q12014"/>
    <d v="2013-11-19T00:00:00"/>
    <s v="November"/>
    <x v="3"/>
    <s v="Bucciarelli, Domenic"/>
    <x v="95"/>
    <s v="EDW - Compass"/>
    <s v="22326519"/>
    <x v="38"/>
    <x v="39"/>
    <s v="NO"/>
    <s v="NO"/>
    <n v="-15926.4765625"/>
    <s v="Services"/>
    <s v="PEIN # A237208 Claude Auger."/>
    <s v="SBLCRM-8-1NK7QMK"/>
    <x v="0"/>
    <m/>
    <m/>
    <m/>
    <x v="1"/>
    <x v="0"/>
  </r>
  <r>
    <x v="0"/>
    <x v="12"/>
    <s v="Canada"/>
    <s v="Q12014"/>
    <d v="2013-12-19T00:00:00"/>
    <s v="December"/>
    <x v="3"/>
    <s v="Bucciarelli, Domenic"/>
    <x v="96"/>
    <s v="EDW - Compass"/>
    <s v="23783995"/>
    <x v="38"/>
    <x v="39"/>
    <s v="ATTACH_BY_AMIDID"/>
    <s v="NO"/>
    <n v="39707.26953125"/>
    <s v="Services"/>
    <s v="5100013832"/>
    <s v="OPP-0001911277"/>
    <x v="0"/>
    <m/>
    <m/>
    <m/>
    <x v="1"/>
    <x v="0"/>
  </r>
  <r>
    <x v="0"/>
    <x v="12"/>
    <s v="Canada"/>
    <s v="Q12014"/>
    <d v="2013-11-28T00:00:00"/>
    <s v="November"/>
    <x v="4"/>
    <s v="Bucciarelli, Domenic"/>
    <x v="97"/>
    <s v="EDW - Compass"/>
    <s v="23702003"/>
    <x v="38"/>
    <x v="39"/>
    <s v="NO"/>
    <s v="NO"/>
    <n v="47890.69921875"/>
    <s v="Services"/>
    <s v="AE8001"/>
    <s v="OPP-0000035084"/>
    <x v="0"/>
    <m/>
    <m/>
    <m/>
    <x v="0"/>
    <x v="0"/>
  </r>
  <r>
    <x v="0"/>
    <x v="12"/>
    <s v="Canada"/>
    <s v="Q12014"/>
    <d v="2013-12-05T00:00:00"/>
    <s v="December"/>
    <x v="3"/>
    <s v="Bucciarelli, Domenic"/>
    <x v="98"/>
    <s v="EDW - Compass"/>
    <s v="22951121"/>
    <x v="38"/>
    <x v="39"/>
    <s v="NO"/>
    <s v="NO"/>
    <n v="861.47113037109375"/>
    <s v="Services"/>
    <s v="Claude Auger’s PEIN -  A237208"/>
    <s v="OPP-0000346539"/>
    <x v="0"/>
    <m/>
    <m/>
    <m/>
    <x v="1"/>
    <x v="0"/>
  </r>
  <r>
    <x v="0"/>
    <x v="12"/>
    <s v="Canada"/>
    <s v="Q12014"/>
    <d v="2013-12-18T00:00:00"/>
    <s v="December"/>
    <x v="3"/>
    <s v="Bucciarelli, Domenic"/>
    <x v="99"/>
    <s v="EDW - Compass"/>
    <s v="23778538"/>
    <x v="38"/>
    <x v="39"/>
    <s v="ATTACH_BY_AMIDID"/>
    <s v="NO"/>
    <n v="131898.015625"/>
    <s v="Services"/>
    <s v="Claude Auger’s PEIN is A237208"/>
    <s v="OPP-0001890950"/>
    <x v="0"/>
    <m/>
    <m/>
    <m/>
    <x v="2"/>
    <x v="0"/>
  </r>
  <r>
    <x v="0"/>
    <x v="12"/>
    <s v="Canada"/>
    <s v="Q12014"/>
    <d v="2013-12-16T00:00:00"/>
    <s v="December"/>
    <x v="0"/>
    <s v="Gitajn, Reney"/>
    <x v="100"/>
    <s v="EDW - Non Compass"/>
    <s v="20Z055030"/>
    <x v="39"/>
    <x v="40"/>
    <s v="ATTACH_BY_PO"/>
    <s v="NO"/>
    <n v="2691.218017578125"/>
    <s v="Education"/>
    <s v="4300206693"/>
    <s v="N/A"/>
    <x v="0"/>
    <m/>
    <m/>
    <m/>
    <x v="0"/>
    <x v="0"/>
  </r>
  <r>
    <x v="0"/>
    <x v="12"/>
    <s v="Canada"/>
    <s v="Q12014"/>
    <d v="2013-12-06T00:00:00"/>
    <s v="December"/>
    <x v="3"/>
    <m/>
    <x v="101"/>
    <s v="EDW - Compass"/>
    <s v="23634119"/>
    <x v="40"/>
    <x v="41"/>
    <s v="NO"/>
    <s v="NO"/>
    <n v="-5512.943359375"/>
    <s v="Services"/>
    <s v="MRSA: CW290119"/>
    <s v="OPP-0000355743"/>
    <x v="0"/>
    <m/>
    <m/>
    <m/>
    <x v="1"/>
    <x v="0"/>
  </r>
  <r>
    <x v="0"/>
    <x v="12"/>
    <s v="Canada"/>
    <s v="Q12014"/>
    <d v="2013-12-06T00:00:00"/>
    <s v="December"/>
    <x v="3"/>
    <m/>
    <x v="101"/>
    <s v="EDW - Compass"/>
    <s v="23634119"/>
    <x v="40"/>
    <x v="41"/>
    <s v="NO"/>
    <s v="NO"/>
    <n v="5429.650390625"/>
    <s v="Services"/>
    <s v="MRSA: CW290119"/>
    <s v="OPP-0000355743"/>
    <x v="0"/>
    <m/>
    <m/>
    <m/>
    <x v="1"/>
    <x v="0"/>
  </r>
  <r>
    <x v="0"/>
    <x v="12"/>
    <s v="Canada"/>
    <s v="Q12014"/>
    <d v="2013-11-06T00:00:00"/>
    <s v="November"/>
    <x v="3"/>
    <m/>
    <x v="101"/>
    <s v="EDW - Compass"/>
    <s v="23634119"/>
    <x v="40"/>
    <x v="41"/>
    <s v="NO"/>
    <s v="NO"/>
    <n v="6951.1025390625"/>
    <s v="Services"/>
    <s v="MRSA: CW290119"/>
    <s v="OPP-0000355743"/>
    <x v="0"/>
    <m/>
    <m/>
    <m/>
    <x v="1"/>
    <x v="0"/>
  </r>
  <r>
    <x v="0"/>
    <x v="12"/>
    <s v="Canada"/>
    <s v="Q12014"/>
    <d v="2013-11-25T00:00:00"/>
    <s v="November"/>
    <x v="3"/>
    <m/>
    <x v="102"/>
    <s v="EDW - Compass"/>
    <s v="21505473"/>
    <x v="41"/>
    <x v="42"/>
    <s v="NO"/>
    <s v="NO"/>
    <n v="-648.1480712890625"/>
    <s v="Services"/>
    <s v="Signed MOU"/>
    <s v="N/A"/>
    <x v="0"/>
    <m/>
    <m/>
    <m/>
    <x v="1"/>
    <x v="0"/>
  </r>
  <r>
    <x v="0"/>
    <x v="12"/>
    <s v="Canada"/>
    <s v="Q12014"/>
    <d v="2013-11-28T00:00:00"/>
    <s v="November"/>
    <x v="3"/>
    <m/>
    <x v="103"/>
    <s v="EDW - Compass"/>
    <s v="23701960"/>
    <x v="42"/>
    <x v="43"/>
    <s v="NO"/>
    <s v="NO"/>
    <n v="6327.900390625"/>
    <s v="Services"/>
    <s v="ICEOM"/>
    <s v="OPP-0001500714"/>
    <x v="0"/>
    <m/>
    <m/>
    <m/>
    <x v="1"/>
    <x v="0"/>
  </r>
  <r>
    <x v="0"/>
    <x v="12"/>
    <s v="Canada"/>
    <s v="Q12014"/>
    <d v="2013-11-28T00:00:00"/>
    <s v="November"/>
    <x v="3"/>
    <m/>
    <x v="103"/>
    <s v="EDW - Compass"/>
    <s v="23701960"/>
    <x v="42"/>
    <x v="43"/>
    <s v="NO"/>
    <s v="NO"/>
    <n v="9616.107421875"/>
    <s v="Services"/>
    <s v="ICEOM"/>
    <s v="OPP-0001500714"/>
    <x v="0"/>
    <m/>
    <m/>
    <m/>
    <x v="1"/>
    <x v="0"/>
  </r>
  <r>
    <x v="0"/>
    <x v="12"/>
    <s v="Canada"/>
    <s v="Q12014"/>
    <d v="2013-11-28T00:00:00"/>
    <s v="November"/>
    <x v="3"/>
    <m/>
    <x v="103"/>
    <s v="EDW - Compass"/>
    <s v="23701960"/>
    <x v="42"/>
    <x v="43"/>
    <s v="NO"/>
    <s v="NO"/>
    <n v="13724.103515625"/>
    <s v="Services"/>
    <s v="ICEOM"/>
    <s v="OPP-0001500714"/>
    <x v="0"/>
    <m/>
    <m/>
    <m/>
    <x v="1"/>
    <x v="0"/>
  </r>
  <r>
    <x v="0"/>
    <x v="12"/>
    <s v="Canada"/>
    <s v="Q12014"/>
    <d v="2013-11-28T00:00:00"/>
    <s v="November"/>
    <x v="3"/>
    <m/>
    <x v="103"/>
    <s v="EDW - Compass"/>
    <s v="23701960"/>
    <x v="42"/>
    <x v="43"/>
    <s v="NO"/>
    <s v="NO"/>
    <n v="15385.771484375"/>
    <s v="Services"/>
    <s v="ICEOM"/>
    <s v="OPP-0001500714"/>
    <x v="0"/>
    <m/>
    <m/>
    <m/>
    <x v="1"/>
    <x v="0"/>
  </r>
  <r>
    <x v="0"/>
    <x v="12"/>
    <s v="Canada"/>
    <s v="Q12014"/>
    <d v="2013-11-01T00:00:00"/>
    <s v="November"/>
    <x v="1"/>
    <s v="Bucciarelli, Domenic"/>
    <x v="104"/>
    <s v="EDW - Non Compass"/>
    <s v="20Z052627"/>
    <x v="43"/>
    <x v="44"/>
    <s v="ATTACH_BY_PO"/>
    <s v="NO"/>
    <n v="50201.015625"/>
    <s v="ART"/>
    <s v="CASW-02205-09"/>
    <s v="N/A"/>
    <x v="0"/>
    <m/>
    <m/>
    <m/>
    <x v="0"/>
    <x v="0"/>
  </r>
  <r>
    <x v="0"/>
    <x v="12"/>
    <s v="Canada"/>
    <s v="Q12014"/>
    <d v="2013-11-19T00:00:00"/>
    <s v="November"/>
    <x v="0"/>
    <s v="Chan, Philip"/>
    <x v="105"/>
    <s v="EDW - Non Compass"/>
    <s v="20Z053614"/>
    <x v="44"/>
    <x v="45"/>
    <s v="NO"/>
    <s v="NO"/>
    <n v="4889.7412109375"/>
    <s v="Education"/>
    <s v="SYE916286"/>
    <s v="N/A"/>
    <x v="0"/>
    <m/>
    <m/>
    <m/>
    <x v="0"/>
    <x v="0"/>
  </r>
  <r>
    <x v="0"/>
    <x v="12"/>
    <s v="Canada"/>
    <s v="Q12014"/>
    <d v="2013-12-06T00:00:00"/>
    <s v="December"/>
    <x v="4"/>
    <m/>
    <x v="106"/>
    <s v="EDW - Compass"/>
    <s v="23725824"/>
    <x v="45"/>
    <x v="46"/>
    <s v="NO"/>
    <s v="NO"/>
    <n v="9065.15625"/>
    <s v="Services"/>
    <s v="258340"/>
    <s v="OPP-0001963076"/>
    <x v="0"/>
    <m/>
    <m/>
    <m/>
    <x v="0"/>
    <x v="0"/>
  </r>
  <r>
    <x v="0"/>
    <x v="12"/>
    <s v="Canada"/>
    <s v="Q12014"/>
    <d v="2013-11-11T00:00:00"/>
    <s v="November"/>
    <x v="3"/>
    <m/>
    <x v="107"/>
    <s v="EDW - Compass"/>
    <s v="23275217"/>
    <x v="46"/>
    <x v="47"/>
    <s v="NO"/>
    <s v="NO"/>
    <n v="1534.39111328125"/>
    <s v="Services"/>
    <s v="662428"/>
    <s v="OPP-0001236681"/>
    <x v="0"/>
    <m/>
    <m/>
    <m/>
    <x v="1"/>
    <x v="0"/>
  </r>
  <r>
    <x v="0"/>
    <x v="12"/>
    <s v="Canada"/>
    <s v="Q12014"/>
    <d v="2013-12-18T00:00:00"/>
    <s v="December"/>
    <x v="0"/>
    <m/>
    <x v="108"/>
    <s v="EDW - Non Compass"/>
    <s v="20Z055281"/>
    <x v="0"/>
    <x v="0"/>
    <s v="NO"/>
    <s v="NO"/>
    <n v="7082.15283203125"/>
    <s v="Education"/>
    <s v="Hydro CC TK Dec"/>
    <s v="N/A"/>
    <x v="0"/>
    <m/>
    <m/>
    <m/>
    <x v="0"/>
    <x v="0"/>
  </r>
  <r>
    <x v="0"/>
    <x v="12"/>
    <s v="Canada"/>
    <s v="Q12014"/>
    <d v="2013-12-18T00:00:00"/>
    <s v="December"/>
    <x v="3"/>
    <s v="Bucciarelli, Domenic"/>
    <x v="109"/>
    <s v="EDW - Compass"/>
    <s v="23778410"/>
    <x v="47"/>
    <x v="48"/>
    <s v="ATTACH_BY_AMIDID"/>
    <s v="NO"/>
    <n v="132200.1875"/>
    <s v="Services"/>
    <s v="625166"/>
    <s v="OPP-0001891035"/>
    <x v="0"/>
    <m/>
    <m/>
    <m/>
    <x v="2"/>
    <x v="0"/>
  </r>
  <r>
    <x v="1"/>
    <x v="2"/>
    <s v="Switzerland"/>
    <s v="Q12014"/>
    <d v="2013-12-20T00:00:00"/>
    <s v="December"/>
    <x v="3"/>
    <s v="Hodel, Urs"/>
    <x v="110"/>
    <s v="EDW - Compass"/>
    <s v="01156270"/>
    <x v="48"/>
    <x v="49"/>
    <s v="NO"/>
    <s v="NO"/>
    <n v="-23709.677734375"/>
    <s v="Services"/>
    <s v="PO 30073809"/>
    <s v="OPP-0001617914"/>
    <x v="0"/>
    <m/>
    <m/>
    <m/>
    <x v="1"/>
    <x v="0"/>
  </r>
  <r>
    <x v="1"/>
    <x v="2"/>
    <s v="Switzerland"/>
    <s v="Q12014"/>
    <d v="2013-12-11T00:00:00"/>
    <s v="December"/>
    <x v="4"/>
    <m/>
    <x v="111"/>
    <s v="EDW - Compass"/>
    <s v="01215059"/>
    <x v="49"/>
    <x v="50"/>
    <s v="NO"/>
    <s v="NO"/>
    <n v="7224.66943359375"/>
    <s v="Services"/>
    <s v="Einzelvertrag"/>
    <s v="OPP-0001894200"/>
    <x v="0"/>
    <m/>
    <m/>
    <m/>
    <x v="0"/>
    <x v="0"/>
  </r>
  <r>
    <x v="1"/>
    <x v="2"/>
    <s v="Switzerland"/>
    <s v="Q12014"/>
    <d v="2013-12-04T00:00:00"/>
    <s v="December"/>
    <x v="1"/>
    <s v="Hodel, Urs"/>
    <x v="112"/>
    <s v="EDW - Non Compass"/>
    <s v="87R663861"/>
    <x v="50"/>
    <x v="51"/>
    <s v="ATTACH_BY_PO"/>
    <s v="ATTACH_BY_AMIDID"/>
    <n v="143.80999755859375"/>
    <s v="ART"/>
    <s v="4500410918"/>
    <s v="N/A"/>
    <x v="0"/>
    <m/>
    <m/>
    <m/>
    <x v="0"/>
    <x v="2"/>
  </r>
  <r>
    <x v="1"/>
    <x v="2"/>
    <s v="Switzerland"/>
    <s v="Q12014"/>
    <d v="2013-12-04T00:00:00"/>
    <s v="December"/>
    <x v="1"/>
    <s v="Hodel, Urs"/>
    <x v="112"/>
    <s v="EDW - Non Compass"/>
    <s v="87R663861"/>
    <x v="50"/>
    <x v="51"/>
    <s v="ATTACH_BY_PO"/>
    <s v="ATTACH_BY_AMIDID"/>
    <n v="15600"/>
    <s v="ART"/>
    <s v="4500410918"/>
    <s v="N/A"/>
    <x v="0"/>
    <m/>
    <m/>
    <m/>
    <x v="0"/>
    <x v="2"/>
  </r>
  <r>
    <x v="1"/>
    <x v="2"/>
    <s v="Switzerland"/>
    <s v="Q12014"/>
    <d v="2013-12-04T00:00:00"/>
    <s v="December"/>
    <x v="1"/>
    <s v="Hodel, Urs"/>
    <x v="112"/>
    <s v="EDW - Non Compass"/>
    <s v="87R663861"/>
    <x v="50"/>
    <x v="51"/>
    <s v="ATTACH_BY_PO"/>
    <s v="ATTACH_BY_AMIDID"/>
    <n v="143.80999755859375"/>
    <s v="ART"/>
    <s v="4500410918"/>
    <s v="N/A"/>
    <x v="0"/>
    <m/>
    <m/>
    <m/>
    <x v="0"/>
    <x v="2"/>
  </r>
  <r>
    <x v="1"/>
    <x v="2"/>
    <s v="Switzerland"/>
    <s v="Q12014"/>
    <d v="2013-12-04T00:00:00"/>
    <s v="December"/>
    <x v="2"/>
    <s v="Hodel, Urs"/>
    <x v="112"/>
    <s v="EDW - Non Compass"/>
    <s v="87R663861"/>
    <x v="50"/>
    <x v="51"/>
    <s v="ATTACH_BY_PO"/>
    <s v="ATTACH_BY_AMIDID"/>
    <n v="2808"/>
    <s v="ART"/>
    <s v="4500410918"/>
    <s v="N/A"/>
    <x v="0"/>
    <m/>
    <m/>
    <m/>
    <x v="0"/>
    <x v="2"/>
  </r>
  <r>
    <x v="1"/>
    <x v="2"/>
    <s v="Switzerland"/>
    <s v="Q12014"/>
    <d v="2013-11-29T00:00:00"/>
    <s v="November"/>
    <x v="4"/>
    <s v="Hodel, Urs"/>
    <x v="113"/>
    <s v="EDW - Compass"/>
    <s v="01205566"/>
    <x v="50"/>
    <x v="51"/>
    <s v="ATTACH_BY_AMIDID"/>
    <s v="ATTACH_BY_AMIDID"/>
    <n v="7390.728515625"/>
    <s v="Services"/>
    <s v="9110055972"/>
    <s v="N/A"/>
    <x v="0"/>
    <m/>
    <m/>
    <m/>
    <x v="0"/>
    <x v="2"/>
  </r>
  <r>
    <x v="1"/>
    <x v="2"/>
    <s v="Switzerland"/>
    <s v="Q12014"/>
    <d v="2013-12-19T00:00:00"/>
    <s v="December"/>
    <x v="3"/>
    <s v="Kuich, Dieter"/>
    <x v="114"/>
    <s v="EDW - Compass"/>
    <s v="01085793"/>
    <x v="51"/>
    <x v="52"/>
    <s v="NO"/>
    <s v="NO"/>
    <n v="-11313.291015625"/>
    <s v="Services"/>
    <s v="ICOEM CH3-SW006"/>
    <s v="OPP-0000920773"/>
    <x v="0"/>
    <m/>
    <m/>
    <m/>
    <x v="1"/>
    <x v="0"/>
  </r>
  <r>
    <x v="1"/>
    <x v="2"/>
    <s v="Switzerland"/>
    <s v="Q12014"/>
    <d v="2013-11-27T00:00:00"/>
    <s v="November"/>
    <x v="3"/>
    <s v="Kuich, Dieter"/>
    <x v="115"/>
    <s v="EDW - Compass"/>
    <s v="01207062"/>
    <x v="51"/>
    <x v="52"/>
    <s v="ATTACH_BY_AMIDID"/>
    <s v="NO"/>
    <n v="84821.1953125"/>
    <s v="Services"/>
    <s v="ICOEM CH3-SW008"/>
    <s v="N/A"/>
    <x v="0"/>
    <m/>
    <m/>
    <m/>
    <x v="1"/>
    <x v="0"/>
  </r>
  <r>
    <x v="1"/>
    <x v="2"/>
    <s v="Switzerland"/>
    <s v="Q12014"/>
    <d v="2013-12-16T00:00:00"/>
    <s v="December"/>
    <x v="1"/>
    <s v="Kuich, Dieter"/>
    <x v="116"/>
    <s v="EDW - Non Compass"/>
    <s v="87R703829"/>
    <x v="51"/>
    <x v="52"/>
    <s v="NO"/>
    <s v="ATTACH_BY_AMIDID"/>
    <n v="13947.5439453125"/>
    <s v="ART"/>
    <s v="7010024486"/>
    <s v="N/A"/>
    <x v="0"/>
    <m/>
    <m/>
    <m/>
    <x v="0"/>
    <x v="2"/>
  </r>
  <r>
    <x v="1"/>
    <x v="2"/>
    <s v="Switzerland"/>
    <s v="Q12014"/>
    <d v="2013-12-16T00:00:00"/>
    <s v="December"/>
    <x v="2"/>
    <s v="Kuich, Dieter"/>
    <x v="116"/>
    <s v="EDW - Non Compass"/>
    <s v="87R703829"/>
    <x v="51"/>
    <x v="52"/>
    <s v="NO"/>
    <s v="ATTACH_BY_AMIDID"/>
    <n v="5388.4140625"/>
    <s v="ART"/>
    <s v="7010024486"/>
    <s v="N/A"/>
    <x v="0"/>
    <m/>
    <m/>
    <m/>
    <x v="0"/>
    <x v="2"/>
  </r>
  <r>
    <x v="1"/>
    <x v="2"/>
    <s v="Switzerland"/>
    <s v="Q12014"/>
    <d v="2013-12-16T00:00:00"/>
    <s v="December"/>
    <x v="1"/>
    <s v="Kuich, Dieter"/>
    <x v="116"/>
    <s v="EDW - Non Compass"/>
    <s v="87R703829"/>
    <x v="51"/>
    <x v="52"/>
    <s v="NO"/>
    <s v="ATTACH_BY_AMIDID"/>
    <n v="6974.03076171875"/>
    <s v="ART"/>
    <s v="7010024486"/>
    <s v="N/A"/>
    <x v="0"/>
    <m/>
    <m/>
    <m/>
    <x v="0"/>
    <x v="2"/>
  </r>
  <r>
    <x v="1"/>
    <x v="2"/>
    <s v="Switzerland"/>
    <s v="Q12014"/>
    <d v="2013-12-16T00:00:00"/>
    <s v="December"/>
    <x v="2"/>
    <s v="Kuich, Dieter"/>
    <x v="116"/>
    <s v="EDW - Non Compass"/>
    <s v="87R703829"/>
    <x v="51"/>
    <x v="52"/>
    <s v="NO"/>
    <s v="ATTACH_BY_AMIDID"/>
    <n v="2645.8701171875"/>
    <s v="ART"/>
    <s v="7010024486"/>
    <s v="N/A"/>
    <x v="0"/>
    <m/>
    <m/>
    <m/>
    <x v="0"/>
    <x v="2"/>
  </r>
  <r>
    <x v="1"/>
    <x v="2"/>
    <s v="Switzerland"/>
    <s v="Q12014"/>
    <d v="2013-12-17T00:00:00"/>
    <s v="December"/>
    <x v="3"/>
    <s v="Kuich, Dieter"/>
    <x v="117"/>
    <s v="EDW - Compass"/>
    <s v="01218585"/>
    <x v="51"/>
    <x v="52"/>
    <s v="NO"/>
    <s v="ATTACH_BY_AMIDID"/>
    <n v="8259.912109375"/>
    <s v="Services"/>
    <s v="ICOEM CH3-SW007"/>
    <s v="OPP-0001668003"/>
    <x v="0"/>
    <m/>
    <m/>
    <m/>
    <x v="2"/>
    <x v="2"/>
  </r>
  <r>
    <x v="1"/>
    <x v="2"/>
    <s v="Switzerland"/>
    <s v="Q12014"/>
    <d v="2013-12-17T00:00:00"/>
    <s v="December"/>
    <x v="3"/>
    <s v="Kuich, Dieter"/>
    <x v="117"/>
    <s v="EDW - Compass"/>
    <s v="01218585"/>
    <x v="51"/>
    <x v="52"/>
    <s v="NO"/>
    <s v="ATTACH_BY_AMIDID"/>
    <n v="100088.109375"/>
    <s v="Services"/>
    <s v="ICOEM CH3-SW007"/>
    <s v="OPP-0001668003"/>
    <x v="0"/>
    <m/>
    <m/>
    <m/>
    <x v="2"/>
    <x v="2"/>
  </r>
  <r>
    <x v="1"/>
    <x v="2"/>
    <s v="Switzerland"/>
    <s v="Q12014"/>
    <d v="2013-11-19T00:00:00"/>
    <s v="November"/>
    <x v="3"/>
    <m/>
    <x v="118"/>
    <s v="EDW - Compass"/>
    <s v="00980126"/>
    <x v="52"/>
    <x v="53"/>
    <s v="NO"/>
    <s v="NO"/>
    <n v="-2303.79736328125"/>
    <s v="Services"/>
    <s v="4700149194 v. 26.10.2012"/>
    <s v="OPP-0000272331"/>
    <x v="0"/>
    <m/>
    <m/>
    <m/>
    <x v="1"/>
    <x v="0"/>
  </r>
  <r>
    <x v="1"/>
    <x v="2"/>
    <s v="Switzerland"/>
    <s v="Q12014"/>
    <d v="2013-12-09T00:00:00"/>
    <s v="December"/>
    <x v="3"/>
    <s v="Hodel, Urs"/>
    <x v="119"/>
    <s v="EDW - Compass"/>
    <s v="00694108"/>
    <x v="53"/>
    <x v="54"/>
    <s v="NO"/>
    <s v="NO"/>
    <n v="-1296.817138671875"/>
    <s v="Services"/>
    <s v="4520377549"/>
    <s v="2-1H0XSF7"/>
    <x v="0"/>
    <m/>
    <m/>
    <m/>
    <x v="1"/>
    <x v="1"/>
  </r>
  <r>
    <x v="1"/>
    <x v="2"/>
    <s v="Switzerland"/>
    <s v="Q12014"/>
    <d v="2013-12-20T00:00:00"/>
    <s v="December"/>
    <x v="4"/>
    <s v="Hodel, Urs"/>
    <x v="120"/>
    <s v="EDW - Compass"/>
    <s v="01224004"/>
    <x v="53"/>
    <x v="54"/>
    <s v="NO"/>
    <s v="NO"/>
    <n v="31662.99609375"/>
    <s v="Services"/>
    <s v="LOC 18.12.2013"/>
    <s v="N/A"/>
    <x v="0"/>
    <m/>
    <m/>
    <m/>
    <x v="0"/>
    <x v="1"/>
  </r>
  <r>
    <x v="1"/>
    <x v="2"/>
    <s v="Switzerland"/>
    <s v="Q12014"/>
    <d v="2013-12-18T00:00:00"/>
    <s v="December"/>
    <x v="3"/>
    <s v="Hodel, Urs"/>
    <x v="121"/>
    <s v="EDW - Compass"/>
    <s v="01057452"/>
    <x v="53"/>
    <x v="54"/>
    <s v="NO"/>
    <s v="NO"/>
    <n v="-10868.1669921875"/>
    <s v="Services"/>
    <s v="244679"/>
    <s v="N/A"/>
    <x v="0"/>
    <m/>
    <m/>
    <m/>
    <x v="1"/>
    <x v="1"/>
  </r>
  <r>
    <x v="1"/>
    <x v="2"/>
    <s v="Switzerland"/>
    <s v="Q12014"/>
    <d v="2013-12-18T00:00:00"/>
    <s v="December"/>
    <x v="3"/>
    <s v="Hodel, Urs"/>
    <x v="121"/>
    <s v="EDW - Compass"/>
    <s v="01057452"/>
    <x v="53"/>
    <x v="54"/>
    <s v="NO"/>
    <s v="NO"/>
    <n v="-6327.97412109375"/>
    <s v="Services"/>
    <s v="244679"/>
    <s v="N/A"/>
    <x v="0"/>
    <m/>
    <m/>
    <m/>
    <x v="1"/>
    <x v="1"/>
  </r>
  <r>
    <x v="1"/>
    <x v="2"/>
    <s v="Switzerland"/>
    <s v="Q12014"/>
    <d v="2013-12-04T00:00:00"/>
    <s v="December"/>
    <x v="3"/>
    <s v="Hodel, Urs"/>
    <x v="122"/>
    <s v="EDW - Compass"/>
    <s v="00811536"/>
    <x v="53"/>
    <x v="54"/>
    <s v="NO"/>
    <s v="NO"/>
    <n v="1167.4007568359375"/>
    <s v="Services"/>
    <s v="4520377549"/>
    <s v="2-1H0XSF7"/>
    <x v="0"/>
    <m/>
    <m/>
    <m/>
    <x v="1"/>
    <x v="1"/>
  </r>
  <r>
    <x v="1"/>
    <x v="2"/>
    <s v="Switzerland"/>
    <s v="Q12014"/>
    <d v="2013-12-17T00:00:00"/>
    <s v="December"/>
    <x v="3"/>
    <s v="Kuich, Dieter"/>
    <x v="123"/>
    <s v="EDW - Compass"/>
    <s v="01045371"/>
    <x v="54"/>
    <x v="55"/>
    <s v="NO"/>
    <s v="NO"/>
    <n v="6494.38330078125"/>
    <s v="Services"/>
    <s v="Einzelvertrag Nr. 1"/>
    <s v="OPP-0000253443"/>
    <x v="0"/>
    <m/>
    <m/>
    <m/>
    <x v="1"/>
    <x v="0"/>
  </r>
  <r>
    <x v="1"/>
    <x v="2"/>
    <s v="Switzerland"/>
    <s v="Q12014"/>
    <d v="2013-11-29T00:00:00"/>
    <s v="November"/>
    <x v="3"/>
    <m/>
    <x v="124"/>
    <s v="EDW - Compass"/>
    <s v="01068773"/>
    <x v="55"/>
    <x v="56"/>
    <s v="NO"/>
    <s v="NO"/>
    <n v="-12655.9482421875"/>
    <s v="Services"/>
    <s v="OPP-00000138248"/>
    <s v="OPP-0000952628"/>
    <x v="0"/>
    <m/>
    <m/>
    <m/>
    <x v="1"/>
    <x v="0"/>
  </r>
  <r>
    <x v="1"/>
    <x v="2"/>
    <s v="Switzerland"/>
    <s v="Q12014"/>
    <d v="2013-11-29T00:00:00"/>
    <s v="November"/>
    <x v="3"/>
    <m/>
    <x v="124"/>
    <s v="EDW - Compass"/>
    <s v="01068773"/>
    <x v="55"/>
    <x v="56"/>
    <s v="NO"/>
    <s v="NO"/>
    <n v="-10700.96484375"/>
    <s v="Services"/>
    <s v="OPP-00000138248"/>
    <s v="OPP-0000952628"/>
    <x v="0"/>
    <m/>
    <m/>
    <m/>
    <x v="1"/>
    <x v="0"/>
  </r>
  <r>
    <x v="1"/>
    <x v="2"/>
    <s v="Switzerland"/>
    <s v="Q12014"/>
    <d v="2013-11-29T00:00:00"/>
    <s v="November"/>
    <x v="3"/>
    <s v="Hodel, Urs"/>
    <x v="125"/>
    <s v="EDW - Compass"/>
    <s v="00969903"/>
    <x v="56"/>
    <x v="57"/>
    <s v="NO"/>
    <s v="NO"/>
    <n v="-10265.95703125"/>
    <s v="Services"/>
    <s v="GM-45502423"/>
    <s v="OPP-0000250363"/>
    <x v="0"/>
    <m/>
    <m/>
    <m/>
    <x v="1"/>
    <x v="0"/>
  </r>
  <r>
    <x v="1"/>
    <x v="2"/>
    <s v="Switzerland"/>
    <s v="Q12014"/>
    <d v="2013-11-29T00:00:00"/>
    <s v="November"/>
    <x v="3"/>
    <s v="Hodel, Urs"/>
    <x v="125"/>
    <s v="EDW - Compass"/>
    <s v="00969903"/>
    <x v="56"/>
    <x v="57"/>
    <s v="NO"/>
    <s v="NO"/>
    <n v="-1595.74462890625"/>
    <s v="Services"/>
    <s v="GM-45502423"/>
    <s v="OPP-0000250363"/>
    <x v="0"/>
    <m/>
    <m/>
    <m/>
    <x v="1"/>
    <x v="0"/>
  </r>
  <r>
    <x v="1"/>
    <x v="2"/>
    <s v="Switzerland"/>
    <s v="Q12014"/>
    <d v="2013-12-10T00:00:00"/>
    <s v="December"/>
    <x v="3"/>
    <s v="Hodel, Urs"/>
    <x v="126"/>
    <s v="EDW - Compass"/>
    <s v="01215190"/>
    <x v="56"/>
    <x v="57"/>
    <s v="NO"/>
    <s v="NO"/>
    <n v="7488.98681640625"/>
    <s v="Services"/>
    <s v="Bestellnummer: GM-45513220"/>
    <s v="OPP-0001664047"/>
    <x v="0"/>
    <m/>
    <m/>
    <m/>
    <x v="1"/>
    <x v="0"/>
  </r>
  <r>
    <x v="1"/>
    <x v="2"/>
    <s v="Switzerland"/>
    <s v="Q12014"/>
    <d v="2013-12-10T00:00:00"/>
    <s v="December"/>
    <x v="3"/>
    <s v="Hodel, Urs"/>
    <x v="126"/>
    <s v="EDW - Compass"/>
    <s v="01215190"/>
    <x v="56"/>
    <x v="57"/>
    <s v="NO"/>
    <s v="NO"/>
    <n v="21145.375"/>
    <s v="Services"/>
    <s v="Bestellnummer: GM-45513220"/>
    <s v="OPP-0001664047"/>
    <x v="0"/>
    <m/>
    <m/>
    <m/>
    <x v="1"/>
    <x v="0"/>
  </r>
  <r>
    <x v="1"/>
    <x v="2"/>
    <s v="Switzerland"/>
    <s v="Q12014"/>
    <d v="2013-12-02T00:00:00"/>
    <s v="December"/>
    <x v="5"/>
    <m/>
    <x v="127"/>
    <s v="EDW - Non Compass"/>
    <s v="87R649679"/>
    <x v="57"/>
    <x v="58"/>
    <s v="NO"/>
    <s v="NO"/>
    <n v="5528.63427734375"/>
    <s v="Services"/>
    <s v="4300050756/87087/AnyWeb AG"/>
    <s v="N/A"/>
    <x v="0"/>
    <m/>
    <m/>
    <m/>
    <x v="1"/>
    <x v="0"/>
  </r>
  <r>
    <x v="1"/>
    <x v="2"/>
    <s v="Switzerland"/>
    <s v="Q12014"/>
    <d v="2013-11-29T00:00:00"/>
    <s v="November"/>
    <x v="3"/>
    <s v="Kuich, Dieter"/>
    <x v="128"/>
    <s v="EDW - Compass"/>
    <s v="01003998"/>
    <x v="58"/>
    <x v="59"/>
    <s v="NO"/>
    <s v="NO"/>
    <n v="-7524.83447265625"/>
    <s v="Services"/>
    <s v="DV 201 342"/>
    <s v="8-2AG6GUV"/>
    <x v="0"/>
    <m/>
    <m/>
    <m/>
    <x v="1"/>
    <x v="0"/>
  </r>
  <r>
    <x v="1"/>
    <x v="2"/>
    <s v="Switzerland"/>
    <s v="Q12014"/>
    <d v="2013-11-29T00:00:00"/>
    <s v="November"/>
    <x v="3"/>
    <s v="Kuich, Dieter"/>
    <x v="129"/>
    <s v="EDW - Compass"/>
    <s v="00957976"/>
    <x v="58"/>
    <x v="59"/>
    <s v="NO"/>
    <s v="NO"/>
    <n v="-8436.7685546875"/>
    <s v="Services"/>
    <s v="DV 201 246"/>
    <s v="8-2AG6GUV"/>
    <x v="0"/>
    <m/>
    <m/>
    <m/>
    <x v="1"/>
    <x v="0"/>
  </r>
  <r>
    <x v="1"/>
    <x v="2"/>
    <s v="Switzerland"/>
    <s v="Q12014"/>
    <d v="2013-11-29T00:00:00"/>
    <s v="November"/>
    <x v="3"/>
    <s v="Kuich, Dieter"/>
    <x v="128"/>
    <s v="EDW - Compass"/>
    <s v="01003998"/>
    <x v="58"/>
    <x v="59"/>
    <s v="NO"/>
    <s v="NO"/>
    <n v="-2225.701904296875"/>
    <s v="Services"/>
    <s v="DV 201 342"/>
    <s v="8-2AG6GUV"/>
    <x v="0"/>
    <m/>
    <m/>
    <m/>
    <x v="1"/>
    <x v="0"/>
  </r>
  <r>
    <x v="1"/>
    <x v="2"/>
    <s v="Switzerland"/>
    <s v="Q12014"/>
    <d v="2013-12-04T00:00:00"/>
    <s v="December"/>
    <x v="3"/>
    <s v="Kuich, Dieter"/>
    <x v="130"/>
    <s v="EDW - Compass"/>
    <s v="01028969"/>
    <x v="59"/>
    <x v="60"/>
    <s v="NO"/>
    <s v="NO"/>
    <n v="2062.224609375"/>
    <s v="Services"/>
    <s v="OPP-0000347399 v. 10.01.2013"/>
    <s v="OPP-0000347399"/>
    <x v="0"/>
    <m/>
    <m/>
    <m/>
    <x v="1"/>
    <x v="0"/>
  </r>
  <r>
    <x v="1"/>
    <x v="2"/>
    <s v="Switzerland"/>
    <s v="Q12014"/>
    <d v="2013-12-12T00:00:00"/>
    <s v="December"/>
    <x v="3"/>
    <s v="Kuich, Dieter"/>
    <x v="131"/>
    <s v="EDW - Compass"/>
    <s v="01215263"/>
    <x v="59"/>
    <x v="60"/>
    <s v="NO"/>
    <s v="NO"/>
    <n v="179207.046875"/>
    <s v="Services"/>
    <s v="OPP-0001141032 v. 11.12.2013"/>
    <s v="OPP-0001141032"/>
    <x v="0"/>
    <m/>
    <m/>
    <m/>
    <x v="2"/>
    <x v="0"/>
  </r>
  <r>
    <x v="1"/>
    <x v="2"/>
    <s v="Switzerland"/>
    <s v="Q12014"/>
    <d v="2013-12-19T00:00:00"/>
    <s v="December"/>
    <x v="3"/>
    <s v="Kuich, Dieter"/>
    <x v="132"/>
    <s v="EDW - Compass"/>
    <s v="01183019"/>
    <x v="59"/>
    <x v="60"/>
    <s v="ATTACH_BY_AMIDID"/>
    <s v="NO"/>
    <n v="2975.583740234375"/>
    <s v="Services"/>
    <s v="OPP-0001659074 v. 24.09.2013"/>
    <s v="OPP-0001659074"/>
    <x v="0"/>
    <m/>
    <m/>
    <m/>
    <x v="1"/>
    <x v="0"/>
  </r>
  <r>
    <x v="1"/>
    <x v="2"/>
    <s v="Switzerland"/>
    <s v="Q12014"/>
    <d v="2013-12-19T00:00:00"/>
    <s v="December"/>
    <x v="3"/>
    <s v="Kuich, Dieter"/>
    <x v="130"/>
    <s v="EDW - Compass"/>
    <s v="01028969"/>
    <x v="59"/>
    <x v="60"/>
    <s v="ATTACH_BY_AMIDID"/>
    <s v="NO"/>
    <n v="1007.709228515625"/>
    <s v="Services"/>
    <s v="OPP-0000347399 v. 10.01.2013"/>
    <s v="OPP-0000347399"/>
    <x v="0"/>
    <m/>
    <m/>
    <m/>
    <x v="1"/>
    <x v="0"/>
  </r>
  <r>
    <x v="1"/>
    <x v="2"/>
    <s v="Switzerland"/>
    <s v="Q12014"/>
    <d v="2013-12-19T00:00:00"/>
    <s v="December"/>
    <x v="3"/>
    <s v="Kuich, Dieter"/>
    <x v="132"/>
    <s v="EDW - Compass"/>
    <s v="01183019"/>
    <x v="59"/>
    <x v="60"/>
    <s v="ATTACH_BY_PO"/>
    <s v="NO"/>
    <n v="-0.46250000596046448"/>
    <s v="Services"/>
    <s v="OPP-0001659074 v. 24.09.2013"/>
    <s v="OPP-0001659074"/>
    <x v="0"/>
    <m/>
    <m/>
    <m/>
    <x v="1"/>
    <x v="0"/>
  </r>
  <r>
    <x v="1"/>
    <x v="2"/>
    <s v="Switzerland"/>
    <s v="Q12014"/>
    <d v="2013-11-05T00:00:00"/>
    <s v="November"/>
    <x v="3"/>
    <m/>
    <x v="133"/>
    <s v="EDW - Compass"/>
    <s v="01141077"/>
    <x v="60"/>
    <x v="61"/>
    <s v="NO"/>
    <s v="NO"/>
    <n v="-128.03529357910156"/>
    <s v="Services"/>
    <s v="Bestellung 4500027351 v. 30.07.2013"/>
    <s v="OPP-0001499698"/>
    <x v="0"/>
    <m/>
    <m/>
    <m/>
    <x v="1"/>
    <x v="1"/>
  </r>
  <r>
    <x v="1"/>
    <x v="2"/>
    <s v="Switzerland"/>
    <s v="Q12014"/>
    <d v="2013-12-20T00:00:00"/>
    <s v="December"/>
    <x v="3"/>
    <m/>
    <x v="134"/>
    <s v="EDW - Compass"/>
    <s v="01224014"/>
    <x v="60"/>
    <x v="61"/>
    <s v="NO"/>
    <s v="NO"/>
    <n v="203587"/>
    <s v="Services"/>
    <s v="ICOEM BA to follow"/>
    <s v="N/A"/>
    <x v="0"/>
    <m/>
    <m/>
    <m/>
    <x v="3"/>
    <x v="1"/>
  </r>
  <r>
    <x v="1"/>
    <x v="2"/>
    <s v="Switzerland"/>
    <s v="Q12014"/>
    <d v="2013-12-20T00:00:00"/>
    <s v="December"/>
    <x v="3"/>
    <m/>
    <x v="134"/>
    <s v="EDW - Compass"/>
    <s v="01224014"/>
    <x v="60"/>
    <x v="61"/>
    <s v="NO"/>
    <s v="NO"/>
    <n v="791275.3125"/>
    <s v="Services"/>
    <s v="ICOEM BA to follow"/>
    <s v="N/A"/>
    <x v="0"/>
    <m/>
    <m/>
    <m/>
    <x v="3"/>
    <x v="1"/>
  </r>
  <r>
    <x v="1"/>
    <x v="2"/>
    <s v="Switzerland"/>
    <s v="Q12014"/>
    <d v="2013-11-29T00:00:00"/>
    <s v="November"/>
    <x v="3"/>
    <m/>
    <x v="135"/>
    <s v="EDW - Compass"/>
    <s v="01209472"/>
    <x v="60"/>
    <x v="61"/>
    <s v="NO"/>
    <s v="NO"/>
    <n v="91070.640625"/>
    <s v="Services"/>
    <s v="PO 4500028794 v. 29.11.2013"/>
    <s v="N/A"/>
    <x v="0"/>
    <m/>
    <m/>
    <m/>
    <x v="1"/>
    <x v="1"/>
  </r>
  <r>
    <x v="1"/>
    <x v="2"/>
    <s v="Switzerland"/>
    <s v="Q12014"/>
    <d v="2013-12-18T00:00:00"/>
    <s v="December"/>
    <x v="3"/>
    <m/>
    <x v="136"/>
    <s v="EDW - Compass"/>
    <s v="01140465"/>
    <x v="61"/>
    <x v="62"/>
    <s v="NO"/>
    <s v="NO"/>
    <n v="11150.880859375"/>
    <s v="Services"/>
    <s v="Bestellnr: 4500290222"/>
    <s v="OPP-0001524512"/>
    <x v="0"/>
    <m/>
    <m/>
    <m/>
    <x v="1"/>
    <x v="0"/>
  </r>
  <r>
    <x v="1"/>
    <x v="2"/>
    <s v="Switzerland"/>
    <s v="Q12014"/>
    <d v="2013-12-10T00:00:00"/>
    <s v="December"/>
    <x v="3"/>
    <s v="Kuich, Dieter"/>
    <x v="137"/>
    <s v="EDW - Compass"/>
    <s v="01213576"/>
    <x v="62"/>
    <x v="63"/>
    <s v="NO"/>
    <s v="NO"/>
    <n v="57125.55078125"/>
    <s v="Services"/>
    <s v="PO C028-3000918151"/>
    <s v="OPP-0000344845"/>
    <x v="0"/>
    <m/>
    <m/>
    <m/>
    <x v="1"/>
    <x v="1"/>
  </r>
  <r>
    <x v="1"/>
    <x v="2"/>
    <s v="Switzerland"/>
    <s v="Q12014"/>
    <d v="2013-12-10T00:00:00"/>
    <s v="December"/>
    <x v="3"/>
    <s v="Kuich, Dieter"/>
    <x v="137"/>
    <s v="EDW - Compass"/>
    <s v="01213576"/>
    <x v="62"/>
    <x v="63"/>
    <s v="NO"/>
    <s v="NO"/>
    <n v="8590.30859375"/>
    <s v="Services"/>
    <s v="PO C028-3000918151"/>
    <s v="OPP-0000344845"/>
    <x v="0"/>
    <m/>
    <m/>
    <m/>
    <x v="1"/>
    <x v="1"/>
  </r>
  <r>
    <x v="1"/>
    <x v="2"/>
    <s v="Switzerland"/>
    <s v="Q12014"/>
    <d v="2013-12-19T00:00:00"/>
    <s v="December"/>
    <x v="3"/>
    <s v="Kuich, Dieter"/>
    <x v="138"/>
    <s v="EDW - Compass"/>
    <s v="01030821"/>
    <x v="62"/>
    <x v="63"/>
    <s v="ATTACH_BY_AMIDID"/>
    <s v="ATTACH_BY_AMIDID"/>
    <n v="90.032997131347656"/>
    <s v="Services"/>
    <s v="C028-3000534547"/>
    <s v="OPP-0000344845"/>
    <x v="0"/>
    <m/>
    <m/>
    <m/>
    <x v="1"/>
    <x v="2"/>
  </r>
  <r>
    <x v="1"/>
    <x v="2"/>
    <s v="Switzerland"/>
    <s v="Q12014"/>
    <d v="2013-12-19T00:00:00"/>
    <s v="December"/>
    <x v="0"/>
    <s v="Kuich, Dieter"/>
    <x v="139"/>
    <s v="EDW - Non Compass"/>
    <s v="87R731356"/>
    <x v="62"/>
    <x v="63"/>
    <s v="ATTACH_BY_PO"/>
    <s v="ATTACH_BY_AMIDID"/>
    <n v="8500"/>
    <s v="Education"/>
    <s v="C028-3000938039"/>
    <s v="N/A"/>
    <x v="0"/>
    <m/>
    <m/>
    <m/>
    <x v="0"/>
    <x v="2"/>
  </r>
  <r>
    <x v="1"/>
    <x v="2"/>
    <s v="Switzerland"/>
    <s v="Q12014"/>
    <d v="2013-11-22T00:00:00"/>
    <s v="November"/>
    <x v="3"/>
    <s v="Hodel, Urs"/>
    <x v="140"/>
    <s v="EDW - Compass"/>
    <s v="01204278"/>
    <x v="63"/>
    <x v="64"/>
    <s v="NO"/>
    <s v="NO"/>
    <n v="96423.84375"/>
    <s v="Services"/>
    <s v="ICOEM CH3-SW009"/>
    <s v="OPP-0001906544"/>
    <x v="0"/>
    <m/>
    <m/>
    <m/>
    <x v="1"/>
    <x v="0"/>
  </r>
  <r>
    <x v="1"/>
    <x v="2"/>
    <s v="Switzerland"/>
    <s v="Q12014"/>
    <d v="2013-11-28T00:00:00"/>
    <s v="November"/>
    <x v="3"/>
    <s v="Hodel, Urs"/>
    <x v="141"/>
    <s v="EDW - Compass"/>
    <s v="01207758"/>
    <x v="63"/>
    <x v="64"/>
    <s v="ATTACH_BY_AMIDID"/>
    <s v="NO"/>
    <n v="17660.044921875"/>
    <s v="Services"/>
    <s v="Ang. OPP-0001819509 v. 31.10.2013"/>
    <s v="N/A"/>
    <x v="0"/>
    <m/>
    <m/>
    <m/>
    <x v="1"/>
    <x v="0"/>
  </r>
  <r>
    <x v="2"/>
    <x v="8"/>
    <s v="China"/>
    <s v="Q12014"/>
    <d v="2013-12-25T00:00:00"/>
    <s v="December"/>
    <x v="0"/>
    <m/>
    <x v="142"/>
    <s v="EDW - Non Compass"/>
    <s v="F41080143"/>
    <x v="64"/>
    <x v="65"/>
    <s v="NO"/>
    <s v="NO"/>
    <n v="149435.1875"/>
    <s v="Education"/>
    <s v="2013-IT-0138-HR-01"/>
    <s v="N/A"/>
    <x v="0"/>
    <m/>
    <m/>
    <m/>
    <x v="0"/>
    <x v="0"/>
  </r>
  <r>
    <x v="2"/>
    <x v="8"/>
    <s v="China"/>
    <s v="Q12014"/>
    <d v="2013-11-29T00:00:00"/>
    <s v="November"/>
    <x v="3"/>
    <s v="Cui  Hui Bin"/>
    <x v="143"/>
    <s v="EDW - Compass"/>
    <s v="10914618"/>
    <x v="65"/>
    <x v="66"/>
    <s v="NO"/>
    <s v="NO"/>
    <n v="43789.5625"/>
    <s v="Services"/>
    <s v="CN5-E0575 OPP-0001988783"/>
    <s v="OPP-0001988783"/>
    <x v="0"/>
    <m/>
    <m/>
    <m/>
    <x v="1"/>
    <x v="0"/>
  </r>
  <r>
    <x v="2"/>
    <x v="8"/>
    <s v="China"/>
    <s v="Q12014"/>
    <d v="2013-12-30T00:00:00"/>
    <s v="December"/>
    <x v="0"/>
    <s v="Cui  Hui Bin"/>
    <x v="144"/>
    <s v="EDW - Non Compass"/>
    <s v="F41080145"/>
    <x v="66"/>
    <x v="67"/>
    <s v="NO"/>
    <s v="ATTACH_BY_AMIDID"/>
    <n v="58250.484375"/>
    <s v="Education"/>
    <s v="CN5-E0506"/>
    <s v="N/A"/>
    <x v="0"/>
    <m/>
    <m/>
    <m/>
    <x v="0"/>
    <x v="2"/>
  </r>
  <r>
    <x v="2"/>
    <x v="8"/>
    <s v="China"/>
    <s v="Q12014"/>
    <d v="2013-12-30T00:00:00"/>
    <s v="December"/>
    <x v="3"/>
    <s v="Cui  Hui Bin"/>
    <x v="145"/>
    <s v="EDW - Compass"/>
    <s v="10926667"/>
    <x v="66"/>
    <x v="67"/>
    <s v="NO"/>
    <s v="ATTACH_BY_AMIDID"/>
    <n v="984102.3125"/>
    <s v="Services"/>
    <s v="CN5-E0506 OPP-0000696031"/>
    <s v="OPP-0000696031"/>
    <x v="0"/>
    <m/>
    <m/>
    <m/>
    <x v="3"/>
    <x v="2"/>
  </r>
  <r>
    <x v="2"/>
    <x v="8"/>
    <s v="China"/>
    <s v="Q12014"/>
    <d v="2013-12-13T00:00:00"/>
    <s v="December"/>
    <x v="3"/>
    <s v="Jia Lei"/>
    <x v="146"/>
    <s v="EDW - Compass"/>
    <s v="10919432"/>
    <x v="67"/>
    <x v="68"/>
    <s v="NO"/>
    <s v="NO"/>
    <n v="205992.1875"/>
    <s v="Services"/>
    <s v="CN5-E0536 OPP-0000644681"/>
    <s v="OPP-0000644681"/>
    <x v="0"/>
    <m/>
    <m/>
    <m/>
    <x v="2"/>
    <x v="0"/>
  </r>
  <r>
    <x v="2"/>
    <x v="8"/>
    <s v="China"/>
    <s v="Q12014"/>
    <d v="2013-11-14T00:00:00"/>
    <s v="November"/>
    <x v="3"/>
    <s v="Jia Lei"/>
    <x v="147"/>
    <s v="EDW - Compass"/>
    <s v="10907676"/>
    <x v="67"/>
    <x v="68"/>
    <s v="NO"/>
    <s v="NO"/>
    <n v="205656.6875"/>
    <s v="Services"/>
    <s v="CN5-E0536 OPP-0000644681"/>
    <s v="OPP-0000644681"/>
    <x v="0"/>
    <m/>
    <m/>
    <m/>
    <x v="1"/>
    <x v="0"/>
  </r>
  <r>
    <x v="2"/>
    <x v="8"/>
    <s v="China"/>
    <s v="Q12014"/>
    <d v="2013-11-18T00:00:00"/>
    <s v="November"/>
    <x v="3"/>
    <s v="Jia Lei"/>
    <x v="147"/>
    <s v="EDW - Compass"/>
    <s v="10907676"/>
    <x v="67"/>
    <x v="68"/>
    <s v="NO"/>
    <s v="NO"/>
    <n v="-205656.6875"/>
    <s v="Services"/>
    <s v="CN5-E0536 OPP-0000644681"/>
    <s v="OPP-0000644681"/>
    <x v="0"/>
    <m/>
    <m/>
    <m/>
    <x v="1"/>
    <x v="0"/>
  </r>
  <r>
    <x v="2"/>
    <x v="8"/>
    <s v="China"/>
    <s v="Q12014"/>
    <d v="2013-11-25T00:00:00"/>
    <s v="November"/>
    <x v="0"/>
    <m/>
    <x v="148"/>
    <s v="EDW - Non Compass"/>
    <s v="F41080140"/>
    <x v="0"/>
    <x v="0"/>
    <s v="NO"/>
    <s v="NO"/>
    <n v="57545.6015625"/>
    <s v="Education"/>
    <s v="CN5-E0574"/>
    <s v="N/A"/>
    <x v="0"/>
    <m/>
    <m/>
    <m/>
    <x v="0"/>
    <x v="0"/>
  </r>
  <r>
    <x v="2"/>
    <x v="8"/>
    <s v="China"/>
    <s v="Q12014"/>
    <d v="2013-11-25T00:00:00"/>
    <s v="November"/>
    <x v="4"/>
    <s v="Jia Lei"/>
    <x v="149"/>
    <s v="EDW - Compass"/>
    <s v="10911717"/>
    <x v="68"/>
    <x v="69"/>
    <s v="NO"/>
    <s v="NO"/>
    <n v="861838.25"/>
    <s v="Services"/>
    <s v="CN5-E0574 OPP-0001783607"/>
    <s v="OPP-0001783607"/>
    <x v="0"/>
    <m/>
    <m/>
    <m/>
    <x v="0"/>
    <x v="0"/>
  </r>
  <r>
    <x v="2"/>
    <x v="8"/>
    <s v="China"/>
    <s v="Q12014"/>
    <d v="2013-11-28T00:00:00"/>
    <s v="November"/>
    <x v="4"/>
    <s v="Jia Lei"/>
    <x v="150"/>
    <s v="EDW - Compass"/>
    <s v="10914155"/>
    <x v="68"/>
    <x v="69"/>
    <s v="NO"/>
    <s v="ATTACH_BY_AMIDID"/>
    <n v="145934.484375"/>
    <s v="Services"/>
    <s v="CN5-E0576 OPP-0001783603"/>
    <s v="OPP-0001783603"/>
    <x v="0"/>
    <m/>
    <m/>
    <m/>
    <x v="0"/>
    <x v="2"/>
  </r>
  <r>
    <x v="2"/>
    <x v="8"/>
    <s v="China"/>
    <s v="Q12014"/>
    <d v="2013-11-28T00:00:00"/>
    <s v="November"/>
    <x v="0"/>
    <m/>
    <x v="151"/>
    <s v="EDW - Non Compass"/>
    <s v="F41080141"/>
    <x v="0"/>
    <x v="0"/>
    <s v="NO"/>
    <s v="NO"/>
    <n v="7713.10888671875"/>
    <s v="Education"/>
    <s v="CN5-E0576"/>
    <s v="N/A"/>
    <x v="0"/>
    <m/>
    <m/>
    <m/>
    <x v="0"/>
    <x v="0"/>
  </r>
  <r>
    <x v="2"/>
    <x v="8"/>
    <s v="China"/>
    <s v="Q12014"/>
    <d v="2013-12-04T00:00:00"/>
    <s v="December"/>
    <x v="0"/>
    <s v="Jia Lei"/>
    <x v="152"/>
    <s v="EDW - Non Compass"/>
    <s v="F41080142"/>
    <x v="68"/>
    <x v="69"/>
    <s v="NO"/>
    <s v="ATTACH_BY_AMIDID"/>
    <n v="12481.146484375"/>
    <s v="Education"/>
    <s v="CN5-E0577"/>
    <s v="N/A"/>
    <x v="0"/>
    <m/>
    <m/>
    <m/>
    <x v="0"/>
    <x v="2"/>
  </r>
  <r>
    <x v="2"/>
    <x v="8"/>
    <s v="China"/>
    <s v="Q12014"/>
    <d v="2013-12-18T00:00:00"/>
    <s v="December"/>
    <x v="3"/>
    <s v="Jia Lei"/>
    <x v="153"/>
    <s v="EDW - Compass"/>
    <s v="10922433"/>
    <x v="68"/>
    <x v="69"/>
    <s v="NO"/>
    <s v="NO"/>
    <n v="31027.732421875"/>
    <s v="Services"/>
    <s v="CN5-E0585 OPP-0001958618"/>
    <s v="OPP-0001958618"/>
    <x v="0"/>
    <m/>
    <m/>
    <m/>
    <x v="1"/>
    <x v="0"/>
  </r>
  <r>
    <x v="2"/>
    <x v="8"/>
    <s v="China"/>
    <s v="Q12014"/>
    <d v="2013-12-26T00:00:00"/>
    <s v="December"/>
    <x v="0"/>
    <m/>
    <x v="154"/>
    <s v="EDW - Non Compass"/>
    <s v="F41080144"/>
    <x v="0"/>
    <x v="0"/>
    <s v="NO"/>
    <s v="NO"/>
    <n v="40375.203125"/>
    <s v="Education"/>
    <s v="CN5-E0586"/>
    <s v="N/A"/>
    <x v="0"/>
    <m/>
    <m/>
    <m/>
    <x v="0"/>
    <x v="0"/>
  </r>
  <r>
    <x v="2"/>
    <x v="8"/>
    <s v="China"/>
    <s v="Q12014"/>
    <d v="2013-12-26T00:00:00"/>
    <s v="December"/>
    <x v="4"/>
    <s v="Jia Lei"/>
    <x v="155"/>
    <s v="EDW - Compass"/>
    <s v="10925695"/>
    <x v="68"/>
    <x v="69"/>
    <s v="NO"/>
    <s v="NO"/>
    <n v="359760.21875"/>
    <s v="Services"/>
    <s v="CN5-E0586 OPP-0001846492"/>
    <s v="OPP-0001846492"/>
    <x v="0"/>
    <m/>
    <m/>
    <m/>
    <x v="0"/>
    <x v="0"/>
  </r>
  <r>
    <x v="2"/>
    <x v="8"/>
    <s v="China"/>
    <s v="Q12014"/>
    <d v="2013-12-03T00:00:00"/>
    <s v="December"/>
    <x v="4"/>
    <s v="Jia Lei"/>
    <x v="156"/>
    <s v="EDW - Compass"/>
    <s v="10915908"/>
    <x v="68"/>
    <x v="69"/>
    <s v="NO"/>
    <s v="ATTACH_BY_AMIDID"/>
    <n v="227600.109375"/>
    <s v="Services"/>
    <s v="CN5-E0577 OPP-0001238786"/>
    <s v="OPP-0001238786"/>
    <x v="0"/>
    <m/>
    <m/>
    <m/>
    <x v="0"/>
    <x v="2"/>
  </r>
  <r>
    <x v="2"/>
    <x v="8"/>
    <s v="China"/>
    <s v="Q12014"/>
    <d v="2013-11-26T00:00:00"/>
    <s v="November"/>
    <x v="3"/>
    <m/>
    <x v="157"/>
    <s v="EDW - Compass"/>
    <s v="10912255"/>
    <x v="69"/>
    <x v="70"/>
    <s v="NO"/>
    <s v="NO"/>
    <n v="73151.6171875"/>
    <s v="Services"/>
    <s v="CN5-E0573 OPP-0001478990"/>
    <s v="OPP-0001478990"/>
    <x v="0"/>
    <m/>
    <m/>
    <m/>
    <x v="1"/>
    <x v="0"/>
  </r>
  <r>
    <x v="2"/>
    <x v="8"/>
    <s v="China"/>
    <s v="Q12014"/>
    <d v="2013-11-28T00:00:00"/>
    <s v="November"/>
    <x v="3"/>
    <m/>
    <x v="158"/>
    <s v="EDW - Compass"/>
    <s v="10690262"/>
    <x v="70"/>
    <x v="71"/>
    <s v="NO"/>
    <s v="NO"/>
    <n v="2193.32080078125"/>
    <s v="Services"/>
    <s v="5-E0453 CRMA3Y-0-319 8-22RCO0T"/>
    <s v="SBLCRM-8-22RCO0T"/>
    <x v="0"/>
    <m/>
    <m/>
    <m/>
    <x v="1"/>
    <x v="0"/>
  </r>
  <r>
    <x v="2"/>
    <x v="8"/>
    <s v="China"/>
    <s v="Q12014"/>
    <d v="2013-12-28T00:00:00"/>
    <s v="December"/>
    <x v="3"/>
    <m/>
    <x v="158"/>
    <s v="EDW - Compass"/>
    <s v="10690262"/>
    <x v="70"/>
    <x v="71"/>
    <s v="NO"/>
    <s v="NO"/>
    <n v="331.64761352539062"/>
    <s v="Services"/>
    <s v="5-E0453 CRMA3Y-0-319 8-22RCO0T"/>
    <s v="SBLCRM-8-22RCO0T"/>
    <x v="0"/>
    <m/>
    <m/>
    <m/>
    <x v="1"/>
    <x v="0"/>
  </r>
  <r>
    <x v="0"/>
    <x v="6"/>
    <s v="Colombia"/>
    <s v="Q12014"/>
    <d v="2013-11-23T00:00:00"/>
    <s v="November"/>
    <x v="3"/>
    <s v="Coronado, William"/>
    <x v="159"/>
    <s v="EDW - Compass"/>
    <s v="22015550"/>
    <x v="71"/>
    <x v="72"/>
    <s v="NO"/>
    <s v="NO"/>
    <n v="3310.080078125"/>
    <s v="Services"/>
    <s v="4500092973"/>
    <s v="CRMAM1-3-3GVTUN9"/>
    <x v="0"/>
    <m/>
    <m/>
    <m/>
    <x v="1"/>
    <x v="0"/>
  </r>
  <r>
    <x v="0"/>
    <x v="6"/>
    <s v="Colombia"/>
    <s v="Q12014"/>
    <d v="2013-12-23T00:00:00"/>
    <s v="December"/>
    <x v="3"/>
    <s v="Coronado, William"/>
    <x v="159"/>
    <s v="EDW - Compass"/>
    <s v="22015550"/>
    <x v="71"/>
    <x v="72"/>
    <s v="NO"/>
    <s v="NO"/>
    <n v="3310.199951171875"/>
    <s v="Services"/>
    <s v="4500092973"/>
    <s v="CRMAM1-3-3GVTUN9"/>
    <x v="0"/>
    <m/>
    <m/>
    <m/>
    <x v="1"/>
    <x v="0"/>
  </r>
  <r>
    <x v="0"/>
    <x v="6"/>
    <s v="Colombia"/>
    <s v="Q12014"/>
    <d v="2013-11-28T00:00:00"/>
    <s v="November"/>
    <x v="0"/>
    <m/>
    <x v="160"/>
    <s v="EDW - Non Compass"/>
    <s v="R6Z006351"/>
    <x v="72"/>
    <x v="73"/>
    <s v="ATTACH_BY_PO"/>
    <s v="NO"/>
    <n v="878.4000244140625"/>
    <s v="Education"/>
    <s v="108514"/>
    <s v="N/A"/>
    <x v="0"/>
    <m/>
    <m/>
    <m/>
    <x v="0"/>
    <x v="0"/>
  </r>
  <r>
    <x v="0"/>
    <x v="6"/>
    <s v="Colombia"/>
    <s v="Q12014"/>
    <d v="2013-12-26T00:00:00"/>
    <s v="December"/>
    <x v="0"/>
    <m/>
    <x v="161"/>
    <s v="EDW - Non Compass"/>
    <s v="R6Z006632"/>
    <x v="72"/>
    <x v="73"/>
    <s v="ATTACH_BY_ORDERNO"/>
    <s v="NO"/>
    <n v="13366.25"/>
    <s v="Education"/>
    <s v="14482"/>
    <s v="N/A"/>
    <x v="0"/>
    <m/>
    <m/>
    <m/>
    <x v="0"/>
    <x v="0"/>
  </r>
  <r>
    <x v="1"/>
    <x v="9"/>
    <s v="Czech"/>
    <s v="Q12014"/>
    <d v="2013-11-27T00:00:00"/>
    <s v="November"/>
    <x v="3"/>
    <s v="Holusa, Miroslav"/>
    <x v="162"/>
    <s v="EDW - Compass"/>
    <s v="01206848"/>
    <x v="73"/>
    <x v="74"/>
    <s v="NO"/>
    <s v="NO"/>
    <n v="16578.947265625"/>
    <s v="Services"/>
    <s v="Objednavka c. 34026534"/>
    <s v="OPP-0001683128"/>
    <x v="0"/>
    <m/>
    <m/>
    <m/>
    <x v="1"/>
    <x v="0"/>
  </r>
  <r>
    <x v="1"/>
    <x v="1"/>
    <s v="UK"/>
    <s v="Q12014"/>
    <d v="2013-11-25T00:00:00"/>
    <s v="November"/>
    <x v="3"/>
    <m/>
    <x v="163"/>
    <s v="EDW - Compass"/>
    <s v="00895671"/>
    <x v="74"/>
    <x v="75"/>
    <s v="NO"/>
    <s v="NO"/>
    <n v="-307.7869873046875"/>
    <s v="Services"/>
    <s v="7100069937"/>
    <s v="CRMEM1-2-1A5T7YF"/>
    <x v="0"/>
    <m/>
    <m/>
    <m/>
    <x v="1"/>
    <x v="0"/>
  </r>
  <r>
    <x v="1"/>
    <x v="1"/>
    <s v="UK"/>
    <s v="Q12014"/>
    <d v="2013-11-25T00:00:00"/>
    <s v="November"/>
    <x v="3"/>
    <m/>
    <x v="164"/>
    <s v="EDW - Compass"/>
    <s v="01030070"/>
    <x v="74"/>
    <x v="75"/>
    <s v="NO"/>
    <s v="NO"/>
    <n v="-40.676799774169922"/>
    <s v="Services"/>
    <s v="7100110228"/>
    <s v="CRMEM1-2-1A5T7YF"/>
    <x v="0"/>
    <m/>
    <m/>
    <m/>
    <x v="1"/>
    <x v="0"/>
  </r>
  <r>
    <x v="1"/>
    <x v="9"/>
    <s v="Czech"/>
    <s v="Q12014"/>
    <d v="2013-11-30T00:00:00"/>
    <s v="November"/>
    <x v="3"/>
    <s v="Holusa, Miroslav"/>
    <x v="165"/>
    <s v="EDW - Compass"/>
    <s v="01141960"/>
    <x v="75"/>
    <x v="76"/>
    <s v="NO"/>
    <s v="NO"/>
    <n v="7229.80224609375"/>
    <s v="Services"/>
    <s v="Smlouva o dílo č. 2013-2510-140"/>
    <s v="OPP-0000608953"/>
    <x v="0"/>
    <m/>
    <m/>
    <m/>
    <x v="1"/>
    <x v="0"/>
  </r>
  <r>
    <x v="1"/>
    <x v="9"/>
    <s v="Czech"/>
    <s v="Q12014"/>
    <d v="2013-12-30T00:00:00"/>
    <s v="December"/>
    <x v="3"/>
    <s v="Holusa, Miroslav"/>
    <x v="165"/>
    <s v="EDW - Compass"/>
    <s v="01141960"/>
    <x v="75"/>
    <x v="76"/>
    <s v="NO"/>
    <s v="NO"/>
    <n v="7904.3134765625"/>
    <s v="Services"/>
    <s v="Smlouva o dílo č. 2013-2510-140"/>
    <s v="OPP-0000608953"/>
    <x v="0"/>
    <m/>
    <m/>
    <m/>
    <x v="1"/>
    <x v="0"/>
  </r>
  <r>
    <x v="1"/>
    <x v="9"/>
    <s v="Czech"/>
    <s v="Q12014"/>
    <d v="2013-11-20T00:00:00"/>
    <s v="November"/>
    <x v="3"/>
    <m/>
    <x v="166"/>
    <s v="EDW - Compass"/>
    <s v="01202010"/>
    <x v="76"/>
    <x v="77"/>
    <s v="ATTACH_BY_AMIDID"/>
    <s v="NO"/>
    <n v="9894.736328125"/>
    <s v="Services"/>
    <s v="Objednavka c. 2113110063"/>
    <s v="OPP-0001432094"/>
    <x v="0"/>
    <m/>
    <m/>
    <m/>
    <x v="1"/>
    <x v="0"/>
  </r>
  <r>
    <x v="1"/>
    <x v="9"/>
    <s v="Czech"/>
    <s v="Q12014"/>
    <d v="2013-11-25T00:00:00"/>
    <s v="November"/>
    <x v="3"/>
    <m/>
    <x v="167"/>
    <s v="EDW - Compass"/>
    <s v="01193757"/>
    <x v="77"/>
    <x v="78"/>
    <s v="NO"/>
    <s v="NO"/>
    <n v="4980.15771484375"/>
    <s v="Services"/>
    <s v="ICOEM ES CZ1-1GB14"/>
    <s v="OPP-0001366510"/>
    <x v="0"/>
    <m/>
    <m/>
    <m/>
    <x v="1"/>
    <x v="0"/>
  </r>
  <r>
    <x v="1"/>
    <x v="9"/>
    <s v="Czech"/>
    <s v="Q12014"/>
    <d v="2013-11-25T00:00:00"/>
    <s v="November"/>
    <x v="3"/>
    <m/>
    <x v="168"/>
    <s v="EDW - Compass"/>
    <s v="01203511"/>
    <x v="77"/>
    <x v="78"/>
    <s v="NO"/>
    <s v="NO"/>
    <n v="3329.368408203125"/>
    <s v="Services"/>
    <s v="Objednavka c. 2228863"/>
    <s v="N/A"/>
    <x v="0"/>
    <m/>
    <m/>
    <m/>
    <x v="1"/>
    <x v="0"/>
  </r>
  <r>
    <x v="1"/>
    <x v="9"/>
    <s v="Czech"/>
    <s v="Q12014"/>
    <d v="2013-12-20T00:00:00"/>
    <s v="December"/>
    <x v="3"/>
    <m/>
    <x v="167"/>
    <s v="EDW - Compass"/>
    <s v="01193757"/>
    <x v="77"/>
    <x v="78"/>
    <s v="NO"/>
    <s v="NO"/>
    <n v="4707.61181640625"/>
    <s v="Services"/>
    <s v="ICOEM ES CZ1-1GB14"/>
    <s v="OPP-0001366510"/>
    <x v="0"/>
    <m/>
    <m/>
    <m/>
    <x v="1"/>
    <x v="0"/>
  </r>
  <r>
    <x v="1"/>
    <x v="9"/>
    <s v="Czech"/>
    <s v="Q12014"/>
    <d v="2013-11-26T00:00:00"/>
    <s v="November"/>
    <x v="3"/>
    <m/>
    <x v="169"/>
    <s v="EDW - Compass"/>
    <s v="01205645"/>
    <x v="77"/>
    <x v="78"/>
    <s v="NO"/>
    <s v="NO"/>
    <n v="1261.4210205078125"/>
    <s v="Services"/>
    <s v="Objednavka c. 2228336"/>
    <s v="N/A"/>
    <x v="0"/>
    <m/>
    <m/>
    <m/>
    <x v="1"/>
    <x v="0"/>
  </r>
  <r>
    <x v="1"/>
    <x v="9"/>
    <s v="Czech"/>
    <s v="Q12014"/>
    <d v="2013-11-27T00:00:00"/>
    <s v="November"/>
    <x v="0"/>
    <m/>
    <x v="170"/>
    <s v="EDW - Non Compass"/>
    <s v="L8R625427"/>
    <x v="78"/>
    <x v="79"/>
    <s v="NO"/>
    <s v="NO"/>
    <n v="2856.15478515625"/>
    <s v="Education"/>
    <s v="Monitoring - Arcerol Mittal"/>
    <s v="N/A"/>
    <x v="0"/>
    <m/>
    <m/>
    <m/>
    <x v="0"/>
    <x v="0"/>
  </r>
  <r>
    <x v="1"/>
    <x v="9"/>
    <s v="Czech"/>
    <s v="Q12014"/>
    <d v="2013-12-23T00:00:00"/>
    <s v="December"/>
    <x v="0"/>
    <m/>
    <x v="171"/>
    <s v="EDW - Non Compass"/>
    <s v="L8R741783"/>
    <x v="79"/>
    <x v="80"/>
    <s v="ATTACH_BY_PO"/>
    <s v="NO"/>
    <n v="2365.671630859375"/>
    <s v="Education"/>
    <s v="4500011881"/>
    <s v="N/A"/>
    <x v="0"/>
    <m/>
    <m/>
    <m/>
    <x v="0"/>
    <x v="0"/>
  </r>
  <r>
    <x v="1"/>
    <x v="9"/>
    <s v="Czech"/>
    <s v="Q12014"/>
    <d v="2013-12-20T00:00:00"/>
    <s v="December"/>
    <x v="3"/>
    <s v="Holusa, Miroslav"/>
    <x v="172"/>
    <s v="EDW - Compass"/>
    <s v="01223485"/>
    <x v="80"/>
    <x v="81"/>
    <s v="NO"/>
    <s v="NO"/>
    <n v="10963.880859375"/>
    <s v="Services"/>
    <s v="Objednavka c. 0000350935"/>
    <s v="OPP-0000619174"/>
    <x v="0"/>
    <m/>
    <m/>
    <m/>
    <x v="1"/>
    <x v="0"/>
  </r>
  <r>
    <x v="1"/>
    <x v="9"/>
    <s v="Czech"/>
    <s v="Q12014"/>
    <d v="2013-11-29T00:00:00"/>
    <s v="November"/>
    <x v="0"/>
    <m/>
    <x v="173"/>
    <s v="EDW - Compass"/>
    <s v="39016137"/>
    <x v="81"/>
    <x v="82"/>
    <s v="NO"/>
    <s v="NO"/>
    <n v="-2726.98486328125"/>
    <s v="Education"/>
    <s v="Monitoring - Arcerol Mittal"/>
    <s v="N/A"/>
    <x v="0"/>
    <m/>
    <m/>
    <m/>
    <x v="0"/>
    <x v="0"/>
  </r>
  <r>
    <x v="1"/>
    <x v="9"/>
    <s v="Czech"/>
    <s v="Q12014"/>
    <d v="2013-12-19T00:00:00"/>
    <s v="December"/>
    <x v="4"/>
    <s v="Holusa, Miroslav"/>
    <x v="174"/>
    <s v="EDW - Compass"/>
    <s v="01222612"/>
    <x v="82"/>
    <x v="83"/>
    <s v="NO"/>
    <s v="NO"/>
    <n v="15298.955078125"/>
    <s v="Services"/>
    <s v="3001148441 (9300)"/>
    <s v="OPP-0001658619"/>
    <x v="0"/>
    <m/>
    <m/>
    <m/>
    <x v="0"/>
    <x v="0"/>
  </r>
  <r>
    <x v="1"/>
    <x v="9"/>
    <s v="Czech"/>
    <s v="Q12014"/>
    <d v="2013-11-27T00:00:00"/>
    <s v="November"/>
    <x v="0"/>
    <m/>
    <x v="175"/>
    <s v="EDW - Non Compass"/>
    <s v="L8R625516"/>
    <x v="83"/>
    <x v="84"/>
    <s v="NO"/>
    <s v="NO"/>
    <n v="2002.105224609375"/>
    <s v="Education"/>
    <s v="1650024696"/>
    <s v="N/A"/>
    <x v="0"/>
    <m/>
    <m/>
    <m/>
    <x v="0"/>
    <x v="0"/>
  </r>
  <r>
    <x v="1"/>
    <x v="9"/>
    <s v="Czech"/>
    <s v="Q12014"/>
    <d v="2013-12-10T00:00:00"/>
    <s v="December"/>
    <x v="0"/>
    <m/>
    <x v="176"/>
    <s v="EDW - Non Compass"/>
    <s v="L8R689638"/>
    <x v="83"/>
    <x v="84"/>
    <s v="NO"/>
    <s v="NO"/>
    <n v="2365.671630859375"/>
    <s v="Education"/>
    <s v="26258288/611"/>
    <s v="N/A"/>
    <x v="0"/>
    <m/>
    <m/>
    <m/>
    <x v="0"/>
    <x v="0"/>
  </r>
  <r>
    <x v="1"/>
    <x v="9"/>
    <s v="Czech"/>
    <s v="Q12014"/>
    <d v="2013-12-17T00:00:00"/>
    <s v="December"/>
    <x v="0"/>
    <m/>
    <x v="177"/>
    <s v="EDW - Non Compass"/>
    <s v="L8R719838"/>
    <x v="83"/>
    <x v="84"/>
    <s v="NO"/>
    <s v="NO"/>
    <n v="1349.9014892578125"/>
    <s v="Education"/>
    <s v="Smlouva o dílo č. 2013-2510-140"/>
    <s v="N/A"/>
    <x v="0"/>
    <m/>
    <m/>
    <m/>
    <x v="0"/>
    <x v="0"/>
  </r>
  <r>
    <x v="1"/>
    <x v="9"/>
    <s v="Czech"/>
    <s v="Q12014"/>
    <d v="2013-12-17T00:00:00"/>
    <s v="December"/>
    <x v="0"/>
    <m/>
    <x v="178"/>
    <s v="EDW - Non Compass"/>
    <s v="L8R719838"/>
    <x v="83"/>
    <x v="84"/>
    <s v="NO"/>
    <s v="NO"/>
    <n v="3599.797607421875"/>
    <s v="Education"/>
    <s v="Smlouva o dílo č. 2013-2510-140"/>
    <s v="N/A"/>
    <x v="0"/>
    <m/>
    <m/>
    <m/>
    <x v="0"/>
    <x v="0"/>
  </r>
  <r>
    <x v="1"/>
    <x v="9"/>
    <s v="Czech"/>
    <s v="Q12014"/>
    <d v="2013-12-18T00:00:00"/>
    <s v="December"/>
    <x v="0"/>
    <m/>
    <x v="179"/>
    <s v="EDW - Non Compass"/>
    <s v="L8R727517"/>
    <x v="83"/>
    <x v="84"/>
    <s v="NO"/>
    <s v="NO"/>
    <n v="4802.23876953125"/>
    <s v="Education"/>
    <s v="1031006289"/>
    <s v="N/A"/>
    <x v="0"/>
    <m/>
    <m/>
    <m/>
    <x v="0"/>
    <x v="0"/>
  </r>
  <r>
    <x v="1"/>
    <x v="9"/>
    <s v="Czech"/>
    <s v="Q12014"/>
    <d v="2013-12-21T00:00:00"/>
    <s v="December"/>
    <x v="3"/>
    <m/>
    <x v="180"/>
    <s v="EDW - Compass"/>
    <s v="01224689"/>
    <x v="84"/>
    <x v="85"/>
    <s v="NO"/>
    <s v="NO"/>
    <n v="75621.890625"/>
    <s v="Services"/>
    <s v="ICOEM TS CZ3-1KO02"/>
    <s v="OPP-0001666156"/>
    <x v="0"/>
    <m/>
    <m/>
    <m/>
    <x v="1"/>
    <x v="0"/>
  </r>
  <r>
    <x v="1"/>
    <x v="9"/>
    <s v="Czech"/>
    <s v="Q12014"/>
    <d v="2013-12-17T00:00:00"/>
    <s v="December"/>
    <x v="3"/>
    <s v="Holusa, Miroslav"/>
    <x v="181"/>
    <s v="EDW - Compass"/>
    <s v="01211806"/>
    <x v="85"/>
    <x v="86"/>
    <s v="NO"/>
    <s v="NO"/>
    <n v="2454.328369140625"/>
    <s v="Services"/>
    <s v="Obj.c. 4200000894 ze dne 5.12.2013"/>
    <s v="OPP-0000618522"/>
    <x v="0"/>
    <m/>
    <m/>
    <m/>
    <x v="1"/>
    <x v="0"/>
  </r>
  <r>
    <x v="1"/>
    <x v="2"/>
    <s v="Germany"/>
    <s v="Q12014"/>
    <d v="2013-11-07T00:00:00"/>
    <s v="November"/>
    <x v="3"/>
    <m/>
    <x v="182"/>
    <s v="EDW - Compass"/>
    <s v="01195722"/>
    <x v="86"/>
    <x v="87"/>
    <s v="NO"/>
    <s v="NO"/>
    <n v="-1927.800048828125"/>
    <s v="Services"/>
    <s v="SOW"/>
    <s v="OPP-0000156371"/>
    <x v="0"/>
    <m/>
    <m/>
    <m/>
    <x v="1"/>
    <x v="0"/>
  </r>
  <r>
    <x v="1"/>
    <x v="2"/>
    <s v="Germany"/>
    <s v="Q12014"/>
    <d v="2013-12-09T00:00:00"/>
    <s v="December"/>
    <x v="3"/>
    <s v="Wolf, Petra"/>
    <x v="183"/>
    <s v="EDW - Compass"/>
    <s v="01212271"/>
    <x v="87"/>
    <x v="88"/>
    <s v="NO"/>
    <s v="NO"/>
    <n v="26508.97265625"/>
    <s v="Services"/>
    <s v="45433162-903-0010"/>
    <s v="OPP-0001580928"/>
    <x v="0"/>
    <m/>
    <m/>
    <m/>
    <x v="1"/>
    <x v="0"/>
  </r>
  <r>
    <x v="1"/>
    <x v="2"/>
    <s v="Germany"/>
    <s v="Q12014"/>
    <d v="2013-12-09T00:00:00"/>
    <s v="December"/>
    <x v="3"/>
    <s v="Wolf, Petra"/>
    <x v="183"/>
    <s v="EDW - Compass"/>
    <s v="01212271"/>
    <x v="87"/>
    <x v="88"/>
    <s v="NO"/>
    <s v="NO"/>
    <n v="3058.7275390625"/>
    <s v="Services"/>
    <s v="45433162-903-0010"/>
    <s v="OPP-0001580928"/>
    <x v="0"/>
    <m/>
    <m/>
    <m/>
    <x v="1"/>
    <x v="0"/>
  </r>
  <r>
    <x v="1"/>
    <x v="2"/>
    <s v="Germany"/>
    <s v="Q12014"/>
    <d v="2013-12-12T00:00:00"/>
    <s v="December"/>
    <x v="0"/>
    <s v="Schiffer, Daniel"/>
    <x v="184"/>
    <s v="EDW - Non Compass"/>
    <s v="83R702276"/>
    <x v="88"/>
    <x v="89"/>
    <s v="NO"/>
    <s v="NO"/>
    <n v="2037.112548828125"/>
    <s v="Education"/>
    <s v="Abteilung:FRA AI/5-T ProcessSupport"/>
    <s v="N/A"/>
    <x v="0"/>
    <m/>
    <m/>
    <m/>
    <x v="0"/>
    <x v="0"/>
  </r>
  <r>
    <x v="1"/>
    <x v="2"/>
    <s v="Germany"/>
    <s v="Q12014"/>
    <d v="2013-12-18T00:00:00"/>
    <s v="December"/>
    <x v="3"/>
    <m/>
    <x v="185"/>
    <s v="EDW - Compass"/>
    <s v="01221507"/>
    <x v="0"/>
    <x v="12"/>
    <s v="NO"/>
    <s v="NO"/>
    <n v="61728.0859375"/>
    <s v="Services"/>
    <s v="CR zu 2910139973 vom 21.03.2013"/>
    <s v="CRMEM1-2-1F9K3FJ"/>
    <x v="0"/>
    <m/>
    <m/>
    <m/>
    <x v="1"/>
    <x v="0"/>
  </r>
  <r>
    <x v="1"/>
    <x v="2"/>
    <s v="Germany"/>
    <s v="Q12014"/>
    <d v="2013-11-27T00:00:00"/>
    <s v="November"/>
    <x v="3"/>
    <m/>
    <x v="186"/>
    <s v="EDW - Compass"/>
    <s v="01123461"/>
    <x v="89"/>
    <x v="90"/>
    <s v="NO"/>
    <s v="NO"/>
    <n v="27.756900787353516"/>
    <s v="Services"/>
    <s v="DEU-984695-SR"/>
    <s v="OPP-0001413729"/>
    <x v="0"/>
    <m/>
    <m/>
    <m/>
    <x v="1"/>
    <x v="0"/>
  </r>
  <r>
    <x v="1"/>
    <x v="2"/>
    <s v="Germany"/>
    <s v="Q12014"/>
    <d v="2013-12-16T00:00:00"/>
    <s v="December"/>
    <x v="3"/>
    <s v="Wolf, Petra"/>
    <x v="187"/>
    <s v="EDW - Compass"/>
    <s v="01048010"/>
    <x v="90"/>
    <x v="91"/>
    <s v="NO"/>
    <s v="NO"/>
    <n v="16313.2138671875"/>
    <s v="Services"/>
    <s v="3100012416"/>
    <s v="OPP-0000676521"/>
    <x v="0"/>
    <m/>
    <m/>
    <m/>
    <x v="1"/>
    <x v="0"/>
  </r>
  <r>
    <x v="1"/>
    <x v="2"/>
    <s v="Germany"/>
    <s v="Q12014"/>
    <d v="2013-12-16T00:00:00"/>
    <s v="December"/>
    <x v="3"/>
    <s v="Wolf, Petra"/>
    <x v="187"/>
    <s v="EDW - Compass"/>
    <s v="01048010"/>
    <x v="90"/>
    <x v="91"/>
    <s v="NO"/>
    <s v="NO"/>
    <n v="4859.97802734375"/>
    <s v="Services"/>
    <s v="3100012416"/>
    <s v="OPP-0000676521"/>
    <x v="0"/>
    <m/>
    <m/>
    <m/>
    <x v="1"/>
    <x v="0"/>
  </r>
  <r>
    <x v="1"/>
    <x v="2"/>
    <s v="Germany"/>
    <s v="Q12014"/>
    <d v="2013-12-19T00:00:00"/>
    <s v="December"/>
    <x v="3"/>
    <s v="Duschek, Thomas"/>
    <x v="188"/>
    <s v="EDW - Compass"/>
    <s v="01104679"/>
    <x v="91"/>
    <x v="92"/>
    <s v="ATTACH_BY_AMIDID"/>
    <s v="NO"/>
    <n v="78167.484375"/>
    <s v="Services"/>
    <s v="Stat. Order ICOEM"/>
    <s v="OPP-0000975488"/>
    <x v="0"/>
    <m/>
    <m/>
    <m/>
    <x v="1"/>
    <x v="1"/>
  </r>
  <r>
    <x v="1"/>
    <x v="2"/>
    <s v="Germany"/>
    <s v="Q12014"/>
    <d v="2013-11-12T00:00:00"/>
    <s v="November"/>
    <x v="3"/>
    <s v="Schiffer, Daniel"/>
    <x v="189"/>
    <s v="EDW - Compass"/>
    <s v="01121878"/>
    <x v="92"/>
    <x v="93"/>
    <s v="NO"/>
    <s v="NO"/>
    <n v="29363.78515625"/>
    <s v="Services"/>
    <s v="8100812132"/>
    <s v="OPP-0001190226"/>
    <x v="0"/>
    <m/>
    <m/>
    <m/>
    <x v="1"/>
    <x v="0"/>
  </r>
  <r>
    <x v="1"/>
    <x v="2"/>
    <s v="Germany"/>
    <s v="Q12014"/>
    <d v="2013-11-26T00:00:00"/>
    <s v="November"/>
    <x v="3"/>
    <s v="Klotsche, Jens"/>
    <x v="190"/>
    <s v="EDW - Compass"/>
    <s v="01206343"/>
    <x v="93"/>
    <x v="94"/>
    <s v="NO"/>
    <s v="NO"/>
    <n v="24571.77734375"/>
    <s v="Services"/>
    <s v="0029"/>
    <s v="OPP-0001862247"/>
    <x v="0"/>
    <m/>
    <m/>
    <m/>
    <x v="1"/>
    <x v="0"/>
  </r>
  <r>
    <x v="1"/>
    <x v="2"/>
    <s v="Germany"/>
    <s v="Q12014"/>
    <d v="2013-11-26T00:00:00"/>
    <s v="November"/>
    <x v="3"/>
    <s v="Klotsche, Jens"/>
    <x v="190"/>
    <s v="EDW - Compass"/>
    <s v="01206343"/>
    <x v="93"/>
    <x v="94"/>
    <s v="NO"/>
    <s v="NO"/>
    <n v="611.7454833984375"/>
    <s v="Services"/>
    <s v="0029"/>
    <s v="OPP-0001862247"/>
    <x v="0"/>
    <m/>
    <m/>
    <m/>
    <x v="1"/>
    <x v="0"/>
  </r>
  <r>
    <x v="1"/>
    <x v="2"/>
    <s v="Germany"/>
    <s v="Q12014"/>
    <d v="2013-12-16T00:00:00"/>
    <s v="December"/>
    <x v="3"/>
    <s v="Duschek, Thomas"/>
    <x v="191"/>
    <s v="EDW - Compass"/>
    <s v="01097031"/>
    <x v="94"/>
    <x v="95"/>
    <s v="NO"/>
    <s v="NO"/>
    <n v="-5421.17041015625"/>
    <s v="Services"/>
    <s v="DEU-933541-SR"/>
    <s v="N/A"/>
    <x v="0"/>
    <m/>
    <m/>
    <m/>
    <x v="1"/>
    <x v="0"/>
  </r>
  <r>
    <x v="1"/>
    <x v="2"/>
    <s v="Germany"/>
    <s v="Q12014"/>
    <d v="2013-12-16T00:00:00"/>
    <s v="December"/>
    <x v="3"/>
    <s v="Rieke, Joerg"/>
    <x v="192"/>
    <s v="EDW - Compass"/>
    <s v="01206394"/>
    <x v="95"/>
    <x v="96"/>
    <s v="ATTACH_BY_AMIDID"/>
    <s v="ATTACH_BY_AMIDID"/>
    <n v="229950.625"/>
    <s v="Services"/>
    <s v="4155812586 v. 31.10.2013"/>
    <s v="SBLCRM-8-1YTGEBR"/>
    <x v="0"/>
    <m/>
    <m/>
    <m/>
    <x v="3"/>
    <x v="2"/>
  </r>
  <r>
    <x v="1"/>
    <x v="2"/>
    <s v="Germany"/>
    <s v="Q12014"/>
    <d v="2013-12-16T00:00:00"/>
    <s v="December"/>
    <x v="3"/>
    <s v="Rieke, Joerg"/>
    <x v="192"/>
    <s v="EDW - Compass"/>
    <s v="01206394"/>
    <x v="95"/>
    <x v="96"/>
    <s v="ATTACH_BY_PO"/>
    <s v="ATTACH_BY_PO"/>
    <n v="-43941.2734375"/>
    <s v="Services"/>
    <s v="4155812586 v. 31.10.2013"/>
    <s v="SBLCRM-8-1YTGEBR"/>
    <x v="0"/>
    <m/>
    <m/>
    <m/>
    <x v="3"/>
    <x v="2"/>
  </r>
  <r>
    <x v="1"/>
    <x v="2"/>
    <s v="Germany"/>
    <s v="Q12014"/>
    <d v="2013-12-16T00:00:00"/>
    <s v="December"/>
    <x v="3"/>
    <s v="Rieke, Joerg"/>
    <x v="193"/>
    <s v="EDW - Compass"/>
    <s v="01206395"/>
    <x v="95"/>
    <x v="96"/>
    <s v="ATTACH_BY_PO"/>
    <s v="ATTACH_BY_PO"/>
    <n v="-347297.4375"/>
    <s v="Services"/>
    <s v="4155812586 v. 31.10.2013"/>
    <s v="SBLCRM-8-1YTGEBR"/>
    <x v="0"/>
    <m/>
    <m/>
    <m/>
    <x v="1"/>
    <x v="2"/>
  </r>
  <r>
    <x v="1"/>
    <x v="2"/>
    <s v="Germany"/>
    <s v="Q12014"/>
    <d v="2013-12-16T00:00:00"/>
    <s v="December"/>
    <x v="3"/>
    <s v="Rieke, Joerg"/>
    <x v="192"/>
    <s v="EDW - Compass"/>
    <s v="01206394"/>
    <x v="95"/>
    <x v="96"/>
    <s v="ATTACH_BY_AMIDID"/>
    <s v="ATTACH_BY_AMIDID"/>
    <n v="1340175.875"/>
    <s v="Services"/>
    <s v="4155812586 v. 31.10.2013"/>
    <s v="SBLCRM-8-1YTGEBR"/>
    <x v="0"/>
    <m/>
    <m/>
    <m/>
    <x v="3"/>
    <x v="2"/>
  </r>
  <r>
    <x v="1"/>
    <x v="2"/>
    <s v="Germany"/>
    <s v="Q12014"/>
    <d v="2013-12-12T00:00:00"/>
    <s v="December"/>
    <x v="3"/>
    <s v="Rieke, Joerg"/>
    <x v="194"/>
    <s v="EDW - Compass"/>
    <s v="01199088"/>
    <x v="95"/>
    <x v="96"/>
    <s v="NO"/>
    <s v="NO"/>
    <n v="76260.3828125"/>
    <s v="Services"/>
    <s v="4750034185 v. 12.11.2013"/>
    <s v="OPP-0001228278"/>
    <x v="0"/>
    <m/>
    <m/>
    <m/>
    <x v="3"/>
    <x v="1"/>
  </r>
  <r>
    <x v="1"/>
    <x v="2"/>
    <s v="Germany"/>
    <s v="Q12014"/>
    <d v="2013-12-12T00:00:00"/>
    <s v="December"/>
    <x v="3"/>
    <s v="Rieke, Joerg"/>
    <x v="195"/>
    <s v="EDW - Compass"/>
    <s v="01087336"/>
    <x v="95"/>
    <x v="96"/>
    <s v="NO"/>
    <s v="NO"/>
    <n v="13542.740234375"/>
    <s v="Services"/>
    <s v="4155764772"/>
    <s v="OPP-0000277895"/>
    <x v="0"/>
    <m/>
    <m/>
    <m/>
    <x v="3"/>
    <x v="1"/>
  </r>
  <r>
    <x v="1"/>
    <x v="2"/>
    <s v="Germany"/>
    <s v="Q12014"/>
    <d v="2013-12-20T00:00:00"/>
    <s v="December"/>
    <x v="3"/>
    <s v="Rieke, Joerg"/>
    <x v="196"/>
    <s v="EDW - Compass"/>
    <s v="01221891"/>
    <x v="95"/>
    <x v="96"/>
    <s v="ATTACH_BY_AMIDID"/>
    <s v="ATTACH_BY_AMIDID"/>
    <n v="92550.296875"/>
    <s v="Services"/>
    <s v="4155826073"/>
    <s v="OPP-0001853061"/>
    <x v="0"/>
    <m/>
    <m/>
    <m/>
    <x v="3"/>
    <x v="2"/>
  </r>
  <r>
    <x v="1"/>
    <x v="2"/>
    <s v="Germany"/>
    <s v="Q12014"/>
    <d v="2013-12-20T00:00:00"/>
    <s v="December"/>
    <x v="3"/>
    <s v="Rieke, Joerg"/>
    <x v="196"/>
    <s v="EDW - Compass"/>
    <s v="01221891"/>
    <x v="95"/>
    <x v="96"/>
    <s v="ATTACH_BY_AMIDID"/>
    <s v="ATTACH_BY_AMIDID"/>
    <n v="71044.046875"/>
    <s v="Services"/>
    <s v="4155826073"/>
    <s v="OPP-0001853061"/>
    <x v="0"/>
    <m/>
    <m/>
    <m/>
    <x v="3"/>
    <x v="2"/>
  </r>
  <r>
    <x v="1"/>
    <x v="2"/>
    <s v="Germany"/>
    <s v="Q12014"/>
    <d v="2013-12-20T00:00:00"/>
    <s v="December"/>
    <x v="3"/>
    <s v="Rieke, Joerg"/>
    <x v="196"/>
    <s v="EDW - Compass"/>
    <s v="01221891"/>
    <x v="95"/>
    <x v="96"/>
    <s v="ATTACH_BY_AMIDID"/>
    <s v="ATTACH_BY_AMIDID"/>
    <n v="172224.03125"/>
    <s v="Services"/>
    <s v="4155826073"/>
    <s v="OPP-0001853061"/>
    <x v="0"/>
    <m/>
    <m/>
    <m/>
    <x v="3"/>
    <x v="2"/>
  </r>
  <r>
    <x v="1"/>
    <x v="2"/>
    <s v="Germany"/>
    <s v="Q12014"/>
    <d v="2013-12-20T00:00:00"/>
    <s v="December"/>
    <x v="0"/>
    <s v="Rieke, Joerg"/>
    <x v="197"/>
    <s v="EDW - Non Compass"/>
    <s v="83R741852"/>
    <x v="95"/>
    <x v="96"/>
    <s v="ATTACH_BY_AMIDID"/>
    <s v="ATTACH_BY_AMIDID"/>
    <n v="2586.8134765625"/>
    <s v="Education"/>
    <s v="4750034185"/>
    <s v="N/A"/>
    <x v="0"/>
    <m/>
    <m/>
    <m/>
    <x v="0"/>
    <x v="2"/>
  </r>
  <r>
    <x v="1"/>
    <x v="2"/>
    <s v="Germany"/>
    <s v="Q12014"/>
    <d v="2014-01-01T00:00:00"/>
    <s v="January"/>
    <x v="3"/>
    <s v="Rieke, Joerg"/>
    <x v="194"/>
    <s v="EDW - Compass"/>
    <s v="01199088"/>
    <x v="95"/>
    <x v="96"/>
    <s v="NO"/>
    <s v="NO"/>
    <n v="76677.3359375"/>
    <s v="Services"/>
    <s v="4750034185 v. 12.11.2013"/>
    <s v="OPP-0001228278"/>
    <x v="0"/>
    <m/>
    <m/>
    <m/>
    <x v="3"/>
    <x v="1"/>
  </r>
  <r>
    <x v="1"/>
    <x v="2"/>
    <s v="Germany"/>
    <s v="Q12014"/>
    <d v="2013-11-12T00:00:00"/>
    <s v="November"/>
    <x v="3"/>
    <s v="Rieke, Joerg"/>
    <x v="198"/>
    <s v="EDW - Compass"/>
    <s v="01193121"/>
    <x v="95"/>
    <x v="96"/>
    <s v="NO"/>
    <s v="NO"/>
    <n v="-911037.625"/>
    <s v="Services"/>
    <s v="stat Order"/>
    <s v="OPP-0001228278"/>
    <x v="0"/>
    <m/>
    <m/>
    <m/>
    <x v="1"/>
    <x v="1"/>
  </r>
  <r>
    <x v="1"/>
    <x v="2"/>
    <s v="Germany"/>
    <s v="Q12014"/>
    <d v="2013-11-12T00:00:00"/>
    <s v="November"/>
    <x v="3"/>
    <s v="Rieke, Joerg"/>
    <x v="194"/>
    <s v="EDW - Compass"/>
    <s v="01199088"/>
    <x v="95"/>
    <x v="96"/>
    <s v="NO"/>
    <s v="NO"/>
    <n v="915124.625"/>
    <s v="Services"/>
    <s v="4750034185 v. 12.11.2013"/>
    <s v="OPP-0001228278"/>
    <x v="0"/>
    <m/>
    <m/>
    <m/>
    <x v="3"/>
    <x v="1"/>
  </r>
  <r>
    <x v="1"/>
    <x v="2"/>
    <s v="Germany"/>
    <s v="Q12014"/>
    <d v="2013-11-27T00:00:00"/>
    <s v="November"/>
    <x v="3"/>
    <s v="Rieke, Joerg"/>
    <x v="192"/>
    <s v="EDW - Compass"/>
    <s v="01206394"/>
    <x v="95"/>
    <x v="96"/>
    <s v="NO"/>
    <s v="ATTACH_BY_AMIDID"/>
    <n v="43941.2734375"/>
    <s v="Services"/>
    <s v="4155812586 v. 31.10.2013"/>
    <s v="SBLCRM-8-1YTGEBR"/>
    <x v="0"/>
    <m/>
    <m/>
    <m/>
    <x v="3"/>
    <x v="2"/>
  </r>
  <r>
    <x v="1"/>
    <x v="2"/>
    <s v="Germany"/>
    <s v="Q12014"/>
    <d v="2013-11-27T00:00:00"/>
    <s v="November"/>
    <x v="3"/>
    <s v="Rieke, Joerg"/>
    <x v="192"/>
    <s v="EDW - Compass"/>
    <s v="01206394"/>
    <x v="95"/>
    <x v="96"/>
    <s v="NO"/>
    <s v="ATTACH_BY_AMIDID"/>
    <n v="957268.4375"/>
    <s v="Services"/>
    <s v="4155812586 v. 31.10.2013"/>
    <s v="SBLCRM-8-1YTGEBR"/>
    <x v="0"/>
    <m/>
    <m/>
    <m/>
    <x v="3"/>
    <x v="2"/>
  </r>
  <r>
    <x v="1"/>
    <x v="2"/>
    <s v="Germany"/>
    <s v="Q12014"/>
    <d v="2013-11-27T00:00:00"/>
    <s v="November"/>
    <x v="0"/>
    <s v="Rieke, Joerg"/>
    <x v="199"/>
    <s v="EDW - Compass"/>
    <s v="30112245"/>
    <x v="95"/>
    <x v="96"/>
    <s v="NO"/>
    <s v="ATTACH_BY_AMIDID"/>
    <n v="130777.484375"/>
    <s v="Education"/>
    <s v="4155812586"/>
    <s v="N/A"/>
    <x v="0"/>
    <m/>
    <m/>
    <m/>
    <x v="0"/>
    <x v="2"/>
  </r>
  <r>
    <x v="1"/>
    <x v="2"/>
    <s v="Germany"/>
    <s v="Q12014"/>
    <d v="2013-11-27T00:00:00"/>
    <s v="November"/>
    <x v="0"/>
    <s v="Rieke, Joerg"/>
    <x v="199"/>
    <s v="EDW - Compass"/>
    <s v="30112245"/>
    <x v="95"/>
    <x v="96"/>
    <s v="NO"/>
    <s v="ATTACH_BY_AMIDID"/>
    <n v="0.10869999974966049"/>
    <s v="Education"/>
    <s v="4155812586"/>
    <s v="N/A"/>
    <x v="0"/>
    <m/>
    <m/>
    <m/>
    <x v="0"/>
    <x v="2"/>
  </r>
  <r>
    <x v="1"/>
    <x v="2"/>
    <s v="Germany"/>
    <s v="Q12014"/>
    <d v="2013-11-27T00:00:00"/>
    <s v="November"/>
    <x v="0"/>
    <s v="Rieke, Joerg"/>
    <x v="200"/>
    <s v="EDW - Compass"/>
    <s v="30112243"/>
    <x v="95"/>
    <x v="96"/>
    <s v="NO"/>
    <s v="ATTACH_BY_AMIDID"/>
    <n v="36215.3359375"/>
    <s v="Education"/>
    <s v="4750034185"/>
    <s v="N/A"/>
    <x v="0"/>
    <m/>
    <m/>
    <m/>
    <x v="0"/>
    <x v="2"/>
  </r>
  <r>
    <x v="1"/>
    <x v="2"/>
    <s v="Germany"/>
    <s v="Q12014"/>
    <d v="2013-11-27T00:00:00"/>
    <s v="November"/>
    <x v="3"/>
    <s v="Rieke, Joerg"/>
    <x v="193"/>
    <s v="EDW - Compass"/>
    <s v="01206395"/>
    <x v="95"/>
    <x v="96"/>
    <s v="NO"/>
    <s v="ATTACH_BY_AMIDID"/>
    <n v="347297.4375"/>
    <s v="Services"/>
    <s v="4155812586 v. 31.10.2013"/>
    <s v="SBLCRM-8-1YTGEBR"/>
    <x v="0"/>
    <m/>
    <m/>
    <m/>
    <x v="1"/>
    <x v="2"/>
  </r>
  <r>
    <x v="1"/>
    <x v="2"/>
    <s v="Germany"/>
    <s v="Q12014"/>
    <d v="2013-11-29T00:00:00"/>
    <s v="November"/>
    <x v="0"/>
    <s v="Rieke, Joerg"/>
    <x v="201"/>
    <s v="EDW - Non Compass"/>
    <s v="83R638233"/>
    <x v="95"/>
    <x v="96"/>
    <s v="NO"/>
    <s v="ATTACH_BY_AMIDID"/>
    <n v="2586.8134765625"/>
    <s v="Education"/>
    <s v="4750034185"/>
    <s v="N/A"/>
    <x v="0"/>
    <m/>
    <m/>
    <m/>
    <x v="0"/>
    <x v="2"/>
  </r>
  <r>
    <x v="1"/>
    <x v="2"/>
    <s v="Germany"/>
    <s v="Q12014"/>
    <d v="2013-11-29T00:00:00"/>
    <s v="November"/>
    <x v="0"/>
    <s v="Rieke, Joerg"/>
    <x v="200"/>
    <s v="EDW - Compass"/>
    <s v="30112243"/>
    <x v="95"/>
    <x v="96"/>
    <s v="NO"/>
    <s v="ATTACH_BY_PO"/>
    <n v="-2586.7861328125"/>
    <s v="Education"/>
    <s v="4750034185"/>
    <s v="N/A"/>
    <x v="0"/>
    <m/>
    <m/>
    <m/>
    <x v="0"/>
    <x v="2"/>
  </r>
  <r>
    <x v="1"/>
    <x v="2"/>
    <s v="Germany"/>
    <s v="Q12014"/>
    <d v="2013-11-01T00:00:00"/>
    <s v="November"/>
    <x v="3"/>
    <s v="Rieke, Joerg"/>
    <x v="195"/>
    <s v="EDW - Compass"/>
    <s v="01087336"/>
    <x v="95"/>
    <x v="96"/>
    <s v="NO"/>
    <s v="NO"/>
    <n v="359379.21875"/>
    <s v="Services"/>
    <s v="4155764772"/>
    <s v="OPP-0000277895"/>
    <x v="0"/>
    <m/>
    <m/>
    <m/>
    <x v="3"/>
    <x v="1"/>
  </r>
  <r>
    <x v="1"/>
    <x v="2"/>
    <s v="Germany"/>
    <s v="Q12014"/>
    <d v="2013-11-01T00:00:00"/>
    <s v="November"/>
    <x v="3"/>
    <s v="Rieke, Joerg"/>
    <x v="202"/>
    <s v="EDW - Compass"/>
    <s v="01192931"/>
    <x v="95"/>
    <x v="96"/>
    <s v="NO"/>
    <s v="NO"/>
    <n v="-566953.5"/>
    <s v="Services"/>
    <s v="4155764772"/>
    <s v="OPP-0000277895"/>
    <x v="0"/>
    <m/>
    <m/>
    <m/>
    <x v="1"/>
    <x v="1"/>
  </r>
  <r>
    <x v="1"/>
    <x v="2"/>
    <s v="Germany"/>
    <s v="Q12014"/>
    <d v="2013-11-01T00:00:00"/>
    <s v="November"/>
    <x v="3"/>
    <s v="Rieke, Joerg"/>
    <x v="195"/>
    <s v="EDW - Compass"/>
    <s v="01087336"/>
    <x v="95"/>
    <x v="96"/>
    <s v="NO"/>
    <s v="NO"/>
    <n v="210117.671875"/>
    <s v="Services"/>
    <s v="4155764772"/>
    <s v="OPP-0000277895"/>
    <x v="0"/>
    <m/>
    <m/>
    <m/>
    <x v="3"/>
    <x v="1"/>
  </r>
  <r>
    <x v="1"/>
    <x v="2"/>
    <s v="Germany"/>
    <s v="Q12014"/>
    <d v="2013-11-01T00:00:00"/>
    <s v="November"/>
    <x v="3"/>
    <s v="Rieke, Joerg"/>
    <x v="203"/>
    <s v="EDW - Compass"/>
    <s v="01192932"/>
    <x v="95"/>
    <x v="96"/>
    <s v="NO"/>
    <s v="NO"/>
    <n v="-2597.320068359375"/>
    <s v="Services"/>
    <s v="sow"/>
    <s v="OPP-0000277895"/>
    <x v="0"/>
    <m/>
    <m/>
    <m/>
    <x v="1"/>
    <x v="1"/>
  </r>
  <r>
    <x v="1"/>
    <x v="2"/>
    <s v="Germany"/>
    <s v="Q12014"/>
    <d v="2013-11-01T00:00:00"/>
    <s v="November"/>
    <x v="3"/>
    <s v="Rieke, Joerg"/>
    <x v="203"/>
    <s v="EDW - Compass"/>
    <s v="01192932"/>
    <x v="95"/>
    <x v="96"/>
    <s v="NO"/>
    <s v="NO"/>
    <n v="-29533.939453125"/>
    <s v="Services"/>
    <s v="sow"/>
    <s v="OPP-0000277895"/>
    <x v="0"/>
    <m/>
    <m/>
    <m/>
    <x v="1"/>
    <x v="1"/>
  </r>
  <r>
    <x v="1"/>
    <x v="2"/>
    <s v="Germany"/>
    <s v="Q12014"/>
    <d v="2013-11-21T00:00:00"/>
    <s v="November"/>
    <x v="3"/>
    <s v="Duschek, Thomas"/>
    <x v="204"/>
    <s v="EDW - Compass"/>
    <s v="01203305"/>
    <x v="96"/>
    <x v="97"/>
    <s v="NO"/>
    <s v="NO"/>
    <n v="17672.6484375"/>
    <s v="Services"/>
    <s v="22611"/>
    <s v="OPP-0001790909"/>
    <x v="0"/>
    <m/>
    <m/>
    <m/>
    <x v="1"/>
    <x v="0"/>
  </r>
  <r>
    <x v="1"/>
    <x v="2"/>
    <s v="Germany"/>
    <s v="Q12014"/>
    <d v="2013-12-09T00:00:00"/>
    <s v="December"/>
    <x v="3"/>
    <s v="Duschek, Thomas"/>
    <x v="205"/>
    <s v="EDW - Compass"/>
    <s v="01186139"/>
    <x v="96"/>
    <x v="97"/>
    <s v="NO"/>
    <s v="NO"/>
    <n v="543.773681640625"/>
    <s v="Services"/>
    <s v="DEU-1005510-SR V2"/>
    <s v="OPP-0001731026"/>
    <x v="0"/>
    <m/>
    <m/>
    <m/>
    <x v="1"/>
    <x v="0"/>
  </r>
  <r>
    <x v="1"/>
    <x v="2"/>
    <s v="Germany"/>
    <s v="Q12014"/>
    <d v="2013-11-25T00:00:00"/>
    <s v="November"/>
    <x v="2"/>
    <s v="Duschek, Thomas"/>
    <x v="206"/>
    <s v="EDW - Compass"/>
    <s v="30107006"/>
    <x v="97"/>
    <x v="98"/>
    <s v="NO"/>
    <s v="NO"/>
    <n v="2402.12060546875"/>
    <s v="ART"/>
    <s v="D21 | 45502438"/>
    <s v="N/A"/>
    <x v="0"/>
    <m/>
    <m/>
    <m/>
    <x v="0"/>
    <x v="0"/>
  </r>
  <r>
    <x v="1"/>
    <x v="2"/>
    <s v="Germany"/>
    <s v="Q12014"/>
    <d v="2013-11-25T00:00:00"/>
    <s v="November"/>
    <x v="2"/>
    <s v="Duschek, Thomas"/>
    <x v="206"/>
    <s v="EDW - Compass"/>
    <s v="30107006"/>
    <x v="97"/>
    <x v="98"/>
    <s v="NO"/>
    <s v="NO"/>
    <n v="2402.12060546875"/>
    <s v="ART"/>
    <s v="D21 | 45502438"/>
    <s v="N/A"/>
    <x v="0"/>
    <m/>
    <m/>
    <m/>
    <x v="0"/>
    <x v="0"/>
  </r>
  <r>
    <x v="1"/>
    <x v="2"/>
    <s v="Germany"/>
    <s v="Q12014"/>
    <d v="2013-12-16T00:00:00"/>
    <s v="December"/>
    <x v="3"/>
    <s v="Hemp, Thomas"/>
    <x v="207"/>
    <s v="EDW - Compass"/>
    <s v="01121934"/>
    <x v="98"/>
    <x v="99"/>
    <s v="NO"/>
    <s v="NO"/>
    <n v="-1046.3909912109375"/>
    <s v="Services"/>
    <s v="7715/649060"/>
    <s v="NA"/>
    <x v="0"/>
    <m/>
    <m/>
    <m/>
    <x v="1"/>
    <x v="0"/>
  </r>
  <r>
    <x v="1"/>
    <x v="2"/>
    <s v="Germany"/>
    <s v="Q12014"/>
    <d v="2013-11-28T00:00:00"/>
    <s v="November"/>
    <x v="3"/>
    <s v="Wolf, Petra"/>
    <x v="208"/>
    <s v="EDW - Compass"/>
    <s v="01206680"/>
    <x v="99"/>
    <x v="100"/>
    <s v="NO"/>
    <s v="NO"/>
    <n v="9053.833984375"/>
    <s v="Services"/>
    <s v="4502546958 v. 19.11.2013"/>
    <s v="OPP-0000154363"/>
    <x v="0"/>
    <m/>
    <m/>
    <m/>
    <x v="1"/>
    <x v="1"/>
  </r>
  <r>
    <x v="1"/>
    <x v="2"/>
    <s v="Germany"/>
    <s v="Q12014"/>
    <d v="2013-11-28T00:00:00"/>
    <s v="November"/>
    <x v="3"/>
    <s v="Wolf, Petra"/>
    <x v="209"/>
    <s v="EDW - Compass"/>
    <s v="01206682"/>
    <x v="99"/>
    <x v="100"/>
    <s v="NO"/>
    <s v="NO"/>
    <n v="65184.8828125"/>
    <s v="Services"/>
    <s v="4502537668 v. 7.11.2013"/>
    <s v="OPP-0000154363"/>
    <x v="0"/>
    <m/>
    <m/>
    <m/>
    <x v="1"/>
    <x v="1"/>
  </r>
  <r>
    <x v="1"/>
    <x v="2"/>
    <s v="Germany"/>
    <s v="Q12014"/>
    <d v="2013-11-28T00:00:00"/>
    <s v="November"/>
    <x v="3"/>
    <s v="Wolf, Petra"/>
    <x v="208"/>
    <s v="EDW - Compass"/>
    <s v="01206680"/>
    <x v="99"/>
    <x v="100"/>
    <s v="NO"/>
    <s v="NO"/>
    <n v="3480.152099609375"/>
    <s v="Services"/>
    <s v="4502546958 v. 19.11.2013"/>
    <s v="OPP-0000154363"/>
    <x v="0"/>
    <m/>
    <m/>
    <m/>
    <x v="1"/>
    <x v="1"/>
  </r>
  <r>
    <x v="1"/>
    <x v="2"/>
    <s v="Germany"/>
    <s v="Q12014"/>
    <d v="2013-12-20T00:00:00"/>
    <s v="December"/>
    <x v="3"/>
    <s v="Wolf, Petra"/>
    <x v="210"/>
    <s v="EDW - Compass"/>
    <s v="01223182"/>
    <x v="99"/>
    <x v="100"/>
    <s v="NO"/>
    <s v="NO"/>
    <n v="588743.875"/>
    <s v="Services"/>
    <s v="4502564453"/>
    <s v="OPP-0000523326"/>
    <x v="0"/>
    <m/>
    <m/>
    <m/>
    <x v="3"/>
    <x v="1"/>
  </r>
  <r>
    <x v="1"/>
    <x v="2"/>
    <s v="Germany"/>
    <s v="Q12014"/>
    <d v="2013-12-20T00:00:00"/>
    <s v="December"/>
    <x v="3"/>
    <s v="Wolf, Petra"/>
    <x v="210"/>
    <s v="EDW - Compass"/>
    <s v="01223182"/>
    <x v="99"/>
    <x v="100"/>
    <s v="NO"/>
    <s v="NO"/>
    <n v="21003.26171875"/>
    <s v="Services"/>
    <s v="4502564453"/>
    <s v="OPP-0000523326"/>
    <x v="0"/>
    <m/>
    <m/>
    <m/>
    <x v="3"/>
    <x v="1"/>
  </r>
  <r>
    <x v="1"/>
    <x v="2"/>
    <s v="Germany"/>
    <s v="Q12014"/>
    <d v="2013-11-25T00:00:00"/>
    <s v="November"/>
    <x v="3"/>
    <s v="Wolf, Petra"/>
    <x v="211"/>
    <s v="EDW - Compass"/>
    <s v="01203729"/>
    <x v="99"/>
    <x v="100"/>
    <s v="NO"/>
    <s v="NO"/>
    <n v="35277.32421875"/>
    <s v="Services"/>
    <s v="4502546966"/>
    <s v="OPP-0001844542"/>
    <x v="0"/>
    <m/>
    <m/>
    <m/>
    <x v="1"/>
    <x v="1"/>
  </r>
  <r>
    <x v="1"/>
    <x v="2"/>
    <s v="Germany"/>
    <s v="Q12014"/>
    <d v="2013-11-01T00:00:00"/>
    <s v="November"/>
    <x v="3"/>
    <s v="Wolf, Petra"/>
    <x v="212"/>
    <s v="EDW - Compass"/>
    <s v="01141828"/>
    <x v="99"/>
    <x v="100"/>
    <s v="ATTACH_BY_AMIDID"/>
    <s v="NO"/>
    <n v="5558.19970703125"/>
    <s v="Services"/>
    <s v="4502473985"/>
    <s v="OPP-0000154363"/>
    <x v="0"/>
    <m/>
    <m/>
    <m/>
    <x v="1"/>
    <x v="1"/>
  </r>
  <r>
    <x v="1"/>
    <x v="2"/>
    <s v="Germany"/>
    <s v="Q12014"/>
    <d v="2013-11-01T00:00:00"/>
    <s v="November"/>
    <x v="3"/>
    <s v="Wolf, Petra"/>
    <x v="212"/>
    <s v="EDW - Compass"/>
    <s v="01141828"/>
    <x v="99"/>
    <x v="100"/>
    <s v="ATTACH_BY_AMIDID"/>
    <s v="NO"/>
    <n v="760.0955810546875"/>
    <s v="Services"/>
    <s v="4502473985"/>
    <s v="OPP-0000154363"/>
    <x v="0"/>
    <m/>
    <m/>
    <m/>
    <x v="1"/>
    <x v="1"/>
  </r>
  <r>
    <x v="1"/>
    <x v="2"/>
    <s v="Germany"/>
    <s v="Q12014"/>
    <d v="2013-11-01T00:00:00"/>
    <s v="November"/>
    <x v="3"/>
    <s v="Wolf, Petra"/>
    <x v="212"/>
    <s v="EDW - Compass"/>
    <s v="01141828"/>
    <x v="99"/>
    <x v="100"/>
    <s v="ATTACH_BY_AMIDID"/>
    <s v="NO"/>
    <n v="5273.16357421875"/>
    <s v="Services"/>
    <s v="4502473985"/>
    <s v="OPP-0000154363"/>
    <x v="0"/>
    <m/>
    <m/>
    <m/>
    <x v="1"/>
    <x v="1"/>
  </r>
  <r>
    <x v="1"/>
    <x v="2"/>
    <s v="Germany"/>
    <s v="Q12014"/>
    <d v="2013-11-28T00:00:00"/>
    <s v="November"/>
    <x v="3"/>
    <s v="Wolf, Petra"/>
    <x v="208"/>
    <s v="EDW - Compass"/>
    <s v="01206680"/>
    <x v="99"/>
    <x v="100"/>
    <s v="NO"/>
    <s v="NO"/>
    <n v="16965.7421875"/>
    <s v="Services"/>
    <s v="4502546958 v. 19.11.2013"/>
    <s v="OPP-0000154363"/>
    <x v="0"/>
    <m/>
    <m/>
    <m/>
    <x v="1"/>
    <x v="1"/>
  </r>
  <r>
    <x v="1"/>
    <x v="2"/>
    <s v="Germany"/>
    <s v="Q12014"/>
    <d v="2013-11-28T00:00:00"/>
    <s v="November"/>
    <x v="3"/>
    <s v="Wolf, Petra"/>
    <x v="213"/>
    <s v="EDW - Compass"/>
    <s v="01206677"/>
    <x v="99"/>
    <x v="100"/>
    <s v="NO"/>
    <s v="NO"/>
    <n v="4241.435546875"/>
    <s v="Services"/>
    <s v="4502473985 v. 07.11.2013"/>
    <s v="OPP-0000154363"/>
    <x v="0"/>
    <m/>
    <m/>
    <m/>
    <x v="1"/>
    <x v="1"/>
  </r>
  <r>
    <x v="1"/>
    <x v="2"/>
    <s v="Germany"/>
    <s v="Q12014"/>
    <d v="2013-11-29T00:00:00"/>
    <s v="November"/>
    <x v="3"/>
    <s v="Duschek, Thomas"/>
    <x v="214"/>
    <s v="EDW - Compass"/>
    <s v="01051935"/>
    <x v="100"/>
    <x v="101"/>
    <s v="NO"/>
    <s v="NO"/>
    <n v="815.66058349609375"/>
    <s v="Services"/>
    <s v="Bestell Nr 4500094576 v.04.03.2013"/>
    <s v="N/A"/>
    <x v="0"/>
    <m/>
    <m/>
    <m/>
    <x v="1"/>
    <x v="0"/>
  </r>
  <r>
    <x v="1"/>
    <x v="2"/>
    <s v="Germany"/>
    <s v="Q12014"/>
    <d v="2013-11-01T00:00:00"/>
    <s v="November"/>
    <x v="3"/>
    <s v="Wolf, Petra"/>
    <x v="215"/>
    <s v="EDW - Compass"/>
    <s v="01175643"/>
    <x v="101"/>
    <x v="102"/>
    <s v="ATTACH_BY_AMIDID"/>
    <s v="NO"/>
    <n v="242.08369445800781"/>
    <s v="Services"/>
    <s v="CI 47018954"/>
    <s v="OPP-0001652957"/>
    <x v="0"/>
    <m/>
    <m/>
    <m/>
    <x v="1"/>
    <x v="0"/>
  </r>
  <r>
    <x v="1"/>
    <x v="2"/>
    <s v="Germany"/>
    <s v="Q12014"/>
    <d v="2013-11-08T00:00:00"/>
    <s v="November"/>
    <x v="3"/>
    <s v="Wolf, Petra"/>
    <x v="216"/>
    <s v="EDW - Compass"/>
    <s v="01196746"/>
    <x v="101"/>
    <x v="102"/>
    <s v="NO"/>
    <s v="NO"/>
    <n v="-242.39999389648437"/>
    <s v="Services"/>
    <s v="Correction"/>
    <s v="OPP-0001652957"/>
    <x v="0"/>
    <m/>
    <m/>
    <m/>
    <x v="1"/>
    <x v="0"/>
  </r>
  <r>
    <x v="1"/>
    <x v="11"/>
    <s v="Italy"/>
    <s v="Q12014"/>
    <d v="2013-12-13T00:00:00"/>
    <s v="December"/>
    <x v="3"/>
    <s v="Wolf, Petra"/>
    <x v="217"/>
    <s v="EDW - Compass"/>
    <s v="01217071"/>
    <x v="102"/>
    <x v="103"/>
    <s v="NO"/>
    <s v="NO"/>
    <n v="183903.671875"/>
    <s v="Services"/>
    <s v="4501359453"/>
    <s v="OPP-0001725985"/>
    <x v="0"/>
    <m/>
    <m/>
    <m/>
    <x v="3"/>
    <x v="0"/>
  </r>
  <r>
    <x v="1"/>
    <x v="11"/>
    <s v="Italy"/>
    <s v="Q12014"/>
    <d v="2013-12-13T00:00:00"/>
    <s v="December"/>
    <x v="3"/>
    <s v="Wolf, Petra"/>
    <x v="217"/>
    <s v="EDW - Compass"/>
    <s v="01217071"/>
    <x v="102"/>
    <x v="103"/>
    <s v="NO"/>
    <s v="NO"/>
    <n v="40367.9453125"/>
    <s v="Services"/>
    <s v="4501359453"/>
    <s v="OPP-0001725985"/>
    <x v="0"/>
    <m/>
    <m/>
    <m/>
    <x v="3"/>
    <x v="0"/>
  </r>
  <r>
    <x v="1"/>
    <x v="11"/>
    <s v="Italy"/>
    <s v="Q12014"/>
    <d v="2013-12-13T00:00:00"/>
    <s v="December"/>
    <x v="3"/>
    <s v="Wolf, Petra"/>
    <x v="217"/>
    <s v="EDW - Compass"/>
    <s v="01217071"/>
    <x v="102"/>
    <x v="103"/>
    <s v="NO"/>
    <s v="NO"/>
    <n v="127744.15625"/>
    <s v="Services"/>
    <s v="4501359453"/>
    <s v="OPP-0001725985"/>
    <x v="0"/>
    <m/>
    <m/>
    <m/>
    <x v="3"/>
    <x v="0"/>
  </r>
  <r>
    <x v="1"/>
    <x v="11"/>
    <s v="Italy"/>
    <s v="Q12014"/>
    <d v="2013-12-13T00:00:00"/>
    <s v="December"/>
    <x v="3"/>
    <s v="Wolf, Petra"/>
    <x v="217"/>
    <s v="EDW - Compass"/>
    <s v="01217071"/>
    <x v="102"/>
    <x v="103"/>
    <s v="NO"/>
    <s v="NO"/>
    <n v="43627.2421875"/>
    <s v="Services"/>
    <s v="4501359453"/>
    <s v="OPP-0001725985"/>
    <x v="0"/>
    <m/>
    <m/>
    <m/>
    <x v="3"/>
    <x v="0"/>
  </r>
  <r>
    <x v="1"/>
    <x v="11"/>
    <s v="Italy"/>
    <s v="Q12014"/>
    <d v="2013-12-26T00:00:00"/>
    <s v="December"/>
    <x v="3"/>
    <s v="Wolf, Petra"/>
    <x v="218"/>
    <s v="EDW - Compass"/>
    <s v="01137522"/>
    <x v="102"/>
    <x v="103"/>
    <s v="NO"/>
    <s v="NO"/>
    <n v="26750.17578125"/>
    <s v="Services"/>
    <s v="4501320333"/>
    <s v="OPP-0000829969"/>
    <x v="0"/>
    <m/>
    <m/>
    <m/>
    <x v="1"/>
    <x v="0"/>
  </r>
  <r>
    <x v="1"/>
    <x v="11"/>
    <s v="Italy"/>
    <s v="Q12014"/>
    <d v="2013-12-26T00:00:00"/>
    <s v="December"/>
    <x v="3"/>
    <s v="Wolf, Petra"/>
    <x v="218"/>
    <s v="EDW - Compass"/>
    <s v="01137522"/>
    <x v="102"/>
    <x v="103"/>
    <s v="NO"/>
    <s v="NO"/>
    <n v="19527.2421875"/>
    <s v="Services"/>
    <s v="4501320333"/>
    <s v="OPP-0000829969"/>
    <x v="0"/>
    <m/>
    <m/>
    <m/>
    <x v="1"/>
    <x v="0"/>
  </r>
  <r>
    <x v="1"/>
    <x v="11"/>
    <s v="Italy"/>
    <s v="Q12014"/>
    <d v="2013-11-26T00:00:00"/>
    <s v="November"/>
    <x v="3"/>
    <s v="Wolf, Petra"/>
    <x v="218"/>
    <s v="EDW - Compass"/>
    <s v="01137522"/>
    <x v="102"/>
    <x v="103"/>
    <s v="NO"/>
    <s v="NO"/>
    <n v="26750.1640625"/>
    <s v="Services"/>
    <s v="4501320333"/>
    <s v="OPP-0000829969"/>
    <x v="0"/>
    <m/>
    <m/>
    <m/>
    <x v="1"/>
    <x v="0"/>
  </r>
  <r>
    <x v="1"/>
    <x v="11"/>
    <s v="Italy"/>
    <s v="Q12014"/>
    <d v="2013-11-26T00:00:00"/>
    <s v="November"/>
    <x v="3"/>
    <s v="Wolf, Petra"/>
    <x v="218"/>
    <s v="EDW - Compass"/>
    <s v="01137522"/>
    <x v="102"/>
    <x v="103"/>
    <s v="NO"/>
    <s v="NO"/>
    <n v="19527.2421875"/>
    <s v="Services"/>
    <s v="4501320333"/>
    <s v="OPP-0000829969"/>
    <x v="0"/>
    <m/>
    <m/>
    <m/>
    <x v="1"/>
    <x v="0"/>
  </r>
  <r>
    <x v="1"/>
    <x v="2"/>
    <s v="Germany"/>
    <s v="Q12014"/>
    <d v="2013-12-20T00:00:00"/>
    <s v="December"/>
    <x v="3"/>
    <s v="Duschek, Thomas"/>
    <x v="219"/>
    <s v="EDW - Compass"/>
    <s v="00971156"/>
    <x v="103"/>
    <x v="104"/>
    <s v="NO"/>
    <s v="NO"/>
    <n v="-22642.48046875"/>
    <s v="Services"/>
    <s v="2000280829"/>
    <s v="SBLCRM-8-23UV0Y1"/>
    <x v="0"/>
    <m/>
    <m/>
    <m/>
    <x v="1"/>
    <x v="0"/>
  </r>
  <r>
    <x v="1"/>
    <x v="2"/>
    <s v="Germany"/>
    <s v="Q12014"/>
    <d v="2013-12-20T00:00:00"/>
    <s v="December"/>
    <x v="3"/>
    <s v="Duschek, Thomas"/>
    <x v="219"/>
    <s v="EDW - Compass"/>
    <s v="00971156"/>
    <x v="103"/>
    <x v="104"/>
    <s v="NO"/>
    <s v="NO"/>
    <n v="-1254.3419189453125"/>
    <s v="Services"/>
    <s v="2000280829"/>
    <s v="SBLCRM-8-23UV0Y1"/>
    <x v="0"/>
    <m/>
    <m/>
    <m/>
    <x v="1"/>
    <x v="0"/>
  </r>
  <r>
    <x v="1"/>
    <x v="2"/>
    <s v="Germany"/>
    <s v="Q12014"/>
    <d v="2013-11-28T00:00:00"/>
    <s v="November"/>
    <x v="4"/>
    <s v="Hemp, Thomas"/>
    <x v="220"/>
    <s v="EDW - Compass"/>
    <s v="01208046"/>
    <x v="104"/>
    <x v="105"/>
    <s v="NO"/>
    <s v="NO"/>
    <n v="4893.9638671875"/>
    <s v="Services"/>
    <s v="7715/47922190"/>
    <s v="OPP-0001971360"/>
    <x v="0"/>
    <m/>
    <m/>
    <m/>
    <x v="0"/>
    <x v="0"/>
  </r>
  <r>
    <x v="1"/>
    <x v="2"/>
    <s v="Germany"/>
    <s v="Q12014"/>
    <d v="2013-11-01T00:00:00"/>
    <s v="November"/>
    <x v="3"/>
    <s v="Hemp, Thomas"/>
    <x v="221"/>
    <s v="EDW - Compass"/>
    <s v="01142097"/>
    <x v="104"/>
    <x v="105"/>
    <s v="NO"/>
    <s v="NO"/>
    <n v="1425.179443359375"/>
    <s v="Services"/>
    <s v="7715/47922190"/>
    <s v="OPP-0000156371"/>
    <x v="0"/>
    <m/>
    <m/>
    <m/>
    <x v="1"/>
    <x v="0"/>
  </r>
  <r>
    <x v="1"/>
    <x v="2"/>
    <s v="Germany"/>
    <s v="Q12014"/>
    <d v="2013-11-01T00:00:00"/>
    <s v="November"/>
    <x v="3"/>
    <s v="Hemp, Thomas"/>
    <x v="221"/>
    <s v="EDW - Compass"/>
    <s v="01142097"/>
    <x v="104"/>
    <x v="105"/>
    <s v="NO"/>
    <s v="NO"/>
    <n v="500.5640869140625"/>
    <s v="Services"/>
    <s v="7715/47922190"/>
    <s v="OPP-0000156371"/>
    <x v="0"/>
    <m/>
    <m/>
    <m/>
    <x v="1"/>
    <x v="0"/>
  </r>
  <r>
    <x v="1"/>
    <x v="2"/>
    <s v="Germany"/>
    <s v="Q12014"/>
    <d v="2013-11-01T00:00:00"/>
    <s v="November"/>
    <x v="3"/>
    <s v="Wolf, Petra"/>
    <x v="222"/>
    <s v="EDW - Compass"/>
    <s v="01179198"/>
    <x v="105"/>
    <x v="106"/>
    <s v="NO"/>
    <s v="NO"/>
    <n v="707.29010009765625"/>
    <s v="Services"/>
    <s v="7200039347"/>
    <s v="OPP-0001179168"/>
    <x v="0"/>
    <m/>
    <m/>
    <m/>
    <x v="1"/>
    <x v="0"/>
  </r>
  <r>
    <x v="1"/>
    <x v="2"/>
    <s v="Germany"/>
    <s v="Q12014"/>
    <d v="2013-11-05T00:00:00"/>
    <s v="November"/>
    <x v="3"/>
    <s v="Wolf, Petra"/>
    <x v="223"/>
    <s v="EDW - Compass"/>
    <s v="01194624"/>
    <x v="105"/>
    <x v="106"/>
    <s v="NO"/>
    <s v="NO"/>
    <n v="-722.27001953125"/>
    <s v="Services"/>
    <s v="sow"/>
    <s v="OPP-0001179168"/>
    <x v="0"/>
    <m/>
    <m/>
    <m/>
    <x v="1"/>
    <x v="0"/>
  </r>
  <r>
    <x v="1"/>
    <x v="2"/>
    <s v="Germany"/>
    <s v="Q12014"/>
    <d v="2013-11-04T00:00:00"/>
    <s v="November"/>
    <x v="0"/>
    <m/>
    <x v="224"/>
    <s v="EDW - Non Compass"/>
    <s v="83R531889"/>
    <x v="106"/>
    <x v="107"/>
    <s v="NO"/>
    <s v="NO"/>
    <n v="3772.4306640625"/>
    <s v="Education"/>
    <s v="DE108093W"/>
    <s v="N/A"/>
    <x v="0"/>
    <m/>
    <m/>
    <m/>
    <x v="0"/>
    <x v="0"/>
  </r>
  <r>
    <x v="1"/>
    <x v="2"/>
    <s v="Germany"/>
    <s v="Q12014"/>
    <d v="2013-11-29T00:00:00"/>
    <s v="November"/>
    <x v="0"/>
    <s v="Rieke, Joerg"/>
    <x v="225"/>
    <s v="EDW - Compass"/>
    <s v="39408272"/>
    <x v="107"/>
    <x v="108"/>
    <s v="NO"/>
    <s v="NO"/>
    <n v="-21962.80078125"/>
    <s v="Education"/>
    <s v="LOC 29.10.2013"/>
    <s v="N/A"/>
    <x v="0"/>
    <m/>
    <m/>
    <m/>
    <x v="0"/>
    <x v="1"/>
  </r>
  <r>
    <x v="1"/>
    <x v="2"/>
    <s v="Germany"/>
    <s v="Q12014"/>
    <d v="2013-11-07T00:00:00"/>
    <s v="November"/>
    <x v="1"/>
    <s v="Rieke, Joerg"/>
    <x v="226"/>
    <s v="EDW - Non Compass"/>
    <s v="83R545855"/>
    <x v="107"/>
    <x v="108"/>
    <s v="NO"/>
    <s v="NO"/>
    <n v="7141.21826171875"/>
    <s v="ART"/>
    <s v="5000476964"/>
    <s v="N/A"/>
    <x v="0"/>
    <m/>
    <m/>
    <m/>
    <x v="0"/>
    <x v="1"/>
  </r>
  <r>
    <x v="1"/>
    <x v="2"/>
    <s v="Germany"/>
    <s v="Q12014"/>
    <d v="2013-11-07T00:00:00"/>
    <s v="November"/>
    <x v="1"/>
    <s v="Rieke, Joerg"/>
    <x v="226"/>
    <s v="EDW - Non Compass"/>
    <s v="83R545855"/>
    <x v="107"/>
    <x v="108"/>
    <s v="NO"/>
    <s v="NO"/>
    <n v="46415.796875"/>
    <s v="ART"/>
    <s v="5000476964"/>
    <s v="N/A"/>
    <x v="0"/>
    <m/>
    <m/>
    <m/>
    <x v="0"/>
    <x v="1"/>
  </r>
  <r>
    <x v="1"/>
    <x v="2"/>
    <s v="Germany"/>
    <s v="Q12014"/>
    <d v="2013-11-07T00:00:00"/>
    <s v="November"/>
    <x v="1"/>
    <s v="Rieke, Joerg"/>
    <x v="226"/>
    <s v="EDW - Non Compass"/>
    <s v="83R545855"/>
    <x v="107"/>
    <x v="108"/>
    <s v="NO"/>
    <s v="NO"/>
    <n v="7141.21826171875"/>
    <s v="ART"/>
    <s v="5000476964"/>
    <s v="N/A"/>
    <x v="0"/>
    <m/>
    <m/>
    <m/>
    <x v="0"/>
    <x v="1"/>
  </r>
  <r>
    <x v="1"/>
    <x v="2"/>
    <s v="Germany"/>
    <s v="Q12014"/>
    <d v="2013-12-18T00:00:00"/>
    <s v="December"/>
    <x v="3"/>
    <s v="Wolf, Petra/ Klotsche, Jens"/>
    <x v="227"/>
    <s v="EDW - Compass"/>
    <s v="01220115"/>
    <x v="108"/>
    <x v="109"/>
    <s v="NO"/>
    <s v="NO"/>
    <n v="90062.53125"/>
    <s v="Services"/>
    <s v="....."/>
    <s v="OPP-0002069539"/>
    <x v="0"/>
    <m/>
    <m/>
    <m/>
    <x v="1"/>
    <x v="1"/>
  </r>
  <r>
    <x v="1"/>
    <x v="2"/>
    <s v="Germany"/>
    <s v="Q12014"/>
    <d v="2013-12-20T00:00:00"/>
    <s v="December"/>
    <x v="3"/>
    <s v="Klotsche, Jens"/>
    <x v="228"/>
    <s v="EDW - Compass"/>
    <s v="01034460"/>
    <x v="109"/>
    <x v="110"/>
    <s v="NO"/>
    <s v="NO"/>
    <n v="-3182.601806640625"/>
    <s v="Services"/>
    <s v="4500042011 v. 30.01.2013"/>
    <s v="SIEBEL LINKER NOT COMPLETED"/>
    <x v="0"/>
    <m/>
    <m/>
    <m/>
    <x v="1"/>
    <x v="0"/>
  </r>
  <r>
    <x v="1"/>
    <x v="2"/>
    <s v="Germany"/>
    <s v="Q12014"/>
    <d v="2013-12-20T00:00:00"/>
    <s v="December"/>
    <x v="3"/>
    <s v="Klotsche, Jens"/>
    <x v="229"/>
    <s v="EDW - Compass"/>
    <s v="01223383"/>
    <x v="109"/>
    <x v="110"/>
    <s v="NO"/>
    <s v="NO"/>
    <n v="10603.5888671875"/>
    <s v="Services"/>
    <s v="4500043697"/>
    <s v="OPP-0001710408"/>
    <x v="0"/>
    <m/>
    <m/>
    <m/>
    <x v="1"/>
    <x v="0"/>
  </r>
  <r>
    <x v="1"/>
    <x v="2"/>
    <s v="Germany"/>
    <s v="Q12014"/>
    <d v="2013-12-20T00:00:00"/>
    <s v="December"/>
    <x v="3"/>
    <s v="Klotsche, Jens"/>
    <x v="228"/>
    <s v="EDW - Compass"/>
    <s v="01034460"/>
    <x v="109"/>
    <x v="110"/>
    <s v="NO"/>
    <s v="NO"/>
    <n v="-9013.220703125"/>
    <s v="Services"/>
    <s v="4500042011 v. 30.01.2013"/>
    <s v="SIEBEL LINKER NOT COMPLETED"/>
    <x v="0"/>
    <m/>
    <m/>
    <m/>
    <x v="1"/>
    <x v="0"/>
  </r>
  <r>
    <x v="1"/>
    <x v="2"/>
    <s v="Germany"/>
    <s v="Q12014"/>
    <d v="2013-12-20T00:00:00"/>
    <s v="December"/>
    <x v="3"/>
    <s v="Klotsche, Jens"/>
    <x v="230"/>
    <s v="EDW - Compass"/>
    <s v="00882239"/>
    <x v="109"/>
    <x v="110"/>
    <s v="NO"/>
    <s v="NO"/>
    <n v="-635.172607421875"/>
    <s v="Services"/>
    <s v="4500039111"/>
    <s v="SBLCRM-8-1QTXT9F"/>
    <x v="0"/>
    <m/>
    <m/>
    <m/>
    <x v="1"/>
    <x v="0"/>
  </r>
  <r>
    <x v="1"/>
    <x v="2"/>
    <s v="Germany"/>
    <s v="Q12014"/>
    <d v="2013-12-20T00:00:00"/>
    <s v="December"/>
    <x v="3"/>
    <s v="Klotsche, Jens"/>
    <x v="231"/>
    <s v="EDW - Compass"/>
    <s v="01059246"/>
    <x v="109"/>
    <x v="110"/>
    <s v="NO"/>
    <s v="NO"/>
    <n v="-3064.50048828125"/>
    <s v="Services"/>
    <s v="4500042011"/>
    <s v="NA"/>
    <x v="0"/>
    <m/>
    <m/>
    <m/>
    <x v="1"/>
    <x v="0"/>
  </r>
  <r>
    <x v="1"/>
    <x v="2"/>
    <s v="Germany"/>
    <s v="Q12014"/>
    <d v="2013-12-20T00:00:00"/>
    <s v="December"/>
    <x v="3"/>
    <s v="Klotsche, Jens"/>
    <x v="229"/>
    <s v="EDW - Compass"/>
    <s v="01223383"/>
    <x v="109"/>
    <x v="110"/>
    <s v="NO"/>
    <s v="NO"/>
    <n v="88363.2421875"/>
    <s v="Services"/>
    <s v="4500043697"/>
    <s v="OPP-0001710408"/>
    <x v="0"/>
    <m/>
    <m/>
    <m/>
    <x v="1"/>
    <x v="0"/>
  </r>
  <r>
    <x v="1"/>
    <x v="2"/>
    <s v="Germany"/>
    <s v="Q12014"/>
    <d v="2013-12-20T00:00:00"/>
    <s v="December"/>
    <x v="3"/>
    <s v="Klotsche, Jens"/>
    <x v="232"/>
    <s v="EDW - Compass"/>
    <s v="00969894"/>
    <x v="109"/>
    <x v="110"/>
    <s v="NO"/>
    <s v="NO"/>
    <n v="-13173.806640625"/>
    <s v="Services"/>
    <s v="4500036933"/>
    <s v="OPP-0000263937"/>
    <x v="0"/>
    <m/>
    <m/>
    <m/>
    <x v="1"/>
    <x v="0"/>
  </r>
  <r>
    <x v="1"/>
    <x v="2"/>
    <s v="Germany"/>
    <s v="Q12014"/>
    <d v="2013-12-20T00:00:00"/>
    <s v="December"/>
    <x v="3"/>
    <s v="Klotsche, Jens"/>
    <x v="232"/>
    <s v="EDW - Compass"/>
    <s v="00969894"/>
    <x v="109"/>
    <x v="110"/>
    <s v="NO"/>
    <s v="NO"/>
    <n v="-1235.0443115234375"/>
    <s v="Services"/>
    <s v="4500036933"/>
    <s v="OPP-0000263937"/>
    <x v="0"/>
    <m/>
    <m/>
    <m/>
    <x v="1"/>
    <x v="0"/>
  </r>
  <r>
    <x v="1"/>
    <x v="2"/>
    <s v="Germany"/>
    <s v="Q12014"/>
    <d v="2013-12-20T00:00:00"/>
    <s v="December"/>
    <x v="3"/>
    <s v="Klotsche, Jens"/>
    <x v="230"/>
    <s v="EDW - Compass"/>
    <s v="00882239"/>
    <x v="109"/>
    <x v="110"/>
    <s v="NO"/>
    <s v="NO"/>
    <n v="-6775.17529296875"/>
    <s v="Services"/>
    <s v="4500039111"/>
    <s v="SBLCRM-8-1QTXT9F"/>
    <x v="0"/>
    <m/>
    <m/>
    <m/>
    <x v="1"/>
    <x v="0"/>
  </r>
  <r>
    <x v="1"/>
    <x v="2"/>
    <s v="Germany"/>
    <s v="Q12014"/>
    <d v="2013-12-20T00:00:00"/>
    <s v="December"/>
    <x v="3"/>
    <s v="Klotsche, Jens"/>
    <x v="233"/>
    <s v="EDW - Compass"/>
    <s v="00834217"/>
    <x v="109"/>
    <x v="110"/>
    <s v="NO"/>
    <s v="NO"/>
    <n v="-16262.330078125"/>
    <s v="Services"/>
    <s v="4500038764"/>
    <s v="NA"/>
    <x v="0"/>
    <m/>
    <m/>
    <m/>
    <x v="1"/>
    <x v="0"/>
  </r>
  <r>
    <x v="1"/>
    <x v="2"/>
    <s v="Germany"/>
    <s v="Q12014"/>
    <d v="2013-12-20T00:00:00"/>
    <s v="December"/>
    <x v="3"/>
    <s v="Klotsche, Jens"/>
    <x v="233"/>
    <s v="EDW - Compass"/>
    <s v="00834217"/>
    <x v="109"/>
    <x v="110"/>
    <s v="NO"/>
    <s v="NO"/>
    <n v="-2399.360107421875"/>
    <s v="Services"/>
    <s v="4500038764"/>
    <s v="NA"/>
    <x v="0"/>
    <m/>
    <m/>
    <m/>
    <x v="1"/>
    <x v="0"/>
  </r>
  <r>
    <x v="1"/>
    <x v="2"/>
    <s v="Germany"/>
    <s v="Q12014"/>
    <d v="2013-11-01T00:00:00"/>
    <s v="November"/>
    <x v="3"/>
    <s v="Klotsche, Jens"/>
    <x v="234"/>
    <s v="EDW - Compass"/>
    <s v="01186756"/>
    <x v="109"/>
    <x v="110"/>
    <s v="NO"/>
    <s v="NO"/>
    <n v="227.67630004882812"/>
    <s v="Services"/>
    <s v="4500043318"/>
    <s v="OPP-0001710408"/>
    <x v="0"/>
    <m/>
    <m/>
    <m/>
    <x v="1"/>
    <x v="0"/>
  </r>
  <r>
    <x v="1"/>
    <x v="2"/>
    <s v="Germany"/>
    <s v="Q12014"/>
    <d v="2013-11-01T00:00:00"/>
    <s v="November"/>
    <x v="3"/>
    <s v="Klotsche, Jens"/>
    <x v="234"/>
    <s v="EDW - Compass"/>
    <s v="01186756"/>
    <x v="109"/>
    <x v="110"/>
    <s v="NO"/>
    <s v="NO"/>
    <n v="27.321199417114258"/>
    <s v="Services"/>
    <s v="4500043318"/>
    <s v="OPP-0001710408"/>
    <x v="0"/>
    <m/>
    <m/>
    <m/>
    <x v="1"/>
    <x v="0"/>
  </r>
  <r>
    <x v="1"/>
    <x v="2"/>
    <s v="Germany"/>
    <s v="Q12014"/>
    <d v="2013-12-04T00:00:00"/>
    <s v="December"/>
    <x v="0"/>
    <s v="Hemp, Thomas"/>
    <x v="235"/>
    <s v="EDW - Non Compass"/>
    <s v="83R662605"/>
    <x v="110"/>
    <x v="111"/>
    <s v="ATTACH_BY_PO"/>
    <s v="NO"/>
    <n v="251.49530029296875"/>
    <s v="Education"/>
    <s v="4751220096/M53"/>
    <s v="N/A"/>
    <x v="0"/>
    <m/>
    <m/>
    <m/>
    <x v="0"/>
    <x v="0"/>
  </r>
  <r>
    <x v="1"/>
    <x v="2"/>
    <s v="Germany"/>
    <s v="Q12014"/>
    <d v="2013-11-25T00:00:00"/>
    <s v="November"/>
    <x v="0"/>
    <s v="Rieke, Joerg"/>
    <x v="236"/>
    <s v="EDW - Non Compass"/>
    <s v="83R614076"/>
    <x v="111"/>
    <x v="112"/>
    <s v="NO"/>
    <s v="NO"/>
    <n v="1810.766845703125"/>
    <s v="Education"/>
    <s v="665 / 4805066330"/>
    <s v="N/A"/>
    <x v="0"/>
    <m/>
    <m/>
    <m/>
    <x v="0"/>
    <x v="1"/>
  </r>
  <r>
    <x v="1"/>
    <x v="2"/>
    <s v="Germany"/>
    <s v="Q12014"/>
    <d v="2013-11-25T00:00:00"/>
    <s v="November"/>
    <x v="0"/>
    <s v="Rieke, Joerg"/>
    <x v="237"/>
    <s v="EDW - Non Compass"/>
    <s v="83R614077"/>
    <x v="111"/>
    <x v="112"/>
    <s v="NO"/>
    <s v="NO"/>
    <n v="3017.944580078125"/>
    <s v="Education"/>
    <s v="665 / 4805067330"/>
    <s v="N/A"/>
    <x v="0"/>
    <m/>
    <m/>
    <m/>
    <x v="0"/>
    <x v="1"/>
  </r>
  <r>
    <x v="1"/>
    <x v="2"/>
    <s v="Germany"/>
    <s v="Q12014"/>
    <d v="2013-11-21T00:00:00"/>
    <s v="November"/>
    <x v="0"/>
    <s v="Rieke, Joerg"/>
    <x v="238"/>
    <s v="EDW - Non Compass"/>
    <s v="83R601445"/>
    <x v="111"/>
    <x v="112"/>
    <s v="NO"/>
    <s v="NO"/>
    <n v="25149.537109375"/>
    <s v="Education"/>
    <s v="665 / 4805065283"/>
    <s v="N/A"/>
    <x v="0"/>
    <m/>
    <m/>
    <m/>
    <x v="0"/>
    <x v="1"/>
  </r>
  <r>
    <x v="1"/>
    <x v="2"/>
    <s v="Germany"/>
    <s v="Q12014"/>
    <d v="2013-11-04T00:00:00"/>
    <s v="November"/>
    <x v="0"/>
    <m/>
    <x v="239"/>
    <s v="EDW - Non Compass"/>
    <s v="83R531983"/>
    <x v="112"/>
    <x v="113"/>
    <s v="NO"/>
    <s v="NO"/>
    <n v="3017.944580078125"/>
    <s v="Education"/>
    <s v="DE108343A39051"/>
    <s v="N/A"/>
    <x v="0"/>
    <m/>
    <m/>
    <m/>
    <x v="0"/>
    <x v="0"/>
  </r>
  <r>
    <x v="1"/>
    <x v="2"/>
    <s v="Germany"/>
    <s v="Q12014"/>
    <d v="2013-12-23T00:00:00"/>
    <s v="December"/>
    <x v="0"/>
    <m/>
    <x v="240"/>
    <s v="EDW - Non Compass"/>
    <s v="83R749859"/>
    <x v="112"/>
    <x v="113"/>
    <s v="NO"/>
    <s v="NO"/>
    <n v="2414.355712890625"/>
    <s v="Education"/>
    <s v="PO 18-12-13-OO350-GELN"/>
    <s v="N/A"/>
    <x v="0"/>
    <m/>
    <m/>
    <m/>
    <x v="0"/>
    <x v="0"/>
  </r>
  <r>
    <x v="1"/>
    <x v="2"/>
    <s v="Germany"/>
    <s v="Q12014"/>
    <d v="2013-12-23T00:00:00"/>
    <s v="December"/>
    <x v="0"/>
    <m/>
    <x v="241"/>
    <s v="EDW - Non Compass"/>
    <s v="83R750381"/>
    <x v="112"/>
    <x v="113"/>
    <s v="NO"/>
    <s v="NO"/>
    <n v="2414.355712890625"/>
    <s v="Education"/>
    <s v="PO 2013-12-17-OO120-GELN"/>
    <s v="N/A"/>
    <x v="0"/>
    <m/>
    <m/>
    <m/>
    <x v="0"/>
    <x v="0"/>
  </r>
  <r>
    <x v="1"/>
    <x v="2"/>
    <s v="Germany"/>
    <s v="Q12014"/>
    <d v="2013-11-07T00:00:00"/>
    <s v="November"/>
    <x v="2"/>
    <m/>
    <x v="242"/>
    <s v="EDW - Compass"/>
    <s v="30027817"/>
    <x v="113"/>
    <x v="114"/>
    <s v="NO"/>
    <s v="NO"/>
    <n v="2453.50732421875"/>
    <s v="ART"/>
    <s v="721/4510076663/01"/>
    <s v="N/A"/>
    <x v="0"/>
    <m/>
    <m/>
    <m/>
    <x v="0"/>
    <x v="0"/>
  </r>
  <r>
    <x v="1"/>
    <x v="2"/>
    <s v="Germany"/>
    <s v="Q12014"/>
    <d v="2013-11-07T00:00:00"/>
    <s v="November"/>
    <x v="2"/>
    <m/>
    <x v="242"/>
    <s v="EDW - Compass"/>
    <s v="30027817"/>
    <x v="113"/>
    <x v="114"/>
    <s v="NO"/>
    <s v="NO"/>
    <n v="2453.50732421875"/>
    <s v="ART"/>
    <s v="721/4510076663/01"/>
    <s v="N/A"/>
    <x v="0"/>
    <m/>
    <m/>
    <m/>
    <x v="0"/>
    <x v="0"/>
  </r>
  <r>
    <x v="1"/>
    <x v="2"/>
    <s v="Germany"/>
    <s v="Q12014"/>
    <d v="2013-12-20T00:00:00"/>
    <s v="December"/>
    <x v="3"/>
    <s v="Hemp, Thomas"/>
    <x v="243"/>
    <s v="EDW - Compass"/>
    <s v="00944127"/>
    <x v="114"/>
    <x v="115"/>
    <s v="NO"/>
    <s v="NO"/>
    <n v="1312.0037841796875"/>
    <s v="Services"/>
    <s v="2011-026-00"/>
    <s v="NOT AVAILABLE"/>
    <x v="0"/>
    <m/>
    <m/>
    <m/>
    <x v="1"/>
    <x v="0"/>
  </r>
  <r>
    <x v="1"/>
    <x v="2"/>
    <s v="Germany"/>
    <s v="Q12014"/>
    <d v="2013-11-11T00:00:00"/>
    <s v="November"/>
    <x v="3"/>
    <s v="Hemp, Thomas"/>
    <x v="244"/>
    <s v="EDW - Compass"/>
    <s v="00978446"/>
    <x v="114"/>
    <x v="115"/>
    <s v="NO"/>
    <s v="NO"/>
    <n v="-33.204601287841797"/>
    <s v="Services"/>
    <s v="Vertragsnummer 2010-065-00"/>
    <s v="NOT AVAILABLE"/>
    <x v="0"/>
    <m/>
    <m/>
    <m/>
    <x v="1"/>
    <x v="0"/>
  </r>
  <r>
    <x v="1"/>
    <x v="2"/>
    <s v="Germany"/>
    <s v="Q12014"/>
    <d v="2013-12-18T00:00:00"/>
    <s v="December"/>
    <x v="3"/>
    <s v="Rieke, Joerg"/>
    <x v="245"/>
    <s v="EDW - Compass"/>
    <s v="00957365"/>
    <x v="115"/>
    <x v="116"/>
    <s v="NO"/>
    <s v="NO"/>
    <n v="-58936.22265625"/>
    <s v="Services"/>
    <s v="ICEOM Deutsche Telekom"/>
    <s v="NOT AVAILABLE"/>
    <x v="0"/>
    <m/>
    <m/>
    <m/>
    <x v="1"/>
    <x v="0"/>
  </r>
  <r>
    <x v="1"/>
    <x v="2"/>
    <s v="Germany"/>
    <s v="Q12014"/>
    <d v="2013-12-19T00:00:00"/>
    <s v="December"/>
    <x v="3"/>
    <m/>
    <x v="246"/>
    <s v="EDW - Compass"/>
    <s v="00881176"/>
    <x v="116"/>
    <x v="117"/>
    <s v="NO"/>
    <s v="NO"/>
    <n v="-4340.3466796875"/>
    <s v="Services"/>
    <s v="42658"/>
    <s v="NOT AVAILABLE"/>
    <x v="0"/>
    <m/>
    <m/>
    <m/>
    <x v="1"/>
    <x v="0"/>
  </r>
  <r>
    <x v="1"/>
    <x v="2"/>
    <s v="Germany"/>
    <s v="Q12014"/>
    <d v="2013-12-19T00:00:00"/>
    <s v="December"/>
    <x v="3"/>
    <m/>
    <x v="246"/>
    <s v="EDW - Compass"/>
    <s v="00881176"/>
    <x v="116"/>
    <x v="117"/>
    <s v="NO"/>
    <s v="NO"/>
    <n v="-3572.84619140625"/>
    <s v="Services"/>
    <s v="42658"/>
    <s v="NOT AVAILABLE"/>
    <x v="0"/>
    <m/>
    <m/>
    <m/>
    <x v="1"/>
    <x v="0"/>
  </r>
  <r>
    <x v="1"/>
    <x v="2"/>
    <s v="Germany"/>
    <s v="Q12014"/>
    <d v="2013-12-12T00:00:00"/>
    <s v="December"/>
    <x v="3"/>
    <s v="Duschek, Thomas"/>
    <x v="247"/>
    <s v="EDW - Compass"/>
    <s v="01215136"/>
    <x v="117"/>
    <x v="118"/>
    <s v="NO"/>
    <s v="NO"/>
    <n v="19575.85546875"/>
    <s v="Services"/>
    <s v="PSA-D-014399V01 vom 21.12.2006"/>
    <s v="NOT AVAILABLE"/>
    <x v="0"/>
    <m/>
    <m/>
    <m/>
    <x v="1"/>
    <x v="0"/>
  </r>
  <r>
    <x v="1"/>
    <x v="2"/>
    <s v="Germany"/>
    <s v="Q12014"/>
    <d v="2013-12-17T00:00:00"/>
    <s v="December"/>
    <x v="4"/>
    <s v="Duschek, Thomas"/>
    <x v="248"/>
    <s v="EDW - Compass"/>
    <s v="01220390"/>
    <x v="118"/>
    <x v="119"/>
    <s v="NO"/>
    <s v="NO"/>
    <n v="4377.37890625"/>
    <s v="Services"/>
    <s v="4510004540"/>
    <s v="OPP-0001976920"/>
    <x v="0"/>
    <m/>
    <m/>
    <m/>
    <x v="0"/>
    <x v="1"/>
  </r>
  <r>
    <x v="1"/>
    <x v="2"/>
    <s v="Germany"/>
    <s v="Q12014"/>
    <d v="2013-12-18T00:00:00"/>
    <s v="December"/>
    <x v="3"/>
    <s v="Duschek, Thomas"/>
    <x v="249"/>
    <s v="EDW - Compass"/>
    <s v="01220388"/>
    <x v="118"/>
    <x v="119"/>
    <s v="NO"/>
    <s v="NO"/>
    <n v="13594.3447265625"/>
    <s v="Services"/>
    <s v="45010004492"/>
    <s v="OPP-0001972931"/>
    <x v="0"/>
    <m/>
    <m/>
    <m/>
    <x v="2"/>
    <x v="1"/>
  </r>
  <r>
    <x v="1"/>
    <x v="2"/>
    <s v="Germany"/>
    <s v="Q12014"/>
    <d v="2013-12-18T00:00:00"/>
    <s v="December"/>
    <x v="3"/>
    <s v="Duschek, Thomas"/>
    <x v="249"/>
    <s v="EDW - Compass"/>
    <s v="01220388"/>
    <x v="118"/>
    <x v="119"/>
    <s v="NO"/>
    <s v="NO"/>
    <n v="100598.1484375"/>
    <s v="Services"/>
    <s v="45010004492"/>
    <s v="OPP-0001972931"/>
    <x v="0"/>
    <m/>
    <m/>
    <m/>
    <x v="2"/>
    <x v="1"/>
  </r>
  <r>
    <x v="1"/>
    <x v="2"/>
    <s v="Germany"/>
    <s v="Q12014"/>
    <d v="2013-12-16T00:00:00"/>
    <s v="December"/>
    <x v="4"/>
    <s v="Duschek, Thomas"/>
    <x v="250"/>
    <s v="EDW - Compass"/>
    <s v="01217868"/>
    <x v="118"/>
    <x v="119"/>
    <s v="NO"/>
    <s v="NO"/>
    <n v="10943.447265625"/>
    <s v="Services"/>
    <s v="45010004371"/>
    <s v="OPP-0001976920"/>
    <x v="0"/>
    <m/>
    <m/>
    <m/>
    <x v="0"/>
    <x v="1"/>
  </r>
  <r>
    <x v="1"/>
    <x v="2"/>
    <s v="Germany"/>
    <s v="Q12014"/>
    <d v="2013-12-05T00:00:00"/>
    <s v="December"/>
    <x v="3"/>
    <s v="Wolf, Petra"/>
    <x v="251"/>
    <s v="EDW - Compass"/>
    <s v="01212544"/>
    <x v="119"/>
    <x v="120"/>
    <s v="NO"/>
    <s v="NO"/>
    <n v="15769.439453125"/>
    <s v="Services"/>
    <s v="NB/4561131053/961/1000/I"/>
    <s v="OPP-0001827234"/>
    <x v="0"/>
    <m/>
    <m/>
    <m/>
    <x v="1"/>
    <x v="0"/>
  </r>
  <r>
    <x v="1"/>
    <x v="2"/>
    <s v="Germany"/>
    <s v="Q12014"/>
    <d v="2013-12-05T00:00:00"/>
    <s v="December"/>
    <x v="3"/>
    <s v="Wolf, Petra"/>
    <x v="252"/>
    <s v="EDW - Compass"/>
    <s v="01212547"/>
    <x v="119"/>
    <x v="120"/>
    <s v="NO"/>
    <s v="NO"/>
    <n v="2039.1517333984375"/>
    <s v="Services"/>
    <s v="NB/4561131053/961/1000/I"/>
    <s v="N/A"/>
    <x v="0"/>
    <m/>
    <m/>
    <m/>
    <x v="1"/>
    <x v="0"/>
  </r>
  <r>
    <x v="1"/>
    <x v="2"/>
    <s v="Germany"/>
    <s v="Q12014"/>
    <d v="2013-12-05T00:00:00"/>
    <s v="December"/>
    <x v="3"/>
    <s v="Wolf, Petra"/>
    <x v="251"/>
    <s v="EDW - Compass"/>
    <s v="01212544"/>
    <x v="119"/>
    <x v="120"/>
    <s v="NO"/>
    <s v="NO"/>
    <n v="2039.1517333984375"/>
    <s v="Services"/>
    <s v="NB/4561131053/961/1000/I"/>
    <s v="OPP-0001827234"/>
    <x v="0"/>
    <m/>
    <m/>
    <m/>
    <x v="1"/>
    <x v="0"/>
  </r>
  <r>
    <x v="1"/>
    <x v="2"/>
    <s v="Germany"/>
    <s v="Q12014"/>
    <d v="2013-12-05T00:00:00"/>
    <s v="December"/>
    <x v="3"/>
    <s v="Wolf, Petra"/>
    <x v="252"/>
    <s v="EDW - Compass"/>
    <s v="01212547"/>
    <x v="119"/>
    <x v="120"/>
    <s v="NO"/>
    <s v="NO"/>
    <n v="13866.2314453125"/>
    <s v="Services"/>
    <s v="NB/4561131053/961/1000/I"/>
    <s v="N/A"/>
    <x v="0"/>
    <m/>
    <m/>
    <m/>
    <x v="1"/>
    <x v="0"/>
  </r>
  <r>
    <x v="1"/>
    <x v="2"/>
    <s v="Germany"/>
    <s v="Q12014"/>
    <d v="2013-11-05T00:00:00"/>
    <s v="November"/>
    <x v="3"/>
    <s v="Wolf, Petra"/>
    <x v="253"/>
    <s v="EDW - Compass"/>
    <s v="01194625"/>
    <x v="119"/>
    <x v="120"/>
    <s v="NO"/>
    <s v="NO"/>
    <n v="-1402.25"/>
    <s v="Services"/>
    <s v="sow"/>
    <s v="OPP-0000923928"/>
    <x v="0"/>
    <m/>
    <m/>
    <m/>
    <x v="1"/>
    <x v="0"/>
  </r>
  <r>
    <x v="1"/>
    <x v="2"/>
    <s v="Germany"/>
    <s v="Q12014"/>
    <d v="2014-01-01T00:00:00"/>
    <s v="January"/>
    <x v="0"/>
    <m/>
    <x v="254"/>
    <s v="EDW - Compass"/>
    <s v="38148207"/>
    <x v="120"/>
    <x v="121"/>
    <s v="NO"/>
    <s v="NO"/>
    <n v="30091.580078125"/>
    <s v="Education"/>
    <s v="ZB13/600006/2013 - 500028"/>
    <s v="N/A"/>
    <x v="0"/>
    <m/>
    <m/>
    <m/>
    <x v="0"/>
    <x v="0"/>
  </r>
  <r>
    <x v="1"/>
    <x v="2"/>
    <s v="Germany"/>
    <s v="Q12014"/>
    <d v="2013-11-28T00:00:00"/>
    <s v="November"/>
    <x v="3"/>
    <s v="Schiffer, Daniel"/>
    <x v="255"/>
    <s v="EDW - Compass"/>
    <s v="00784314"/>
    <x v="121"/>
    <x v="122"/>
    <s v="NO"/>
    <s v="NO"/>
    <n v="-2664.248779296875"/>
    <s v="Services"/>
    <s v="3096079662"/>
    <s v="NOT AVAILABLE"/>
    <x v="0"/>
    <m/>
    <m/>
    <m/>
    <x v="1"/>
    <x v="0"/>
  </r>
  <r>
    <x v="1"/>
    <x v="2"/>
    <s v="Germany"/>
    <s v="Q12014"/>
    <d v="2013-12-03T00:00:00"/>
    <s v="December"/>
    <x v="4"/>
    <s v="Hemp, Thomas"/>
    <x v="256"/>
    <s v="EDW - Compass"/>
    <s v="01209866"/>
    <x v="122"/>
    <x v="123"/>
    <s v="NO"/>
    <s v="NO"/>
    <n v="13594.3447265625"/>
    <s v="Services"/>
    <s v="1019619"/>
    <s v="N/A"/>
    <x v="0"/>
    <m/>
    <m/>
    <m/>
    <x v="0"/>
    <x v="0"/>
  </r>
  <r>
    <x v="1"/>
    <x v="4"/>
    <s v="Denmark"/>
    <s v="Q12014"/>
    <d v="2013-11-04T00:00:00"/>
    <s v="November"/>
    <x v="0"/>
    <m/>
    <x v="257"/>
    <s v="EDW - Non Compass"/>
    <s v="93R467629"/>
    <x v="123"/>
    <x v="124"/>
    <s v="NO"/>
    <s v="NO"/>
    <n v="-618.5792236328125"/>
    <s v="Education"/>
    <s v="QFR100349A"/>
    <s v="N/A"/>
    <x v="0"/>
    <m/>
    <m/>
    <m/>
    <x v="0"/>
    <x v="0"/>
  </r>
  <r>
    <x v="1"/>
    <x v="4"/>
    <s v="Denmark"/>
    <s v="Q12014"/>
    <d v="2013-11-04T00:00:00"/>
    <s v="November"/>
    <x v="0"/>
    <m/>
    <x v="258"/>
    <s v="EDW - Non Compass"/>
    <s v="93R467629"/>
    <x v="123"/>
    <x v="124"/>
    <s v="NO"/>
    <s v="NO"/>
    <n v="3396"/>
    <s v="Education"/>
    <s v="QFR100349A"/>
    <s v="N/A"/>
    <x v="0"/>
    <m/>
    <m/>
    <m/>
    <x v="0"/>
    <x v="0"/>
  </r>
  <r>
    <x v="1"/>
    <x v="4"/>
    <s v="Denmark"/>
    <s v="Q12014"/>
    <d v="2013-11-29T00:00:00"/>
    <s v="November"/>
    <x v="3"/>
    <s v="Paludan, Christian"/>
    <x v="259"/>
    <s v="EDW - Compass"/>
    <s v="01115271"/>
    <x v="124"/>
    <x v="125"/>
    <s v="NO"/>
    <s v="NO"/>
    <n v="693.989013671875"/>
    <s v="Services"/>
    <s v="DK3-TS237 / Poul Westmose"/>
    <s v="OPP-0001144821"/>
    <x v="0"/>
    <m/>
    <m/>
    <m/>
    <x v="1"/>
    <x v="0"/>
  </r>
  <r>
    <x v="1"/>
    <x v="4"/>
    <s v="Denmark"/>
    <s v="Q12014"/>
    <d v="2013-11-29T00:00:00"/>
    <s v="November"/>
    <x v="3"/>
    <s v="Paludan, Christian"/>
    <x v="260"/>
    <s v="EDW - Compass"/>
    <s v="01209051"/>
    <x v="125"/>
    <x v="126"/>
    <s v="NO"/>
    <s v="NO"/>
    <n v="80874.3203125"/>
    <s v="Services"/>
    <s v="SOW/ Jesper Boegelund Madsen"/>
    <s v="OPP-0001481118"/>
    <x v="0"/>
    <m/>
    <m/>
    <m/>
    <x v="3"/>
    <x v="1"/>
  </r>
  <r>
    <x v="1"/>
    <x v="4"/>
    <s v="Denmark"/>
    <s v="Q12014"/>
    <d v="2013-11-29T00:00:00"/>
    <s v="November"/>
    <x v="3"/>
    <s v="Paludan, Christian"/>
    <x v="261"/>
    <s v="EDW - Compass"/>
    <s v="01209060"/>
    <x v="125"/>
    <x v="126"/>
    <s v="NO"/>
    <s v="NO"/>
    <n v="-1989.0699462890625"/>
    <s v="Services"/>
    <s v="STAT DK5-E0233"/>
    <s v="OPP-0000231987"/>
    <x v="0"/>
    <m/>
    <m/>
    <m/>
    <x v="1"/>
    <x v="1"/>
  </r>
  <r>
    <x v="1"/>
    <x v="4"/>
    <s v="Denmark"/>
    <s v="Q12014"/>
    <d v="2013-11-29T00:00:00"/>
    <s v="November"/>
    <x v="3"/>
    <s v="Paludan, Christian"/>
    <x v="260"/>
    <s v="EDW - Compass"/>
    <s v="01209051"/>
    <x v="125"/>
    <x v="126"/>
    <s v="NO"/>
    <s v="NO"/>
    <n v="109289.6171875"/>
    <s v="Services"/>
    <s v="SOW/ Jesper Boegelund Madsen"/>
    <s v="OPP-0001481118"/>
    <x v="0"/>
    <m/>
    <m/>
    <m/>
    <x v="3"/>
    <x v="1"/>
  </r>
  <r>
    <x v="1"/>
    <x v="4"/>
    <s v="Denmark"/>
    <s v="Q12014"/>
    <d v="2013-11-29T00:00:00"/>
    <s v="November"/>
    <x v="3"/>
    <s v="Paludan, Christian"/>
    <x v="260"/>
    <s v="EDW - Compass"/>
    <s v="01209051"/>
    <x v="125"/>
    <x v="126"/>
    <s v="NO"/>
    <s v="NO"/>
    <n v="142076.5"/>
    <s v="Services"/>
    <s v="SOW/ Jesper Boegelund Madsen"/>
    <s v="OPP-0001481118"/>
    <x v="0"/>
    <m/>
    <m/>
    <m/>
    <x v="3"/>
    <x v="1"/>
  </r>
  <r>
    <x v="1"/>
    <x v="4"/>
    <s v="Denmark"/>
    <s v="Q12014"/>
    <d v="2013-11-29T00:00:00"/>
    <s v="November"/>
    <x v="3"/>
    <s v="Paludan, Christian"/>
    <x v="260"/>
    <s v="EDW - Compass"/>
    <s v="01209051"/>
    <x v="125"/>
    <x v="126"/>
    <s v="NO"/>
    <s v="NO"/>
    <n v="93989.0703125"/>
    <s v="Services"/>
    <s v="SOW/ Jesper Boegelund Madsen"/>
    <s v="OPP-0001481118"/>
    <x v="0"/>
    <m/>
    <m/>
    <m/>
    <x v="3"/>
    <x v="1"/>
  </r>
  <r>
    <x v="1"/>
    <x v="4"/>
    <s v="Denmark"/>
    <s v="Q12014"/>
    <d v="2013-11-29T00:00:00"/>
    <s v="November"/>
    <x v="3"/>
    <s v="Paludan, Christian"/>
    <x v="260"/>
    <s v="EDW - Compass"/>
    <s v="01209051"/>
    <x v="125"/>
    <x v="126"/>
    <s v="NO"/>
    <s v="NO"/>
    <n v="114754.1015625"/>
    <s v="Services"/>
    <s v="SOW/ Jesper Boegelund Madsen"/>
    <s v="OPP-0001481118"/>
    <x v="0"/>
    <m/>
    <m/>
    <m/>
    <x v="3"/>
    <x v="1"/>
  </r>
  <r>
    <x v="1"/>
    <x v="4"/>
    <s v="Denmark"/>
    <s v="Q12014"/>
    <d v="2013-11-29T00:00:00"/>
    <s v="November"/>
    <x v="3"/>
    <s v="Paludan, Christian"/>
    <x v="260"/>
    <s v="EDW - Compass"/>
    <s v="01209051"/>
    <x v="125"/>
    <x v="126"/>
    <s v="NO"/>
    <s v="NO"/>
    <n v="54644.80859375"/>
    <s v="Services"/>
    <s v="SOW/ Jesper Boegelund Madsen"/>
    <s v="OPP-0001481118"/>
    <x v="0"/>
    <m/>
    <m/>
    <m/>
    <x v="3"/>
    <x v="1"/>
  </r>
  <r>
    <x v="1"/>
    <x v="4"/>
    <s v="Denmark"/>
    <s v="Q12014"/>
    <d v="2013-11-28T00:00:00"/>
    <s v="November"/>
    <x v="3"/>
    <s v="Paludan, Christian"/>
    <x v="262"/>
    <s v="EDW - Compass"/>
    <s v="01010180"/>
    <x v="125"/>
    <x v="126"/>
    <s v="NO"/>
    <s v="NO"/>
    <n v="1989.071044921875"/>
    <s v="Services"/>
    <s v="DK5-E0233/ Att: Hr. Thomas Bæk"/>
    <s v="OPP-0000231987"/>
    <x v="0"/>
    <m/>
    <m/>
    <m/>
    <x v="1"/>
    <x v="1"/>
  </r>
  <r>
    <x v="1"/>
    <x v="4"/>
    <s v="Denmark"/>
    <s v="Q12014"/>
    <d v="2013-12-27T00:00:00"/>
    <s v="December"/>
    <x v="3"/>
    <s v="Paludan, Christian"/>
    <x v="263"/>
    <s v="EDW - Compass"/>
    <s v="01187212"/>
    <x v="125"/>
    <x v="126"/>
    <s v="ATTACH_BY_AMIDID"/>
    <s v="NO"/>
    <n v="441.44259643554687"/>
    <s v="Services"/>
    <s v="Att : Hr Finn Torben Andersen"/>
    <s v="OPP-0000231987"/>
    <x v="0"/>
    <m/>
    <m/>
    <m/>
    <x v="1"/>
    <x v="1"/>
  </r>
  <r>
    <x v="1"/>
    <x v="4"/>
    <s v="Denmark"/>
    <s v="Q12014"/>
    <d v="2013-12-30T00:00:00"/>
    <s v="December"/>
    <x v="0"/>
    <s v="Paludan, Christian"/>
    <x v="264"/>
    <s v="EDW - Non Compass"/>
    <s v="93R769916"/>
    <x v="126"/>
    <x v="127"/>
    <s v="ATTACH_BY_PO"/>
    <s v="NO"/>
    <n v="25000"/>
    <s v="Education"/>
    <s v="9084437654"/>
    <s v="N/A"/>
    <x v="0"/>
    <m/>
    <m/>
    <m/>
    <x v="0"/>
    <x v="1"/>
  </r>
  <r>
    <x v="1"/>
    <x v="4"/>
    <s v="Denmark"/>
    <s v="Q12014"/>
    <d v="2013-12-13T00:00:00"/>
    <s v="December"/>
    <x v="4"/>
    <m/>
    <x v="265"/>
    <s v="EDW - Compass"/>
    <s v="01209055"/>
    <x v="127"/>
    <x v="128"/>
    <s v="ATTACH_BY_AMIDID"/>
    <s v="NO"/>
    <n v="4.5047001838684082"/>
    <s v="Services"/>
    <s v="SOW"/>
    <s v="N/A"/>
    <x v="0"/>
    <m/>
    <m/>
    <m/>
    <x v="0"/>
    <x v="0"/>
  </r>
  <r>
    <x v="1"/>
    <x v="4"/>
    <s v="Denmark"/>
    <s v="Q12014"/>
    <d v="2013-11-29T00:00:00"/>
    <s v="November"/>
    <x v="3"/>
    <m/>
    <x v="266"/>
    <s v="EDW - Compass"/>
    <s v="01086062"/>
    <x v="127"/>
    <x v="128"/>
    <s v="NO"/>
    <s v="NO"/>
    <n v="13063.77734375"/>
    <s v="Services"/>
    <s v="DK5-E0250 / Att.: Hr. Robert Jan Bo"/>
    <s v="N/A"/>
    <x v="0"/>
    <m/>
    <m/>
    <m/>
    <x v="1"/>
    <x v="0"/>
  </r>
  <r>
    <x v="1"/>
    <x v="4"/>
    <s v="Denmark"/>
    <s v="Q12014"/>
    <d v="2013-11-29T00:00:00"/>
    <s v="November"/>
    <x v="4"/>
    <m/>
    <x v="265"/>
    <s v="EDW - Compass"/>
    <s v="01209055"/>
    <x v="127"/>
    <x v="128"/>
    <s v="NO"/>
    <s v="NO"/>
    <n v="92169.65625"/>
    <s v="Services"/>
    <s v="SOW"/>
    <s v="N/A"/>
    <x v="0"/>
    <m/>
    <m/>
    <m/>
    <x v="0"/>
    <x v="0"/>
  </r>
  <r>
    <x v="1"/>
    <x v="4"/>
    <s v="Denmark"/>
    <s v="Q12014"/>
    <d v="2013-12-23T00:00:00"/>
    <s v="December"/>
    <x v="4"/>
    <m/>
    <x v="265"/>
    <s v="EDW - Compass"/>
    <s v="01209055"/>
    <x v="127"/>
    <x v="128"/>
    <s v="NO"/>
    <s v="NO"/>
    <n v="-4.5047001838684082"/>
    <s v="Services"/>
    <s v="43072498, Maria Jolanta Pedersen"/>
    <s v="N/A"/>
    <x v="0"/>
    <m/>
    <m/>
    <m/>
    <x v="0"/>
    <x v="0"/>
  </r>
  <r>
    <x v="1"/>
    <x v="4"/>
    <s v="Denmark"/>
    <s v="Q12014"/>
    <d v="2013-12-19T00:00:00"/>
    <s v="December"/>
    <x v="3"/>
    <m/>
    <x v="266"/>
    <s v="EDW - Compass"/>
    <s v="01086062"/>
    <x v="127"/>
    <x v="128"/>
    <s v="ATTACH_BY_AMIDID"/>
    <s v="NO"/>
    <n v="13063.77734375"/>
    <s v="Services"/>
    <s v="DK5-E0250 / Att.: Hr. Robert Jan Bo"/>
    <s v="N/A"/>
    <x v="0"/>
    <m/>
    <m/>
    <m/>
    <x v="1"/>
    <x v="0"/>
  </r>
  <r>
    <x v="1"/>
    <x v="4"/>
    <s v="Denmark"/>
    <s v="Q12014"/>
    <d v="2013-12-19T00:00:00"/>
    <s v="December"/>
    <x v="3"/>
    <s v="Paludan, Christian"/>
    <x v="267"/>
    <s v="EDW - Compass"/>
    <s v="01104555"/>
    <x v="128"/>
    <x v="129"/>
    <s v="NO"/>
    <s v="NO"/>
    <n v="7117.26416015625"/>
    <s v="Services"/>
    <s v="DK5-E0255 Att: Mette Hoffmann"/>
    <s v="N/A"/>
    <x v="0"/>
    <m/>
    <m/>
    <m/>
    <x v="1"/>
    <x v="0"/>
  </r>
  <r>
    <x v="1"/>
    <x v="4"/>
    <s v="Denmark"/>
    <s v="Q12014"/>
    <d v="2013-12-23T00:00:00"/>
    <s v="December"/>
    <x v="3"/>
    <s v="Paludan, Christian"/>
    <x v="268"/>
    <s v="EDW - Compass"/>
    <s v="00959269"/>
    <x v="128"/>
    <x v="129"/>
    <s v="NO"/>
    <s v="NO"/>
    <n v="13455.830078125"/>
    <s v="Services"/>
    <s v="DK5-E0218 Att: Mette Hoffmann"/>
    <s v="SBLCRM-8-25Q2EL2"/>
    <x v="0"/>
    <m/>
    <m/>
    <m/>
    <x v="1"/>
    <x v="0"/>
  </r>
  <r>
    <x v="1"/>
    <x v="4"/>
    <s v="Denmark"/>
    <s v="Q12014"/>
    <d v="2013-11-29T00:00:00"/>
    <s v="November"/>
    <x v="3"/>
    <s v="Paludan, Christian"/>
    <x v="267"/>
    <s v="EDW - Compass"/>
    <s v="01104555"/>
    <x v="128"/>
    <x v="129"/>
    <s v="NO"/>
    <s v="NO"/>
    <n v="7117.26416015625"/>
    <s v="Services"/>
    <s v="DK5-E0255 Att: Mette Hoffmann"/>
    <s v="N/A"/>
    <x v="0"/>
    <m/>
    <m/>
    <m/>
    <x v="1"/>
    <x v="0"/>
  </r>
  <r>
    <x v="1"/>
    <x v="4"/>
    <s v="Denmark"/>
    <s v="Q12014"/>
    <d v="2013-11-27T00:00:00"/>
    <s v="November"/>
    <x v="3"/>
    <s v="Paludan, Christian"/>
    <x v="269"/>
    <s v="EDW - Compass"/>
    <s v="00478924"/>
    <x v="129"/>
    <x v="130"/>
    <s v="NO"/>
    <s v="NO"/>
    <n v="-35512.62890625"/>
    <s v="Services"/>
    <s v="DK5-E0047/ Lotte M.S. Østergaard"/>
    <s v="RMEM1-2-QEV45R"/>
    <x v="0"/>
    <m/>
    <m/>
    <m/>
    <x v="1"/>
    <x v="0"/>
  </r>
  <r>
    <x v="1"/>
    <x v="4"/>
    <s v="Denmark"/>
    <s v="Q12014"/>
    <d v="2013-12-19T00:00:00"/>
    <s v="December"/>
    <x v="3"/>
    <s v="Paludan, Christian"/>
    <x v="270"/>
    <s v="EDW - Compass"/>
    <s v="01222489"/>
    <x v="130"/>
    <x v="131"/>
    <s v="NO"/>
    <s v="NO"/>
    <n v="182149.359375"/>
    <s v="Services"/>
    <s v="OPP-0001914823/ Britt Ellehave"/>
    <s v="OPP-0001914823"/>
    <x v="0"/>
    <m/>
    <m/>
    <m/>
    <x v="2"/>
    <x v="0"/>
  </r>
  <r>
    <x v="1"/>
    <x v="5"/>
    <s v="Egypt"/>
    <s v="Q12014"/>
    <d v="2013-12-29T00:00:00"/>
    <s v="December"/>
    <x v="3"/>
    <m/>
    <x v="271"/>
    <s v="EDW - Compass"/>
    <s v="01226602"/>
    <x v="131"/>
    <x v="132"/>
    <s v="NO"/>
    <s v="NO"/>
    <n v="7680"/>
    <s v="Services"/>
    <s v="ICOEM+EG1-00043"/>
    <s v="N/A"/>
    <x v="0"/>
    <m/>
    <m/>
    <m/>
    <x v="1"/>
    <x v="0"/>
  </r>
  <r>
    <x v="1"/>
    <x v="5"/>
    <s v="Egypt"/>
    <s v="Q12014"/>
    <d v="2013-12-17T00:00:00"/>
    <s v="December"/>
    <x v="0"/>
    <m/>
    <x v="272"/>
    <s v="EDW - Compass"/>
    <s v="30221992"/>
    <x v="132"/>
    <x v="133"/>
    <s v="NO"/>
    <s v="NO"/>
    <n v="5520"/>
    <s v="Education"/>
    <s v="14747"/>
    <s v="N/A"/>
    <x v="0"/>
    <m/>
    <m/>
    <m/>
    <x v="0"/>
    <x v="0"/>
  </r>
  <r>
    <x v="1"/>
    <x v="11"/>
    <s v="Spain"/>
    <s v="Q12014"/>
    <d v="2013-12-20T00:00:00"/>
    <s v="December"/>
    <x v="0"/>
    <m/>
    <x v="273"/>
    <s v="EDW - Compass"/>
    <s v="39173350"/>
    <x v="133"/>
    <x v="134"/>
    <s v="NO"/>
    <s v="NO"/>
    <n v="-50438.14453125"/>
    <s v="Education"/>
    <s v="ES092689A31262"/>
    <s v="N/A"/>
    <x v="0"/>
    <m/>
    <m/>
    <m/>
    <x v="0"/>
    <x v="0"/>
  </r>
  <r>
    <x v="1"/>
    <x v="11"/>
    <s v="Spain"/>
    <s v="Q12014"/>
    <d v="2013-11-28T00:00:00"/>
    <s v="November"/>
    <x v="3"/>
    <m/>
    <x v="274"/>
    <s v="EDW - Compass"/>
    <s v="01207945"/>
    <x v="133"/>
    <x v="134"/>
    <s v="NO"/>
    <s v="NO"/>
    <n v="50908.45703125"/>
    <s v="Services"/>
    <s v="FCC DA VINCI ES5-I0381 SOW"/>
    <s v="Å°"/>
    <x v="0"/>
    <m/>
    <m/>
    <m/>
    <x v="1"/>
    <x v="0"/>
  </r>
  <r>
    <x v="1"/>
    <x v="11"/>
    <s v="Spain"/>
    <s v="Q12014"/>
    <d v="2013-12-23T00:00:00"/>
    <s v="December"/>
    <x v="3"/>
    <m/>
    <x v="275"/>
    <s v="EDW - Compass"/>
    <s v="01224159"/>
    <x v="133"/>
    <x v="134"/>
    <s v="NO"/>
    <s v="NO"/>
    <n v="50908.45703125"/>
    <s v="Services"/>
    <s v="FCC DA VINCI ES5-I0381 SOW"/>
    <s v="Å°"/>
    <x v="0"/>
    <m/>
    <m/>
    <m/>
    <x v="1"/>
    <x v="0"/>
  </r>
  <r>
    <x v="1"/>
    <x v="11"/>
    <s v="Spain"/>
    <s v="Q12014"/>
    <d v="2013-11-28T00:00:00"/>
    <s v="November"/>
    <x v="3"/>
    <s v="VILARDAGA, RAQUEL"/>
    <x v="276"/>
    <s v="EDW - Compass"/>
    <s v="01207960"/>
    <x v="134"/>
    <x v="135"/>
    <s v="NO"/>
    <s v="NO"/>
    <n v="73507.34375"/>
    <s v="Services"/>
    <s v="ICOEM CR November 13"/>
    <s v="N/A"/>
    <x v="0"/>
    <m/>
    <m/>
    <m/>
    <x v="1"/>
    <x v="0"/>
  </r>
  <r>
    <x v="1"/>
    <x v="11"/>
    <s v="Spain"/>
    <s v="Q12014"/>
    <d v="2013-11-29T00:00:00"/>
    <s v="November"/>
    <x v="3"/>
    <s v="VILARDAGA, RAQUEL"/>
    <x v="277"/>
    <s v="EDW - Compass"/>
    <s v="01209058"/>
    <x v="134"/>
    <x v="135"/>
    <s v="NO"/>
    <s v="NO"/>
    <n v="281402.9375"/>
    <s v="Services"/>
    <s v="SOW CO NOV 2013"/>
    <s v="4RMEM1-2-1ITJ1UP"/>
    <x v="0"/>
    <m/>
    <m/>
    <m/>
    <x v="3"/>
    <x v="0"/>
  </r>
  <r>
    <x v="1"/>
    <x v="11"/>
    <s v="Spain"/>
    <s v="Q12014"/>
    <d v="2013-12-20T00:00:00"/>
    <s v="December"/>
    <x v="3"/>
    <s v="VILARDAGA, RAQUEL"/>
    <x v="278"/>
    <s v="EDW - Compass"/>
    <s v="01224043"/>
    <x v="134"/>
    <x v="135"/>
    <s v="NO"/>
    <s v="NO"/>
    <n v="9558.7958984375"/>
    <s v="Services"/>
    <s v="ICOEM CR December 13"/>
    <s v="N/A"/>
    <x v="0"/>
    <m/>
    <m/>
    <m/>
    <x v="1"/>
    <x v="0"/>
  </r>
  <r>
    <x v="1"/>
    <x v="11"/>
    <s v="Spain"/>
    <s v="Q12014"/>
    <d v="2013-12-31T00:00:00"/>
    <s v="December"/>
    <x v="3"/>
    <s v="VILARDAGA, RAQUEL"/>
    <x v="279"/>
    <s v="EDW - Compass"/>
    <s v="01227169"/>
    <x v="134"/>
    <x v="135"/>
    <s v="NO"/>
    <s v="NO"/>
    <n v="42728.38671875"/>
    <s v="Services"/>
    <s v="ICOEM CR17 December 13"/>
    <s v="N/A"/>
    <x v="0"/>
    <m/>
    <m/>
    <m/>
    <x v="1"/>
    <x v="0"/>
  </r>
  <r>
    <x v="1"/>
    <x v="11"/>
    <s v="Spain"/>
    <s v="Q12014"/>
    <d v="2013-12-16T00:00:00"/>
    <s v="December"/>
    <x v="3"/>
    <s v="VILARDAGA, RAQUEL"/>
    <x v="280"/>
    <s v="EDW - Compass"/>
    <s v="01218529"/>
    <x v="135"/>
    <x v="136"/>
    <s v="NO"/>
    <s v="NO"/>
    <n v="10222.947265625"/>
    <s v="Services"/>
    <s v="Integracion entidades bancarias1"/>
    <s v="N/A"/>
    <x v="0"/>
    <m/>
    <m/>
    <m/>
    <x v="1"/>
    <x v="0"/>
  </r>
  <r>
    <x v="1"/>
    <x v="11"/>
    <s v="Spain"/>
    <s v="Q12014"/>
    <d v="2013-11-20T00:00:00"/>
    <s v="November"/>
    <x v="3"/>
    <s v="VILARDAGA, RAQUEL"/>
    <x v="281"/>
    <s v="EDW - Compass"/>
    <s v="01202705"/>
    <x v="135"/>
    <x v="136"/>
    <s v="NO"/>
    <s v="NO"/>
    <n v="10222.947265625"/>
    <s v="Services"/>
    <s v="Integracion entidades bancarias1"/>
    <s v="N/A"/>
    <x v="0"/>
    <m/>
    <m/>
    <m/>
    <x v="1"/>
    <x v="0"/>
  </r>
  <r>
    <x v="1"/>
    <x v="11"/>
    <s v="Spain"/>
    <s v="Q12014"/>
    <d v="2013-12-24T00:00:00"/>
    <s v="December"/>
    <x v="3"/>
    <s v="VILARDAGA, RAQUEL"/>
    <x v="282"/>
    <s v="EDW - Compass"/>
    <s v="01224814"/>
    <x v="136"/>
    <x v="137"/>
    <s v="NO"/>
    <s v="NO"/>
    <n v="8895.798828125"/>
    <s v="Services"/>
    <s v="CONTRATO CON ES"/>
    <s v="OPP-0001081630"/>
    <x v="0"/>
    <m/>
    <m/>
    <m/>
    <x v="1"/>
    <x v="0"/>
  </r>
  <r>
    <x v="1"/>
    <x v="11"/>
    <s v="Spain"/>
    <s v="Q12014"/>
    <d v="2013-11-25T00:00:00"/>
    <s v="November"/>
    <x v="3"/>
    <s v="FERNANDEZ MUERZA, JESUS C"/>
    <x v="283"/>
    <s v="EDW - Compass"/>
    <s v="01173879"/>
    <x v="137"/>
    <x v="138"/>
    <s v="NO"/>
    <s v="NO"/>
    <n v="-0.87050002813339233"/>
    <s v="Services"/>
    <s v="PO 4540232069"/>
    <s v="OPP-0001719571"/>
    <x v="0"/>
    <m/>
    <m/>
    <m/>
    <x v="1"/>
    <x v="0"/>
  </r>
  <r>
    <x v="1"/>
    <x v="11"/>
    <s v="Spain"/>
    <s v="Q12014"/>
    <d v="2013-12-17T00:00:00"/>
    <s v="December"/>
    <x v="3"/>
    <s v="FERNANDEZ MUERZA, JESUS C"/>
    <x v="284"/>
    <s v="EDW - Compass"/>
    <s v="01220098"/>
    <x v="137"/>
    <x v="138"/>
    <s v="NO"/>
    <s v="NO"/>
    <n v="93578.03125"/>
    <s v="Services"/>
    <s v="PO 4540242223"/>
    <s v="N/A"/>
    <x v="0"/>
    <m/>
    <m/>
    <m/>
    <x v="1"/>
    <x v="0"/>
  </r>
  <r>
    <x v="1"/>
    <x v="11"/>
    <s v="Spain"/>
    <s v="Q12014"/>
    <d v="2013-12-23T00:00:00"/>
    <s v="December"/>
    <x v="0"/>
    <s v="Iberia CP TBH 01"/>
    <x v="285"/>
    <s v="EDW - Non Compass"/>
    <s v="70R749696"/>
    <x v="138"/>
    <x v="139"/>
    <s v="NO"/>
    <s v="NO"/>
    <n v="6905.92724609375"/>
    <s v="Education"/>
    <s v="8600004340"/>
    <s v="N/A"/>
    <x v="0"/>
    <m/>
    <m/>
    <m/>
    <x v="0"/>
    <x v="0"/>
  </r>
  <r>
    <x v="1"/>
    <x v="11"/>
    <s v="Spain"/>
    <s v="Q12014"/>
    <d v="2013-11-25T00:00:00"/>
    <s v="November"/>
    <x v="2"/>
    <s v="Iberia CP TBH 01"/>
    <x v="286"/>
    <s v="EDW - Compass"/>
    <s v="30097383"/>
    <x v="138"/>
    <x v="139"/>
    <s v="NO"/>
    <s v="NO"/>
    <n v="4771.16650390625"/>
    <s v="ART"/>
    <s v="3505140683"/>
    <s v="N/A"/>
    <x v="0"/>
    <m/>
    <m/>
    <m/>
    <x v="0"/>
    <x v="0"/>
  </r>
  <r>
    <x v="1"/>
    <x v="11"/>
    <s v="Spain"/>
    <s v="Q12014"/>
    <d v="2013-11-25T00:00:00"/>
    <s v="November"/>
    <x v="2"/>
    <s v="Iberia CP TBH 01"/>
    <x v="286"/>
    <s v="EDW - Compass"/>
    <s v="30097383"/>
    <x v="138"/>
    <x v="139"/>
    <s v="NO"/>
    <s v="NO"/>
    <n v="4771.16650390625"/>
    <s v="ART"/>
    <s v="3505140683"/>
    <s v="N/A"/>
    <x v="0"/>
    <m/>
    <m/>
    <m/>
    <x v="0"/>
    <x v="0"/>
  </r>
  <r>
    <x v="1"/>
    <x v="11"/>
    <s v="Spain"/>
    <s v="Q12014"/>
    <d v="2013-11-22T00:00:00"/>
    <s v="November"/>
    <x v="3"/>
    <s v="FERNANDEZ MUERZA, JESUS C"/>
    <x v="287"/>
    <s v="EDW - Compass"/>
    <s v="00709768"/>
    <x v="139"/>
    <x v="140"/>
    <s v="NO"/>
    <s v="NO"/>
    <n v="-148165.078125"/>
    <s v="Services"/>
    <s v="Contrato de Compra"/>
    <s v="N/A"/>
    <x v="0"/>
    <m/>
    <m/>
    <m/>
    <x v="1"/>
    <x v="0"/>
  </r>
  <r>
    <x v="1"/>
    <x v="11"/>
    <s v="Spain"/>
    <s v="Q12014"/>
    <d v="2013-11-22T00:00:00"/>
    <s v="November"/>
    <x v="3"/>
    <s v="FERNANDEZ MUERZA, JESUS C"/>
    <x v="287"/>
    <s v="EDW - Compass"/>
    <s v="00709768"/>
    <x v="139"/>
    <x v="140"/>
    <s v="NO"/>
    <s v="NO"/>
    <n v="138859.4375"/>
    <s v="Services"/>
    <s v="Contrato de Compra"/>
    <s v="N/A"/>
    <x v="0"/>
    <m/>
    <m/>
    <m/>
    <x v="1"/>
    <x v="0"/>
  </r>
  <r>
    <x v="1"/>
    <x v="11"/>
    <s v="Spain"/>
    <s v="Q12014"/>
    <d v="2013-11-28T00:00:00"/>
    <s v="November"/>
    <x v="3"/>
    <s v="FERNANDEZ MUERZA, JESUS C"/>
    <x v="288"/>
    <s v="EDW - Compass"/>
    <s v="01208296"/>
    <x v="139"/>
    <x v="140"/>
    <s v="NO"/>
    <s v="NO"/>
    <n v="148165.078125"/>
    <s v="Services"/>
    <s v="Contrato de Compra"/>
    <s v="N/A"/>
    <x v="0"/>
    <m/>
    <m/>
    <m/>
    <x v="2"/>
    <x v="0"/>
  </r>
  <r>
    <x v="1"/>
    <x v="11"/>
    <s v="Spain"/>
    <s v="Q12014"/>
    <d v="2013-11-28T00:00:00"/>
    <s v="November"/>
    <x v="3"/>
    <s v="FERNANDEZ MUERZA, JESUS C"/>
    <x v="289"/>
    <s v="EDW - Compass"/>
    <s v="01208299"/>
    <x v="139"/>
    <x v="140"/>
    <s v="NO"/>
    <s v="NO"/>
    <n v="-138859.4375"/>
    <s v="Services"/>
    <s v="Contrato de Compra"/>
    <s v="N/A"/>
    <x v="0"/>
    <m/>
    <m/>
    <m/>
    <x v="1"/>
    <x v="0"/>
  </r>
  <r>
    <x v="1"/>
    <x v="11"/>
    <s v="Spain"/>
    <s v="Q12014"/>
    <d v="2013-12-19T00:00:00"/>
    <s v="December"/>
    <x v="0"/>
    <s v="FERNANDEZ MUERZA, JESUS C"/>
    <x v="290"/>
    <s v="EDW - Non Compass"/>
    <s v="70R733444"/>
    <x v="140"/>
    <x v="141"/>
    <s v="NO"/>
    <s v="NO"/>
    <n v="27732.462890625"/>
    <s v="Education"/>
    <s v="4200137546"/>
    <s v="N/A"/>
    <x v="0"/>
    <m/>
    <m/>
    <m/>
    <x v="0"/>
    <x v="0"/>
  </r>
  <r>
    <x v="1"/>
    <x v="11"/>
    <s v="Spain"/>
    <s v="Q12014"/>
    <d v="2013-12-26T00:00:00"/>
    <s v="December"/>
    <x v="3"/>
    <s v="Iberia CP TBH 02"/>
    <x v="291"/>
    <s v="EDW - Compass"/>
    <s v="01226091"/>
    <x v="141"/>
    <x v="142"/>
    <s v="ATTACH_BY_AMIDID"/>
    <s v="NO"/>
    <n v="79086.4609375"/>
    <s v="Services"/>
    <s v="TGC4497"/>
    <s v="OPP-0001699820"/>
    <x v="0"/>
    <m/>
    <m/>
    <m/>
    <x v="1"/>
    <x v="1"/>
  </r>
  <r>
    <x v="1"/>
    <x v="11"/>
    <s v="Spain"/>
    <s v="Q12014"/>
    <d v="2013-12-26T00:00:00"/>
    <s v="December"/>
    <x v="3"/>
    <s v="Iberia CP TBH 02"/>
    <x v="292"/>
    <s v="EDW - Compass"/>
    <s v="01226168"/>
    <x v="141"/>
    <x v="142"/>
    <s v="ATTACH_BY_PO"/>
    <s v="NO"/>
    <n v="30587.275390625"/>
    <s v="Services"/>
    <s v="4700018028"/>
    <s v="OPP-0000274181"/>
    <x v="0"/>
    <m/>
    <m/>
    <m/>
    <x v="1"/>
    <x v="1"/>
  </r>
  <r>
    <x v="1"/>
    <x v="11"/>
    <s v="Spain"/>
    <s v="Q12014"/>
    <d v="2013-12-24T00:00:00"/>
    <s v="December"/>
    <x v="3"/>
    <s v="FERNANDEZ MUERZA, JESUS C"/>
    <x v="293"/>
    <s v="EDW - Compass"/>
    <s v="01224815"/>
    <x v="142"/>
    <x v="143"/>
    <s v="NO"/>
    <s v="NO"/>
    <n v="51837.95703125"/>
    <s v="Services"/>
    <s v="CONTRATO CON ES"/>
    <s v="N/A"/>
    <x v="0"/>
    <m/>
    <m/>
    <m/>
    <x v="1"/>
    <x v="0"/>
  </r>
  <r>
    <x v="1"/>
    <x v="11"/>
    <s v="Spain"/>
    <s v="Q12014"/>
    <d v="2013-11-25T00:00:00"/>
    <s v="November"/>
    <x v="3"/>
    <s v="Iberia CP TBH 02"/>
    <x v="294"/>
    <s v="EDW - Compass"/>
    <s v="01204149"/>
    <x v="143"/>
    <x v="144"/>
    <s v="NO"/>
    <s v="NO"/>
    <n v="19055.1796875"/>
    <s v="Services"/>
    <s v="CARREFOUR"/>
    <s v="N/A"/>
    <x v="0"/>
    <m/>
    <m/>
    <m/>
    <x v="1"/>
    <x v="0"/>
  </r>
  <r>
    <x v="1"/>
    <x v="11"/>
    <s v="Spain"/>
    <s v="Q12014"/>
    <d v="2013-12-15T00:00:00"/>
    <s v="December"/>
    <x v="3"/>
    <s v="Iberia CP TBH 02"/>
    <x v="295"/>
    <s v="EDW - Compass"/>
    <s v="01218449"/>
    <x v="143"/>
    <x v="144"/>
    <s v="NO"/>
    <s v="NO"/>
    <n v="19055.1796875"/>
    <s v="Services"/>
    <s v="CARREFOUR"/>
    <s v="N/A"/>
    <x v="0"/>
    <m/>
    <m/>
    <m/>
    <x v="1"/>
    <x v="0"/>
  </r>
  <r>
    <x v="1"/>
    <x v="11"/>
    <s v="Spain"/>
    <s v="Q12014"/>
    <d v="2013-12-17T00:00:00"/>
    <s v="December"/>
    <x v="3"/>
    <s v="Iberia CP TBH 01"/>
    <x v="296"/>
    <s v="EDW - Compass"/>
    <s v="01220091"/>
    <x v="144"/>
    <x v="145"/>
    <s v="NO"/>
    <s v="NO"/>
    <n v="8509.189453125"/>
    <s v="Services"/>
    <s v="PO 3000079038"/>
    <s v="OPP-0000847230"/>
    <x v="0"/>
    <m/>
    <m/>
    <m/>
    <x v="1"/>
    <x v="0"/>
  </r>
  <r>
    <x v="1"/>
    <x v="11"/>
    <s v="Spain"/>
    <s v="Q12014"/>
    <d v="2013-11-21T00:00:00"/>
    <s v="November"/>
    <x v="3"/>
    <s v="Iberia CP TBH 01"/>
    <x v="297"/>
    <s v="EDW - Compass"/>
    <s v="01203016"/>
    <x v="144"/>
    <x v="145"/>
    <s v="NO"/>
    <s v="NO"/>
    <n v="9404.8935546875"/>
    <s v="Services"/>
    <s v="PO 3000079038"/>
    <s v="OPP-0000847230"/>
    <x v="0"/>
    <m/>
    <m/>
    <m/>
    <x v="1"/>
    <x v="0"/>
  </r>
  <r>
    <x v="1"/>
    <x v="11"/>
    <s v="Spain"/>
    <s v="Q12014"/>
    <d v="2013-12-31T00:00:00"/>
    <s v="December"/>
    <x v="3"/>
    <s v="VILARDAGA, RAQUEL"/>
    <x v="298"/>
    <s v="EDW - Compass"/>
    <s v="01227168"/>
    <x v="145"/>
    <x v="146"/>
    <s v="NO"/>
    <s v="NO"/>
    <n v="12744.6982421875"/>
    <s v="Services"/>
    <s v="ICOEM SOW signed Dec'13"/>
    <s v="OPP-0001263313"/>
    <x v="0"/>
    <m/>
    <m/>
    <m/>
    <x v="1"/>
    <x v="0"/>
  </r>
  <r>
    <x v="1"/>
    <x v="11"/>
    <s v="Spain"/>
    <s v="Q12014"/>
    <d v="2013-12-30T00:00:00"/>
    <s v="December"/>
    <x v="3"/>
    <s v="Iberia CP TBH 01"/>
    <x v="299"/>
    <s v="EDW - Compass"/>
    <s v="01227487"/>
    <x v="146"/>
    <x v="147"/>
    <s v="NO"/>
    <s v="NO"/>
    <n v="267799.0625"/>
    <s v="Services"/>
    <s v="PO 17673"/>
    <s v="OPP-0000385187"/>
    <x v="0"/>
    <m/>
    <m/>
    <m/>
    <x v="3"/>
    <x v="0"/>
  </r>
  <r>
    <x v="1"/>
    <x v="11"/>
    <s v="Spain"/>
    <s v="Q12014"/>
    <d v="2013-12-27T00:00:00"/>
    <s v="December"/>
    <x v="0"/>
    <m/>
    <x v="300"/>
    <s v="EDW - Non Compass"/>
    <s v="70R762252"/>
    <x v="0"/>
    <x v="0"/>
    <s v="ATTACH_BY_ORDERNO"/>
    <s v="NO"/>
    <n v="12983.142578125"/>
    <s v="Education"/>
    <s v="CP13-10654 /  AMBAR TELECOMUNICACIO"/>
    <s v="N/A"/>
    <x v="0"/>
    <m/>
    <m/>
    <m/>
    <x v="0"/>
    <x v="0"/>
  </r>
  <r>
    <x v="1"/>
    <x v="11"/>
    <s v="Spain"/>
    <s v="Q12014"/>
    <d v="2013-12-16T00:00:00"/>
    <s v="December"/>
    <x v="3"/>
    <s v="Iberia CP TBH 02"/>
    <x v="301"/>
    <s v="EDW - Compass"/>
    <s v="00873923"/>
    <x v="147"/>
    <x v="148"/>
    <s v="NO"/>
    <s v="NO"/>
    <n v="-47.987201690673828"/>
    <s v="Services"/>
    <s v="TGC3161"/>
    <s v="N/A"/>
    <x v="0"/>
    <m/>
    <m/>
    <m/>
    <x v="1"/>
    <x v="0"/>
  </r>
  <r>
    <x v="1"/>
    <x v="11"/>
    <s v="Spain"/>
    <s v="Q12014"/>
    <d v="2013-12-28T00:00:00"/>
    <s v="December"/>
    <x v="3"/>
    <s v="Iberia CP TBH 02"/>
    <x v="302"/>
    <s v="EDW - Compass"/>
    <s v="00871308"/>
    <x v="147"/>
    <x v="148"/>
    <s v="NO"/>
    <s v="NO"/>
    <n v="6462.7109375"/>
    <s v="Services"/>
    <s v="2012-P004452"/>
    <s v="2-1JCRIJ2"/>
    <x v="0"/>
    <m/>
    <m/>
    <m/>
    <x v="2"/>
    <x v="0"/>
  </r>
  <r>
    <x v="1"/>
    <x v="11"/>
    <s v="Spain"/>
    <s v="Q12014"/>
    <d v="2013-12-28T00:00:00"/>
    <s v="December"/>
    <x v="3"/>
    <s v="Iberia CP TBH 02"/>
    <x v="302"/>
    <s v="EDW - Compass"/>
    <s v="00871308"/>
    <x v="147"/>
    <x v="148"/>
    <s v="NO"/>
    <s v="NO"/>
    <n v="11452.0390625"/>
    <s v="Services"/>
    <s v="2012-P004452"/>
    <s v="2-1JCRIJ2"/>
    <x v="0"/>
    <m/>
    <m/>
    <m/>
    <x v="2"/>
    <x v="0"/>
  </r>
  <r>
    <x v="1"/>
    <x v="11"/>
    <s v="Spain"/>
    <s v="Q12014"/>
    <d v="2013-12-28T00:00:00"/>
    <s v="December"/>
    <x v="3"/>
    <s v="Iberia CP TBH 02"/>
    <x v="302"/>
    <s v="EDW - Compass"/>
    <s v="00871308"/>
    <x v="147"/>
    <x v="148"/>
    <s v="NO"/>
    <s v="NO"/>
    <n v="57805.1796875"/>
    <s v="Services"/>
    <s v="2012-P004452"/>
    <s v="2-1JCRIJ2"/>
    <x v="0"/>
    <m/>
    <m/>
    <m/>
    <x v="2"/>
    <x v="0"/>
  </r>
  <r>
    <x v="1"/>
    <x v="11"/>
    <s v="Spain"/>
    <s v="Q12014"/>
    <d v="2013-11-28T00:00:00"/>
    <s v="November"/>
    <x v="3"/>
    <s v="Iberia CP TBH 02"/>
    <x v="302"/>
    <s v="EDW - Compass"/>
    <s v="00871308"/>
    <x v="147"/>
    <x v="148"/>
    <s v="NO"/>
    <s v="NO"/>
    <n v="11452.0390625"/>
    <s v="Services"/>
    <s v="2012-P004452"/>
    <s v="2-1JCRIJ2"/>
    <x v="0"/>
    <m/>
    <m/>
    <m/>
    <x v="2"/>
    <x v="0"/>
  </r>
  <r>
    <x v="1"/>
    <x v="11"/>
    <s v="Spain"/>
    <s v="Q12014"/>
    <d v="2013-11-28T00:00:00"/>
    <s v="November"/>
    <x v="3"/>
    <s v="Iberia CP TBH 02"/>
    <x v="302"/>
    <s v="EDW - Compass"/>
    <s v="00871308"/>
    <x v="147"/>
    <x v="148"/>
    <s v="NO"/>
    <s v="NO"/>
    <n v="57805.1796875"/>
    <s v="Services"/>
    <s v="2012-P004452"/>
    <s v="2-1JCRIJ2"/>
    <x v="0"/>
    <m/>
    <m/>
    <m/>
    <x v="2"/>
    <x v="0"/>
  </r>
  <r>
    <x v="1"/>
    <x v="11"/>
    <s v="Spain"/>
    <s v="Q12014"/>
    <d v="2013-11-28T00:00:00"/>
    <s v="November"/>
    <x v="3"/>
    <s v="Iberia CP TBH 02"/>
    <x v="302"/>
    <s v="EDW - Compass"/>
    <s v="00871308"/>
    <x v="147"/>
    <x v="148"/>
    <s v="NO"/>
    <s v="NO"/>
    <n v="6462.7109375"/>
    <s v="Services"/>
    <s v="2012-P004452"/>
    <s v="2-1JCRIJ2"/>
    <x v="0"/>
    <m/>
    <m/>
    <m/>
    <x v="2"/>
    <x v="0"/>
  </r>
  <r>
    <x v="1"/>
    <x v="11"/>
    <s v="Spain"/>
    <s v="Q12014"/>
    <d v="2013-11-26T00:00:00"/>
    <s v="November"/>
    <x v="3"/>
    <m/>
    <x v="303"/>
    <s v="EDW - Compass"/>
    <s v="01206137"/>
    <x v="148"/>
    <x v="149"/>
    <s v="NO"/>
    <s v="NO"/>
    <n v="7830.34228515625"/>
    <s v="Services"/>
    <s v="20766/EIN/450"/>
    <s v="N/A"/>
    <x v="0"/>
    <m/>
    <m/>
    <m/>
    <x v="1"/>
    <x v="0"/>
  </r>
  <r>
    <x v="1"/>
    <x v="11"/>
    <s v="Spain"/>
    <s v="Q12014"/>
    <d v="2013-12-25T00:00:00"/>
    <s v="December"/>
    <x v="3"/>
    <s v="VILARDAGA, RAQUEL"/>
    <x v="304"/>
    <s v="EDW - Compass"/>
    <s v="01225205"/>
    <x v="149"/>
    <x v="150"/>
    <s v="NO"/>
    <s v="NO"/>
    <n v="24632.953125"/>
    <s v="Services"/>
    <s v="CONTRATO CON ES ICOEM"/>
    <s v="OPP-0000400991"/>
    <x v="0"/>
    <m/>
    <m/>
    <m/>
    <x v="1"/>
    <x v="0"/>
  </r>
  <r>
    <x v="1"/>
    <x v="11"/>
    <s v="Spain"/>
    <s v="Q12014"/>
    <d v="2013-12-13T00:00:00"/>
    <s v="December"/>
    <x v="3"/>
    <s v="VILARDAGA, RAQUEL"/>
    <x v="305"/>
    <s v="EDW - Compass"/>
    <s v="01217284"/>
    <x v="149"/>
    <x v="150"/>
    <s v="NO"/>
    <s v="NO"/>
    <n v="8854.6904296875"/>
    <s v="Services"/>
    <s v="8110141408"/>
    <s v="OPP-0000420025"/>
    <x v="0"/>
    <m/>
    <m/>
    <m/>
    <x v="1"/>
    <x v="0"/>
  </r>
  <r>
    <x v="1"/>
    <x v="11"/>
    <s v="Spain"/>
    <s v="Q12014"/>
    <d v="2013-11-29T00:00:00"/>
    <s v="November"/>
    <x v="0"/>
    <m/>
    <x v="306"/>
    <s v="EDW - Non Compass"/>
    <s v="70R635449"/>
    <x v="150"/>
    <x v="151"/>
    <s v="NO"/>
    <s v="NO"/>
    <n v="6905.92724609375"/>
    <s v="Education"/>
    <s v="PED-1556 A"/>
    <s v="N/A"/>
    <x v="0"/>
    <m/>
    <m/>
    <m/>
    <x v="0"/>
    <x v="0"/>
  </r>
  <r>
    <x v="1"/>
    <x v="11"/>
    <s v="Spain"/>
    <s v="Q12014"/>
    <d v="2013-11-15T00:00:00"/>
    <s v="November"/>
    <x v="0"/>
    <s v="VILARDAGA, RAQUEL"/>
    <x v="307"/>
    <s v="EDW - Compass"/>
    <s v="30058493"/>
    <x v="151"/>
    <x v="152"/>
    <s v="NO"/>
    <s v="NO"/>
    <n v="5876.94384765625"/>
    <s v="Education"/>
    <s v="8110137331"/>
    <s v="N/A"/>
    <x v="0"/>
    <m/>
    <m/>
    <m/>
    <x v="0"/>
    <x v="0"/>
  </r>
  <r>
    <x v="1"/>
    <x v="4"/>
    <s v="Finland"/>
    <s v="Q12014"/>
    <d v="2013-12-03T00:00:00"/>
    <s v="December"/>
    <x v="0"/>
    <s v="Riikonen, Heikki"/>
    <x v="308"/>
    <s v="EDW - Non Compass"/>
    <s v="91R521085"/>
    <x v="152"/>
    <x v="153"/>
    <s v="ATTACH_BY_PO"/>
    <s v="NO"/>
    <n v="61663.94921875"/>
    <s v="Education"/>
    <s v="9100-86405-01"/>
    <s v="N/A"/>
    <x v="0"/>
    <m/>
    <m/>
    <m/>
    <x v="0"/>
    <x v="0"/>
  </r>
  <r>
    <x v="1"/>
    <x v="4"/>
    <s v="Finland"/>
    <s v="Q12014"/>
    <d v="2013-12-03T00:00:00"/>
    <s v="December"/>
    <x v="2"/>
    <s v="Riikonen, Heikki"/>
    <x v="309"/>
    <s v="EDW - Non Compass"/>
    <s v="91R521085"/>
    <x v="152"/>
    <x v="153"/>
    <s v="ATTACH_BY_PO"/>
    <s v="NO"/>
    <n v="-3496.00341796875"/>
    <s v="ART"/>
    <s v="9100-86405-01"/>
    <s v="N/A"/>
    <x v="0"/>
    <m/>
    <m/>
    <m/>
    <x v="0"/>
    <x v="0"/>
  </r>
  <r>
    <x v="1"/>
    <x v="4"/>
    <s v="Finland"/>
    <s v="Q12014"/>
    <d v="2013-12-03T00:00:00"/>
    <s v="December"/>
    <x v="0"/>
    <s v="Riikonen, Heikki"/>
    <x v="309"/>
    <s v="EDW - Non Compass"/>
    <s v="91R521085"/>
    <x v="152"/>
    <x v="153"/>
    <s v="ATTACH_BY_PO"/>
    <s v="NO"/>
    <n v="-61663.94921875"/>
    <s v="Education"/>
    <s v="9100-86405-01"/>
    <s v="N/A"/>
    <x v="0"/>
    <m/>
    <m/>
    <m/>
    <x v="0"/>
    <x v="0"/>
  </r>
  <r>
    <x v="1"/>
    <x v="4"/>
    <s v="Finland"/>
    <s v="Q12014"/>
    <d v="2013-12-03T00:00:00"/>
    <s v="December"/>
    <x v="2"/>
    <s v="Riikonen, Heikki"/>
    <x v="308"/>
    <s v="EDW - Non Compass"/>
    <s v="91R521085"/>
    <x v="152"/>
    <x v="153"/>
    <s v="ATTACH_BY_PO"/>
    <s v="NO"/>
    <n v="3496.00341796875"/>
    <s v="ART"/>
    <s v="9100-86405-01"/>
    <s v="N/A"/>
    <x v="0"/>
    <m/>
    <m/>
    <m/>
    <x v="0"/>
    <x v="0"/>
  </r>
  <r>
    <x v="1"/>
    <x v="4"/>
    <s v="Finland"/>
    <s v="Q12014"/>
    <d v="2013-12-03T00:00:00"/>
    <s v="December"/>
    <x v="1"/>
    <s v="Riikonen, Heikki"/>
    <x v="309"/>
    <s v="EDW - Non Compass"/>
    <s v="91R521085"/>
    <x v="152"/>
    <x v="153"/>
    <s v="ATTACH_BY_PO"/>
    <s v="NO"/>
    <n v="-15333.197265625"/>
    <s v="ART"/>
    <s v="9100-86405-01"/>
    <s v="N/A"/>
    <x v="0"/>
    <m/>
    <m/>
    <m/>
    <x v="0"/>
    <x v="0"/>
  </r>
  <r>
    <x v="1"/>
    <x v="4"/>
    <s v="Finland"/>
    <s v="Q12014"/>
    <d v="2013-12-03T00:00:00"/>
    <s v="December"/>
    <x v="1"/>
    <s v="Riikonen, Heikki"/>
    <x v="308"/>
    <s v="EDW - Non Compass"/>
    <s v="91R521085"/>
    <x v="152"/>
    <x v="153"/>
    <s v="ATTACH_BY_PO"/>
    <s v="NO"/>
    <n v="15333.197265625"/>
    <s v="ART"/>
    <s v="9100-86405-01"/>
    <s v="N/A"/>
    <x v="0"/>
    <m/>
    <m/>
    <m/>
    <x v="0"/>
    <x v="0"/>
  </r>
  <r>
    <x v="1"/>
    <x v="4"/>
    <s v="Finland"/>
    <s v="Q12014"/>
    <d v="2013-12-03T00:00:00"/>
    <s v="December"/>
    <x v="2"/>
    <s v="Riikonen, Heikki"/>
    <x v="308"/>
    <s v="EDW - Non Compass"/>
    <s v="91R521085"/>
    <x v="152"/>
    <x v="153"/>
    <s v="ATTACH_BY_PO"/>
    <s v="NO"/>
    <n v="10010.8623046875"/>
    <s v="ART"/>
    <s v="9100-86405-01"/>
    <s v="N/A"/>
    <x v="0"/>
    <m/>
    <m/>
    <m/>
    <x v="0"/>
    <x v="0"/>
  </r>
  <r>
    <x v="1"/>
    <x v="4"/>
    <s v="Finland"/>
    <s v="Q12014"/>
    <d v="2013-12-03T00:00:00"/>
    <s v="December"/>
    <x v="2"/>
    <s v="Riikonen, Heikki"/>
    <x v="308"/>
    <s v="EDW - Non Compass"/>
    <s v="91R521085"/>
    <x v="152"/>
    <x v="153"/>
    <s v="ATTACH_BY_PO"/>
    <s v="NO"/>
    <n v="10010.8623046875"/>
    <s v="ART"/>
    <s v="9100-86405-01"/>
    <s v="N/A"/>
    <x v="0"/>
    <m/>
    <m/>
    <m/>
    <x v="0"/>
    <x v="0"/>
  </r>
  <r>
    <x v="1"/>
    <x v="4"/>
    <s v="Finland"/>
    <s v="Q12014"/>
    <d v="2013-12-03T00:00:00"/>
    <s v="December"/>
    <x v="1"/>
    <s v="Riikonen, Heikki"/>
    <x v="308"/>
    <s v="EDW - Non Compass"/>
    <s v="91R521085"/>
    <x v="152"/>
    <x v="153"/>
    <s v="ATTACH_BY_PO"/>
    <s v="NO"/>
    <n v="74.22509765625"/>
    <s v="ART"/>
    <s v="9100-86405-01"/>
    <s v="N/A"/>
    <x v="0"/>
    <m/>
    <m/>
    <m/>
    <x v="0"/>
    <x v="0"/>
  </r>
  <r>
    <x v="1"/>
    <x v="4"/>
    <s v="Finland"/>
    <s v="Q12014"/>
    <d v="2013-12-03T00:00:00"/>
    <s v="December"/>
    <x v="1"/>
    <s v="Riikonen, Heikki"/>
    <x v="308"/>
    <s v="EDW - Non Compass"/>
    <s v="91R521085"/>
    <x v="152"/>
    <x v="153"/>
    <s v="ATTACH_BY_PO"/>
    <s v="NO"/>
    <n v="74.22509765625"/>
    <s v="ART"/>
    <s v="9100-86405-01"/>
    <s v="N/A"/>
    <x v="0"/>
    <m/>
    <m/>
    <m/>
    <x v="0"/>
    <x v="0"/>
  </r>
  <r>
    <x v="1"/>
    <x v="4"/>
    <s v="Finland"/>
    <s v="Q12014"/>
    <d v="2013-12-03T00:00:00"/>
    <s v="December"/>
    <x v="1"/>
    <s v="Riikonen, Heikki"/>
    <x v="308"/>
    <s v="EDW - Non Compass"/>
    <s v="91R521085"/>
    <x v="152"/>
    <x v="153"/>
    <s v="ATTACH_BY_PO"/>
    <s v="NO"/>
    <n v="43909.59765625"/>
    <s v="ART"/>
    <s v="9100-86405-01"/>
    <s v="N/A"/>
    <x v="0"/>
    <m/>
    <m/>
    <m/>
    <x v="0"/>
    <x v="0"/>
  </r>
  <r>
    <x v="1"/>
    <x v="4"/>
    <s v="Finland"/>
    <s v="Q12014"/>
    <d v="2013-12-03T00:00:00"/>
    <s v="December"/>
    <x v="1"/>
    <s v="Riikonen, Heikki"/>
    <x v="308"/>
    <s v="EDW - Non Compass"/>
    <s v="91R521085"/>
    <x v="152"/>
    <x v="153"/>
    <s v="ATTACH_BY_PO"/>
    <s v="NO"/>
    <n v="74.22509765625"/>
    <s v="ART"/>
    <s v="9100-86405-01"/>
    <s v="N/A"/>
    <x v="0"/>
    <m/>
    <m/>
    <m/>
    <x v="0"/>
    <x v="0"/>
  </r>
  <r>
    <x v="1"/>
    <x v="4"/>
    <s v="Finland"/>
    <s v="Q12014"/>
    <d v="2013-12-03T00:00:00"/>
    <s v="December"/>
    <x v="1"/>
    <s v="Riikonen, Heikki"/>
    <x v="308"/>
    <s v="EDW - Non Compass"/>
    <s v="91R521085"/>
    <x v="152"/>
    <x v="153"/>
    <s v="ATTACH_BY_PO"/>
    <s v="NO"/>
    <n v="43909.59765625"/>
    <s v="ART"/>
    <s v="9100-86405-01"/>
    <s v="N/A"/>
    <x v="0"/>
    <m/>
    <m/>
    <m/>
    <x v="0"/>
    <x v="0"/>
  </r>
  <r>
    <x v="1"/>
    <x v="4"/>
    <s v="Finland"/>
    <s v="Q12014"/>
    <d v="2013-11-11T00:00:00"/>
    <s v="November"/>
    <x v="0"/>
    <s v="Riikonen, Heikki"/>
    <x v="310"/>
    <s v="EDW - Non Compass"/>
    <s v="91R556637"/>
    <x v="152"/>
    <x v="153"/>
    <s v="NO"/>
    <s v="NO"/>
    <n v="12204.3232421875"/>
    <s v="Education"/>
    <s v="PO_ucmdb_13"/>
    <s v="N/A"/>
    <x v="0"/>
    <m/>
    <m/>
    <m/>
    <x v="0"/>
    <x v="0"/>
  </r>
  <r>
    <x v="1"/>
    <x v="4"/>
    <s v="Finland"/>
    <s v="Q12014"/>
    <d v="2013-11-29T00:00:00"/>
    <s v="November"/>
    <x v="0"/>
    <m/>
    <x v="311"/>
    <s v="EDW - Non Compass"/>
    <s v="91R635874"/>
    <x v="153"/>
    <x v="154"/>
    <s v="NO"/>
    <s v="NO"/>
    <n v="27120.71875"/>
    <s v="Education"/>
    <s v="Anneli Martonen"/>
    <s v="N/A"/>
    <x v="0"/>
    <m/>
    <m/>
    <m/>
    <x v="0"/>
    <x v="0"/>
  </r>
  <r>
    <x v="1"/>
    <x v="3"/>
    <s v="France"/>
    <s v="Q12014"/>
    <d v="2013-11-28T00:00:00"/>
    <s v="November"/>
    <x v="0"/>
    <s v="Arveiller, Aurelie"/>
    <x v="312"/>
    <s v="EDW - Non Compass"/>
    <s v="81R627403"/>
    <x v="154"/>
    <x v="155"/>
    <s v="NO"/>
    <s v="NO"/>
    <n v="3568.515380859375"/>
    <s v="Education"/>
    <s v="SF320131065"/>
    <s v="N/A"/>
    <x v="0"/>
    <m/>
    <m/>
    <m/>
    <x v="0"/>
    <x v="0"/>
  </r>
  <r>
    <x v="1"/>
    <x v="3"/>
    <s v="France"/>
    <s v="Q12014"/>
    <d v="2013-12-16T00:00:00"/>
    <s v="December"/>
    <x v="3"/>
    <s v="Arveiller, Aurelie"/>
    <x v="313"/>
    <s v="EDW - Compass"/>
    <s v="01218937"/>
    <x v="154"/>
    <x v="155"/>
    <s v="NO"/>
    <s v="NO"/>
    <n v="17672.6484375"/>
    <s v="Services"/>
    <s v="13PHA0001"/>
    <s v="SBLCRM-8-1V2KDEJ"/>
    <x v="0"/>
    <m/>
    <m/>
    <m/>
    <x v="1"/>
    <x v="0"/>
  </r>
  <r>
    <x v="1"/>
    <x v="3"/>
    <s v="France"/>
    <s v="Q12014"/>
    <d v="2013-11-28T00:00:00"/>
    <s v="November"/>
    <x v="0"/>
    <m/>
    <x v="314"/>
    <s v="EDW - Non Compass"/>
    <s v="81R631444"/>
    <x v="155"/>
    <x v="156"/>
    <s v="NO"/>
    <s v="NO"/>
    <n v="1717.9036865234375"/>
    <s v="Education"/>
    <s v="HUBALM11.5180313"/>
    <s v="N/A"/>
    <x v="0"/>
    <m/>
    <m/>
    <m/>
    <x v="0"/>
    <x v="0"/>
  </r>
  <r>
    <x v="1"/>
    <x v="3"/>
    <s v="France"/>
    <s v="Q12014"/>
    <d v="2013-12-16T00:00:00"/>
    <s v="December"/>
    <x v="3"/>
    <m/>
    <x v="315"/>
    <s v="EDW - Compass"/>
    <s v="01191032"/>
    <x v="156"/>
    <x v="157"/>
    <s v="NO"/>
    <s v="NO"/>
    <n v="259.5159912109375"/>
    <s v="Services"/>
    <s v="Apside pour S2E_ELO_20131010"/>
    <s v="OPP-0001852147"/>
    <x v="0"/>
    <m/>
    <m/>
    <m/>
    <x v="1"/>
    <x v="0"/>
  </r>
  <r>
    <x v="1"/>
    <x v="3"/>
    <s v="France"/>
    <s v="Q12014"/>
    <d v="2013-11-27T00:00:00"/>
    <s v="November"/>
    <x v="0"/>
    <s v="Adekambi, Eric"/>
    <x v="316"/>
    <s v="EDW - Compass"/>
    <s v="39576438"/>
    <x v="157"/>
    <x v="158"/>
    <s v="NO"/>
    <s v="NO"/>
    <n v="-23207.470703125"/>
    <s v="Education"/>
    <s v="FR108386A30234"/>
    <s v="N/A"/>
    <x v="0"/>
    <m/>
    <m/>
    <m/>
    <x v="0"/>
    <x v="0"/>
  </r>
  <r>
    <x v="1"/>
    <x v="3"/>
    <s v="France"/>
    <s v="Q12014"/>
    <d v="2013-11-27T00:00:00"/>
    <s v="November"/>
    <x v="0"/>
    <s v="Adekambi, Eric"/>
    <x v="316"/>
    <s v="EDW - Compass"/>
    <s v="39576438"/>
    <x v="157"/>
    <x v="158"/>
    <s v="NO"/>
    <s v="NO"/>
    <n v="-2.7607998847961426"/>
    <s v="Education"/>
    <s v="FR108386A30234"/>
    <s v="N/A"/>
    <x v="0"/>
    <m/>
    <m/>
    <m/>
    <x v="0"/>
    <x v="0"/>
  </r>
  <r>
    <x v="1"/>
    <x v="3"/>
    <s v="France"/>
    <s v="Q12014"/>
    <d v="2013-11-26T00:00:00"/>
    <s v="November"/>
    <x v="0"/>
    <s v="Adekambi, Eric"/>
    <x v="317"/>
    <s v="EDW - Non Compass"/>
    <s v="81R619474"/>
    <x v="157"/>
    <x v="158"/>
    <s v="NO"/>
    <s v="NO"/>
    <n v="20935.291015625"/>
    <s v="Education"/>
    <s v="3900094109"/>
    <s v="N/A"/>
    <x v="0"/>
    <m/>
    <m/>
    <m/>
    <x v="0"/>
    <x v="0"/>
  </r>
  <r>
    <x v="1"/>
    <x v="3"/>
    <s v="France"/>
    <s v="Q12014"/>
    <d v="2013-11-26T00:00:00"/>
    <s v="November"/>
    <x v="0"/>
    <s v="Adekambi, Eric"/>
    <x v="317"/>
    <s v="EDW - Non Compass"/>
    <s v="81R619474"/>
    <x v="157"/>
    <x v="158"/>
    <s v="NO"/>
    <s v="NO"/>
    <n v="2379.01025390625"/>
    <s v="Education"/>
    <s v="3900094109"/>
    <s v="N/A"/>
    <x v="0"/>
    <m/>
    <m/>
    <m/>
    <x v="0"/>
    <x v="0"/>
  </r>
  <r>
    <x v="1"/>
    <x v="3"/>
    <s v="France"/>
    <s v="Q12014"/>
    <d v="2013-11-27T00:00:00"/>
    <s v="November"/>
    <x v="3"/>
    <s v="Scheiltienne, Herve"/>
    <x v="318"/>
    <s v="EDW - Compass"/>
    <s v="01043902"/>
    <x v="158"/>
    <x v="159"/>
    <s v="NO"/>
    <s v="NO"/>
    <n v="-2052.395751953125"/>
    <s v="Services"/>
    <s v="4504960450"/>
    <s v="OPP-0000679876"/>
    <x v="0"/>
    <m/>
    <m/>
    <m/>
    <x v="1"/>
    <x v="0"/>
  </r>
  <r>
    <x v="1"/>
    <x v="3"/>
    <s v="France"/>
    <s v="Q12014"/>
    <d v="2013-12-24T00:00:00"/>
    <s v="December"/>
    <x v="3"/>
    <s v="Chapelet, Laurent"/>
    <x v="319"/>
    <s v="EDW - Compass"/>
    <s v="01225798"/>
    <x v="159"/>
    <x v="160"/>
    <s v="ATTACH_BY_AMIDID"/>
    <s v="NO"/>
    <n v="512479.59375"/>
    <s v="Services"/>
    <s v="LOC policy - de-book 05.02.2014"/>
    <s v="CRMEM1-2-1CNDO8P"/>
    <x v="0"/>
    <m/>
    <m/>
    <m/>
    <x v="3"/>
    <x v="1"/>
  </r>
  <r>
    <x v="1"/>
    <x v="3"/>
    <s v="France"/>
    <s v="Q12014"/>
    <d v="2013-12-24T00:00:00"/>
    <s v="December"/>
    <x v="3"/>
    <s v="Chapelet, Laurent"/>
    <x v="320"/>
    <s v="EDW - Compass"/>
    <s v="01225844"/>
    <x v="160"/>
    <x v="161"/>
    <s v="NO"/>
    <s v="ATTACH_BY_AMIDID"/>
    <n v="42115.28125"/>
    <s v="Services"/>
    <s v="4700775691"/>
    <s v="OPP-0002130850"/>
    <x v="0"/>
    <m/>
    <m/>
    <m/>
    <x v="1"/>
    <x v="2"/>
  </r>
  <r>
    <x v="1"/>
    <x v="3"/>
    <s v="France"/>
    <s v="Q12014"/>
    <d v="2013-11-29T00:00:00"/>
    <s v="November"/>
    <x v="0"/>
    <s v="Chapelet, Laurent"/>
    <x v="321"/>
    <s v="EDW - Compass"/>
    <s v="30132451"/>
    <x v="160"/>
    <x v="161"/>
    <s v="NO"/>
    <s v="NO"/>
    <n v="3654.159912109375"/>
    <s v="Education"/>
    <s v="FR087728A25445"/>
    <s v="N/A"/>
    <x v="0"/>
    <m/>
    <m/>
    <m/>
    <x v="0"/>
    <x v="0"/>
  </r>
  <r>
    <x v="1"/>
    <x v="3"/>
    <s v="France"/>
    <s v="Q12014"/>
    <d v="2013-11-29T00:00:00"/>
    <s v="November"/>
    <x v="0"/>
    <s v="Chapelet, Laurent"/>
    <x v="321"/>
    <s v="EDW - Compass"/>
    <s v="30132451"/>
    <x v="160"/>
    <x v="161"/>
    <s v="NO"/>
    <s v="NO"/>
    <n v="6.1310000419616699"/>
    <s v="Education"/>
    <s v="FR087728A25445"/>
    <s v="N/A"/>
    <x v="0"/>
    <m/>
    <m/>
    <m/>
    <x v="0"/>
    <x v="0"/>
  </r>
  <r>
    <x v="1"/>
    <x v="3"/>
    <s v="France"/>
    <s v="Q12014"/>
    <d v="2013-12-17T00:00:00"/>
    <s v="December"/>
    <x v="0"/>
    <s v="Chapelet, Laurent"/>
    <x v="322"/>
    <s v="EDW - Non Compass"/>
    <s v="81R720205"/>
    <x v="160"/>
    <x v="161"/>
    <s v="NO"/>
    <s v="ATTACH_BY_AMIDID"/>
    <n v="3660.291015625"/>
    <s v="Education"/>
    <s v="4700644182"/>
    <s v="N/A"/>
    <x v="0"/>
    <m/>
    <m/>
    <m/>
    <x v="0"/>
    <x v="2"/>
  </r>
  <r>
    <x v="1"/>
    <x v="3"/>
    <s v="France"/>
    <s v="Q12014"/>
    <d v="2013-12-18T00:00:00"/>
    <s v="December"/>
    <x v="0"/>
    <s v="Chapelet, Laurent"/>
    <x v="321"/>
    <s v="EDW - Compass"/>
    <s v="30132451"/>
    <x v="160"/>
    <x v="161"/>
    <s v="NO"/>
    <s v="NO"/>
    <n v="-3654.159912109375"/>
    <s v="Education"/>
    <s v="FR087728A25445"/>
    <s v="N/A"/>
    <x v="0"/>
    <m/>
    <m/>
    <m/>
    <x v="0"/>
    <x v="0"/>
  </r>
  <r>
    <x v="1"/>
    <x v="3"/>
    <s v="France"/>
    <s v="Q12014"/>
    <d v="2013-12-18T00:00:00"/>
    <s v="December"/>
    <x v="0"/>
    <s v="Chapelet, Laurent"/>
    <x v="321"/>
    <s v="EDW - Compass"/>
    <s v="30132451"/>
    <x v="160"/>
    <x v="161"/>
    <s v="NO"/>
    <s v="NO"/>
    <n v="-6.1310000419616699"/>
    <s v="Education"/>
    <s v="FR087728A25445"/>
    <s v="N/A"/>
    <x v="0"/>
    <m/>
    <m/>
    <m/>
    <x v="0"/>
    <x v="0"/>
  </r>
  <r>
    <x v="1"/>
    <x v="3"/>
    <s v="France"/>
    <s v="Q12014"/>
    <d v="2013-12-04T00:00:00"/>
    <s v="December"/>
    <x v="3"/>
    <s v="Laroche, Bertrand"/>
    <x v="323"/>
    <s v="EDW - Compass"/>
    <s v="01067079"/>
    <x v="161"/>
    <x v="162"/>
    <s v="NO"/>
    <s v="NO"/>
    <n v="-14309.623046875"/>
    <s v="Services"/>
    <s v="01328-0000011684"/>
    <s v="OPP-0000660730"/>
    <x v="0"/>
    <m/>
    <m/>
    <m/>
    <x v="1"/>
    <x v="0"/>
  </r>
  <r>
    <x v="1"/>
    <x v="3"/>
    <s v="France"/>
    <s v="Q12014"/>
    <d v="2013-12-13T00:00:00"/>
    <s v="December"/>
    <x v="3"/>
    <s v="Chapelet, Laurent"/>
    <x v="324"/>
    <s v="EDW - Compass"/>
    <s v="01031064"/>
    <x v="162"/>
    <x v="163"/>
    <s v="NO"/>
    <s v="NO"/>
    <n v="-8288.025390625"/>
    <s v="Services"/>
    <s v="Commande no. 8930-4200119358"/>
    <s v="SBLCRM-8-2RL7V6H"/>
    <x v="0"/>
    <m/>
    <m/>
    <m/>
    <x v="1"/>
    <x v="1"/>
  </r>
  <r>
    <x v="1"/>
    <x v="3"/>
    <s v="France"/>
    <s v="Q12014"/>
    <d v="2013-12-19T00:00:00"/>
    <s v="December"/>
    <x v="0"/>
    <s v="Adekambi, Eric"/>
    <x v="325"/>
    <s v="EDW - Non Compass"/>
    <s v="81R732622"/>
    <x v="163"/>
    <x v="164"/>
    <s v="NO"/>
    <s v="NO"/>
    <n v="3364.600341796875"/>
    <s v="Education"/>
    <s v="AIRLIQUIDEUCMDB921213"/>
    <s v="N/A"/>
    <x v="0"/>
    <m/>
    <m/>
    <m/>
    <x v="0"/>
    <x v="0"/>
  </r>
  <r>
    <x v="1"/>
    <x v="3"/>
    <s v="France"/>
    <s v="Q12014"/>
    <d v="2013-12-24T00:00:00"/>
    <s v="December"/>
    <x v="3"/>
    <s v="Chapelet, Laurent"/>
    <x v="326"/>
    <s v="EDW - Compass"/>
    <s v="01225937"/>
    <x v="164"/>
    <x v="165"/>
    <s v="NO"/>
    <s v="NO"/>
    <n v="112561.171875"/>
    <s v="Services"/>
    <s v="IT001-0000131283"/>
    <s v="OPP-0001827930"/>
    <x v="0"/>
    <m/>
    <m/>
    <m/>
    <x v="2"/>
    <x v="0"/>
  </r>
  <r>
    <x v="1"/>
    <x v="3"/>
    <s v="France"/>
    <s v="Q12014"/>
    <d v="2013-11-28T00:00:00"/>
    <s v="November"/>
    <x v="3"/>
    <s v="Chapelet, Laurent"/>
    <x v="327"/>
    <s v="EDW - Compass"/>
    <s v="01206833"/>
    <x v="164"/>
    <x v="165"/>
    <s v="NO"/>
    <s v="NO"/>
    <n v="66324.0859375"/>
    <s v="Services"/>
    <s v="FOR-024926"/>
    <s v="OPP-0001345716"/>
    <x v="0"/>
    <m/>
    <m/>
    <m/>
    <x v="1"/>
    <x v="0"/>
  </r>
  <r>
    <x v="1"/>
    <x v="3"/>
    <s v="France"/>
    <s v="Q12014"/>
    <d v="2013-12-16T00:00:00"/>
    <s v="December"/>
    <x v="3"/>
    <s v="Chapelet, Laurent"/>
    <x v="328"/>
    <s v="EDW - Compass"/>
    <s v="01218695"/>
    <x v="164"/>
    <x v="165"/>
    <s v="NO"/>
    <s v="NO"/>
    <n v="700163.125"/>
    <s v="Services"/>
    <s v="SG-SIOP-151113_001"/>
    <s v="OPP-0001514882"/>
    <x v="0"/>
    <m/>
    <m/>
    <m/>
    <x v="3"/>
    <x v="0"/>
  </r>
  <r>
    <x v="1"/>
    <x v="3"/>
    <s v="France"/>
    <s v="Q12014"/>
    <d v="2013-11-26T00:00:00"/>
    <s v="November"/>
    <x v="3"/>
    <s v="Chapelet, Laurent"/>
    <x v="329"/>
    <s v="EDW - Compass"/>
    <s v="01184496"/>
    <x v="164"/>
    <x v="165"/>
    <s v="NO"/>
    <s v="NO"/>
    <n v="-63.608001708984375"/>
    <s v="Services"/>
    <s v="IT001-0000130201"/>
    <s v="OPP-0001087799"/>
    <x v="0"/>
    <m/>
    <m/>
    <m/>
    <x v="1"/>
    <x v="0"/>
  </r>
  <r>
    <x v="1"/>
    <x v="3"/>
    <s v="France"/>
    <s v="Q12014"/>
    <d v="2013-11-26T00:00:00"/>
    <s v="November"/>
    <x v="3"/>
    <s v="Chapelet, Laurent"/>
    <x v="330"/>
    <s v="EDW - Compass"/>
    <s v="01014807"/>
    <x v="164"/>
    <x v="165"/>
    <s v="NO"/>
    <s v="NO"/>
    <n v="-51.060199737548828"/>
    <s v="Services"/>
    <s v="Contrat app CW79341"/>
    <s v="SBLCRM-8-2L65DZZ"/>
    <x v="0"/>
    <m/>
    <m/>
    <m/>
    <x v="1"/>
    <x v="0"/>
  </r>
  <r>
    <x v="1"/>
    <x v="3"/>
    <s v="France"/>
    <s v="Q12014"/>
    <d v="2013-11-26T00:00:00"/>
    <s v="November"/>
    <x v="3"/>
    <s v="Chapelet, Laurent"/>
    <x v="331"/>
    <s v="EDW - Compass"/>
    <s v="01205858"/>
    <x v="164"/>
    <x v="165"/>
    <s v="NO"/>
    <s v="NO"/>
    <n v="10496.193359375"/>
    <s v="Services"/>
    <s v="IT001-0000131479"/>
    <s v="OPP-0001971505"/>
    <x v="0"/>
    <m/>
    <m/>
    <m/>
    <x v="1"/>
    <x v="0"/>
  </r>
  <r>
    <x v="1"/>
    <x v="3"/>
    <s v="France"/>
    <s v="Q12014"/>
    <d v="2013-12-20T00:00:00"/>
    <s v="December"/>
    <x v="0"/>
    <m/>
    <x v="332"/>
    <s v="EDW - Compass"/>
    <s v="39576432"/>
    <x v="165"/>
    <x v="166"/>
    <s v="NO"/>
    <s v="NO"/>
    <n v="-8103.93798828125"/>
    <s v="Education"/>
    <s v="FR108380A30234"/>
    <s v="N/A"/>
    <x v="0"/>
    <m/>
    <m/>
    <m/>
    <x v="0"/>
    <x v="1"/>
  </r>
  <r>
    <x v="1"/>
    <x v="3"/>
    <s v="France"/>
    <s v="Q12014"/>
    <d v="2013-12-20T00:00:00"/>
    <s v="December"/>
    <x v="0"/>
    <m/>
    <x v="332"/>
    <s v="EDW - Compass"/>
    <s v="39576432"/>
    <x v="165"/>
    <x v="166"/>
    <s v="NO"/>
    <s v="NO"/>
    <n v="10.231399536132812"/>
    <s v="Education"/>
    <s v="FR108380A30234"/>
    <s v="N/A"/>
    <x v="0"/>
    <m/>
    <m/>
    <m/>
    <x v="0"/>
    <x v="1"/>
  </r>
  <r>
    <x v="1"/>
    <x v="3"/>
    <s v="France"/>
    <s v="Q12014"/>
    <d v="2013-12-19T00:00:00"/>
    <s v="December"/>
    <x v="0"/>
    <m/>
    <x v="333"/>
    <s v="EDW - Non Compass"/>
    <s v="81R732692"/>
    <x v="0"/>
    <x v="0"/>
    <s v="NO"/>
    <s v="NO"/>
    <n v="8129.41796875"/>
    <s v="Education"/>
    <s v="AED-1000010611"/>
    <s v="N/A"/>
    <x v="0"/>
    <m/>
    <m/>
    <m/>
    <x v="0"/>
    <x v="0"/>
  </r>
  <r>
    <x v="1"/>
    <x v="3"/>
    <s v="France"/>
    <s v="Q12014"/>
    <d v="2013-11-29T00:00:00"/>
    <s v="November"/>
    <x v="0"/>
    <m/>
    <x v="334"/>
    <s v="EDW - Non Compass"/>
    <s v="81R638044"/>
    <x v="166"/>
    <x v="167"/>
    <s v="NO"/>
    <s v="NO"/>
    <n v="2854.812255859375"/>
    <s v="Education"/>
    <s v="201313"/>
    <s v="N/A"/>
    <x v="0"/>
    <m/>
    <m/>
    <m/>
    <x v="0"/>
    <x v="1"/>
  </r>
  <r>
    <x v="1"/>
    <x v="3"/>
    <s v="France"/>
    <s v="Q12014"/>
    <d v="2013-12-24T00:00:00"/>
    <s v="December"/>
    <x v="3"/>
    <s v="Arveiller, Aurelie"/>
    <x v="335"/>
    <s v="EDW - Compass"/>
    <s v="01225797"/>
    <x v="167"/>
    <x v="168"/>
    <s v="ATTACH_BY_AMIDID"/>
    <s v="NO"/>
    <n v="78303.421875"/>
    <s v="Services"/>
    <s v="4202085386"/>
    <s v="OPP-0000611972"/>
    <x v="0"/>
    <m/>
    <m/>
    <m/>
    <x v="1"/>
    <x v="0"/>
  </r>
  <r>
    <x v="1"/>
    <x v="3"/>
    <s v="France"/>
    <s v="Q12014"/>
    <d v="2013-11-20T00:00:00"/>
    <s v="November"/>
    <x v="0"/>
    <s v="Arveiller, Aurelie"/>
    <x v="336"/>
    <s v="EDW - Non Compass"/>
    <s v="81R451200"/>
    <x v="167"/>
    <x v="168"/>
    <s v="NO"/>
    <s v="NO"/>
    <n v="-3364.600341796875"/>
    <s v="Education"/>
    <s v="4202048060"/>
    <s v="N/A"/>
    <x v="0"/>
    <m/>
    <m/>
    <m/>
    <x v="0"/>
    <x v="0"/>
  </r>
  <r>
    <x v="1"/>
    <x v="3"/>
    <s v="France"/>
    <s v="Q12014"/>
    <d v="2013-11-20T00:00:00"/>
    <s v="November"/>
    <x v="0"/>
    <s v="Arveiller, Aurelie"/>
    <x v="337"/>
    <s v="EDW - Non Compass"/>
    <s v="81R451200"/>
    <x v="167"/>
    <x v="168"/>
    <s v="NO"/>
    <s v="NO"/>
    <n v="3364.600341796875"/>
    <s v="Education"/>
    <s v="4202048060"/>
    <s v="N/A"/>
    <x v="0"/>
    <m/>
    <m/>
    <m/>
    <x v="0"/>
    <x v="0"/>
  </r>
  <r>
    <x v="1"/>
    <x v="3"/>
    <s v="France"/>
    <s v="Q12014"/>
    <d v="2013-11-19T00:00:00"/>
    <s v="November"/>
    <x v="0"/>
    <s v="Arveiller, Aurelie"/>
    <x v="338"/>
    <s v="EDW - Non Compass"/>
    <s v="81R451200"/>
    <x v="167"/>
    <x v="168"/>
    <s v="NO"/>
    <s v="NO"/>
    <n v="3364.600341796875"/>
    <s v="Education"/>
    <s v="4202048060"/>
    <s v="N/A"/>
    <x v="0"/>
    <m/>
    <m/>
    <m/>
    <x v="0"/>
    <x v="0"/>
  </r>
  <r>
    <x v="1"/>
    <x v="3"/>
    <s v="France"/>
    <s v="Q12014"/>
    <d v="2013-11-19T00:00:00"/>
    <s v="November"/>
    <x v="0"/>
    <s v="Arveiller, Aurelie"/>
    <x v="339"/>
    <s v="EDW - Non Compass"/>
    <s v="81R451200"/>
    <x v="167"/>
    <x v="168"/>
    <s v="NO"/>
    <s v="NO"/>
    <n v="-3364.600341796875"/>
    <s v="Education"/>
    <s v="4202007687"/>
    <s v="N/A"/>
    <x v="0"/>
    <m/>
    <m/>
    <m/>
    <x v="0"/>
    <x v="0"/>
  </r>
  <r>
    <x v="1"/>
    <x v="3"/>
    <s v="France"/>
    <s v="Q12014"/>
    <d v="2013-12-23T00:00:00"/>
    <s v="December"/>
    <x v="0"/>
    <m/>
    <x v="340"/>
    <s v="EDW - Non Compass"/>
    <s v="81R749798"/>
    <x v="168"/>
    <x v="169"/>
    <s v="NO"/>
    <s v="NO"/>
    <n v="3568.515380859375"/>
    <s v="Education"/>
    <s v="LD33129-93/526296/54192"/>
    <s v="N/A"/>
    <x v="0"/>
    <m/>
    <m/>
    <m/>
    <x v="0"/>
    <x v="0"/>
  </r>
  <r>
    <x v="1"/>
    <x v="3"/>
    <s v="France"/>
    <s v="Q12014"/>
    <d v="2013-11-28T00:00:00"/>
    <s v="November"/>
    <x v="0"/>
    <m/>
    <x v="341"/>
    <s v="EDW - Non Compass"/>
    <s v="81R628658"/>
    <x v="169"/>
    <x v="170"/>
    <s v="NO"/>
    <s v="NO"/>
    <n v="5921.6962890625"/>
    <s v="Education"/>
    <s v="1401980075"/>
    <s v="N/A"/>
    <x v="0"/>
    <m/>
    <m/>
    <m/>
    <x v="0"/>
    <x v="1"/>
  </r>
  <r>
    <x v="1"/>
    <x v="3"/>
    <s v="France"/>
    <s v="Q12014"/>
    <d v="2013-12-13T00:00:00"/>
    <s v="December"/>
    <x v="0"/>
    <m/>
    <x v="342"/>
    <s v="EDW - Non Compass"/>
    <s v="81R705519"/>
    <x v="169"/>
    <x v="170"/>
    <s v="NO"/>
    <s v="NO"/>
    <n v="11072.3486328125"/>
    <s v="Education"/>
    <s v="1402072364"/>
    <s v="N/A"/>
    <x v="0"/>
    <m/>
    <m/>
    <m/>
    <x v="0"/>
    <x v="1"/>
  </r>
  <r>
    <x v="1"/>
    <x v="3"/>
    <s v="France"/>
    <s v="Q12014"/>
    <d v="2013-12-13T00:00:00"/>
    <s v="December"/>
    <x v="0"/>
    <m/>
    <x v="342"/>
    <s v="EDW - Non Compass"/>
    <s v="81R705519"/>
    <x v="169"/>
    <x v="170"/>
    <s v="NO"/>
    <s v="NO"/>
    <n v="4935.64453125"/>
    <s v="Education"/>
    <s v="1402072364"/>
    <s v="N/A"/>
    <x v="0"/>
    <m/>
    <m/>
    <m/>
    <x v="0"/>
    <x v="1"/>
  </r>
  <r>
    <x v="1"/>
    <x v="3"/>
    <s v="France"/>
    <s v="Q12014"/>
    <d v="2013-12-19T00:00:00"/>
    <s v="December"/>
    <x v="0"/>
    <m/>
    <x v="343"/>
    <s v="EDW - Non Compass"/>
    <s v="81R731351"/>
    <x v="169"/>
    <x v="170"/>
    <s v="NO"/>
    <s v="NO"/>
    <n v="5921.6962890625"/>
    <s v="Education"/>
    <s v="1401980075"/>
    <s v="N/A"/>
    <x v="0"/>
    <m/>
    <m/>
    <m/>
    <x v="0"/>
    <x v="1"/>
  </r>
  <r>
    <x v="1"/>
    <x v="3"/>
    <s v="France"/>
    <s v="Q12014"/>
    <d v="2013-11-29T00:00:00"/>
    <s v="November"/>
    <x v="3"/>
    <s v="Laroche, Bertrand"/>
    <x v="344"/>
    <s v="EDW - Compass"/>
    <s v="01137751"/>
    <x v="170"/>
    <x v="171"/>
    <s v="NO"/>
    <s v="NO"/>
    <n v="4961.564453125"/>
    <s v="Services"/>
    <s v="COMMANDE SUR CONTRAT N° 60568428"/>
    <s v="OPP-0000611812"/>
    <x v="0"/>
    <m/>
    <m/>
    <m/>
    <x v="1"/>
    <x v="1"/>
  </r>
  <r>
    <x v="1"/>
    <x v="3"/>
    <s v="France"/>
    <s v="Q12014"/>
    <d v="2013-12-30T00:00:00"/>
    <s v="December"/>
    <x v="3"/>
    <s v="Laroche, Bertrand"/>
    <x v="344"/>
    <s v="EDW - Compass"/>
    <s v="01137751"/>
    <x v="170"/>
    <x v="171"/>
    <s v="ATTACH_BY_AMIDID"/>
    <s v="NO"/>
    <n v="1273.4063720703125"/>
    <s v="Services"/>
    <s v="COMMANDE SUR CONTRAT N° 60568428"/>
    <s v="OPP-0000611812"/>
    <x v="0"/>
    <m/>
    <m/>
    <m/>
    <x v="1"/>
    <x v="1"/>
  </r>
  <r>
    <x v="1"/>
    <x v="3"/>
    <s v="France"/>
    <s v="Q12014"/>
    <d v="2013-12-31T00:00:00"/>
    <s v="December"/>
    <x v="3"/>
    <s v="Laroche, Bertrand"/>
    <x v="344"/>
    <s v="EDW - Compass"/>
    <s v="01137751"/>
    <x v="170"/>
    <x v="171"/>
    <s v="ATTACH_BY_AMIDID"/>
    <s v="NO"/>
    <n v="2181.1748046875"/>
    <s v="Services"/>
    <s v="COMMANDE SUR CONTRAT N° 60568428"/>
    <s v="OPP-0000611812"/>
    <x v="0"/>
    <m/>
    <m/>
    <m/>
    <x v="1"/>
    <x v="1"/>
  </r>
  <r>
    <x v="1"/>
    <x v="3"/>
    <s v="France"/>
    <s v="Q12014"/>
    <d v="2013-11-28T00:00:00"/>
    <s v="November"/>
    <x v="3"/>
    <s v="Laroche, Bertrand"/>
    <x v="344"/>
    <s v="EDW - Compass"/>
    <s v="01137751"/>
    <x v="170"/>
    <x v="171"/>
    <s v="NO"/>
    <s v="NO"/>
    <n v="1076.072509765625"/>
    <s v="Services"/>
    <s v="COMMANDE SUR CONTRAT N° 60568428"/>
    <s v="OPP-0000611812"/>
    <x v="0"/>
    <m/>
    <m/>
    <m/>
    <x v="1"/>
    <x v="1"/>
  </r>
  <r>
    <x v="1"/>
    <x v="3"/>
    <s v="France"/>
    <s v="Q12014"/>
    <d v="2013-12-20T00:00:00"/>
    <s v="December"/>
    <x v="3"/>
    <s v="Adekambi, Eric"/>
    <x v="345"/>
    <s v="EDW - Compass"/>
    <s v="01050693"/>
    <x v="171"/>
    <x v="172"/>
    <s v="NO"/>
    <s v="NO"/>
    <n v="-2095.832763671875"/>
    <s v="Services"/>
    <s v="2000890676-Tech"/>
    <s v="OPP-0000719444"/>
    <x v="0"/>
    <m/>
    <m/>
    <m/>
    <x v="1"/>
    <x v="0"/>
  </r>
  <r>
    <x v="1"/>
    <x v="3"/>
    <s v="France"/>
    <s v="Q12014"/>
    <d v="2013-12-20T00:00:00"/>
    <s v="December"/>
    <x v="3"/>
    <s v="Laroche, Bertrand"/>
    <x v="346"/>
    <s v="EDW - Compass"/>
    <s v="01012700"/>
    <x v="172"/>
    <x v="173"/>
    <s v="NO"/>
    <s v="NO"/>
    <n v="1099.3746337890625"/>
    <s v="Services"/>
    <s v="Commande N° DIS12BC06692/0"/>
    <s v="SBLCRM-8-2PISVWF"/>
    <x v="0"/>
    <m/>
    <m/>
    <m/>
    <x v="1"/>
    <x v="1"/>
  </r>
  <r>
    <x v="1"/>
    <x v="3"/>
    <s v="France"/>
    <s v="Q12014"/>
    <d v="2013-12-30T00:00:00"/>
    <s v="December"/>
    <x v="3"/>
    <s v="Laroche, Bertrand"/>
    <x v="347"/>
    <s v="EDW - Compass"/>
    <s v="01227192"/>
    <x v="172"/>
    <x v="173"/>
    <s v="NO"/>
    <s v="NO"/>
    <n v="14274.0615234375"/>
    <s v="Services"/>
    <s v="DIS13BC05378/0"/>
    <s v="N/A"/>
    <x v="0"/>
    <m/>
    <m/>
    <m/>
    <x v="1"/>
    <x v="1"/>
  </r>
  <r>
    <x v="1"/>
    <x v="3"/>
    <s v="France"/>
    <s v="Q12014"/>
    <d v="2013-11-29T00:00:00"/>
    <s v="November"/>
    <x v="4"/>
    <s v="Laroche, Bertrand"/>
    <x v="348"/>
    <s v="EDW - Compass"/>
    <s v="01209023"/>
    <x v="172"/>
    <x v="173"/>
    <s v="NO"/>
    <s v="NO"/>
    <n v="47716.1484375"/>
    <s v="Services"/>
    <s v="DIS13BC05087/0"/>
    <s v="OPP-0001971231"/>
    <x v="0"/>
    <m/>
    <m/>
    <m/>
    <x v="0"/>
    <x v="1"/>
  </r>
  <r>
    <x v="1"/>
    <x v="3"/>
    <s v="France"/>
    <s v="Q12014"/>
    <d v="2013-12-04T00:00:00"/>
    <s v="December"/>
    <x v="4"/>
    <m/>
    <x v="349"/>
    <s v="EDW - Compass"/>
    <s v="01210468"/>
    <x v="173"/>
    <x v="174"/>
    <s v="NO"/>
    <s v="NO"/>
    <n v="5250.8154296875"/>
    <s v="Services"/>
    <s v="AA_OPG_20131112"/>
    <s v="OPP-0001989266"/>
    <x v="0"/>
    <m/>
    <m/>
    <m/>
    <x v="0"/>
    <x v="0"/>
  </r>
  <r>
    <x v="1"/>
    <x v="3"/>
    <s v="France"/>
    <s v="Q12014"/>
    <d v="2013-11-29T00:00:00"/>
    <s v="November"/>
    <x v="3"/>
    <m/>
    <x v="350"/>
    <s v="EDW - Compass"/>
    <s v="01209889"/>
    <x v="174"/>
    <x v="175"/>
    <s v="NO"/>
    <s v="NO"/>
    <n v="7476.8896484375"/>
    <s v="Services"/>
    <s v="F131126"/>
    <s v="OPP-0001828002"/>
    <x v="0"/>
    <m/>
    <m/>
    <m/>
    <x v="1"/>
    <x v="0"/>
  </r>
  <r>
    <x v="1"/>
    <x v="3"/>
    <s v="France"/>
    <s v="Q12014"/>
    <d v="2013-12-19T00:00:00"/>
    <s v="December"/>
    <x v="3"/>
    <m/>
    <x v="351"/>
    <s v="EDW - Compass"/>
    <s v="01186433"/>
    <x v="175"/>
    <x v="176"/>
    <s v="NO"/>
    <s v="NO"/>
    <n v="1301.400146484375"/>
    <s v="Services"/>
    <s v="Bon de Commande N° 8188079 /MH0029"/>
    <s v="OPP-0000711790"/>
    <x v="0"/>
    <m/>
    <m/>
    <m/>
    <x v="1"/>
    <x v="0"/>
  </r>
  <r>
    <x v="1"/>
    <x v="3"/>
    <s v="France"/>
    <s v="Q12014"/>
    <d v="2013-11-29T00:00:00"/>
    <s v="November"/>
    <x v="4"/>
    <m/>
    <x v="352"/>
    <s v="EDW - Compass"/>
    <s v="01209892"/>
    <x v="175"/>
    <x v="176"/>
    <s v="NO"/>
    <s v="NO"/>
    <n v="16789.015625"/>
    <s v="Services"/>
    <s v="LOC-13.01.2014"/>
    <s v="OPP-0001828883"/>
    <x v="0"/>
    <m/>
    <m/>
    <m/>
    <x v="0"/>
    <x v="0"/>
  </r>
  <r>
    <x v="1"/>
    <x v="3"/>
    <s v="France"/>
    <s v="Q12014"/>
    <d v="2013-11-28T00:00:00"/>
    <s v="November"/>
    <x v="4"/>
    <s v="Laroche, Bertrand"/>
    <x v="353"/>
    <s v="EDW - Compass"/>
    <s v="01202121"/>
    <x v="176"/>
    <x v="177"/>
    <s v="NO"/>
    <s v="NO"/>
    <n v="5165.85107421875"/>
    <s v="Services"/>
    <s v="201310-I-BP-Migration Quality Cente"/>
    <s v="OPP-0001546139"/>
    <x v="0"/>
    <m/>
    <m/>
    <m/>
    <x v="0"/>
    <x v="0"/>
  </r>
  <r>
    <x v="1"/>
    <x v="3"/>
    <s v="France"/>
    <s v="Q12014"/>
    <d v="2013-11-28T00:00:00"/>
    <s v="November"/>
    <x v="4"/>
    <s v="Laroche, Bertrand"/>
    <x v="354"/>
    <s v="EDW - Compass"/>
    <s v="01208390"/>
    <x v="176"/>
    <x v="177"/>
    <s v="NO"/>
    <s v="NO"/>
    <n v="7569.3310546875"/>
    <s v="Services"/>
    <s v="AA-IBP_20131119 du 19 nov 2013"/>
    <s v="OPP-0001955537"/>
    <x v="0"/>
    <m/>
    <m/>
    <m/>
    <x v="0"/>
    <x v="0"/>
  </r>
  <r>
    <x v="1"/>
    <x v="3"/>
    <s v="France"/>
    <s v="Q12014"/>
    <d v="2013-11-28T00:00:00"/>
    <s v="November"/>
    <x v="4"/>
    <s v="Laroche, Bertrand"/>
    <x v="353"/>
    <s v="EDW - Compass"/>
    <s v="01202121"/>
    <x v="176"/>
    <x v="177"/>
    <s v="NO"/>
    <s v="NO"/>
    <n v="22430.66796875"/>
    <s v="Services"/>
    <s v="201310-I-BP-Migration Quality Cente"/>
    <s v="OPP-0001546139"/>
    <x v="0"/>
    <m/>
    <m/>
    <m/>
    <x v="0"/>
    <x v="0"/>
  </r>
  <r>
    <x v="1"/>
    <x v="3"/>
    <s v="France"/>
    <s v="Q12014"/>
    <d v="2013-12-27T00:00:00"/>
    <s v="December"/>
    <x v="3"/>
    <s v="Laroche, Bertrand"/>
    <x v="355"/>
    <s v="EDW - Compass"/>
    <s v="01225765"/>
    <x v="176"/>
    <x v="177"/>
    <s v="NO"/>
    <s v="NO"/>
    <n v="33442.08984375"/>
    <s v="Services"/>
    <s v="PPX-EXPERTISE-12122013"/>
    <s v="OPP-0001955537"/>
    <x v="0"/>
    <m/>
    <m/>
    <m/>
    <x v="1"/>
    <x v="0"/>
  </r>
  <r>
    <x v="1"/>
    <x v="3"/>
    <s v="France"/>
    <s v="Q12014"/>
    <d v="2013-12-03T00:00:00"/>
    <s v="December"/>
    <x v="0"/>
    <m/>
    <x v="356"/>
    <s v="EDW - Non Compass"/>
    <s v="81R657368"/>
    <x v="177"/>
    <x v="178"/>
    <s v="NO"/>
    <s v="NO"/>
    <n v="2283.849853515625"/>
    <s v="Education"/>
    <s v="14DRFI5231"/>
    <s v="N/A"/>
    <x v="0"/>
    <m/>
    <m/>
    <m/>
    <x v="0"/>
    <x v="0"/>
  </r>
  <r>
    <x v="1"/>
    <x v="3"/>
    <s v="France"/>
    <s v="Q12014"/>
    <d v="2013-11-27T00:00:00"/>
    <s v="November"/>
    <x v="0"/>
    <s v="Laroche, Bertrand"/>
    <x v="357"/>
    <s v="EDW - Non Compass"/>
    <s v="81R625533"/>
    <x v="178"/>
    <x v="179"/>
    <s v="NO"/>
    <s v="NO"/>
    <n v="5358.890625"/>
    <s v="Education"/>
    <s v="F131124"/>
    <s v="N/A"/>
    <x v="0"/>
    <m/>
    <m/>
    <m/>
    <x v="0"/>
    <x v="0"/>
  </r>
  <r>
    <x v="1"/>
    <x v="3"/>
    <s v="France"/>
    <s v="Q12014"/>
    <d v="2013-11-29T00:00:00"/>
    <s v="November"/>
    <x v="0"/>
    <m/>
    <x v="358"/>
    <s v="EDW - Compass"/>
    <s v="37513485"/>
    <x v="179"/>
    <x v="180"/>
    <s v="NO"/>
    <s v="NO"/>
    <n v="-15955.6123046875"/>
    <s v="Education"/>
    <s v="FR093769A32281"/>
    <s v="N/A"/>
    <x v="0"/>
    <m/>
    <m/>
    <m/>
    <x v="0"/>
    <x v="0"/>
  </r>
  <r>
    <x v="1"/>
    <x v="3"/>
    <s v="France"/>
    <s v="Q12014"/>
    <d v="2013-11-29T00:00:00"/>
    <s v="November"/>
    <x v="4"/>
    <m/>
    <x v="359"/>
    <s v="EDW - Compass"/>
    <s v="01208630"/>
    <x v="179"/>
    <x v="180"/>
    <s v="NO"/>
    <s v="ATTACH_BY_AMIDID"/>
    <n v="51658.51171875"/>
    <s v="Services"/>
    <s v="LOC policy - de-book 12.01.2014"/>
    <s v="OPP-0001683005"/>
    <x v="0"/>
    <m/>
    <m/>
    <m/>
    <x v="0"/>
    <x v="2"/>
  </r>
  <r>
    <x v="1"/>
    <x v="3"/>
    <s v="France"/>
    <s v="Q12014"/>
    <d v="2013-12-04T00:00:00"/>
    <s v="December"/>
    <x v="0"/>
    <m/>
    <x v="360"/>
    <s v="EDW - Non Compass"/>
    <s v="81R595654"/>
    <x v="179"/>
    <x v="180"/>
    <s v="NO"/>
    <s v="ATTACH_BY_AMIDID"/>
    <n v="3364.396484375"/>
    <s v="Education"/>
    <s v="SYNAIRGIS251113"/>
    <s v="N/A"/>
    <x v="0"/>
    <m/>
    <m/>
    <m/>
    <x v="0"/>
    <x v="2"/>
  </r>
  <r>
    <x v="1"/>
    <x v="3"/>
    <s v="France"/>
    <s v="Q12014"/>
    <d v="2013-12-04T00:00:00"/>
    <s v="December"/>
    <x v="0"/>
    <m/>
    <x v="360"/>
    <s v="EDW - Non Compass"/>
    <s v="81R595654"/>
    <x v="179"/>
    <x v="180"/>
    <s v="NO"/>
    <s v="ATTACH_BY_AMIDID"/>
    <n v="0.20389999449253082"/>
    <s v="Education"/>
    <s v="SYNAIRGIS251113"/>
    <s v="N/A"/>
    <x v="0"/>
    <m/>
    <m/>
    <m/>
    <x v="0"/>
    <x v="2"/>
  </r>
  <r>
    <x v="1"/>
    <x v="3"/>
    <s v="France"/>
    <s v="Q12014"/>
    <d v="2013-11-26T00:00:00"/>
    <s v="November"/>
    <x v="3"/>
    <m/>
    <x v="361"/>
    <s v="EDW - Compass"/>
    <s v="01014806"/>
    <x v="179"/>
    <x v="180"/>
    <s v="NO"/>
    <s v="NO"/>
    <n v="-3122.927978515625"/>
    <s v="Services"/>
    <s v="bon pour accord"/>
    <s v="SBLCRM-8-2G7AEY7"/>
    <x v="0"/>
    <m/>
    <m/>
    <m/>
    <x v="1"/>
    <x v="0"/>
  </r>
  <r>
    <x v="1"/>
    <x v="3"/>
    <s v="France"/>
    <s v="Q12014"/>
    <d v="2013-11-04T00:00:00"/>
    <s v="November"/>
    <x v="0"/>
    <m/>
    <x v="362"/>
    <s v="EDW - Non Compass"/>
    <s v="81R529952"/>
    <x v="180"/>
    <x v="181"/>
    <s v="NO"/>
    <s v="NO"/>
    <n v="2480.9677734375"/>
    <s v="Education"/>
    <s v="F13008HP"/>
    <s v="N/A"/>
    <x v="0"/>
    <m/>
    <m/>
    <m/>
    <x v="0"/>
    <x v="0"/>
  </r>
  <r>
    <x v="1"/>
    <x v="3"/>
    <s v="France"/>
    <s v="Q12014"/>
    <d v="2013-11-26T00:00:00"/>
    <s v="November"/>
    <x v="0"/>
    <m/>
    <x v="363"/>
    <s v="EDW - Non Compass"/>
    <s v="81R620371"/>
    <x v="181"/>
    <x v="182"/>
    <s v="NO"/>
    <s v="NO"/>
    <n v="3318.719482421875"/>
    <s v="Education"/>
    <s v="RHFO 13-222"/>
    <s v="N/A"/>
    <x v="0"/>
    <m/>
    <m/>
    <m/>
    <x v="0"/>
    <x v="0"/>
  </r>
  <r>
    <x v="1"/>
    <x v="3"/>
    <s v="France"/>
    <s v="Q12014"/>
    <d v="2013-11-29T00:00:00"/>
    <s v="November"/>
    <x v="3"/>
    <m/>
    <x v="364"/>
    <s v="EDW - Compass"/>
    <s v="01088553"/>
    <x v="182"/>
    <x v="183"/>
    <s v="NO"/>
    <s v="NO"/>
    <n v="181.54719543457031"/>
    <s v="Services"/>
    <s v="Commande No. CF1304-ORL0724"/>
    <s v="OPP-0000730079"/>
    <x v="0"/>
    <m/>
    <m/>
    <m/>
    <x v="1"/>
    <x v="0"/>
  </r>
  <r>
    <x v="1"/>
    <x v="3"/>
    <s v="France"/>
    <s v="Q12014"/>
    <d v="2013-11-15T00:00:00"/>
    <s v="November"/>
    <x v="3"/>
    <m/>
    <x v="365"/>
    <s v="EDW - Compass"/>
    <s v="01034917"/>
    <x v="182"/>
    <x v="183"/>
    <s v="NO"/>
    <s v="NO"/>
    <n v="2112.012451171875"/>
    <s v="Services"/>
    <s v="Bon pour commande Cheops"/>
    <s v="OPP-0000740190"/>
    <x v="0"/>
    <m/>
    <m/>
    <m/>
    <x v="1"/>
    <x v="0"/>
  </r>
  <r>
    <x v="1"/>
    <x v="3"/>
    <s v="France"/>
    <s v="Q12014"/>
    <d v="2013-12-17T00:00:00"/>
    <s v="December"/>
    <x v="3"/>
    <m/>
    <x v="365"/>
    <s v="EDW - Compass"/>
    <s v="01034917"/>
    <x v="182"/>
    <x v="183"/>
    <s v="NO"/>
    <s v="NO"/>
    <n v="1099.222412109375"/>
    <s v="Services"/>
    <s v="Bon pour commande Cheops"/>
    <s v="OPP-0000740190"/>
    <x v="0"/>
    <m/>
    <m/>
    <m/>
    <x v="1"/>
    <x v="0"/>
  </r>
  <r>
    <x v="1"/>
    <x v="3"/>
    <s v="France"/>
    <s v="Q12014"/>
    <d v="2013-12-12T00:00:00"/>
    <s v="December"/>
    <x v="0"/>
    <m/>
    <x v="366"/>
    <s v="EDW - Non Compass"/>
    <s v="81R690780"/>
    <x v="183"/>
    <x v="184"/>
    <s v="NO"/>
    <s v="NO"/>
    <n v="-6729.20068359375"/>
    <s v="Education"/>
    <s v="ML24042013-01"/>
    <s v="N/A"/>
    <x v="0"/>
    <m/>
    <m/>
    <m/>
    <x v="0"/>
    <x v="0"/>
  </r>
  <r>
    <x v="1"/>
    <x v="3"/>
    <s v="France"/>
    <s v="Q12014"/>
    <d v="2013-12-20T00:00:00"/>
    <s v="December"/>
    <x v="0"/>
    <m/>
    <x v="367"/>
    <s v="EDW - Compass"/>
    <s v="38770513"/>
    <x v="183"/>
    <x v="184"/>
    <s v="NO"/>
    <s v="NO"/>
    <n v="-23284.15625"/>
    <s v="Education"/>
    <s v="FR103679A32281"/>
    <s v="N/A"/>
    <x v="0"/>
    <m/>
    <m/>
    <m/>
    <x v="0"/>
    <x v="0"/>
  </r>
  <r>
    <x v="1"/>
    <x v="3"/>
    <s v="France"/>
    <s v="Q12014"/>
    <d v="2013-12-30T00:00:00"/>
    <s v="December"/>
    <x v="0"/>
    <m/>
    <x v="368"/>
    <s v="EDW - Compass"/>
    <s v="30292073"/>
    <x v="183"/>
    <x v="184"/>
    <s v="NO"/>
    <s v="NO"/>
    <n v="47104.40625"/>
    <s v="Education"/>
    <s v="FR109723A30234"/>
    <s v="N/A"/>
    <x v="0"/>
    <m/>
    <m/>
    <m/>
    <x v="0"/>
    <x v="0"/>
  </r>
  <r>
    <x v="1"/>
    <x v="3"/>
    <s v="France"/>
    <s v="Q12014"/>
    <d v="2013-12-30T00:00:00"/>
    <s v="December"/>
    <x v="0"/>
    <m/>
    <x v="369"/>
    <s v="EDW - Compass"/>
    <s v="30292053"/>
    <x v="183"/>
    <x v="184"/>
    <s v="NO"/>
    <s v="NO"/>
    <n v="47104.40625"/>
    <s v="Education"/>
    <s v="FR109725A30234"/>
    <s v="N/A"/>
    <x v="0"/>
    <m/>
    <m/>
    <m/>
    <x v="0"/>
    <x v="0"/>
  </r>
  <r>
    <x v="1"/>
    <x v="3"/>
    <s v="France"/>
    <s v="Q12014"/>
    <d v="2013-12-30T00:00:00"/>
    <s v="December"/>
    <x v="0"/>
    <m/>
    <x v="370"/>
    <s v="EDW - Compass"/>
    <s v="30292061"/>
    <x v="183"/>
    <x v="184"/>
    <s v="NO"/>
    <s v="NO"/>
    <n v="47104.40625"/>
    <s v="Education"/>
    <s v="FR109724A30234"/>
    <s v="N/A"/>
    <x v="0"/>
    <m/>
    <m/>
    <m/>
    <x v="0"/>
    <x v="0"/>
  </r>
  <r>
    <x v="1"/>
    <x v="3"/>
    <s v="France"/>
    <s v="Q12014"/>
    <d v="2013-12-10T00:00:00"/>
    <s v="December"/>
    <x v="0"/>
    <m/>
    <x v="371"/>
    <s v="EDW - Non Compass"/>
    <s v="81R690780"/>
    <x v="183"/>
    <x v="184"/>
    <s v="NO"/>
    <s v="NO"/>
    <n v="6729.20068359375"/>
    <s v="Education"/>
    <s v="ML24042013-01"/>
    <s v="N/A"/>
    <x v="0"/>
    <m/>
    <m/>
    <m/>
    <x v="0"/>
    <x v="0"/>
  </r>
  <r>
    <x v="1"/>
    <x v="3"/>
    <s v="France"/>
    <s v="Q12014"/>
    <d v="2013-11-20T00:00:00"/>
    <s v="November"/>
    <x v="0"/>
    <m/>
    <x v="372"/>
    <s v="EDW - Non Compass"/>
    <s v="81R595176"/>
    <x v="183"/>
    <x v="184"/>
    <s v="NO"/>
    <s v="NO"/>
    <n v="6729.20068359375"/>
    <s v="Education"/>
    <s v="ML24042013-01"/>
    <s v="N/A"/>
    <x v="0"/>
    <m/>
    <m/>
    <m/>
    <x v="0"/>
    <x v="0"/>
  </r>
  <r>
    <x v="1"/>
    <x v="3"/>
    <s v="France"/>
    <s v="Q12014"/>
    <d v="2013-12-19T00:00:00"/>
    <s v="December"/>
    <x v="0"/>
    <m/>
    <x v="373"/>
    <s v="EDW - Non Compass"/>
    <s v="81R731352"/>
    <x v="183"/>
    <x v="184"/>
    <s v="NO"/>
    <s v="NO"/>
    <n v="24673.736328125"/>
    <s v="Education"/>
    <s v="ML24042013-01"/>
    <s v="N/A"/>
    <x v="0"/>
    <m/>
    <m/>
    <m/>
    <x v="0"/>
    <x v="0"/>
  </r>
  <r>
    <x v="1"/>
    <x v="3"/>
    <s v="France"/>
    <s v="Q12014"/>
    <d v="2013-11-26T00:00:00"/>
    <s v="November"/>
    <x v="0"/>
    <m/>
    <x v="367"/>
    <s v="EDW - Compass"/>
    <s v="38770513"/>
    <x v="183"/>
    <x v="184"/>
    <s v="NO"/>
    <s v="NO"/>
    <n v="-6350.224609375"/>
    <s v="Education"/>
    <s v="FR103679A32281"/>
    <s v="N/A"/>
    <x v="0"/>
    <m/>
    <m/>
    <m/>
    <x v="0"/>
    <x v="0"/>
  </r>
  <r>
    <x v="1"/>
    <x v="3"/>
    <s v="France"/>
    <s v="Q12014"/>
    <d v="2013-11-26T00:00:00"/>
    <s v="November"/>
    <x v="3"/>
    <s v="Arveiller, Aurelie"/>
    <x v="374"/>
    <s v="EDW - Compass"/>
    <s v="01199646"/>
    <x v="184"/>
    <x v="185"/>
    <s v="NO"/>
    <s v="NO"/>
    <n v="553507.3125"/>
    <s v="Services"/>
    <s v="620164"/>
    <s v="OPP-0001070476"/>
    <x v="0"/>
    <m/>
    <m/>
    <m/>
    <x v="3"/>
    <x v="1"/>
  </r>
  <r>
    <x v="1"/>
    <x v="3"/>
    <s v="France"/>
    <s v="Q12014"/>
    <d v="2013-11-26T00:00:00"/>
    <s v="November"/>
    <x v="3"/>
    <s v="Arveiller, Aurelie"/>
    <x v="374"/>
    <s v="EDW - Compass"/>
    <s v="01199646"/>
    <x v="184"/>
    <x v="185"/>
    <s v="NO"/>
    <s v="NO"/>
    <n v="-553507.3125"/>
    <s v="Services"/>
    <s v="620164"/>
    <s v="OPP-0001070476"/>
    <x v="0"/>
    <m/>
    <m/>
    <m/>
    <x v="3"/>
    <x v="1"/>
  </r>
  <r>
    <x v="1"/>
    <x v="3"/>
    <s v="France"/>
    <s v="Q12014"/>
    <d v="2013-11-14T00:00:00"/>
    <s v="November"/>
    <x v="3"/>
    <s v="Arveiller, Aurelie"/>
    <x v="374"/>
    <s v="EDW - Compass"/>
    <s v="01199646"/>
    <x v="184"/>
    <x v="185"/>
    <s v="NO"/>
    <s v="NO"/>
    <n v="681076.6875"/>
    <s v="Services"/>
    <s v="620164"/>
    <s v="OPP-0001070476"/>
    <x v="0"/>
    <m/>
    <m/>
    <m/>
    <x v="3"/>
    <x v="1"/>
  </r>
  <r>
    <x v="1"/>
    <x v="3"/>
    <s v="France"/>
    <s v="Q12014"/>
    <d v="2013-11-14T00:00:00"/>
    <s v="November"/>
    <x v="3"/>
    <s v="Laroche, Bertrand"/>
    <x v="375"/>
    <s v="EDW - Compass"/>
    <s v="01116602"/>
    <x v="185"/>
    <x v="186"/>
    <s v="NO"/>
    <s v="NO"/>
    <n v="450.58450317382812"/>
    <s v="Services"/>
    <s v="GCT130155SCFH"/>
    <s v="OPP-0001351419"/>
    <x v="0"/>
    <m/>
    <m/>
    <m/>
    <x v="1"/>
    <x v="0"/>
  </r>
  <r>
    <x v="1"/>
    <x v="3"/>
    <s v="France"/>
    <s v="Q12014"/>
    <d v="2013-12-03T00:00:00"/>
    <s v="December"/>
    <x v="3"/>
    <s v="Laroche, Bertrand"/>
    <x v="375"/>
    <s v="EDW - Compass"/>
    <s v="01116602"/>
    <x v="185"/>
    <x v="186"/>
    <s v="NO"/>
    <s v="NO"/>
    <n v="629.07830810546875"/>
    <s v="Services"/>
    <s v="GCT130155SCFH"/>
    <s v="OPP-0001351419"/>
    <x v="0"/>
    <m/>
    <m/>
    <m/>
    <x v="1"/>
    <x v="0"/>
  </r>
  <r>
    <x v="1"/>
    <x v="3"/>
    <s v="France"/>
    <s v="Q12014"/>
    <d v="2013-12-11T00:00:00"/>
    <s v="December"/>
    <x v="3"/>
    <s v="Laroche, Bertrand"/>
    <x v="375"/>
    <s v="EDW - Compass"/>
    <s v="01116602"/>
    <x v="185"/>
    <x v="186"/>
    <s v="NO"/>
    <s v="NO"/>
    <n v="-71.919097900390625"/>
    <s v="Services"/>
    <s v="GCT130155SCFH"/>
    <s v="OPP-0001351419"/>
    <x v="0"/>
    <m/>
    <m/>
    <m/>
    <x v="1"/>
    <x v="0"/>
  </r>
  <r>
    <x v="1"/>
    <x v="3"/>
    <s v="France"/>
    <s v="Q12014"/>
    <d v="2013-11-28T00:00:00"/>
    <s v="November"/>
    <x v="0"/>
    <m/>
    <x v="376"/>
    <s v="EDW - Non Compass"/>
    <s v="81R627402"/>
    <x v="186"/>
    <x v="187"/>
    <s v="NO"/>
    <s v="NO"/>
    <n v="2442.2919921875"/>
    <s v="Education"/>
    <s v="7100037171"/>
    <s v="N/A"/>
    <x v="0"/>
    <m/>
    <m/>
    <m/>
    <x v="0"/>
    <x v="0"/>
  </r>
  <r>
    <x v="1"/>
    <x v="3"/>
    <s v="France"/>
    <s v="Q12014"/>
    <d v="2013-11-29T00:00:00"/>
    <s v="November"/>
    <x v="0"/>
    <m/>
    <x v="377"/>
    <s v="EDW - Non Compass"/>
    <s v="81R633903"/>
    <x v="186"/>
    <x v="187"/>
    <s v="NO"/>
    <s v="NO"/>
    <n v="14661.0927734375"/>
    <s v="Education"/>
    <s v="7100037171"/>
    <s v="N/A"/>
    <x v="0"/>
    <m/>
    <m/>
    <m/>
    <x v="0"/>
    <x v="0"/>
  </r>
  <r>
    <x v="1"/>
    <x v="3"/>
    <s v="France"/>
    <s v="Q12014"/>
    <d v="2013-11-28T00:00:00"/>
    <s v="November"/>
    <x v="3"/>
    <s v="Scheiltienne, Herve"/>
    <x v="378"/>
    <s v="EDW - Compass"/>
    <s v="01206827"/>
    <x v="187"/>
    <x v="188"/>
    <s v="NO"/>
    <s v="NO"/>
    <n v="7569.3310546875"/>
    <s v="Services"/>
    <s v="45099606"/>
    <s v="OPP-0001943271"/>
    <x v="0"/>
    <m/>
    <m/>
    <m/>
    <x v="1"/>
    <x v="0"/>
  </r>
  <r>
    <x v="1"/>
    <x v="3"/>
    <s v="France"/>
    <s v="Q12014"/>
    <d v="2013-12-11T00:00:00"/>
    <s v="December"/>
    <x v="4"/>
    <s v="Arveiller, Aurelie"/>
    <x v="379"/>
    <s v="EDW - Compass"/>
    <s v="01214800"/>
    <x v="188"/>
    <x v="189"/>
    <s v="NO"/>
    <s v="NO"/>
    <n v="4458.94482421875"/>
    <s v="Services"/>
    <s v="Bon de commande PAC 401 11539"/>
    <s v="OPP-0001939239"/>
    <x v="0"/>
    <m/>
    <m/>
    <m/>
    <x v="0"/>
    <x v="0"/>
  </r>
  <r>
    <x v="1"/>
    <x v="1"/>
    <s v="UK"/>
    <s v="Q12014"/>
    <d v="2013-12-20T00:00:00"/>
    <s v="December"/>
    <x v="3"/>
    <s v="Kirby, Lisa"/>
    <x v="380"/>
    <s v="EDW - Compass"/>
    <s v="00672174"/>
    <x v="189"/>
    <x v="190"/>
    <s v="NO"/>
    <s v="NO"/>
    <n v="-5629.69140625"/>
    <s v="Services"/>
    <s v="6200517846"/>
    <s v="CRMEM1-2-1GKNAFB"/>
    <x v="0"/>
    <m/>
    <m/>
    <m/>
    <x v="1"/>
    <x v="0"/>
  </r>
  <r>
    <x v="1"/>
    <x v="1"/>
    <s v="UK"/>
    <s v="Q12014"/>
    <d v="2013-12-20T00:00:00"/>
    <s v="December"/>
    <x v="3"/>
    <s v="Kirby, Lisa"/>
    <x v="380"/>
    <s v="EDW - Compass"/>
    <s v="00672174"/>
    <x v="189"/>
    <x v="190"/>
    <s v="NO"/>
    <s v="NO"/>
    <n v="-37140.5"/>
    <s v="Services"/>
    <s v="6200517846"/>
    <s v="CRMEM1-2-1GKNAFB"/>
    <x v="0"/>
    <m/>
    <m/>
    <m/>
    <x v="1"/>
    <x v="0"/>
  </r>
  <r>
    <x v="1"/>
    <x v="1"/>
    <s v="UK"/>
    <s v="Q12014"/>
    <d v="2013-11-26T00:00:00"/>
    <s v="November"/>
    <x v="3"/>
    <s v="Colley, Alan"/>
    <x v="381"/>
    <s v="EDW - Compass"/>
    <s v="00979948"/>
    <x v="190"/>
    <x v="191"/>
    <s v="NO"/>
    <s v="NO"/>
    <n v="-65822.4296875"/>
    <s v="Services"/>
    <s v="30000087054"/>
    <s v="2-TWHW7D"/>
    <x v="0"/>
    <m/>
    <m/>
    <m/>
    <x v="1"/>
    <x v="0"/>
  </r>
  <r>
    <x v="1"/>
    <x v="1"/>
    <s v="UK"/>
    <s v="Q12014"/>
    <d v="2013-11-26T00:00:00"/>
    <s v="November"/>
    <x v="3"/>
    <s v="Colley, Alan"/>
    <x v="381"/>
    <s v="EDW - Compass"/>
    <s v="00979948"/>
    <x v="190"/>
    <x v="191"/>
    <s v="NO"/>
    <s v="NO"/>
    <n v="-139903.09375"/>
    <s v="Services"/>
    <s v="30000087054"/>
    <s v="2-TWHW7D"/>
    <x v="0"/>
    <m/>
    <m/>
    <m/>
    <x v="1"/>
    <x v="0"/>
  </r>
  <r>
    <x v="1"/>
    <x v="1"/>
    <s v="UK"/>
    <s v="Q12014"/>
    <d v="2013-11-26T00:00:00"/>
    <s v="November"/>
    <x v="3"/>
    <s v="Colley, Alan"/>
    <x v="381"/>
    <s v="EDW - Compass"/>
    <s v="00979948"/>
    <x v="190"/>
    <x v="191"/>
    <s v="NO"/>
    <s v="NO"/>
    <n v="-155625"/>
    <s v="Services"/>
    <s v="30000087054"/>
    <s v="2-TWHW7D"/>
    <x v="0"/>
    <m/>
    <m/>
    <m/>
    <x v="1"/>
    <x v="0"/>
  </r>
  <r>
    <x v="1"/>
    <x v="1"/>
    <s v="UK"/>
    <s v="Q12014"/>
    <d v="2013-11-26T00:00:00"/>
    <s v="November"/>
    <x v="3"/>
    <s v="Colley, Alan"/>
    <x v="381"/>
    <s v="EDW - Compass"/>
    <s v="00979948"/>
    <x v="190"/>
    <x v="191"/>
    <s v="NO"/>
    <s v="NO"/>
    <n v="-157671.1875"/>
    <s v="Services"/>
    <s v="30000087054"/>
    <s v="2-TWHW7D"/>
    <x v="0"/>
    <m/>
    <m/>
    <m/>
    <x v="1"/>
    <x v="0"/>
  </r>
  <r>
    <x v="1"/>
    <x v="1"/>
    <s v="UK"/>
    <s v="Q12014"/>
    <d v="2013-11-26T00:00:00"/>
    <s v="November"/>
    <x v="3"/>
    <s v="Colley, Alan"/>
    <x v="381"/>
    <s v="EDW - Compass"/>
    <s v="00979948"/>
    <x v="190"/>
    <x v="191"/>
    <s v="NO"/>
    <s v="NO"/>
    <n v="-182231.515625"/>
    <s v="Services"/>
    <s v="30000087054"/>
    <s v="2-TWHW7D"/>
    <x v="0"/>
    <m/>
    <m/>
    <m/>
    <x v="1"/>
    <x v="0"/>
  </r>
  <r>
    <x v="1"/>
    <x v="1"/>
    <s v="UK"/>
    <s v="Q12014"/>
    <d v="2013-11-26T00:00:00"/>
    <s v="November"/>
    <x v="3"/>
    <s v="Colley, Alan"/>
    <x v="381"/>
    <s v="EDW - Compass"/>
    <s v="00979948"/>
    <x v="190"/>
    <x v="191"/>
    <s v="NO"/>
    <s v="NO"/>
    <n v="-373749.5625"/>
    <s v="Services"/>
    <s v="30000087054"/>
    <s v="2-TWHW7D"/>
    <x v="0"/>
    <m/>
    <m/>
    <m/>
    <x v="1"/>
    <x v="0"/>
  </r>
  <r>
    <x v="1"/>
    <x v="1"/>
    <s v="UK"/>
    <s v="Q12014"/>
    <d v="2013-11-26T00:00:00"/>
    <s v="November"/>
    <x v="3"/>
    <s v="Colley, Alan"/>
    <x v="381"/>
    <s v="EDW - Compass"/>
    <s v="00979948"/>
    <x v="190"/>
    <x v="191"/>
    <s v="NO"/>
    <s v="NO"/>
    <n v="-181928.296875"/>
    <s v="Services"/>
    <s v="30000087054"/>
    <s v="2-TWHW7D"/>
    <x v="0"/>
    <m/>
    <m/>
    <m/>
    <x v="1"/>
    <x v="0"/>
  </r>
  <r>
    <x v="1"/>
    <x v="1"/>
    <s v="UK"/>
    <s v="Q12014"/>
    <d v="2013-11-26T00:00:00"/>
    <s v="November"/>
    <x v="3"/>
    <s v="Colley, Alan"/>
    <x v="381"/>
    <s v="EDW - Compass"/>
    <s v="00979948"/>
    <x v="190"/>
    <x v="191"/>
    <s v="NO"/>
    <s v="NO"/>
    <n v="-100273.8984375"/>
    <s v="Services"/>
    <s v="30000087054"/>
    <s v="2-TWHW7D"/>
    <x v="0"/>
    <m/>
    <m/>
    <m/>
    <x v="1"/>
    <x v="0"/>
  </r>
  <r>
    <x v="1"/>
    <x v="1"/>
    <s v="UK"/>
    <s v="Q12014"/>
    <d v="2013-11-26T00:00:00"/>
    <s v="November"/>
    <x v="3"/>
    <s v="Colley, Alan"/>
    <x v="381"/>
    <s v="EDW - Compass"/>
    <s v="00979948"/>
    <x v="190"/>
    <x v="191"/>
    <s v="NO"/>
    <s v="NO"/>
    <n v="-49145.52734375"/>
    <s v="Services"/>
    <s v="30000087054"/>
    <s v="2-TWHW7D"/>
    <x v="0"/>
    <m/>
    <m/>
    <m/>
    <x v="1"/>
    <x v="0"/>
  </r>
  <r>
    <x v="1"/>
    <x v="1"/>
    <s v="UK"/>
    <s v="Q12014"/>
    <d v="2013-11-26T00:00:00"/>
    <s v="November"/>
    <x v="3"/>
    <s v="Colley, Alan"/>
    <x v="381"/>
    <s v="EDW - Compass"/>
    <s v="00979948"/>
    <x v="190"/>
    <x v="191"/>
    <s v="NO"/>
    <s v="NO"/>
    <n v="-161849.375"/>
    <s v="Services"/>
    <s v="30000087054"/>
    <s v="2-TWHW7D"/>
    <x v="0"/>
    <m/>
    <m/>
    <m/>
    <x v="1"/>
    <x v="0"/>
  </r>
  <r>
    <x v="1"/>
    <x v="1"/>
    <s v="UK"/>
    <s v="Q12014"/>
    <d v="2013-11-29T00:00:00"/>
    <s v="November"/>
    <x v="3"/>
    <s v="Colley, Alan"/>
    <x v="382"/>
    <s v="EDW - Compass"/>
    <s v="01207636"/>
    <x v="191"/>
    <x v="192"/>
    <s v="ATTACH_BY_AMIDID"/>
    <s v="ATTACH_BY_AMIDID"/>
    <n v="202344.625"/>
    <s v="Services"/>
    <s v="P706981000000000"/>
    <s v="OPP-0001950177"/>
    <x v="0"/>
    <m/>
    <m/>
    <m/>
    <x v="2"/>
    <x v="2"/>
  </r>
  <r>
    <x v="1"/>
    <x v="1"/>
    <s v="UK"/>
    <s v="Q12014"/>
    <d v="2013-11-29T00:00:00"/>
    <s v="November"/>
    <x v="3"/>
    <s v="Colley, Alan"/>
    <x v="383"/>
    <s v="EDW - Compass"/>
    <s v="01209050"/>
    <x v="191"/>
    <x v="192"/>
    <s v="ATTACH_BY_AMIDID"/>
    <s v="ATTACH_BY_AMIDID"/>
    <n v="107917.1328125"/>
    <s v="Services"/>
    <s v="P705171000000000"/>
    <s v="OPP-0001797385"/>
    <x v="0"/>
    <m/>
    <m/>
    <m/>
    <x v="2"/>
    <x v="2"/>
  </r>
  <r>
    <x v="1"/>
    <x v="1"/>
    <s v="UK"/>
    <s v="Q12014"/>
    <d v="2013-11-29T00:00:00"/>
    <s v="November"/>
    <x v="3"/>
    <s v="Colley, Alan"/>
    <x v="384"/>
    <s v="EDW - Compass"/>
    <s v="01209061"/>
    <x v="191"/>
    <x v="192"/>
    <s v="ATTACH_BY_AMIDID"/>
    <s v="ATTACH_BY_AMIDID"/>
    <n v="108880.6796875"/>
    <s v="Services"/>
    <s v="P705171000000000"/>
    <s v="OPP-0001797385"/>
    <x v="0"/>
    <m/>
    <m/>
    <m/>
    <x v="2"/>
    <x v="2"/>
  </r>
  <r>
    <x v="1"/>
    <x v="1"/>
    <s v="UK"/>
    <s v="Q12014"/>
    <d v="2013-11-29T00:00:00"/>
    <s v="November"/>
    <x v="3"/>
    <s v="Colley, Alan"/>
    <x v="382"/>
    <s v="EDW - Compass"/>
    <s v="01207636"/>
    <x v="191"/>
    <x v="192"/>
    <s v="ATTACH_BY_AMIDID"/>
    <s v="ATTACH_BY_AMIDID"/>
    <n v="6401.15625"/>
    <s v="Services"/>
    <s v="P706981000000000"/>
    <s v="OPP-0001950177"/>
    <x v="0"/>
    <m/>
    <m/>
    <m/>
    <x v="2"/>
    <x v="2"/>
  </r>
  <r>
    <x v="1"/>
    <x v="1"/>
    <s v="UK"/>
    <s v="Q12014"/>
    <d v="2013-11-25T00:00:00"/>
    <s v="November"/>
    <x v="3"/>
    <s v="Colley, Alan"/>
    <x v="385"/>
    <s v="EDW - Compass"/>
    <s v="01061141"/>
    <x v="191"/>
    <x v="192"/>
    <s v="NO"/>
    <s v="NO"/>
    <n v="-758.95562744140625"/>
    <s v="Services"/>
    <s v="P669501000000000"/>
    <s v="OPP-0000965453"/>
    <x v="0"/>
    <m/>
    <m/>
    <m/>
    <x v="1"/>
    <x v="1"/>
  </r>
  <r>
    <x v="1"/>
    <x v="1"/>
    <s v="UK"/>
    <s v="Q12014"/>
    <d v="2013-11-25T00:00:00"/>
    <s v="November"/>
    <x v="3"/>
    <s v="Colley, Alan"/>
    <x v="385"/>
    <s v="EDW - Compass"/>
    <s v="01061141"/>
    <x v="191"/>
    <x v="192"/>
    <s v="NO"/>
    <s v="NO"/>
    <n v="-668.3060302734375"/>
    <s v="Services"/>
    <s v="P669501000000000"/>
    <s v="OPP-0000965453"/>
    <x v="0"/>
    <m/>
    <m/>
    <m/>
    <x v="1"/>
    <x v="1"/>
  </r>
  <r>
    <x v="1"/>
    <x v="1"/>
    <s v="UK"/>
    <s v="Q12014"/>
    <d v="2013-11-29T00:00:00"/>
    <s v="November"/>
    <x v="3"/>
    <s v="Colley, Alan"/>
    <x v="386"/>
    <s v="EDW - Compass"/>
    <s v="01209182"/>
    <x v="191"/>
    <x v="192"/>
    <s v="ATTACH_BY_PO"/>
    <s v="ATTACH_BY_PO"/>
    <n v="665633.5625"/>
    <s v="Services"/>
    <s v="P706695000000000"/>
    <s v="OPP-0001024761"/>
    <x v="0"/>
    <m/>
    <m/>
    <m/>
    <x v="3"/>
    <x v="2"/>
  </r>
  <r>
    <x v="1"/>
    <x v="1"/>
    <s v="UK"/>
    <s v="Q12014"/>
    <d v="2013-11-29T00:00:00"/>
    <s v="November"/>
    <x v="3"/>
    <s v="Colley, Alan"/>
    <x v="387"/>
    <s v="EDW - Compass"/>
    <s v="01208989"/>
    <x v="191"/>
    <x v="192"/>
    <s v="ATTACH_BY_AMIDID"/>
    <s v="ATTACH_BY_AMIDID"/>
    <n v="21201.220703125"/>
    <s v="Services"/>
    <s v="P704492000000000"/>
    <s v="OPP-0001950523"/>
    <x v="0"/>
    <m/>
    <m/>
    <m/>
    <x v="1"/>
    <x v="2"/>
  </r>
  <r>
    <x v="1"/>
    <x v="1"/>
    <s v="UK"/>
    <s v="Q12014"/>
    <d v="2013-12-20T00:00:00"/>
    <s v="December"/>
    <x v="3"/>
    <s v="Colley, Alan"/>
    <x v="388"/>
    <s v="EDW - Compass"/>
    <s v="01224298"/>
    <x v="191"/>
    <x v="192"/>
    <s v="NO"/>
    <s v="NO"/>
    <n v="543385.9375"/>
    <s v="Services"/>
    <s v="P711095000000000"/>
    <s v="OPP-0001797365"/>
    <x v="0"/>
    <m/>
    <m/>
    <m/>
    <x v="3"/>
    <x v="1"/>
  </r>
  <r>
    <x v="1"/>
    <x v="1"/>
    <s v="UK"/>
    <s v="Q12014"/>
    <d v="2013-12-20T00:00:00"/>
    <s v="December"/>
    <x v="3"/>
    <s v="Colley, Alan"/>
    <x v="385"/>
    <s v="EDW - Compass"/>
    <s v="01061141"/>
    <x v="191"/>
    <x v="192"/>
    <s v="NO"/>
    <s v="NO"/>
    <n v="716.26239013671875"/>
    <s v="Services"/>
    <s v="P669501000000000"/>
    <s v="OPP-0000965453"/>
    <x v="0"/>
    <m/>
    <m/>
    <m/>
    <x v="1"/>
    <x v="1"/>
  </r>
  <r>
    <x v="1"/>
    <x v="1"/>
    <s v="UK"/>
    <s v="Q12014"/>
    <d v="2013-11-26T00:00:00"/>
    <s v="November"/>
    <x v="1"/>
    <s v="Colley, Alan"/>
    <x v="389"/>
    <s v="EDW - Non Compass"/>
    <s v="80R620469"/>
    <x v="191"/>
    <x v="192"/>
    <s v="ATTACH_BY_PO"/>
    <s v="ATTACH_BY_PO"/>
    <n v="31184.359375"/>
    <s v="ART"/>
    <s v="P706695000000000"/>
    <s v="N/A"/>
    <x v="0"/>
    <m/>
    <m/>
    <m/>
    <x v="0"/>
    <x v="2"/>
  </r>
  <r>
    <x v="1"/>
    <x v="1"/>
    <s v="UK"/>
    <s v="Q12014"/>
    <d v="2013-11-26T00:00:00"/>
    <s v="November"/>
    <x v="0"/>
    <s v="Colley, Alan"/>
    <x v="389"/>
    <s v="EDW - Non Compass"/>
    <s v="80R620469"/>
    <x v="191"/>
    <x v="192"/>
    <s v="ATTACH_BY_PO"/>
    <s v="ATTACH_BY_PO"/>
    <n v="22482.736328125"/>
    <s v="Education"/>
    <s v="P706695000000000"/>
    <s v="N/A"/>
    <x v="0"/>
    <m/>
    <m/>
    <m/>
    <x v="0"/>
    <x v="2"/>
  </r>
  <r>
    <x v="1"/>
    <x v="1"/>
    <s v="UK"/>
    <s v="Q12014"/>
    <d v="2013-11-26T00:00:00"/>
    <s v="November"/>
    <x v="2"/>
    <s v="Colley, Alan"/>
    <x v="389"/>
    <s v="EDW - Non Compass"/>
    <s v="80R620469"/>
    <x v="191"/>
    <x v="192"/>
    <s v="ATTACH_BY_PO"/>
    <s v="ATTACH_BY_PO"/>
    <n v="6819.49560546875"/>
    <s v="ART"/>
    <s v="P706695000000000"/>
    <s v="N/A"/>
    <x v="0"/>
    <m/>
    <m/>
    <m/>
    <x v="0"/>
    <x v="2"/>
  </r>
  <r>
    <x v="1"/>
    <x v="1"/>
    <s v="Ireland"/>
    <s v="Q12014"/>
    <d v="2013-11-08T00:00:00"/>
    <s v="November"/>
    <x v="0"/>
    <m/>
    <x v="390"/>
    <s v="EDW - Non Compass"/>
    <s v="72R551286"/>
    <x v="192"/>
    <x v="193"/>
    <s v="ATTACH_BY_AMIDID"/>
    <s v="NO"/>
    <n v="3613.296875"/>
    <s v="Education"/>
    <s v="B32628"/>
    <s v="N/A"/>
    <x v="0"/>
    <m/>
    <m/>
    <m/>
    <x v="0"/>
    <x v="0"/>
  </r>
  <r>
    <x v="1"/>
    <x v="1"/>
    <s v="UK"/>
    <s v="Q12014"/>
    <d v="2013-11-22T00:00:00"/>
    <s v="November"/>
    <x v="0"/>
    <m/>
    <x v="391"/>
    <s v="EDW - Non Compass"/>
    <s v="80R491202"/>
    <x v="192"/>
    <x v="193"/>
    <s v="NO"/>
    <s v="NO"/>
    <n v="-3613.296875"/>
    <s v="Education"/>
    <s v="OOC 82641"/>
    <s v="N/A"/>
    <x v="0"/>
    <m/>
    <m/>
    <m/>
    <x v="0"/>
    <x v="0"/>
  </r>
  <r>
    <x v="1"/>
    <x v="1"/>
    <s v="UK"/>
    <s v="Q12014"/>
    <d v="2013-11-22T00:00:00"/>
    <s v="November"/>
    <x v="0"/>
    <m/>
    <x v="392"/>
    <s v="EDW - Non Compass"/>
    <s v="80R491203"/>
    <x v="192"/>
    <x v="193"/>
    <s v="NO"/>
    <s v="NO"/>
    <n v="-3613.296875"/>
    <s v="Education"/>
    <s v="OOC 82533"/>
    <s v="N/A"/>
    <x v="0"/>
    <m/>
    <m/>
    <m/>
    <x v="0"/>
    <x v="0"/>
  </r>
  <r>
    <x v="1"/>
    <x v="1"/>
    <s v="UK"/>
    <s v="Q12014"/>
    <d v="2013-11-27T00:00:00"/>
    <s v="November"/>
    <x v="3"/>
    <m/>
    <x v="393"/>
    <s v="EDW - Compass"/>
    <s v="01205352"/>
    <x v="193"/>
    <x v="194"/>
    <s v="NO"/>
    <s v="NO"/>
    <n v="39601.734375"/>
    <s v="Services"/>
    <s v="J18-1625"/>
    <s v="OPP-0001234993"/>
    <x v="0"/>
    <m/>
    <m/>
    <m/>
    <x v="1"/>
    <x v="0"/>
  </r>
  <r>
    <x v="1"/>
    <x v="1"/>
    <s v="UK"/>
    <s v="Q12014"/>
    <d v="2013-11-27T00:00:00"/>
    <s v="November"/>
    <x v="3"/>
    <m/>
    <x v="393"/>
    <s v="EDW - Compass"/>
    <s v="01205352"/>
    <x v="193"/>
    <x v="194"/>
    <s v="NO"/>
    <s v="NO"/>
    <n v="30496.2265625"/>
    <s v="Services"/>
    <s v="J18-1625"/>
    <s v="OPP-0001234993"/>
    <x v="0"/>
    <m/>
    <m/>
    <m/>
    <x v="1"/>
    <x v="0"/>
  </r>
  <r>
    <x v="1"/>
    <x v="1"/>
    <s v="UK"/>
    <s v="Q12014"/>
    <d v="2013-11-27T00:00:00"/>
    <s v="November"/>
    <x v="3"/>
    <m/>
    <x v="393"/>
    <s v="EDW - Compass"/>
    <s v="01205352"/>
    <x v="193"/>
    <x v="194"/>
    <s v="NO"/>
    <s v="NO"/>
    <n v="2408.864501953125"/>
    <s v="Services"/>
    <s v="J18-1625"/>
    <s v="OPP-0001234993"/>
    <x v="0"/>
    <m/>
    <m/>
    <m/>
    <x v="1"/>
    <x v="0"/>
  </r>
  <r>
    <x v="1"/>
    <x v="1"/>
    <s v="UK"/>
    <s v="Q12014"/>
    <d v="2013-11-26T00:00:00"/>
    <s v="November"/>
    <x v="3"/>
    <m/>
    <x v="394"/>
    <s v="EDW - Compass"/>
    <s v="01134828"/>
    <x v="193"/>
    <x v="194"/>
    <s v="NO"/>
    <s v="NO"/>
    <n v="-791.78277587890625"/>
    <s v="Services"/>
    <s v="J18-1625"/>
    <s v="OPP-0001234993"/>
    <x v="0"/>
    <m/>
    <m/>
    <m/>
    <x v="1"/>
    <x v="0"/>
  </r>
  <r>
    <x v="1"/>
    <x v="1"/>
    <s v="UK"/>
    <s v="Q12014"/>
    <d v="2013-12-20T00:00:00"/>
    <s v="December"/>
    <x v="3"/>
    <m/>
    <x v="395"/>
    <s v="EDW - Compass"/>
    <s v="01223375"/>
    <x v="194"/>
    <x v="195"/>
    <s v="NO"/>
    <s v="NO"/>
    <n v="10743.9365234375"/>
    <s v="Services"/>
    <s v="LOC policy - de-book 3 Feb 2014"/>
    <s v="OPP-0002056951"/>
    <x v="0"/>
    <m/>
    <m/>
    <m/>
    <x v="1"/>
    <x v="0"/>
  </r>
  <r>
    <x v="1"/>
    <x v="1"/>
    <s v="UK"/>
    <s v="Q12014"/>
    <d v="2013-12-20T00:00:00"/>
    <s v="December"/>
    <x v="3"/>
    <m/>
    <x v="395"/>
    <s v="EDW - Compass"/>
    <s v="01223375"/>
    <x v="194"/>
    <x v="195"/>
    <s v="NO"/>
    <s v="NO"/>
    <n v="732.54107666015625"/>
    <s v="Services"/>
    <s v="LOC policy - de-book 3 Feb 2014"/>
    <s v="OPP-0002056951"/>
    <x v="0"/>
    <m/>
    <m/>
    <m/>
    <x v="1"/>
    <x v="0"/>
  </r>
  <r>
    <x v="1"/>
    <x v="1"/>
    <s v="UK"/>
    <s v="Q12014"/>
    <d v="2013-11-26T00:00:00"/>
    <s v="November"/>
    <x v="3"/>
    <s v="Haslam, Andy"/>
    <x v="396"/>
    <s v="EDW - Compass"/>
    <s v="00887575"/>
    <x v="195"/>
    <x v="196"/>
    <s v="NO"/>
    <s v="NO"/>
    <n v="-4867.02099609375"/>
    <s v="Services"/>
    <s v="1710522636"/>
    <s v="SBLCRM-8-1O3YXPF"/>
    <x v="0"/>
    <m/>
    <m/>
    <m/>
    <x v="1"/>
    <x v="1"/>
  </r>
  <r>
    <x v="1"/>
    <x v="1"/>
    <s v="UK"/>
    <s v="Q12014"/>
    <d v="2013-11-26T00:00:00"/>
    <s v="November"/>
    <x v="3"/>
    <s v="Haslam, Andy"/>
    <x v="396"/>
    <s v="EDW - Compass"/>
    <s v="00887575"/>
    <x v="195"/>
    <x v="196"/>
    <s v="NO"/>
    <s v="NO"/>
    <n v="-6777.83154296875"/>
    <s v="Services"/>
    <s v="1710522636"/>
    <s v="SBLCRM-8-1O3YXPF"/>
    <x v="0"/>
    <m/>
    <m/>
    <m/>
    <x v="1"/>
    <x v="1"/>
  </r>
  <r>
    <x v="1"/>
    <x v="1"/>
    <s v="UK"/>
    <s v="Q12014"/>
    <d v="2013-11-28T00:00:00"/>
    <s v="November"/>
    <x v="0"/>
    <s v="Haslam, Andy"/>
    <x v="397"/>
    <s v="EDW - Non Compass"/>
    <s v="80R632181"/>
    <x v="195"/>
    <x v="196"/>
    <s v="NO"/>
    <s v="NO"/>
    <n v="8671.9130859375"/>
    <s v="Education"/>
    <s v="1710695066"/>
    <s v="N/A"/>
    <x v="0"/>
    <m/>
    <m/>
    <m/>
    <x v="0"/>
    <x v="1"/>
  </r>
  <r>
    <x v="1"/>
    <x v="2"/>
    <s v="Germany"/>
    <s v="Q12014"/>
    <d v="2013-11-27T00:00:00"/>
    <s v="November"/>
    <x v="0"/>
    <m/>
    <x v="398"/>
    <s v="EDW - Non Compass"/>
    <s v="83R625598"/>
    <x v="196"/>
    <x v="197"/>
    <s v="NO"/>
    <s v="NO"/>
    <n v="22634.583984375"/>
    <s v="Education"/>
    <s v="5000475825"/>
    <s v="N/A"/>
    <x v="0"/>
    <m/>
    <m/>
    <m/>
    <x v="0"/>
    <x v="0"/>
  </r>
  <r>
    <x v="1"/>
    <x v="1"/>
    <s v="UK"/>
    <s v="Q12014"/>
    <d v="2013-11-26T00:00:00"/>
    <s v="November"/>
    <x v="3"/>
    <m/>
    <x v="399"/>
    <s v="EDW - Compass"/>
    <s v="00767355"/>
    <x v="197"/>
    <x v="198"/>
    <s v="NO"/>
    <s v="NO"/>
    <n v="-424144.625"/>
    <s v="Services"/>
    <s v="Signed SOW 31.10.2011"/>
    <s v="2-1EQTLFJ"/>
    <x v="0"/>
    <m/>
    <m/>
    <m/>
    <x v="1"/>
    <x v="0"/>
  </r>
  <r>
    <x v="1"/>
    <x v="1"/>
    <s v="UK"/>
    <s v="Q12014"/>
    <d v="2013-11-26T00:00:00"/>
    <s v="November"/>
    <x v="3"/>
    <m/>
    <x v="399"/>
    <s v="EDW - Compass"/>
    <s v="00767355"/>
    <x v="197"/>
    <x v="198"/>
    <s v="NO"/>
    <s v="NO"/>
    <n v="-28276.306640625"/>
    <s v="Services"/>
    <s v="Signed SOW 31.10.2011"/>
    <s v="2-1EQTLFJ"/>
    <x v="0"/>
    <m/>
    <m/>
    <m/>
    <x v="1"/>
    <x v="0"/>
  </r>
  <r>
    <x v="1"/>
    <x v="1"/>
    <s v="UK"/>
    <s v="Q12014"/>
    <d v="2013-11-26T00:00:00"/>
    <s v="November"/>
    <x v="3"/>
    <m/>
    <x v="399"/>
    <s v="EDW - Compass"/>
    <s v="00767355"/>
    <x v="197"/>
    <x v="198"/>
    <s v="NO"/>
    <s v="NO"/>
    <n v="-212072.3125"/>
    <s v="Services"/>
    <s v="Signed SOW 31.10.2011"/>
    <s v="2-1EQTLFJ"/>
    <x v="0"/>
    <m/>
    <m/>
    <m/>
    <x v="1"/>
    <x v="0"/>
  </r>
  <r>
    <x v="1"/>
    <x v="1"/>
    <s v="UK"/>
    <s v="Q12014"/>
    <d v="2013-11-26T00:00:00"/>
    <s v="November"/>
    <x v="3"/>
    <m/>
    <x v="399"/>
    <s v="EDW - Compass"/>
    <s v="00767355"/>
    <x v="197"/>
    <x v="198"/>
    <s v="NO"/>
    <s v="NO"/>
    <n v="-2014.2027587890625"/>
    <s v="Services"/>
    <s v="Signed SOW 31.10.2011"/>
    <s v="2-1EQTLFJ"/>
    <x v="0"/>
    <m/>
    <m/>
    <m/>
    <x v="1"/>
    <x v="0"/>
  </r>
  <r>
    <x v="1"/>
    <x v="1"/>
    <s v="UK"/>
    <s v="Q12014"/>
    <d v="2013-11-26T00:00:00"/>
    <s v="November"/>
    <x v="3"/>
    <m/>
    <x v="399"/>
    <s v="EDW - Compass"/>
    <s v="00767355"/>
    <x v="197"/>
    <x v="198"/>
    <s v="NO"/>
    <s v="NO"/>
    <n v="-113105.2265625"/>
    <s v="Services"/>
    <s v="Signed SOW 31.10.2011"/>
    <s v="2-1EQTLFJ"/>
    <x v="0"/>
    <m/>
    <m/>
    <m/>
    <x v="1"/>
    <x v="0"/>
  </r>
  <r>
    <x v="1"/>
    <x v="1"/>
    <s v="UK"/>
    <s v="Q12014"/>
    <d v="2013-11-26T00:00:00"/>
    <s v="November"/>
    <x v="3"/>
    <m/>
    <x v="400"/>
    <s v="EDW - Compass"/>
    <s v="01027303"/>
    <x v="197"/>
    <x v="198"/>
    <s v="NO"/>
    <s v="NO"/>
    <n v="-43116.44921875"/>
    <s v="Services"/>
    <s v="SOW Rolls Royce"/>
    <s v="OPP-000050496"/>
    <x v="0"/>
    <m/>
    <m/>
    <m/>
    <x v="1"/>
    <x v="0"/>
  </r>
  <r>
    <x v="1"/>
    <x v="1"/>
    <s v="UK"/>
    <s v="Q12014"/>
    <d v="2013-11-26T00:00:00"/>
    <s v="November"/>
    <x v="3"/>
    <m/>
    <x v="400"/>
    <s v="EDW - Compass"/>
    <s v="01027303"/>
    <x v="197"/>
    <x v="198"/>
    <s v="NO"/>
    <s v="NO"/>
    <n v="-11714.9365234375"/>
    <s v="Services"/>
    <s v="SOW Rolls Royce"/>
    <s v="OPP-000050496"/>
    <x v="0"/>
    <m/>
    <m/>
    <m/>
    <x v="1"/>
    <x v="0"/>
  </r>
  <r>
    <x v="1"/>
    <x v="1"/>
    <s v="UK"/>
    <s v="Q12014"/>
    <d v="2013-11-22T00:00:00"/>
    <s v="November"/>
    <x v="3"/>
    <m/>
    <x v="401"/>
    <s v="EDW - Compass"/>
    <s v="00962210"/>
    <x v="197"/>
    <x v="198"/>
    <s v="NO"/>
    <s v="NO"/>
    <n v="128319"/>
    <s v="Services"/>
    <s v="SOW Shell"/>
    <s v="OPP-0000016756"/>
    <x v="0"/>
    <m/>
    <m/>
    <m/>
    <x v="3"/>
    <x v="0"/>
  </r>
  <r>
    <x v="1"/>
    <x v="1"/>
    <s v="UK"/>
    <s v="Q12014"/>
    <d v="2013-11-22T00:00:00"/>
    <s v="November"/>
    <x v="3"/>
    <m/>
    <x v="402"/>
    <s v="EDW - Compass"/>
    <s v="01048515"/>
    <x v="197"/>
    <x v="198"/>
    <s v="NO"/>
    <s v="NO"/>
    <n v="20774.109375"/>
    <s v="Services"/>
    <s v="Shell SOW"/>
    <s v="OPP-0000255471"/>
    <x v="0"/>
    <m/>
    <m/>
    <m/>
    <x v="1"/>
    <x v="0"/>
  </r>
  <r>
    <x v="1"/>
    <x v="1"/>
    <s v="UK"/>
    <s v="Q12014"/>
    <d v="2013-11-25T00:00:00"/>
    <s v="November"/>
    <x v="3"/>
    <m/>
    <x v="403"/>
    <s v="EDW - Compass"/>
    <s v="00820011"/>
    <x v="197"/>
    <x v="198"/>
    <s v="NO"/>
    <s v="NO"/>
    <n v="-13674.6630859375"/>
    <s v="Services"/>
    <s v="HP ES SOW BP"/>
    <s v="CRMEM1-2-1KD2ART"/>
    <x v="0"/>
    <m/>
    <m/>
    <m/>
    <x v="1"/>
    <x v="0"/>
  </r>
  <r>
    <x v="1"/>
    <x v="1"/>
    <s v="UK"/>
    <s v="Q12014"/>
    <d v="2013-11-25T00:00:00"/>
    <s v="November"/>
    <x v="3"/>
    <m/>
    <x v="404"/>
    <s v="EDW - Compass"/>
    <s v="01066107"/>
    <x v="197"/>
    <x v="198"/>
    <s v="NO"/>
    <s v="NO"/>
    <n v="-1429.8724365234375"/>
    <s v="Services"/>
    <s v="SOW"/>
    <s v="OPP-0001029256"/>
    <x v="0"/>
    <m/>
    <m/>
    <m/>
    <x v="1"/>
    <x v="0"/>
  </r>
  <r>
    <x v="1"/>
    <x v="1"/>
    <s v="UK"/>
    <s v="Q12014"/>
    <d v="2013-11-24T00:00:00"/>
    <s v="November"/>
    <x v="3"/>
    <m/>
    <x v="405"/>
    <s v="EDW - Compass"/>
    <s v="01187730"/>
    <x v="197"/>
    <x v="198"/>
    <s v="NO"/>
    <s v="NO"/>
    <n v="72562.90625"/>
    <s v="Services"/>
    <s v="SOW"/>
    <s v="OPP-0001731803"/>
    <x v="0"/>
    <m/>
    <m/>
    <m/>
    <x v="2"/>
    <x v="0"/>
  </r>
  <r>
    <x v="1"/>
    <x v="1"/>
    <s v="UK"/>
    <s v="Q12014"/>
    <d v="2013-11-29T00:00:00"/>
    <s v="November"/>
    <x v="3"/>
    <m/>
    <x v="406"/>
    <s v="EDW - Compass"/>
    <s v="01183979"/>
    <x v="197"/>
    <x v="198"/>
    <s v="NO"/>
    <s v="NO"/>
    <n v="571729.5625"/>
    <s v="Services"/>
    <s v="SOW"/>
    <s v="OPP-0001776729"/>
    <x v="0"/>
    <m/>
    <m/>
    <m/>
    <x v="3"/>
    <x v="0"/>
  </r>
  <r>
    <x v="1"/>
    <x v="1"/>
    <s v="UK"/>
    <s v="Q12014"/>
    <d v="2013-11-29T00:00:00"/>
    <s v="November"/>
    <x v="3"/>
    <m/>
    <x v="407"/>
    <s v="EDW - Compass"/>
    <s v="01208988"/>
    <x v="197"/>
    <x v="198"/>
    <s v="NO"/>
    <s v="NO"/>
    <n v="5781.27490234375"/>
    <s v="Services"/>
    <s v="SOW CR1"/>
    <s v="OPP-0001731803"/>
    <x v="0"/>
    <m/>
    <m/>
    <m/>
    <x v="2"/>
    <x v="0"/>
  </r>
  <r>
    <x v="1"/>
    <x v="1"/>
    <s v="UK"/>
    <s v="Q12014"/>
    <d v="2013-11-29T00:00:00"/>
    <s v="November"/>
    <x v="3"/>
    <m/>
    <x v="407"/>
    <s v="EDW - Compass"/>
    <s v="01208988"/>
    <x v="197"/>
    <x v="198"/>
    <s v="NO"/>
    <s v="NO"/>
    <n v="145736.3125"/>
    <s v="Services"/>
    <s v="SOW CR1"/>
    <s v="OPP-0001731803"/>
    <x v="0"/>
    <m/>
    <m/>
    <m/>
    <x v="2"/>
    <x v="0"/>
  </r>
  <r>
    <x v="1"/>
    <x v="1"/>
    <s v="UK"/>
    <s v="Q12014"/>
    <d v="2013-11-20T00:00:00"/>
    <s v="November"/>
    <x v="3"/>
    <m/>
    <x v="408"/>
    <s v="EDW - Compass"/>
    <s v="01085640"/>
    <x v="197"/>
    <x v="198"/>
    <s v="NO"/>
    <s v="NO"/>
    <n v="47153.4609375"/>
    <s v="Services"/>
    <s v="SOW"/>
    <s v="OPP-0001077354"/>
    <x v="0"/>
    <m/>
    <m/>
    <m/>
    <x v="1"/>
    <x v="0"/>
  </r>
  <r>
    <x v="1"/>
    <x v="1"/>
    <s v="UK"/>
    <s v="Q12014"/>
    <d v="2013-11-20T00:00:00"/>
    <s v="November"/>
    <x v="3"/>
    <m/>
    <x v="409"/>
    <s v="EDW - Compass"/>
    <s v="01084568"/>
    <x v="197"/>
    <x v="198"/>
    <s v="NO"/>
    <s v="NO"/>
    <n v="17189.787109375"/>
    <s v="Services"/>
    <s v="SOW"/>
    <s v="OPP-0001077389"/>
    <x v="0"/>
    <m/>
    <m/>
    <m/>
    <x v="1"/>
    <x v="0"/>
  </r>
  <r>
    <x v="1"/>
    <x v="1"/>
    <s v="UK"/>
    <s v="Q12014"/>
    <d v="2013-12-20T00:00:00"/>
    <s v="December"/>
    <x v="3"/>
    <m/>
    <x v="410"/>
    <s v="EDW - Compass"/>
    <s v="01085200"/>
    <x v="197"/>
    <x v="198"/>
    <s v="NO"/>
    <s v="NO"/>
    <n v="-655.93499755859375"/>
    <s v="Services"/>
    <s v="HPES GB5-01355"/>
    <s v="OPP-0001170111"/>
    <x v="0"/>
    <m/>
    <m/>
    <m/>
    <x v="1"/>
    <x v="0"/>
  </r>
  <r>
    <x v="1"/>
    <x v="1"/>
    <s v="UK"/>
    <s v="Q12014"/>
    <d v="2013-12-20T00:00:00"/>
    <s v="December"/>
    <x v="3"/>
    <m/>
    <x v="411"/>
    <s v="EDW - Compass"/>
    <s v="01115596"/>
    <x v="197"/>
    <x v="198"/>
    <s v="NO"/>
    <s v="NO"/>
    <n v="-15336.5673828125"/>
    <s v="Services"/>
    <s v="SOW DWP"/>
    <s v="OPP-0001365443"/>
    <x v="0"/>
    <m/>
    <m/>
    <m/>
    <x v="1"/>
    <x v="0"/>
  </r>
  <r>
    <x v="1"/>
    <x v="1"/>
    <s v="UK"/>
    <s v="Q12014"/>
    <d v="2013-12-20T00:00:00"/>
    <s v="December"/>
    <x v="3"/>
    <m/>
    <x v="412"/>
    <s v="EDW - Compass"/>
    <s v="00873981"/>
    <x v="197"/>
    <x v="198"/>
    <s v="NO"/>
    <s v="NO"/>
    <n v="-23598.2421875"/>
    <s v="Services"/>
    <s v="ICOEM – HPES Project ID GB5-ES004"/>
    <s v="RMEM1-2-1J3CCMO"/>
    <x v="0"/>
    <m/>
    <m/>
    <m/>
    <x v="1"/>
    <x v="0"/>
  </r>
  <r>
    <x v="1"/>
    <x v="1"/>
    <s v="UK"/>
    <s v="Q12014"/>
    <d v="2013-12-19T00:00:00"/>
    <s v="December"/>
    <x v="3"/>
    <m/>
    <x v="413"/>
    <s v="EDW - Compass"/>
    <s v="01222492"/>
    <x v="197"/>
    <x v="198"/>
    <s v="NO"/>
    <s v="NO"/>
    <n v="80960.4453125"/>
    <s v="Services"/>
    <s v="SOW Shell CR1"/>
    <s v="OPP-0001718983"/>
    <x v="0"/>
    <m/>
    <m/>
    <m/>
    <x v="1"/>
    <x v="0"/>
  </r>
  <r>
    <x v="1"/>
    <x v="1"/>
    <s v="UK"/>
    <s v="Q12014"/>
    <d v="2013-12-24T00:00:00"/>
    <s v="December"/>
    <x v="3"/>
    <m/>
    <x v="405"/>
    <s v="EDW - Compass"/>
    <s v="01187730"/>
    <x v="197"/>
    <x v="198"/>
    <s v="NO"/>
    <s v="NO"/>
    <n v="73555.1328125"/>
    <s v="Services"/>
    <s v="SOW"/>
    <s v="OPP-0001731803"/>
    <x v="0"/>
    <m/>
    <m/>
    <m/>
    <x v="2"/>
    <x v="0"/>
  </r>
  <r>
    <x v="1"/>
    <x v="1"/>
    <s v="UK"/>
    <s v="Q12014"/>
    <d v="2013-11-28T00:00:00"/>
    <s v="November"/>
    <x v="3"/>
    <m/>
    <x v="414"/>
    <s v="EDW - Compass"/>
    <s v="01141847"/>
    <x v="197"/>
    <x v="198"/>
    <s v="NO"/>
    <s v="NO"/>
    <n v="92607.5703125"/>
    <s v="Services"/>
    <s v="sow"/>
    <s v="OPP-0001538138"/>
    <x v="0"/>
    <m/>
    <m/>
    <m/>
    <x v="2"/>
    <x v="0"/>
  </r>
  <r>
    <x v="1"/>
    <x v="1"/>
    <s v="UK"/>
    <s v="Q12014"/>
    <d v="2013-11-28T00:00:00"/>
    <s v="November"/>
    <x v="3"/>
    <m/>
    <x v="414"/>
    <s v="EDW - Compass"/>
    <s v="01141847"/>
    <x v="197"/>
    <x v="198"/>
    <s v="NO"/>
    <s v="NO"/>
    <n v="18393.560546875"/>
    <s v="Services"/>
    <s v="sow"/>
    <s v="OPP-0001538138"/>
    <x v="0"/>
    <m/>
    <m/>
    <m/>
    <x v="2"/>
    <x v="0"/>
  </r>
  <r>
    <x v="1"/>
    <x v="1"/>
    <s v="UK"/>
    <s v="Q12014"/>
    <d v="2013-12-16T00:00:00"/>
    <s v="December"/>
    <x v="3"/>
    <m/>
    <x v="408"/>
    <s v="EDW - Compass"/>
    <s v="01085640"/>
    <x v="197"/>
    <x v="198"/>
    <s v="NO"/>
    <s v="NO"/>
    <n v="47798.2421875"/>
    <s v="Services"/>
    <s v="SOW"/>
    <s v="OPP-0001077354"/>
    <x v="0"/>
    <m/>
    <m/>
    <m/>
    <x v="1"/>
    <x v="0"/>
  </r>
  <r>
    <x v="1"/>
    <x v="1"/>
    <s v="UK"/>
    <s v="Q12014"/>
    <d v="2013-12-16T00:00:00"/>
    <s v="December"/>
    <x v="3"/>
    <m/>
    <x v="409"/>
    <s v="EDW - Compass"/>
    <s v="01084568"/>
    <x v="197"/>
    <x v="198"/>
    <s v="NO"/>
    <s v="NO"/>
    <n v="17424.841796875"/>
    <s v="Services"/>
    <s v="SOW"/>
    <s v="OPP-0001077389"/>
    <x v="0"/>
    <m/>
    <m/>
    <m/>
    <x v="1"/>
    <x v="0"/>
  </r>
  <r>
    <x v="1"/>
    <x v="1"/>
    <s v="UK"/>
    <s v="Q12014"/>
    <d v="2013-12-16T00:00:00"/>
    <s v="December"/>
    <x v="3"/>
    <m/>
    <x v="402"/>
    <s v="EDW - Compass"/>
    <s v="01048515"/>
    <x v="197"/>
    <x v="198"/>
    <s v="NO"/>
    <s v="NO"/>
    <n v="20774.109375"/>
    <s v="Services"/>
    <s v="Shell SOW"/>
    <s v="OPP-0000255471"/>
    <x v="0"/>
    <m/>
    <m/>
    <m/>
    <x v="1"/>
    <x v="0"/>
  </r>
  <r>
    <x v="1"/>
    <x v="1"/>
    <s v="UK"/>
    <s v="Q12014"/>
    <d v="2013-12-16T00:00:00"/>
    <s v="December"/>
    <x v="3"/>
    <m/>
    <x v="401"/>
    <s v="EDW - Compass"/>
    <s v="00962210"/>
    <x v="197"/>
    <x v="198"/>
    <s v="NO"/>
    <s v="NO"/>
    <n v="128319"/>
    <s v="Services"/>
    <s v="SOW Shell"/>
    <s v="OPP-0000016756"/>
    <x v="0"/>
    <m/>
    <m/>
    <m/>
    <x v="3"/>
    <x v="0"/>
  </r>
  <r>
    <x v="1"/>
    <x v="1"/>
    <s v="UK"/>
    <s v="Q12014"/>
    <d v="2013-12-28T00:00:00"/>
    <s v="December"/>
    <x v="3"/>
    <m/>
    <x v="414"/>
    <s v="EDW - Compass"/>
    <s v="01141847"/>
    <x v="197"/>
    <x v="198"/>
    <s v="NO"/>
    <s v="NO"/>
    <n v="18393.560546875"/>
    <s v="Services"/>
    <s v="sow"/>
    <s v="OPP-0001538138"/>
    <x v="0"/>
    <m/>
    <m/>
    <m/>
    <x v="2"/>
    <x v="0"/>
  </r>
  <r>
    <x v="1"/>
    <x v="1"/>
    <s v="UK"/>
    <s v="Q12014"/>
    <d v="2013-12-28T00:00:00"/>
    <s v="December"/>
    <x v="3"/>
    <m/>
    <x v="414"/>
    <s v="EDW - Compass"/>
    <s v="01141847"/>
    <x v="197"/>
    <x v="198"/>
    <s v="NO"/>
    <s v="NO"/>
    <n v="92607.5703125"/>
    <s v="Services"/>
    <s v="sow"/>
    <s v="OPP-0001538138"/>
    <x v="0"/>
    <m/>
    <m/>
    <m/>
    <x v="2"/>
    <x v="0"/>
  </r>
  <r>
    <x v="1"/>
    <x v="1"/>
    <s v="UK"/>
    <s v="Q12014"/>
    <d v="2013-11-26T00:00:00"/>
    <s v="November"/>
    <x v="3"/>
    <m/>
    <x v="399"/>
    <s v="EDW - Compass"/>
    <s v="00767355"/>
    <x v="197"/>
    <x v="198"/>
    <s v="NO"/>
    <s v="NO"/>
    <n v="-24209.16796875"/>
    <s v="Services"/>
    <s v="Signed SOW 31.10.2011"/>
    <s v="2-1EQTLFJ"/>
    <x v="0"/>
    <m/>
    <m/>
    <m/>
    <x v="1"/>
    <x v="0"/>
  </r>
  <r>
    <x v="1"/>
    <x v="1"/>
    <s v="UK"/>
    <s v="Q12014"/>
    <d v="2013-11-26T00:00:00"/>
    <s v="November"/>
    <x v="3"/>
    <m/>
    <x v="399"/>
    <s v="EDW - Compass"/>
    <s v="00767355"/>
    <x v="197"/>
    <x v="198"/>
    <s v="NO"/>
    <s v="NO"/>
    <n v="-72627.5"/>
    <s v="Services"/>
    <s v="Signed SOW 31.10.2011"/>
    <s v="2-1EQTLFJ"/>
    <x v="0"/>
    <m/>
    <m/>
    <m/>
    <x v="1"/>
    <x v="0"/>
  </r>
  <r>
    <x v="1"/>
    <x v="1"/>
    <s v="UK"/>
    <s v="Q12014"/>
    <d v="2013-11-26T00:00:00"/>
    <s v="November"/>
    <x v="3"/>
    <m/>
    <x v="399"/>
    <s v="EDW - Compass"/>
    <s v="00767355"/>
    <x v="197"/>
    <x v="198"/>
    <s v="NO"/>
    <s v="NO"/>
    <n v="-9683.6669921875"/>
    <s v="Services"/>
    <s v="Signed SOW 31.10.2011"/>
    <s v="2-1EQTLFJ"/>
    <x v="0"/>
    <m/>
    <m/>
    <m/>
    <x v="1"/>
    <x v="0"/>
  </r>
  <r>
    <x v="1"/>
    <x v="1"/>
    <s v="UK"/>
    <s v="Q12014"/>
    <d v="2013-12-04T00:00:00"/>
    <s v="December"/>
    <x v="0"/>
    <m/>
    <x v="415"/>
    <s v="EDW - Non Compass"/>
    <s v="80R662435"/>
    <x v="198"/>
    <x v="199"/>
    <s v="NO"/>
    <s v="NO"/>
    <n v="6226.599609375"/>
    <s v="Education"/>
    <s v="BPOA6207017"/>
    <s v="N/A"/>
    <x v="0"/>
    <m/>
    <m/>
    <m/>
    <x v="0"/>
    <x v="0"/>
  </r>
  <r>
    <x v="1"/>
    <x v="1"/>
    <s v="UK"/>
    <s v="Q12014"/>
    <d v="2013-11-08T00:00:00"/>
    <s v="November"/>
    <x v="0"/>
    <m/>
    <x v="416"/>
    <s v="EDW - Non Compass"/>
    <s v="80R548570"/>
    <x v="198"/>
    <x v="199"/>
    <s v="NO"/>
    <s v="NO"/>
    <n v="20475.349609375"/>
    <s v="Education"/>
    <s v="BPOA6171317"/>
    <s v="N/A"/>
    <x v="0"/>
    <m/>
    <m/>
    <m/>
    <x v="0"/>
    <x v="0"/>
  </r>
  <r>
    <x v="1"/>
    <x v="1"/>
    <s v="UK"/>
    <s v="Q12014"/>
    <d v="2013-11-18T00:00:00"/>
    <s v="November"/>
    <x v="0"/>
    <m/>
    <x v="417"/>
    <s v="EDW - Non Compass"/>
    <s v="80R585961"/>
    <x v="198"/>
    <x v="199"/>
    <s v="NO"/>
    <s v="NO"/>
    <n v="3071.302490234375"/>
    <s v="Education"/>
    <s v="BPOA6166881"/>
    <s v="N/A"/>
    <x v="0"/>
    <m/>
    <m/>
    <m/>
    <x v="0"/>
    <x v="0"/>
  </r>
  <r>
    <x v="1"/>
    <x v="1"/>
    <s v="UK"/>
    <s v="Q12014"/>
    <d v="2013-11-21T00:00:00"/>
    <s v="November"/>
    <x v="0"/>
    <m/>
    <x v="418"/>
    <s v="EDW - Non Compass"/>
    <s v="80R601574"/>
    <x v="198"/>
    <x v="199"/>
    <s v="NO"/>
    <s v="NO"/>
    <n v="20475.349609375"/>
    <s v="Education"/>
    <s v="BPOA6231264"/>
    <s v="N/A"/>
    <x v="0"/>
    <m/>
    <m/>
    <m/>
    <x v="0"/>
    <x v="0"/>
  </r>
  <r>
    <x v="1"/>
    <x v="1"/>
    <s v="UK"/>
    <s v="Q12014"/>
    <d v="2013-11-21T00:00:00"/>
    <s v="November"/>
    <x v="0"/>
    <m/>
    <x v="419"/>
    <s v="EDW - Non Compass"/>
    <s v="80R601599"/>
    <x v="0"/>
    <x v="12"/>
    <s v="NO"/>
    <s v="NO"/>
    <n v="20475.349609375"/>
    <s v="Education"/>
    <s v="BPOA6228980"/>
    <s v="N/A"/>
    <x v="0"/>
    <m/>
    <m/>
    <m/>
    <x v="0"/>
    <x v="0"/>
  </r>
  <r>
    <x v="1"/>
    <x v="1"/>
    <s v="UK"/>
    <s v="Q12014"/>
    <d v="2013-11-25T00:00:00"/>
    <s v="November"/>
    <x v="0"/>
    <s v="Hayden, James"/>
    <x v="420"/>
    <s v="EDW - Non Compass"/>
    <s v="80R129897"/>
    <x v="199"/>
    <x v="200"/>
    <s v="ATTACH_BY_ORDERNO"/>
    <s v="NO"/>
    <n v="5058.61572265625"/>
    <s v="Education"/>
    <s v="26349"/>
    <s v="N/A"/>
    <x v="0"/>
    <m/>
    <m/>
    <m/>
    <x v="0"/>
    <x v="0"/>
  </r>
  <r>
    <x v="1"/>
    <x v="1"/>
    <s v="UK"/>
    <s v="Q12014"/>
    <d v="2013-11-25T00:00:00"/>
    <s v="November"/>
    <x v="0"/>
    <s v="Hayden, James"/>
    <x v="421"/>
    <s v="EDW - Non Compass"/>
    <s v="80R129897"/>
    <x v="199"/>
    <x v="200"/>
    <s v="ATTACH_BY_ORDERNO"/>
    <s v="NO"/>
    <n v="2425.437744140625"/>
    <s v="Education"/>
    <s v="26349"/>
    <s v="N/A"/>
    <x v="0"/>
    <m/>
    <m/>
    <m/>
    <x v="0"/>
    <x v="0"/>
  </r>
  <r>
    <x v="1"/>
    <x v="1"/>
    <s v="UK"/>
    <s v="Q12014"/>
    <d v="2013-11-25T00:00:00"/>
    <s v="November"/>
    <x v="0"/>
    <s v="Hayden, James"/>
    <x v="422"/>
    <s v="EDW - Non Compass"/>
    <s v="80R129897"/>
    <x v="199"/>
    <x v="200"/>
    <s v="ATTACH_BY_ORDERNO"/>
    <s v="NO"/>
    <n v="-2425.437744140625"/>
    <s v="Education"/>
    <s v="26349"/>
    <s v="N/A"/>
    <x v="0"/>
    <m/>
    <m/>
    <m/>
    <x v="0"/>
    <x v="0"/>
  </r>
  <r>
    <x v="1"/>
    <x v="1"/>
    <s v="UK"/>
    <s v="Q12014"/>
    <d v="2013-11-25T00:00:00"/>
    <s v="November"/>
    <x v="0"/>
    <s v="Hayden, James"/>
    <x v="423"/>
    <s v="EDW - Non Compass"/>
    <s v="80R129897"/>
    <x v="199"/>
    <x v="200"/>
    <s v="ATTACH_BY_ORDERNO"/>
    <s v="NO"/>
    <n v="-5058.61572265625"/>
    <s v="Education"/>
    <s v="26349"/>
    <s v="N/A"/>
    <x v="0"/>
    <m/>
    <m/>
    <m/>
    <x v="0"/>
    <x v="0"/>
  </r>
  <r>
    <x v="1"/>
    <x v="1"/>
    <s v="UK"/>
    <s v="Q12014"/>
    <d v="2013-12-23T00:00:00"/>
    <s v="December"/>
    <x v="3"/>
    <s v="Hayden, James"/>
    <x v="424"/>
    <s v="EDW - Compass"/>
    <s v="01224463"/>
    <x v="199"/>
    <x v="200"/>
    <s v="NO"/>
    <s v="NO"/>
    <n v="148321.671875"/>
    <s v="Services"/>
    <s v="28191"/>
    <s v="OPP-0002120203"/>
    <x v="0"/>
    <m/>
    <m/>
    <m/>
    <x v="2"/>
    <x v="0"/>
  </r>
  <r>
    <x v="1"/>
    <x v="1"/>
    <s v="UK"/>
    <s v="Q12014"/>
    <d v="2013-12-23T00:00:00"/>
    <s v="December"/>
    <x v="3"/>
    <s v="Hayden, James"/>
    <x v="425"/>
    <s v="EDW - Compass"/>
    <s v="01224469"/>
    <x v="199"/>
    <x v="200"/>
    <s v="NO"/>
    <s v="NO"/>
    <n v="80812.3046875"/>
    <s v="Services"/>
    <s v="7047879"/>
    <s v="OPP-0001484668"/>
    <x v="0"/>
    <m/>
    <m/>
    <m/>
    <x v="1"/>
    <x v="0"/>
  </r>
  <r>
    <x v="1"/>
    <x v="1"/>
    <s v="UK"/>
    <s v="Q12014"/>
    <d v="2013-11-29T00:00:00"/>
    <s v="November"/>
    <x v="3"/>
    <s v="Wright, William"/>
    <x v="426"/>
    <s v="EDW - Compass"/>
    <s v="01189636"/>
    <x v="200"/>
    <x v="201"/>
    <s v="ATTACH_BY_AMIDID"/>
    <s v="NO"/>
    <n v="10000"/>
    <s v="Services"/>
    <s v="HPES SOW multiyear"/>
    <s v="OPP-0000166696"/>
    <x v="0"/>
    <m/>
    <m/>
    <m/>
    <x v="1"/>
    <x v="1"/>
  </r>
  <r>
    <x v="1"/>
    <x v="1"/>
    <s v="UK"/>
    <s v="Q12014"/>
    <d v="2013-12-29T00:00:00"/>
    <s v="December"/>
    <x v="3"/>
    <s v="Wright, William"/>
    <x v="426"/>
    <s v="EDW - Compass"/>
    <s v="01189636"/>
    <x v="200"/>
    <x v="201"/>
    <s v="NO"/>
    <s v="NO"/>
    <n v="10000"/>
    <s v="Services"/>
    <s v="HPES SOW multiyear"/>
    <s v="OPP-0000166696"/>
    <x v="0"/>
    <m/>
    <m/>
    <m/>
    <x v="1"/>
    <x v="1"/>
  </r>
  <r>
    <x v="1"/>
    <x v="1"/>
    <s v="UK"/>
    <s v="Q12014"/>
    <d v="2013-11-29T00:00:00"/>
    <s v="November"/>
    <x v="0"/>
    <m/>
    <x v="427"/>
    <s v="EDW - Non Compass"/>
    <s v="80R637940"/>
    <x v="201"/>
    <x v="202"/>
    <s v="NO"/>
    <s v="NO"/>
    <n v="1618.7569580078125"/>
    <s v="Education"/>
    <s v="8110063362"/>
    <s v="N/A"/>
    <x v="0"/>
    <m/>
    <m/>
    <m/>
    <x v="0"/>
    <x v="0"/>
  </r>
  <r>
    <x v="1"/>
    <x v="1"/>
    <s v="UK"/>
    <s v="Q12014"/>
    <d v="2013-12-24T00:00:00"/>
    <s v="December"/>
    <x v="3"/>
    <m/>
    <x v="428"/>
    <s v="EDW - Compass"/>
    <s v="01225434"/>
    <x v="202"/>
    <x v="203"/>
    <s v="NO"/>
    <s v="NO"/>
    <n v="3833.631591796875"/>
    <s v="Services"/>
    <s v="POS000010728"/>
    <s v="OPP-0002030659"/>
    <x v="0"/>
    <m/>
    <m/>
    <m/>
    <x v="1"/>
    <x v="0"/>
  </r>
  <r>
    <x v="1"/>
    <x v="1"/>
    <s v="UK"/>
    <s v="Q12014"/>
    <d v="2013-12-24T00:00:00"/>
    <s v="December"/>
    <x v="3"/>
    <m/>
    <x v="428"/>
    <s v="EDW - Compass"/>
    <s v="01225434"/>
    <x v="202"/>
    <x v="203"/>
    <s v="NO"/>
    <s v="NO"/>
    <n v="781.3770751953125"/>
    <s v="Services"/>
    <s v="POS000010728"/>
    <s v="OPP-0002030659"/>
    <x v="0"/>
    <m/>
    <m/>
    <m/>
    <x v="1"/>
    <x v="0"/>
  </r>
  <r>
    <x v="1"/>
    <x v="1"/>
    <s v="UK"/>
    <s v="Q12014"/>
    <d v="2013-12-23T00:00:00"/>
    <s v="December"/>
    <x v="0"/>
    <m/>
    <x v="429"/>
    <s v="EDW - Non Compass"/>
    <s v="80R750859"/>
    <x v="203"/>
    <x v="204"/>
    <s v="NO"/>
    <s v="NO"/>
    <n v="5860.32861328125"/>
    <s v="Education"/>
    <s v="414698"/>
    <s v="N/A"/>
    <x v="0"/>
    <m/>
    <m/>
    <m/>
    <x v="0"/>
    <x v="0"/>
  </r>
  <r>
    <x v="1"/>
    <x v="1"/>
    <s v="UK"/>
    <s v="Q12014"/>
    <d v="2013-12-23T00:00:00"/>
    <s v="December"/>
    <x v="0"/>
    <m/>
    <x v="430"/>
    <s v="EDW - Non Compass"/>
    <s v="80R751001"/>
    <x v="203"/>
    <x v="204"/>
    <s v="NO"/>
    <s v="NO"/>
    <n v="2930.164306640625"/>
    <s v="Education"/>
    <s v="414816"/>
    <s v="N/A"/>
    <x v="0"/>
    <m/>
    <m/>
    <m/>
    <x v="0"/>
    <x v="0"/>
  </r>
  <r>
    <x v="1"/>
    <x v="1"/>
    <s v="UK"/>
    <s v="Q12014"/>
    <d v="2013-11-18T00:00:00"/>
    <s v="November"/>
    <x v="0"/>
    <m/>
    <x v="431"/>
    <s v="EDW - Non Compass"/>
    <s v="80R585954"/>
    <x v="203"/>
    <x v="204"/>
    <s v="NO"/>
    <s v="NO"/>
    <n v="2890.6376953125"/>
    <s v="Education"/>
    <s v="407747"/>
    <s v="N/A"/>
    <x v="0"/>
    <m/>
    <m/>
    <m/>
    <x v="0"/>
    <x v="0"/>
  </r>
  <r>
    <x v="1"/>
    <x v="1"/>
    <s v="UK"/>
    <s v="Q12014"/>
    <d v="2013-12-23T00:00:00"/>
    <s v="December"/>
    <x v="3"/>
    <s v="Hayden, James"/>
    <x v="432"/>
    <s v="EDW - Compass"/>
    <s v="01224468"/>
    <x v="204"/>
    <x v="205"/>
    <s v="NO"/>
    <s v="NO"/>
    <n v="430602.3125"/>
    <s v="Services"/>
    <s v="4171787"/>
    <s v="OPP-0001313683"/>
    <x v="0"/>
    <m/>
    <m/>
    <m/>
    <x v="3"/>
    <x v="1"/>
  </r>
  <r>
    <x v="1"/>
    <x v="1"/>
    <s v="UK"/>
    <s v="Q12014"/>
    <d v="2013-12-23T00:00:00"/>
    <s v="December"/>
    <x v="3"/>
    <s v="Hayden, James"/>
    <x v="433"/>
    <s v="EDW - Compass"/>
    <s v="01224467"/>
    <x v="204"/>
    <x v="205"/>
    <s v="NO"/>
    <s v="NO"/>
    <n v="449557.21875"/>
    <s v="Services"/>
    <s v="4171784"/>
    <s v="OPP-0001931509"/>
    <x v="0"/>
    <m/>
    <m/>
    <m/>
    <x v="3"/>
    <x v="1"/>
  </r>
  <r>
    <x v="1"/>
    <x v="1"/>
    <s v="UK"/>
    <s v="Q12014"/>
    <d v="2013-12-20T00:00:00"/>
    <s v="December"/>
    <x v="3"/>
    <s v="Hayden, James"/>
    <x v="434"/>
    <s v="EDW - Compass"/>
    <s v="01222385"/>
    <x v="204"/>
    <x v="205"/>
    <s v="NO"/>
    <s v="NO"/>
    <n v="405712.1875"/>
    <s v="Services"/>
    <s v="4171627"/>
    <s v="OPP-0001313699"/>
    <x v="0"/>
    <m/>
    <m/>
    <m/>
    <x v="3"/>
    <x v="1"/>
  </r>
  <r>
    <x v="1"/>
    <x v="1"/>
    <s v="UK"/>
    <s v="Q12014"/>
    <d v="2013-12-16T00:00:00"/>
    <s v="December"/>
    <x v="3"/>
    <s v="Hayden, James"/>
    <x v="435"/>
    <s v="EDW - Compass"/>
    <s v="01218532"/>
    <x v="204"/>
    <x v="205"/>
    <s v="ATTACH_BY_AMIDID"/>
    <s v="NO"/>
    <n v="205258.015625"/>
    <s v="Services"/>
    <s v="4167231"/>
    <s v="OPP-0000695908"/>
    <x v="0"/>
    <m/>
    <m/>
    <m/>
    <x v="2"/>
    <x v="1"/>
  </r>
  <r>
    <x v="1"/>
    <x v="1"/>
    <s v="UK"/>
    <s v="Q12014"/>
    <d v="2013-12-17T00:00:00"/>
    <s v="December"/>
    <x v="3"/>
    <s v="Hayden, James"/>
    <x v="436"/>
    <s v="EDW - Compass"/>
    <s v="01220047"/>
    <x v="204"/>
    <x v="205"/>
    <s v="ATTACH_BY_AMIDID"/>
    <s v="NO"/>
    <n v="166762.171875"/>
    <s v="Services"/>
    <s v="4169035"/>
    <s v="NOT PROVIDED TO ECO"/>
    <x v="0"/>
    <m/>
    <m/>
    <m/>
    <x v="2"/>
    <x v="1"/>
  </r>
  <r>
    <x v="1"/>
    <x v="1"/>
    <s v="UK"/>
    <s v="Q12014"/>
    <d v="2013-12-17T00:00:00"/>
    <s v="December"/>
    <x v="3"/>
    <s v="Hayden, James"/>
    <x v="437"/>
    <s v="EDW - Compass"/>
    <s v="01220048"/>
    <x v="204"/>
    <x v="205"/>
    <s v="ATTACH_BY_AMIDID"/>
    <s v="NO"/>
    <n v="63096.20703125"/>
    <s v="Services"/>
    <s v="4169207"/>
    <s v="OPP-0001430491"/>
    <x v="0"/>
    <m/>
    <m/>
    <m/>
    <x v="1"/>
    <x v="1"/>
  </r>
  <r>
    <x v="1"/>
    <x v="1"/>
    <s v="UK"/>
    <s v="Q12014"/>
    <d v="2013-11-29T00:00:00"/>
    <s v="November"/>
    <x v="3"/>
    <s v="Haslam, Andy"/>
    <x v="438"/>
    <s v="EDW - Compass"/>
    <s v="01209608"/>
    <x v="205"/>
    <x v="206"/>
    <s v="NO"/>
    <s v="NO"/>
    <n v="38863.015625"/>
    <s v="Services"/>
    <s v="7000137837/101"/>
    <s v="OPP-0001802975"/>
    <x v="0"/>
    <m/>
    <m/>
    <m/>
    <x v="1"/>
    <x v="1"/>
  </r>
  <r>
    <x v="1"/>
    <x v="1"/>
    <s v="UK"/>
    <s v="Q12014"/>
    <d v="2013-11-29T00:00:00"/>
    <s v="November"/>
    <x v="3"/>
    <s v="Haslam, Andy"/>
    <x v="439"/>
    <s v="EDW - Compass"/>
    <s v="01209186"/>
    <x v="205"/>
    <x v="206"/>
    <s v="NO"/>
    <s v="NO"/>
    <n v="8029.548828125"/>
    <s v="Services"/>
    <s v="7000135324/101"/>
    <s v="N/A"/>
    <x v="0"/>
    <m/>
    <m/>
    <m/>
    <x v="1"/>
    <x v="1"/>
  </r>
  <r>
    <x v="1"/>
    <x v="1"/>
    <s v="UK"/>
    <s v="Q12014"/>
    <d v="2013-11-22T00:00:00"/>
    <s v="November"/>
    <x v="3"/>
    <s v="Haslam, Andy"/>
    <x v="440"/>
    <s v="EDW - Compass"/>
    <s v="01203946"/>
    <x v="205"/>
    <x v="206"/>
    <s v="NO"/>
    <s v="NO"/>
    <n v="27229.8046875"/>
    <s v="Services"/>
    <s v="7000136421/101"/>
    <s v="OPP-0001125025"/>
    <x v="0"/>
    <m/>
    <m/>
    <m/>
    <x v="1"/>
    <x v="1"/>
  </r>
  <r>
    <x v="1"/>
    <x v="1"/>
    <s v="UK"/>
    <s v="Q12014"/>
    <d v="2013-11-22T00:00:00"/>
    <s v="November"/>
    <x v="3"/>
    <s v="Haslam, Andy"/>
    <x v="440"/>
    <s v="EDW - Compass"/>
    <s v="01203946"/>
    <x v="205"/>
    <x v="206"/>
    <s v="NO"/>
    <s v="NO"/>
    <n v="4335.95654296875"/>
    <s v="Services"/>
    <s v="7000136421/101"/>
    <s v="OPP-0001125025"/>
    <x v="0"/>
    <m/>
    <m/>
    <m/>
    <x v="1"/>
    <x v="1"/>
  </r>
  <r>
    <x v="1"/>
    <x v="1"/>
    <s v="UK"/>
    <s v="Q12014"/>
    <d v="2013-12-04T00:00:00"/>
    <s v="December"/>
    <x v="0"/>
    <m/>
    <x v="441"/>
    <s v="EDW - Non Compass"/>
    <s v="80R662436"/>
    <x v="206"/>
    <x v="207"/>
    <s v="NO"/>
    <s v="NO"/>
    <n v="3662.70556640625"/>
    <s v="Education"/>
    <s v="DT02122013"/>
    <s v="N/A"/>
    <x v="0"/>
    <m/>
    <m/>
    <m/>
    <x v="0"/>
    <x v="0"/>
  </r>
  <r>
    <x v="1"/>
    <x v="1"/>
    <s v="UK"/>
    <s v="Q12014"/>
    <d v="2013-12-05T00:00:00"/>
    <s v="December"/>
    <x v="0"/>
    <m/>
    <x v="442"/>
    <s v="EDW - Non Compass"/>
    <s v="80R669494"/>
    <x v="207"/>
    <x v="208"/>
    <s v="NO"/>
    <s v="NO"/>
    <n v="21976.232421875"/>
    <s v="Education"/>
    <s v="011982"/>
    <s v="N/A"/>
    <x v="0"/>
    <m/>
    <m/>
    <m/>
    <x v="0"/>
    <x v="0"/>
  </r>
  <r>
    <x v="1"/>
    <x v="1"/>
    <s v="UK"/>
    <s v="Q12014"/>
    <d v="2013-11-28T00:00:00"/>
    <s v="November"/>
    <x v="4"/>
    <m/>
    <x v="443"/>
    <s v="EDW - Compass"/>
    <s v="01208289"/>
    <x v="208"/>
    <x v="209"/>
    <s v="NO"/>
    <s v="NO"/>
    <n v="8029.548828125"/>
    <s v="Services"/>
    <s v="4200120570"/>
    <s v="OPP-0001956741"/>
    <x v="0"/>
    <m/>
    <m/>
    <m/>
    <x v="0"/>
    <x v="0"/>
  </r>
  <r>
    <x v="1"/>
    <x v="1"/>
    <s v="UK"/>
    <s v="Q12014"/>
    <d v="2013-11-28T00:00:00"/>
    <s v="November"/>
    <x v="4"/>
    <m/>
    <x v="443"/>
    <s v="EDW - Compass"/>
    <s v="01208289"/>
    <x v="208"/>
    <x v="209"/>
    <s v="NO"/>
    <s v="NO"/>
    <n v="42155.12890625"/>
    <s v="Services"/>
    <s v="4200120570"/>
    <s v="OPP-0001956741"/>
    <x v="0"/>
    <m/>
    <m/>
    <m/>
    <x v="0"/>
    <x v="0"/>
  </r>
  <r>
    <x v="1"/>
    <x v="1"/>
    <s v="UK"/>
    <s v="Q12014"/>
    <d v="2013-12-20T00:00:00"/>
    <s v="December"/>
    <x v="3"/>
    <s v="Colley, Alan"/>
    <x v="444"/>
    <s v="EDW - Compass"/>
    <s v="01103796"/>
    <x v="209"/>
    <x v="210"/>
    <s v="NO"/>
    <s v="NO"/>
    <n v="-6873.3466796875"/>
    <s v="Services"/>
    <s v="400016384"/>
    <s v="OPP-0001136871"/>
    <x v="0"/>
    <m/>
    <m/>
    <m/>
    <x v="1"/>
    <x v="0"/>
  </r>
  <r>
    <x v="1"/>
    <x v="1"/>
    <s v="UK"/>
    <s v="Q12014"/>
    <d v="2013-12-20T00:00:00"/>
    <s v="December"/>
    <x v="3"/>
    <s v="Colley, Alan"/>
    <x v="444"/>
    <s v="EDW - Compass"/>
    <s v="01103796"/>
    <x v="209"/>
    <x v="210"/>
    <s v="NO"/>
    <s v="NO"/>
    <n v="-933.5615234375"/>
    <s v="Services"/>
    <s v="400016384"/>
    <s v="OPP-0001136871"/>
    <x v="0"/>
    <m/>
    <m/>
    <m/>
    <x v="1"/>
    <x v="0"/>
  </r>
  <r>
    <x v="1"/>
    <x v="1"/>
    <s v="UK"/>
    <s v="Q12014"/>
    <d v="2013-11-25T00:00:00"/>
    <s v="November"/>
    <x v="3"/>
    <m/>
    <x v="445"/>
    <s v="EDW - Compass"/>
    <s v="00939672"/>
    <x v="210"/>
    <x v="211"/>
    <s v="NO"/>
    <s v="NO"/>
    <n v="-2405.46044921875"/>
    <s v="Services"/>
    <s v="8600031980"/>
    <s v="OPP-0000071577"/>
    <x v="0"/>
    <m/>
    <m/>
    <m/>
    <x v="1"/>
    <x v="0"/>
  </r>
  <r>
    <x v="1"/>
    <x v="1"/>
    <s v="UK"/>
    <s v="Q12014"/>
    <d v="2013-12-11T00:00:00"/>
    <s v="December"/>
    <x v="3"/>
    <m/>
    <x v="446"/>
    <s v="EDW - Compass"/>
    <s v="01215371"/>
    <x v="210"/>
    <x v="211"/>
    <s v="NO"/>
    <s v="NO"/>
    <n v="6104.50927734375"/>
    <s v="Services"/>
    <s v="3900098307"/>
    <s v="OPP-0001989571"/>
    <x v="0"/>
    <m/>
    <m/>
    <m/>
    <x v="1"/>
    <x v="0"/>
  </r>
  <r>
    <x v="1"/>
    <x v="1"/>
    <s v="UK"/>
    <s v="Q12014"/>
    <d v="2013-12-11T00:00:00"/>
    <s v="December"/>
    <x v="3"/>
    <m/>
    <x v="446"/>
    <s v="EDW - Compass"/>
    <s v="01215371"/>
    <x v="210"/>
    <x v="211"/>
    <s v="NO"/>
    <s v="NO"/>
    <n v="41217.64453125"/>
    <s v="Services"/>
    <s v="3900098307"/>
    <s v="OPP-0001989571"/>
    <x v="0"/>
    <m/>
    <m/>
    <m/>
    <x v="1"/>
    <x v="0"/>
  </r>
  <r>
    <x v="1"/>
    <x v="1"/>
    <s v="UK"/>
    <s v="Q12014"/>
    <d v="2013-12-11T00:00:00"/>
    <s v="December"/>
    <x v="3"/>
    <m/>
    <x v="446"/>
    <s v="EDW - Compass"/>
    <s v="01215371"/>
    <x v="210"/>
    <x v="211"/>
    <s v="NO"/>
    <s v="NO"/>
    <n v="10304.4111328125"/>
    <s v="Services"/>
    <s v="3900098307"/>
    <s v="OPP-0001989571"/>
    <x v="0"/>
    <m/>
    <m/>
    <m/>
    <x v="1"/>
    <x v="0"/>
  </r>
  <r>
    <x v="1"/>
    <x v="1"/>
    <s v="UK"/>
    <s v="Q12014"/>
    <d v="2013-11-26T00:00:00"/>
    <s v="November"/>
    <x v="3"/>
    <m/>
    <x v="447"/>
    <s v="EDW - Compass"/>
    <s v="00977401"/>
    <x v="210"/>
    <x v="211"/>
    <s v="NO"/>
    <s v="NO"/>
    <n v="-8074.935546875"/>
    <s v="Services"/>
    <s v="8600034803 &amp; 8600022065"/>
    <s v="CRMEM-1-2-1JQE8MV"/>
    <x v="0"/>
    <m/>
    <m/>
    <m/>
    <x v="1"/>
    <x v="0"/>
  </r>
  <r>
    <x v="1"/>
    <x v="1"/>
    <s v="UK"/>
    <s v="Q12014"/>
    <d v="2013-11-26T00:00:00"/>
    <s v="November"/>
    <x v="3"/>
    <m/>
    <x v="448"/>
    <s v="EDW - Compass"/>
    <s v="00997603"/>
    <x v="210"/>
    <x v="211"/>
    <s v="NO"/>
    <s v="NO"/>
    <n v="-6750.201171875"/>
    <s v="Services"/>
    <s v="8600035728"/>
    <s v="CRMEM-1-2-1JQE8MV"/>
    <x v="0"/>
    <m/>
    <m/>
    <m/>
    <x v="1"/>
    <x v="0"/>
  </r>
  <r>
    <x v="1"/>
    <x v="1"/>
    <s v="UK"/>
    <s v="Q12014"/>
    <d v="2013-11-26T00:00:00"/>
    <s v="November"/>
    <x v="3"/>
    <m/>
    <x v="448"/>
    <s v="EDW - Compass"/>
    <s v="00997603"/>
    <x v="210"/>
    <x v="211"/>
    <s v="NO"/>
    <s v="NO"/>
    <n v="-7604.31787109375"/>
    <s v="Services"/>
    <s v="8600035728"/>
    <s v="CRMEM-1-2-1JQE8MV"/>
    <x v="0"/>
    <m/>
    <m/>
    <m/>
    <x v="1"/>
    <x v="0"/>
  </r>
  <r>
    <x v="1"/>
    <x v="1"/>
    <s v="UK"/>
    <s v="Q12014"/>
    <d v="2013-11-26T00:00:00"/>
    <s v="November"/>
    <x v="3"/>
    <s v="Wright, William"/>
    <x v="449"/>
    <s v="EDW - Compass"/>
    <s v="00982355"/>
    <x v="211"/>
    <x v="212"/>
    <s v="NO"/>
    <s v="NO"/>
    <n v="-59945.08984375"/>
    <s v="Services"/>
    <s v="PO 869521 and PO 870402"/>
    <s v="OPP-0000066409"/>
    <x v="0"/>
    <m/>
    <m/>
    <m/>
    <x v="1"/>
    <x v="1"/>
  </r>
  <r>
    <x v="1"/>
    <x v="1"/>
    <s v="UK"/>
    <s v="Q12014"/>
    <d v="2013-11-26T00:00:00"/>
    <s v="November"/>
    <x v="3"/>
    <s v="Wright, William"/>
    <x v="449"/>
    <s v="EDW - Compass"/>
    <s v="00982355"/>
    <x v="211"/>
    <x v="212"/>
    <s v="NO"/>
    <s v="NO"/>
    <n v="-570.155029296875"/>
    <s v="Services"/>
    <s v="PO 869521 and PO 870402"/>
    <s v="OPP-0000066409"/>
    <x v="0"/>
    <m/>
    <m/>
    <m/>
    <x v="1"/>
    <x v="1"/>
  </r>
  <r>
    <x v="1"/>
    <x v="1"/>
    <s v="UK"/>
    <s v="Q12014"/>
    <d v="2013-11-26T00:00:00"/>
    <s v="November"/>
    <x v="3"/>
    <s v="Wright, William"/>
    <x v="449"/>
    <s v="EDW - Compass"/>
    <s v="00982355"/>
    <x v="211"/>
    <x v="212"/>
    <s v="NO"/>
    <s v="NO"/>
    <n v="-5489.130859375"/>
    <s v="Services"/>
    <s v="PO 869521 and PO 870402"/>
    <s v="OPP-0000066409"/>
    <x v="0"/>
    <m/>
    <m/>
    <m/>
    <x v="1"/>
    <x v="1"/>
  </r>
  <r>
    <x v="1"/>
    <x v="1"/>
    <s v="UK"/>
    <s v="Q12014"/>
    <d v="2013-12-17T00:00:00"/>
    <s v="December"/>
    <x v="3"/>
    <s v="Wright, William"/>
    <x v="450"/>
    <s v="EDW - Compass"/>
    <s v="01219809"/>
    <x v="211"/>
    <x v="212"/>
    <s v="ATTACH_BY_AMIDID"/>
    <s v="NO"/>
    <n v="15969.0703125"/>
    <s v="Services"/>
    <s v="937838"/>
    <s v="OPP-0000066409"/>
    <x v="0"/>
    <m/>
    <m/>
    <m/>
    <x v="1"/>
    <x v="1"/>
  </r>
  <r>
    <x v="1"/>
    <x v="1"/>
    <s v="UK"/>
    <s v="Q12014"/>
    <d v="2013-11-07T00:00:00"/>
    <s v="November"/>
    <x v="0"/>
    <m/>
    <x v="451"/>
    <s v="EDW - Non Compass"/>
    <s v="80R546479"/>
    <x v="212"/>
    <x v="213"/>
    <s v="NO"/>
    <s v="NO"/>
    <n v="24088.646484375"/>
    <s v="Education"/>
    <s v="PO00380062"/>
    <s v="N/A"/>
    <x v="0"/>
    <m/>
    <m/>
    <m/>
    <x v="0"/>
    <x v="0"/>
  </r>
  <r>
    <x v="1"/>
    <x v="1"/>
    <s v="UK"/>
    <s v="Q12014"/>
    <d v="2013-11-07T00:00:00"/>
    <s v="November"/>
    <x v="0"/>
    <m/>
    <x v="452"/>
    <s v="EDW - Non Compass"/>
    <s v="80R546660"/>
    <x v="213"/>
    <x v="214"/>
    <s v="NO"/>
    <s v="NO"/>
    <n v="5781.27490234375"/>
    <s v="Education"/>
    <s v="HPALM11.5ESS041113"/>
    <s v="N/A"/>
    <x v="0"/>
    <m/>
    <m/>
    <m/>
    <x v="0"/>
    <x v="0"/>
  </r>
  <r>
    <x v="1"/>
    <x v="1"/>
    <s v="UK"/>
    <s v="Q12014"/>
    <d v="2013-11-05T00:00:00"/>
    <s v="November"/>
    <x v="0"/>
    <m/>
    <x v="453"/>
    <s v="EDW - Non Compass"/>
    <s v="80R459579"/>
    <x v="213"/>
    <x v="214"/>
    <s v="NO"/>
    <s v="NO"/>
    <n v="1.9999999494757503E-4"/>
    <s v="Education"/>
    <s v="HPUFT.11.5ESS21102013"/>
    <s v="N/A"/>
    <x v="0"/>
    <m/>
    <m/>
    <m/>
    <x v="0"/>
    <x v="0"/>
  </r>
  <r>
    <x v="1"/>
    <x v="1"/>
    <s v="UK"/>
    <s v="Q12014"/>
    <d v="2013-11-04T00:00:00"/>
    <s v="November"/>
    <x v="0"/>
    <m/>
    <x v="454"/>
    <s v="EDW - Non Compass"/>
    <s v="80R459579"/>
    <x v="213"/>
    <x v="214"/>
    <s v="NO"/>
    <s v="NO"/>
    <n v="-10839.890625"/>
    <s v="Education"/>
    <s v="HPUFT.11.5ESS21102013"/>
    <s v="N/A"/>
    <x v="0"/>
    <m/>
    <m/>
    <m/>
    <x v="0"/>
    <x v="0"/>
  </r>
  <r>
    <x v="1"/>
    <x v="1"/>
    <s v="UK"/>
    <s v="Q12014"/>
    <d v="2013-11-04T00:00:00"/>
    <s v="November"/>
    <x v="0"/>
    <m/>
    <x v="453"/>
    <s v="EDW - Non Compass"/>
    <s v="80R459579"/>
    <x v="213"/>
    <x v="214"/>
    <s v="NO"/>
    <s v="NO"/>
    <n v="11562.5498046875"/>
    <s v="Education"/>
    <s v="HPUFT.11.5ESS21102013"/>
    <s v="N/A"/>
    <x v="0"/>
    <m/>
    <m/>
    <m/>
    <x v="0"/>
    <x v="0"/>
  </r>
  <r>
    <x v="1"/>
    <x v="1"/>
    <s v="UK"/>
    <s v="Q12014"/>
    <d v="2013-12-17T00:00:00"/>
    <s v="December"/>
    <x v="0"/>
    <m/>
    <x v="455"/>
    <s v="EDW - Non Compass"/>
    <s v="80R720805"/>
    <x v="213"/>
    <x v="214"/>
    <s v="NO"/>
    <s v="NO"/>
    <n v="2930.164306640625"/>
    <s v="Education"/>
    <s v="HPUFT115ESS091213"/>
    <s v="N/A"/>
    <x v="0"/>
    <m/>
    <m/>
    <m/>
    <x v="0"/>
    <x v="0"/>
  </r>
  <r>
    <x v="1"/>
    <x v="1"/>
    <s v="UK"/>
    <s v="Q12014"/>
    <d v="2013-12-04T00:00:00"/>
    <s v="December"/>
    <x v="0"/>
    <m/>
    <x v="456"/>
    <s v="EDW - Non Compass"/>
    <s v="80R662369"/>
    <x v="213"/>
    <x v="214"/>
    <s v="NO"/>
    <s v="NO"/>
    <n v="5860.32861328125"/>
    <s v="Education"/>
    <s v="LR021213"/>
    <s v="N/A"/>
    <x v="0"/>
    <m/>
    <m/>
    <m/>
    <x v="0"/>
    <x v="0"/>
  </r>
  <r>
    <x v="1"/>
    <x v="1"/>
    <s v="UK"/>
    <s v="Q12014"/>
    <d v="2013-12-04T00:00:00"/>
    <s v="December"/>
    <x v="0"/>
    <m/>
    <x v="457"/>
    <s v="EDW - Non Compass"/>
    <s v="80R662248"/>
    <x v="213"/>
    <x v="214"/>
    <s v="NO"/>
    <s v="NO"/>
    <n v="2441.8037109375"/>
    <s v="Education"/>
    <s v="HPALM11.5ESS20131209SS"/>
    <s v="N/A"/>
    <x v="0"/>
    <m/>
    <m/>
    <m/>
    <x v="0"/>
    <x v="0"/>
  </r>
  <r>
    <x v="1"/>
    <x v="1"/>
    <s v="UK"/>
    <s v="Q12014"/>
    <d v="2013-12-04T00:00:00"/>
    <s v="December"/>
    <x v="0"/>
    <m/>
    <x v="458"/>
    <s v="EDW - Non Compass"/>
    <s v="80R662362"/>
    <x v="213"/>
    <x v="214"/>
    <s v="NO"/>
    <s v="NO"/>
    <n v="7032.39453125"/>
    <s v="Education"/>
    <s v="HPALM11.5ESS20131209SS"/>
    <s v="N/A"/>
    <x v="0"/>
    <m/>
    <m/>
    <m/>
    <x v="0"/>
    <x v="0"/>
  </r>
  <r>
    <x v="1"/>
    <x v="1"/>
    <s v="UK"/>
    <s v="Q12014"/>
    <d v="2013-11-18T00:00:00"/>
    <s v="November"/>
    <x v="0"/>
    <m/>
    <x v="459"/>
    <s v="EDW - Non Compass"/>
    <s v="80R585968"/>
    <x v="214"/>
    <x v="215"/>
    <s v="NO"/>
    <s v="NO"/>
    <n v="3613.296875"/>
    <s v="Education"/>
    <s v="SD137991"/>
    <s v="N/A"/>
    <x v="0"/>
    <m/>
    <m/>
    <m/>
    <x v="0"/>
    <x v="0"/>
  </r>
  <r>
    <x v="1"/>
    <x v="11"/>
    <s v="Greece"/>
    <s v="Q12014"/>
    <d v="2013-11-28T00:00:00"/>
    <s v="November"/>
    <x v="0"/>
    <m/>
    <x v="460"/>
    <s v="EDW - Non Compass"/>
    <s v="D9R633452"/>
    <x v="215"/>
    <x v="216"/>
    <s v="NO"/>
    <s v="NO"/>
    <n v="6117.455078125"/>
    <s v="Education"/>
    <s v="HH20131029"/>
    <s v="N/A"/>
    <x v="0"/>
    <m/>
    <m/>
    <m/>
    <x v="0"/>
    <x v="0"/>
  </r>
  <r>
    <x v="1"/>
    <x v="9"/>
    <s v="Hungary"/>
    <s v="Q12014"/>
    <d v="2013-11-27T00:00:00"/>
    <s v="November"/>
    <x v="0"/>
    <m/>
    <x v="461"/>
    <s v="EDW - Compass"/>
    <s v="30113012"/>
    <x v="216"/>
    <x v="217"/>
    <s v="NO"/>
    <s v="NO"/>
    <n v="1321.0174560546875"/>
    <s v="Education"/>
    <s v="HU109095A34074"/>
    <s v="N/A"/>
    <x v="0"/>
    <m/>
    <m/>
    <m/>
    <x v="0"/>
    <x v="0"/>
  </r>
  <r>
    <x v="1"/>
    <x v="9"/>
    <s v="Hungary"/>
    <s v="Q12014"/>
    <d v="2013-11-18T00:00:00"/>
    <s v="November"/>
    <x v="3"/>
    <m/>
    <x v="462"/>
    <s v="EDW - Compass"/>
    <s v="01110129"/>
    <x v="217"/>
    <x v="218"/>
    <s v="NO"/>
    <s v="NO"/>
    <n v="1013.8248291015625"/>
    <s v="Services"/>
    <s v="2013. máj. 6-án kelt szerződés"/>
    <s v="OPP-0000619987"/>
    <x v="0"/>
    <m/>
    <m/>
    <m/>
    <x v="1"/>
    <x v="0"/>
  </r>
  <r>
    <x v="1"/>
    <x v="9"/>
    <s v="Hungary"/>
    <s v="Q12014"/>
    <d v="2013-11-18T00:00:00"/>
    <s v="November"/>
    <x v="3"/>
    <m/>
    <x v="462"/>
    <s v="EDW - Compass"/>
    <s v="01110129"/>
    <x v="217"/>
    <x v="218"/>
    <s v="NO"/>
    <s v="NO"/>
    <n v="1013.8248291015625"/>
    <s v="Services"/>
    <s v="2013. máj. 6-án kelt szerződés"/>
    <s v="OPP-0000619987"/>
    <x v="0"/>
    <m/>
    <m/>
    <m/>
    <x v="1"/>
    <x v="0"/>
  </r>
  <r>
    <x v="2"/>
    <x v="13"/>
    <s v="Indonesia"/>
    <s v="Q12014"/>
    <d v="2013-11-22T00:00:00"/>
    <s v="November"/>
    <x v="3"/>
    <s v="Hwee Ming NG"/>
    <x v="463"/>
    <s v="EDW - Compass"/>
    <s v="10910075"/>
    <x v="218"/>
    <x v="219"/>
    <s v="NO"/>
    <s v="NO"/>
    <n v="452000"/>
    <s v="Services"/>
    <s v="As per signed MOU"/>
    <s v="NA"/>
    <x v="0"/>
    <m/>
    <m/>
    <m/>
    <x v="3"/>
    <x v="1"/>
  </r>
  <r>
    <x v="2"/>
    <x v="13"/>
    <s v="Indonesia"/>
    <s v="Q12014"/>
    <d v="2013-12-20T00:00:00"/>
    <s v="December"/>
    <x v="4"/>
    <m/>
    <x v="464"/>
    <s v="EDW - Compass"/>
    <s v="10922904"/>
    <x v="219"/>
    <x v="220"/>
    <s v="NO"/>
    <s v="NO"/>
    <n v="44300"/>
    <s v="Services"/>
    <s v="2013/12.PO/0207"/>
    <s v="OPP-0002105484"/>
    <x v="0"/>
    <m/>
    <m/>
    <m/>
    <x v="0"/>
    <x v="0"/>
  </r>
  <r>
    <x v="1"/>
    <x v="1"/>
    <s v="UK"/>
    <s v="Q12014"/>
    <d v="2013-11-26T00:00:00"/>
    <s v="November"/>
    <x v="3"/>
    <m/>
    <x v="465"/>
    <s v="EDW - Compass"/>
    <s v="60297594"/>
    <x v="220"/>
    <x v="221"/>
    <s v="NO"/>
    <s v="NO"/>
    <n v="-60863.98046875"/>
    <s v="Services"/>
    <s v="0000003468"/>
    <s v="CRMEM1-2-1JIEYUR"/>
    <x v="0"/>
    <m/>
    <m/>
    <m/>
    <x v="1"/>
    <x v="0"/>
  </r>
  <r>
    <x v="1"/>
    <x v="1"/>
    <s v="UK"/>
    <s v="Q12014"/>
    <d v="2013-11-26T00:00:00"/>
    <s v="November"/>
    <x v="3"/>
    <m/>
    <x v="465"/>
    <s v="EDW - Compass"/>
    <s v="60297594"/>
    <x v="220"/>
    <x v="221"/>
    <s v="NO"/>
    <s v="NO"/>
    <n v="-3372.410400390625"/>
    <s v="Services"/>
    <s v="0000003468"/>
    <s v="CRMEM1-2-1JIEYUR"/>
    <x v="0"/>
    <m/>
    <m/>
    <m/>
    <x v="1"/>
    <x v="0"/>
  </r>
  <r>
    <x v="1"/>
    <x v="1"/>
    <s v="UK"/>
    <s v="Q12014"/>
    <d v="2013-11-26T00:00:00"/>
    <s v="November"/>
    <x v="3"/>
    <m/>
    <x v="466"/>
    <s v="EDW - Compass"/>
    <s v="00817094"/>
    <x v="220"/>
    <x v="221"/>
    <s v="NO"/>
    <s v="NO"/>
    <n v="54600.9296875"/>
    <s v="Services"/>
    <s v="0000003468"/>
    <s v="CRMEM1-2-1JIEYUR"/>
    <x v="0"/>
    <m/>
    <m/>
    <m/>
    <x v="1"/>
    <x v="0"/>
  </r>
  <r>
    <x v="1"/>
    <x v="11"/>
    <s v="Israel"/>
    <s v="Q12014"/>
    <d v="2013-11-29T00:00:00"/>
    <s v="November"/>
    <x v="0"/>
    <m/>
    <x v="467"/>
    <s v="EDW - Non Compass"/>
    <s v="74R637618"/>
    <x v="221"/>
    <x v="222"/>
    <s v="ATTACH_BY_PO"/>
    <s v="NO"/>
    <n v="2448"/>
    <s v="Education"/>
    <s v="20131129-orange"/>
    <s v="N/A"/>
    <x v="0"/>
    <m/>
    <m/>
    <m/>
    <x v="0"/>
    <x v="0"/>
  </r>
  <r>
    <x v="2"/>
    <x v="10"/>
    <s v="India"/>
    <s v="Q12014"/>
    <d v="2013-11-27T00:00:00"/>
    <s v="November"/>
    <x v="3"/>
    <s v="Parin"/>
    <x v="468"/>
    <s v="EDW - Compass"/>
    <s v="10913223"/>
    <x v="222"/>
    <x v="223"/>
    <s v="NO"/>
    <s v="NO"/>
    <n v="8029.31591796875"/>
    <s v="Services"/>
    <s v="DGM(ATMO)\13-14\KB\722"/>
    <s v="OPP-0000648217"/>
    <x v="0"/>
    <m/>
    <m/>
    <m/>
    <x v="1"/>
    <x v="1"/>
  </r>
  <r>
    <x v="2"/>
    <x v="10"/>
    <s v="India"/>
    <s v="Q12014"/>
    <d v="2013-11-08T00:00:00"/>
    <s v="November"/>
    <x v="0"/>
    <m/>
    <x v="469"/>
    <s v="EDW - Non Compass"/>
    <s v="J92708625"/>
    <x v="223"/>
    <x v="224"/>
    <s v="NO"/>
    <s v="NO"/>
    <n v="7900.6513671875"/>
    <s v="Education"/>
    <s v="P988137/INFOSYS"/>
    <s v="N/A"/>
    <x v="0"/>
    <m/>
    <m/>
    <m/>
    <x v="0"/>
    <x v="0"/>
  </r>
  <r>
    <x v="2"/>
    <x v="10"/>
    <s v="India"/>
    <s v="Q12014"/>
    <d v="2013-11-29T00:00:00"/>
    <s v="November"/>
    <x v="0"/>
    <s v="Venu"/>
    <x v="470"/>
    <s v="EDW - Non Compass"/>
    <s v="J91906725"/>
    <x v="224"/>
    <x v="225"/>
    <s v="ATTACH_BY_AMIDID"/>
    <s v="NO"/>
    <n v="4890.87939453125"/>
    <s v="Education"/>
    <s v="4500487443"/>
    <s v="N/A"/>
    <x v="0"/>
    <m/>
    <m/>
    <m/>
    <x v="0"/>
    <x v="0"/>
  </r>
  <r>
    <x v="2"/>
    <x v="10"/>
    <s v="India"/>
    <s v="Q12014"/>
    <d v="2013-11-29T00:00:00"/>
    <s v="November"/>
    <x v="0"/>
    <s v="Venu"/>
    <x v="471"/>
    <s v="EDW - Non Compass"/>
    <s v="J91906727"/>
    <x v="224"/>
    <x v="225"/>
    <s v="ATTACH_BY_AMIDID"/>
    <s v="NO"/>
    <n v="6094.7880859375"/>
    <s v="Education"/>
    <s v="4500487443"/>
    <s v="N/A"/>
    <x v="0"/>
    <m/>
    <m/>
    <m/>
    <x v="0"/>
    <x v="0"/>
  </r>
  <r>
    <x v="2"/>
    <x v="10"/>
    <s v="India"/>
    <s v="Q12014"/>
    <d v="2013-11-29T00:00:00"/>
    <s v="November"/>
    <x v="0"/>
    <s v="Venu"/>
    <x v="472"/>
    <s v="EDW - Non Compass"/>
    <s v="J91906731"/>
    <x v="224"/>
    <x v="225"/>
    <s v="ATTACH_BY_AMIDID"/>
    <s v="NO"/>
    <n v="6094.7880859375"/>
    <s v="Education"/>
    <s v="4500487443"/>
    <s v="N/A"/>
    <x v="0"/>
    <m/>
    <m/>
    <m/>
    <x v="0"/>
    <x v="0"/>
  </r>
  <r>
    <x v="2"/>
    <x v="10"/>
    <s v="India"/>
    <s v="Q12014"/>
    <d v="2013-11-29T00:00:00"/>
    <s v="November"/>
    <x v="0"/>
    <s v="Venu"/>
    <x v="473"/>
    <s v="EDW - Non Compass"/>
    <s v="J91906733"/>
    <x v="224"/>
    <x v="225"/>
    <s v="ATTACH_BY_AMIDID"/>
    <s v="NO"/>
    <n v="3686.970703125"/>
    <s v="Education"/>
    <s v="4500487443"/>
    <s v="N/A"/>
    <x v="0"/>
    <m/>
    <m/>
    <m/>
    <x v="0"/>
    <x v="0"/>
  </r>
  <r>
    <x v="2"/>
    <x v="10"/>
    <s v="India"/>
    <s v="Q12014"/>
    <d v="2013-11-29T00:00:00"/>
    <s v="November"/>
    <x v="0"/>
    <s v="Venu"/>
    <x v="474"/>
    <s v="EDW - Non Compass"/>
    <s v="J91906730"/>
    <x v="224"/>
    <x v="225"/>
    <s v="ATTACH_BY_AMIDID"/>
    <s v="NO"/>
    <n v="6094.7880859375"/>
    <s v="Education"/>
    <s v="4500487443"/>
    <s v="N/A"/>
    <x v="0"/>
    <m/>
    <m/>
    <m/>
    <x v="0"/>
    <x v="0"/>
  </r>
  <r>
    <x v="2"/>
    <x v="10"/>
    <s v="India"/>
    <s v="Q12014"/>
    <d v="2013-11-29T00:00:00"/>
    <s v="November"/>
    <x v="0"/>
    <s v="Venu"/>
    <x v="475"/>
    <s v="EDW - Non Compass"/>
    <s v="J91906728"/>
    <x v="224"/>
    <x v="225"/>
    <s v="ATTACH_BY_AMIDID"/>
    <s v="NO"/>
    <n v="3686.970703125"/>
    <s v="Education"/>
    <s v="4500487443"/>
    <s v="N/A"/>
    <x v="0"/>
    <m/>
    <m/>
    <m/>
    <x v="0"/>
    <x v="0"/>
  </r>
  <r>
    <x v="2"/>
    <x v="10"/>
    <s v="India"/>
    <s v="Q12014"/>
    <d v="2013-11-29T00:00:00"/>
    <s v="November"/>
    <x v="0"/>
    <s v="Venu"/>
    <x v="476"/>
    <s v="EDW - Non Compass"/>
    <s v="J91906729"/>
    <x v="224"/>
    <x v="225"/>
    <s v="ATTACH_BY_AMIDID"/>
    <s v="NO"/>
    <n v="4890.87939453125"/>
    <s v="Education"/>
    <s v="4500487443"/>
    <s v="N/A"/>
    <x v="0"/>
    <m/>
    <m/>
    <m/>
    <x v="0"/>
    <x v="0"/>
  </r>
  <r>
    <x v="2"/>
    <x v="10"/>
    <s v="India"/>
    <s v="Q12014"/>
    <d v="2013-11-29T00:00:00"/>
    <s v="November"/>
    <x v="0"/>
    <s v="Venu"/>
    <x v="477"/>
    <s v="EDW - Non Compass"/>
    <s v="J91906726"/>
    <x v="224"/>
    <x v="225"/>
    <s v="ATTACH_BY_AMIDID"/>
    <s v="NO"/>
    <n v="6094.7880859375"/>
    <s v="Education"/>
    <s v="4500487443"/>
    <s v="N/A"/>
    <x v="0"/>
    <m/>
    <m/>
    <m/>
    <x v="0"/>
    <x v="0"/>
  </r>
  <r>
    <x v="2"/>
    <x v="10"/>
    <s v="India"/>
    <s v="Q12014"/>
    <d v="2013-11-29T00:00:00"/>
    <s v="November"/>
    <x v="0"/>
    <s v="Venu"/>
    <x v="478"/>
    <s v="EDW - Non Compass"/>
    <s v="J91906724"/>
    <x v="224"/>
    <x v="225"/>
    <s v="ATTACH_BY_AMIDID"/>
    <s v="NO"/>
    <n v="2483.061767578125"/>
    <s v="Education"/>
    <s v="4500487443"/>
    <s v="N/A"/>
    <x v="0"/>
    <m/>
    <m/>
    <m/>
    <x v="0"/>
    <x v="0"/>
  </r>
  <r>
    <x v="2"/>
    <x v="10"/>
    <s v="India"/>
    <s v="Q12014"/>
    <d v="2013-12-18T00:00:00"/>
    <s v="December"/>
    <x v="3"/>
    <s v="Venu"/>
    <x v="479"/>
    <s v="EDW - Compass"/>
    <s v="10922473"/>
    <x v="224"/>
    <x v="225"/>
    <s v="NO"/>
    <s v="NO"/>
    <n v="8814.1025390625"/>
    <s v="Services"/>
    <s v="4500489038"/>
    <s v="OPP-0001620719"/>
    <x v="0"/>
    <m/>
    <m/>
    <m/>
    <x v="1"/>
    <x v="0"/>
  </r>
  <r>
    <x v="2"/>
    <x v="10"/>
    <s v="India"/>
    <s v="Q12014"/>
    <d v="2013-12-13T00:00:00"/>
    <s v="December"/>
    <x v="0"/>
    <m/>
    <x v="480"/>
    <s v="EDW - Non Compass"/>
    <s v="J92907577"/>
    <x v="225"/>
    <x v="226"/>
    <s v="NO"/>
    <s v="NO"/>
    <n v="6663.46142578125"/>
    <s v="Education"/>
    <s v="4000398462"/>
    <s v="N/A"/>
    <x v="0"/>
    <m/>
    <m/>
    <m/>
    <x v="0"/>
    <x v="0"/>
  </r>
  <r>
    <x v="2"/>
    <x v="10"/>
    <s v="India"/>
    <s v="Q12014"/>
    <d v="2013-12-13T00:00:00"/>
    <s v="December"/>
    <x v="0"/>
    <m/>
    <x v="481"/>
    <s v="EDW - Non Compass"/>
    <s v="J91906749"/>
    <x v="226"/>
    <x v="227"/>
    <s v="NO"/>
    <s v="NO"/>
    <n v="3035.576904296875"/>
    <s v="Education"/>
    <s v="ETISALAT/GEN-PO/14077"/>
    <s v="N/A"/>
    <x v="0"/>
    <m/>
    <m/>
    <m/>
    <x v="0"/>
    <x v="0"/>
  </r>
  <r>
    <x v="2"/>
    <x v="10"/>
    <s v="India"/>
    <s v="Q12014"/>
    <d v="2013-12-17T00:00:00"/>
    <s v="December"/>
    <x v="0"/>
    <s v="Venu"/>
    <x v="482"/>
    <s v="EDW - Non Compass"/>
    <s v="J91901563"/>
    <x v="227"/>
    <x v="228"/>
    <s v="NO"/>
    <s v="NO"/>
    <n v="6515.384765625"/>
    <s v="Education"/>
    <s v="POBNG_13_01460/NOMURA"/>
    <s v="N/A"/>
    <x v="0"/>
    <m/>
    <m/>
    <m/>
    <x v="0"/>
    <x v="0"/>
  </r>
  <r>
    <x v="2"/>
    <x v="10"/>
    <s v="India"/>
    <s v="Q12014"/>
    <d v="2013-12-31T00:00:00"/>
    <s v="December"/>
    <x v="3"/>
    <m/>
    <x v="483"/>
    <s v="EDW - Compass"/>
    <s v="10900448"/>
    <x v="228"/>
    <x v="229"/>
    <s v="NO"/>
    <s v="NO"/>
    <n v="-234076.4375"/>
    <s v="Services"/>
    <s v="LOC Reversal date 12/11/13"/>
    <s v="OPP-0000521164"/>
    <x v="0"/>
    <m/>
    <m/>
    <m/>
    <x v="1"/>
    <x v="1"/>
  </r>
  <r>
    <x v="2"/>
    <x v="10"/>
    <s v="India"/>
    <s v="Q12014"/>
    <d v="2013-11-26T00:00:00"/>
    <s v="November"/>
    <x v="0"/>
    <m/>
    <x v="484"/>
    <s v="EDW - Compass"/>
    <s v="40067092"/>
    <x v="229"/>
    <x v="230"/>
    <s v="ATTACH_BY_AMIDID"/>
    <s v="NO"/>
    <n v="9158.9873046875"/>
    <s v="Education"/>
    <s v="10903634"/>
    <s v="N/A"/>
    <x v="0"/>
    <m/>
    <m/>
    <m/>
    <x v="0"/>
    <x v="0"/>
  </r>
  <r>
    <x v="2"/>
    <x v="10"/>
    <s v="India"/>
    <s v="Q12014"/>
    <d v="2013-11-20T00:00:00"/>
    <s v="November"/>
    <x v="0"/>
    <m/>
    <x v="485"/>
    <s v="EDW - Compass"/>
    <s v="40044850"/>
    <x v="230"/>
    <x v="231"/>
    <s v="NO"/>
    <s v="NO"/>
    <n v="11437.296875"/>
    <s v="Education"/>
    <s v="J9008EDU02004J00"/>
    <s v="N/A"/>
    <x v="0"/>
    <m/>
    <m/>
    <m/>
    <x v="0"/>
    <x v="0"/>
  </r>
  <r>
    <x v="2"/>
    <x v="10"/>
    <s v="India"/>
    <s v="Q12014"/>
    <d v="2013-12-19T00:00:00"/>
    <s v="December"/>
    <x v="3"/>
    <m/>
    <x v="486"/>
    <s v="EDW - Compass"/>
    <s v="10922719"/>
    <x v="231"/>
    <x v="232"/>
    <s v="NO"/>
    <s v="ATTACH_BY_AMIDID"/>
    <n v="18429.455078125"/>
    <s v="Services"/>
    <s v="4500638120-4025"/>
    <s v="OPP-0002016125"/>
    <x v="0"/>
    <m/>
    <m/>
    <m/>
    <x v="1"/>
    <x v="2"/>
  </r>
  <r>
    <x v="2"/>
    <x v="10"/>
    <s v="India"/>
    <s v="Q12014"/>
    <d v="2013-12-30T00:00:00"/>
    <s v="December"/>
    <x v="2"/>
    <m/>
    <x v="487"/>
    <s v="EDW - Non Compass"/>
    <s v="J92207684"/>
    <x v="232"/>
    <x v="233"/>
    <s v="ATTACH_BY_PO"/>
    <s v="NO"/>
    <n v="3288.2333984375"/>
    <s v="ART"/>
    <s v="41-98886/GOG"/>
    <s v="N/A"/>
    <x v="0"/>
    <m/>
    <m/>
    <m/>
    <x v="0"/>
    <x v="0"/>
  </r>
  <r>
    <x v="2"/>
    <x v="10"/>
    <s v="India"/>
    <s v="Q12014"/>
    <d v="2013-12-30T00:00:00"/>
    <s v="December"/>
    <x v="2"/>
    <m/>
    <x v="487"/>
    <s v="EDW - Non Compass"/>
    <s v="J92207684"/>
    <x v="232"/>
    <x v="233"/>
    <s v="ATTACH_BY_PO"/>
    <s v="NO"/>
    <n v="5248.876953125"/>
    <s v="ART"/>
    <s v="41-98886/GOG"/>
    <s v="N/A"/>
    <x v="0"/>
    <m/>
    <m/>
    <m/>
    <x v="0"/>
    <x v="0"/>
  </r>
  <r>
    <x v="2"/>
    <x v="10"/>
    <s v="India"/>
    <s v="Q12014"/>
    <d v="2013-12-30T00:00:00"/>
    <s v="December"/>
    <x v="1"/>
    <m/>
    <x v="487"/>
    <s v="EDW - Non Compass"/>
    <s v="J92207684"/>
    <x v="232"/>
    <x v="233"/>
    <s v="ATTACH_BY_PO"/>
    <s v="NO"/>
    <n v="4141.669921875"/>
    <s v="ART"/>
    <s v="41-98886/GOG"/>
    <s v="N/A"/>
    <x v="0"/>
    <m/>
    <m/>
    <m/>
    <x v="0"/>
    <x v="0"/>
  </r>
  <r>
    <x v="2"/>
    <x v="10"/>
    <s v="India"/>
    <s v="Q12014"/>
    <d v="2013-12-30T00:00:00"/>
    <s v="December"/>
    <x v="1"/>
    <m/>
    <x v="487"/>
    <s v="EDW - Non Compass"/>
    <s v="J92207684"/>
    <x v="232"/>
    <x v="233"/>
    <s v="ATTACH_BY_PO"/>
    <s v="NO"/>
    <n v="4141.669921875"/>
    <s v="ART"/>
    <s v="41-98886/GOG"/>
    <s v="N/A"/>
    <x v="0"/>
    <m/>
    <m/>
    <m/>
    <x v="0"/>
    <x v="0"/>
  </r>
  <r>
    <x v="2"/>
    <x v="10"/>
    <s v="India"/>
    <s v="Q12014"/>
    <d v="2013-12-30T00:00:00"/>
    <s v="December"/>
    <x v="1"/>
    <m/>
    <x v="487"/>
    <s v="EDW - Non Compass"/>
    <s v="J92207684"/>
    <x v="232"/>
    <x v="233"/>
    <s v="ATTACH_BY_PO"/>
    <s v="NO"/>
    <n v="4141.669921875"/>
    <s v="ART"/>
    <s v="41-98886/GOG"/>
    <s v="N/A"/>
    <x v="0"/>
    <m/>
    <m/>
    <m/>
    <x v="0"/>
    <x v="0"/>
  </r>
  <r>
    <x v="2"/>
    <x v="10"/>
    <s v="India"/>
    <s v="Q12014"/>
    <d v="2013-12-30T00:00:00"/>
    <s v="December"/>
    <x v="1"/>
    <m/>
    <x v="487"/>
    <s v="EDW - Non Compass"/>
    <s v="J92207684"/>
    <x v="232"/>
    <x v="233"/>
    <s v="ATTACH_BY_PO"/>
    <s v="NO"/>
    <n v="30.06089973449707"/>
    <s v="ART"/>
    <s v="41-98886/GOG"/>
    <s v="N/A"/>
    <x v="0"/>
    <m/>
    <m/>
    <m/>
    <x v="0"/>
    <x v="0"/>
  </r>
  <r>
    <x v="2"/>
    <x v="10"/>
    <s v="India"/>
    <s v="Q12014"/>
    <d v="2013-12-30T00:00:00"/>
    <s v="December"/>
    <x v="1"/>
    <m/>
    <x v="487"/>
    <s v="EDW - Non Compass"/>
    <s v="J92207684"/>
    <x v="232"/>
    <x v="233"/>
    <s v="ATTACH_BY_PO"/>
    <s v="NO"/>
    <n v="26920.85546875"/>
    <s v="ART"/>
    <s v="41-98886/GOG"/>
    <s v="N/A"/>
    <x v="0"/>
    <m/>
    <m/>
    <m/>
    <x v="0"/>
    <x v="0"/>
  </r>
  <r>
    <x v="2"/>
    <x v="10"/>
    <s v="India"/>
    <s v="Q12014"/>
    <d v="2013-12-30T00:00:00"/>
    <s v="December"/>
    <x v="1"/>
    <m/>
    <x v="487"/>
    <s v="EDW - Non Compass"/>
    <s v="J92207684"/>
    <x v="232"/>
    <x v="233"/>
    <s v="ATTACH_BY_PO"/>
    <s v="NO"/>
    <n v="4141.669921875"/>
    <s v="ART"/>
    <s v="41-98886/GOG"/>
    <s v="N/A"/>
    <x v="0"/>
    <m/>
    <m/>
    <m/>
    <x v="0"/>
    <x v="0"/>
  </r>
  <r>
    <x v="2"/>
    <x v="10"/>
    <s v="India"/>
    <s v="Q12014"/>
    <d v="2013-12-30T00:00:00"/>
    <s v="December"/>
    <x v="1"/>
    <m/>
    <x v="487"/>
    <s v="EDW - Non Compass"/>
    <s v="J92207684"/>
    <x v="232"/>
    <x v="233"/>
    <s v="ATTACH_BY_PO"/>
    <s v="NO"/>
    <n v="30.06089973449707"/>
    <s v="ART"/>
    <s v="41-98886/GOG"/>
    <s v="N/A"/>
    <x v="0"/>
    <m/>
    <m/>
    <m/>
    <x v="0"/>
    <x v="0"/>
  </r>
  <r>
    <x v="2"/>
    <x v="10"/>
    <s v="India"/>
    <s v="Q12014"/>
    <d v="2013-12-30T00:00:00"/>
    <s v="December"/>
    <x v="1"/>
    <m/>
    <x v="487"/>
    <s v="EDW - Non Compass"/>
    <s v="J92207684"/>
    <x v="232"/>
    <x v="233"/>
    <s v="ATTACH_BY_PO"/>
    <s v="NO"/>
    <n v="30.06089973449707"/>
    <s v="ART"/>
    <s v="41-98886/GOG"/>
    <s v="N/A"/>
    <x v="0"/>
    <m/>
    <m/>
    <m/>
    <x v="0"/>
    <x v="0"/>
  </r>
  <r>
    <x v="2"/>
    <x v="10"/>
    <s v="India"/>
    <s v="Q12014"/>
    <d v="2013-12-30T00:00:00"/>
    <s v="December"/>
    <x v="1"/>
    <m/>
    <x v="487"/>
    <s v="EDW - Non Compass"/>
    <s v="J92207684"/>
    <x v="232"/>
    <x v="233"/>
    <s v="ATTACH_BY_PO"/>
    <s v="NO"/>
    <n v="30.06089973449707"/>
    <s v="ART"/>
    <s v="41-98886/GOG"/>
    <s v="N/A"/>
    <x v="0"/>
    <m/>
    <m/>
    <m/>
    <x v="0"/>
    <x v="0"/>
  </r>
  <r>
    <x v="2"/>
    <x v="10"/>
    <s v="India"/>
    <s v="Q12014"/>
    <d v="2013-11-26T00:00:00"/>
    <s v="November"/>
    <x v="0"/>
    <m/>
    <x v="488"/>
    <s v="EDW - Non Compass"/>
    <s v="J91906748"/>
    <x v="233"/>
    <x v="234"/>
    <s v="NO"/>
    <s v="NO"/>
    <n v="8201.62890625"/>
    <s v="Education"/>
    <s v="4502545871"/>
    <s v="N/A"/>
    <x v="0"/>
    <m/>
    <m/>
    <m/>
    <x v="0"/>
    <x v="0"/>
  </r>
  <r>
    <x v="2"/>
    <x v="10"/>
    <s v="India"/>
    <s v="Q12014"/>
    <d v="2013-11-26T00:00:00"/>
    <s v="November"/>
    <x v="0"/>
    <m/>
    <x v="489"/>
    <s v="EDW - Non Compass"/>
    <s v="J91906748"/>
    <x v="233"/>
    <x v="234"/>
    <s v="NO"/>
    <s v="NO"/>
    <n v="6471.009765625"/>
    <s v="Education"/>
    <s v="4502545871"/>
    <s v="N/A"/>
    <x v="0"/>
    <m/>
    <m/>
    <m/>
    <x v="0"/>
    <x v="0"/>
  </r>
  <r>
    <x v="2"/>
    <x v="10"/>
    <s v="India"/>
    <s v="Q12014"/>
    <d v="2013-11-12T00:00:00"/>
    <s v="November"/>
    <x v="0"/>
    <s v="Perdiep "/>
    <x v="490"/>
    <s v="EDW - Non Compass"/>
    <s v="J91914895"/>
    <x v="234"/>
    <x v="235"/>
    <s v="NO"/>
    <s v="NO"/>
    <n v="-7336.3193359375"/>
    <s v="Education"/>
    <s v="LOC-TCS-BG-HP-SM"/>
    <s v="N/A"/>
    <x v="0"/>
    <m/>
    <m/>
    <m/>
    <x v="0"/>
    <x v="0"/>
  </r>
  <r>
    <x v="2"/>
    <x v="10"/>
    <s v="India"/>
    <s v="Q12014"/>
    <d v="2013-11-12T00:00:00"/>
    <s v="November"/>
    <x v="0"/>
    <s v="Perdiep "/>
    <x v="491"/>
    <s v="EDW - Non Compass"/>
    <s v="J91914895"/>
    <x v="234"/>
    <x v="235"/>
    <s v="NO"/>
    <s v="NO"/>
    <n v="7336.3193359375"/>
    <s v="Education"/>
    <s v="LOC/SERV/2013-2014 01SW26924/107"/>
    <s v="N/A"/>
    <x v="0"/>
    <m/>
    <m/>
    <m/>
    <x v="0"/>
    <x v="0"/>
  </r>
  <r>
    <x v="2"/>
    <x v="10"/>
    <s v="India"/>
    <s v="Q12014"/>
    <d v="2013-12-30T00:00:00"/>
    <s v="December"/>
    <x v="3"/>
    <m/>
    <x v="492"/>
    <s v="EDW - Compass"/>
    <s v="10926991"/>
    <x v="235"/>
    <x v="236"/>
    <s v="NO"/>
    <s v="NO"/>
    <n v="42928.60546875"/>
    <s v="Services"/>
    <s v="Purchase Order(PO) N0:9"/>
    <s v="OPP-0002042767"/>
    <x v="0"/>
    <m/>
    <m/>
    <m/>
    <x v="1"/>
    <x v="0"/>
  </r>
  <r>
    <x v="2"/>
    <x v="10"/>
    <s v="India"/>
    <s v="Q12014"/>
    <d v="2013-11-29T00:00:00"/>
    <s v="November"/>
    <x v="3"/>
    <s v="Perdiep "/>
    <x v="493"/>
    <s v="EDW - Compass"/>
    <s v="10914004"/>
    <x v="236"/>
    <x v="237"/>
    <s v="NO"/>
    <s v="NO"/>
    <n v="52280.12890625"/>
    <s v="Services"/>
    <s v="As per Signed ICOEM SOW"/>
    <s v="NA"/>
    <x v="0"/>
    <m/>
    <m/>
    <m/>
    <x v="1"/>
    <x v="1"/>
  </r>
  <r>
    <x v="1"/>
    <x v="11"/>
    <s v="Italy"/>
    <s v="Q12014"/>
    <d v="2013-11-29T00:00:00"/>
    <s v="November"/>
    <x v="3"/>
    <s v="Corona, Massimiliano"/>
    <x v="494"/>
    <s v="EDW - Compass"/>
    <s v="01208365"/>
    <x v="237"/>
    <x v="238"/>
    <s v="NO"/>
    <s v="NO"/>
    <n v="6298.23291015625"/>
    <s v="Services"/>
    <s v="2000081618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4"/>
    <s v="EDW - Compass"/>
    <s v="01208365"/>
    <x v="237"/>
    <x v="238"/>
    <s v="NO"/>
    <s v="NO"/>
    <n v="5844.94287109375"/>
    <s v="Services"/>
    <s v="2000081618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5"/>
    <s v="EDW - Compass"/>
    <s v="01208610"/>
    <x v="237"/>
    <x v="238"/>
    <s v="NO"/>
    <s v="NO"/>
    <n v="-0.27180001139640808"/>
    <s v="Services"/>
    <s v="2000078345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6"/>
    <s v="EDW - Compass"/>
    <s v="01208607"/>
    <x v="237"/>
    <x v="238"/>
    <s v="NO"/>
    <s v="NO"/>
    <n v="1800.6524658203125"/>
    <s v="Services"/>
    <s v="2000081232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7"/>
    <s v="EDW - Compass"/>
    <s v="01208608"/>
    <x v="237"/>
    <x v="238"/>
    <s v="NO"/>
    <s v="NO"/>
    <n v="8162.34375"/>
    <s v="Services"/>
    <s v="2000081267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8"/>
    <s v="EDW - Compass"/>
    <s v="01208604"/>
    <x v="237"/>
    <x v="238"/>
    <s v="NO"/>
    <s v="NO"/>
    <n v="26834.1484375"/>
    <s v="Services"/>
    <s v="2000081227"/>
    <s v="OPP-0001853824"/>
    <x v="0"/>
    <m/>
    <m/>
    <m/>
    <x v="2"/>
    <x v="0"/>
  </r>
  <r>
    <x v="1"/>
    <x v="11"/>
    <s v="Italy"/>
    <s v="Q12014"/>
    <d v="2013-11-29T00:00:00"/>
    <s v="November"/>
    <x v="3"/>
    <s v="Corona, Massimiliano"/>
    <x v="496"/>
    <s v="EDW - Compass"/>
    <s v="01208607"/>
    <x v="237"/>
    <x v="238"/>
    <s v="NO"/>
    <s v="NO"/>
    <n v="9647.2265625"/>
    <s v="Services"/>
    <s v="2000081232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9"/>
    <s v="EDW - Compass"/>
    <s v="01208368"/>
    <x v="237"/>
    <x v="238"/>
    <s v="NO"/>
    <s v="NO"/>
    <n v="6807.50390625"/>
    <s v="Services"/>
    <s v="2000081238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7"/>
    <s v="EDW - Compass"/>
    <s v="01208608"/>
    <x v="237"/>
    <x v="238"/>
    <s v="NO"/>
    <s v="NO"/>
    <n v="15932.7080078125"/>
    <s v="Services"/>
    <s v="2000081267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7"/>
    <s v="EDW - Compass"/>
    <s v="01208608"/>
    <x v="237"/>
    <x v="238"/>
    <s v="NO"/>
    <s v="NO"/>
    <n v="2850.24462890625"/>
    <s v="Services"/>
    <s v="2000081267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9"/>
    <s v="EDW - Compass"/>
    <s v="01208368"/>
    <x v="237"/>
    <x v="238"/>
    <s v="NO"/>
    <s v="NO"/>
    <n v="1420.78564453125"/>
    <s v="Services"/>
    <s v="2000081238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8"/>
    <s v="EDW - Compass"/>
    <s v="01208604"/>
    <x v="237"/>
    <x v="238"/>
    <s v="NO"/>
    <s v="NO"/>
    <n v="3825.57080078125"/>
    <s v="Services"/>
    <s v="2000081227"/>
    <s v="OPP-0001853824"/>
    <x v="0"/>
    <m/>
    <m/>
    <m/>
    <x v="2"/>
    <x v="0"/>
  </r>
  <r>
    <x v="1"/>
    <x v="11"/>
    <s v="Italy"/>
    <s v="Q12014"/>
    <d v="2013-11-29T00:00:00"/>
    <s v="November"/>
    <x v="3"/>
    <s v="Corona, Massimiliano"/>
    <x v="499"/>
    <s v="EDW - Compass"/>
    <s v="01208368"/>
    <x v="237"/>
    <x v="238"/>
    <s v="NO"/>
    <s v="NO"/>
    <n v="3183.98583984375"/>
    <s v="Services"/>
    <s v="2000081238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8"/>
    <s v="EDW - Compass"/>
    <s v="01208604"/>
    <x v="237"/>
    <x v="238"/>
    <s v="NO"/>
    <s v="NO"/>
    <n v="7300.78857421875"/>
    <s v="Services"/>
    <s v="2000081227"/>
    <s v="OPP-0001853824"/>
    <x v="0"/>
    <m/>
    <m/>
    <m/>
    <x v="2"/>
    <x v="0"/>
  </r>
  <r>
    <x v="1"/>
    <x v="11"/>
    <s v="Italy"/>
    <s v="Q12014"/>
    <d v="2013-11-29T00:00:00"/>
    <s v="November"/>
    <x v="3"/>
    <s v="Corona, Massimiliano"/>
    <x v="494"/>
    <s v="EDW - Compass"/>
    <s v="01208365"/>
    <x v="237"/>
    <x v="238"/>
    <s v="NO"/>
    <s v="NO"/>
    <n v="629.97552490234375"/>
    <s v="Services"/>
    <s v="2000081618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9"/>
    <s v="EDW - Compass"/>
    <s v="01208368"/>
    <x v="237"/>
    <x v="238"/>
    <s v="NO"/>
    <s v="NO"/>
    <n v="1420.78564453125"/>
    <s v="Services"/>
    <s v="2000081238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7"/>
    <s v="EDW - Compass"/>
    <s v="01208608"/>
    <x v="237"/>
    <x v="238"/>
    <s v="NO"/>
    <s v="NO"/>
    <n v="13538.662109375"/>
    <s v="Services"/>
    <s v="2000081267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5"/>
    <s v="EDW - Compass"/>
    <s v="01208610"/>
    <x v="237"/>
    <x v="238"/>
    <s v="NO"/>
    <s v="NO"/>
    <n v="1747.25390625"/>
    <s v="Services"/>
    <s v="2000078345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4"/>
    <s v="EDW - Compass"/>
    <s v="01208365"/>
    <x v="237"/>
    <x v="238"/>
    <s v="NO"/>
    <s v="NO"/>
    <n v="3979.36376953125"/>
    <s v="Services"/>
    <s v="2000081618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6"/>
    <s v="EDW - Compass"/>
    <s v="01208607"/>
    <x v="237"/>
    <x v="238"/>
    <s v="NO"/>
    <s v="NO"/>
    <n v="16121.4521484375"/>
    <s v="Services"/>
    <s v="2000081232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4"/>
    <s v="EDW - Compass"/>
    <s v="01208365"/>
    <x v="237"/>
    <x v="238"/>
    <s v="NO"/>
    <s v="NO"/>
    <n v="18837.48046875"/>
    <s v="Services"/>
    <s v="2000081618"/>
    <s v="OPP-0001853824"/>
    <x v="0"/>
    <m/>
    <m/>
    <m/>
    <x v="1"/>
    <x v="0"/>
  </r>
  <r>
    <x v="1"/>
    <x v="11"/>
    <s v="Italy"/>
    <s v="Q12014"/>
    <d v="2013-11-29T00:00:00"/>
    <s v="November"/>
    <x v="3"/>
    <s v="Corona, Massimiliano"/>
    <x v="498"/>
    <s v="EDW - Compass"/>
    <s v="01208604"/>
    <x v="237"/>
    <x v="238"/>
    <s v="NO"/>
    <s v="NO"/>
    <n v="64676.79296875"/>
    <s v="Services"/>
    <s v="2000081227"/>
    <s v="OPP-0001853824"/>
    <x v="0"/>
    <m/>
    <m/>
    <m/>
    <x v="2"/>
    <x v="0"/>
  </r>
  <r>
    <x v="1"/>
    <x v="11"/>
    <s v="Italy"/>
    <s v="Q12014"/>
    <d v="2013-11-29T00:00:00"/>
    <s v="November"/>
    <x v="3"/>
    <s v="Corona, Massimiliano"/>
    <x v="495"/>
    <s v="EDW - Compass"/>
    <s v="01208610"/>
    <x v="237"/>
    <x v="238"/>
    <s v="NO"/>
    <s v="NO"/>
    <n v="3629.581298828125"/>
    <s v="Services"/>
    <s v="2000078345"/>
    <s v="OPP-0001853824"/>
    <x v="0"/>
    <m/>
    <m/>
    <m/>
    <x v="1"/>
    <x v="0"/>
  </r>
  <r>
    <x v="1"/>
    <x v="11"/>
    <s v="Italy"/>
    <s v="Q12014"/>
    <d v="2013-11-25T00:00:00"/>
    <s v="November"/>
    <x v="3"/>
    <s v="Corona, Massimiliano"/>
    <x v="500"/>
    <s v="EDW - Compass"/>
    <s v="01204472"/>
    <x v="237"/>
    <x v="238"/>
    <s v="NO"/>
    <s v="NO"/>
    <n v="7991.462890625"/>
    <s v="Services"/>
    <s v="2000077004"/>
    <s v="OPP-0000819386"/>
    <x v="0"/>
    <m/>
    <m/>
    <m/>
    <x v="1"/>
    <x v="0"/>
  </r>
  <r>
    <x v="1"/>
    <x v="11"/>
    <s v="Italy"/>
    <s v="Q12014"/>
    <d v="2013-11-25T00:00:00"/>
    <s v="November"/>
    <x v="3"/>
    <s v="Corona, Massimiliano"/>
    <x v="500"/>
    <s v="EDW - Compass"/>
    <s v="01204472"/>
    <x v="237"/>
    <x v="238"/>
    <s v="NO"/>
    <s v="NO"/>
    <n v="4688.79833984375"/>
    <s v="Services"/>
    <s v="2000077004"/>
    <s v="OPP-0000819386"/>
    <x v="0"/>
    <m/>
    <m/>
    <m/>
    <x v="1"/>
    <x v="0"/>
  </r>
  <r>
    <x v="1"/>
    <x v="11"/>
    <s v="Italy"/>
    <s v="Q12014"/>
    <d v="2013-11-25T00:00:00"/>
    <s v="November"/>
    <x v="3"/>
    <s v="Corona, Massimiliano"/>
    <x v="500"/>
    <s v="EDW - Compass"/>
    <s v="01204472"/>
    <x v="237"/>
    <x v="238"/>
    <s v="NO"/>
    <s v="NO"/>
    <n v="23566.611328125"/>
    <s v="Services"/>
    <s v="2000077004"/>
    <s v="OPP-0000819386"/>
    <x v="0"/>
    <m/>
    <m/>
    <m/>
    <x v="1"/>
    <x v="0"/>
  </r>
  <r>
    <x v="1"/>
    <x v="11"/>
    <s v="Italy"/>
    <s v="Q12014"/>
    <d v="2013-11-25T00:00:00"/>
    <s v="November"/>
    <x v="3"/>
    <s v="Corona, Massimiliano"/>
    <x v="500"/>
    <s v="EDW - Compass"/>
    <s v="01204472"/>
    <x v="237"/>
    <x v="238"/>
    <s v="NO"/>
    <s v="NO"/>
    <n v="47249.59375"/>
    <s v="Services"/>
    <s v="2000077004"/>
    <s v="OPP-0000819386"/>
    <x v="0"/>
    <m/>
    <m/>
    <m/>
    <x v="1"/>
    <x v="0"/>
  </r>
  <r>
    <x v="1"/>
    <x v="11"/>
    <s v="Italy"/>
    <s v="Q12014"/>
    <d v="2013-12-23T00:00:00"/>
    <s v="December"/>
    <x v="3"/>
    <s v="Corona, Massimiliano"/>
    <x v="501"/>
    <s v="EDW - Compass"/>
    <s v="01224318"/>
    <x v="237"/>
    <x v="238"/>
    <s v="NO"/>
    <s v="NO"/>
    <n v="1709.4752197265625"/>
    <s v="Services"/>
    <s v="2000086885"/>
    <s v="OPP-0000819386"/>
    <x v="0"/>
    <m/>
    <m/>
    <m/>
    <x v="1"/>
    <x v="0"/>
  </r>
  <r>
    <x v="1"/>
    <x v="11"/>
    <s v="Italy"/>
    <s v="Q12014"/>
    <d v="2013-12-23T00:00:00"/>
    <s v="December"/>
    <x v="3"/>
    <s v="Corona, Massimiliano"/>
    <x v="501"/>
    <s v="EDW - Compass"/>
    <s v="01224318"/>
    <x v="237"/>
    <x v="238"/>
    <s v="NO"/>
    <s v="NO"/>
    <n v="5969.39892578125"/>
    <s v="Services"/>
    <s v="2000086885"/>
    <s v="OPP-0000819386"/>
    <x v="0"/>
    <m/>
    <m/>
    <m/>
    <x v="1"/>
    <x v="0"/>
  </r>
  <r>
    <x v="1"/>
    <x v="11"/>
    <s v="Italy"/>
    <s v="Q12014"/>
    <d v="2013-12-23T00:00:00"/>
    <s v="December"/>
    <x v="3"/>
    <s v="Corona, Massimiliano"/>
    <x v="501"/>
    <s v="EDW - Compass"/>
    <s v="01224318"/>
    <x v="237"/>
    <x v="238"/>
    <s v="NO"/>
    <s v="NO"/>
    <n v="14453.00390625"/>
    <s v="Services"/>
    <s v="2000086885"/>
    <s v="OPP-0000819386"/>
    <x v="0"/>
    <m/>
    <m/>
    <m/>
    <x v="1"/>
    <x v="0"/>
  </r>
  <r>
    <x v="1"/>
    <x v="11"/>
    <s v="Italy"/>
    <s v="Q12014"/>
    <d v="2013-12-23T00:00:00"/>
    <s v="December"/>
    <x v="3"/>
    <s v="Corona, Massimiliano"/>
    <x v="501"/>
    <s v="EDW - Compass"/>
    <s v="01224318"/>
    <x v="237"/>
    <x v="238"/>
    <s v="NO"/>
    <s v="NO"/>
    <n v="1257.19140625"/>
    <s v="Services"/>
    <s v="2000086885"/>
    <s v="OPP-0000819386"/>
    <x v="0"/>
    <m/>
    <m/>
    <m/>
    <x v="1"/>
    <x v="0"/>
  </r>
  <r>
    <x v="1"/>
    <x v="11"/>
    <s v="Italy"/>
    <s v="Q12014"/>
    <d v="2013-11-19T00:00:00"/>
    <s v="November"/>
    <x v="3"/>
    <s v="Corona, Massimiliano"/>
    <x v="502"/>
    <s v="EDW - Compass"/>
    <s v="01201844"/>
    <x v="237"/>
    <x v="238"/>
    <s v="NO"/>
    <s v="NO"/>
    <n v="10796.0849609375"/>
    <s v="Services"/>
    <s v="2000075894"/>
    <s v="OPP-0000819386"/>
    <x v="0"/>
    <m/>
    <m/>
    <m/>
    <x v="1"/>
    <x v="0"/>
  </r>
  <r>
    <x v="1"/>
    <x v="11"/>
    <s v="Italy"/>
    <s v="Q12014"/>
    <d v="2013-11-19T00:00:00"/>
    <s v="November"/>
    <x v="3"/>
    <s v="Corona, Massimiliano"/>
    <x v="502"/>
    <s v="EDW - Compass"/>
    <s v="01201844"/>
    <x v="237"/>
    <x v="238"/>
    <s v="NO"/>
    <s v="NO"/>
    <n v="8.150000125169754E-2"/>
    <s v="Services"/>
    <s v="2000075894"/>
    <s v="OPP-0000819386"/>
    <x v="0"/>
    <m/>
    <m/>
    <m/>
    <x v="1"/>
    <x v="0"/>
  </r>
  <r>
    <x v="1"/>
    <x v="11"/>
    <s v="Italy"/>
    <s v="Q12014"/>
    <d v="2013-11-19T00:00:00"/>
    <s v="November"/>
    <x v="3"/>
    <s v="Corona, Massimiliano"/>
    <x v="502"/>
    <s v="EDW - Compass"/>
    <s v="01201844"/>
    <x v="237"/>
    <x v="238"/>
    <s v="NO"/>
    <s v="NO"/>
    <n v="14293.43359375"/>
    <s v="Services"/>
    <s v="2000075894"/>
    <s v="OPP-0000819386"/>
    <x v="0"/>
    <m/>
    <m/>
    <m/>
    <x v="1"/>
    <x v="0"/>
  </r>
  <r>
    <x v="1"/>
    <x v="11"/>
    <s v="Italy"/>
    <s v="Q12014"/>
    <d v="2013-11-19T00:00:00"/>
    <s v="November"/>
    <x v="3"/>
    <s v="Corona, Massimiliano"/>
    <x v="502"/>
    <s v="EDW - Compass"/>
    <s v="01201844"/>
    <x v="237"/>
    <x v="238"/>
    <s v="NO"/>
    <s v="NO"/>
    <n v="704.5133056640625"/>
    <s v="Services"/>
    <s v="2000075894"/>
    <s v="OPP-0000819386"/>
    <x v="0"/>
    <m/>
    <m/>
    <m/>
    <x v="1"/>
    <x v="0"/>
  </r>
  <r>
    <x v="1"/>
    <x v="11"/>
    <s v="Italy"/>
    <s v="Q12014"/>
    <d v="2013-11-19T00:00:00"/>
    <s v="November"/>
    <x v="3"/>
    <s v="Corona, Massimiliano"/>
    <x v="502"/>
    <s v="EDW - Compass"/>
    <s v="01201844"/>
    <x v="237"/>
    <x v="238"/>
    <s v="NO"/>
    <s v="NO"/>
    <n v="2006.3212890625"/>
    <s v="Services"/>
    <s v="2000075894"/>
    <s v="OPP-0000819386"/>
    <x v="0"/>
    <m/>
    <m/>
    <m/>
    <x v="1"/>
    <x v="0"/>
  </r>
  <r>
    <x v="1"/>
    <x v="11"/>
    <s v="Italy"/>
    <s v="Q12014"/>
    <d v="2013-11-26T00:00:00"/>
    <s v="November"/>
    <x v="0"/>
    <s v="Adami, Daniele"/>
    <x v="503"/>
    <s v="EDW - Non Compass"/>
    <s v="82R253565"/>
    <x v="238"/>
    <x v="239"/>
    <s v="NO"/>
    <s v="NO"/>
    <n v="11764.001953125"/>
    <s v="Education"/>
    <s v="2598"/>
    <s v="N/A"/>
    <x v="0"/>
    <m/>
    <m/>
    <m/>
    <x v="0"/>
    <x v="0"/>
  </r>
  <r>
    <x v="1"/>
    <x v="11"/>
    <s v="Italy"/>
    <s v="Q12014"/>
    <d v="2013-11-26T00:00:00"/>
    <s v="November"/>
    <x v="3"/>
    <s v="Marcantonio, Riccardo"/>
    <x v="504"/>
    <s v="EDW - Compass"/>
    <s v="01205513"/>
    <x v="239"/>
    <x v="240"/>
    <s v="NO"/>
    <s v="NO"/>
    <n v="78983.1171875"/>
    <s v="Services"/>
    <s v="7010079171"/>
    <s v="OPP-0001441947"/>
    <x v="0"/>
    <m/>
    <m/>
    <m/>
    <x v="1"/>
    <x v="1"/>
  </r>
  <r>
    <x v="1"/>
    <x v="11"/>
    <s v="Italy"/>
    <s v="Q12014"/>
    <d v="2013-11-08T00:00:00"/>
    <s v="November"/>
    <x v="0"/>
    <s v="Marcantonio, Riccardo"/>
    <x v="505"/>
    <s v="EDW - Compass"/>
    <s v="30033226"/>
    <x v="239"/>
    <x v="240"/>
    <s v="NO"/>
    <s v="NO"/>
    <n v="56818.921875"/>
    <s v="Education"/>
    <s v="IT108625A34571"/>
    <s v="N/A"/>
    <x v="0"/>
    <m/>
    <m/>
    <m/>
    <x v="0"/>
    <x v="1"/>
  </r>
  <r>
    <x v="1"/>
    <x v="11"/>
    <s v="Italy"/>
    <s v="Q12014"/>
    <d v="2013-11-29T00:00:00"/>
    <s v="November"/>
    <x v="3"/>
    <s v="Marcantonio, Riccardo"/>
    <x v="506"/>
    <s v="EDW - Compass"/>
    <s v="01208078"/>
    <x v="239"/>
    <x v="240"/>
    <s v="NO"/>
    <s v="NO"/>
    <n v="25271.88671875"/>
    <s v="Services"/>
    <s v="7010079910"/>
    <s v="OPP-0000289056"/>
    <x v="0"/>
    <m/>
    <m/>
    <m/>
    <x v="1"/>
    <x v="1"/>
  </r>
  <r>
    <x v="1"/>
    <x v="11"/>
    <s v="Italy"/>
    <s v="Q12014"/>
    <d v="2013-11-08T00:00:00"/>
    <s v="November"/>
    <x v="0"/>
    <s v="Marcantonio, Riccardo"/>
    <x v="505"/>
    <s v="EDW - Compass"/>
    <s v="30033226"/>
    <x v="239"/>
    <x v="240"/>
    <s v="NO"/>
    <s v="NO"/>
    <n v="5.4376997947692871"/>
    <s v="Education"/>
    <s v="IT108625A34571"/>
    <s v="N/A"/>
    <x v="0"/>
    <m/>
    <m/>
    <m/>
    <x v="0"/>
    <x v="1"/>
  </r>
  <r>
    <x v="1"/>
    <x v="11"/>
    <s v="Italy"/>
    <s v="Q12014"/>
    <d v="2013-11-28T00:00:00"/>
    <s v="November"/>
    <x v="3"/>
    <s v="Marcantonio, Riccardo"/>
    <x v="507"/>
    <s v="EDW - Compass"/>
    <s v="01139036"/>
    <x v="239"/>
    <x v="240"/>
    <s v="NO"/>
    <s v="NO"/>
    <n v="-1040.0416259765625"/>
    <s v="Services"/>
    <s v="4510184997"/>
    <s v="OPP-0001484849"/>
    <x v="0"/>
    <m/>
    <m/>
    <m/>
    <x v="1"/>
    <x v="1"/>
  </r>
  <r>
    <x v="1"/>
    <x v="11"/>
    <s v="Italy"/>
    <s v="Q12014"/>
    <d v="2013-11-28T00:00:00"/>
    <s v="November"/>
    <x v="3"/>
    <s v="Marcantonio, Riccardo"/>
    <x v="507"/>
    <s v="EDW - Compass"/>
    <s v="01139036"/>
    <x v="239"/>
    <x v="240"/>
    <s v="NO"/>
    <s v="NO"/>
    <n v="-6760.2705078125"/>
    <s v="Services"/>
    <s v="4510184997"/>
    <s v="OPP-0001484849"/>
    <x v="0"/>
    <m/>
    <m/>
    <m/>
    <x v="1"/>
    <x v="1"/>
  </r>
  <r>
    <x v="1"/>
    <x v="11"/>
    <s v="Italy"/>
    <s v="Q12014"/>
    <d v="2013-12-23T00:00:00"/>
    <s v="December"/>
    <x v="0"/>
    <s v="Marcantonio, Riccardo"/>
    <x v="505"/>
    <s v="EDW - Compass"/>
    <s v="30033226"/>
    <x v="239"/>
    <x v="240"/>
    <s v="NO"/>
    <s v="NO"/>
    <n v="-5.4376997947692871"/>
    <s v="Education"/>
    <s v="IT108625A34571"/>
    <s v="N/A"/>
    <x v="0"/>
    <m/>
    <m/>
    <m/>
    <x v="0"/>
    <x v="1"/>
  </r>
  <r>
    <x v="1"/>
    <x v="11"/>
    <s v="Italy"/>
    <s v="Q12014"/>
    <d v="2013-12-23T00:00:00"/>
    <s v="December"/>
    <x v="0"/>
    <s v="Marcantonio, Riccardo"/>
    <x v="505"/>
    <s v="EDW - Compass"/>
    <s v="30033226"/>
    <x v="239"/>
    <x v="240"/>
    <s v="NO"/>
    <s v="NO"/>
    <n v="-37895.59375"/>
    <s v="Education"/>
    <s v="IT108625A34571"/>
    <s v="N/A"/>
    <x v="0"/>
    <m/>
    <m/>
    <m/>
    <x v="0"/>
    <x v="1"/>
  </r>
  <r>
    <x v="1"/>
    <x v="11"/>
    <s v="Italy"/>
    <s v="Q12014"/>
    <d v="2013-12-19T00:00:00"/>
    <s v="December"/>
    <x v="0"/>
    <s v="Marcantonio, Riccardo"/>
    <x v="508"/>
    <s v="EDW - Non Compass"/>
    <s v="82R735100"/>
    <x v="239"/>
    <x v="240"/>
    <s v="NO"/>
    <s v="NO"/>
    <n v="37901.48046875"/>
    <s v="Education"/>
    <s v="7010078979"/>
    <s v="N/A"/>
    <x v="0"/>
    <m/>
    <m/>
    <m/>
    <x v="0"/>
    <x v="1"/>
  </r>
  <r>
    <x v="1"/>
    <x v="11"/>
    <s v="Italy"/>
    <s v="Q12014"/>
    <d v="2013-12-30T00:00:00"/>
    <s v="December"/>
    <x v="3"/>
    <s v="Marcantonio, Riccardo"/>
    <x v="509"/>
    <s v="EDW - Compass"/>
    <s v="01227219"/>
    <x v="239"/>
    <x v="240"/>
    <s v="ATTACH_BY_AMIDID"/>
    <s v="NO"/>
    <n v="118270.796875"/>
    <s v="Services"/>
    <s v="7010081445"/>
    <s v="OPP-0001907432"/>
    <x v="0"/>
    <m/>
    <m/>
    <m/>
    <x v="2"/>
    <x v="1"/>
  </r>
  <r>
    <x v="1"/>
    <x v="11"/>
    <s v="Italy"/>
    <s v="Q12014"/>
    <d v="2013-11-29T00:00:00"/>
    <s v="November"/>
    <x v="0"/>
    <m/>
    <x v="510"/>
    <s v="EDW - Non Compass"/>
    <s v="82R637935"/>
    <x v="240"/>
    <x v="241"/>
    <s v="NO"/>
    <s v="NO"/>
    <n v="16574.224609375"/>
    <s v="Education"/>
    <s v="4501247793"/>
    <s v="N/A"/>
    <x v="0"/>
    <m/>
    <m/>
    <m/>
    <x v="0"/>
    <x v="0"/>
  </r>
  <r>
    <x v="1"/>
    <x v="11"/>
    <s v="Italy"/>
    <s v="Q12014"/>
    <d v="2013-12-24T00:00:00"/>
    <s v="December"/>
    <x v="4"/>
    <s v="Adami, Daniele"/>
    <x v="511"/>
    <s v="EDW - Compass"/>
    <s v="01225901"/>
    <x v="241"/>
    <x v="242"/>
    <s v="NO"/>
    <s v="NO"/>
    <n v="405111.46875"/>
    <s v="Services"/>
    <s v="2313001176"/>
    <s v="OPP-0001682501"/>
    <x v="0"/>
    <m/>
    <m/>
    <m/>
    <x v="0"/>
    <x v="0"/>
  </r>
  <r>
    <x v="1"/>
    <x v="11"/>
    <s v="Italy"/>
    <s v="Q12014"/>
    <d v="2013-11-29T00:00:00"/>
    <s v="November"/>
    <x v="3"/>
    <s v="Adami, Daniele"/>
    <x v="512"/>
    <s v="EDW - Compass"/>
    <s v="01192923"/>
    <x v="242"/>
    <x v="243"/>
    <s v="NO"/>
    <s v="NO"/>
    <n v="14727.2021484375"/>
    <s v="Services"/>
    <s v="7200062022"/>
    <s v="OPP-0001558027"/>
    <x v="0"/>
    <m/>
    <m/>
    <m/>
    <x v="1"/>
    <x v="0"/>
  </r>
  <r>
    <x v="1"/>
    <x v="11"/>
    <s v="Italy"/>
    <s v="Q12014"/>
    <d v="2013-11-27T00:00:00"/>
    <s v="November"/>
    <x v="3"/>
    <s v="Adami, Daniele"/>
    <x v="513"/>
    <s v="EDW - Compass"/>
    <s v="01205376"/>
    <x v="242"/>
    <x v="243"/>
    <s v="NO"/>
    <s v="NO"/>
    <n v="32449.701171875"/>
    <s v="Services"/>
    <s v="7200062801"/>
    <s v="OPP-0001914818"/>
    <x v="0"/>
    <m/>
    <m/>
    <m/>
    <x v="1"/>
    <x v="0"/>
  </r>
  <r>
    <x v="1"/>
    <x v="11"/>
    <s v="Italy"/>
    <s v="Q12014"/>
    <d v="2013-11-15T00:00:00"/>
    <s v="November"/>
    <x v="0"/>
    <s v="Paravani, Fabio"/>
    <x v="514"/>
    <s v="EDW - Non Compass"/>
    <s v="82R578216"/>
    <x v="243"/>
    <x v="244"/>
    <s v="NO"/>
    <s v="NO"/>
    <n v="12370.853515625"/>
    <s v="Education"/>
    <s v="NRXT130106"/>
    <s v="N/A"/>
    <x v="0"/>
    <m/>
    <m/>
    <m/>
    <x v="0"/>
    <x v="0"/>
  </r>
  <r>
    <x v="1"/>
    <x v="11"/>
    <s v="Italy"/>
    <s v="Q12014"/>
    <d v="2013-11-22T00:00:00"/>
    <s v="November"/>
    <x v="0"/>
    <s v="Paravani, Fabio"/>
    <x v="515"/>
    <s v="EDW - Compass"/>
    <s v="38771080"/>
    <x v="243"/>
    <x v="244"/>
    <s v="NO"/>
    <s v="NO"/>
    <n v="-11.256099700927734"/>
    <s v="Education"/>
    <s v="CIG 5072505B89"/>
    <s v="N/A"/>
    <x v="0"/>
    <m/>
    <m/>
    <m/>
    <x v="0"/>
    <x v="0"/>
  </r>
  <r>
    <x v="1"/>
    <x v="11"/>
    <s v="Italy"/>
    <s v="Q12014"/>
    <d v="2013-11-22T00:00:00"/>
    <s v="November"/>
    <x v="0"/>
    <s v="Paravani, Fabio"/>
    <x v="515"/>
    <s v="EDW - Compass"/>
    <s v="38771080"/>
    <x v="243"/>
    <x v="244"/>
    <s v="NO"/>
    <s v="NO"/>
    <n v="-11663.20703125"/>
    <s v="Education"/>
    <s v="CIG 5072505B89"/>
    <s v="N/A"/>
    <x v="0"/>
    <m/>
    <m/>
    <m/>
    <x v="0"/>
    <x v="0"/>
  </r>
  <r>
    <x v="1"/>
    <x v="11"/>
    <s v="Italy"/>
    <s v="Q12014"/>
    <d v="2013-12-30T00:00:00"/>
    <s v="December"/>
    <x v="3"/>
    <s v="Marcantonio, Riccardo"/>
    <x v="516"/>
    <s v="EDW - Compass"/>
    <s v="01226941"/>
    <x v="244"/>
    <x v="245"/>
    <s v="NO"/>
    <s v="NO"/>
    <n v="24112.072265625"/>
    <s v="Services"/>
    <s v="8400060549"/>
    <s v="OPP-0001844489"/>
    <x v="0"/>
    <m/>
    <m/>
    <m/>
    <x v="1"/>
    <x v="0"/>
  </r>
  <r>
    <x v="1"/>
    <x v="11"/>
    <s v="Italy"/>
    <s v="Q12014"/>
    <d v="2013-12-30T00:00:00"/>
    <s v="December"/>
    <x v="3"/>
    <s v="Marcantonio, Riccardo"/>
    <x v="517"/>
    <s v="EDW - Compass"/>
    <s v="01226942"/>
    <x v="244"/>
    <x v="245"/>
    <s v="NO"/>
    <s v="NO"/>
    <n v="91392.0625"/>
    <s v="Services"/>
    <s v="8400060549"/>
    <s v="CRMEM1-2-W4B36C"/>
    <x v="0"/>
    <m/>
    <m/>
    <m/>
    <x v="1"/>
    <x v="0"/>
  </r>
  <r>
    <x v="1"/>
    <x v="11"/>
    <s v="Italy"/>
    <s v="Q12014"/>
    <d v="2013-12-27T00:00:00"/>
    <s v="December"/>
    <x v="3"/>
    <s v="Landolfo, Luca"/>
    <x v="518"/>
    <s v="EDW - Compass"/>
    <s v="01226114"/>
    <x v="245"/>
    <x v="246"/>
    <s v="NO"/>
    <s v="NO"/>
    <n v="103084.5546875"/>
    <s v="Services"/>
    <s v="ICOEM – HPES IT1-ENI05"/>
    <s v="OPP-0001578378"/>
    <x v="0"/>
    <m/>
    <m/>
    <m/>
    <x v="2"/>
    <x v="0"/>
  </r>
  <r>
    <x v="1"/>
    <x v="11"/>
    <s v="Italy"/>
    <s v="Q12014"/>
    <d v="2013-12-27T00:00:00"/>
    <s v="December"/>
    <x v="3"/>
    <s v="Landolfo, Luca"/>
    <x v="519"/>
    <s v="EDW - Compass"/>
    <s v="01226115"/>
    <x v="245"/>
    <x v="246"/>
    <s v="NO"/>
    <s v="NO"/>
    <n v="216150.078125"/>
    <s v="Services"/>
    <s v="ICOEM – HPES IT1-ENI05"/>
    <s v="OPP-0002056416"/>
    <x v="0"/>
    <m/>
    <m/>
    <m/>
    <x v="2"/>
    <x v="0"/>
  </r>
  <r>
    <x v="1"/>
    <x v="11"/>
    <s v="Italy"/>
    <s v="Q12014"/>
    <d v="2013-11-29T00:00:00"/>
    <s v="November"/>
    <x v="3"/>
    <s v="Landolfo, Luca"/>
    <x v="520"/>
    <s v="EDW - Compass"/>
    <s v="01209452"/>
    <x v="245"/>
    <x v="246"/>
    <s v="NO"/>
    <s v="NO"/>
    <n v="66159.59375"/>
    <s v="Services"/>
    <s v="ICOEM – HPES IT1-ENI05"/>
    <s v="OPP-0001756329"/>
    <x v="0"/>
    <m/>
    <m/>
    <m/>
    <x v="1"/>
    <x v="0"/>
  </r>
  <r>
    <x v="1"/>
    <x v="11"/>
    <s v="Italy"/>
    <s v="Q12014"/>
    <d v="2013-11-26T00:00:00"/>
    <s v="November"/>
    <x v="3"/>
    <m/>
    <x v="521"/>
    <s v="EDW - Compass"/>
    <s v="01205356"/>
    <x v="246"/>
    <x v="247"/>
    <s v="NO"/>
    <s v="NO"/>
    <n v="1563.0233154296875"/>
    <s v="Services"/>
    <s v="341/13"/>
    <s v="OPP-0001857342"/>
    <x v="0"/>
    <m/>
    <m/>
    <m/>
    <x v="1"/>
    <x v="0"/>
  </r>
  <r>
    <x v="1"/>
    <x v="11"/>
    <s v="Italy"/>
    <s v="Q12014"/>
    <d v="2013-11-26T00:00:00"/>
    <s v="November"/>
    <x v="3"/>
    <m/>
    <x v="521"/>
    <s v="EDW - Compass"/>
    <s v="01205356"/>
    <x v="246"/>
    <x v="247"/>
    <s v="NO"/>
    <s v="NO"/>
    <n v="1529.9891357421875"/>
    <s v="Services"/>
    <s v="341/13"/>
    <s v="OPP-0001857342"/>
    <x v="0"/>
    <m/>
    <m/>
    <m/>
    <x v="1"/>
    <x v="0"/>
  </r>
  <r>
    <x v="1"/>
    <x v="11"/>
    <s v="Italy"/>
    <s v="Q12014"/>
    <d v="2013-11-26T00:00:00"/>
    <s v="November"/>
    <x v="3"/>
    <m/>
    <x v="521"/>
    <s v="EDW - Compass"/>
    <s v="01205356"/>
    <x v="246"/>
    <x v="247"/>
    <s v="NO"/>
    <s v="NO"/>
    <n v="169.63020324707031"/>
    <s v="Services"/>
    <s v="341/13"/>
    <s v="OPP-0001857342"/>
    <x v="0"/>
    <m/>
    <m/>
    <m/>
    <x v="1"/>
    <x v="0"/>
  </r>
  <r>
    <x v="1"/>
    <x v="11"/>
    <s v="Italy"/>
    <s v="Q12014"/>
    <d v="2013-11-28T00:00:00"/>
    <s v="November"/>
    <x v="0"/>
    <m/>
    <x v="522"/>
    <s v="EDW - Compass"/>
    <s v="01208270"/>
    <x v="247"/>
    <x v="248"/>
    <s v="NO"/>
    <s v="NO"/>
    <n v="24061.990234375"/>
    <s v="Education"/>
    <s v="ICOEM – HPES IT1-SRG05"/>
    <s v="OPP-0001904384"/>
    <x v="0"/>
    <m/>
    <m/>
    <m/>
    <x v="0"/>
    <x v="0"/>
  </r>
  <r>
    <x v="1"/>
    <x v="11"/>
    <s v="Italy"/>
    <s v="Q12014"/>
    <d v="2013-12-24T00:00:00"/>
    <s v="December"/>
    <x v="4"/>
    <m/>
    <x v="523"/>
    <s v="EDW - Compass"/>
    <s v="01225902"/>
    <x v="248"/>
    <x v="249"/>
    <s v="NO"/>
    <s v="NO"/>
    <n v="20391.517578125"/>
    <s v="Services"/>
    <s v="19.386/00"/>
    <s v="OPP-0000357358"/>
    <x v="0"/>
    <m/>
    <m/>
    <m/>
    <x v="0"/>
    <x v="0"/>
  </r>
  <r>
    <x v="1"/>
    <x v="11"/>
    <s v="Italy"/>
    <s v="Q12014"/>
    <d v="2013-11-19T00:00:00"/>
    <s v="November"/>
    <x v="3"/>
    <s v="Cusin, Enrica"/>
    <x v="524"/>
    <s v="EDW - Compass"/>
    <s v="01188103"/>
    <x v="249"/>
    <x v="250"/>
    <s v="NO"/>
    <s v="NO"/>
    <n v="6525.28515625"/>
    <s v="Services"/>
    <s v="SOW del 18/10/2013"/>
    <s v="OPP-0001693769"/>
    <x v="0"/>
    <m/>
    <m/>
    <m/>
    <x v="1"/>
    <x v="0"/>
  </r>
  <r>
    <x v="1"/>
    <x v="11"/>
    <s v="Italy"/>
    <s v="Q12014"/>
    <d v="2013-12-05T00:00:00"/>
    <s v="December"/>
    <x v="3"/>
    <s v="Cusin, Enrica"/>
    <x v="525"/>
    <s v="EDW - Compass"/>
    <s v="01211451"/>
    <x v="250"/>
    <x v="251"/>
    <s v="NO"/>
    <s v="NO"/>
    <n v="53017.9453125"/>
    <s v="Services"/>
    <s v="IT070 - 0000132243"/>
    <s v="OPP-0001392811"/>
    <x v="0"/>
    <m/>
    <m/>
    <m/>
    <x v="1"/>
    <x v="0"/>
  </r>
  <r>
    <x v="1"/>
    <x v="11"/>
    <s v="Italy"/>
    <s v="Q12014"/>
    <d v="2013-12-31T00:00:00"/>
    <s v="December"/>
    <x v="1"/>
    <m/>
    <x v="526"/>
    <s v="EDW - Non Compass"/>
    <s v="82R774913"/>
    <x v="251"/>
    <x v="252"/>
    <s v="ATTACH_BY_ORDERNO"/>
    <s v="NO"/>
    <n v="96380.1015625"/>
    <s v="ART"/>
    <s v="96382"/>
    <s v="N/A"/>
    <x v="0"/>
    <m/>
    <m/>
    <m/>
    <x v="0"/>
    <x v="0"/>
  </r>
  <r>
    <x v="1"/>
    <x v="11"/>
    <s v="Italy"/>
    <s v="Q12014"/>
    <d v="2013-12-31T00:00:00"/>
    <s v="December"/>
    <x v="1"/>
    <m/>
    <x v="526"/>
    <s v="EDW - Non Compass"/>
    <s v="82R774913"/>
    <x v="251"/>
    <x v="252"/>
    <s v="ATTACH_BY_ORDERNO"/>
    <s v="NO"/>
    <n v="18.325199127197266"/>
    <s v="ART"/>
    <s v="96382"/>
    <s v="N/A"/>
    <x v="0"/>
    <m/>
    <m/>
    <m/>
    <x v="0"/>
    <x v="0"/>
  </r>
  <r>
    <x v="1"/>
    <x v="11"/>
    <s v="Italy"/>
    <s v="Q12014"/>
    <d v="2013-12-31T00:00:00"/>
    <s v="December"/>
    <x v="1"/>
    <m/>
    <x v="526"/>
    <s v="EDW - Non Compass"/>
    <s v="82R774913"/>
    <x v="251"/>
    <x v="252"/>
    <s v="ATTACH_BY_ORDERNO"/>
    <s v="NO"/>
    <n v="18.325199127197266"/>
    <s v="ART"/>
    <s v="96382"/>
    <s v="N/A"/>
    <x v="0"/>
    <m/>
    <m/>
    <m/>
    <x v="0"/>
    <x v="0"/>
  </r>
  <r>
    <x v="1"/>
    <x v="11"/>
    <s v="Italy"/>
    <s v="Q12014"/>
    <d v="2013-12-31T00:00:00"/>
    <s v="December"/>
    <x v="1"/>
    <m/>
    <x v="526"/>
    <s v="EDW - Non Compass"/>
    <s v="82R774913"/>
    <x v="251"/>
    <x v="252"/>
    <s v="ATTACH_BY_ORDERNO"/>
    <s v="NO"/>
    <n v="18.325199127197266"/>
    <s v="ART"/>
    <s v="96382"/>
    <s v="N/A"/>
    <x v="0"/>
    <m/>
    <m/>
    <m/>
    <x v="0"/>
    <x v="0"/>
  </r>
  <r>
    <x v="1"/>
    <x v="11"/>
    <s v="Italy"/>
    <s v="Q12014"/>
    <d v="2013-12-31T00:00:00"/>
    <s v="December"/>
    <x v="1"/>
    <m/>
    <x v="526"/>
    <s v="EDW - Non Compass"/>
    <s v="82R774913"/>
    <x v="251"/>
    <x v="252"/>
    <s v="ATTACH_BY_ORDERNO"/>
    <s v="NO"/>
    <n v="18.325199127197266"/>
    <s v="ART"/>
    <s v="96382"/>
    <s v="N/A"/>
    <x v="0"/>
    <m/>
    <m/>
    <m/>
    <x v="0"/>
    <x v="0"/>
  </r>
  <r>
    <x v="1"/>
    <x v="11"/>
    <s v="Italy"/>
    <s v="Q12014"/>
    <d v="2013-12-31T00:00:00"/>
    <s v="December"/>
    <x v="2"/>
    <m/>
    <x v="526"/>
    <s v="EDW - Non Compass"/>
    <s v="82R774913"/>
    <x v="251"/>
    <x v="252"/>
    <s v="ATTACH_BY_ORDERNO"/>
    <s v="NO"/>
    <n v="34696.84765625"/>
    <s v="ART"/>
    <s v="96382"/>
    <s v="N/A"/>
    <x v="0"/>
    <m/>
    <m/>
    <m/>
    <x v="0"/>
    <x v="0"/>
  </r>
  <r>
    <x v="1"/>
    <x v="11"/>
    <s v="Italy"/>
    <s v="Q12014"/>
    <d v="2013-12-31T00:00:00"/>
    <s v="December"/>
    <x v="3"/>
    <s v="Landolfo, Luca"/>
    <x v="527"/>
    <s v="EDW - Compass"/>
    <s v="01226943"/>
    <x v="252"/>
    <x v="253"/>
    <s v="NO"/>
    <s v="NO"/>
    <n v="190320.828125"/>
    <s v="Services"/>
    <s v="4501187216"/>
    <s v="OPP-0001583142"/>
    <x v="0"/>
    <m/>
    <m/>
    <m/>
    <x v="2"/>
    <x v="0"/>
  </r>
  <r>
    <x v="1"/>
    <x v="11"/>
    <s v="Italy"/>
    <s v="Q12014"/>
    <d v="2013-12-16T00:00:00"/>
    <s v="December"/>
    <x v="3"/>
    <s v="Landolfo, Luca"/>
    <x v="528"/>
    <s v="EDW - Compass"/>
    <s v="01218644"/>
    <x v="252"/>
    <x v="253"/>
    <s v="NO"/>
    <s v="NO"/>
    <n v="117.89009857177734"/>
    <s v="Services"/>
    <s v="4500007114"/>
    <s v="OPP-0001976453"/>
    <x v="0"/>
    <m/>
    <m/>
    <m/>
    <x v="1"/>
    <x v="0"/>
  </r>
  <r>
    <x v="1"/>
    <x v="11"/>
    <s v="Italy"/>
    <s v="Q12014"/>
    <d v="2013-12-16T00:00:00"/>
    <s v="December"/>
    <x v="3"/>
    <s v="Landolfo, Luca"/>
    <x v="528"/>
    <s v="EDW - Compass"/>
    <s v="01218644"/>
    <x v="252"/>
    <x v="253"/>
    <s v="NO"/>
    <s v="NO"/>
    <n v="4164.32861328125"/>
    <s v="Services"/>
    <s v="4500007114"/>
    <s v="OPP-0001976453"/>
    <x v="0"/>
    <m/>
    <m/>
    <m/>
    <x v="1"/>
    <x v="0"/>
  </r>
  <r>
    <x v="1"/>
    <x v="11"/>
    <s v="Italy"/>
    <s v="Q12014"/>
    <d v="2013-11-15T00:00:00"/>
    <s v="November"/>
    <x v="3"/>
    <s v="Landolfo, Luca"/>
    <x v="529"/>
    <s v="EDW - Compass"/>
    <s v="01200691"/>
    <x v="252"/>
    <x v="253"/>
    <s v="NO"/>
    <s v="NO"/>
    <n v="556008.8125"/>
    <s v="Services"/>
    <s v="4501186234"/>
    <s v="OPP-0001725763"/>
    <x v="0"/>
    <m/>
    <m/>
    <m/>
    <x v="3"/>
    <x v="0"/>
  </r>
  <r>
    <x v="1"/>
    <x v="11"/>
    <s v="Italy"/>
    <s v="Q12014"/>
    <d v="2013-11-15T00:00:00"/>
    <s v="November"/>
    <x v="3"/>
    <s v="Corona, Massimiliano"/>
    <x v="530"/>
    <s v="EDW - Compass"/>
    <s v="01200454"/>
    <x v="253"/>
    <x v="254"/>
    <s v="NO"/>
    <s v="NO"/>
    <n v="47206.36328125"/>
    <s v="Services"/>
    <s v="MOU del 04/20/2011 PO 2013007473"/>
    <s v="OPP-0000077394"/>
    <x v="0"/>
    <m/>
    <m/>
    <m/>
    <x v="1"/>
    <x v="0"/>
  </r>
  <r>
    <x v="1"/>
    <x v="11"/>
    <s v="Italy"/>
    <s v="Q12014"/>
    <d v="2013-12-31T00:00:00"/>
    <s v="December"/>
    <x v="3"/>
    <s v="Corona, Massimiliano"/>
    <x v="531"/>
    <s v="EDW - Compass"/>
    <s v="01227776"/>
    <x v="253"/>
    <x v="254"/>
    <s v="NO"/>
    <s v="NO"/>
    <n v="21071.234375"/>
    <s v="Services"/>
    <s v="2013008838"/>
    <s v="OPP-0001856759"/>
    <x v="0"/>
    <m/>
    <m/>
    <m/>
    <x v="1"/>
    <x v="0"/>
  </r>
  <r>
    <x v="1"/>
    <x v="11"/>
    <s v="Italy"/>
    <s v="Q12014"/>
    <d v="2013-12-30T00:00:00"/>
    <s v="December"/>
    <x v="3"/>
    <s v="Adami, Daniele"/>
    <x v="532"/>
    <s v="EDW - Compass"/>
    <s v="01227144"/>
    <x v="254"/>
    <x v="255"/>
    <s v="NO"/>
    <s v="NO"/>
    <n v="38743.8828125"/>
    <s v="Services"/>
    <s v="21002077"/>
    <s v="OPP-0001857703"/>
    <x v="0"/>
    <m/>
    <m/>
    <m/>
    <x v="1"/>
    <x v="0"/>
  </r>
  <r>
    <x v="1"/>
    <x v="11"/>
    <s v="Italy"/>
    <s v="Q12014"/>
    <d v="2013-12-30T00:00:00"/>
    <s v="December"/>
    <x v="3"/>
    <s v="Adami, Daniele"/>
    <x v="533"/>
    <s v="EDW - Compass"/>
    <s v="01227148"/>
    <x v="254"/>
    <x v="255"/>
    <s v="NO"/>
    <s v="NO"/>
    <n v="27188.689453125"/>
    <s v="Services"/>
    <s v="21002106"/>
    <s v="OPP-0001989148"/>
    <x v="0"/>
    <m/>
    <m/>
    <m/>
    <x v="1"/>
    <x v="0"/>
  </r>
  <r>
    <x v="1"/>
    <x v="11"/>
    <s v="Italy"/>
    <s v="Q12014"/>
    <d v="2013-12-30T00:00:00"/>
    <s v="December"/>
    <x v="3"/>
    <s v="Adami, Daniele"/>
    <x v="534"/>
    <s v="EDW - Compass"/>
    <s v="01227146"/>
    <x v="254"/>
    <x v="255"/>
    <s v="NO"/>
    <s v="NO"/>
    <n v="13594.3447265625"/>
    <s v="Services"/>
    <s v="21002107"/>
    <s v="OPP-0001989170"/>
    <x v="0"/>
    <m/>
    <m/>
    <m/>
    <x v="1"/>
    <x v="0"/>
  </r>
  <r>
    <x v="2"/>
    <x v="14"/>
    <s v="Japan"/>
    <s v="Q12014"/>
    <d v="2013-11-28T00:00:00"/>
    <s v="November"/>
    <x v="3"/>
    <s v="Ota, Masao"/>
    <x v="535"/>
    <s v="EDW - Compass"/>
    <s v="10913416"/>
    <x v="255"/>
    <x v="256"/>
    <s v="NO"/>
    <s v="NO"/>
    <n v="2639.325927734375"/>
    <s v="Services"/>
    <s v="ICOEM-HPSW Project ID JP1-MA002"/>
    <s v="0001580938"/>
    <x v="0"/>
    <m/>
    <m/>
    <m/>
    <x v="1"/>
    <x v="0"/>
  </r>
  <r>
    <x v="2"/>
    <x v="14"/>
    <s v="Japan"/>
    <s v="Q12014"/>
    <d v="2013-11-27T00:00:00"/>
    <s v="November"/>
    <x v="3"/>
    <s v="Ota, Masao"/>
    <x v="536"/>
    <s v="EDW - Compass"/>
    <s v="10912551"/>
    <x v="255"/>
    <x v="256"/>
    <s v="NO"/>
    <s v="NO"/>
    <n v="23652.421875"/>
    <s v="Services"/>
    <s v="T2013110043"/>
    <s v="0001580924"/>
    <x v="0"/>
    <m/>
    <m/>
    <m/>
    <x v="1"/>
    <x v="0"/>
  </r>
  <r>
    <x v="2"/>
    <x v="14"/>
    <s v="Japan"/>
    <s v="Q12014"/>
    <d v="2013-12-11T00:00:00"/>
    <s v="December"/>
    <x v="0"/>
    <s v="Imamura, Satoshi"/>
    <x v="537"/>
    <s v="EDW - Non Compass"/>
    <s v="89FB13975"/>
    <x v="256"/>
    <x v="257"/>
    <s v="ATTACH_BY_AMIDID"/>
    <s v="NO"/>
    <n v="2077.74267578125"/>
    <s v="Education"/>
    <s v="353HU7196"/>
    <s v="N/A"/>
    <x v="0"/>
    <m/>
    <m/>
    <m/>
    <x v="0"/>
    <x v="1"/>
  </r>
  <r>
    <x v="2"/>
    <x v="14"/>
    <s v="Japan"/>
    <s v="Q12014"/>
    <d v="2013-12-17T00:00:00"/>
    <s v="December"/>
    <x v="3"/>
    <s v="Kawase, Atsushi"/>
    <x v="538"/>
    <s v="EDW - Compass"/>
    <s v="10919449"/>
    <x v="257"/>
    <x v="258"/>
    <s v="NO"/>
    <s v="NO"/>
    <n v="-4.1435999870300293"/>
    <s v="Services"/>
    <s v="SO1JP5-ZZ001MileJPY"/>
    <s v="0009999999"/>
    <x v="0"/>
    <m/>
    <m/>
    <m/>
    <x v="1"/>
    <x v="0"/>
  </r>
  <r>
    <x v="2"/>
    <x v="14"/>
    <s v="Japan"/>
    <s v="Q12014"/>
    <d v="2013-12-17T00:00:00"/>
    <s v="December"/>
    <x v="3"/>
    <s v="Kawase, Atsushi"/>
    <x v="538"/>
    <s v="EDW - Compass"/>
    <s v="10919449"/>
    <x v="257"/>
    <x v="258"/>
    <s v="NO"/>
    <s v="NO"/>
    <n v="-10.951000213623047"/>
    <s v="Services"/>
    <s v="SO1JP5-ZZ001MileJPY"/>
    <s v="0009999999"/>
    <x v="0"/>
    <m/>
    <m/>
    <m/>
    <x v="1"/>
    <x v="0"/>
  </r>
  <r>
    <x v="2"/>
    <x v="14"/>
    <s v="Japan"/>
    <s v="Q12014"/>
    <d v="2013-12-17T00:00:00"/>
    <s v="December"/>
    <x v="3"/>
    <s v="Kawase, Atsushi"/>
    <x v="538"/>
    <s v="EDW - Compass"/>
    <s v="10919449"/>
    <x v="257"/>
    <x v="258"/>
    <s v="NO"/>
    <s v="NO"/>
    <n v="-4.6368999481201172"/>
    <s v="Services"/>
    <s v="SO1JP5-ZZ001MileJPY"/>
    <s v="0009999999"/>
    <x v="0"/>
    <m/>
    <m/>
    <m/>
    <x v="1"/>
    <x v="0"/>
  </r>
  <r>
    <x v="2"/>
    <x v="14"/>
    <s v="Japan"/>
    <s v="Q12014"/>
    <d v="2013-12-16T00:00:00"/>
    <s v="December"/>
    <x v="3"/>
    <s v="Kawase, Atsushi"/>
    <x v="538"/>
    <s v="EDW - Compass"/>
    <s v="10919449"/>
    <x v="257"/>
    <x v="258"/>
    <s v="NO"/>
    <s v="NO"/>
    <n v="10.951000213623047"/>
    <s v="Services"/>
    <s v="SO1JP5-ZZ001MileJPY"/>
    <s v="0009999999"/>
    <x v="0"/>
    <m/>
    <m/>
    <m/>
    <x v="1"/>
    <x v="0"/>
  </r>
  <r>
    <x v="2"/>
    <x v="14"/>
    <s v="Japan"/>
    <s v="Q12014"/>
    <d v="2013-12-16T00:00:00"/>
    <s v="December"/>
    <x v="3"/>
    <s v="Kawase, Atsushi"/>
    <x v="538"/>
    <s v="EDW - Compass"/>
    <s v="10919449"/>
    <x v="257"/>
    <x v="258"/>
    <s v="NO"/>
    <s v="NO"/>
    <n v="4.6368999481201172"/>
    <s v="Services"/>
    <s v="SO1JP5-ZZ001MileJPY"/>
    <s v="0009999999"/>
    <x v="0"/>
    <m/>
    <m/>
    <m/>
    <x v="1"/>
    <x v="0"/>
  </r>
  <r>
    <x v="2"/>
    <x v="14"/>
    <s v="Japan"/>
    <s v="Q12014"/>
    <d v="2013-12-16T00:00:00"/>
    <s v="December"/>
    <x v="3"/>
    <s v="Kawase, Atsushi"/>
    <x v="538"/>
    <s v="EDW - Compass"/>
    <s v="10919449"/>
    <x v="257"/>
    <x v="258"/>
    <s v="NO"/>
    <s v="NO"/>
    <n v="4.1435999870300293"/>
    <s v="Services"/>
    <s v="SO1JP5-ZZ001MileJPY"/>
    <s v="0009999999"/>
    <x v="0"/>
    <m/>
    <m/>
    <m/>
    <x v="1"/>
    <x v="0"/>
  </r>
  <r>
    <x v="2"/>
    <x v="14"/>
    <s v="Japan"/>
    <s v="Q12014"/>
    <d v="2013-12-05T00:00:00"/>
    <s v="December"/>
    <x v="0"/>
    <s v="Takasu, Kenichi"/>
    <x v="539"/>
    <s v="EDW - Non Compass"/>
    <s v="89FB13966"/>
    <x v="258"/>
    <x v="259"/>
    <s v="NO"/>
    <s v="NO"/>
    <n v="1846.8824462890625"/>
    <s v="Education"/>
    <s v="201400004 NNM"/>
    <s v="N/A"/>
    <x v="0"/>
    <m/>
    <m/>
    <m/>
    <x v="0"/>
    <x v="0"/>
  </r>
  <r>
    <x v="2"/>
    <x v="14"/>
    <s v="Japan"/>
    <s v="Q12014"/>
    <d v="2013-12-26T00:00:00"/>
    <s v="December"/>
    <x v="3"/>
    <s v="Takasu, Kenichi"/>
    <x v="540"/>
    <s v="EDW - Compass"/>
    <s v="10925447"/>
    <x v="259"/>
    <x v="260"/>
    <s v="NO"/>
    <s v="NO"/>
    <n v="65114.4453125"/>
    <s v="Services"/>
    <s v="HPSWCRT-E1403"/>
    <s v="N/A"/>
    <x v="0"/>
    <m/>
    <m/>
    <m/>
    <x v="1"/>
    <x v="1"/>
  </r>
  <r>
    <x v="2"/>
    <x v="14"/>
    <s v="Japan"/>
    <s v="Q12014"/>
    <d v="2013-11-14T00:00:00"/>
    <s v="November"/>
    <x v="0"/>
    <s v="Imamura, Satoshi"/>
    <x v="541"/>
    <s v="EDW - Non Compass"/>
    <s v="89FB13934"/>
    <x v="260"/>
    <x v="261"/>
    <s v="NO"/>
    <s v="NO"/>
    <n v="1500.7613525390625"/>
    <s v="Education"/>
    <s v="G131100056"/>
    <s v="N/A"/>
    <x v="0"/>
    <m/>
    <m/>
    <m/>
    <x v="0"/>
    <x v="0"/>
  </r>
  <r>
    <x v="2"/>
    <x v="14"/>
    <s v="Japan"/>
    <s v="Q12014"/>
    <d v="2013-12-18T00:00:00"/>
    <s v="December"/>
    <x v="3"/>
    <s v="Ota, Masao"/>
    <x v="542"/>
    <s v="EDW - Compass"/>
    <s v="10922612"/>
    <x v="261"/>
    <x v="262"/>
    <s v="NO"/>
    <s v="NO"/>
    <n v="118254.7578125"/>
    <s v="Services"/>
    <s v="AZ19993-0001"/>
    <s v="N/A"/>
    <x v="0"/>
    <m/>
    <m/>
    <m/>
    <x v="2"/>
    <x v="1"/>
  </r>
  <r>
    <x v="2"/>
    <x v="14"/>
    <s v="Japan"/>
    <s v="Q12014"/>
    <d v="2013-12-18T00:00:00"/>
    <s v="December"/>
    <x v="3"/>
    <s v="Ota, Masao"/>
    <x v="542"/>
    <s v="EDW - Compass"/>
    <s v="10922612"/>
    <x v="261"/>
    <x v="262"/>
    <s v="NO"/>
    <s v="NO"/>
    <n v="8027.8017578125"/>
    <s v="Services"/>
    <s v="AZ19993-0001"/>
    <s v="N/A"/>
    <x v="0"/>
    <m/>
    <m/>
    <m/>
    <x v="2"/>
    <x v="1"/>
  </r>
  <r>
    <x v="2"/>
    <x v="14"/>
    <s v="Japan"/>
    <s v="Q12014"/>
    <d v="2013-12-25T00:00:00"/>
    <s v="December"/>
    <x v="0"/>
    <m/>
    <x v="543"/>
    <s v="EDW - Compass"/>
    <s v="40138175"/>
    <x v="262"/>
    <x v="263"/>
    <s v="NO"/>
    <s v="NO"/>
    <n v="4304.78466796875"/>
    <s v="Education"/>
    <s v="HPES"/>
    <s v="N/A"/>
    <x v="0"/>
    <m/>
    <m/>
    <m/>
    <x v="0"/>
    <x v="0"/>
  </r>
  <r>
    <x v="2"/>
    <x v="14"/>
    <s v="Japan"/>
    <s v="Q12014"/>
    <d v="2013-12-20T00:00:00"/>
    <s v="December"/>
    <x v="0"/>
    <m/>
    <x v="544"/>
    <s v="EDW - Compass"/>
    <s v="40138177"/>
    <x v="262"/>
    <x v="263"/>
    <s v="NO"/>
    <s v="NO"/>
    <n v="-2152.397216796875"/>
    <s v="Education"/>
    <s v="C 2013/12/20 20159874/D"/>
    <s v="N/A"/>
    <x v="0"/>
    <m/>
    <m/>
    <m/>
    <x v="0"/>
    <x v="0"/>
  </r>
  <r>
    <x v="2"/>
    <x v="14"/>
    <s v="Japan"/>
    <s v="Q12014"/>
    <d v="2013-12-17T00:00:00"/>
    <s v="December"/>
    <x v="0"/>
    <m/>
    <x v="544"/>
    <s v="EDW - Compass"/>
    <s v="40138177"/>
    <x v="262"/>
    <x v="263"/>
    <s v="NO"/>
    <s v="NO"/>
    <n v="2152.397216796875"/>
    <s v="Education"/>
    <s v="HPES"/>
    <s v="N/A"/>
    <x v="0"/>
    <m/>
    <m/>
    <m/>
    <x v="0"/>
    <x v="0"/>
  </r>
  <r>
    <x v="2"/>
    <x v="14"/>
    <s v="Japan"/>
    <s v="Q12014"/>
    <d v="2013-12-17T00:00:00"/>
    <s v="December"/>
    <x v="0"/>
    <m/>
    <x v="543"/>
    <s v="EDW - Compass"/>
    <s v="40138175"/>
    <x v="262"/>
    <x v="263"/>
    <s v="NO"/>
    <s v="NO"/>
    <n v="2152.397216796875"/>
    <s v="Education"/>
    <s v="HPES"/>
    <s v="N/A"/>
    <x v="0"/>
    <m/>
    <m/>
    <m/>
    <x v="0"/>
    <x v="0"/>
  </r>
  <r>
    <x v="2"/>
    <x v="14"/>
    <s v="Japan"/>
    <s v="Q12014"/>
    <d v="2013-11-28T00:00:00"/>
    <s v="November"/>
    <x v="3"/>
    <m/>
    <x v="545"/>
    <s v="EDW - Compass"/>
    <s v="10900352"/>
    <x v="263"/>
    <x v="264"/>
    <s v="NO"/>
    <s v="NO"/>
    <n v="-591.940185546875"/>
    <s v="Services"/>
    <s v="..."/>
    <s v="0000969056"/>
    <x v="0"/>
    <m/>
    <m/>
    <m/>
    <x v="1"/>
    <x v="0"/>
  </r>
  <r>
    <x v="2"/>
    <x v="14"/>
    <s v="Japan"/>
    <s v="Q12014"/>
    <d v="2013-12-12T00:00:00"/>
    <s v="December"/>
    <x v="0"/>
    <m/>
    <x v="546"/>
    <s v="EDW - Non Compass"/>
    <s v="89FB13976"/>
    <x v="264"/>
    <x v="265"/>
    <s v="ATTACH_BY_AMIDID"/>
    <s v="NO"/>
    <n v="3270.520751953125"/>
    <s v="Education"/>
    <s v="201400005NNM"/>
    <s v="N/A"/>
    <x v="0"/>
    <m/>
    <m/>
    <m/>
    <x v="0"/>
    <x v="0"/>
  </r>
  <r>
    <x v="2"/>
    <x v="14"/>
    <s v="Japan"/>
    <s v="Q12014"/>
    <d v="2013-12-13T00:00:00"/>
    <s v="December"/>
    <x v="3"/>
    <s v="Yuri, Naomi"/>
    <x v="547"/>
    <s v="EDW - Compass"/>
    <s v="10920105"/>
    <x v="265"/>
    <x v="266"/>
    <s v="NO"/>
    <s v="NO"/>
    <n v="9865.82421875"/>
    <s v="Services"/>
    <s v="3CP00001"/>
    <s v="0000740706"/>
    <x v="0"/>
    <m/>
    <m/>
    <m/>
    <x v="1"/>
    <x v="1"/>
  </r>
  <r>
    <x v="2"/>
    <x v="14"/>
    <s v="Japan"/>
    <s v="Q12014"/>
    <d v="2013-12-27T00:00:00"/>
    <s v="December"/>
    <x v="3"/>
    <s v="Yuri, Naomi"/>
    <x v="548"/>
    <s v="EDW - Compass"/>
    <s v="10926029"/>
    <x v="265"/>
    <x v="266"/>
    <s v="NO"/>
    <s v="NO"/>
    <n v="69060.7734375"/>
    <s v="Services"/>
    <s v="3CP00300"/>
    <s v="0000740706"/>
    <x v="0"/>
    <m/>
    <m/>
    <m/>
    <x v="1"/>
    <x v="1"/>
  </r>
  <r>
    <x v="2"/>
    <x v="14"/>
    <s v="Japan"/>
    <s v="Q12014"/>
    <d v="2013-11-29T00:00:00"/>
    <s v="November"/>
    <x v="3"/>
    <m/>
    <x v="549"/>
    <s v="EDW - Non Compass"/>
    <s v="89FQ37514"/>
    <x v="266"/>
    <x v="267"/>
    <s v="ATTACH_BY_AMIDID"/>
    <s v="ATTACH_BY_AMIDID"/>
    <n v="5075.626953125"/>
    <s v="Services"/>
    <s v="13S2761"/>
    <s v="N/A"/>
    <x v="0"/>
    <m/>
    <m/>
    <m/>
    <x v="1"/>
    <x v="2"/>
  </r>
  <r>
    <x v="2"/>
    <x v="14"/>
    <s v="Japan"/>
    <s v="Q12014"/>
    <d v="2013-11-29T00:00:00"/>
    <s v="November"/>
    <x v="3"/>
    <m/>
    <x v="550"/>
    <s v="EDW - Compass"/>
    <s v="10914409"/>
    <x v="266"/>
    <x v="267"/>
    <s v="ATTACH_BY_AMIDID"/>
    <s v="ATTACH_BY_AMIDID"/>
    <n v="35529.38671875"/>
    <s v="Services"/>
    <s v="13情S第2620号"/>
    <s v="0001880722"/>
    <x v="0"/>
    <m/>
    <m/>
    <m/>
    <x v="1"/>
    <x v="2"/>
  </r>
  <r>
    <x v="2"/>
    <x v="14"/>
    <s v="Japan"/>
    <s v="Q12014"/>
    <d v="2013-11-29T00:00:00"/>
    <s v="November"/>
    <x v="3"/>
    <m/>
    <x v="551"/>
    <s v="EDW - Non Compass"/>
    <s v="89FQ37514"/>
    <x v="266"/>
    <x v="267"/>
    <s v="ATTACH_BY_AMIDID"/>
    <s v="ATTACH_BY_AMIDID"/>
    <n v="5075.626953125"/>
    <s v="Services"/>
    <s v="13S2761"/>
    <s v="N/A"/>
    <x v="0"/>
    <m/>
    <m/>
    <m/>
    <x v="1"/>
    <x v="2"/>
  </r>
  <r>
    <x v="2"/>
    <x v="14"/>
    <s v="Japan"/>
    <s v="Q12014"/>
    <d v="2013-11-29T00:00:00"/>
    <s v="November"/>
    <x v="3"/>
    <m/>
    <x v="552"/>
    <s v="EDW - Non Compass"/>
    <s v="89FQ37514"/>
    <x v="266"/>
    <x v="267"/>
    <s v="ATTACH_BY_AMIDID"/>
    <s v="ATTACH_BY_AMIDID"/>
    <n v="5075.626953125"/>
    <s v="Services"/>
    <s v="13S2761"/>
    <s v="N/A"/>
    <x v="0"/>
    <m/>
    <m/>
    <m/>
    <x v="1"/>
    <x v="2"/>
  </r>
  <r>
    <x v="2"/>
    <x v="14"/>
    <s v="Japan"/>
    <s v="Q12014"/>
    <d v="2013-11-29T00:00:00"/>
    <s v="November"/>
    <x v="3"/>
    <m/>
    <x v="553"/>
    <s v="EDW - Non Compass"/>
    <s v="89FQ37514"/>
    <x v="266"/>
    <x v="267"/>
    <s v="ATTACH_BY_AMIDID"/>
    <s v="ATTACH_BY_AMIDID"/>
    <n v="5075.626953125"/>
    <s v="Services"/>
    <s v="13S2761"/>
    <s v="N/A"/>
    <x v="0"/>
    <m/>
    <m/>
    <m/>
    <x v="1"/>
    <x v="2"/>
  </r>
  <r>
    <x v="2"/>
    <x v="14"/>
    <s v="Japan"/>
    <s v="Q12014"/>
    <d v="2013-11-14T00:00:00"/>
    <s v="November"/>
    <x v="0"/>
    <m/>
    <x v="554"/>
    <s v="EDW - Non Compass"/>
    <s v="89FB13932"/>
    <x v="266"/>
    <x v="267"/>
    <s v="NO"/>
    <s v="ATTACH_BY_AMIDID"/>
    <n v="8485.6357421875"/>
    <s v="Education"/>
    <s v="20131121-1122 HPSE-LR11E JEIS"/>
    <s v="N/A"/>
    <x v="0"/>
    <m/>
    <m/>
    <m/>
    <x v="0"/>
    <x v="2"/>
  </r>
  <r>
    <x v="2"/>
    <x v="14"/>
    <s v="Japan"/>
    <s v="Q12014"/>
    <d v="2013-11-14T00:00:00"/>
    <s v="November"/>
    <x v="3"/>
    <m/>
    <x v="555"/>
    <s v="EDW - Non Compass"/>
    <s v="89FQ37210"/>
    <x v="266"/>
    <x v="267"/>
    <s v="NO"/>
    <s v="ATTACH_BY_AMIDID"/>
    <n v="7420.56640625"/>
    <s v="Services"/>
    <s v="13S2508"/>
    <s v="N/A"/>
    <x v="0"/>
    <m/>
    <m/>
    <m/>
    <x v="1"/>
    <x v="2"/>
  </r>
  <r>
    <x v="2"/>
    <x v="14"/>
    <s v="Japan"/>
    <s v="Q12014"/>
    <d v="2013-12-26T00:00:00"/>
    <s v="December"/>
    <x v="3"/>
    <m/>
    <x v="556"/>
    <s v="EDW - Compass"/>
    <s v="10924404"/>
    <x v="266"/>
    <x v="267"/>
    <s v="NO"/>
    <s v="NO"/>
    <n v="177584.84375"/>
    <s v="Services"/>
    <s v="13情S第2955号"/>
    <s v="0001581693"/>
    <x v="0"/>
    <m/>
    <m/>
    <m/>
    <x v="2"/>
    <x v="1"/>
  </r>
  <r>
    <x v="2"/>
    <x v="14"/>
    <s v="Japan"/>
    <s v="Q12014"/>
    <d v="2013-12-26T00:00:00"/>
    <s v="December"/>
    <x v="3"/>
    <m/>
    <x v="556"/>
    <s v="EDW - Compass"/>
    <s v="10924404"/>
    <x v="266"/>
    <x v="267"/>
    <s v="NO"/>
    <s v="NO"/>
    <n v="9865.82421875"/>
    <s v="Services"/>
    <s v="13情S第2955号"/>
    <s v="0001581693"/>
    <x v="0"/>
    <m/>
    <m/>
    <m/>
    <x v="2"/>
    <x v="1"/>
  </r>
  <r>
    <x v="2"/>
    <x v="14"/>
    <s v="Japan"/>
    <s v="Q12014"/>
    <d v="2013-12-27T00:00:00"/>
    <s v="December"/>
    <x v="3"/>
    <s v="Takasu, Kenichi"/>
    <x v="557"/>
    <s v="EDW - Compass"/>
    <s v="10896331"/>
    <x v="267"/>
    <x v="268"/>
    <s v="NO"/>
    <s v="NO"/>
    <n v="-13209.083984375"/>
    <s v="Services"/>
    <s v="LoC reversal date 12/2/2013"/>
    <s v="0001195971"/>
    <x v="0"/>
    <m/>
    <m/>
    <m/>
    <x v="1"/>
    <x v="0"/>
  </r>
  <r>
    <x v="2"/>
    <x v="14"/>
    <s v="Japan"/>
    <s v="Q12014"/>
    <d v="2013-12-27T00:00:00"/>
    <s v="December"/>
    <x v="3"/>
    <s v="Takasu, Kenichi"/>
    <x v="557"/>
    <s v="EDW - Compass"/>
    <s v="10896331"/>
    <x v="267"/>
    <x v="268"/>
    <s v="NO"/>
    <s v="NO"/>
    <n v="-124386.8203125"/>
    <s v="Services"/>
    <s v="LoC reversal date 12/2/2013"/>
    <s v="0001195971"/>
    <x v="0"/>
    <m/>
    <m/>
    <m/>
    <x v="1"/>
    <x v="0"/>
  </r>
  <r>
    <x v="2"/>
    <x v="14"/>
    <s v="Japan"/>
    <s v="Q12014"/>
    <d v="2013-11-25T00:00:00"/>
    <s v="November"/>
    <x v="0"/>
    <s v="Takasu, Kenichi"/>
    <x v="558"/>
    <s v="EDW - Non Compass"/>
    <s v="89FB13948"/>
    <x v="267"/>
    <x v="268"/>
    <s v="NO"/>
    <s v="NO"/>
    <n v="3908.232666015625"/>
    <s v="Education"/>
    <s v="201400001 OML"/>
    <s v="N/A"/>
    <x v="0"/>
    <m/>
    <m/>
    <m/>
    <x v="0"/>
    <x v="0"/>
  </r>
  <r>
    <x v="2"/>
    <x v="14"/>
    <s v="Japan"/>
    <s v="Q12014"/>
    <d v="2013-11-28T00:00:00"/>
    <s v="November"/>
    <x v="0"/>
    <s v="Takasu, Kenichi"/>
    <x v="559"/>
    <s v="EDW - Non Compass"/>
    <s v="89FB13956"/>
    <x v="268"/>
    <x v="269"/>
    <s v="NO"/>
    <s v="NO"/>
    <n v="507.56259155273437"/>
    <s v="Education"/>
    <s v="IA"/>
    <s v="N/A"/>
    <x v="0"/>
    <m/>
    <m/>
    <m/>
    <x v="0"/>
    <x v="1"/>
  </r>
  <r>
    <x v="2"/>
    <x v="14"/>
    <s v="Japan"/>
    <s v="Q12014"/>
    <d v="2013-11-28T00:00:00"/>
    <s v="November"/>
    <x v="0"/>
    <s v="Takasu, Kenichi"/>
    <x v="559"/>
    <s v="EDW - Non Compass"/>
    <s v="89FB13956"/>
    <x v="268"/>
    <x v="269"/>
    <s v="NO"/>
    <s v="NO"/>
    <n v="5627.85498046875"/>
    <s v="Education"/>
    <s v="IA"/>
    <s v="N/A"/>
    <x v="0"/>
    <m/>
    <m/>
    <m/>
    <x v="0"/>
    <x v="1"/>
  </r>
  <r>
    <x v="2"/>
    <x v="14"/>
    <s v="Japan"/>
    <s v="Q12014"/>
    <d v="2013-12-05T00:00:00"/>
    <s v="December"/>
    <x v="0"/>
    <s v="Takasu, Kenichi"/>
    <x v="560"/>
    <s v="EDW - Non Compass"/>
    <s v="89FB13967"/>
    <x v="268"/>
    <x v="269"/>
    <s v="NO"/>
    <s v="NO"/>
    <n v="5469.61328125"/>
    <s v="Education"/>
    <s v="IA52"/>
    <s v="N/A"/>
    <x v="0"/>
    <m/>
    <m/>
    <m/>
    <x v="0"/>
    <x v="1"/>
  </r>
  <r>
    <x v="2"/>
    <x v="14"/>
    <s v="Japan"/>
    <s v="Q12014"/>
    <d v="2013-12-05T00:00:00"/>
    <s v="December"/>
    <x v="0"/>
    <s v="Takasu, Kenichi"/>
    <x v="561"/>
    <s v="EDW - Non Compass"/>
    <s v="89FB13967"/>
    <x v="268"/>
    <x v="269"/>
    <s v="NO"/>
    <s v="NO"/>
    <n v="493.29119873046875"/>
    <s v="Education"/>
    <s v="IA52"/>
    <s v="N/A"/>
    <x v="0"/>
    <m/>
    <m/>
    <m/>
    <x v="0"/>
    <x v="1"/>
  </r>
  <r>
    <x v="2"/>
    <x v="14"/>
    <s v="Japan"/>
    <s v="Q12014"/>
    <d v="2013-12-05T00:00:00"/>
    <s v="December"/>
    <x v="0"/>
    <s v="Takasu, Kenichi"/>
    <x v="559"/>
    <s v="EDW - Non Compass"/>
    <s v="89FB13956"/>
    <x v="268"/>
    <x v="269"/>
    <s v="NO"/>
    <s v="NO"/>
    <n v="-5627.85498046875"/>
    <s v="Education"/>
    <s v="IA"/>
    <s v="N/A"/>
    <x v="0"/>
    <m/>
    <m/>
    <m/>
    <x v="0"/>
    <x v="1"/>
  </r>
  <r>
    <x v="2"/>
    <x v="14"/>
    <s v="Japan"/>
    <s v="Q12014"/>
    <d v="2013-12-05T00:00:00"/>
    <s v="December"/>
    <x v="0"/>
    <s v="Takasu, Kenichi"/>
    <x v="559"/>
    <s v="EDW - Non Compass"/>
    <s v="89FB13956"/>
    <x v="268"/>
    <x v="269"/>
    <s v="NO"/>
    <s v="NO"/>
    <n v="-507.56259155273437"/>
    <s v="Education"/>
    <s v="IA"/>
    <s v="N/A"/>
    <x v="0"/>
    <m/>
    <m/>
    <m/>
    <x v="0"/>
    <x v="1"/>
  </r>
  <r>
    <x v="2"/>
    <x v="14"/>
    <s v="Japan"/>
    <s v="Q12014"/>
    <d v="2013-12-27T00:00:00"/>
    <s v="December"/>
    <x v="3"/>
    <s v="Takasu, Kenichi"/>
    <x v="562"/>
    <s v="EDW - Compass"/>
    <s v="10926657"/>
    <x v="269"/>
    <x v="270"/>
    <s v="NO"/>
    <s v="NO"/>
    <n v="371954.59375"/>
    <s v="Services"/>
    <s v="LoC reversal date 2/10/2014"/>
    <s v="N/A"/>
    <x v="0"/>
    <m/>
    <m/>
    <m/>
    <x v="3"/>
    <x v="1"/>
  </r>
  <r>
    <x v="2"/>
    <x v="14"/>
    <s v="Japan"/>
    <s v="Q12014"/>
    <d v="2013-12-27T00:00:00"/>
    <s v="December"/>
    <x v="3"/>
    <s v="Takasu, Kenichi"/>
    <x v="562"/>
    <s v="EDW - Compass"/>
    <s v="10926657"/>
    <x v="269"/>
    <x v="270"/>
    <s v="NO"/>
    <s v="NO"/>
    <n v="22678.404296875"/>
    <s v="Services"/>
    <s v="LoC reversal date 2/10/2014"/>
    <s v="N/A"/>
    <x v="0"/>
    <m/>
    <m/>
    <m/>
    <x v="3"/>
    <x v="1"/>
  </r>
  <r>
    <x v="2"/>
    <x v="14"/>
    <s v="Japan"/>
    <s v="Q12014"/>
    <d v="2013-12-24T00:00:00"/>
    <s v="December"/>
    <x v="3"/>
    <s v="Takasu, Kenichi"/>
    <x v="563"/>
    <s v="EDW - Compass"/>
    <s v="10923954"/>
    <x v="269"/>
    <x v="270"/>
    <s v="NO"/>
    <s v="NO"/>
    <n v="19731.650390625"/>
    <s v="Services"/>
    <s v="ICOEM-HPSW Project ID JP3-SW075"/>
    <s v="N/A"/>
    <x v="0"/>
    <m/>
    <m/>
    <m/>
    <x v="1"/>
    <x v="1"/>
  </r>
  <r>
    <x v="2"/>
    <x v="14"/>
    <s v="Japan"/>
    <s v="Q12014"/>
    <d v="2013-11-26T00:00:00"/>
    <s v="November"/>
    <x v="3"/>
    <s v="Takasu, Kenichi"/>
    <x v="564"/>
    <s v="EDW - Compass"/>
    <s v="10911626"/>
    <x v="269"/>
    <x v="270"/>
    <s v="NO"/>
    <s v="NO"/>
    <n v="52786.51953125"/>
    <s v="Services"/>
    <s v="BMO-2013007086"/>
    <s v="0001247929"/>
    <x v="0"/>
    <m/>
    <m/>
    <m/>
    <x v="1"/>
    <x v="1"/>
  </r>
  <r>
    <x v="2"/>
    <x v="14"/>
    <s v="Japan"/>
    <s v="Q12014"/>
    <d v="2013-11-26T00:00:00"/>
    <s v="November"/>
    <x v="3"/>
    <s v="Takasu, Kenichi"/>
    <x v="564"/>
    <s v="EDW - Compass"/>
    <s v="10911626"/>
    <x v="269"/>
    <x v="270"/>
    <s v="NO"/>
    <s v="NO"/>
    <n v="4060.50146484375"/>
    <s v="Services"/>
    <s v="BMO-2013007086"/>
    <s v="0001247929"/>
    <x v="0"/>
    <m/>
    <m/>
    <m/>
    <x v="1"/>
    <x v="1"/>
  </r>
  <r>
    <x v="2"/>
    <x v="14"/>
    <s v="Japan"/>
    <s v="Q12014"/>
    <d v="2013-11-29T00:00:00"/>
    <s v="November"/>
    <x v="0"/>
    <m/>
    <x v="565"/>
    <s v="EDW - Non Compass"/>
    <s v="89WS86581"/>
    <x v="270"/>
    <x v="271"/>
    <s v="ATTACH_BY_AMIDID"/>
    <s v="NO"/>
    <n v="11.724599838256836"/>
    <s v="Education"/>
    <s v="HPBTO_YRRA201311"/>
    <s v="N/A"/>
    <x v="0"/>
    <m/>
    <m/>
    <m/>
    <x v="0"/>
    <x v="0"/>
  </r>
  <r>
    <x v="2"/>
    <x v="14"/>
    <s v="Japan"/>
    <s v="Q12014"/>
    <d v="2013-11-29T00:00:00"/>
    <s v="November"/>
    <x v="0"/>
    <m/>
    <x v="566"/>
    <s v="EDW - Non Compass"/>
    <s v="89WS86582"/>
    <x v="270"/>
    <x v="271"/>
    <s v="ATTACH_BY_PO"/>
    <s v="NO"/>
    <n v="1694.041259765625"/>
    <s v="Education"/>
    <s v="HPBTO_YRTA201311"/>
    <s v="N/A"/>
    <x v="0"/>
    <m/>
    <m/>
    <m/>
    <x v="0"/>
    <x v="0"/>
  </r>
  <r>
    <x v="2"/>
    <x v="14"/>
    <s v="Japan"/>
    <s v="Q12014"/>
    <d v="2013-11-29T00:00:00"/>
    <s v="November"/>
    <x v="1"/>
    <m/>
    <x v="566"/>
    <s v="EDW - Non Compass"/>
    <s v="89WS86582"/>
    <x v="270"/>
    <x v="271"/>
    <s v="ATTACH_BY_PO"/>
    <s v="NO"/>
    <n v="340.16848754882812"/>
    <s v="ART"/>
    <s v="HPBTO_YRTA201311"/>
    <s v="N/A"/>
    <x v="0"/>
    <m/>
    <m/>
    <m/>
    <x v="0"/>
    <x v="0"/>
  </r>
  <r>
    <x v="2"/>
    <x v="14"/>
    <s v="Japan"/>
    <s v="Q12014"/>
    <d v="2013-12-26T00:00:00"/>
    <s v="December"/>
    <x v="1"/>
    <m/>
    <x v="567"/>
    <s v="EDW - Non Compass"/>
    <s v="89WS11732"/>
    <x v="270"/>
    <x v="271"/>
    <s v="NO"/>
    <s v="NO"/>
    <n v="-129.548095703125"/>
    <s v="ART"/>
    <s v="HPBTO_YRTA201312"/>
    <s v="N/A"/>
    <x v="0"/>
    <m/>
    <m/>
    <m/>
    <x v="0"/>
    <x v="0"/>
  </r>
  <r>
    <x v="2"/>
    <x v="14"/>
    <s v="Japan"/>
    <s v="Q12014"/>
    <d v="2013-12-24T00:00:00"/>
    <s v="December"/>
    <x v="0"/>
    <m/>
    <x v="568"/>
    <s v="EDW - Non Compass"/>
    <s v="89FB13984"/>
    <x v="271"/>
    <x v="272"/>
    <s v="NO"/>
    <s v="NO"/>
    <n v="9503.7490234375"/>
    <s v="Education"/>
    <s v="LIFE 2013-12-352"/>
    <s v="N/A"/>
    <x v="0"/>
    <m/>
    <m/>
    <m/>
    <x v="0"/>
    <x v="0"/>
  </r>
  <r>
    <x v="2"/>
    <x v="14"/>
    <s v="Japan"/>
    <s v="Q12014"/>
    <d v="2013-11-25T00:00:00"/>
    <s v="November"/>
    <x v="0"/>
    <m/>
    <x v="569"/>
    <s v="EDW - Non Compass"/>
    <s v="89FB13946"/>
    <x v="272"/>
    <x v="273"/>
    <s v="NO"/>
    <s v="NO"/>
    <n v="3321.997802734375"/>
    <s v="Education"/>
    <s v="201400004 OML"/>
    <s v="N/A"/>
    <x v="0"/>
    <m/>
    <m/>
    <m/>
    <x v="0"/>
    <x v="0"/>
  </r>
  <r>
    <x v="2"/>
    <x v="15"/>
    <s v="Korea"/>
    <s v="Q12014"/>
    <d v="2013-12-20T00:00:00"/>
    <s v="December"/>
    <x v="0"/>
    <m/>
    <x v="570"/>
    <s v="EDW - Compass"/>
    <s v="40155175"/>
    <x v="273"/>
    <x v="274"/>
    <s v="NO"/>
    <s v="NO"/>
    <n v="9425.0703125"/>
    <s v="Education"/>
    <s v="E5001079S"/>
    <s v="N/A"/>
    <x v="0"/>
    <m/>
    <m/>
    <m/>
    <x v="0"/>
    <x v="0"/>
  </r>
  <r>
    <x v="2"/>
    <x v="15"/>
    <s v="Korea"/>
    <s v="Q12014"/>
    <d v="2013-12-26T00:00:00"/>
    <s v="December"/>
    <x v="3"/>
    <m/>
    <x v="571"/>
    <s v="EDW - Compass"/>
    <s v="10925760"/>
    <x v="274"/>
    <x v="275"/>
    <s v="NO"/>
    <s v="NO"/>
    <n v="9425.0703125"/>
    <s v="Services"/>
    <s v="KR5-B0084"/>
    <s v="OPP-0002115086"/>
    <x v="0"/>
    <m/>
    <m/>
    <m/>
    <x v="1"/>
    <x v="0"/>
  </r>
  <r>
    <x v="1"/>
    <x v="5"/>
    <s v="Lebanon"/>
    <s v="Q12014"/>
    <d v="2013-12-17T00:00:00"/>
    <s v="December"/>
    <x v="0"/>
    <m/>
    <x v="572"/>
    <s v="EDW - Compass"/>
    <s v="30220022"/>
    <x v="275"/>
    <x v="276"/>
    <s v="NO"/>
    <s v="NO"/>
    <n v="2760"/>
    <s v="Education"/>
    <s v="PRF131342"/>
    <s v="N/A"/>
    <x v="0"/>
    <m/>
    <m/>
    <m/>
    <x v="0"/>
    <x v="0"/>
  </r>
  <r>
    <x v="1"/>
    <x v="4"/>
    <s v="Luxemburg"/>
    <s v="Q12014"/>
    <d v="2013-11-08T00:00:00"/>
    <s v="November"/>
    <x v="3"/>
    <s v="Brosens, Greet"/>
    <x v="573"/>
    <s v="EDW - Compass"/>
    <s v="01082732"/>
    <x v="276"/>
    <x v="277"/>
    <s v="NO"/>
    <s v="NO"/>
    <n v="-2629.890869140625"/>
    <s v="Services"/>
    <s v="10160559 Stat Clearstream PSF"/>
    <s v="NOT PROVIDED TO ECO"/>
    <x v="0"/>
    <m/>
    <m/>
    <m/>
    <x v="1"/>
    <x v="0"/>
  </r>
  <r>
    <x v="1"/>
    <x v="4"/>
    <s v="Luxemburg"/>
    <s v="Q12014"/>
    <d v="2013-11-25T00:00:00"/>
    <s v="November"/>
    <x v="0"/>
    <m/>
    <x v="574"/>
    <s v="EDW - Compass"/>
    <s v="39487004"/>
    <x v="277"/>
    <x v="278"/>
    <s v="NO"/>
    <s v="NO"/>
    <n v="-38570.84765625"/>
    <s v="Education"/>
    <s v="LX107939A34571"/>
    <s v="N/A"/>
    <x v="0"/>
    <m/>
    <m/>
    <m/>
    <x v="0"/>
    <x v="0"/>
  </r>
  <r>
    <x v="1"/>
    <x v="4"/>
    <s v="Luxemburg"/>
    <s v="Q12014"/>
    <d v="2013-11-25T00:00:00"/>
    <s v="November"/>
    <x v="0"/>
    <m/>
    <x v="574"/>
    <s v="EDW - Compass"/>
    <s v="39487004"/>
    <x v="277"/>
    <x v="278"/>
    <s v="NO"/>
    <s v="NO"/>
    <n v="1.6239999532699585"/>
    <s v="Education"/>
    <s v="LX107939A34571"/>
    <s v="N/A"/>
    <x v="0"/>
    <m/>
    <m/>
    <m/>
    <x v="0"/>
    <x v="0"/>
  </r>
  <r>
    <x v="1"/>
    <x v="4"/>
    <s v="Luxemburg"/>
    <s v="Q12014"/>
    <d v="2013-11-25T00:00:00"/>
    <s v="November"/>
    <x v="0"/>
    <m/>
    <x v="575"/>
    <s v="EDW - Compass"/>
    <s v="30106561"/>
    <x v="277"/>
    <x v="278"/>
    <s v="NO"/>
    <s v="NO"/>
    <n v="173.02000427246094"/>
    <s v="Education"/>
    <s v="LX107939A34571"/>
    <s v="N/A"/>
    <x v="0"/>
    <m/>
    <m/>
    <m/>
    <x v="0"/>
    <x v="0"/>
  </r>
  <r>
    <x v="1"/>
    <x v="1"/>
    <s v="UK"/>
    <s v="Q12014"/>
    <d v="2013-11-29T00:00:00"/>
    <s v="November"/>
    <x v="3"/>
    <m/>
    <x v="576"/>
    <s v="EDW - Compass"/>
    <s v="01209594"/>
    <x v="278"/>
    <x v="279"/>
    <s v="NO"/>
    <s v="NO"/>
    <n v="3324.233154296875"/>
    <s v="Services"/>
    <s v="5000085677"/>
    <s v="CRMEM1-2-1DGCKXO"/>
    <x v="0"/>
    <m/>
    <m/>
    <m/>
    <x v="1"/>
    <x v="0"/>
  </r>
  <r>
    <x v="0"/>
    <x v="6"/>
    <s v="Mexico"/>
    <s v="Q12014"/>
    <d v="2013-11-20T00:00:00"/>
    <s v="November"/>
    <x v="2"/>
    <s v="Gutierrez, Sonia"/>
    <x v="577"/>
    <s v="EDW - Non Compass"/>
    <s v="36Z035552"/>
    <x v="279"/>
    <x v="280"/>
    <s v="NO"/>
    <s v="NO"/>
    <n v="5105.39990234375"/>
    <s v="ART"/>
    <s v="8800256056/DIRECT/RED UNO"/>
    <s v="N/A"/>
    <x v="0"/>
    <m/>
    <m/>
    <m/>
    <x v="0"/>
    <x v="0"/>
  </r>
  <r>
    <x v="0"/>
    <x v="6"/>
    <s v="Mexico"/>
    <s v="Q12014"/>
    <d v="2013-11-20T00:00:00"/>
    <s v="November"/>
    <x v="1"/>
    <s v="Gutierrez, Sonia"/>
    <x v="577"/>
    <s v="EDW - Non Compass"/>
    <s v="36Z035552"/>
    <x v="279"/>
    <x v="280"/>
    <s v="NO"/>
    <s v="NO"/>
    <n v="20697.599609375"/>
    <s v="ART"/>
    <s v="8800256056/DIRECT/RED UNO"/>
    <s v="N/A"/>
    <x v="0"/>
    <m/>
    <m/>
    <m/>
    <x v="0"/>
    <x v="0"/>
  </r>
  <r>
    <x v="0"/>
    <x v="6"/>
    <s v="Mexico"/>
    <s v="Q12014"/>
    <d v="2013-11-29T00:00:00"/>
    <s v="November"/>
    <x v="0"/>
    <s v="Gutierrez, Sonia"/>
    <x v="578"/>
    <s v="EDW - Compass"/>
    <s v="23626703"/>
    <x v="279"/>
    <x v="280"/>
    <s v="NO"/>
    <s v="NO"/>
    <n v="-25803"/>
    <s v="Education"/>
    <s v="Pedido 1623650 30/05/2013"/>
    <s v="N/A"/>
    <x v="0"/>
    <m/>
    <m/>
    <m/>
    <x v="0"/>
    <x v="0"/>
  </r>
  <r>
    <x v="0"/>
    <x v="6"/>
    <s v="Mexico"/>
    <s v="Q12014"/>
    <d v="2013-11-28T00:00:00"/>
    <s v="November"/>
    <x v="0"/>
    <m/>
    <x v="579"/>
    <s v="EDW - Compass"/>
    <s v="22944616"/>
    <x v="280"/>
    <x v="281"/>
    <s v="NO"/>
    <s v="NO"/>
    <n v="-10980"/>
    <s v="Education"/>
    <s v="OC 5500262266 14/12/2012"/>
    <s v="N/A"/>
    <x v="0"/>
    <m/>
    <m/>
    <m/>
    <x v="0"/>
    <x v="0"/>
  </r>
  <r>
    <x v="0"/>
    <x v="6"/>
    <s v="Mexico"/>
    <s v="Q12014"/>
    <d v="2013-11-28T00:00:00"/>
    <s v="November"/>
    <x v="0"/>
    <m/>
    <x v="579"/>
    <s v="EDW - Compass"/>
    <s v="22944616"/>
    <x v="280"/>
    <x v="281"/>
    <s v="NO"/>
    <s v="NO"/>
    <n v="10980"/>
    <s v="Education"/>
    <s v="OC 5500262266 14/12/2012"/>
    <s v="N/A"/>
    <x v="0"/>
    <m/>
    <m/>
    <m/>
    <x v="0"/>
    <x v="0"/>
  </r>
  <r>
    <x v="0"/>
    <x v="6"/>
    <s v="Mexico"/>
    <s v="Q12014"/>
    <d v="2013-12-13T00:00:00"/>
    <s v="December"/>
    <x v="3"/>
    <s v="Gutierrez, Sonia"/>
    <x v="580"/>
    <s v="EDW - Compass"/>
    <s v="23758399"/>
    <x v="281"/>
    <x v="282"/>
    <s v="NO"/>
    <s v="NO"/>
    <n v="82944"/>
    <s v="Services"/>
    <s v="1068111063"/>
    <s v="OPP-0001633849"/>
    <x v="0"/>
    <m/>
    <m/>
    <m/>
    <x v="1"/>
    <x v="0"/>
  </r>
  <r>
    <x v="0"/>
    <x v="6"/>
    <s v="Mexico"/>
    <s v="Q12014"/>
    <d v="2013-12-13T00:00:00"/>
    <s v="December"/>
    <x v="3"/>
    <s v="Gutierrez, Sonia"/>
    <x v="580"/>
    <s v="EDW - Compass"/>
    <s v="23758399"/>
    <x v="281"/>
    <x v="282"/>
    <s v="NO"/>
    <s v="NO"/>
    <n v="11404.7998046875"/>
    <s v="Services"/>
    <s v="1068111063"/>
    <s v="OPP-0001633849"/>
    <x v="0"/>
    <m/>
    <m/>
    <m/>
    <x v="1"/>
    <x v="0"/>
  </r>
  <r>
    <x v="0"/>
    <x v="6"/>
    <s v="Mexico"/>
    <s v="Q12014"/>
    <d v="2013-11-05T00:00:00"/>
    <s v="November"/>
    <x v="0"/>
    <m/>
    <x v="581"/>
    <s v="EDW - Non Compass"/>
    <s v="36Z028272"/>
    <x v="282"/>
    <x v="283"/>
    <s v="ATTACH_BY_PO"/>
    <s v="ATTACH_BY_PO"/>
    <n v="16232.4765625"/>
    <s v="Education"/>
    <s v="OM/UAI/DGRMSG/AD/015/2013"/>
    <s v="N/A"/>
    <x v="0"/>
    <m/>
    <m/>
    <m/>
    <x v="3"/>
    <x v="2"/>
  </r>
  <r>
    <x v="0"/>
    <x v="6"/>
    <s v="Mexico"/>
    <s v="Q12014"/>
    <d v="2013-11-05T00:00:00"/>
    <s v="November"/>
    <x v="3"/>
    <m/>
    <x v="581"/>
    <s v="EDW - Non Compass"/>
    <s v="36Z028272"/>
    <x v="282"/>
    <x v="283"/>
    <s v="ATTACH_BY_PO"/>
    <s v="ATTACH_BY_PO"/>
    <n v="335337.75"/>
    <s v="Services"/>
    <s v="OM/UAI/DGRMSG/AD/015/2013"/>
    <s v="N/A"/>
    <x v="0"/>
    <m/>
    <m/>
    <m/>
    <x v="3"/>
    <x v="2"/>
  </r>
  <r>
    <x v="0"/>
    <x v="6"/>
    <s v="Mexico"/>
    <s v="Q12014"/>
    <d v="2013-11-05T00:00:00"/>
    <s v="November"/>
    <x v="0"/>
    <m/>
    <x v="582"/>
    <s v="EDW - Non Compass"/>
    <s v="36Z028272"/>
    <x v="282"/>
    <x v="283"/>
    <s v="ATTACH_BY_PO"/>
    <s v="ATTACH_BY_PO"/>
    <n v="-16232.4765625"/>
    <s v="Education"/>
    <s v="OM/UAI/DGRMSG/AD/015/2013"/>
    <s v="N/A"/>
    <x v="0"/>
    <m/>
    <m/>
    <m/>
    <x v="1"/>
    <x v="2"/>
  </r>
  <r>
    <x v="0"/>
    <x v="6"/>
    <s v="Mexico"/>
    <s v="Q12014"/>
    <d v="2013-11-05T00:00:00"/>
    <s v="November"/>
    <x v="3"/>
    <m/>
    <x v="582"/>
    <s v="EDW - Non Compass"/>
    <s v="36Z028272"/>
    <x v="282"/>
    <x v="283"/>
    <s v="ATTACH_BY_PO"/>
    <s v="ATTACH_BY_PO"/>
    <n v="-335337.75"/>
    <s v="Services"/>
    <s v="OM/UAI/DGRMSG/AD/015/2013"/>
    <s v="N/A"/>
    <x v="0"/>
    <m/>
    <m/>
    <m/>
    <x v="1"/>
    <x v="2"/>
  </r>
  <r>
    <x v="0"/>
    <x v="6"/>
    <s v="Mexico"/>
    <s v="Q12014"/>
    <d v="2013-12-26T00:00:00"/>
    <s v="December"/>
    <x v="0"/>
    <m/>
    <x v="583"/>
    <s v="EDW - Non Compass"/>
    <s v="36Z036687"/>
    <x v="0"/>
    <x v="0"/>
    <s v="NO"/>
    <s v="NO"/>
    <n v="10760.400390625"/>
    <s v="Education"/>
    <s v="X55840/R2RY3/SAT"/>
    <s v="N/A"/>
    <x v="0"/>
    <m/>
    <m/>
    <m/>
    <x v="0"/>
    <x v="0"/>
  </r>
  <r>
    <x v="0"/>
    <x v="6"/>
    <s v="Mexico"/>
    <s v="Q12014"/>
    <d v="2013-12-26T00:00:00"/>
    <s v="December"/>
    <x v="0"/>
    <m/>
    <x v="583"/>
    <s v="EDW - Non Compass"/>
    <s v="36Z036687"/>
    <x v="0"/>
    <x v="0"/>
    <s v="NO"/>
    <s v="NO"/>
    <n v="10760.400390625"/>
    <s v="Education"/>
    <s v="X55840/R2RY3/SAT"/>
    <s v="N/A"/>
    <x v="0"/>
    <m/>
    <m/>
    <m/>
    <x v="0"/>
    <x v="0"/>
  </r>
  <r>
    <x v="0"/>
    <x v="6"/>
    <s v="Mexico"/>
    <s v="Q12014"/>
    <d v="2013-12-26T00:00:00"/>
    <s v="December"/>
    <x v="0"/>
    <m/>
    <x v="583"/>
    <s v="EDW - Non Compass"/>
    <s v="36Z036687"/>
    <x v="0"/>
    <x v="0"/>
    <s v="NO"/>
    <s v="NO"/>
    <n v="5380.2001953125"/>
    <s v="Education"/>
    <s v="X55840/R2RY3/SAT"/>
    <s v="N/A"/>
    <x v="0"/>
    <m/>
    <m/>
    <m/>
    <x v="0"/>
    <x v="0"/>
  </r>
  <r>
    <x v="0"/>
    <x v="6"/>
    <s v="Mexico"/>
    <s v="Q12014"/>
    <d v="2013-12-26T00:00:00"/>
    <s v="December"/>
    <x v="0"/>
    <m/>
    <x v="583"/>
    <s v="EDW - Non Compass"/>
    <s v="36Z036687"/>
    <x v="0"/>
    <x v="0"/>
    <s v="NO"/>
    <s v="NO"/>
    <n v="10760.400390625"/>
    <s v="Education"/>
    <s v="X55840/R2RY3/SAT"/>
    <s v="N/A"/>
    <x v="0"/>
    <m/>
    <m/>
    <m/>
    <x v="0"/>
    <x v="0"/>
  </r>
  <r>
    <x v="2"/>
    <x v="13"/>
    <s v="Malaysia"/>
    <s v="Q12014"/>
    <d v="2013-11-21T00:00:00"/>
    <s v="November"/>
    <x v="1"/>
    <m/>
    <x v="584"/>
    <s v="EDW - Non Compass"/>
    <s v="687337061"/>
    <x v="283"/>
    <x v="284"/>
    <s v="NO"/>
    <s v="NO"/>
    <n v="-7550.32080078125"/>
    <s v="ART"/>
    <s v="13/0257"/>
    <s v="N/A"/>
    <x v="0"/>
    <m/>
    <m/>
    <m/>
    <x v="0"/>
    <x v="0"/>
  </r>
  <r>
    <x v="2"/>
    <x v="13"/>
    <s v="Malaysia"/>
    <s v="Q12014"/>
    <d v="2013-11-21T00:00:00"/>
    <s v="November"/>
    <x v="2"/>
    <m/>
    <x v="585"/>
    <s v="EDW - Non Compass"/>
    <s v="687337061"/>
    <x v="283"/>
    <x v="284"/>
    <s v="NO"/>
    <s v="NO"/>
    <n v="4303.85400390625"/>
    <s v="ART"/>
    <s v="13/0257"/>
    <s v="N/A"/>
    <x v="0"/>
    <m/>
    <m/>
    <m/>
    <x v="0"/>
    <x v="0"/>
  </r>
  <r>
    <x v="2"/>
    <x v="13"/>
    <s v="Malaysia"/>
    <s v="Q12014"/>
    <d v="2013-11-21T00:00:00"/>
    <s v="November"/>
    <x v="2"/>
    <m/>
    <x v="585"/>
    <s v="EDW - Non Compass"/>
    <s v="687337061"/>
    <x v="283"/>
    <x v="284"/>
    <s v="NO"/>
    <s v="NO"/>
    <n v="1056.666748046875"/>
    <s v="ART"/>
    <s v="13/0257"/>
    <s v="N/A"/>
    <x v="0"/>
    <m/>
    <m/>
    <m/>
    <x v="0"/>
    <x v="0"/>
  </r>
  <r>
    <x v="2"/>
    <x v="13"/>
    <s v="Malaysia"/>
    <s v="Q12014"/>
    <d v="2013-11-21T00:00:00"/>
    <s v="November"/>
    <x v="2"/>
    <m/>
    <x v="584"/>
    <s v="EDW - Non Compass"/>
    <s v="687337061"/>
    <x v="283"/>
    <x v="284"/>
    <s v="NO"/>
    <s v="NO"/>
    <n v="-4303.85400390625"/>
    <s v="ART"/>
    <s v="13/0257"/>
    <s v="N/A"/>
    <x v="0"/>
    <m/>
    <m/>
    <m/>
    <x v="0"/>
    <x v="0"/>
  </r>
  <r>
    <x v="2"/>
    <x v="13"/>
    <s v="Malaysia"/>
    <s v="Q12014"/>
    <d v="2013-11-21T00:00:00"/>
    <s v="November"/>
    <x v="2"/>
    <m/>
    <x v="584"/>
    <s v="EDW - Non Compass"/>
    <s v="687337061"/>
    <x v="283"/>
    <x v="284"/>
    <s v="NO"/>
    <s v="NO"/>
    <n v="-1056.666748046875"/>
    <s v="ART"/>
    <s v="13/0257"/>
    <s v="N/A"/>
    <x v="0"/>
    <m/>
    <m/>
    <m/>
    <x v="0"/>
    <x v="0"/>
  </r>
  <r>
    <x v="2"/>
    <x v="13"/>
    <s v="Malaysia"/>
    <s v="Q12014"/>
    <d v="2013-11-21T00:00:00"/>
    <s v="November"/>
    <x v="1"/>
    <m/>
    <x v="585"/>
    <s v="EDW - Non Compass"/>
    <s v="687337061"/>
    <x v="283"/>
    <x v="284"/>
    <s v="NO"/>
    <s v="NO"/>
    <n v="15100.451171875"/>
    <s v="ART"/>
    <s v="13/0257"/>
    <s v="N/A"/>
    <x v="0"/>
    <m/>
    <m/>
    <m/>
    <x v="0"/>
    <x v="0"/>
  </r>
  <r>
    <x v="2"/>
    <x v="13"/>
    <s v="Malaysia"/>
    <s v="Q12014"/>
    <d v="2013-11-21T00:00:00"/>
    <s v="November"/>
    <x v="1"/>
    <m/>
    <x v="585"/>
    <s v="EDW - Non Compass"/>
    <s v="687337061"/>
    <x v="283"/>
    <x v="284"/>
    <s v="NO"/>
    <s v="NO"/>
    <n v="15100.451171875"/>
    <s v="ART"/>
    <s v="13/0257"/>
    <s v="N/A"/>
    <x v="0"/>
    <m/>
    <m/>
    <m/>
    <x v="0"/>
    <x v="0"/>
  </r>
  <r>
    <x v="2"/>
    <x v="13"/>
    <s v="Malaysia"/>
    <s v="Q12014"/>
    <d v="2013-11-21T00:00:00"/>
    <s v="November"/>
    <x v="1"/>
    <m/>
    <x v="584"/>
    <s v="EDW - Non Compass"/>
    <s v="687337061"/>
    <x v="283"/>
    <x v="284"/>
    <s v="NO"/>
    <s v="NO"/>
    <n v="-15100.451171875"/>
    <s v="ART"/>
    <s v="13/0257"/>
    <s v="N/A"/>
    <x v="0"/>
    <m/>
    <m/>
    <m/>
    <x v="0"/>
    <x v="0"/>
  </r>
  <r>
    <x v="2"/>
    <x v="13"/>
    <s v="Malaysia"/>
    <s v="Q12014"/>
    <d v="2013-11-21T00:00:00"/>
    <s v="November"/>
    <x v="1"/>
    <m/>
    <x v="584"/>
    <s v="EDW - Non Compass"/>
    <s v="687337061"/>
    <x v="283"/>
    <x v="284"/>
    <s v="NO"/>
    <s v="NO"/>
    <n v="-15100.451171875"/>
    <s v="ART"/>
    <s v="13/0257"/>
    <s v="N/A"/>
    <x v="0"/>
    <m/>
    <m/>
    <m/>
    <x v="0"/>
    <x v="0"/>
  </r>
  <r>
    <x v="2"/>
    <x v="13"/>
    <s v="Malaysia"/>
    <s v="Q12014"/>
    <d v="2013-11-21T00:00:00"/>
    <s v="November"/>
    <x v="1"/>
    <m/>
    <x v="585"/>
    <s v="EDW - Non Compass"/>
    <s v="687337061"/>
    <x v="283"/>
    <x v="284"/>
    <s v="NO"/>
    <s v="NO"/>
    <n v="7550.32080078125"/>
    <s v="ART"/>
    <s v="13/0257"/>
    <s v="N/A"/>
    <x v="0"/>
    <m/>
    <m/>
    <m/>
    <x v="0"/>
    <x v="0"/>
  </r>
  <r>
    <x v="2"/>
    <x v="13"/>
    <s v="Malaysia"/>
    <s v="Q12014"/>
    <d v="2013-11-21T00:00:00"/>
    <s v="November"/>
    <x v="0"/>
    <s v="Siong Cheng LIM"/>
    <x v="586"/>
    <s v="EDW - Compass"/>
    <s v="40048622"/>
    <x v="284"/>
    <x v="285"/>
    <s v="NO"/>
    <s v="NO"/>
    <n v="3346.03173828125"/>
    <s v="Education"/>
    <s v="8800065691 (9200)"/>
    <s v="N/A"/>
    <x v="0"/>
    <m/>
    <m/>
    <m/>
    <x v="0"/>
    <x v="0"/>
  </r>
  <r>
    <x v="2"/>
    <x v="13"/>
    <s v="Malaysia"/>
    <s v="Q12014"/>
    <d v="2013-11-26T00:00:00"/>
    <s v="November"/>
    <x v="3"/>
    <m/>
    <x v="587"/>
    <s v="EDW - Compass"/>
    <s v="10894692"/>
    <x v="285"/>
    <x v="286"/>
    <s v="NO"/>
    <s v="NO"/>
    <n v="2135.42529296875"/>
    <s v="Services"/>
    <s v="MAYBANK/PO/0000123868"/>
    <s v="0000110822"/>
    <x v="0"/>
    <m/>
    <m/>
    <m/>
    <x v="1"/>
    <x v="0"/>
  </r>
  <r>
    <x v="1"/>
    <x v="4"/>
    <s v="Netherland"/>
    <s v="Q12014"/>
    <d v="2013-11-29T00:00:00"/>
    <s v="November"/>
    <x v="0"/>
    <m/>
    <x v="588"/>
    <s v="EDW - Non Compass"/>
    <s v="85R637158"/>
    <x v="286"/>
    <x v="287"/>
    <s v="NO"/>
    <s v="NO"/>
    <n v="3181.07666015625"/>
    <s v="Education"/>
    <s v="IvB-0120-2700-I"/>
    <s v="N/A"/>
    <x v="0"/>
    <m/>
    <m/>
    <m/>
    <x v="0"/>
    <x v="0"/>
  </r>
  <r>
    <x v="1"/>
    <x v="4"/>
    <s v="Netherland"/>
    <s v="Q12014"/>
    <d v="2013-11-29T00:00:00"/>
    <s v="November"/>
    <x v="3"/>
    <s v="GWE CP TBH 01"/>
    <x v="589"/>
    <s v="EDW - Compass"/>
    <s v="01209057"/>
    <x v="287"/>
    <x v="288"/>
    <s v="NO"/>
    <s v="NO"/>
    <n v="17944.53515625"/>
    <s v="Services"/>
    <s v="OPP-0001938373"/>
    <s v="NA"/>
    <x v="0"/>
    <m/>
    <m/>
    <m/>
    <x v="1"/>
    <x v="1"/>
  </r>
  <r>
    <x v="1"/>
    <x v="4"/>
    <s v="Netherland"/>
    <s v="Q12014"/>
    <d v="2013-11-18T00:00:00"/>
    <s v="November"/>
    <x v="3"/>
    <s v="GWE CP TBH 01"/>
    <x v="590"/>
    <s v="EDW - Compass"/>
    <s v="01200163"/>
    <x v="287"/>
    <x v="288"/>
    <s v="NO"/>
    <s v="NO"/>
    <n v="26508.97265625"/>
    <s v="Services"/>
    <s v="OPP-0001938358"/>
    <s v="NA"/>
    <x v="0"/>
    <m/>
    <m/>
    <m/>
    <x v="1"/>
    <x v="1"/>
  </r>
  <r>
    <x v="1"/>
    <x v="4"/>
    <s v="Netherland"/>
    <s v="Q12014"/>
    <d v="2013-12-19T00:00:00"/>
    <s v="December"/>
    <x v="3"/>
    <s v="GWE CP TBH 01"/>
    <x v="591"/>
    <s v="EDW - Compass"/>
    <s v="01221578"/>
    <x v="287"/>
    <x v="288"/>
    <s v="NO"/>
    <s v="NO"/>
    <n v="112234.9140625"/>
    <s v="Services"/>
    <s v="HF20134890"/>
    <s v="OPP-0001707042"/>
    <x v="0"/>
    <m/>
    <m/>
    <m/>
    <x v="2"/>
    <x v="1"/>
  </r>
  <r>
    <x v="1"/>
    <x v="4"/>
    <s v="Netherland"/>
    <s v="Q12014"/>
    <d v="2013-11-28T00:00:00"/>
    <s v="November"/>
    <x v="3"/>
    <s v="GWE CP TBH 01"/>
    <x v="592"/>
    <s v="EDW - Compass"/>
    <s v="01207712"/>
    <x v="287"/>
    <x v="288"/>
    <s v="NO"/>
    <s v="NO"/>
    <n v="33197.390625"/>
    <s v="Services"/>
    <s v="OPP-0001948478"/>
    <s v="N/A"/>
    <x v="0"/>
    <m/>
    <m/>
    <m/>
    <x v="1"/>
    <x v="1"/>
  </r>
  <r>
    <x v="1"/>
    <x v="4"/>
    <s v="Netherland"/>
    <s v="Q12014"/>
    <d v="2013-11-28T00:00:00"/>
    <s v="November"/>
    <x v="3"/>
    <s v="GWE CP TBH 01"/>
    <x v="592"/>
    <s v="EDW - Compass"/>
    <s v="01207712"/>
    <x v="287"/>
    <x v="288"/>
    <s v="NO"/>
    <s v="NO"/>
    <n v="5342.57763671875"/>
    <s v="Services"/>
    <s v="OPP-0001948478"/>
    <s v="N/A"/>
    <x v="0"/>
    <m/>
    <m/>
    <m/>
    <x v="1"/>
    <x v="1"/>
  </r>
  <r>
    <x v="1"/>
    <x v="4"/>
    <s v="Netherland"/>
    <s v="Q12014"/>
    <d v="2013-12-20T00:00:00"/>
    <s v="December"/>
    <x v="3"/>
    <s v="GWE CP TBH 02"/>
    <x v="593"/>
    <s v="EDW - Compass"/>
    <s v="00919073"/>
    <x v="288"/>
    <x v="289"/>
    <s v="NO"/>
    <s v="NO"/>
    <n v="-15994.337890625"/>
    <s v="Services"/>
    <s v="4550075592"/>
    <s v="N/A"/>
    <x v="0"/>
    <m/>
    <m/>
    <m/>
    <x v="1"/>
    <x v="1"/>
  </r>
  <r>
    <x v="1"/>
    <x v="4"/>
    <s v="Netherland"/>
    <s v="Q12014"/>
    <d v="2013-12-20T00:00:00"/>
    <s v="December"/>
    <x v="3"/>
    <s v="GWE CP TBH 02"/>
    <x v="593"/>
    <s v="EDW - Compass"/>
    <s v="00919073"/>
    <x v="288"/>
    <x v="289"/>
    <s v="NO"/>
    <s v="NO"/>
    <n v="-4736.57177734375"/>
    <s v="Services"/>
    <s v="4550075592"/>
    <s v="N/A"/>
    <x v="0"/>
    <m/>
    <m/>
    <m/>
    <x v="1"/>
    <x v="1"/>
  </r>
  <r>
    <x v="1"/>
    <x v="4"/>
    <s v="Netherland"/>
    <s v="Q12014"/>
    <d v="2013-12-20T00:00:00"/>
    <s v="December"/>
    <x v="3"/>
    <s v="GWE CP TBH 02"/>
    <x v="593"/>
    <s v="EDW - Compass"/>
    <s v="00919073"/>
    <x v="288"/>
    <x v="289"/>
    <s v="NO"/>
    <s v="NO"/>
    <n v="-14296.5478515625"/>
    <s v="Services"/>
    <s v="4550075592"/>
    <s v="N/A"/>
    <x v="0"/>
    <m/>
    <m/>
    <m/>
    <x v="1"/>
    <x v="1"/>
  </r>
  <r>
    <x v="1"/>
    <x v="4"/>
    <s v="Netherland"/>
    <s v="Q12014"/>
    <d v="2013-12-20T00:00:00"/>
    <s v="December"/>
    <x v="3"/>
    <s v="GWE CP TBH 02"/>
    <x v="593"/>
    <s v="EDW - Compass"/>
    <s v="00919073"/>
    <x v="288"/>
    <x v="289"/>
    <s v="NO"/>
    <s v="NO"/>
    <n v="-1248.6923828125"/>
    <s v="Services"/>
    <s v="4550075592"/>
    <s v="N/A"/>
    <x v="0"/>
    <m/>
    <m/>
    <m/>
    <x v="1"/>
    <x v="1"/>
  </r>
  <r>
    <x v="1"/>
    <x v="1"/>
    <s v="UK"/>
    <s v="Q12014"/>
    <d v="2013-12-20T00:00:00"/>
    <s v="December"/>
    <x v="3"/>
    <s v="GWE CP TBH 02"/>
    <x v="594"/>
    <s v="EDW - Compass"/>
    <s v="01223697"/>
    <x v="288"/>
    <x v="289"/>
    <s v="NO"/>
    <s v="NO"/>
    <n v="59836.8671875"/>
    <s v="Services"/>
    <s v="LOC policy - de-book 1 Feb 2014 CR2"/>
    <s v="OPP-0000016696"/>
    <x v="0"/>
    <m/>
    <m/>
    <m/>
    <x v="3"/>
    <x v="1"/>
  </r>
  <r>
    <x v="1"/>
    <x v="1"/>
    <s v="UK"/>
    <s v="Q12014"/>
    <d v="2013-12-20T00:00:00"/>
    <s v="December"/>
    <x v="3"/>
    <s v="GWE CP TBH 02"/>
    <x v="594"/>
    <s v="EDW - Compass"/>
    <s v="01223697"/>
    <x v="288"/>
    <x v="289"/>
    <s v="NO"/>
    <s v="NO"/>
    <n v="107055.46875"/>
    <s v="Services"/>
    <s v="LOC policy - de-book 1 Feb 2014 CR2"/>
    <s v="OPP-0000016696"/>
    <x v="0"/>
    <m/>
    <m/>
    <m/>
    <x v="3"/>
    <x v="1"/>
  </r>
  <r>
    <x v="1"/>
    <x v="1"/>
    <s v="UK"/>
    <s v="Q12014"/>
    <d v="2013-12-20T00:00:00"/>
    <s v="December"/>
    <x v="3"/>
    <s v="GWE CP TBH 02"/>
    <x v="594"/>
    <s v="EDW - Compass"/>
    <s v="01223697"/>
    <x v="288"/>
    <x v="289"/>
    <s v="NO"/>
    <s v="NO"/>
    <n v="104551.3828125"/>
    <s v="Services"/>
    <s v="LOC policy - de-book 1 Feb 2014 CR2"/>
    <s v="OPP-0000016696"/>
    <x v="0"/>
    <m/>
    <m/>
    <m/>
    <x v="3"/>
    <x v="1"/>
  </r>
  <r>
    <x v="1"/>
    <x v="1"/>
    <s v="UK"/>
    <s v="Q12014"/>
    <d v="2013-12-20T00:00:00"/>
    <s v="December"/>
    <x v="3"/>
    <s v="GWE CP TBH 02"/>
    <x v="594"/>
    <s v="EDW - Compass"/>
    <s v="01223697"/>
    <x v="288"/>
    <x v="289"/>
    <s v="NO"/>
    <s v="NO"/>
    <n v="6045.4052734375"/>
    <s v="Services"/>
    <s v="LOC policy - de-book 1 Feb 2014 CR2"/>
    <s v="OPP-0000016696"/>
    <x v="0"/>
    <m/>
    <m/>
    <m/>
    <x v="3"/>
    <x v="1"/>
  </r>
  <r>
    <x v="1"/>
    <x v="1"/>
    <s v="UK"/>
    <s v="Q12014"/>
    <d v="2013-11-29T00:00:00"/>
    <s v="November"/>
    <x v="3"/>
    <s v="GWE CP TBH 02"/>
    <x v="595"/>
    <s v="EDW - Compass"/>
    <s v="01209019"/>
    <x v="288"/>
    <x v="289"/>
    <s v="NO"/>
    <s v="NO"/>
    <n v="58768.3515625"/>
    <s v="Services"/>
    <s v="LOC policy - de-book 13 Ian 2014"/>
    <s v="OPP-0001528879"/>
    <x v="0"/>
    <m/>
    <m/>
    <m/>
    <x v="1"/>
    <x v="1"/>
  </r>
  <r>
    <x v="1"/>
    <x v="1"/>
    <s v="UK"/>
    <s v="Q12014"/>
    <d v="2013-11-29T00:00:00"/>
    <s v="November"/>
    <x v="4"/>
    <s v="GWE CP TBH 02"/>
    <x v="596"/>
    <s v="EDW - Compass"/>
    <s v="01209012"/>
    <x v="288"/>
    <x v="289"/>
    <s v="NO"/>
    <s v="NO"/>
    <n v="103425"/>
    <s v="Services"/>
    <s v="LOC policy - de-book 13 Ian 2014"/>
    <s v="OPP-0001529076"/>
    <x v="0"/>
    <m/>
    <m/>
    <m/>
    <x v="0"/>
    <x v="1"/>
  </r>
  <r>
    <x v="1"/>
    <x v="1"/>
    <s v="UK"/>
    <s v="Q12014"/>
    <d v="2013-11-29T00:00:00"/>
    <s v="November"/>
    <x v="3"/>
    <s v="GWE CP TBH 02"/>
    <x v="595"/>
    <s v="EDW - Compass"/>
    <s v="01209019"/>
    <x v="288"/>
    <x v="289"/>
    <s v="NO"/>
    <s v="NO"/>
    <n v="4078.303466796875"/>
    <s v="Services"/>
    <s v="LOC policy - de-book 13 Ian 2014"/>
    <s v="OPP-0001528879"/>
    <x v="0"/>
    <m/>
    <m/>
    <m/>
    <x v="1"/>
    <x v="1"/>
  </r>
  <r>
    <x v="1"/>
    <x v="1"/>
    <s v="UK"/>
    <s v="Q12014"/>
    <d v="2013-11-29T00:00:00"/>
    <s v="November"/>
    <x v="4"/>
    <s v="GWE CP TBH 02"/>
    <x v="596"/>
    <s v="EDW - Compass"/>
    <s v="01209012"/>
    <x v="288"/>
    <x v="289"/>
    <s v="NO"/>
    <s v="NO"/>
    <n v="10343"/>
    <s v="Services"/>
    <s v="LOC policy - de-book 13 Ian 2014"/>
    <s v="OPP-0001529076"/>
    <x v="0"/>
    <m/>
    <m/>
    <m/>
    <x v="0"/>
    <x v="1"/>
  </r>
  <r>
    <x v="1"/>
    <x v="4"/>
    <s v="Netherland"/>
    <s v="Q12014"/>
    <d v="2013-11-29T00:00:00"/>
    <s v="November"/>
    <x v="3"/>
    <s v="Van Dijk, Hans"/>
    <x v="597"/>
    <s v="EDW - Compass"/>
    <s v="00927414"/>
    <x v="289"/>
    <x v="290"/>
    <s v="NO"/>
    <s v="NO"/>
    <n v="37434.55859375"/>
    <s v="Services"/>
    <s v="NL3L-2100378079"/>
    <s v="SBLCRM-8-1S7RL96"/>
    <x v="0"/>
    <m/>
    <m/>
    <m/>
    <x v="1"/>
    <x v="0"/>
  </r>
  <r>
    <x v="1"/>
    <x v="4"/>
    <s v="Netherland"/>
    <s v="Q12014"/>
    <d v="2013-12-20T00:00:00"/>
    <s v="December"/>
    <x v="3"/>
    <s v="Van Dijk, Hans"/>
    <x v="597"/>
    <s v="EDW - Compass"/>
    <s v="00927414"/>
    <x v="289"/>
    <x v="290"/>
    <s v="NO"/>
    <s v="NO"/>
    <n v="37434.55859375"/>
    <s v="Services"/>
    <s v="NL3L-2100378079"/>
    <s v="SBLCRM-8-1S7RL96"/>
    <x v="0"/>
    <m/>
    <m/>
    <m/>
    <x v="1"/>
    <x v="0"/>
  </r>
  <r>
    <x v="1"/>
    <x v="4"/>
    <s v="Netherland"/>
    <s v="Q12014"/>
    <d v="2013-12-05T00:00:00"/>
    <s v="December"/>
    <x v="3"/>
    <s v="Van Dijk, Hans"/>
    <x v="598"/>
    <s v="EDW - Compass"/>
    <s v="01083390"/>
    <x v="289"/>
    <x v="290"/>
    <s v="NO"/>
    <s v="NO"/>
    <n v="3.4637000560760498"/>
    <s v="Services"/>
    <s v="NL31-2100427257"/>
    <s v="OPP-0001163245"/>
    <x v="0"/>
    <m/>
    <m/>
    <m/>
    <x v="1"/>
    <x v="0"/>
  </r>
  <r>
    <x v="1"/>
    <x v="4"/>
    <s v="Netherland"/>
    <s v="Q12014"/>
    <d v="2013-12-16T00:00:00"/>
    <s v="December"/>
    <x v="3"/>
    <s v="Van Dijk, Hans"/>
    <x v="599"/>
    <s v="EDW - Compass"/>
    <s v="38452811"/>
    <x v="289"/>
    <x v="290"/>
    <s v="NO"/>
    <s v="NO"/>
    <n v="7309.67919921875"/>
    <s v="Services"/>
    <s v="NL31-2100404707"/>
    <s v="SBLCRM-8-1U55S2P"/>
    <x v="0"/>
    <m/>
    <m/>
    <m/>
    <x v="2"/>
    <x v="0"/>
  </r>
  <r>
    <x v="1"/>
    <x v="4"/>
    <s v="Netherland"/>
    <s v="Q12014"/>
    <d v="2013-12-16T00:00:00"/>
    <s v="December"/>
    <x v="3"/>
    <s v="Van Dijk, Hans"/>
    <x v="599"/>
    <s v="EDW - Compass"/>
    <s v="38452811"/>
    <x v="289"/>
    <x v="290"/>
    <s v="NO"/>
    <s v="NO"/>
    <n v="2854.812255859375"/>
    <s v="Services"/>
    <s v="NL31-2100404707"/>
    <s v="SBLCRM-8-1U55S2P"/>
    <x v="0"/>
    <m/>
    <m/>
    <m/>
    <x v="2"/>
    <x v="0"/>
  </r>
  <r>
    <x v="1"/>
    <x v="4"/>
    <s v="Netherland"/>
    <s v="Q12014"/>
    <d v="2013-12-16T00:00:00"/>
    <s v="December"/>
    <x v="3"/>
    <s v="Van Dijk, Hans"/>
    <x v="599"/>
    <s v="EDW - Compass"/>
    <s v="38452811"/>
    <x v="289"/>
    <x v="290"/>
    <s v="NO"/>
    <s v="NO"/>
    <n v="4176.1826171875"/>
    <s v="Services"/>
    <s v="NL31-2100404707"/>
    <s v="SBLCRM-8-1U55S2P"/>
    <x v="0"/>
    <m/>
    <m/>
    <m/>
    <x v="2"/>
    <x v="0"/>
  </r>
  <r>
    <x v="1"/>
    <x v="4"/>
    <s v="Netherland"/>
    <s v="Q12014"/>
    <d v="2013-12-16T00:00:00"/>
    <s v="December"/>
    <x v="3"/>
    <s v="Van Dijk, Hans"/>
    <x v="599"/>
    <s v="EDW - Compass"/>
    <s v="38452811"/>
    <x v="289"/>
    <x v="290"/>
    <s v="NO"/>
    <s v="NO"/>
    <n v="3122.620849609375"/>
    <s v="Services"/>
    <s v="NL31-2100404707"/>
    <s v="SBLCRM-8-1U55S2P"/>
    <x v="0"/>
    <m/>
    <m/>
    <m/>
    <x v="2"/>
    <x v="0"/>
  </r>
  <r>
    <x v="1"/>
    <x v="4"/>
    <s v="Netherland"/>
    <s v="Q12014"/>
    <d v="2013-12-16T00:00:00"/>
    <s v="December"/>
    <x v="3"/>
    <s v="Van Dijk, Hans"/>
    <x v="599"/>
    <s v="EDW - Compass"/>
    <s v="38452811"/>
    <x v="289"/>
    <x v="290"/>
    <s v="NO"/>
    <s v="NO"/>
    <n v="5613.10498046875"/>
    <s v="Services"/>
    <s v="NL31-2100404707"/>
    <s v="SBLCRM-8-1U55S2P"/>
    <x v="0"/>
    <m/>
    <m/>
    <m/>
    <x v="2"/>
    <x v="0"/>
  </r>
  <r>
    <x v="1"/>
    <x v="4"/>
    <s v="Netherland"/>
    <s v="Q12014"/>
    <d v="2013-12-16T00:00:00"/>
    <s v="December"/>
    <x v="3"/>
    <s v="Van Dijk, Hans"/>
    <x v="599"/>
    <s v="EDW - Compass"/>
    <s v="38452811"/>
    <x v="289"/>
    <x v="290"/>
    <s v="NO"/>
    <s v="NO"/>
    <n v="558.72747802734375"/>
    <s v="Services"/>
    <s v="NL31-2100404707"/>
    <s v="SBLCRM-8-1U55S2P"/>
    <x v="0"/>
    <m/>
    <m/>
    <m/>
    <x v="2"/>
    <x v="0"/>
  </r>
  <r>
    <x v="1"/>
    <x v="4"/>
    <s v="Netherland"/>
    <s v="Q12014"/>
    <d v="2013-12-16T00:00:00"/>
    <s v="December"/>
    <x v="3"/>
    <s v="Van Dijk, Hans"/>
    <x v="599"/>
    <s v="EDW - Compass"/>
    <s v="38452811"/>
    <x v="289"/>
    <x v="290"/>
    <s v="NO"/>
    <s v="NO"/>
    <n v="30145.458984375"/>
    <s v="Services"/>
    <s v="NL31-2100404707"/>
    <s v="SBLCRM-8-1U55S2P"/>
    <x v="0"/>
    <m/>
    <m/>
    <m/>
    <x v="2"/>
    <x v="0"/>
  </r>
  <r>
    <x v="1"/>
    <x v="4"/>
    <s v="Netherland"/>
    <s v="Q12014"/>
    <d v="2013-11-11T00:00:00"/>
    <s v="November"/>
    <x v="0"/>
    <s v="Van Dijk, Hans"/>
    <x v="600"/>
    <s v="EDW - Non Compass"/>
    <s v="85R556982"/>
    <x v="289"/>
    <x v="290"/>
    <s v="NO"/>
    <s v="NO"/>
    <n v="7952.69140625"/>
    <s v="Education"/>
    <s v="NL31-2100467932"/>
    <s v="N/A"/>
    <x v="0"/>
    <m/>
    <m/>
    <m/>
    <x v="0"/>
    <x v="0"/>
  </r>
  <r>
    <x v="1"/>
    <x v="4"/>
    <s v="Netherland"/>
    <s v="Q12014"/>
    <d v="2013-11-26T00:00:00"/>
    <s v="November"/>
    <x v="3"/>
    <s v="Van Dijk, Hans"/>
    <x v="599"/>
    <s v="EDW - Compass"/>
    <s v="38452811"/>
    <x v="289"/>
    <x v="290"/>
    <s v="NO"/>
    <s v="NO"/>
    <n v="29612.560546875"/>
    <s v="Services"/>
    <s v="NL31-2100404707"/>
    <s v="SBLCRM-8-1U55S2P"/>
    <x v="0"/>
    <m/>
    <m/>
    <m/>
    <x v="2"/>
    <x v="0"/>
  </r>
  <r>
    <x v="1"/>
    <x v="4"/>
    <s v="Netherland"/>
    <s v="Q12014"/>
    <d v="2013-11-26T00:00:00"/>
    <s v="November"/>
    <x v="3"/>
    <s v="Van Dijk, Hans"/>
    <x v="599"/>
    <s v="EDW - Compass"/>
    <s v="38452811"/>
    <x v="289"/>
    <x v="290"/>
    <s v="NO"/>
    <s v="NO"/>
    <n v="7180.53271484375"/>
    <s v="Services"/>
    <s v="NL31-2100404707"/>
    <s v="SBLCRM-8-1U55S2P"/>
    <x v="0"/>
    <m/>
    <m/>
    <m/>
    <x v="2"/>
    <x v="0"/>
  </r>
  <r>
    <x v="1"/>
    <x v="4"/>
    <s v="Netherland"/>
    <s v="Q12014"/>
    <d v="2013-11-26T00:00:00"/>
    <s v="November"/>
    <x v="3"/>
    <s v="Van Dijk, Hans"/>
    <x v="599"/>
    <s v="EDW - Compass"/>
    <s v="38452811"/>
    <x v="289"/>
    <x v="290"/>
    <s v="NO"/>
    <s v="NO"/>
    <n v="2805.872802734375"/>
    <s v="Services"/>
    <s v="NL31-2100404707"/>
    <s v="SBLCRM-8-1U55S2P"/>
    <x v="0"/>
    <m/>
    <m/>
    <m/>
    <x v="2"/>
    <x v="0"/>
  </r>
  <r>
    <x v="1"/>
    <x v="4"/>
    <s v="Netherland"/>
    <s v="Q12014"/>
    <d v="2013-11-26T00:00:00"/>
    <s v="November"/>
    <x v="3"/>
    <s v="Van Dijk, Hans"/>
    <x v="599"/>
    <s v="EDW - Compass"/>
    <s v="38452811"/>
    <x v="289"/>
    <x v="290"/>
    <s v="NO"/>
    <s v="NO"/>
    <n v="4110.9296875"/>
    <s v="Services"/>
    <s v="NL31-2100404707"/>
    <s v="SBLCRM-8-1U55S2P"/>
    <x v="0"/>
    <m/>
    <m/>
    <m/>
    <x v="2"/>
    <x v="0"/>
  </r>
  <r>
    <x v="1"/>
    <x v="4"/>
    <s v="Netherland"/>
    <s v="Q12014"/>
    <d v="2013-11-26T00:00:00"/>
    <s v="November"/>
    <x v="3"/>
    <s v="Van Dijk, Hans"/>
    <x v="599"/>
    <s v="EDW - Compass"/>
    <s v="38452811"/>
    <x v="289"/>
    <x v="290"/>
    <s v="NO"/>
    <s v="NO"/>
    <n v="3066.884033203125"/>
    <s v="Services"/>
    <s v="NL31-2100404707"/>
    <s v="SBLCRM-8-1U55S2P"/>
    <x v="0"/>
    <m/>
    <m/>
    <m/>
    <x v="2"/>
    <x v="0"/>
  </r>
  <r>
    <x v="1"/>
    <x v="4"/>
    <s v="Netherland"/>
    <s v="Q12014"/>
    <d v="2013-11-26T00:00:00"/>
    <s v="November"/>
    <x v="3"/>
    <s v="Van Dijk, Hans"/>
    <x v="599"/>
    <s v="EDW - Compass"/>
    <s v="38452811"/>
    <x v="289"/>
    <x v="290"/>
    <s v="NO"/>
    <s v="NO"/>
    <n v="5513.8662109375"/>
    <s v="Services"/>
    <s v="NL31-2100404707"/>
    <s v="SBLCRM-8-1U55S2P"/>
    <x v="0"/>
    <m/>
    <m/>
    <m/>
    <x v="2"/>
    <x v="0"/>
  </r>
  <r>
    <x v="1"/>
    <x v="4"/>
    <s v="Netherland"/>
    <s v="Q12014"/>
    <d v="2013-11-26T00:00:00"/>
    <s v="November"/>
    <x v="3"/>
    <s v="Van Dijk, Hans"/>
    <x v="599"/>
    <s v="EDW - Compass"/>
    <s v="38452811"/>
    <x v="289"/>
    <x v="290"/>
    <s v="NO"/>
    <s v="NO"/>
    <n v="550.5709228515625"/>
    <s v="Services"/>
    <s v="NL31-2100404707"/>
    <s v="SBLCRM-8-1U55S2P"/>
    <x v="0"/>
    <m/>
    <m/>
    <m/>
    <x v="2"/>
    <x v="0"/>
  </r>
  <r>
    <x v="1"/>
    <x v="4"/>
    <s v="Netherland"/>
    <s v="Q12014"/>
    <d v="2013-11-05T00:00:00"/>
    <s v="November"/>
    <x v="0"/>
    <m/>
    <x v="601"/>
    <s v="EDW - Non Compass"/>
    <s v="85R537055"/>
    <x v="290"/>
    <x v="291"/>
    <s v="NO"/>
    <s v="NO"/>
    <n v="16965.7421875"/>
    <s v="Education"/>
    <s v="2000958547"/>
    <s v="N/A"/>
    <x v="0"/>
    <m/>
    <m/>
    <m/>
    <x v="0"/>
    <x v="0"/>
  </r>
  <r>
    <x v="1"/>
    <x v="4"/>
    <s v="Netherland"/>
    <s v="Q12014"/>
    <d v="2013-11-05T00:00:00"/>
    <s v="November"/>
    <x v="0"/>
    <m/>
    <x v="602"/>
    <s v="EDW - Non Compass"/>
    <s v="85R537283"/>
    <x v="290"/>
    <x v="291"/>
    <s v="NO"/>
    <s v="NO"/>
    <n v="16965.7421875"/>
    <s v="Education"/>
    <s v="2000958581"/>
    <s v="N/A"/>
    <x v="0"/>
    <m/>
    <m/>
    <m/>
    <x v="0"/>
    <x v="0"/>
  </r>
  <r>
    <x v="1"/>
    <x v="4"/>
    <s v="Netherland"/>
    <s v="Q12014"/>
    <d v="2013-11-05T00:00:00"/>
    <s v="November"/>
    <x v="0"/>
    <m/>
    <x v="603"/>
    <s v="EDW - Non Compass"/>
    <s v="85R537285"/>
    <x v="290"/>
    <x v="291"/>
    <s v="NO"/>
    <s v="NO"/>
    <n v="8482.87109375"/>
    <s v="Education"/>
    <s v="2000958550"/>
    <s v="N/A"/>
    <x v="0"/>
    <m/>
    <m/>
    <m/>
    <x v="0"/>
    <x v="0"/>
  </r>
  <r>
    <x v="1"/>
    <x v="4"/>
    <s v="Netherland"/>
    <s v="Q12014"/>
    <d v="2013-11-05T00:00:00"/>
    <s v="November"/>
    <x v="0"/>
    <m/>
    <x v="604"/>
    <s v="EDW - Non Compass"/>
    <s v="85R537253"/>
    <x v="290"/>
    <x v="291"/>
    <s v="NO"/>
    <s v="NO"/>
    <n v="8482.87109375"/>
    <s v="Education"/>
    <s v="2000958549"/>
    <s v="N/A"/>
    <x v="0"/>
    <m/>
    <m/>
    <m/>
    <x v="0"/>
    <x v="0"/>
  </r>
  <r>
    <x v="1"/>
    <x v="4"/>
    <s v="Netherland"/>
    <s v="Q12014"/>
    <d v="2013-11-04T00:00:00"/>
    <s v="November"/>
    <x v="0"/>
    <m/>
    <x v="605"/>
    <s v="EDW - Non Compass"/>
    <s v="85R532213"/>
    <x v="291"/>
    <x v="292"/>
    <s v="NO"/>
    <s v="NO"/>
    <n v="3976.345703125"/>
    <s v="Education"/>
    <s v="130056"/>
    <s v="N/A"/>
    <x v="0"/>
    <m/>
    <m/>
    <m/>
    <x v="0"/>
    <x v="0"/>
  </r>
  <r>
    <x v="1"/>
    <x v="4"/>
    <s v="Netherland"/>
    <s v="Q12014"/>
    <d v="2013-12-16T00:00:00"/>
    <s v="December"/>
    <x v="0"/>
    <m/>
    <x v="606"/>
    <s v="EDW - Non Compass"/>
    <s v="85R716068"/>
    <x v="291"/>
    <x v="292"/>
    <s v="NO"/>
    <s v="NO"/>
    <n v="3976.345703125"/>
    <s v="Education"/>
    <s v="130059"/>
    <s v="N/A"/>
    <x v="0"/>
    <m/>
    <m/>
    <m/>
    <x v="0"/>
    <x v="0"/>
  </r>
  <r>
    <x v="1"/>
    <x v="4"/>
    <s v="Netherland"/>
    <s v="Q12014"/>
    <d v="2013-11-19T00:00:00"/>
    <s v="November"/>
    <x v="3"/>
    <s v="Van Dijk, Hans"/>
    <x v="607"/>
    <s v="EDW - Compass"/>
    <s v="01201365"/>
    <x v="292"/>
    <x v="293"/>
    <s v="NO"/>
    <s v="NO"/>
    <n v="7404.83935546875"/>
    <s v="Services"/>
    <s v="SBLCRM-8-22LKBWH/SD2SM"/>
    <s v="SBLCRM-8-22LKBWH"/>
    <x v="0"/>
    <m/>
    <m/>
    <m/>
    <x v="1"/>
    <x v="1"/>
  </r>
  <r>
    <x v="1"/>
    <x v="4"/>
    <s v="Netherland"/>
    <s v="Q12014"/>
    <d v="2013-11-30T00:00:00"/>
    <s v="November"/>
    <x v="3"/>
    <s v="Van Dijk, Hans"/>
    <x v="608"/>
    <s v="EDW - Compass"/>
    <s v="01142094"/>
    <x v="293"/>
    <x v="294"/>
    <s v="NO"/>
    <s v="NO"/>
    <n v="1432.993408203125"/>
    <s v="Services"/>
    <s v="41318"/>
    <s v="&quot;OPP-0000232392"/>
    <x v="0"/>
    <m/>
    <m/>
    <m/>
    <x v="1"/>
    <x v="1"/>
  </r>
  <r>
    <x v="1"/>
    <x v="4"/>
    <s v="Netherland"/>
    <s v="Q12014"/>
    <d v="2013-11-30T00:00:00"/>
    <s v="November"/>
    <x v="3"/>
    <s v="Van Dijk, Hans"/>
    <x v="608"/>
    <s v="EDW - Compass"/>
    <s v="01142094"/>
    <x v="293"/>
    <x v="294"/>
    <s v="NO"/>
    <s v="NO"/>
    <n v="4920.93505859375"/>
    <s v="Services"/>
    <s v="41318"/>
    <s v="&quot;OPP-0000232392"/>
    <x v="0"/>
    <m/>
    <m/>
    <m/>
    <x v="1"/>
    <x v="1"/>
  </r>
  <r>
    <x v="1"/>
    <x v="4"/>
    <s v="Netherland"/>
    <s v="Q12014"/>
    <d v="2013-11-30T00:00:00"/>
    <s v="November"/>
    <x v="3"/>
    <s v="Van Dijk, Hans"/>
    <x v="608"/>
    <s v="EDW - Compass"/>
    <s v="01142094"/>
    <x v="293"/>
    <x v="294"/>
    <s v="NO"/>
    <s v="NO"/>
    <n v="12599.97265625"/>
    <s v="Services"/>
    <s v="41318"/>
    <s v="&quot;OPP-0000232392"/>
    <x v="0"/>
    <m/>
    <m/>
    <m/>
    <x v="1"/>
    <x v="1"/>
  </r>
  <r>
    <x v="1"/>
    <x v="4"/>
    <s v="Netherland"/>
    <s v="Q12014"/>
    <d v="2013-12-20T00:00:00"/>
    <s v="December"/>
    <x v="3"/>
    <s v="Van Dijk, Hans"/>
    <x v="609"/>
    <s v="EDW - Compass"/>
    <s v="01186541"/>
    <x v="293"/>
    <x v="294"/>
    <s v="NO"/>
    <s v="NO"/>
    <n v="17434.748046875"/>
    <s v="Services"/>
    <s v="41685"/>
    <s v="OPP-0000509237"/>
    <x v="0"/>
    <m/>
    <m/>
    <m/>
    <x v="1"/>
    <x v="1"/>
  </r>
  <r>
    <x v="1"/>
    <x v="4"/>
    <s v="Netherland"/>
    <s v="Q12014"/>
    <d v="2013-12-30T00:00:00"/>
    <s v="December"/>
    <x v="3"/>
    <s v="Van Dijk, Hans"/>
    <x v="608"/>
    <s v="EDW - Compass"/>
    <s v="01142094"/>
    <x v="293"/>
    <x v="294"/>
    <s v="NO"/>
    <s v="NO"/>
    <n v="1432.993408203125"/>
    <s v="Services"/>
    <s v="41318"/>
    <s v="&quot;OPP-0000232392"/>
    <x v="0"/>
    <m/>
    <m/>
    <m/>
    <x v="1"/>
    <x v="1"/>
  </r>
  <r>
    <x v="1"/>
    <x v="4"/>
    <s v="Netherland"/>
    <s v="Q12014"/>
    <d v="2013-12-30T00:00:00"/>
    <s v="December"/>
    <x v="3"/>
    <s v="Van Dijk, Hans"/>
    <x v="608"/>
    <s v="EDW - Compass"/>
    <s v="01142094"/>
    <x v="293"/>
    <x v="294"/>
    <s v="NO"/>
    <s v="NO"/>
    <n v="12599.97265625"/>
    <s v="Services"/>
    <s v="41318"/>
    <s v="&quot;OPP-0000232392"/>
    <x v="0"/>
    <m/>
    <m/>
    <m/>
    <x v="1"/>
    <x v="1"/>
  </r>
  <r>
    <x v="1"/>
    <x v="4"/>
    <s v="Netherland"/>
    <s v="Q12014"/>
    <d v="2013-12-30T00:00:00"/>
    <s v="December"/>
    <x v="3"/>
    <s v="Van Dijk, Hans"/>
    <x v="608"/>
    <s v="EDW - Compass"/>
    <s v="01142094"/>
    <x v="293"/>
    <x v="294"/>
    <s v="NO"/>
    <s v="NO"/>
    <n v="4920.93505859375"/>
    <s v="Services"/>
    <s v="41318"/>
    <s v="&quot;OPP-0000232392"/>
    <x v="0"/>
    <m/>
    <m/>
    <m/>
    <x v="1"/>
    <x v="1"/>
  </r>
  <r>
    <x v="1"/>
    <x v="4"/>
    <s v="Netherland"/>
    <s v="Q12014"/>
    <d v="2013-12-19T00:00:00"/>
    <s v="December"/>
    <x v="3"/>
    <m/>
    <x v="610"/>
    <s v="EDW - Compass"/>
    <s v="01222929"/>
    <x v="294"/>
    <x v="295"/>
    <s v="NO"/>
    <s v="NO"/>
    <n v="7902.12060546875"/>
    <s v="Services"/>
    <s v="SOW"/>
    <s v="OPP-0002107081"/>
    <x v="0"/>
    <m/>
    <m/>
    <m/>
    <x v="1"/>
    <x v="0"/>
  </r>
  <r>
    <x v="1"/>
    <x v="4"/>
    <s v="Netherland"/>
    <s v="Q12014"/>
    <d v="2013-11-29T00:00:00"/>
    <s v="November"/>
    <x v="3"/>
    <s v="Van Dijk, Hans"/>
    <x v="611"/>
    <s v="EDW - Compass"/>
    <s v="00857050"/>
    <x v="295"/>
    <x v="296"/>
    <s v="NO"/>
    <s v="ATTACH_BY_AMIDID"/>
    <n v="84216.96875"/>
    <s v="Services"/>
    <s v="kostenplaats B5772000/SDP"/>
    <s v="CRMEM1-2-1HNSNHH"/>
    <x v="0"/>
    <m/>
    <m/>
    <m/>
    <x v="1"/>
    <x v="2"/>
  </r>
  <r>
    <x v="1"/>
    <x v="4"/>
    <s v="Netherland"/>
    <s v="Q12014"/>
    <d v="2013-11-29T00:00:00"/>
    <s v="November"/>
    <x v="3"/>
    <s v="Van Dijk, Hans"/>
    <x v="611"/>
    <s v="EDW - Compass"/>
    <s v="00857050"/>
    <x v="295"/>
    <x v="296"/>
    <s v="NO"/>
    <s v="ATTACH_BY_AMIDID"/>
    <n v="1812755.25"/>
    <s v="Services"/>
    <s v="kostenplaats B5772000/SDP"/>
    <s v="CRMEM1-2-1HNSNHH"/>
    <x v="0"/>
    <m/>
    <m/>
    <m/>
    <x v="1"/>
    <x v="2"/>
  </r>
  <r>
    <x v="1"/>
    <x v="4"/>
    <s v="Netherland"/>
    <s v="Q12014"/>
    <d v="2013-11-29T00:00:00"/>
    <s v="November"/>
    <x v="3"/>
    <s v="Van Dijk, Hans"/>
    <x v="611"/>
    <s v="EDW - Compass"/>
    <s v="00857050"/>
    <x v="295"/>
    <x v="296"/>
    <s v="NO"/>
    <s v="ATTACH_BY_AMIDID"/>
    <n v="40846.546875"/>
    <s v="Services"/>
    <s v="kostenplaats B5772000/SDP"/>
    <s v="CRMEM1-2-1HNSNHH"/>
    <x v="0"/>
    <m/>
    <m/>
    <m/>
    <x v="1"/>
    <x v="2"/>
  </r>
  <r>
    <x v="1"/>
    <x v="4"/>
    <s v="Netherland"/>
    <s v="Q12014"/>
    <d v="2013-11-29T00:00:00"/>
    <s v="November"/>
    <x v="3"/>
    <s v="Van Dijk, Hans"/>
    <x v="611"/>
    <s v="EDW - Compass"/>
    <s v="00857050"/>
    <x v="295"/>
    <x v="296"/>
    <s v="NO"/>
    <s v="ATTACH_BY_AMIDID"/>
    <n v="36351.27734375"/>
    <s v="Services"/>
    <s v="kostenplaats B5772000/SDP"/>
    <s v="CRMEM1-2-1HNSNHH"/>
    <x v="0"/>
    <m/>
    <m/>
    <m/>
    <x v="1"/>
    <x v="2"/>
  </r>
  <r>
    <x v="1"/>
    <x v="4"/>
    <s v="Netherland"/>
    <s v="Q12014"/>
    <d v="2013-11-29T00:00:00"/>
    <s v="November"/>
    <x v="3"/>
    <s v="Van Dijk, Hans"/>
    <x v="611"/>
    <s v="EDW - Compass"/>
    <s v="00857050"/>
    <x v="295"/>
    <x v="296"/>
    <s v="NO"/>
    <s v="ATTACH_BY_AMIDID"/>
    <n v="35897.9609375"/>
    <s v="Services"/>
    <s v="kostenplaats B5772000/SDP"/>
    <s v="CRMEM1-2-1HNSNHH"/>
    <x v="0"/>
    <m/>
    <m/>
    <m/>
    <x v="1"/>
    <x v="2"/>
  </r>
  <r>
    <x v="1"/>
    <x v="4"/>
    <s v="Netherland"/>
    <s v="Q12014"/>
    <d v="2013-11-29T00:00:00"/>
    <s v="November"/>
    <x v="3"/>
    <s v="Van Dijk, Hans"/>
    <x v="611"/>
    <s v="EDW - Compass"/>
    <s v="00857050"/>
    <x v="295"/>
    <x v="296"/>
    <s v="NO"/>
    <s v="ATTACH_BY_AMIDID"/>
    <n v="27596.51953125"/>
    <s v="Services"/>
    <s v="kostenplaats B5772000/SDP"/>
    <s v="CRMEM1-2-1HNSNHH"/>
    <x v="0"/>
    <m/>
    <m/>
    <m/>
    <x v="1"/>
    <x v="2"/>
  </r>
  <r>
    <x v="1"/>
    <x v="4"/>
    <s v="Netherland"/>
    <s v="Q12014"/>
    <d v="2013-11-29T00:00:00"/>
    <s v="November"/>
    <x v="3"/>
    <s v="Van Dijk, Hans"/>
    <x v="611"/>
    <s v="EDW - Compass"/>
    <s v="00857050"/>
    <x v="295"/>
    <x v="296"/>
    <s v="NO"/>
    <s v="ATTACH_BY_AMIDID"/>
    <n v="286933.125"/>
    <s v="Services"/>
    <s v="kostenplaats B5772000/SDP"/>
    <s v="CRMEM1-2-1HNSNHH"/>
    <x v="0"/>
    <m/>
    <m/>
    <m/>
    <x v="1"/>
    <x v="2"/>
  </r>
  <r>
    <x v="1"/>
    <x v="4"/>
    <s v="Netherland"/>
    <s v="Q12014"/>
    <d v="2013-11-29T00:00:00"/>
    <s v="November"/>
    <x v="3"/>
    <s v="Van Dijk, Hans"/>
    <x v="612"/>
    <s v="EDW - Compass"/>
    <s v="01209047"/>
    <x v="295"/>
    <x v="296"/>
    <s v="NO"/>
    <s v="ATTACH_BY_PO"/>
    <n v="-74840.671875"/>
    <s v="Services"/>
    <s v="kostenplaats B5772000/SDP"/>
    <s v="CRMEM1-2-1HNSNHH"/>
    <x v="0"/>
    <m/>
    <m/>
    <m/>
    <x v="1"/>
    <x v="2"/>
  </r>
  <r>
    <x v="1"/>
    <x v="4"/>
    <s v="Netherland"/>
    <s v="Q12014"/>
    <d v="2013-11-18T00:00:00"/>
    <s v="November"/>
    <x v="3"/>
    <s v="Van Dijk, Hans"/>
    <x v="613"/>
    <s v="EDW - Compass"/>
    <s v="01200759"/>
    <x v="295"/>
    <x v="296"/>
    <s v="NO"/>
    <s v="NO"/>
    <n v="1903.208251953125"/>
    <s v="Services"/>
    <s v="kostenplaats 5913320"/>
    <s v="OPP-0001663088"/>
    <x v="0"/>
    <m/>
    <m/>
    <m/>
    <x v="1"/>
    <x v="0"/>
  </r>
  <r>
    <x v="1"/>
    <x v="4"/>
    <s v="Netherland"/>
    <s v="Q12014"/>
    <d v="2013-11-28T00:00:00"/>
    <s v="November"/>
    <x v="3"/>
    <s v="Van Dijk, Hans"/>
    <x v="611"/>
    <s v="EDW - Compass"/>
    <s v="00857050"/>
    <x v="295"/>
    <x v="296"/>
    <s v="NO"/>
    <s v="ATTACH_BY_PO"/>
    <n v="-274577.84375"/>
    <s v="Services"/>
    <s v="kostenplaats B5772000/SDP"/>
    <s v="CRMEM1-2-1HNSNHH"/>
    <x v="0"/>
    <m/>
    <m/>
    <m/>
    <x v="1"/>
    <x v="2"/>
  </r>
  <r>
    <x v="1"/>
    <x v="4"/>
    <s v="Netherland"/>
    <s v="Q12014"/>
    <d v="2013-11-28T00:00:00"/>
    <s v="November"/>
    <x v="3"/>
    <s v="Van Dijk, Hans"/>
    <x v="611"/>
    <s v="EDW - Compass"/>
    <s v="00857050"/>
    <x v="295"/>
    <x v="296"/>
    <s v="NO"/>
    <s v="ATTACH_BY_PO"/>
    <n v="-81001.5703125"/>
    <s v="Services"/>
    <s v="kostenplaats B5772000/SDP"/>
    <s v="CRMEM1-2-1HNSNHH"/>
    <x v="0"/>
    <m/>
    <m/>
    <m/>
    <x v="1"/>
    <x v="2"/>
  </r>
  <r>
    <x v="1"/>
    <x v="4"/>
    <s v="Netherland"/>
    <s v="Q12014"/>
    <d v="2013-11-28T00:00:00"/>
    <s v="November"/>
    <x v="3"/>
    <s v="Van Dijk, Hans"/>
    <x v="611"/>
    <s v="EDW - Compass"/>
    <s v="00857050"/>
    <x v="295"/>
    <x v="296"/>
    <s v="NO"/>
    <s v="ATTACH_BY_PO"/>
    <n v="-1758953.625"/>
    <s v="Services"/>
    <s v="kostenplaats B5772000/SDP"/>
    <s v="CRMEM1-2-1HNSNHH"/>
    <x v="0"/>
    <m/>
    <m/>
    <m/>
    <x v="1"/>
    <x v="2"/>
  </r>
  <r>
    <x v="1"/>
    <x v="4"/>
    <s v="Netherland"/>
    <s v="Q12014"/>
    <d v="2013-11-28T00:00:00"/>
    <s v="November"/>
    <x v="3"/>
    <s v="Van Dijk, Hans"/>
    <x v="611"/>
    <s v="EDW - Compass"/>
    <s v="00857050"/>
    <x v="295"/>
    <x v="296"/>
    <s v="NO"/>
    <s v="ATTACH_BY_PO"/>
    <n v="-39287.02734375"/>
    <s v="Services"/>
    <s v="kostenplaats B5772000/SDP"/>
    <s v="CRMEM1-2-1HNSNHH"/>
    <x v="0"/>
    <m/>
    <m/>
    <m/>
    <x v="1"/>
    <x v="2"/>
  </r>
  <r>
    <x v="1"/>
    <x v="4"/>
    <s v="Netherland"/>
    <s v="Q12014"/>
    <d v="2013-11-28T00:00:00"/>
    <s v="November"/>
    <x v="3"/>
    <s v="Van Dijk, Hans"/>
    <x v="611"/>
    <s v="EDW - Compass"/>
    <s v="00857050"/>
    <x v="295"/>
    <x v="296"/>
    <s v="NO"/>
    <s v="ATTACH_BY_PO"/>
    <n v="-35384.41015625"/>
    <s v="Services"/>
    <s v="kostenplaats B5772000/SDP"/>
    <s v="CRMEM1-2-1HNSNHH"/>
    <x v="0"/>
    <m/>
    <m/>
    <m/>
    <x v="1"/>
    <x v="2"/>
  </r>
  <r>
    <x v="1"/>
    <x v="4"/>
    <s v="Netherland"/>
    <s v="Q12014"/>
    <d v="2013-11-28T00:00:00"/>
    <s v="November"/>
    <x v="3"/>
    <s v="Van Dijk, Hans"/>
    <x v="611"/>
    <s v="EDW - Compass"/>
    <s v="00857050"/>
    <x v="295"/>
    <x v="296"/>
    <s v="NO"/>
    <s v="ATTACH_BY_PO"/>
    <n v="-33489.5859375"/>
    <s v="Services"/>
    <s v="kostenplaats B5772000/SDP"/>
    <s v="CRMEM1-2-1HNSNHH"/>
    <x v="0"/>
    <m/>
    <m/>
    <m/>
    <x v="1"/>
    <x v="2"/>
  </r>
  <r>
    <x v="1"/>
    <x v="4"/>
    <s v="Netherland"/>
    <s v="Q12014"/>
    <d v="2013-11-28T00:00:00"/>
    <s v="November"/>
    <x v="0"/>
    <s v="Van Dijk, Hans"/>
    <x v="614"/>
    <s v="EDW - Non Compass"/>
    <s v="85R628015"/>
    <x v="295"/>
    <x v="296"/>
    <s v="NO"/>
    <s v="ATTACH_BY_AMIDID"/>
    <n v="3380.505615234375"/>
    <s v="Education"/>
    <s v="1204077499"/>
    <s v="N/A"/>
    <x v="0"/>
    <m/>
    <m/>
    <m/>
    <x v="0"/>
    <x v="2"/>
  </r>
  <r>
    <x v="1"/>
    <x v="4"/>
    <s v="Netherland"/>
    <s v="Q12014"/>
    <d v="2013-11-28T00:00:00"/>
    <s v="November"/>
    <x v="3"/>
    <s v="Van Dijk, Hans"/>
    <x v="611"/>
    <s v="EDW - Compass"/>
    <s v="00857050"/>
    <x v="295"/>
    <x v="296"/>
    <s v="NO"/>
    <s v="ATTACH_BY_PO"/>
    <n v="-27149.92578125"/>
    <s v="Services"/>
    <s v="kostenplaats B5772000/SDP"/>
    <s v="CRMEM1-2-1HNSNHH"/>
    <x v="0"/>
    <m/>
    <m/>
    <m/>
    <x v="1"/>
    <x v="2"/>
  </r>
  <r>
    <x v="1"/>
    <x v="4"/>
    <s v="Netherland"/>
    <s v="Q12014"/>
    <d v="2013-11-28T00:00:00"/>
    <s v="November"/>
    <x v="4"/>
    <s v="GWE CP TBH 01"/>
    <x v="615"/>
    <s v="EDW - Compass"/>
    <s v="01207709"/>
    <x v="296"/>
    <x v="297"/>
    <s v="NO"/>
    <s v="NO"/>
    <n v="13920.609375"/>
    <s v="Services"/>
    <s v="SOW"/>
    <s v="NA"/>
    <x v="0"/>
    <m/>
    <m/>
    <m/>
    <x v="0"/>
    <x v="0"/>
  </r>
  <r>
    <x v="1"/>
    <x v="4"/>
    <s v="Netherland"/>
    <s v="Q12014"/>
    <d v="2013-11-04T00:00:00"/>
    <s v="November"/>
    <x v="0"/>
    <s v="GWE CP TBH 01"/>
    <x v="616"/>
    <s v="EDW - Non Compass"/>
    <s v="85R523460"/>
    <x v="296"/>
    <x v="297"/>
    <s v="NO"/>
    <s v="NO"/>
    <n v="-187020.796875"/>
    <s v="Education"/>
    <s v="5000004410"/>
    <s v="N/A"/>
    <x v="0"/>
    <m/>
    <m/>
    <m/>
    <x v="0"/>
    <x v="0"/>
  </r>
  <r>
    <x v="1"/>
    <x v="4"/>
    <s v="Netherland"/>
    <s v="Q12014"/>
    <d v="2013-11-04T00:00:00"/>
    <s v="November"/>
    <x v="0"/>
    <s v="GWE CP TBH 01"/>
    <x v="617"/>
    <s v="EDW - Non Compass"/>
    <s v="85R523460"/>
    <x v="296"/>
    <x v="297"/>
    <s v="NO"/>
    <s v="NO"/>
    <n v="-135871.734375"/>
    <s v="Education"/>
    <s v="5000004410"/>
    <s v="N/A"/>
    <x v="0"/>
    <m/>
    <m/>
    <m/>
    <x v="0"/>
    <x v="0"/>
  </r>
  <r>
    <x v="1"/>
    <x v="4"/>
    <s v="Netherland"/>
    <s v="Q12014"/>
    <d v="2013-11-07T00:00:00"/>
    <s v="November"/>
    <x v="0"/>
    <s v="GWE CP TBH 01"/>
    <x v="618"/>
    <s v="EDW - Non Compass"/>
    <s v="85R523460"/>
    <x v="296"/>
    <x v="297"/>
    <s v="NO"/>
    <s v="NO"/>
    <n v="135871.734375"/>
    <s v="Education"/>
    <s v="5000004410"/>
    <s v="N/A"/>
    <x v="0"/>
    <m/>
    <m/>
    <m/>
    <x v="0"/>
    <x v="0"/>
  </r>
  <r>
    <x v="1"/>
    <x v="4"/>
    <s v="Netherland"/>
    <s v="Q12014"/>
    <d v="2013-11-07T00:00:00"/>
    <s v="November"/>
    <x v="0"/>
    <s v="GWE CP TBH 01"/>
    <x v="619"/>
    <s v="EDW - Non Compass"/>
    <s v="85R523460"/>
    <x v="296"/>
    <x v="297"/>
    <s v="NO"/>
    <s v="NO"/>
    <n v="187020.796875"/>
    <s v="Education"/>
    <s v="5000004410"/>
    <s v="N/A"/>
    <x v="0"/>
    <m/>
    <m/>
    <m/>
    <x v="0"/>
    <x v="0"/>
  </r>
  <r>
    <x v="1"/>
    <x v="4"/>
    <s v="Netherland"/>
    <s v="Q12014"/>
    <d v="2013-11-29T00:00:00"/>
    <s v="November"/>
    <x v="3"/>
    <s v="GWE CP TBH 01"/>
    <x v="620"/>
    <s v="EDW - Compass"/>
    <s v="01184441"/>
    <x v="296"/>
    <x v="297"/>
    <s v="NO"/>
    <s v="NO"/>
    <n v="223.42630004882812"/>
    <s v="Services"/>
    <s v="SOW"/>
    <s v="NA"/>
    <x v="0"/>
    <m/>
    <m/>
    <m/>
    <x v="1"/>
    <x v="0"/>
  </r>
  <r>
    <x v="1"/>
    <x v="4"/>
    <s v="Netherland"/>
    <s v="Q12014"/>
    <d v="2013-12-04T00:00:00"/>
    <s v="December"/>
    <x v="3"/>
    <s v="GWE CP TBH 01"/>
    <x v="620"/>
    <s v="EDW - Compass"/>
    <s v="01184441"/>
    <x v="296"/>
    <x v="297"/>
    <s v="NO"/>
    <s v="NO"/>
    <n v="-50027.1875"/>
    <s v="Services"/>
    <s v="SOW"/>
    <s v="NA"/>
    <x v="0"/>
    <m/>
    <m/>
    <m/>
    <x v="1"/>
    <x v="0"/>
  </r>
  <r>
    <x v="1"/>
    <x v="4"/>
    <s v="Netherland"/>
    <s v="Q12014"/>
    <d v="2013-12-04T00:00:00"/>
    <s v="December"/>
    <x v="3"/>
    <s v="GWE CP TBH 01"/>
    <x v="620"/>
    <s v="EDW - Compass"/>
    <s v="01184441"/>
    <x v="296"/>
    <x v="297"/>
    <s v="NO"/>
    <s v="NO"/>
    <n v="50027.1875"/>
    <s v="Services"/>
    <s v="SOW"/>
    <s v="NA"/>
    <x v="0"/>
    <m/>
    <m/>
    <m/>
    <x v="1"/>
    <x v="0"/>
  </r>
  <r>
    <x v="1"/>
    <x v="4"/>
    <s v="Netherland"/>
    <s v="Q12014"/>
    <d v="2013-12-10T00:00:00"/>
    <s v="December"/>
    <x v="0"/>
    <m/>
    <x v="621"/>
    <s v="EDW - Non Compass"/>
    <s v="85R690777"/>
    <x v="297"/>
    <x v="298"/>
    <s v="NO"/>
    <s v="NO"/>
    <n v="12724.306640625"/>
    <s v="Education"/>
    <s v="20137863"/>
    <s v="N/A"/>
    <x v="0"/>
    <m/>
    <m/>
    <m/>
    <x v="0"/>
    <x v="0"/>
  </r>
  <r>
    <x v="1"/>
    <x v="4"/>
    <s v="Netherland"/>
    <s v="Q12014"/>
    <d v="2013-11-29T00:00:00"/>
    <s v="November"/>
    <x v="0"/>
    <m/>
    <x v="622"/>
    <s v="EDW - Non Compass"/>
    <s v="85R636270"/>
    <x v="297"/>
    <x v="298"/>
    <s v="NO"/>
    <s v="NO"/>
    <n v="6362.1533203125"/>
    <s v="Education"/>
    <s v="20137797"/>
    <s v="N/A"/>
    <x v="0"/>
    <m/>
    <m/>
    <m/>
    <x v="0"/>
    <x v="0"/>
  </r>
  <r>
    <x v="1"/>
    <x v="4"/>
    <s v="Netherland"/>
    <s v="Q12014"/>
    <d v="2013-12-20T00:00:00"/>
    <s v="December"/>
    <x v="0"/>
    <m/>
    <x v="623"/>
    <s v="EDW - Non Compass"/>
    <s v="85R741475"/>
    <x v="297"/>
    <x v="298"/>
    <s v="NO"/>
    <s v="NO"/>
    <n v="38172.921875"/>
    <s v="Education"/>
    <s v="20137867"/>
    <s v="N/A"/>
    <x v="0"/>
    <m/>
    <m/>
    <m/>
    <x v="0"/>
    <x v="0"/>
  </r>
  <r>
    <x v="1"/>
    <x v="4"/>
    <s v="Netherland"/>
    <s v="Q12014"/>
    <d v="2013-12-20T00:00:00"/>
    <s v="December"/>
    <x v="0"/>
    <m/>
    <x v="624"/>
    <s v="EDW - Non Compass"/>
    <s v="85R741543"/>
    <x v="297"/>
    <x v="298"/>
    <s v="NO"/>
    <s v="NO"/>
    <n v="3181.07666015625"/>
    <s v="Education"/>
    <s v="20147043"/>
    <s v="N/A"/>
    <x v="0"/>
    <m/>
    <m/>
    <m/>
    <x v="0"/>
    <x v="0"/>
  </r>
  <r>
    <x v="1"/>
    <x v="4"/>
    <s v="Netherland"/>
    <s v="Q12014"/>
    <d v="2013-12-20T00:00:00"/>
    <s v="December"/>
    <x v="0"/>
    <m/>
    <x v="625"/>
    <s v="EDW - Non Compass"/>
    <s v="85R741308"/>
    <x v="297"/>
    <x v="298"/>
    <s v="NO"/>
    <s v="NO"/>
    <n v="6362.1533203125"/>
    <s v="Education"/>
    <s v="20147026"/>
    <s v="N/A"/>
    <x v="0"/>
    <m/>
    <m/>
    <m/>
    <x v="0"/>
    <x v="0"/>
  </r>
  <r>
    <x v="1"/>
    <x v="4"/>
    <s v="Netherland"/>
    <s v="Q12014"/>
    <d v="2013-11-04T00:00:00"/>
    <s v="November"/>
    <x v="0"/>
    <m/>
    <x v="626"/>
    <s v="EDW - Non Compass"/>
    <s v="85R532559"/>
    <x v="297"/>
    <x v="298"/>
    <s v="NO"/>
    <s v="NO"/>
    <n v="6362.1533203125"/>
    <s v="Education"/>
    <s v="20137705"/>
    <s v="N/A"/>
    <x v="0"/>
    <m/>
    <m/>
    <m/>
    <x v="0"/>
    <x v="0"/>
  </r>
  <r>
    <x v="1"/>
    <x v="4"/>
    <s v="Norway"/>
    <s v="Q12014"/>
    <d v="2013-12-19T00:00:00"/>
    <s v="December"/>
    <x v="3"/>
    <s v="Klovvik, Bjorn"/>
    <x v="627"/>
    <s v="EDW - Compass"/>
    <s v="00820573"/>
    <x v="298"/>
    <x v="299"/>
    <s v="NO"/>
    <s v="NO"/>
    <n v="42726.6015625"/>
    <s v="Services"/>
    <s v="NO5-09169/ P2126.S004.2.."/>
    <s v="CRMEM1-2-1FW6CGT"/>
    <x v="0"/>
    <m/>
    <m/>
    <m/>
    <x v="2"/>
    <x v="0"/>
  </r>
  <r>
    <x v="1"/>
    <x v="4"/>
    <s v="Norway"/>
    <s v="Q12014"/>
    <d v="2013-12-19T00:00:00"/>
    <s v="December"/>
    <x v="3"/>
    <s v="Klovvik, Bjorn"/>
    <x v="627"/>
    <s v="EDW - Compass"/>
    <s v="00820573"/>
    <x v="298"/>
    <x v="299"/>
    <s v="NO"/>
    <s v="NO"/>
    <n v="104386.203125"/>
    <s v="Services"/>
    <s v="NO5-09169/ P2126.S004.2.."/>
    <s v="CRMEM1-2-1FW6CGT"/>
    <x v="0"/>
    <m/>
    <m/>
    <m/>
    <x v="2"/>
    <x v="0"/>
  </r>
  <r>
    <x v="1"/>
    <x v="4"/>
    <s v="Norway"/>
    <s v="Q12014"/>
    <d v="2013-12-19T00:00:00"/>
    <s v="December"/>
    <x v="3"/>
    <s v="Klovvik, Bjorn"/>
    <x v="627"/>
    <s v="EDW - Compass"/>
    <s v="00820573"/>
    <x v="298"/>
    <x v="299"/>
    <s v="NO"/>
    <s v="NO"/>
    <n v="36413.79296875"/>
    <s v="Services"/>
    <s v="NO5-09169/ P2126.S004.2.."/>
    <s v="CRMEM1-2-1FW6CGT"/>
    <x v="0"/>
    <m/>
    <m/>
    <m/>
    <x v="2"/>
    <x v="0"/>
  </r>
  <r>
    <x v="1"/>
    <x v="4"/>
    <s v="Norway"/>
    <s v="Q12014"/>
    <d v="2013-12-20T00:00:00"/>
    <s v="December"/>
    <x v="3"/>
    <s v="Klovvik, Bjorn"/>
    <x v="628"/>
    <s v="EDW - Compass"/>
    <s v="00908644"/>
    <x v="299"/>
    <x v="300"/>
    <s v="NO"/>
    <s v="NO"/>
    <n v="-864.6077880859375"/>
    <s v="Services"/>
    <s v="LSC2970, avtale nr 12/4691"/>
    <s v="SPLCRM-8-1OXBRQE"/>
    <x v="0"/>
    <m/>
    <m/>
    <m/>
    <x v="1"/>
    <x v="0"/>
  </r>
  <r>
    <x v="1"/>
    <x v="4"/>
    <s v="Norway"/>
    <s v="Q12014"/>
    <d v="2013-12-20T00:00:00"/>
    <s v="December"/>
    <x v="3"/>
    <s v="Klovvik, Bjorn"/>
    <x v="628"/>
    <s v="EDW - Compass"/>
    <s v="00908644"/>
    <x v="299"/>
    <x v="300"/>
    <s v="NO"/>
    <s v="NO"/>
    <n v="-3277.971923828125"/>
    <s v="Services"/>
    <s v="LSC2970, avtale nr 12/4691"/>
    <s v="SPLCRM-8-1OXBRQE"/>
    <x v="0"/>
    <m/>
    <m/>
    <m/>
    <x v="1"/>
    <x v="0"/>
  </r>
  <r>
    <x v="1"/>
    <x v="4"/>
    <s v="Norway"/>
    <s v="Q12014"/>
    <d v="2013-12-31T00:00:00"/>
    <s v="December"/>
    <x v="0"/>
    <m/>
    <x v="629"/>
    <s v="EDW - Compass"/>
    <s v="30295076"/>
    <x v="300"/>
    <x v="301"/>
    <s v="NO"/>
    <s v="NO"/>
    <n v="18226.6015625"/>
    <s v="Education"/>
    <s v="20933"/>
    <s v="N/A"/>
    <x v="0"/>
    <m/>
    <m/>
    <m/>
    <x v="0"/>
    <x v="0"/>
  </r>
  <r>
    <x v="1"/>
    <x v="4"/>
    <s v="Norway"/>
    <s v="Q12014"/>
    <d v="2013-11-28T00:00:00"/>
    <s v="November"/>
    <x v="0"/>
    <m/>
    <x v="630"/>
    <s v="EDW - Non Compass"/>
    <s v="92R628152"/>
    <x v="301"/>
    <x v="302"/>
    <s v="NO"/>
    <s v="NO"/>
    <n v="7462.1845703125"/>
    <s v="Education"/>
    <s v="LES20131121-01"/>
    <s v="N/A"/>
    <x v="0"/>
    <m/>
    <m/>
    <m/>
    <x v="0"/>
    <x v="0"/>
  </r>
  <r>
    <x v="1"/>
    <x v="4"/>
    <s v="Norway"/>
    <s v="Q12014"/>
    <d v="2013-11-25T00:00:00"/>
    <s v="November"/>
    <x v="4"/>
    <m/>
    <x v="631"/>
    <s v="EDW - Compass"/>
    <s v="01204484"/>
    <x v="302"/>
    <x v="303"/>
    <s v="NO"/>
    <s v="NO"/>
    <n v="766.386474609375"/>
    <s v="Services"/>
    <s v="Contact: Cristian Wrali"/>
    <s v="OPP-0001027341"/>
    <x v="0"/>
    <m/>
    <m/>
    <m/>
    <x v="0"/>
    <x v="0"/>
  </r>
  <r>
    <x v="1"/>
    <x v="4"/>
    <s v="Norway"/>
    <s v="Q12014"/>
    <d v="2013-11-25T00:00:00"/>
    <s v="November"/>
    <x v="4"/>
    <m/>
    <x v="631"/>
    <s v="EDW - Compass"/>
    <s v="01204484"/>
    <x v="302"/>
    <x v="303"/>
    <s v="NO"/>
    <s v="NO"/>
    <n v="5747.89892578125"/>
    <s v="Services"/>
    <s v="Contact: Cristian Wrali"/>
    <s v="OPP-0001027341"/>
    <x v="0"/>
    <m/>
    <m/>
    <m/>
    <x v="0"/>
    <x v="0"/>
  </r>
  <r>
    <x v="1"/>
    <x v="4"/>
    <s v="Norway"/>
    <s v="Q12014"/>
    <d v="2013-11-25T00:00:00"/>
    <s v="November"/>
    <x v="4"/>
    <m/>
    <x v="631"/>
    <s v="EDW - Compass"/>
    <s v="01204484"/>
    <x v="302"/>
    <x v="303"/>
    <s v="NO"/>
    <s v="NO"/>
    <n v="1344.537841796875"/>
    <s v="Services"/>
    <s v="Contact: Cristian Wrali"/>
    <s v="OPP-0001027341"/>
    <x v="0"/>
    <m/>
    <m/>
    <m/>
    <x v="0"/>
    <x v="0"/>
  </r>
  <r>
    <x v="1"/>
    <x v="4"/>
    <s v="Norway"/>
    <s v="Q12014"/>
    <d v="2013-11-27T00:00:00"/>
    <s v="November"/>
    <x v="3"/>
    <s v="Klovvik, Bjorn"/>
    <x v="632"/>
    <s v="EDW - Compass"/>
    <s v="01206801"/>
    <x v="303"/>
    <x v="304"/>
    <s v="NO"/>
    <s v="NO"/>
    <n v="3781.5126953125"/>
    <s v="Services"/>
    <s v="Rune Vestbø  NO5-09212"/>
    <s v="OPP-0001807730"/>
    <x v="0"/>
    <m/>
    <m/>
    <m/>
    <x v="1"/>
    <x v="0"/>
  </r>
  <r>
    <x v="1"/>
    <x v="4"/>
    <s v="Norway"/>
    <s v="Q12014"/>
    <d v="2013-11-27T00:00:00"/>
    <s v="November"/>
    <x v="3"/>
    <s v="Klovvik, Bjorn"/>
    <x v="632"/>
    <s v="EDW - Compass"/>
    <s v="01206801"/>
    <x v="303"/>
    <x v="304"/>
    <s v="NO"/>
    <s v="NO"/>
    <n v="28235.294921875"/>
    <s v="Services"/>
    <s v="Rune Vestbø  NO5-09212"/>
    <s v="OPP-0001807730"/>
    <x v="0"/>
    <m/>
    <m/>
    <m/>
    <x v="1"/>
    <x v="0"/>
  </r>
  <r>
    <x v="1"/>
    <x v="4"/>
    <s v="Norway"/>
    <s v="Q12014"/>
    <d v="2013-11-28T00:00:00"/>
    <s v="November"/>
    <x v="3"/>
    <s v="Klovvik, Bjorn"/>
    <x v="633"/>
    <s v="EDW - Compass"/>
    <s v="01013420"/>
    <x v="303"/>
    <x v="304"/>
    <s v="NO"/>
    <s v="NO"/>
    <n v="926.386474609375"/>
    <s v="Services"/>
    <s v="Geir Sæbø/ NO5-09187"/>
    <s v="OPP-0000284190"/>
    <x v="0"/>
    <m/>
    <m/>
    <m/>
    <x v="1"/>
    <x v="0"/>
  </r>
  <r>
    <x v="1"/>
    <x v="4"/>
    <s v="Norway"/>
    <s v="Q12014"/>
    <d v="2013-12-19T00:00:00"/>
    <s v="December"/>
    <x v="3"/>
    <s v="Klovvik, Bjorn"/>
    <x v="632"/>
    <s v="EDW - Compass"/>
    <s v="01206801"/>
    <x v="303"/>
    <x v="304"/>
    <s v="NO"/>
    <s v="NO"/>
    <n v="1091.9539794921875"/>
    <s v="Services"/>
    <s v="Rune Vestbø  NO5-09212"/>
    <s v="OPP-0001807730"/>
    <x v="0"/>
    <m/>
    <m/>
    <m/>
    <x v="1"/>
    <x v="0"/>
  </r>
  <r>
    <x v="1"/>
    <x v="4"/>
    <s v="Norway"/>
    <s v="Q12014"/>
    <d v="2013-12-19T00:00:00"/>
    <s v="December"/>
    <x v="3"/>
    <s v="Klovvik, Bjorn"/>
    <x v="633"/>
    <s v="EDW - Compass"/>
    <s v="01013420"/>
    <x v="303"/>
    <x v="304"/>
    <s v="NO"/>
    <s v="NO"/>
    <n v="10673.234375"/>
    <s v="Services"/>
    <s v="Geir Sæbø/ NO5-09187"/>
    <s v="OPP-0001868392"/>
    <x v="0"/>
    <m/>
    <m/>
    <m/>
    <x v="1"/>
    <x v="0"/>
  </r>
  <r>
    <x v="1"/>
    <x v="4"/>
    <s v="Norway"/>
    <s v="Q12014"/>
    <d v="2013-12-19T00:00:00"/>
    <s v="December"/>
    <x v="3"/>
    <s v="Klovvik, Bjorn"/>
    <x v="633"/>
    <s v="EDW - Compass"/>
    <s v="01013420"/>
    <x v="303"/>
    <x v="304"/>
    <s v="NO"/>
    <s v="NO"/>
    <n v="12315.2705078125"/>
    <s v="Services"/>
    <s v="Geir Sæbø/ NO5-09187"/>
    <s v="OPP-0001868392"/>
    <x v="0"/>
    <m/>
    <m/>
    <m/>
    <x v="1"/>
    <x v="0"/>
  </r>
  <r>
    <x v="1"/>
    <x v="4"/>
    <s v="Norway"/>
    <s v="Q12014"/>
    <d v="2013-12-16T00:00:00"/>
    <s v="December"/>
    <x v="3"/>
    <s v="Klovvik, Bjorn"/>
    <x v="633"/>
    <s v="EDW - Compass"/>
    <s v="01013420"/>
    <x v="303"/>
    <x v="304"/>
    <s v="NO"/>
    <s v="NO"/>
    <n v="737.76678466796875"/>
    <s v="Services"/>
    <s v="Geir Sæbø/ NO5-09187"/>
    <s v="OPP-0000284190"/>
    <x v="0"/>
    <m/>
    <m/>
    <m/>
    <x v="1"/>
    <x v="0"/>
  </r>
  <r>
    <x v="1"/>
    <x v="4"/>
    <s v="Norway"/>
    <s v="Q12014"/>
    <d v="2013-12-27T00:00:00"/>
    <s v="December"/>
    <x v="1"/>
    <s v="Klovvik, Bjorn"/>
    <x v="634"/>
    <s v="EDW - Non Compass"/>
    <s v="92R755376"/>
    <x v="304"/>
    <x v="305"/>
    <s v="ATTACH_BY_PO"/>
    <s v="ATTACH_BY_AMIDID"/>
    <n v="16851.349609375"/>
    <s v="ART"/>
    <s v="7214/Dan Eilertsen"/>
    <s v="N/A"/>
    <x v="0"/>
    <m/>
    <m/>
    <m/>
    <x v="0"/>
    <x v="2"/>
  </r>
  <r>
    <x v="1"/>
    <x v="4"/>
    <s v="Norway"/>
    <s v="Q12014"/>
    <d v="2013-12-27T00:00:00"/>
    <s v="December"/>
    <x v="2"/>
    <s v="Klovvik, Bjorn"/>
    <x v="634"/>
    <s v="EDW - Non Compass"/>
    <s v="92R755376"/>
    <x v="304"/>
    <x v="305"/>
    <s v="ATTACH_BY_PO"/>
    <s v="ATTACH_BY_AMIDID"/>
    <n v="3051.46142578125"/>
    <s v="ART"/>
    <s v="7214/Dan Eilertsen"/>
    <s v="N/A"/>
    <x v="0"/>
    <m/>
    <m/>
    <m/>
    <x v="0"/>
    <x v="2"/>
  </r>
  <r>
    <x v="1"/>
    <x v="4"/>
    <s v="Norway"/>
    <s v="Q12014"/>
    <d v="2013-12-27T00:00:00"/>
    <s v="December"/>
    <x v="1"/>
    <s v="Klovvik, Bjorn"/>
    <x v="634"/>
    <s v="EDW - Non Compass"/>
    <s v="92R755376"/>
    <x v="304"/>
    <x v="305"/>
    <s v="ATTACH_BY_PO"/>
    <s v="ATTACH_BY_AMIDID"/>
    <n v="8425.3203125"/>
    <s v="ART"/>
    <s v="7214/Dan Eilertsen"/>
    <s v="N/A"/>
    <x v="0"/>
    <m/>
    <m/>
    <m/>
    <x v="0"/>
    <x v="2"/>
  </r>
  <r>
    <x v="1"/>
    <x v="4"/>
    <s v="Norway"/>
    <s v="Q12014"/>
    <d v="2013-12-27T00:00:00"/>
    <s v="December"/>
    <x v="2"/>
    <s v="Klovvik, Bjorn"/>
    <x v="634"/>
    <s v="EDW - Non Compass"/>
    <s v="92R755376"/>
    <x v="304"/>
    <x v="305"/>
    <s v="ATTACH_BY_PO"/>
    <s v="ATTACH_BY_AMIDID"/>
    <n v="1498.27587890625"/>
    <s v="ART"/>
    <s v="7214/Dan Eilertsen"/>
    <s v="N/A"/>
    <x v="0"/>
    <m/>
    <m/>
    <m/>
    <x v="0"/>
    <x v="2"/>
  </r>
  <r>
    <x v="1"/>
    <x v="4"/>
    <s v="Norway"/>
    <s v="Q12014"/>
    <d v="2013-12-20T00:00:00"/>
    <s v="December"/>
    <x v="3"/>
    <s v="Klovvik, Bjorn"/>
    <x v="635"/>
    <s v="EDW - Compass"/>
    <s v="01223359"/>
    <x v="304"/>
    <x v="305"/>
    <s v="ATTACH_BY_AMIDID"/>
    <s v="ATTACH_BY_AMIDID"/>
    <n v="63374.62890625"/>
    <s v="Services"/>
    <s v="Contact:Kjetil Skinlo 2014"/>
    <s v="CRMEM1-2-1I2L9NW"/>
    <x v="0"/>
    <m/>
    <m/>
    <m/>
    <x v="2"/>
    <x v="2"/>
  </r>
  <r>
    <x v="1"/>
    <x v="4"/>
    <s v="Norway"/>
    <s v="Q12014"/>
    <d v="2013-12-20T00:00:00"/>
    <s v="December"/>
    <x v="3"/>
    <s v="Klovvik, Bjorn"/>
    <x v="635"/>
    <s v="EDW - Compass"/>
    <s v="01223359"/>
    <x v="304"/>
    <x v="305"/>
    <s v="ATTACH_BY_AMIDID"/>
    <s v="ATTACH_BY_AMIDID"/>
    <n v="103328.203125"/>
    <s v="Services"/>
    <s v="Contact:Kjetil Skinlo 2014"/>
    <s v="CRMEM1-2-1I2L9NW"/>
    <x v="0"/>
    <m/>
    <m/>
    <m/>
    <x v="2"/>
    <x v="2"/>
  </r>
  <r>
    <x v="1"/>
    <x v="4"/>
    <s v="Norway"/>
    <s v="Q12014"/>
    <d v="2013-12-20T00:00:00"/>
    <s v="December"/>
    <x v="3"/>
    <s v="Klovvik, Bjorn"/>
    <x v="636"/>
    <s v="EDW - Compass"/>
    <s v="01044743"/>
    <x v="304"/>
    <x v="305"/>
    <s v="NO"/>
    <s v="NO"/>
    <n v="-3535.583984375"/>
    <s v="Services"/>
    <s v="Contact: Dan Eilertsen"/>
    <s v="N/A"/>
    <x v="0"/>
    <m/>
    <m/>
    <m/>
    <x v="1"/>
    <x v="0"/>
  </r>
  <r>
    <x v="1"/>
    <x v="4"/>
    <s v="Norway"/>
    <s v="Q12014"/>
    <d v="2013-12-20T00:00:00"/>
    <s v="December"/>
    <x v="3"/>
    <s v="Klovvik, Bjorn"/>
    <x v="635"/>
    <s v="EDW - Compass"/>
    <s v="01223359"/>
    <x v="304"/>
    <x v="305"/>
    <s v="ATTACH_BY_AMIDID"/>
    <s v="ATTACH_BY_AMIDID"/>
    <n v="3757.38916015625"/>
    <s v="Services"/>
    <s v="Contact:Kjetil Skinlo 2014"/>
    <s v="CRMEM1-2-1I2L9NW"/>
    <x v="0"/>
    <m/>
    <m/>
    <m/>
    <x v="2"/>
    <x v="2"/>
  </r>
  <r>
    <x v="1"/>
    <x v="4"/>
    <s v="Norway"/>
    <s v="Q12014"/>
    <d v="2013-12-20T00:00:00"/>
    <s v="December"/>
    <x v="3"/>
    <s v="Klovvik, Bjorn"/>
    <x v="635"/>
    <s v="EDW - Compass"/>
    <s v="01223359"/>
    <x v="304"/>
    <x v="305"/>
    <s v="ATTACH_BY_AMIDID"/>
    <s v="ATTACH_BY_AMIDID"/>
    <n v="21674.91796875"/>
    <s v="Services"/>
    <s v="Contact:Kjetil Skinlo 2014"/>
    <s v="CRMEM1-2-1I2L9NW"/>
    <x v="0"/>
    <m/>
    <m/>
    <m/>
    <x v="2"/>
    <x v="2"/>
  </r>
  <r>
    <x v="1"/>
    <x v="4"/>
    <s v="Norway"/>
    <s v="Q12014"/>
    <d v="2013-11-29T00:00:00"/>
    <s v="November"/>
    <x v="3"/>
    <s v="Klovvik, Bjorn"/>
    <x v="637"/>
    <s v="EDW - Compass"/>
    <s v="01155526"/>
    <x v="304"/>
    <x v="305"/>
    <s v="NO"/>
    <s v="NO"/>
    <n v="2906.22119140625"/>
    <s v="Services"/>
    <s v="Sykehuspartner prosjekt ID:  58182"/>
    <s v="CRMEM1-2-YBZO5O"/>
    <x v="0"/>
    <m/>
    <m/>
    <m/>
    <x v="1"/>
    <x v="0"/>
  </r>
  <r>
    <x v="2"/>
    <x v="7"/>
    <s v="New Zealand"/>
    <s v="Q12014"/>
    <d v="2013-12-18T00:00:00"/>
    <s v="December"/>
    <x v="3"/>
    <m/>
    <x v="638"/>
    <s v="EDW - Compass"/>
    <s v="10921843"/>
    <x v="305"/>
    <x v="306"/>
    <s v="NO"/>
    <s v="NO"/>
    <n v="29878.048828125"/>
    <s v="Services"/>
    <s v="4500044909"/>
    <s v="OPP -0002040993"/>
    <x v="0"/>
    <m/>
    <m/>
    <m/>
    <x v="1"/>
    <x v="0"/>
  </r>
  <r>
    <x v="2"/>
    <x v="7"/>
    <s v="New Zealand"/>
    <s v="Q12014"/>
    <d v="2013-11-08T00:00:00"/>
    <s v="November"/>
    <x v="3"/>
    <m/>
    <x v="639"/>
    <s v="EDW - Compass"/>
    <s v="10640197"/>
    <x v="306"/>
    <x v="307"/>
    <s v="NO"/>
    <s v="NO"/>
    <n v="-22787.298828125"/>
    <s v="Services"/>
    <s v="3000067066"/>
    <s v="NA"/>
    <x v="0"/>
    <m/>
    <m/>
    <m/>
    <x v="1"/>
    <x v="0"/>
  </r>
  <r>
    <x v="2"/>
    <x v="7"/>
    <s v="New Zealand"/>
    <s v="Q12014"/>
    <d v="2013-11-19T00:00:00"/>
    <s v="November"/>
    <x v="3"/>
    <s v="Michael Otschik"/>
    <x v="640"/>
    <s v="EDW - Compass"/>
    <s v="10854326"/>
    <x v="307"/>
    <x v="308"/>
    <s v="NO"/>
    <s v="NO"/>
    <n v="-1373.85107421875"/>
    <s v="Services"/>
    <s v="ICOEM HP SW - NZ5-ES002 - CR 1"/>
    <s v="0000001560"/>
    <x v="0"/>
    <m/>
    <m/>
    <m/>
    <x v="1"/>
    <x v="0"/>
  </r>
  <r>
    <x v="2"/>
    <x v="7"/>
    <s v="New Zealand"/>
    <s v="Q12014"/>
    <d v="2013-11-27T00:00:00"/>
    <s v="November"/>
    <x v="0"/>
    <m/>
    <x v="641"/>
    <s v="EDW - Non Compass"/>
    <s v="978214052"/>
    <x v="308"/>
    <x v="309"/>
    <s v="NO"/>
    <s v="NO"/>
    <n v="6706.96337890625"/>
    <s v="Education"/>
    <s v="ONZ-890"/>
    <s v="N/A"/>
    <x v="0"/>
    <m/>
    <m/>
    <m/>
    <x v="0"/>
    <x v="0"/>
  </r>
  <r>
    <x v="2"/>
    <x v="13"/>
    <s v="Philippines"/>
    <s v="Q12014"/>
    <d v="2013-11-13T00:00:00"/>
    <s v="November"/>
    <x v="3"/>
    <s v="CP2"/>
    <x v="642"/>
    <s v="EDW - Compass"/>
    <s v="10907456"/>
    <x v="309"/>
    <x v="310"/>
    <s v="NO"/>
    <s v="NO"/>
    <n v="42745.3828125"/>
    <s v="Services"/>
    <s v="659874"/>
    <s v="CRMAP1-6-1IMC87D"/>
    <x v="0"/>
    <m/>
    <m/>
    <m/>
    <x v="1"/>
    <x v="0"/>
  </r>
  <r>
    <x v="2"/>
    <x v="13"/>
    <s v="Philippines"/>
    <s v="Q12014"/>
    <d v="2013-12-06T00:00:00"/>
    <s v="December"/>
    <x v="2"/>
    <m/>
    <x v="643"/>
    <s v="EDW - Non Compass"/>
    <s v="R17003551"/>
    <x v="310"/>
    <x v="311"/>
    <s v="ATTACH_BY_PO"/>
    <s v="NO"/>
    <n v="582.480224609375"/>
    <s v="ART"/>
    <s v="L0043213"/>
    <s v="N/A"/>
    <x v="0"/>
    <m/>
    <m/>
    <m/>
    <x v="0"/>
    <x v="0"/>
  </r>
  <r>
    <x v="2"/>
    <x v="13"/>
    <s v="Philippines"/>
    <s v="Q12014"/>
    <d v="2013-12-06T00:00:00"/>
    <s v="December"/>
    <x v="2"/>
    <m/>
    <x v="643"/>
    <s v="EDW - Non Compass"/>
    <s v="R17003551"/>
    <x v="310"/>
    <x v="311"/>
    <s v="ATTACH_BY_PO"/>
    <s v="NO"/>
    <n v="1186.2923583984375"/>
    <s v="ART"/>
    <s v="L0043213"/>
    <s v="N/A"/>
    <x v="0"/>
    <m/>
    <m/>
    <m/>
    <x v="0"/>
    <x v="0"/>
  </r>
  <r>
    <x v="2"/>
    <x v="13"/>
    <s v="Philippines"/>
    <s v="Q12014"/>
    <d v="2013-12-06T00:00:00"/>
    <s v="December"/>
    <x v="1"/>
    <m/>
    <x v="643"/>
    <s v="EDW - Non Compass"/>
    <s v="R17003551"/>
    <x v="310"/>
    <x v="311"/>
    <s v="ATTACH_BY_PO"/>
    <s v="NO"/>
    <n v="14299.77734375"/>
    <s v="ART"/>
    <s v="L0043213"/>
    <s v="N/A"/>
    <x v="0"/>
    <m/>
    <m/>
    <m/>
    <x v="0"/>
    <x v="0"/>
  </r>
  <r>
    <x v="2"/>
    <x v="13"/>
    <s v="Philippines"/>
    <s v="Q12014"/>
    <d v="2013-12-06T00:00:00"/>
    <s v="December"/>
    <x v="1"/>
    <m/>
    <x v="643"/>
    <s v="EDW - Non Compass"/>
    <s v="R17003551"/>
    <x v="310"/>
    <x v="311"/>
    <s v="ATTACH_BY_PO"/>
    <s v="NO"/>
    <n v="7149.8818359375"/>
    <s v="ART"/>
    <s v="L0043213"/>
    <s v="N/A"/>
    <x v="0"/>
    <m/>
    <m/>
    <m/>
    <x v="0"/>
    <x v="0"/>
  </r>
  <r>
    <x v="2"/>
    <x v="13"/>
    <s v="Philippines"/>
    <s v="Q12014"/>
    <d v="2013-12-26T00:00:00"/>
    <s v="December"/>
    <x v="2"/>
    <m/>
    <x v="644"/>
    <s v="EDW - Non Compass"/>
    <s v="R17003556"/>
    <x v="310"/>
    <x v="311"/>
    <s v="ATTACH_BY_PO"/>
    <s v="ATTACH_BY_AMIDID"/>
    <n v="1840.7657470703125"/>
    <s v="ART"/>
    <s v="L0043417"/>
    <s v="N/A"/>
    <x v="0"/>
    <m/>
    <m/>
    <m/>
    <x v="0"/>
    <x v="2"/>
  </r>
  <r>
    <x v="2"/>
    <x v="13"/>
    <s v="Philippines"/>
    <s v="Q12014"/>
    <d v="2013-12-26T00:00:00"/>
    <s v="December"/>
    <x v="1"/>
    <m/>
    <x v="644"/>
    <s v="EDW - Non Compass"/>
    <s v="R17003556"/>
    <x v="310"/>
    <x v="311"/>
    <s v="ATTACH_BY_PO"/>
    <s v="ATTACH_BY_AMIDID"/>
    <n v="15026.884765625"/>
    <s v="ART"/>
    <s v="L0043417"/>
    <s v="N/A"/>
    <x v="0"/>
    <m/>
    <m/>
    <m/>
    <x v="0"/>
    <x v="2"/>
  </r>
  <r>
    <x v="2"/>
    <x v="13"/>
    <s v="Philippines"/>
    <s v="Q12014"/>
    <d v="2013-12-26T00:00:00"/>
    <s v="December"/>
    <x v="1"/>
    <m/>
    <x v="644"/>
    <s v="EDW - Non Compass"/>
    <s v="R17003556"/>
    <x v="310"/>
    <x v="311"/>
    <s v="ATTACH_BY_PO"/>
    <s v="ATTACH_BY_AMIDID"/>
    <n v="7513.43505859375"/>
    <s v="ART"/>
    <s v="L0043417"/>
    <s v="N/A"/>
    <x v="0"/>
    <m/>
    <m/>
    <m/>
    <x v="0"/>
    <x v="2"/>
  </r>
  <r>
    <x v="2"/>
    <x v="13"/>
    <s v="Philippines"/>
    <s v="Q12014"/>
    <d v="2013-12-26T00:00:00"/>
    <s v="December"/>
    <x v="2"/>
    <m/>
    <x v="644"/>
    <s v="EDW - Non Compass"/>
    <s v="R17003556"/>
    <x v="310"/>
    <x v="311"/>
    <s v="ATTACH_BY_PO"/>
    <s v="ATTACH_BY_AMIDID"/>
    <n v="3748.944580078125"/>
    <s v="ART"/>
    <s v="L0043417"/>
    <s v="N/A"/>
    <x v="0"/>
    <m/>
    <m/>
    <m/>
    <x v="0"/>
    <x v="2"/>
  </r>
  <r>
    <x v="2"/>
    <x v="13"/>
    <s v="Philippines"/>
    <s v="Q12014"/>
    <d v="2013-12-09T00:00:00"/>
    <s v="December"/>
    <x v="1"/>
    <m/>
    <x v="645"/>
    <s v="EDW - Non Compass"/>
    <s v="R17003551"/>
    <x v="310"/>
    <x v="311"/>
    <s v="ATTACH_BY_PO"/>
    <s v="NO"/>
    <n v="103.65989685058594"/>
    <s v="ART"/>
    <s v="L0043213"/>
    <s v="N/A"/>
    <x v="0"/>
    <m/>
    <m/>
    <m/>
    <x v="0"/>
    <x v="0"/>
  </r>
  <r>
    <x v="2"/>
    <x v="13"/>
    <s v="Philippines"/>
    <s v="Q12014"/>
    <d v="2013-12-11T00:00:00"/>
    <s v="December"/>
    <x v="1"/>
    <m/>
    <x v="645"/>
    <s v="EDW - Non Compass"/>
    <s v="R17003551"/>
    <x v="310"/>
    <x v="311"/>
    <s v="ATTACH_BY_PO"/>
    <s v="NO"/>
    <n v="1.9999999494757503E-4"/>
    <s v="ART"/>
    <s v="L0043213"/>
    <s v="N/A"/>
    <x v="0"/>
    <m/>
    <m/>
    <m/>
    <x v="0"/>
    <x v="0"/>
  </r>
  <r>
    <x v="2"/>
    <x v="13"/>
    <s v="Philippines"/>
    <s v="Q12014"/>
    <d v="2013-11-29T00:00:00"/>
    <s v="November"/>
    <x v="0"/>
    <m/>
    <x v="646"/>
    <s v="EDW - Non Compass"/>
    <s v="R17003548"/>
    <x v="310"/>
    <x v="311"/>
    <s v="ATTACH_BY_AMIDID"/>
    <s v="NO"/>
    <n v="6006.9287109375"/>
    <s v="Education"/>
    <s v="L0042927"/>
    <s v="N/A"/>
    <x v="0"/>
    <m/>
    <m/>
    <m/>
    <x v="0"/>
    <x v="0"/>
  </r>
  <r>
    <x v="2"/>
    <x v="13"/>
    <s v="Philippines"/>
    <s v="Q12014"/>
    <d v="2013-11-29T00:00:00"/>
    <s v="November"/>
    <x v="0"/>
    <m/>
    <x v="647"/>
    <s v="EDW - Non Compass"/>
    <s v="R17003547"/>
    <x v="310"/>
    <x v="311"/>
    <s v="ATTACH_BY_AMIDID"/>
    <s v="NO"/>
    <n v="8480.369140625"/>
    <s v="Education"/>
    <s v="L0042927"/>
    <s v="N/A"/>
    <x v="0"/>
    <m/>
    <m/>
    <m/>
    <x v="0"/>
    <x v="0"/>
  </r>
  <r>
    <x v="2"/>
    <x v="13"/>
    <s v="Philippines"/>
    <s v="Q12014"/>
    <d v="2013-11-30T00:00:00"/>
    <s v="November"/>
    <x v="0"/>
    <m/>
    <x v="648"/>
    <s v="EDW - Non Compass"/>
    <s v="R17003547"/>
    <x v="310"/>
    <x v="311"/>
    <s v="ATTACH_BY_PO"/>
    <s v="NO"/>
    <n v="-8480.369140625"/>
    <s v="Education"/>
    <s v="L0042927"/>
    <s v="N/A"/>
    <x v="0"/>
    <m/>
    <m/>
    <m/>
    <x v="0"/>
    <x v="0"/>
  </r>
  <r>
    <x v="2"/>
    <x v="13"/>
    <s v="Philippines"/>
    <s v="Q12014"/>
    <d v="2013-11-07T00:00:00"/>
    <s v="November"/>
    <x v="0"/>
    <m/>
    <x v="649"/>
    <s v="EDW - Non Compass"/>
    <s v="R17003532"/>
    <x v="310"/>
    <x v="311"/>
    <s v="NO"/>
    <s v="NO"/>
    <n v="6318.26806640625"/>
    <s v="Education"/>
    <s v="L0042825"/>
    <s v="N/A"/>
    <x v="0"/>
    <m/>
    <m/>
    <m/>
    <x v="0"/>
    <x v="0"/>
  </r>
  <r>
    <x v="2"/>
    <x v="13"/>
    <s v="Philippines"/>
    <s v="Q12014"/>
    <d v="2013-11-07T00:00:00"/>
    <s v="November"/>
    <x v="0"/>
    <m/>
    <x v="649"/>
    <s v="EDW - Non Compass"/>
    <s v="R17003532"/>
    <x v="310"/>
    <x v="311"/>
    <s v="NO"/>
    <s v="NO"/>
    <n v="166.28169250488281"/>
    <s v="Education"/>
    <s v="L0042825"/>
    <s v="N/A"/>
    <x v="0"/>
    <m/>
    <m/>
    <m/>
    <x v="0"/>
    <x v="0"/>
  </r>
  <r>
    <x v="2"/>
    <x v="13"/>
    <s v="Philippines"/>
    <s v="Q12014"/>
    <d v="2013-11-04T00:00:00"/>
    <s v="November"/>
    <x v="0"/>
    <m/>
    <x v="650"/>
    <s v="EDW - Non Compass"/>
    <s v="R17003525"/>
    <x v="310"/>
    <x v="311"/>
    <s v="NO"/>
    <s v="NO"/>
    <n v="-83.135101318359375"/>
    <s v="Education"/>
    <s v="LOC90350273"/>
    <s v="N/A"/>
    <x v="0"/>
    <m/>
    <m/>
    <m/>
    <x v="0"/>
    <x v="0"/>
  </r>
  <r>
    <x v="2"/>
    <x v="13"/>
    <s v="Philippines"/>
    <s v="Q12014"/>
    <d v="2013-11-04T00:00:00"/>
    <s v="November"/>
    <x v="2"/>
    <m/>
    <x v="650"/>
    <s v="EDW - Non Compass"/>
    <s v="R17003525"/>
    <x v="310"/>
    <x v="311"/>
    <s v="NO"/>
    <s v="NO"/>
    <n v="-10816.3935546875"/>
    <s v="ART"/>
    <s v="LOC90350273"/>
    <s v="N/A"/>
    <x v="0"/>
    <m/>
    <m/>
    <m/>
    <x v="0"/>
    <x v="0"/>
  </r>
  <r>
    <x v="2"/>
    <x v="13"/>
    <s v="Philippines"/>
    <s v="Q12014"/>
    <d v="2013-11-04T00:00:00"/>
    <s v="November"/>
    <x v="2"/>
    <m/>
    <x v="651"/>
    <s v="EDW - Non Compass"/>
    <s v="R17003525"/>
    <x v="310"/>
    <x v="311"/>
    <s v="NO"/>
    <s v="NO"/>
    <n v="6901.20849609375"/>
    <s v="ART"/>
    <s v="LOC90350273"/>
    <s v="N/A"/>
    <x v="0"/>
    <m/>
    <m/>
    <m/>
    <x v="0"/>
    <x v="0"/>
  </r>
  <r>
    <x v="2"/>
    <x v="13"/>
    <s v="Philippines"/>
    <s v="Q12014"/>
    <d v="2013-11-04T00:00:00"/>
    <s v="November"/>
    <x v="0"/>
    <m/>
    <x v="651"/>
    <s v="EDW - Non Compass"/>
    <s v="R17003525"/>
    <x v="310"/>
    <x v="311"/>
    <s v="NO"/>
    <s v="NO"/>
    <n v="28.109500885009766"/>
    <s v="Education"/>
    <s v="LOC90350273"/>
    <s v="N/A"/>
    <x v="0"/>
    <m/>
    <m/>
    <m/>
    <x v="0"/>
    <x v="0"/>
  </r>
  <r>
    <x v="2"/>
    <x v="13"/>
    <s v="Philippines"/>
    <s v="Q12014"/>
    <d v="2013-11-04T00:00:00"/>
    <s v="November"/>
    <x v="1"/>
    <m/>
    <x v="651"/>
    <s v="EDW - Non Compass"/>
    <s v="R17003525"/>
    <x v="310"/>
    <x v="311"/>
    <s v="NO"/>
    <s v="NO"/>
    <n v="46.774898529052734"/>
    <s v="ART"/>
    <s v="LOC90350273"/>
    <s v="N/A"/>
    <x v="0"/>
    <m/>
    <m/>
    <m/>
    <x v="0"/>
    <x v="0"/>
  </r>
  <r>
    <x v="2"/>
    <x v="13"/>
    <s v="Philippines"/>
    <s v="Q12014"/>
    <d v="2013-11-04T00:00:00"/>
    <s v="November"/>
    <x v="1"/>
    <m/>
    <x v="651"/>
    <s v="EDW - Non Compass"/>
    <s v="R17003525"/>
    <x v="310"/>
    <x v="311"/>
    <s v="NO"/>
    <s v="NO"/>
    <n v="20968.189453125"/>
    <s v="ART"/>
    <s v="LOC90350273"/>
    <s v="N/A"/>
    <x v="0"/>
    <m/>
    <m/>
    <m/>
    <x v="0"/>
    <x v="0"/>
  </r>
  <r>
    <x v="2"/>
    <x v="13"/>
    <s v="Philippines"/>
    <s v="Q12014"/>
    <d v="2013-11-04T00:00:00"/>
    <s v="November"/>
    <x v="1"/>
    <m/>
    <x v="650"/>
    <s v="EDW - Non Compass"/>
    <s v="R17003525"/>
    <x v="310"/>
    <x v="311"/>
    <s v="NO"/>
    <s v="NO"/>
    <n v="-109.95339965820312"/>
    <s v="ART"/>
    <s v="LOC90350273"/>
    <s v="N/A"/>
    <x v="0"/>
    <m/>
    <m/>
    <m/>
    <x v="0"/>
    <x v="0"/>
  </r>
  <r>
    <x v="2"/>
    <x v="13"/>
    <s v="Philippines"/>
    <s v="Q12014"/>
    <d v="2013-11-04T00:00:00"/>
    <s v="November"/>
    <x v="1"/>
    <m/>
    <x v="650"/>
    <s v="EDW - Non Compass"/>
    <s v="R17003525"/>
    <x v="310"/>
    <x v="311"/>
    <s v="NO"/>
    <s v="NO"/>
    <n v="-49289.78515625"/>
    <s v="ART"/>
    <s v="LOC90350273"/>
    <s v="N/A"/>
    <x v="0"/>
    <m/>
    <m/>
    <m/>
    <x v="0"/>
    <x v="0"/>
  </r>
  <r>
    <x v="2"/>
    <x v="13"/>
    <s v="Philippines"/>
    <s v="Q12014"/>
    <d v="2013-12-23T00:00:00"/>
    <s v="December"/>
    <x v="0"/>
    <m/>
    <x v="652"/>
    <s v="EDW - Non Compass"/>
    <s v="R17003557"/>
    <x v="310"/>
    <x v="311"/>
    <s v="ATTACH_BY_AMIDID"/>
    <s v="ATTACH_BY_AMIDID"/>
    <n v="10415.904296875"/>
    <s v="Education"/>
    <s v="L0043275"/>
    <s v="N/A"/>
    <x v="0"/>
    <m/>
    <m/>
    <m/>
    <x v="0"/>
    <x v="2"/>
  </r>
  <r>
    <x v="2"/>
    <x v="13"/>
    <s v="Philippines"/>
    <s v="Q12014"/>
    <d v="2013-12-23T00:00:00"/>
    <s v="December"/>
    <x v="3"/>
    <m/>
    <x v="653"/>
    <s v="EDW - Compass"/>
    <s v="10924422"/>
    <x v="310"/>
    <x v="311"/>
    <s v="ATTACH_BY_AMIDID"/>
    <s v="ATTACH_BY_AMIDID"/>
    <n v="103000"/>
    <s v="Services"/>
    <s v="L0043420"/>
    <s v="OPP-0000356521"/>
    <x v="0"/>
    <m/>
    <m/>
    <m/>
    <x v="2"/>
    <x v="2"/>
  </r>
  <r>
    <x v="2"/>
    <x v="13"/>
    <s v="Philippines"/>
    <s v="Q12014"/>
    <d v="2013-12-23T00:00:00"/>
    <s v="December"/>
    <x v="3"/>
    <m/>
    <x v="654"/>
    <s v="EDW - Compass"/>
    <s v="10899808"/>
    <x v="310"/>
    <x v="311"/>
    <s v="NO"/>
    <s v="NO"/>
    <n v="-103000"/>
    <s v="Services"/>
    <s v="LOC - Reversal Date -12/12/13"/>
    <s v="OPP-0000356521"/>
    <x v="0"/>
    <m/>
    <m/>
    <m/>
    <x v="1"/>
    <x v="0"/>
  </r>
  <r>
    <x v="2"/>
    <x v="13"/>
    <s v="Pakistan"/>
    <s v="Q12014"/>
    <d v="2013-12-27T00:00:00"/>
    <s v="December"/>
    <x v="2"/>
    <m/>
    <x v="655"/>
    <s v="EDW - Compass"/>
    <s v="46854144"/>
    <x v="0"/>
    <x v="12"/>
    <s v="NO"/>
    <s v="NO"/>
    <n v="10.560000419616699"/>
    <s v="ART"/>
    <s v="MC/05/060/2013/A"/>
    <s v="N/A"/>
    <x v="0"/>
    <m/>
    <m/>
    <m/>
    <x v="0"/>
    <x v="0"/>
  </r>
  <r>
    <x v="2"/>
    <x v="13"/>
    <s v="Pakistan"/>
    <s v="Q12014"/>
    <d v="2013-12-27T00:00:00"/>
    <s v="December"/>
    <x v="2"/>
    <m/>
    <x v="655"/>
    <s v="EDW - Compass"/>
    <s v="46854144"/>
    <x v="0"/>
    <x v="12"/>
    <s v="NO"/>
    <s v="NO"/>
    <n v="204"/>
    <s v="ART"/>
    <s v="MC/05/060/2013/A"/>
    <s v="N/A"/>
    <x v="0"/>
    <m/>
    <m/>
    <m/>
    <x v="0"/>
    <x v="0"/>
  </r>
  <r>
    <x v="2"/>
    <x v="13"/>
    <s v="Pakistan"/>
    <s v="Q12014"/>
    <d v="2013-12-27T00:00:00"/>
    <s v="December"/>
    <x v="2"/>
    <m/>
    <x v="655"/>
    <s v="EDW - Compass"/>
    <s v="46854144"/>
    <x v="0"/>
    <x v="12"/>
    <s v="NO"/>
    <s v="NO"/>
    <n v="132"/>
    <s v="ART"/>
    <s v="MC/05/060/2013/A"/>
    <s v="N/A"/>
    <x v="0"/>
    <m/>
    <m/>
    <m/>
    <x v="0"/>
    <x v="0"/>
  </r>
  <r>
    <x v="2"/>
    <x v="13"/>
    <s v="Pakistan"/>
    <s v="Q12014"/>
    <d v="2013-12-27T00:00:00"/>
    <s v="December"/>
    <x v="2"/>
    <m/>
    <x v="655"/>
    <s v="EDW - Compass"/>
    <s v="46854144"/>
    <x v="0"/>
    <x v="12"/>
    <s v="NO"/>
    <s v="NO"/>
    <n v="4.8000001907348633"/>
    <s v="ART"/>
    <s v="MC/05/060/2013/A"/>
    <s v="N/A"/>
    <x v="0"/>
    <m/>
    <m/>
    <m/>
    <x v="0"/>
    <x v="0"/>
  </r>
  <r>
    <x v="1"/>
    <x v="9"/>
    <s v="Poland"/>
    <s v="Q12014"/>
    <d v="2013-12-30T00:00:00"/>
    <s v="December"/>
    <x v="0"/>
    <s v="Pik, Michal"/>
    <x v="656"/>
    <s v="EDW - Compass"/>
    <s v="30291742"/>
    <x v="311"/>
    <x v="312"/>
    <s v="NO"/>
    <s v="NO"/>
    <n v="687.74188232421875"/>
    <s v="Education"/>
    <s v="ePO:4400311724/200973"/>
    <s v="N/A"/>
    <x v="0"/>
    <m/>
    <m/>
    <m/>
    <x v="0"/>
    <x v="0"/>
  </r>
  <r>
    <x v="1"/>
    <x v="9"/>
    <s v="Poland"/>
    <s v="Q12014"/>
    <d v="2013-12-01T00:00:00"/>
    <s v="December"/>
    <x v="0"/>
    <s v="Pik, Michal"/>
    <x v="657"/>
    <s v="EDW - Compass"/>
    <s v="36523349"/>
    <x v="312"/>
    <x v="313"/>
    <s v="NO"/>
    <s v="NO"/>
    <n v="4470.322265625"/>
    <s v="Education"/>
    <s v="ZUS/HP/SOFTWARE/2011"/>
    <s v="N/A"/>
    <x v="0"/>
    <m/>
    <m/>
    <m/>
    <x v="0"/>
    <x v="0"/>
  </r>
  <r>
    <x v="1"/>
    <x v="9"/>
    <s v="Poland"/>
    <s v="Q12014"/>
    <d v="2013-12-01T00:00:00"/>
    <s v="December"/>
    <x v="0"/>
    <s v="Pik, Michal"/>
    <x v="657"/>
    <s v="EDW - Compass"/>
    <s v="36523349"/>
    <x v="312"/>
    <x v="313"/>
    <s v="NO"/>
    <s v="NO"/>
    <n v="24586.7734375"/>
    <s v="Education"/>
    <s v="ZUS/HP/SOFTWARE/2011"/>
    <s v="N/A"/>
    <x v="0"/>
    <m/>
    <m/>
    <m/>
    <x v="0"/>
    <x v="0"/>
  </r>
  <r>
    <x v="1"/>
    <x v="9"/>
    <s v="Poland"/>
    <s v="Q12014"/>
    <d v="2014-01-01T00:00:00"/>
    <s v="January"/>
    <x v="0"/>
    <m/>
    <x v="658"/>
    <s v="EDW - Compass"/>
    <s v="38423090"/>
    <x v="313"/>
    <x v="314"/>
    <s v="NO"/>
    <s v="NO"/>
    <n v="174.75399780273437"/>
    <s v="Education"/>
    <s v="146/hp/13pl"/>
    <s v="N/A"/>
    <x v="0"/>
    <m/>
    <m/>
    <m/>
    <x v="0"/>
    <x v="0"/>
  </r>
  <r>
    <x v="1"/>
    <x v="9"/>
    <s v="Poland"/>
    <s v="Q12014"/>
    <d v="2013-12-20T00:00:00"/>
    <s v="December"/>
    <x v="0"/>
    <m/>
    <x v="659"/>
    <s v="EDW - Non Compass"/>
    <s v="L6R741768"/>
    <x v="314"/>
    <x v="315"/>
    <s v="NO"/>
    <s v="NO"/>
    <n v="13204.6455078125"/>
    <s v="Education"/>
    <s v="PO109442A34074"/>
    <s v="N/A"/>
    <x v="0"/>
    <m/>
    <m/>
    <m/>
    <x v="0"/>
    <x v="0"/>
  </r>
  <r>
    <x v="0"/>
    <x v="6"/>
    <s v="Puerto Rico"/>
    <s v="Q12014"/>
    <d v="2013-11-26T00:00:00"/>
    <s v="November"/>
    <x v="3"/>
    <m/>
    <x v="660"/>
    <s v="EDW - Compass"/>
    <s v="23695338"/>
    <x v="315"/>
    <x v="316"/>
    <s v="NO"/>
    <s v="NO"/>
    <n v="15046"/>
    <s v="Services"/>
    <s v="PO 13142 - EID: PR5BT040"/>
    <s v="N/A"/>
    <x v="0"/>
    <m/>
    <m/>
    <m/>
    <x v="1"/>
    <x v="0"/>
  </r>
  <r>
    <x v="1"/>
    <x v="11"/>
    <s v="Portugal"/>
    <s v="Q12014"/>
    <d v="2013-11-22T00:00:00"/>
    <s v="November"/>
    <x v="3"/>
    <m/>
    <x v="661"/>
    <s v="EDW - Compass"/>
    <s v="01202373"/>
    <x v="316"/>
    <x v="317"/>
    <s v="NO"/>
    <s v="NO"/>
    <n v="19032.08203125"/>
    <s v="Services"/>
    <s v="3505134304"/>
    <s v="OPP-0000074321"/>
    <x v="0"/>
    <m/>
    <m/>
    <m/>
    <x v="1"/>
    <x v="0"/>
  </r>
  <r>
    <x v="1"/>
    <x v="11"/>
    <s v="Portugal"/>
    <s v="Q12014"/>
    <d v="2013-11-28T00:00:00"/>
    <s v="November"/>
    <x v="3"/>
    <m/>
    <x v="662"/>
    <s v="EDW - Compass"/>
    <s v="01208337"/>
    <x v="317"/>
    <x v="318"/>
    <s v="NO"/>
    <s v="NO"/>
    <n v="9516.041015625"/>
    <s v="Services"/>
    <s v="30.10.2013"/>
    <s v="OPP-0001767903"/>
    <x v="0"/>
    <m/>
    <m/>
    <m/>
    <x v="1"/>
    <x v="0"/>
  </r>
  <r>
    <x v="1"/>
    <x v="11"/>
    <s v="Portugal"/>
    <s v="Q12014"/>
    <d v="2013-11-14T00:00:00"/>
    <s v="November"/>
    <x v="3"/>
    <m/>
    <x v="663"/>
    <s v="EDW - Compass"/>
    <s v="01035839"/>
    <x v="318"/>
    <x v="319"/>
    <s v="NO"/>
    <s v="NO"/>
    <n v="-6176.19091796875"/>
    <s v="Services"/>
    <s v="400/ 03-07-2012"/>
    <s v="SBLCRM-8-1X6UKN3"/>
    <x v="0"/>
    <m/>
    <m/>
    <m/>
    <x v="1"/>
    <x v="0"/>
  </r>
  <r>
    <x v="1"/>
    <x v="11"/>
    <s v="Portugal"/>
    <s v="Q12014"/>
    <d v="2013-11-28T00:00:00"/>
    <s v="November"/>
    <x v="3"/>
    <m/>
    <x v="664"/>
    <s v="EDW - Compass"/>
    <s v="01207290"/>
    <x v="319"/>
    <x v="320"/>
    <s v="NO"/>
    <s v="NO"/>
    <n v="1116.775390625"/>
    <s v="Services"/>
    <s v="EC1311016"/>
    <s v="OPP-0001324420"/>
    <x v="0"/>
    <m/>
    <m/>
    <m/>
    <x v="1"/>
    <x v="0"/>
  </r>
  <r>
    <x v="1"/>
    <x v="11"/>
    <s v="Portugal"/>
    <s v="Q12014"/>
    <d v="2013-11-28T00:00:00"/>
    <s v="November"/>
    <x v="3"/>
    <m/>
    <x v="664"/>
    <s v="EDW - Compass"/>
    <s v="01207290"/>
    <x v="319"/>
    <x v="320"/>
    <s v="NO"/>
    <s v="NO"/>
    <n v="4467.1015625"/>
    <s v="Services"/>
    <s v="EC1311016"/>
    <s v="OPP-0001324420"/>
    <x v="0"/>
    <m/>
    <m/>
    <m/>
    <x v="1"/>
    <x v="0"/>
  </r>
  <r>
    <x v="1"/>
    <x v="11"/>
    <s v="Portugal"/>
    <s v="Q12014"/>
    <d v="2013-11-28T00:00:00"/>
    <s v="November"/>
    <x v="3"/>
    <m/>
    <x v="664"/>
    <s v="EDW - Compass"/>
    <s v="01207290"/>
    <x v="319"/>
    <x v="320"/>
    <s v="NO"/>
    <s v="NO"/>
    <n v="1786.840576171875"/>
    <s v="Services"/>
    <s v="EC1311016"/>
    <s v="OPP-0001324420"/>
    <x v="0"/>
    <m/>
    <m/>
    <m/>
    <x v="1"/>
    <x v="0"/>
  </r>
  <r>
    <x v="1"/>
    <x v="11"/>
    <s v="Portugal"/>
    <s v="Q12014"/>
    <d v="2013-11-28T00:00:00"/>
    <s v="November"/>
    <x v="3"/>
    <m/>
    <x v="664"/>
    <s v="EDW - Compass"/>
    <s v="01207290"/>
    <x v="319"/>
    <x v="320"/>
    <s v="NO"/>
    <s v="NO"/>
    <n v="1786.840576171875"/>
    <s v="Services"/>
    <s v="EC1311016"/>
    <s v="OPP-0001324420"/>
    <x v="0"/>
    <m/>
    <m/>
    <m/>
    <x v="1"/>
    <x v="0"/>
  </r>
  <r>
    <x v="1"/>
    <x v="11"/>
    <s v="Portugal"/>
    <s v="Q12014"/>
    <d v="2013-11-27T00:00:00"/>
    <s v="November"/>
    <x v="3"/>
    <m/>
    <x v="665"/>
    <s v="EDW - Compass"/>
    <s v="01205974"/>
    <x v="320"/>
    <x v="321"/>
    <s v="NO"/>
    <s v="NO"/>
    <n v="5437.73779296875"/>
    <s v="Services"/>
    <s v="PO 3505178659"/>
    <s v="OPP-0001099633"/>
    <x v="0"/>
    <m/>
    <m/>
    <m/>
    <x v="1"/>
    <x v="0"/>
  </r>
  <r>
    <x v="1"/>
    <x v="5"/>
    <s v="Qatar"/>
    <s v="Q12014"/>
    <d v="2013-12-03T00:00:00"/>
    <s v="December"/>
    <x v="0"/>
    <m/>
    <x v="666"/>
    <s v="EDW - Compass"/>
    <s v="30144214"/>
    <x v="321"/>
    <x v="322"/>
    <s v="ATTACH_BY_AMIDID"/>
    <s v="NO"/>
    <n v="3312"/>
    <s v="Education"/>
    <s v="40577"/>
    <s v="N/A"/>
    <x v="0"/>
    <m/>
    <m/>
    <m/>
    <x v="0"/>
    <x v="0"/>
  </r>
  <r>
    <x v="1"/>
    <x v="5"/>
    <s v="Qatar"/>
    <s v="Q12014"/>
    <d v="2013-11-22T00:00:00"/>
    <s v="November"/>
    <x v="0"/>
    <m/>
    <x v="667"/>
    <s v="EDW - Compass"/>
    <s v="30090837"/>
    <x v="322"/>
    <x v="323"/>
    <s v="NO"/>
    <s v="NO"/>
    <n v="2760"/>
    <s v="Education"/>
    <s v="40235"/>
    <s v="N/A"/>
    <x v="0"/>
    <m/>
    <m/>
    <m/>
    <x v="0"/>
    <x v="0"/>
  </r>
  <r>
    <x v="1"/>
    <x v="4"/>
    <s v="Netherland"/>
    <s v="Q12014"/>
    <d v="2013-11-29T00:00:00"/>
    <s v="November"/>
    <x v="3"/>
    <m/>
    <x v="668"/>
    <s v="EDW - Compass"/>
    <s v="01209059"/>
    <x v="323"/>
    <x v="324"/>
    <s v="NO"/>
    <s v="NO"/>
    <n v="70350.734375"/>
    <s v="Services"/>
    <s v="5010106534"/>
    <s v="OPP-0001662713"/>
    <x v="0"/>
    <m/>
    <m/>
    <m/>
    <x v="1"/>
    <x v="0"/>
  </r>
  <r>
    <x v="1"/>
    <x v="9"/>
    <s v="Russia"/>
    <s v="Q12014"/>
    <d v="2013-11-11T00:00:00"/>
    <s v="November"/>
    <x v="3"/>
    <m/>
    <x v="669"/>
    <s v="EDW - Compass"/>
    <s v="01179658"/>
    <x v="324"/>
    <x v="325"/>
    <s v="NO"/>
    <s v="NO"/>
    <n v="865.96661376953125"/>
    <s v="Services"/>
    <s v="Contract No 4500022479/A34"/>
    <s v="OPP-0000718379"/>
    <x v="0"/>
    <m/>
    <m/>
    <m/>
    <x v="1"/>
    <x v="0"/>
  </r>
  <r>
    <x v="1"/>
    <x v="9"/>
    <s v="Russia"/>
    <s v="Q12014"/>
    <d v="2013-11-18T00:00:00"/>
    <s v="November"/>
    <x v="2"/>
    <m/>
    <x v="670"/>
    <s v="EDW - Non Compass"/>
    <s v="CBR583907"/>
    <x v="325"/>
    <x v="326"/>
    <s v="NO"/>
    <s v="NO"/>
    <n v="1640.52001953125"/>
    <s v="ART"/>
    <s v="R4995"/>
    <s v="N/A"/>
    <x v="0"/>
    <m/>
    <m/>
    <m/>
    <x v="0"/>
    <x v="0"/>
  </r>
  <r>
    <x v="1"/>
    <x v="9"/>
    <s v="Russia"/>
    <s v="Q12014"/>
    <d v="2013-11-18T00:00:00"/>
    <s v="November"/>
    <x v="1"/>
    <m/>
    <x v="670"/>
    <s v="EDW - Non Compass"/>
    <s v="CBR583907"/>
    <x v="325"/>
    <x v="326"/>
    <s v="NO"/>
    <s v="NO"/>
    <n v="6105.83984375"/>
    <s v="ART"/>
    <s v="R4995"/>
    <s v="N/A"/>
    <x v="0"/>
    <m/>
    <m/>
    <m/>
    <x v="0"/>
    <x v="0"/>
  </r>
  <r>
    <x v="1"/>
    <x v="9"/>
    <s v="Russia"/>
    <s v="Q12014"/>
    <d v="2013-12-27T00:00:00"/>
    <s v="December"/>
    <x v="3"/>
    <s v="CEE CP TBH 02"/>
    <x v="671"/>
    <s v="EDW - Compass"/>
    <s v="01226381"/>
    <x v="326"/>
    <x v="327"/>
    <s v="NO"/>
    <s v="NO"/>
    <n v="6500"/>
    <s v="Services"/>
    <s v="Contract 1103-12/AO Order#9"/>
    <s v="OPP-0001629866"/>
    <x v="0"/>
    <m/>
    <m/>
    <m/>
    <x v="1"/>
    <x v="0"/>
  </r>
  <r>
    <x v="1"/>
    <x v="9"/>
    <s v="Russia"/>
    <s v="Q12014"/>
    <d v="2013-11-25T00:00:00"/>
    <s v="November"/>
    <x v="3"/>
    <s v="CEE CP TBH 01"/>
    <x v="672"/>
    <s v="EDW - Compass"/>
    <s v="01181720"/>
    <x v="327"/>
    <x v="328"/>
    <s v="NO"/>
    <s v="NO"/>
    <n v="13168.4501953125"/>
    <s v="Services"/>
    <s v="Contract 1131-13/AO Order#1"/>
    <s v="OPP-0000707438"/>
    <x v="0"/>
    <m/>
    <m/>
    <m/>
    <x v="1"/>
    <x v="0"/>
  </r>
  <r>
    <x v="1"/>
    <x v="9"/>
    <s v="Russia"/>
    <s v="Q12014"/>
    <d v="2013-11-29T00:00:00"/>
    <s v="November"/>
    <x v="0"/>
    <s v="CEE CP TBH 01"/>
    <x v="673"/>
    <s v="EDW - Compass"/>
    <s v="01203915"/>
    <x v="328"/>
    <x v="329"/>
    <s v="NO"/>
    <s v="NO"/>
    <n v="6841.12158203125"/>
    <s v="Education"/>
    <s v="171/O-2013/3"/>
    <s v="N/A"/>
    <x v="0"/>
    <m/>
    <m/>
    <m/>
    <x v="0"/>
    <x v="0"/>
  </r>
  <r>
    <x v="1"/>
    <x v="9"/>
    <s v="Russia"/>
    <s v="Q12014"/>
    <d v="2013-11-27T00:00:00"/>
    <s v="November"/>
    <x v="0"/>
    <s v="CEE CP TBH 01"/>
    <x v="674"/>
    <s v="EDW - Compass"/>
    <s v="39574444"/>
    <x v="328"/>
    <x v="329"/>
    <s v="NO"/>
    <s v="NO"/>
    <n v="-6777.77783203125"/>
    <s v="Education"/>
    <s v="171/O-2013/3"/>
    <s v="N/A"/>
    <x v="0"/>
    <m/>
    <m/>
    <m/>
    <x v="0"/>
    <x v="0"/>
  </r>
  <r>
    <x v="1"/>
    <x v="9"/>
    <s v="Russia"/>
    <s v="Q12014"/>
    <d v="2013-12-17T00:00:00"/>
    <s v="December"/>
    <x v="3"/>
    <s v="CEE CP TBH 01"/>
    <x v="675"/>
    <s v="EDW - Compass"/>
    <s v="01219818"/>
    <x v="328"/>
    <x v="329"/>
    <s v="NO"/>
    <s v="NO"/>
    <n v="138500"/>
    <s v="Services"/>
    <s v="Contract 1015-10/AO Order #7"/>
    <s v="OPP-0000792239"/>
    <x v="0"/>
    <m/>
    <m/>
    <m/>
    <x v="2"/>
    <x v="0"/>
  </r>
  <r>
    <x v="1"/>
    <x v="9"/>
    <s v="Russia"/>
    <s v="Q12014"/>
    <d v="2013-11-21T00:00:00"/>
    <s v="November"/>
    <x v="0"/>
    <s v="CEE CP TBH 01"/>
    <x v="676"/>
    <s v="EDW - Compass"/>
    <s v="01201242"/>
    <x v="329"/>
    <x v="330"/>
    <s v="NO"/>
    <s v="NO"/>
    <n v="2137.850341796875"/>
    <s v="Education"/>
    <s v="P003426"/>
    <s v="N/A"/>
    <x v="0"/>
    <m/>
    <m/>
    <m/>
    <x v="0"/>
    <x v="1"/>
  </r>
  <r>
    <x v="1"/>
    <x v="9"/>
    <s v="Russia"/>
    <s v="Q12014"/>
    <d v="2013-11-21T00:00:00"/>
    <s v="November"/>
    <x v="0"/>
    <m/>
    <x v="677"/>
    <s v="EDW - Compass"/>
    <s v="01201550"/>
    <x v="330"/>
    <x v="331"/>
    <s v="NO"/>
    <s v="NO"/>
    <n v="684.11212158203125"/>
    <s v="Education"/>
    <s v="P003682"/>
    <s v="N/A"/>
    <x v="0"/>
    <m/>
    <m/>
    <m/>
    <x v="0"/>
    <x v="0"/>
  </r>
  <r>
    <x v="1"/>
    <x v="9"/>
    <s v="Russia"/>
    <s v="Q12014"/>
    <d v="2013-11-25T00:00:00"/>
    <s v="November"/>
    <x v="0"/>
    <m/>
    <x v="678"/>
    <s v="EDW - Compass"/>
    <s v="01201558"/>
    <x v="330"/>
    <x v="331"/>
    <s v="NO"/>
    <s v="NO"/>
    <n v="684.11212158203125"/>
    <s v="Education"/>
    <s v="P003681"/>
    <s v="N/A"/>
    <x v="0"/>
    <m/>
    <m/>
    <m/>
    <x v="0"/>
    <x v="0"/>
  </r>
  <r>
    <x v="1"/>
    <x v="9"/>
    <s v="Russia"/>
    <s v="Q12014"/>
    <d v="2013-12-02T00:00:00"/>
    <s v="December"/>
    <x v="3"/>
    <m/>
    <x v="679"/>
    <s v="EDW - Compass"/>
    <s v="01190572"/>
    <x v="331"/>
    <x v="332"/>
    <s v="NO"/>
    <s v="NO"/>
    <n v="59334"/>
    <s v="Services"/>
    <s v="1132-13/AO RU5-NVG01"/>
    <s v="OPP-0000874881"/>
    <x v="0"/>
    <m/>
    <m/>
    <m/>
    <x v="1"/>
    <x v="1"/>
  </r>
  <r>
    <x v="1"/>
    <x v="9"/>
    <s v="Russia"/>
    <s v="Q12014"/>
    <d v="2013-12-02T00:00:00"/>
    <s v="December"/>
    <x v="3"/>
    <m/>
    <x v="679"/>
    <s v="EDW - Compass"/>
    <s v="01190572"/>
    <x v="331"/>
    <x v="332"/>
    <s v="NO"/>
    <s v="NO"/>
    <n v="5876.7998046875"/>
    <s v="Services"/>
    <s v="1132-13/AO RU5-NVG01"/>
    <s v="OPP-0000874881"/>
    <x v="0"/>
    <m/>
    <m/>
    <m/>
    <x v="1"/>
    <x v="1"/>
  </r>
  <r>
    <x v="1"/>
    <x v="9"/>
    <s v="Russia"/>
    <s v="Q12014"/>
    <d v="2013-11-25T00:00:00"/>
    <s v="November"/>
    <x v="0"/>
    <s v="CEE CP TBH 01"/>
    <x v="680"/>
    <s v="EDW - Compass"/>
    <s v="01201146"/>
    <x v="332"/>
    <x v="333"/>
    <s v="NO"/>
    <s v="NO"/>
    <n v="2137.850341796875"/>
    <s v="Education"/>
    <s v="P003488"/>
    <s v="N/A"/>
    <x v="0"/>
    <m/>
    <m/>
    <m/>
    <x v="0"/>
    <x v="0"/>
  </r>
  <r>
    <x v="1"/>
    <x v="9"/>
    <s v="Russia"/>
    <s v="Q12014"/>
    <d v="2013-11-25T00:00:00"/>
    <s v="November"/>
    <x v="0"/>
    <s v="CEE CP TBH 01"/>
    <x v="681"/>
    <s v="EDW - Compass"/>
    <s v="01199922"/>
    <x v="332"/>
    <x v="333"/>
    <s v="NO"/>
    <s v="NO"/>
    <n v="3420.560791015625"/>
    <s v="Education"/>
    <s v="P003502"/>
    <s v="N/A"/>
    <x v="0"/>
    <m/>
    <m/>
    <m/>
    <x v="0"/>
    <x v="0"/>
  </r>
  <r>
    <x v="1"/>
    <x v="9"/>
    <s v="Russia"/>
    <s v="Q12014"/>
    <d v="2013-12-20T00:00:00"/>
    <s v="December"/>
    <x v="3"/>
    <s v="CEE CP TBH 02"/>
    <x v="682"/>
    <s v="EDW - Compass"/>
    <s v="00909699"/>
    <x v="333"/>
    <x v="334"/>
    <s v="NO"/>
    <s v="NO"/>
    <n v="15947.1298828125"/>
    <s v="Services"/>
    <s v="RU5-ELM04"/>
    <s v="CRMEM1-2-1KPNK93"/>
    <x v="0"/>
    <m/>
    <m/>
    <m/>
    <x v="1"/>
    <x v="0"/>
  </r>
  <r>
    <x v="1"/>
    <x v="9"/>
    <s v="Russia"/>
    <s v="Q12014"/>
    <d v="2013-12-18T00:00:00"/>
    <s v="December"/>
    <x v="3"/>
    <s v="CEE CP TBH 02"/>
    <x v="682"/>
    <s v="EDW - Compass"/>
    <s v="00909699"/>
    <x v="333"/>
    <x v="334"/>
    <s v="NO"/>
    <s v="NO"/>
    <n v="5015.06005859375"/>
    <s v="Services"/>
    <s v="RU5-ELM04"/>
    <s v="CRMEM1-2-1KPNK93"/>
    <x v="0"/>
    <m/>
    <m/>
    <m/>
    <x v="1"/>
    <x v="0"/>
  </r>
  <r>
    <x v="1"/>
    <x v="9"/>
    <s v="Russia"/>
    <s v="Q12014"/>
    <d v="2013-12-27T00:00:00"/>
    <s v="December"/>
    <x v="3"/>
    <s v="CEE CP TBH 02"/>
    <x v="683"/>
    <s v="EDW - Compass"/>
    <s v="01226637"/>
    <x v="333"/>
    <x v="334"/>
    <s v="NO"/>
    <s v="NO"/>
    <n v="10030.1201171875"/>
    <s v="Services"/>
    <s v="Contract No EM-87/13-Y"/>
    <s v="OPP-0001666841"/>
    <x v="0"/>
    <m/>
    <m/>
    <m/>
    <x v="1"/>
    <x v="0"/>
  </r>
  <r>
    <x v="1"/>
    <x v="9"/>
    <s v="Russia"/>
    <s v="Q12014"/>
    <d v="2013-11-25T00:00:00"/>
    <s v="November"/>
    <x v="0"/>
    <m/>
    <x v="684"/>
    <s v="EDW - Compass"/>
    <s v="01201560"/>
    <x v="334"/>
    <x v="335"/>
    <s v="NO"/>
    <s v="NO"/>
    <n v="684.11212158203125"/>
    <s v="Education"/>
    <s v="P003685"/>
    <s v="N/A"/>
    <x v="0"/>
    <m/>
    <m/>
    <m/>
    <x v="0"/>
    <x v="0"/>
  </r>
  <r>
    <x v="1"/>
    <x v="1"/>
    <s v="UK"/>
    <s v="Q12014"/>
    <d v="2013-11-18T00:00:00"/>
    <s v="November"/>
    <x v="0"/>
    <m/>
    <x v="685"/>
    <s v="EDW - Non Compass"/>
    <s v="80R585826"/>
    <x v="335"/>
    <x v="336"/>
    <s v="NO"/>
    <s v="NO"/>
    <n v="3613.296875"/>
    <s v="Education"/>
    <s v="UK108558A25392"/>
    <s v="N/A"/>
    <x v="0"/>
    <m/>
    <m/>
    <m/>
    <x v="0"/>
    <x v="0"/>
  </r>
  <r>
    <x v="1"/>
    <x v="4"/>
    <s v="Sweden"/>
    <s v="Q12014"/>
    <d v="2013-12-20T00:00:00"/>
    <s v="December"/>
    <x v="3"/>
    <s v="Panagiotidis, Lambos"/>
    <x v="686"/>
    <s v="EDW - Compass"/>
    <s v="01223531"/>
    <x v="336"/>
    <x v="337"/>
    <s v="NO"/>
    <s v="NO"/>
    <n v="320205.46875"/>
    <s v="Services"/>
    <s v="817712-01"/>
    <s v="OPP-0001894563"/>
    <x v="0"/>
    <m/>
    <m/>
    <m/>
    <x v="3"/>
    <x v="0"/>
  </r>
  <r>
    <x v="1"/>
    <x v="4"/>
    <s v="Sweden"/>
    <s v="Q12014"/>
    <d v="2013-12-20T00:00:00"/>
    <s v="December"/>
    <x v="3"/>
    <s v="Panagiotidis, Lambos"/>
    <x v="687"/>
    <s v="EDW - Compass"/>
    <s v="01223528"/>
    <x v="336"/>
    <x v="337"/>
    <s v="NO"/>
    <s v="NO"/>
    <n v="155251.140625"/>
    <s v="Services"/>
    <s v="815976-01"/>
    <s v="OPP-0001894563"/>
    <x v="0"/>
    <m/>
    <m/>
    <m/>
    <x v="2"/>
    <x v="0"/>
  </r>
  <r>
    <x v="1"/>
    <x v="4"/>
    <s v="Sweden"/>
    <s v="Q12014"/>
    <d v="2013-12-20T00:00:00"/>
    <s v="December"/>
    <x v="3"/>
    <s v="Panagiotidis, Lambos"/>
    <x v="688"/>
    <s v="EDW - Compass"/>
    <s v="01223527"/>
    <x v="336"/>
    <x v="337"/>
    <s v="NO"/>
    <s v="NO"/>
    <n v="252283.109375"/>
    <s v="Services"/>
    <s v="815836-01"/>
    <s v="OPP-0001894563"/>
    <x v="0"/>
    <m/>
    <m/>
    <m/>
    <x v="3"/>
    <x v="0"/>
  </r>
  <r>
    <x v="1"/>
    <x v="4"/>
    <s v="Sweden"/>
    <s v="Q12014"/>
    <d v="2013-12-24T00:00:00"/>
    <s v="December"/>
    <x v="3"/>
    <s v="Panagiotidis, Lambos"/>
    <x v="689"/>
    <s v="EDW - Compass"/>
    <s v="01224269"/>
    <x v="336"/>
    <x v="337"/>
    <s v="NO"/>
    <s v="NO"/>
    <n v="259556.921875"/>
    <s v="Services"/>
    <s v="818391-01"/>
    <s v="OPP-0001679744"/>
    <x v="0"/>
    <m/>
    <m/>
    <m/>
    <x v="3"/>
    <x v="0"/>
  </r>
  <r>
    <x v="1"/>
    <x v="4"/>
    <s v="Sweden"/>
    <s v="Q12014"/>
    <d v="2013-12-24T00:00:00"/>
    <s v="December"/>
    <x v="3"/>
    <s v="Panagiotidis, Lambos"/>
    <x v="689"/>
    <s v="EDW - Compass"/>
    <s v="01224269"/>
    <x v="336"/>
    <x v="337"/>
    <s v="NO"/>
    <s v="NO"/>
    <n v="28839.57421875"/>
    <s v="Services"/>
    <s v="818391-01"/>
    <s v="OPP-0001679744"/>
    <x v="0"/>
    <m/>
    <m/>
    <m/>
    <x v="3"/>
    <x v="0"/>
  </r>
  <r>
    <x v="1"/>
    <x v="4"/>
    <s v="Sweden"/>
    <s v="Q12014"/>
    <d v="2013-12-30T00:00:00"/>
    <s v="December"/>
    <x v="3"/>
    <s v="Panagiotidis, Lambos"/>
    <x v="690"/>
    <s v="EDW - Compass"/>
    <s v="01226250"/>
    <x v="336"/>
    <x v="337"/>
    <s v="NO"/>
    <s v="NO"/>
    <n v="154109.59375"/>
    <s v="Services"/>
    <s v="819329-01"/>
    <s v="OPP-0000145204"/>
    <x v="0"/>
    <m/>
    <m/>
    <m/>
    <x v="2"/>
    <x v="0"/>
  </r>
  <r>
    <x v="1"/>
    <x v="4"/>
    <s v="Sweden"/>
    <s v="Q12014"/>
    <d v="2013-12-22T00:00:00"/>
    <s v="December"/>
    <x v="0"/>
    <m/>
    <x v="691"/>
    <s v="EDW - Compass"/>
    <s v="30260025"/>
    <x v="337"/>
    <x v="338"/>
    <s v="NO"/>
    <s v="NO"/>
    <n v="-3082.191650390625"/>
    <s v="Education"/>
    <s v="SE107163A36787"/>
    <s v="N/A"/>
    <x v="0"/>
    <m/>
    <m/>
    <m/>
    <x v="0"/>
    <x v="0"/>
  </r>
  <r>
    <x v="1"/>
    <x v="4"/>
    <s v="Sweden"/>
    <s v="Q12014"/>
    <d v="2013-12-20T00:00:00"/>
    <s v="December"/>
    <x v="0"/>
    <m/>
    <x v="692"/>
    <s v="EDW - Non Compass"/>
    <s v="88R741477"/>
    <x v="337"/>
    <x v="338"/>
    <s v="NO"/>
    <s v="NO"/>
    <n v="3082.191650390625"/>
    <s v="Education"/>
    <s v="PO_Swedbank_NNMi"/>
    <s v="N/A"/>
    <x v="0"/>
    <m/>
    <m/>
    <m/>
    <x v="0"/>
    <x v="0"/>
  </r>
  <r>
    <x v="1"/>
    <x v="4"/>
    <s v="Sweden"/>
    <s v="Q12014"/>
    <d v="2013-12-20T00:00:00"/>
    <s v="December"/>
    <x v="3"/>
    <s v="Seemen, Marwen"/>
    <x v="693"/>
    <s v="EDW - Compass"/>
    <s v="01223381"/>
    <x v="338"/>
    <x v="339"/>
    <s v="NO"/>
    <s v="NO"/>
    <n v="234000"/>
    <s v="Services"/>
    <s v="ICOEM Ericsson - SC PSM extension"/>
    <s v="N/A"/>
    <x v="0"/>
    <m/>
    <m/>
    <m/>
    <x v="2"/>
    <x v="0"/>
  </r>
  <r>
    <x v="1"/>
    <x v="4"/>
    <s v="Sweden"/>
    <s v="Q12014"/>
    <d v="2013-12-17T00:00:00"/>
    <s v="December"/>
    <x v="3"/>
    <s v="Seemen, Marwen"/>
    <x v="694"/>
    <s v="EDW - Compass"/>
    <s v="00980960"/>
    <x v="338"/>
    <x v="339"/>
    <s v="NO"/>
    <s v="NO"/>
    <n v="45780"/>
    <s v="Services"/>
    <s v="ICOEM Ericsson - SC PSM extension"/>
    <s v="SAKNAS"/>
    <x v="0"/>
    <m/>
    <m/>
    <m/>
    <x v="1"/>
    <x v="0"/>
  </r>
  <r>
    <x v="1"/>
    <x v="4"/>
    <s v="Sweden"/>
    <s v="Q12014"/>
    <d v="2013-12-30T00:00:00"/>
    <s v="December"/>
    <x v="3"/>
    <s v="Seemen, Marwen"/>
    <x v="695"/>
    <s v="EDW - Compass"/>
    <s v="01178478"/>
    <x v="338"/>
    <x v="339"/>
    <s v="NO"/>
    <s v="NO"/>
    <n v="45509.89453125"/>
    <s v="Services"/>
    <s v="9400414706"/>
    <s v="OPP-0001637341"/>
    <x v="0"/>
    <m/>
    <m/>
    <m/>
    <x v="1"/>
    <x v="0"/>
  </r>
  <r>
    <x v="1"/>
    <x v="4"/>
    <s v="Sweden"/>
    <s v="Q12014"/>
    <d v="2013-12-30T00:00:00"/>
    <s v="December"/>
    <x v="4"/>
    <m/>
    <x v="696"/>
    <s v="EDW - Compass"/>
    <s v="01225092"/>
    <x v="339"/>
    <x v="340"/>
    <s v="NO"/>
    <s v="NO"/>
    <n v="17047.18359375"/>
    <s v="Services"/>
    <s v="SOW"/>
    <s v="OPP-0001644104"/>
    <x v="0"/>
    <m/>
    <m/>
    <m/>
    <x v="2"/>
    <x v="0"/>
  </r>
  <r>
    <x v="1"/>
    <x v="4"/>
    <s v="Sweden"/>
    <s v="Q12014"/>
    <d v="2013-12-30T00:00:00"/>
    <s v="December"/>
    <x v="4"/>
    <m/>
    <x v="696"/>
    <s v="EDW - Compass"/>
    <s v="01225092"/>
    <x v="339"/>
    <x v="340"/>
    <s v="NO"/>
    <s v="NO"/>
    <n v="-80182.6484375"/>
    <s v="Services"/>
    <s v="SOW"/>
    <s v="OPP-0001644104"/>
    <x v="0"/>
    <m/>
    <m/>
    <m/>
    <x v="2"/>
    <x v="0"/>
  </r>
  <r>
    <x v="1"/>
    <x v="4"/>
    <s v="Sweden"/>
    <s v="Q12014"/>
    <d v="2013-12-30T00:00:00"/>
    <s v="December"/>
    <x v="4"/>
    <m/>
    <x v="696"/>
    <s v="EDW - Compass"/>
    <s v="01225092"/>
    <x v="339"/>
    <x v="340"/>
    <s v="NO"/>
    <s v="NO"/>
    <n v="-9436.833984375"/>
    <s v="Services"/>
    <s v="SOW"/>
    <s v="OPP-0001644104"/>
    <x v="0"/>
    <m/>
    <m/>
    <m/>
    <x v="2"/>
    <x v="0"/>
  </r>
  <r>
    <x v="1"/>
    <x v="4"/>
    <s v="Sweden"/>
    <s v="Q12014"/>
    <d v="2013-12-30T00:00:00"/>
    <s v="December"/>
    <x v="4"/>
    <m/>
    <x v="696"/>
    <s v="EDW - Compass"/>
    <s v="01225092"/>
    <x v="339"/>
    <x v="340"/>
    <s v="NO"/>
    <s v="NO"/>
    <n v="80182.6484375"/>
    <s v="Services"/>
    <s v="SOW"/>
    <s v="OPP-0001644104"/>
    <x v="0"/>
    <m/>
    <m/>
    <m/>
    <x v="2"/>
    <x v="0"/>
  </r>
  <r>
    <x v="1"/>
    <x v="4"/>
    <s v="Sweden"/>
    <s v="Q12014"/>
    <d v="2013-12-30T00:00:00"/>
    <s v="December"/>
    <x v="4"/>
    <m/>
    <x v="696"/>
    <s v="EDW - Compass"/>
    <s v="01225092"/>
    <x v="339"/>
    <x v="340"/>
    <s v="NO"/>
    <s v="NO"/>
    <n v="3835.616455078125"/>
    <s v="Services"/>
    <s v="SOW"/>
    <s v="OPP-0001644104"/>
    <x v="0"/>
    <m/>
    <m/>
    <m/>
    <x v="2"/>
    <x v="0"/>
  </r>
  <r>
    <x v="1"/>
    <x v="4"/>
    <s v="Sweden"/>
    <s v="Q12014"/>
    <d v="2013-12-30T00:00:00"/>
    <s v="December"/>
    <x v="4"/>
    <m/>
    <x v="696"/>
    <s v="EDW - Compass"/>
    <s v="01225092"/>
    <x v="339"/>
    <x v="340"/>
    <s v="NO"/>
    <s v="NO"/>
    <n v="9436.833984375"/>
    <s v="Services"/>
    <s v="SOW"/>
    <s v="OPP-0001644104"/>
    <x v="0"/>
    <m/>
    <m/>
    <m/>
    <x v="2"/>
    <x v="0"/>
  </r>
  <r>
    <x v="1"/>
    <x v="4"/>
    <s v="Sweden"/>
    <s v="Q12014"/>
    <d v="2013-12-30T00:00:00"/>
    <s v="December"/>
    <x v="4"/>
    <m/>
    <x v="696"/>
    <s v="EDW - Compass"/>
    <s v="01225092"/>
    <x v="339"/>
    <x v="340"/>
    <s v="NO"/>
    <s v="NO"/>
    <n v="-3835.616455078125"/>
    <s v="Services"/>
    <s v="SOW"/>
    <s v="OPP-0001644104"/>
    <x v="0"/>
    <m/>
    <m/>
    <m/>
    <x v="2"/>
    <x v="0"/>
  </r>
  <r>
    <x v="1"/>
    <x v="4"/>
    <s v="Sweden"/>
    <s v="Q12014"/>
    <d v="2013-12-30T00:00:00"/>
    <s v="December"/>
    <x v="4"/>
    <m/>
    <x v="696"/>
    <s v="EDW - Compass"/>
    <s v="01225092"/>
    <x v="339"/>
    <x v="340"/>
    <s v="NO"/>
    <s v="NO"/>
    <n v="-17047.18359375"/>
    <s v="Services"/>
    <s v="SOW"/>
    <s v="OPP-0001644104"/>
    <x v="0"/>
    <m/>
    <m/>
    <m/>
    <x v="2"/>
    <x v="0"/>
  </r>
  <r>
    <x v="1"/>
    <x v="4"/>
    <s v="Sweden"/>
    <s v="Q12014"/>
    <d v="2013-12-20T00:00:00"/>
    <s v="December"/>
    <x v="3"/>
    <m/>
    <x v="697"/>
    <s v="EDW - Compass"/>
    <s v="01158958"/>
    <x v="339"/>
    <x v="340"/>
    <s v="NO"/>
    <s v="NO"/>
    <n v="-1936.6514892578125"/>
    <s v="Services"/>
    <s v="909973926"/>
    <s v="OPP-0001644104"/>
    <x v="0"/>
    <m/>
    <m/>
    <m/>
    <x v="1"/>
    <x v="0"/>
  </r>
  <r>
    <x v="1"/>
    <x v="4"/>
    <s v="Sweden"/>
    <s v="Q12014"/>
    <d v="2013-12-23T00:00:00"/>
    <s v="December"/>
    <x v="3"/>
    <m/>
    <x v="696"/>
    <s v="EDW - Compass"/>
    <s v="01225092"/>
    <x v="339"/>
    <x v="340"/>
    <s v="NO"/>
    <s v="NO"/>
    <n v="9436.833984375"/>
    <s v="Services"/>
    <s v="SOW"/>
    <s v="OPP-0001644104"/>
    <x v="0"/>
    <m/>
    <m/>
    <m/>
    <x v="2"/>
    <x v="0"/>
  </r>
  <r>
    <x v="1"/>
    <x v="4"/>
    <s v="Sweden"/>
    <s v="Q12014"/>
    <d v="2013-12-23T00:00:00"/>
    <s v="December"/>
    <x v="3"/>
    <m/>
    <x v="696"/>
    <s v="EDW - Compass"/>
    <s v="01225092"/>
    <x v="339"/>
    <x v="340"/>
    <s v="NO"/>
    <s v="NO"/>
    <n v="3835.616455078125"/>
    <s v="Services"/>
    <s v="SOW"/>
    <s v="OPP-0001644104"/>
    <x v="0"/>
    <m/>
    <m/>
    <m/>
    <x v="2"/>
    <x v="0"/>
  </r>
  <r>
    <x v="1"/>
    <x v="4"/>
    <s v="Sweden"/>
    <s v="Q12014"/>
    <d v="2013-12-23T00:00:00"/>
    <s v="December"/>
    <x v="3"/>
    <m/>
    <x v="696"/>
    <s v="EDW - Compass"/>
    <s v="01225092"/>
    <x v="339"/>
    <x v="340"/>
    <s v="NO"/>
    <s v="NO"/>
    <n v="80182.6484375"/>
    <s v="Services"/>
    <s v="SOW"/>
    <s v="OPP-0001644104"/>
    <x v="0"/>
    <m/>
    <m/>
    <m/>
    <x v="2"/>
    <x v="0"/>
  </r>
  <r>
    <x v="1"/>
    <x v="4"/>
    <s v="Sweden"/>
    <s v="Q12014"/>
    <d v="2013-12-23T00:00:00"/>
    <s v="December"/>
    <x v="3"/>
    <m/>
    <x v="696"/>
    <s v="EDW - Compass"/>
    <s v="01225092"/>
    <x v="339"/>
    <x v="340"/>
    <s v="NO"/>
    <s v="NO"/>
    <n v="17047.18359375"/>
    <s v="Services"/>
    <s v="SOW"/>
    <s v="OPP-0001644104"/>
    <x v="0"/>
    <m/>
    <m/>
    <m/>
    <x v="2"/>
    <x v="0"/>
  </r>
  <r>
    <x v="1"/>
    <x v="4"/>
    <s v="Sweden"/>
    <s v="Q12014"/>
    <d v="2013-12-23T00:00:00"/>
    <s v="December"/>
    <x v="3"/>
    <m/>
    <x v="698"/>
    <s v="EDW - Compass"/>
    <s v="01224874"/>
    <x v="340"/>
    <x v="341"/>
    <s v="NO"/>
    <s v="ATTACH_BY_PO"/>
    <n v="7549.46728515625"/>
    <s v="Services"/>
    <s v="21302339"/>
    <s v="N/A"/>
    <x v="0"/>
    <m/>
    <m/>
    <m/>
    <x v="1"/>
    <x v="2"/>
  </r>
  <r>
    <x v="1"/>
    <x v="4"/>
    <s v="Sweden"/>
    <s v="Q12014"/>
    <d v="2013-12-23T00:00:00"/>
    <s v="December"/>
    <x v="3"/>
    <m/>
    <x v="698"/>
    <s v="EDW - Compass"/>
    <s v="01224874"/>
    <x v="340"/>
    <x v="341"/>
    <s v="NO"/>
    <s v="ATTACH_BY_PO"/>
    <n v="3805.175048828125"/>
    <s v="Services"/>
    <s v="21302339"/>
    <s v="N/A"/>
    <x v="0"/>
    <m/>
    <m/>
    <m/>
    <x v="1"/>
    <x v="2"/>
  </r>
  <r>
    <x v="1"/>
    <x v="4"/>
    <s v="Sweden"/>
    <s v="Q12014"/>
    <d v="2013-12-23T00:00:00"/>
    <s v="December"/>
    <x v="3"/>
    <m/>
    <x v="698"/>
    <s v="EDW - Compass"/>
    <s v="01224874"/>
    <x v="340"/>
    <x v="341"/>
    <s v="NO"/>
    <s v="ATTACH_BY_PO"/>
    <n v="35920.8515625"/>
    <s v="Services"/>
    <s v="21302339"/>
    <s v="N/A"/>
    <x v="0"/>
    <m/>
    <m/>
    <m/>
    <x v="1"/>
    <x v="2"/>
  </r>
  <r>
    <x v="1"/>
    <x v="4"/>
    <s v="Sweden"/>
    <s v="Q12014"/>
    <d v="2013-12-23T00:00:00"/>
    <s v="December"/>
    <x v="3"/>
    <m/>
    <x v="698"/>
    <s v="EDW - Compass"/>
    <s v="01224874"/>
    <x v="340"/>
    <x v="341"/>
    <s v="NO"/>
    <s v="ATTACH_BY_PO"/>
    <n v="35068.4921875"/>
    <s v="Services"/>
    <s v="21302339"/>
    <s v="N/A"/>
    <x v="0"/>
    <m/>
    <m/>
    <m/>
    <x v="1"/>
    <x v="2"/>
  </r>
  <r>
    <x v="1"/>
    <x v="4"/>
    <s v="Sweden"/>
    <s v="Q12014"/>
    <d v="2013-12-24T00:00:00"/>
    <s v="December"/>
    <x v="0"/>
    <m/>
    <x v="699"/>
    <s v="EDW - Non Compass"/>
    <s v="88R754090"/>
    <x v="340"/>
    <x v="341"/>
    <s v="NO"/>
    <s v="ATTACH_BY_PO"/>
    <n v="9246.5751953125"/>
    <s v="Education"/>
    <s v="21302339"/>
    <s v="N/A"/>
    <x v="0"/>
    <m/>
    <m/>
    <m/>
    <x v="0"/>
    <x v="2"/>
  </r>
  <r>
    <x v="1"/>
    <x v="4"/>
    <s v="Sweden"/>
    <s v="Q12014"/>
    <d v="2013-12-17T00:00:00"/>
    <s v="December"/>
    <x v="0"/>
    <m/>
    <x v="700"/>
    <s v="EDW - Compass"/>
    <s v="30215987"/>
    <x v="341"/>
    <x v="342"/>
    <s v="NO"/>
    <s v="ATTACH_BY_AMIDID"/>
    <n v="21575.341796875"/>
    <s v="Education"/>
    <s v="SE109537A31219"/>
    <s v="N/A"/>
    <x v="0"/>
    <m/>
    <m/>
    <m/>
    <x v="0"/>
    <x v="2"/>
  </r>
  <r>
    <x v="1"/>
    <x v="4"/>
    <s v="Sweden"/>
    <s v="Q12014"/>
    <d v="2013-12-16T00:00:00"/>
    <s v="December"/>
    <x v="3"/>
    <m/>
    <x v="701"/>
    <s v="EDW - Compass"/>
    <s v="01217185"/>
    <x v="341"/>
    <x v="342"/>
    <s v="NO"/>
    <s v="ATTACH_BY_AMIDID"/>
    <n v="91628.6171875"/>
    <s v="Services"/>
    <s v="PO006NE / Wilhelm Vörtman"/>
    <s v="OPP-0001843356"/>
    <x v="0"/>
    <m/>
    <m/>
    <m/>
    <x v="1"/>
    <x v="2"/>
  </r>
  <r>
    <x v="1"/>
    <x v="4"/>
    <s v="Sweden"/>
    <s v="Q12014"/>
    <d v="2013-12-19T00:00:00"/>
    <s v="December"/>
    <x v="3"/>
    <m/>
    <x v="702"/>
    <s v="EDW - Compass"/>
    <s v="01222274"/>
    <x v="342"/>
    <x v="343"/>
    <s v="NO"/>
    <s v="NO"/>
    <n v="12359.208984375"/>
    <s v="Services"/>
    <s v="ALM Migration ref Dragi Atanasovski"/>
    <s v="N/A"/>
    <x v="0"/>
    <m/>
    <m/>
    <m/>
    <x v="1"/>
    <x v="0"/>
  </r>
  <r>
    <x v="1"/>
    <x v="4"/>
    <s v="Sweden"/>
    <s v="Q12014"/>
    <d v="2013-12-20T00:00:00"/>
    <s v="December"/>
    <x v="3"/>
    <s v="Panagiotidis, Lambos"/>
    <x v="703"/>
    <s v="EDW - Compass"/>
    <s v="01125112"/>
    <x v="343"/>
    <x v="344"/>
    <s v="NO"/>
    <s v="NO"/>
    <n v="-1920"/>
    <s v="Services"/>
    <s v="3000279905"/>
    <s v="OPP-0000143861"/>
    <x v="0"/>
    <m/>
    <m/>
    <m/>
    <x v="1"/>
    <x v="0"/>
  </r>
  <r>
    <x v="1"/>
    <x v="4"/>
    <s v="Sweden"/>
    <s v="Q12014"/>
    <d v="2013-12-20T00:00:00"/>
    <s v="December"/>
    <x v="3"/>
    <s v="Panagiotidis, Lambos"/>
    <x v="704"/>
    <s v="EDW - Compass"/>
    <s v="01123918"/>
    <x v="343"/>
    <x v="344"/>
    <s v="NO"/>
    <s v="NO"/>
    <n v="-4992.4697265625"/>
    <s v="Services"/>
    <s v="3000279910"/>
    <s v="OPP-0000143861"/>
    <x v="0"/>
    <m/>
    <m/>
    <m/>
    <x v="1"/>
    <x v="0"/>
  </r>
  <r>
    <x v="1"/>
    <x v="4"/>
    <s v="Sweden"/>
    <s v="Q12014"/>
    <d v="2013-11-28T00:00:00"/>
    <s v="November"/>
    <x v="3"/>
    <s v="Panagiotidis, Lambos"/>
    <x v="705"/>
    <s v="EDW - Compass"/>
    <s v="01029059"/>
    <x v="343"/>
    <x v="344"/>
    <s v="NO"/>
    <s v="NO"/>
    <n v="2764.9921875"/>
    <s v="Services"/>
    <s v="3000236982"/>
    <s v="OPP-0000143730"/>
    <x v="0"/>
    <m/>
    <m/>
    <m/>
    <x v="1"/>
    <x v="0"/>
  </r>
  <r>
    <x v="1"/>
    <x v="4"/>
    <s v="Sweden"/>
    <s v="Q12014"/>
    <d v="2013-11-29T00:00:00"/>
    <s v="November"/>
    <x v="3"/>
    <s v="Panagiotidis, Lambos"/>
    <x v="706"/>
    <s v="EDW - Compass"/>
    <s v="01085988"/>
    <x v="343"/>
    <x v="344"/>
    <s v="NO"/>
    <s v="NO"/>
    <n v="9337.076171875"/>
    <s v="Services"/>
    <s v="3000263821"/>
    <s v="SE124"/>
    <x v="0"/>
    <m/>
    <m/>
    <m/>
    <x v="1"/>
    <x v="0"/>
  </r>
  <r>
    <x v="1"/>
    <x v="4"/>
    <s v="Sweden"/>
    <s v="Q12014"/>
    <d v="2013-11-27T00:00:00"/>
    <s v="November"/>
    <x v="3"/>
    <s v="Panagiotidis, Lambos"/>
    <x v="707"/>
    <s v="EDW - Compass"/>
    <s v="01050257"/>
    <x v="343"/>
    <x v="344"/>
    <s v="NO"/>
    <s v="NO"/>
    <n v="-126796.5859375"/>
    <s v="Services"/>
    <s v="3000249714"/>
    <s v="OPP-0000143861"/>
    <x v="0"/>
    <m/>
    <m/>
    <m/>
    <x v="1"/>
    <x v="0"/>
  </r>
  <r>
    <x v="1"/>
    <x v="4"/>
    <s v="Sweden"/>
    <s v="Q12014"/>
    <d v="2013-12-30T00:00:00"/>
    <s v="December"/>
    <x v="3"/>
    <s v="Panagiotidis, Lambos"/>
    <x v="708"/>
    <s v="EDW - Compass"/>
    <s v="01085990"/>
    <x v="343"/>
    <x v="344"/>
    <s v="NO"/>
    <s v="NO"/>
    <n v="12117.6259765625"/>
    <s v="Services"/>
    <s v="3000263829"/>
    <s v="SE124"/>
    <x v="0"/>
    <m/>
    <m/>
    <m/>
    <x v="1"/>
    <x v="0"/>
  </r>
  <r>
    <x v="1"/>
    <x v="4"/>
    <s v="Sweden"/>
    <s v="Q12014"/>
    <d v="2013-12-30T00:00:00"/>
    <s v="December"/>
    <x v="3"/>
    <s v="Panagiotidis, Lambos"/>
    <x v="705"/>
    <s v="EDW - Compass"/>
    <s v="01029059"/>
    <x v="343"/>
    <x v="344"/>
    <s v="NO"/>
    <s v="NO"/>
    <n v="2288.127685546875"/>
    <s v="Services"/>
    <s v="3000236982"/>
    <s v="OPP-0000143730"/>
    <x v="0"/>
    <m/>
    <m/>
    <m/>
    <x v="1"/>
    <x v="0"/>
  </r>
  <r>
    <x v="2"/>
    <x v="13"/>
    <s v="Singapore"/>
    <s v="Q12014"/>
    <d v="2013-12-18T00:00:00"/>
    <s v="December"/>
    <x v="0"/>
    <m/>
    <x v="709"/>
    <s v="EDW - Compass"/>
    <s v="40146066"/>
    <x v="344"/>
    <x v="345"/>
    <s v="ATTACH_BY_PO"/>
    <s v="NO"/>
    <n v="5653.38623046875"/>
    <s v="Education"/>
    <s v="4500286498"/>
    <s v="N/A"/>
    <x v="0"/>
    <m/>
    <m/>
    <m/>
    <x v="0"/>
    <x v="0"/>
  </r>
  <r>
    <x v="2"/>
    <x v="13"/>
    <s v="Singapore"/>
    <s v="Q12014"/>
    <d v="2013-11-08T00:00:00"/>
    <s v="November"/>
    <x v="0"/>
    <s v="CP2"/>
    <x v="710"/>
    <s v="EDW - Non Compass"/>
    <s v="752801741"/>
    <x v="345"/>
    <x v="346"/>
    <s v="NO"/>
    <s v="NO"/>
    <n v="-2842.741943359375"/>
    <s v="Education"/>
    <s v="20130627OMWDSTA"/>
    <s v="N/A"/>
    <x v="0"/>
    <m/>
    <m/>
    <m/>
    <x v="0"/>
    <x v="0"/>
  </r>
  <r>
    <x v="2"/>
    <x v="13"/>
    <s v="Singapore"/>
    <s v="Q12014"/>
    <d v="2013-11-08T00:00:00"/>
    <s v="November"/>
    <x v="0"/>
    <s v="CP2"/>
    <x v="711"/>
    <s v="EDW - Non Compass"/>
    <s v="752801741"/>
    <x v="345"/>
    <x v="346"/>
    <s v="NO"/>
    <s v="NO"/>
    <n v="2842.741943359375"/>
    <s v="Education"/>
    <s v="20130627OMWDSTA"/>
    <s v="N/A"/>
    <x v="0"/>
    <m/>
    <m/>
    <m/>
    <x v="0"/>
    <x v="0"/>
  </r>
  <r>
    <x v="2"/>
    <x v="13"/>
    <s v="Singapore"/>
    <s v="Q12014"/>
    <d v="2013-12-30T00:00:00"/>
    <s v="December"/>
    <x v="3"/>
    <s v="CP2"/>
    <x v="712"/>
    <s v="EDW - Compass"/>
    <s v="10927131"/>
    <x v="345"/>
    <x v="346"/>
    <s v="NO"/>
    <s v="ATTACH_BY_AMIDID"/>
    <n v="64422.3125"/>
    <s v="Services"/>
    <s v="DEF000EPO13000294"/>
    <s v="OPP-0001458819"/>
    <x v="0"/>
    <m/>
    <m/>
    <m/>
    <x v="1"/>
    <x v="2"/>
  </r>
  <r>
    <x v="2"/>
    <x v="13"/>
    <s v="Singapore"/>
    <s v="Q12014"/>
    <d v="2013-12-26T00:00:00"/>
    <s v="December"/>
    <x v="0"/>
    <m/>
    <x v="713"/>
    <s v="EDW - Non Compass"/>
    <s v="752801844"/>
    <x v="346"/>
    <x v="347"/>
    <s v="NO"/>
    <s v="NO"/>
    <n v="12006.501953125"/>
    <s v="Education"/>
    <s v="10098368"/>
    <s v="N/A"/>
    <x v="0"/>
    <m/>
    <m/>
    <m/>
    <x v="0"/>
    <x v="0"/>
  </r>
  <r>
    <x v="2"/>
    <x v="13"/>
    <s v="Singapore"/>
    <s v="Q12014"/>
    <d v="2013-12-26T00:00:00"/>
    <s v="December"/>
    <x v="0"/>
    <m/>
    <x v="713"/>
    <s v="EDW - Non Compass"/>
    <s v="752801844"/>
    <x v="346"/>
    <x v="347"/>
    <s v="NO"/>
    <s v="NO"/>
    <n v="352.06369018554687"/>
    <s v="Education"/>
    <s v="10098368"/>
    <s v="N/A"/>
    <x v="0"/>
    <m/>
    <m/>
    <m/>
    <x v="0"/>
    <x v="0"/>
  </r>
  <r>
    <x v="2"/>
    <x v="13"/>
    <s v="Singapore"/>
    <s v="Q12014"/>
    <d v="2013-12-17T00:00:00"/>
    <s v="December"/>
    <x v="4"/>
    <m/>
    <x v="714"/>
    <s v="EDW - Compass"/>
    <s v="10921183"/>
    <x v="347"/>
    <x v="348"/>
    <s v="ATTACH_BY_AMIDID"/>
    <s v="ATTACH_BY_PO"/>
    <n v="58804.78125"/>
    <s v="Services"/>
    <s v="PO-SG-201331261"/>
    <s v="OPP-0001886036"/>
    <x v="0"/>
    <m/>
    <m/>
    <m/>
    <x v="0"/>
    <x v="2"/>
  </r>
  <r>
    <x v="2"/>
    <x v="13"/>
    <s v="Singapore"/>
    <s v="Q12014"/>
    <d v="2013-12-20T00:00:00"/>
    <s v="December"/>
    <x v="0"/>
    <m/>
    <x v="715"/>
    <s v="EDW - Non Compass"/>
    <s v="754305937"/>
    <x v="347"/>
    <x v="348"/>
    <s v="NO"/>
    <s v="ATTACH_BY_PO"/>
    <n v="20717.130859375"/>
    <s v="Education"/>
    <s v="PO-SG-201331261"/>
    <s v="N/A"/>
    <x v="0"/>
    <m/>
    <m/>
    <m/>
    <x v="0"/>
    <x v="2"/>
  </r>
  <r>
    <x v="1"/>
    <x v="9"/>
    <s v="Slovenia"/>
    <s v="Q12014"/>
    <d v="2013-12-06T00:00:00"/>
    <s v="December"/>
    <x v="0"/>
    <m/>
    <x v="716"/>
    <s v="EDW - Compass"/>
    <s v="30163290"/>
    <x v="0"/>
    <x v="0"/>
    <s v="NO"/>
    <s v="NO"/>
    <n v="2385.8076171875"/>
    <s v="Education"/>
    <s v="CU00-09752-00"/>
    <s v="N/A"/>
    <x v="0"/>
    <m/>
    <m/>
    <m/>
    <x v="0"/>
    <x v="0"/>
  </r>
  <r>
    <x v="1"/>
    <x v="9"/>
    <s v="Slovakia"/>
    <s v="Q12014"/>
    <d v="2013-12-20T00:00:00"/>
    <s v="December"/>
    <x v="3"/>
    <m/>
    <x v="717"/>
    <s v="EDW - Compass"/>
    <s v="01223671"/>
    <x v="348"/>
    <x v="349"/>
    <s v="NO"/>
    <s v="NO"/>
    <n v="922.4849853515625"/>
    <s v="Services"/>
    <s v="Obj. c. 4100161551 / 17.05.2013"/>
    <s v="OPP-0001201205"/>
    <x v="0"/>
    <m/>
    <m/>
    <m/>
    <x v="1"/>
    <x v="0"/>
  </r>
  <r>
    <x v="1"/>
    <x v="9"/>
    <s v="Czech"/>
    <s v="Q12014"/>
    <d v="2013-11-29T00:00:00"/>
    <s v="November"/>
    <x v="3"/>
    <s v="Holusa, Miroslav"/>
    <x v="718"/>
    <s v="EDW - Compass"/>
    <s v="01208510"/>
    <x v="349"/>
    <x v="350"/>
    <s v="NO"/>
    <s v="NO"/>
    <n v="7747.3896484375"/>
    <s v="Services"/>
    <s v="Order number: 4155816998"/>
    <s v="OPP-0001781146"/>
    <x v="0"/>
    <m/>
    <m/>
    <m/>
    <x v="1"/>
    <x v="0"/>
  </r>
  <r>
    <x v="1"/>
    <x v="11"/>
    <s v="Turkey"/>
    <s v="Q12014"/>
    <d v="2013-12-31T00:00:00"/>
    <s v="December"/>
    <x v="0"/>
    <m/>
    <x v="719"/>
    <s v="EDW - Non Compass"/>
    <s v="J4R776061"/>
    <x v="350"/>
    <x v="351"/>
    <s v="ATTACH_BY_PO"/>
    <s v="NO"/>
    <n v="24000"/>
    <s v="Education"/>
    <s v="4500020956-Turk"/>
    <s v="N/A"/>
    <x v="0"/>
    <m/>
    <m/>
    <m/>
    <x v="0"/>
    <x v="0"/>
  </r>
  <r>
    <x v="1"/>
    <x v="11"/>
    <s v="Turkey"/>
    <s v="Q12014"/>
    <d v="2013-11-11T00:00:00"/>
    <s v="November"/>
    <x v="0"/>
    <m/>
    <x v="720"/>
    <s v="EDW - Non Compass"/>
    <s v="J4R559282"/>
    <x v="351"/>
    <x v="352"/>
    <s v="NO"/>
    <s v="NO"/>
    <n v="5760"/>
    <s v="Education"/>
    <s v="HH201301028"/>
    <s v="N/A"/>
    <x v="0"/>
    <m/>
    <m/>
    <m/>
    <x v="0"/>
    <x v="0"/>
  </r>
  <r>
    <x v="1"/>
    <x v="11"/>
    <s v="Turkey"/>
    <s v="Q12014"/>
    <d v="2013-12-30T00:00:00"/>
    <s v="December"/>
    <x v="0"/>
    <m/>
    <x v="721"/>
    <s v="EDW - Non Compass"/>
    <s v="J4R771315"/>
    <x v="0"/>
    <x v="0"/>
    <s v="NO"/>
    <s v="NO"/>
    <n v="11250"/>
    <s v="Education"/>
    <s v="E2013-12-260"/>
    <s v="N/A"/>
    <x v="0"/>
    <m/>
    <m/>
    <m/>
    <x v="0"/>
    <x v="0"/>
  </r>
  <r>
    <x v="1"/>
    <x v="11"/>
    <s v="Turkey"/>
    <s v="Q12014"/>
    <d v="2013-12-31T00:00:00"/>
    <s v="December"/>
    <x v="3"/>
    <s v="Matur, Nevcihan"/>
    <x v="722"/>
    <s v="EDW - Compass"/>
    <s v="01227171"/>
    <x v="352"/>
    <x v="353"/>
    <s v="NO"/>
    <s v="NO"/>
    <n v="42240"/>
    <s v="Services"/>
    <s v="Signed Contract - SOW 25/12/2013"/>
    <s v="OPP-0000763916"/>
    <x v="0"/>
    <m/>
    <m/>
    <m/>
    <x v="3"/>
    <x v="1"/>
  </r>
  <r>
    <x v="1"/>
    <x v="11"/>
    <s v="Turkey"/>
    <s v="Q12014"/>
    <d v="2013-12-31T00:00:00"/>
    <s v="December"/>
    <x v="3"/>
    <s v="Matur, Nevcihan"/>
    <x v="722"/>
    <s v="EDW - Compass"/>
    <s v="01227171"/>
    <x v="352"/>
    <x v="353"/>
    <s v="NO"/>
    <s v="NO"/>
    <n v="56000"/>
    <s v="Services"/>
    <s v="Signed Contract - SOW 25/12/2013"/>
    <s v="OPP-0000763916"/>
    <x v="0"/>
    <m/>
    <m/>
    <m/>
    <x v="3"/>
    <x v="1"/>
  </r>
  <r>
    <x v="1"/>
    <x v="11"/>
    <s v="Turkey"/>
    <s v="Q12014"/>
    <d v="2013-12-31T00:00:00"/>
    <s v="December"/>
    <x v="3"/>
    <s v="Matur, Nevcihan"/>
    <x v="722"/>
    <s v="EDW - Compass"/>
    <s v="01227171"/>
    <x v="352"/>
    <x v="353"/>
    <s v="NO"/>
    <s v="NO"/>
    <n v="47600"/>
    <s v="Services"/>
    <s v="Signed Contract - SOW 25/12/2013"/>
    <s v="OPP-0000763916"/>
    <x v="0"/>
    <m/>
    <m/>
    <m/>
    <x v="3"/>
    <x v="1"/>
  </r>
  <r>
    <x v="1"/>
    <x v="11"/>
    <s v="Turkey"/>
    <s v="Q12014"/>
    <d v="2013-12-31T00:00:00"/>
    <s v="December"/>
    <x v="3"/>
    <s v="Matur, Nevcihan"/>
    <x v="722"/>
    <s v="EDW - Compass"/>
    <s v="01227171"/>
    <x v="352"/>
    <x v="353"/>
    <s v="NO"/>
    <s v="NO"/>
    <n v="88400"/>
    <s v="Services"/>
    <s v="Signed Contract - SOW 25/12/2013"/>
    <s v="OPP-0000763916"/>
    <x v="0"/>
    <m/>
    <m/>
    <m/>
    <x v="3"/>
    <x v="1"/>
  </r>
  <r>
    <x v="1"/>
    <x v="11"/>
    <s v="Turkey"/>
    <s v="Q12014"/>
    <d v="2013-12-31T00:00:00"/>
    <s v="December"/>
    <x v="3"/>
    <s v="Matur, Nevcihan"/>
    <x v="722"/>
    <s v="EDW - Compass"/>
    <s v="01227171"/>
    <x v="352"/>
    <x v="353"/>
    <s v="NO"/>
    <s v="NO"/>
    <n v="25600"/>
    <s v="Services"/>
    <s v="Signed Contract - SOW 25/12/2013"/>
    <s v="OPP-0000763916"/>
    <x v="0"/>
    <m/>
    <m/>
    <m/>
    <x v="3"/>
    <x v="1"/>
  </r>
  <r>
    <x v="1"/>
    <x v="11"/>
    <s v="Turkey"/>
    <s v="Q12014"/>
    <d v="2013-12-31T00:00:00"/>
    <s v="December"/>
    <x v="3"/>
    <s v="Matur, Nevcihan"/>
    <x v="722"/>
    <s v="EDW - Compass"/>
    <s v="01227171"/>
    <x v="352"/>
    <x v="353"/>
    <s v="NO"/>
    <s v="NO"/>
    <n v="16800"/>
    <s v="Services"/>
    <s v="Signed Contract - SOW 25/12/2013"/>
    <s v="OPP-0000763916"/>
    <x v="0"/>
    <m/>
    <m/>
    <m/>
    <x v="3"/>
    <x v="1"/>
  </r>
  <r>
    <x v="1"/>
    <x v="11"/>
    <s v="Turkey"/>
    <s v="Q12014"/>
    <d v="2013-12-31T00:00:00"/>
    <s v="December"/>
    <x v="3"/>
    <s v="Matur, Nevcihan"/>
    <x v="722"/>
    <s v="EDW - Compass"/>
    <s v="01227171"/>
    <x v="352"/>
    <x v="353"/>
    <s v="NO"/>
    <s v="NO"/>
    <n v="24320"/>
    <s v="Services"/>
    <s v="Signed Contract - SOW 25/12/2013"/>
    <s v="OPP-0000763916"/>
    <x v="0"/>
    <m/>
    <m/>
    <m/>
    <x v="3"/>
    <x v="1"/>
  </r>
  <r>
    <x v="1"/>
    <x v="11"/>
    <s v="Turkey"/>
    <s v="Q12014"/>
    <d v="2013-12-26T00:00:00"/>
    <s v="December"/>
    <x v="3"/>
    <s v="Matur, Nevcihan"/>
    <x v="723"/>
    <s v="EDW - Compass"/>
    <s v="01225853"/>
    <x v="353"/>
    <x v="354"/>
    <s v="NO"/>
    <s v="NO"/>
    <n v="84960"/>
    <s v="Services"/>
    <s v="4200015780"/>
    <s v="N/A"/>
    <x v="0"/>
    <m/>
    <m/>
    <m/>
    <x v="2"/>
    <x v="0"/>
  </r>
  <r>
    <x v="1"/>
    <x v="11"/>
    <s v="Turkey"/>
    <s v="Q12014"/>
    <d v="2013-12-26T00:00:00"/>
    <s v="December"/>
    <x v="3"/>
    <s v="Matur, Nevcihan"/>
    <x v="723"/>
    <s v="EDW - Compass"/>
    <s v="01225853"/>
    <x v="353"/>
    <x v="354"/>
    <s v="NO"/>
    <s v="NO"/>
    <n v="62208"/>
    <s v="Services"/>
    <s v="4200015780"/>
    <s v="N/A"/>
    <x v="0"/>
    <m/>
    <m/>
    <m/>
    <x v="2"/>
    <x v="0"/>
  </r>
  <r>
    <x v="1"/>
    <x v="11"/>
    <s v="Turkey"/>
    <s v="Q12014"/>
    <d v="2013-12-26T00:00:00"/>
    <s v="December"/>
    <x v="3"/>
    <s v="Matur, Nevcihan"/>
    <x v="723"/>
    <s v="EDW - Compass"/>
    <s v="01225853"/>
    <x v="353"/>
    <x v="354"/>
    <s v="NO"/>
    <s v="NO"/>
    <n v="41760"/>
    <s v="Services"/>
    <s v="4200015780"/>
    <s v="N/A"/>
    <x v="0"/>
    <m/>
    <m/>
    <m/>
    <x v="2"/>
    <x v="0"/>
  </r>
  <r>
    <x v="1"/>
    <x v="11"/>
    <s v="Turkey"/>
    <s v="Q12014"/>
    <d v="2013-12-26T00:00:00"/>
    <s v="December"/>
    <x v="3"/>
    <s v="Matur, Nevcihan"/>
    <x v="723"/>
    <s v="EDW - Compass"/>
    <s v="01225853"/>
    <x v="353"/>
    <x v="354"/>
    <s v="NO"/>
    <s v="NO"/>
    <n v="36000"/>
    <s v="Services"/>
    <s v="4200015780"/>
    <s v="N/A"/>
    <x v="0"/>
    <m/>
    <m/>
    <m/>
    <x v="2"/>
    <x v="0"/>
  </r>
  <r>
    <x v="2"/>
    <x v="8"/>
    <s v="Taiwan"/>
    <s v="Q12014"/>
    <d v="2013-12-25T00:00:00"/>
    <s v="December"/>
    <x v="3"/>
    <m/>
    <x v="724"/>
    <s v="EDW - Compass"/>
    <s v="10925178"/>
    <x v="354"/>
    <x v="355"/>
    <s v="NO"/>
    <s v="NO"/>
    <n v="62195"/>
    <s v="Services"/>
    <s v="STAT for 10914040 TW3-SW003 PLG4"/>
    <s v="OPP-0001073355"/>
    <x v="0"/>
    <m/>
    <m/>
    <m/>
    <x v="1"/>
    <x v="0"/>
  </r>
  <r>
    <x v="0"/>
    <x v="0"/>
    <s v="USA"/>
    <s v="Q12014"/>
    <d v="2013-12-11T00:00:00"/>
    <s v="December"/>
    <x v="3"/>
    <s v="Marr, Kevin"/>
    <x v="725"/>
    <s v="EDW - Compass"/>
    <s v="23415556"/>
    <x v="355"/>
    <x v="356"/>
    <s v="NO"/>
    <s v="NO"/>
    <n v="-41600"/>
    <s v="Services"/>
    <s v="AR244687"/>
    <s v="OPP-0000924837"/>
    <x v="1"/>
    <s v="E-NYC Metro"/>
    <s v="1-Strat"/>
    <s v="1-Strat SW"/>
    <x v="1"/>
    <x v="0"/>
  </r>
  <r>
    <x v="0"/>
    <x v="0"/>
    <s v="USA"/>
    <s v="Q12014"/>
    <d v="2013-12-11T00:00:00"/>
    <s v="December"/>
    <x v="3"/>
    <s v="Marr, Kevin"/>
    <x v="725"/>
    <s v="EDW - Compass"/>
    <s v="23415556"/>
    <x v="355"/>
    <x v="356"/>
    <s v="NO"/>
    <s v="NO"/>
    <n v="20000"/>
    <s v="Services"/>
    <s v="AR244687"/>
    <s v="OPP-0000924837"/>
    <x v="1"/>
    <s v="E-NYC Metro"/>
    <s v="1-Strat"/>
    <s v="1-Strat SW"/>
    <x v="1"/>
    <x v="0"/>
  </r>
  <r>
    <x v="0"/>
    <x v="0"/>
    <s v="USA"/>
    <s v="Q12014"/>
    <d v="2013-12-11T00:00:00"/>
    <s v="December"/>
    <x v="3"/>
    <s v="Marr, Kevin"/>
    <x v="725"/>
    <s v="EDW - Compass"/>
    <s v="23415556"/>
    <x v="355"/>
    <x v="356"/>
    <s v="NO"/>
    <s v="NO"/>
    <n v="21600"/>
    <s v="Services"/>
    <s v="AR244687"/>
    <s v="OPP-0000924837"/>
    <x v="1"/>
    <s v="E-NYC Metro"/>
    <s v="1-Strat"/>
    <s v="1-Strat SW"/>
    <x v="1"/>
    <x v="0"/>
  </r>
  <r>
    <x v="0"/>
    <x v="0"/>
    <s v="USA"/>
    <s v="Q12014"/>
    <d v="2013-11-07T00:00:00"/>
    <s v="November"/>
    <x v="3"/>
    <s v="Marr, Kevin"/>
    <x v="725"/>
    <s v="EDW - Compass"/>
    <s v="23415556"/>
    <x v="355"/>
    <x v="356"/>
    <s v="ATTACH_BY_AMIDID"/>
    <s v="NO"/>
    <n v="25000"/>
    <s v="Services"/>
    <s v="AR244687"/>
    <s v="OPP-0000924837"/>
    <x v="1"/>
    <s v="E-NYC Metro"/>
    <s v="1-Strat"/>
    <s v="1-Strat SW"/>
    <x v="1"/>
    <x v="0"/>
  </r>
  <r>
    <x v="0"/>
    <x v="0"/>
    <s v="USA"/>
    <s v="Q12014"/>
    <d v="2013-11-07T00:00:00"/>
    <s v="November"/>
    <x v="3"/>
    <s v="Marr, Kevin"/>
    <x v="725"/>
    <s v="EDW - Compass"/>
    <s v="23415556"/>
    <x v="355"/>
    <x v="356"/>
    <s v="ATTACH_BY_AMIDID"/>
    <s v="NO"/>
    <n v="25000"/>
    <s v="Services"/>
    <s v="AR244687"/>
    <s v="OPP-0000924837"/>
    <x v="1"/>
    <s v="E-NYC Metro"/>
    <s v="1-Strat"/>
    <s v="1-Strat SW"/>
    <x v="1"/>
    <x v="0"/>
  </r>
  <r>
    <x v="0"/>
    <x v="0"/>
    <s v="USA"/>
    <s v="Q12014"/>
    <d v="2013-11-07T00:00:00"/>
    <s v="November"/>
    <x v="3"/>
    <s v="Marr, Kevin"/>
    <x v="725"/>
    <s v="EDW - Compass"/>
    <s v="23415556"/>
    <x v="355"/>
    <x v="356"/>
    <s v="ATTACH_BY_PO"/>
    <s v="NO"/>
    <n v="-50000"/>
    <s v="Services"/>
    <s v="AR244687"/>
    <s v="OPP-0000924837"/>
    <x v="1"/>
    <s v="E-NYC Metro"/>
    <s v="1-Strat"/>
    <s v="1-Strat SW"/>
    <x v="1"/>
    <x v="0"/>
  </r>
  <r>
    <x v="0"/>
    <x v="0"/>
    <s v="USA"/>
    <s v="Q12014"/>
    <d v="2013-12-18T00:00:00"/>
    <s v="December"/>
    <x v="3"/>
    <s v="Pham, Leo"/>
    <x v="726"/>
    <s v="EDW - Compass"/>
    <s v="23782537"/>
    <x v="356"/>
    <x v="357"/>
    <s v="NO"/>
    <s v="NO"/>
    <n v="30000"/>
    <s v="Services"/>
    <s v="PCO1345066"/>
    <s v="OPP-0000415403"/>
    <x v="2"/>
    <s v="W-South Central"/>
    <s v="1-Strat"/>
    <s v="1-Strat EG"/>
    <x v="1"/>
    <x v="0"/>
  </r>
  <r>
    <x v="0"/>
    <x v="0"/>
    <s v="USA"/>
    <s v="Q12014"/>
    <d v="2013-12-19T00:00:00"/>
    <s v="December"/>
    <x v="0"/>
    <s v="Pham, Leo"/>
    <x v="727"/>
    <s v="EDW - Non Compass"/>
    <s v="24Z129883"/>
    <x v="357"/>
    <x v="358"/>
    <s v="NO"/>
    <s v="NO"/>
    <n v="26790"/>
    <s v="Education"/>
    <s v="103300888285"/>
    <s v="N/A"/>
    <x v="2"/>
    <s v="W-South Central"/>
    <s v="1-Strat"/>
    <s v="1-Strat EG"/>
    <x v="0"/>
    <x v="0"/>
  </r>
  <r>
    <x v="0"/>
    <x v="0"/>
    <s v="USA"/>
    <s v="Q12014"/>
    <d v="2013-11-07T00:00:00"/>
    <s v="November"/>
    <x v="3"/>
    <s v="TBH-US-East3"/>
    <x v="728"/>
    <s v="EDW - Compass"/>
    <s v="23366349"/>
    <x v="358"/>
    <x v="359"/>
    <s v="NO"/>
    <s v="NO"/>
    <n v="-2850"/>
    <s v="Services"/>
    <s v="993084810-V2"/>
    <s v="OPP-0000111176"/>
    <x v="1"/>
    <s v="E-NYC Metro"/>
    <s v="1-Strat"/>
    <s v="1-Strat EG"/>
    <x v="1"/>
    <x v="1"/>
  </r>
  <r>
    <x v="0"/>
    <x v="0"/>
    <s v="USA"/>
    <s v="Q12014"/>
    <d v="2013-11-07T00:00:00"/>
    <s v="November"/>
    <x v="3"/>
    <s v="TBH-US-East3"/>
    <x v="728"/>
    <s v="EDW - Compass"/>
    <s v="23366349"/>
    <x v="358"/>
    <x v="359"/>
    <s v="NO"/>
    <s v="NO"/>
    <n v="2850"/>
    <s v="Services"/>
    <s v="993084810-V2"/>
    <s v="OPP-0000111176"/>
    <x v="1"/>
    <s v="E-NYC Metro"/>
    <s v="1-Strat"/>
    <s v="1-Strat EG"/>
    <x v="1"/>
    <x v="1"/>
  </r>
  <r>
    <x v="0"/>
    <x v="0"/>
    <s v="USA"/>
    <s v="Q12014"/>
    <d v="2013-11-19T00:00:00"/>
    <s v="November"/>
    <x v="3"/>
    <s v="TBH-US-East3"/>
    <x v="729"/>
    <s v="EDW - Compass"/>
    <s v="21531030"/>
    <x v="358"/>
    <x v="359"/>
    <s v="NO"/>
    <s v="NO"/>
    <n v="-1848"/>
    <s v="Services"/>
    <s v="992692925"/>
    <s v="CRMAM1-3-3NYVGQN"/>
    <x v="1"/>
    <s v="E-NYC Metro"/>
    <s v="1-Strat"/>
    <s v="1-Strat EG"/>
    <x v="1"/>
    <x v="1"/>
  </r>
  <r>
    <x v="0"/>
    <x v="0"/>
    <s v="USA"/>
    <s v="Q12014"/>
    <d v="2013-11-07T00:00:00"/>
    <s v="November"/>
    <x v="3"/>
    <s v="TBH-US-East3"/>
    <x v="728"/>
    <s v="EDW - Compass"/>
    <s v="23366349"/>
    <x v="358"/>
    <x v="359"/>
    <s v="NO"/>
    <s v="NO"/>
    <n v="16650"/>
    <s v="Services"/>
    <s v="993084810-V2"/>
    <s v="OPP-0000111176"/>
    <x v="1"/>
    <s v="E-NYC Metro"/>
    <s v="1-Strat"/>
    <s v="1-Strat EG"/>
    <x v="1"/>
    <x v="1"/>
  </r>
  <r>
    <x v="0"/>
    <x v="0"/>
    <s v="USA"/>
    <s v="Q12014"/>
    <d v="2013-11-07T00:00:00"/>
    <s v="November"/>
    <x v="3"/>
    <s v="TBH-US-East3"/>
    <x v="728"/>
    <s v="EDW - Compass"/>
    <s v="23366349"/>
    <x v="358"/>
    <x v="359"/>
    <s v="NO"/>
    <s v="NO"/>
    <n v="24000"/>
    <s v="Services"/>
    <s v="993084810-V2"/>
    <s v="OPP-0000111176"/>
    <x v="1"/>
    <s v="E-NYC Metro"/>
    <s v="1-Strat"/>
    <s v="1-Strat EG"/>
    <x v="1"/>
    <x v="1"/>
  </r>
  <r>
    <x v="0"/>
    <x v="0"/>
    <s v="USA"/>
    <s v="Q12014"/>
    <d v="2013-11-07T00:00:00"/>
    <s v="November"/>
    <x v="3"/>
    <s v="TBH-US-East3"/>
    <x v="728"/>
    <s v="EDW - Compass"/>
    <s v="23366349"/>
    <x v="358"/>
    <x v="359"/>
    <s v="NO"/>
    <s v="NO"/>
    <n v="-16650"/>
    <s v="Services"/>
    <s v="993084810-V2"/>
    <s v="OPP-0000111176"/>
    <x v="1"/>
    <s v="E-NYC Metro"/>
    <s v="1-Strat"/>
    <s v="1-Strat EG"/>
    <x v="1"/>
    <x v="1"/>
  </r>
  <r>
    <x v="0"/>
    <x v="0"/>
    <s v="USA"/>
    <s v="Q12014"/>
    <d v="2013-11-07T00:00:00"/>
    <s v="November"/>
    <x v="3"/>
    <s v="TBH-US-East3"/>
    <x v="728"/>
    <s v="EDW - Compass"/>
    <s v="23366349"/>
    <x v="358"/>
    <x v="359"/>
    <s v="NO"/>
    <s v="NO"/>
    <n v="10605"/>
    <s v="Services"/>
    <s v="993084810-V2"/>
    <s v="OPP-0000111176"/>
    <x v="1"/>
    <s v="E-NYC Metro"/>
    <s v="1-Strat"/>
    <s v="1-Strat EG"/>
    <x v="1"/>
    <x v="1"/>
  </r>
  <r>
    <x v="0"/>
    <x v="0"/>
    <s v="USA"/>
    <s v="Q12014"/>
    <d v="2013-11-07T00:00:00"/>
    <s v="November"/>
    <x v="3"/>
    <s v="TBH-US-East3"/>
    <x v="728"/>
    <s v="EDW - Compass"/>
    <s v="23366349"/>
    <x v="358"/>
    <x v="359"/>
    <s v="NO"/>
    <s v="NO"/>
    <n v="-24000"/>
    <s v="Services"/>
    <s v="993084810-V2"/>
    <s v="OPP-0000111176"/>
    <x v="1"/>
    <s v="E-NYC Metro"/>
    <s v="1-Strat"/>
    <s v="1-Strat EG"/>
    <x v="1"/>
    <x v="1"/>
  </r>
  <r>
    <x v="0"/>
    <x v="0"/>
    <s v="USA"/>
    <s v="Q12014"/>
    <d v="2013-11-07T00:00:00"/>
    <s v="November"/>
    <x v="3"/>
    <s v="TBH-US-East3"/>
    <x v="728"/>
    <s v="EDW - Compass"/>
    <s v="23366349"/>
    <x v="358"/>
    <x v="359"/>
    <s v="NO"/>
    <s v="NO"/>
    <n v="-10605"/>
    <s v="Services"/>
    <s v="993084810-V2"/>
    <s v="OPP-0000111176"/>
    <x v="1"/>
    <s v="E-NYC Metro"/>
    <s v="1-Strat"/>
    <s v="1-Strat EG"/>
    <x v="1"/>
    <x v="1"/>
  </r>
  <r>
    <x v="0"/>
    <x v="0"/>
    <s v="USA"/>
    <s v="Q12014"/>
    <d v="2013-11-07T00:00:00"/>
    <s v="November"/>
    <x v="3"/>
    <s v="TBH-US-East3"/>
    <x v="728"/>
    <s v="EDW - Compass"/>
    <s v="23366349"/>
    <x v="358"/>
    <x v="359"/>
    <s v="NO"/>
    <s v="NO"/>
    <n v="-760"/>
    <s v="Services"/>
    <s v="993084810-V2"/>
    <s v="OPP-0000111176"/>
    <x v="1"/>
    <s v="E-NYC Metro"/>
    <s v="1-Strat"/>
    <s v="1-Strat EG"/>
    <x v="1"/>
    <x v="1"/>
  </r>
  <r>
    <x v="0"/>
    <x v="0"/>
    <s v="USA"/>
    <s v="Q12014"/>
    <d v="2013-11-07T00:00:00"/>
    <s v="November"/>
    <x v="3"/>
    <s v="TBH-US-East3"/>
    <x v="728"/>
    <s v="EDW - Compass"/>
    <s v="23366349"/>
    <x v="358"/>
    <x v="359"/>
    <s v="NO"/>
    <s v="NO"/>
    <n v="760"/>
    <s v="Services"/>
    <s v="993084810-V2"/>
    <s v="OPP-0000111176"/>
    <x v="1"/>
    <s v="E-NYC Metro"/>
    <s v="1-Strat"/>
    <s v="1-Strat EG"/>
    <x v="1"/>
    <x v="1"/>
  </r>
  <r>
    <x v="0"/>
    <x v="0"/>
    <s v="USA"/>
    <s v="Q12014"/>
    <d v="2013-12-19T00:00:00"/>
    <s v="December"/>
    <x v="3"/>
    <s v="TBH-US-East3"/>
    <x v="730"/>
    <s v="EDW - Compass"/>
    <s v="23425670"/>
    <x v="358"/>
    <x v="359"/>
    <s v="NO"/>
    <s v="NO"/>
    <n v="0.15000000596046448"/>
    <s v="Services"/>
    <s v="993201341"/>
    <s v="OPP-0000415660"/>
    <x v="1"/>
    <s v="E-NYC Metro"/>
    <s v="1-Strat"/>
    <s v="1-Strat EG"/>
    <x v="1"/>
    <x v="1"/>
  </r>
  <r>
    <x v="0"/>
    <x v="0"/>
    <s v="USA"/>
    <s v="Q12014"/>
    <d v="2013-12-17T00:00:00"/>
    <s v="December"/>
    <x v="3"/>
    <s v="TBH-US-East3"/>
    <x v="731"/>
    <s v="EDW - Compass"/>
    <s v="22752520"/>
    <x v="358"/>
    <x v="359"/>
    <s v="ATTACH_BY_AMIDID"/>
    <s v="NO"/>
    <n v="4368"/>
    <s v="Services"/>
    <s v="993084810"/>
    <s v="OPP-0000111176"/>
    <x v="1"/>
    <s v="E-NYC Metro"/>
    <s v="1-Strat"/>
    <s v="1-Strat EG"/>
    <x v="1"/>
    <x v="1"/>
  </r>
  <r>
    <x v="0"/>
    <x v="0"/>
    <s v="USA"/>
    <s v="Q12014"/>
    <d v="2013-11-13T00:00:00"/>
    <s v="November"/>
    <x v="5"/>
    <s v="TBH-US-East3"/>
    <x v="732"/>
    <s v="EDW - Non Compass"/>
    <s v="24Z125272"/>
    <x v="358"/>
    <x v="359"/>
    <s v="NO"/>
    <s v="NO"/>
    <n v="11400"/>
    <s v="Services"/>
    <s v="4300197764"/>
    <s v="N/A"/>
    <x v="1"/>
    <s v="E-NYC Metro"/>
    <s v="1-Strat"/>
    <s v="1-Strat EG"/>
    <x v="1"/>
    <x v="1"/>
  </r>
  <r>
    <x v="0"/>
    <x v="0"/>
    <s v="USA"/>
    <s v="Q12014"/>
    <d v="2013-12-27T00:00:00"/>
    <s v="December"/>
    <x v="3"/>
    <s v="Myer, Karl"/>
    <x v="733"/>
    <s v="EDW - Compass"/>
    <s v="23100200"/>
    <x v="359"/>
    <x v="360"/>
    <s v="NO"/>
    <s v="NO"/>
    <n v="15152"/>
    <s v="Services"/>
    <s v="ICOEM"/>
    <s v="OPP-0001821547"/>
    <x v="2"/>
    <s v="W-NC Ohio Valley"/>
    <s v="1-Strat"/>
    <s v="1-Strat EG"/>
    <x v="1"/>
    <x v="0"/>
  </r>
  <r>
    <x v="0"/>
    <x v="0"/>
    <s v="USA"/>
    <s v="Q12014"/>
    <d v="2013-12-31T00:00:00"/>
    <s v="December"/>
    <x v="3"/>
    <s v="Myer, Karl"/>
    <x v="734"/>
    <s v="EDW - Compass"/>
    <s v="22656821"/>
    <x v="359"/>
    <x v="360"/>
    <s v="NO"/>
    <s v="NO"/>
    <n v="181550"/>
    <s v="Services"/>
    <s v="ICOEM"/>
    <s v="OPP-0000092413"/>
    <x v="2"/>
    <s v="W-NC Ohio Valley"/>
    <s v="1-Strat"/>
    <s v="1-Strat EG"/>
    <x v="2"/>
    <x v="0"/>
  </r>
  <r>
    <x v="0"/>
    <x v="0"/>
    <s v="USA"/>
    <s v="Q12014"/>
    <d v="2013-12-05T00:00:00"/>
    <s v="December"/>
    <x v="3"/>
    <s v="Myer, Karl"/>
    <x v="735"/>
    <s v="EDW - Compass"/>
    <s v="21019977"/>
    <x v="359"/>
    <x v="360"/>
    <s v="NO"/>
    <s v="NO"/>
    <n v="-209304.90625"/>
    <s v="Services"/>
    <s v="Signed MOU"/>
    <s v="3-3EXLW4F"/>
    <x v="2"/>
    <s v="W-NC Ohio Valley"/>
    <s v="1-Strat"/>
    <s v="1-Strat EG"/>
    <x v="1"/>
    <x v="0"/>
  </r>
  <r>
    <x v="0"/>
    <x v="0"/>
    <s v="USA"/>
    <s v="Q12014"/>
    <d v="2013-12-05T00:00:00"/>
    <s v="December"/>
    <x v="3"/>
    <s v="Myer, Karl"/>
    <x v="735"/>
    <s v="EDW - Compass"/>
    <s v="21019977"/>
    <x v="359"/>
    <x v="360"/>
    <s v="NO"/>
    <s v="NO"/>
    <n v="-551178.125"/>
    <s v="Services"/>
    <s v="Signed MOU"/>
    <s v="3-3EXLW4F"/>
    <x v="2"/>
    <s v="W-NC Ohio Valley"/>
    <s v="1-Strat"/>
    <s v="1-Strat EG"/>
    <x v="1"/>
    <x v="0"/>
  </r>
  <r>
    <x v="0"/>
    <x v="0"/>
    <s v="USA"/>
    <s v="Q12014"/>
    <d v="2013-12-05T00:00:00"/>
    <s v="December"/>
    <x v="3"/>
    <s v="Myer, Karl"/>
    <x v="735"/>
    <s v="EDW - Compass"/>
    <s v="21019977"/>
    <x v="359"/>
    <x v="360"/>
    <s v="NO"/>
    <s v="NO"/>
    <n v="-0.15999999642372131"/>
    <s v="Services"/>
    <s v="Signed MOU"/>
    <s v="3-3EXLW4F"/>
    <x v="2"/>
    <s v="W-NC Ohio Valley"/>
    <s v="1-Strat"/>
    <s v="1-Strat EG"/>
    <x v="1"/>
    <x v="0"/>
  </r>
  <r>
    <x v="0"/>
    <x v="0"/>
    <s v="USA"/>
    <s v="Q12014"/>
    <d v="2013-11-20T00:00:00"/>
    <s v="November"/>
    <x v="3"/>
    <s v="Myer, Karl"/>
    <x v="736"/>
    <s v="EDW - Compass"/>
    <s v="23225014"/>
    <x v="359"/>
    <x v="360"/>
    <s v="NO"/>
    <s v="NO"/>
    <n v="16740.099609375"/>
    <s v="Services"/>
    <s v="ICOEM SOW"/>
    <s v="OPP-0000292041"/>
    <x v="2"/>
    <s v="W-NC Ohio Valley"/>
    <s v="1-Strat"/>
    <s v="1-Strat EG"/>
    <x v="1"/>
    <x v="0"/>
  </r>
  <r>
    <x v="0"/>
    <x v="0"/>
    <s v="USA"/>
    <s v="Q12014"/>
    <d v="2013-11-20T00:00:00"/>
    <s v="November"/>
    <x v="3"/>
    <s v="Myer, Karl"/>
    <x v="736"/>
    <s v="EDW - Compass"/>
    <s v="23225014"/>
    <x v="359"/>
    <x v="360"/>
    <s v="NO"/>
    <s v="NO"/>
    <n v="-16918.400390625"/>
    <s v="Services"/>
    <s v="ICOEM SOW"/>
    <s v="OPP-0000292041"/>
    <x v="2"/>
    <s v="W-NC Ohio Valley"/>
    <s v="1-Strat"/>
    <s v="1-Strat EG"/>
    <x v="1"/>
    <x v="0"/>
  </r>
  <r>
    <x v="0"/>
    <x v="0"/>
    <s v="USA"/>
    <s v="Q12014"/>
    <d v="2013-12-20T00:00:00"/>
    <s v="December"/>
    <x v="3"/>
    <s v="Myer, Karl"/>
    <x v="737"/>
    <s v="EDW - Compass"/>
    <s v="23790296"/>
    <x v="359"/>
    <x v="360"/>
    <s v="NO"/>
    <s v="NO"/>
    <n v="16918.400390625"/>
    <s v="Services"/>
    <s v="ICOEM"/>
    <s v="OPP-0001854401"/>
    <x v="2"/>
    <s v="W-NC Ohio Valley"/>
    <s v="1-Strat"/>
    <s v="1-Strat EG"/>
    <x v="2"/>
    <x v="0"/>
  </r>
  <r>
    <x v="0"/>
    <x v="0"/>
    <s v="USA"/>
    <s v="Q12014"/>
    <d v="2013-12-20T00:00:00"/>
    <s v="December"/>
    <x v="3"/>
    <s v="Myer, Karl"/>
    <x v="737"/>
    <s v="EDW - Compass"/>
    <s v="23790296"/>
    <x v="359"/>
    <x v="360"/>
    <s v="NO"/>
    <s v="NO"/>
    <n v="76595.203125"/>
    <s v="Services"/>
    <s v="ICOEM"/>
    <s v="OPP-0001854401"/>
    <x v="2"/>
    <s v="W-NC Ohio Valley"/>
    <s v="1-Strat"/>
    <s v="1-Strat EG"/>
    <x v="2"/>
    <x v="0"/>
  </r>
  <r>
    <x v="0"/>
    <x v="0"/>
    <s v="USA"/>
    <s v="Q12014"/>
    <d v="2013-12-20T00:00:00"/>
    <s v="December"/>
    <x v="3"/>
    <s v="Myer, Karl"/>
    <x v="737"/>
    <s v="EDW - Compass"/>
    <s v="23790296"/>
    <x v="359"/>
    <x v="360"/>
    <s v="NO"/>
    <s v="NO"/>
    <n v="18610.240234375"/>
    <s v="Services"/>
    <s v="ICOEM"/>
    <s v="OPP-0001854401"/>
    <x v="2"/>
    <s v="W-NC Ohio Valley"/>
    <s v="1-Strat"/>
    <s v="1-Strat EG"/>
    <x v="2"/>
    <x v="0"/>
  </r>
  <r>
    <x v="0"/>
    <x v="0"/>
    <s v="USA"/>
    <s v="Q12014"/>
    <d v="2013-12-18T00:00:00"/>
    <s v="December"/>
    <x v="3"/>
    <s v="Myer, Karl"/>
    <x v="735"/>
    <s v="EDW - Compass"/>
    <s v="21019977"/>
    <x v="359"/>
    <x v="360"/>
    <s v="NO"/>
    <s v="NO"/>
    <n v="15686.33984375"/>
    <s v="Services"/>
    <s v="Signed MOU"/>
    <s v="3-3EXLW4F"/>
    <x v="2"/>
    <s v="W-NC Ohio Valley"/>
    <s v="1-Strat"/>
    <s v="1-Strat EG"/>
    <x v="1"/>
    <x v="0"/>
  </r>
  <r>
    <x v="0"/>
    <x v="0"/>
    <s v="USA"/>
    <s v="Q12014"/>
    <d v="2013-12-18T00:00:00"/>
    <s v="December"/>
    <x v="3"/>
    <s v="Myer, Karl"/>
    <x v="735"/>
    <s v="EDW - Compass"/>
    <s v="21019977"/>
    <x v="359"/>
    <x v="360"/>
    <s v="NO"/>
    <s v="NO"/>
    <n v="5.9999998658895493E-2"/>
    <s v="Services"/>
    <s v="Signed MOU"/>
    <s v="3-3EXLW4F"/>
    <x v="2"/>
    <s v="W-NC Ohio Valley"/>
    <s v="1-Strat"/>
    <s v="1-Strat EG"/>
    <x v="1"/>
    <x v="0"/>
  </r>
  <r>
    <x v="0"/>
    <x v="0"/>
    <s v="USA"/>
    <s v="Q12014"/>
    <d v="2013-12-19T00:00:00"/>
    <s v="December"/>
    <x v="0"/>
    <s v="TBH-US-East3"/>
    <x v="738"/>
    <s v="EDW - Non Compass"/>
    <s v="24Z129718"/>
    <x v="360"/>
    <x v="361"/>
    <s v="ATTACH_BY_PO"/>
    <s v="ATTACH_BY_AMIDID"/>
    <n v="2280"/>
    <s v="Education"/>
    <s v="4300208685"/>
    <s v="N/A"/>
    <x v="1"/>
    <s v="E-NYC Metro"/>
    <s v="2-Seed"/>
    <s v="2-Seed EG"/>
    <x v="0"/>
    <x v="2"/>
  </r>
  <r>
    <x v="0"/>
    <x v="0"/>
    <s v="USA"/>
    <s v="Q12014"/>
    <d v="2013-12-24T00:00:00"/>
    <s v="December"/>
    <x v="2"/>
    <s v="TBH-US-East3"/>
    <x v="739"/>
    <s v="EDW - Non Compass"/>
    <s v="24Z130129"/>
    <x v="360"/>
    <x v="361"/>
    <s v="ATTACH_BY_AMIDID"/>
    <s v="ATTACH_BY_AMIDID"/>
    <n v="2293.659912109375"/>
    <s v="ART"/>
    <s v="4300209389"/>
    <s v="N/A"/>
    <x v="1"/>
    <s v="E-NYC Metro"/>
    <s v="2-Seed"/>
    <s v="2-Seed EG"/>
    <x v="0"/>
    <x v="2"/>
  </r>
  <r>
    <x v="0"/>
    <x v="0"/>
    <s v="USA"/>
    <s v="Q12014"/>
    <d v="2013-12-24T00:00:00"/>
    <s v="December"/>
    <x v="1"/>
    <s v="TBH-US-East3"/>
    <x v="739"/>
    <s v="EDW - Non Compass"/>
    <s v="24Z130129"/>
    <x v="360"/>
    <x v="361"/>
    <s v="ATTACH_BY_AMIDID"/>
    <s v="ATTACH_BY_AMIDID"/>
    <n v="6000"/>
    <s v="ART"/>
    <s v="4300209389"/>
    <s v="N/A"/>
    <x v="1"/>
    <s v="E-NYC Metro"/>
    <s v="2-Seed"/>
    <s v="2-Seed EG"/>
    <x v="0"/>
    <x v="2"/>
  </r>
  <r>
    <x v="0"/>
    <x v="0"/>
    <s v="USA"/>
    <s v="Q12014"/>
    <d v="2013-12-24T00:00:00"/>
    <s v="December"/>
    <x v="2"/>
    <s v="TBH-US-East3"/>
    <x v="739"/>
    <s v="EDW - Non Compass"/>
    <s v="24Z130129"/>
    <x v="360"/>
    <x v="361"/>
    <s v="ATTACH_BY_AMIDID"/>
    <s v="ATTACH_BY_AMIDID"/>
    <n v="1126.219970703125"/>
    <s v="ART"/>
    <s v="4300209389"/>
    <s v="N/A"/>
    <x v="1"/>
    <s v="E-NYC Metro"/>
    <s v="2-Seed"/>
    <s v="2-Seed EG"/>
    <x v="0"/>
    <x v="2"/>
  </r>
  <r>
    <x v="0"/>
    <x v="0"/>
    <s v="USA"/>
    <s v="Q12014"/>
    <d v="2013-12-24T00:00:00"/>
    <s v="December"/>
    <x v="1"/>
    <s v="TBH-US-East3"/>
    <x v="739"/>
    <s v="EDW - Non Compass"/>
    <s v="24Z130129"/>
    <x v="360"/>
    <x v="361"/>
    <s v="ATTACH_BY_AMIDID"/>
    <s v="ATTACH_BY_AMIDID"/>
    <n v="6000"/>
    <s v="ART"/>
    <s v="4300209389"/>
    <s v="N/A"/>
    <x v="1"/>
    <s v="E-NYC Metro"/>
    <s v="2-Seed"/>
    <s v="2-Seed EG"/>
    <x v="0"/>
    <x v="2"/>
  </r>
  <r>
    <x v="0"/>
    <x v="0"/>
    <s v="USA"/>
    <s v="Q12014"/>
    <d v="2013-12-24T00:00:00"/>
    <s v="December"/>
    <x v="1"/>
    <s v="TBH-US-East3"/>
    <x v="739"/>
    <s v="EDW - Non Compass"/>
    <s v="24Z130129"/>
    <x v="360"/>
    <x v="361"/>
    <s v="ATTACH_BY_AMIDID"/>
    <s v="ATTACH_BY_AMIDID"/>
    <n v="6000"/>
    <s v="ART"/>
    <s v="4300209389"/>
    <s v="N/A"/>
    <x v="1"/>
    <s v="E-NYC Metro"/>
    <s v="2-Seed"/>
    <s v="2-Seed EG"/>
    <x v="0"/>
    <x v="2"/>
  </r>
  <r>
    <x v="0"/>
    <x v="0"/>
    <s v="USA"/>
    <s v="Q12014"/>
    <d v="2013-12-09T00:00:00"/>
    <s v="December"/>
    <x v="3"/>
    <s v="TBH-US-East3"/>
    <x v="740"/>
    <s v="EDW - Compass"/>
    <s v="23586233"/>
    <x v="360"/>
    <x v="361"/>
    <s v="NO"/>
    <s v="NO"/>
    <n v="-10164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2-09T00:00:00"/>
    <s v="December"/>
    <x v="3"/>
    <s v="TBH-US-East3"/>
    <x v="740"/>
    <s v="EDW - Compass"/>
    <s v="23586233"/>
    <x v="360"/>
    <x v="361"/>
    <s v="NO"/>
    <s v="NO"/>
    <n v="10164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2-09T00:00:00"/>
    <s v="December"/>
    <x v="3"/>
    <s v="TBH-US-East3"/>
    <x v="740"/>
    <s v="EDW - Compass"/>
    <s v="23586233"/>
    <x v="360"/>
    <x v="361"/>
    <s v="NO"/>
    <s v="NO"/>
    <n v="42749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2-09T00:00:00"/>
    <s v="December"/>
    <x v="3"/>
    <s v="TBH-US-East3"/>
    <x v="740"/>
    <s v="EDW - Compass"/>
    <s v="23586233"/>
    <x v="360"/>
    <x v="361"/>
    <s v="NO"/>
    <s v="NO"/>
    <n v="29040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2-09T00:00:00"/>
    <s v="December"/>
    <x v="3"/>
    <s v="TBH-US-East3"/>
    <x v="740"/>
    <s v="EDW - Compass"/>
    <s v="23586233"/>
    <x v="360"/>
    <x v="361"/>
    <s v="NO"/>
    <s v="NO"/>
    <n v="-42749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2-09T00:00:00"/>
    <s v="December"/>
    <x v="3"/>
    <s v="TBH-US-East3"/>
    <x v="740"/>
    <s v="EDW - Compass"/>
    <s v="23586233"/>
    <x v="360"/>
    <x v="361"/>
    <s v="NO"/>
    <s v="NO"/>
    <n v="3502.64990234375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2-09T00:00:00"/>
    <s v="December"/>
    <x v="3"/>
    <s v="TBH-US-East3"/>
    <x v="740"/>
    <s v="EDW - Compass"/>
    <s v="23586233"/>
    <x v="360"/>
    <x v="361"/>
    <s v="NO"/>
    <s v="NO"/>
    <n v="-29040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2-19T00:00:00"/>
    <s v="December"/>
    <x v="3"/>
    <s v="TBH-US-East3"/>
    <x v="740"/>
    <s v="EDW - Compass"/>
    <s v="23586233"/>
    <x v="360"/>
    <x v="361"/>
    <s v="ATTACH_BY_PO"/>
    <s v="ATTACH_BY_PO"/>
    <n v="-38280"/>
    <s v="Services"/>
    <s v="8101040228"/>
    <s v="OPP-0001415305"/>
    <x v="1"/>
    <s v="E-NYC Metro"/>
    <s v="2-Seed"/>
    <s v="2-Seed EG"/>
    <x v="1"/>
    <x v="2"/>
  </r>
  <r>
    <x v="0"/>
    <x v="0"/>
    <s v="USA"/>
    <s v="Q12014"/>
    <d v="2013-12-19T00:00:00"/>
    <s v="December"/>
    <x v="3"/>
    <s v="TBH-US-East3"/>
    <x v="740"/>
    <s v="EDW - Compass"/>
    <s v="23586233"/>
    <x v="360"/>
    <x v="361"/>
    <s v="ATTACH_BY_AMIDID"/>
    <s v="ATTACH_BY_AMIDID"/>
    <n v="1126.3199462890625"/>
    <s v="Services"/>
    <s v="8101040228"/>
    <s v="OPP-0001415305"/>
    <x v="1"/>
    <s v="E-NYC Metro"/>
    <s v="2-Seed"/>
    <s v="2-Seed EG"/>
    <x v="1"/>
    <x v="2"/>
  </r>
  <r>
    <x v="0"/>
    <x v="0"/>
    <s v="USA"/>
    <s v="Q12014"/>
    <d v="2013-12-19T00:00:00"/>
    <s v="December"/>
    <x v="3"/>
    <s v="TBH-US-East3"/>
    <x v="740"/>
    <s v="EDW - Compass"/>
    <s v="23586233"/>
    <x v="360"/>
    <x v="361"/>
    <s v="ATTACH_BY_AMIDID"/>
    <s v="ATTACH_BY_AMIDID"/>
    <n v="38280"/>
    <s v="Services"/>
    <s v="8101040228"/>
    <s v="OPP-0001415305"/>
    <x v="1"/>
    <s v="E-NYC Metro"/>
    <s v="2-Seed"/>
    <s v="2-Seed EG"/>
    <x v="1"/>
    <x v="2"/>
  </r>
  <r>
    <x v="0"/>
    <x v="0"/>
    <s v="USA"/>
    <s v="Q12014"/>
    <d v="2013-11-14T00:00:00"/>
    <s v="November"/>
    <x v="3"/>
    <s v="TBH-US-East3"/>
    <x v="740"/>
    <s v="EDW - Compass"/>
    <s v="23586233"/>
    <x v="360"/>
    <x v="361"/>
    <s v="NO"/>
    <s v="NO"/>
    <n v="1762.6700439453125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1-14T00:00:00"/>
    <s v="November"/>
    <x v="3"/>
    <s v="TBH-US-East3"/>
    <x v="740"/>
    <s v="EDW - Compass"/>
    <s v="23586233"/>
    <x v="360"/>
    <x v="361"/>
    <s v="NO"/>
    <s v="NO"/>
    <n v="1182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1-14T00:00:00"/>
    <s v="November"/>
    <x v="3"/>
    <s v="TBH-US-East3"/>
    <x v="740"/>
    <s v="EDW - Compass"/>
    <s v="23586233"/>
    <x v="360"/>
    <x v="361"/>
    <s v="NO"/>
    <s v="NO"/>
    <n v="-5082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1-14T00:00:00"/>
    <s v="November"/>
    <x v="3"/>
    <s v="TBH-US-East3"/>
    <x v="740"/>
    <s v="EDW - Compass"/>
    <s v="23586233"/>
    <x v="360"/>
    <x v="361"/>
    <s v="NO"/>
    <s v="NO"/>
    <n v="-1182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1-14T00:00:00"/>
    <s v="November"/>
    <x v="3"/>
    <s v="TBH-US-East3"/>
    <x v="740"/>
    <s v="EDW - Compass"/>
    <s v="23586233"/>
    <x v="360"/>
    <x v="361"/>
    <s v="NO"/>
    <s v="NO"/>
    <n v="-15840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1-14T00:00:00"/>
    <s v="November"/>
    <x v="3"/>
    <s v="TBH-US-East3"/>
    <x v="740"/>
    <s v="EDW - Compass"/>
    <s v="23586233"/>
    <x v="360"/>
    <x v="361"/>
    <s v="NO"/>
    <s v="NO"/>
    <n v="15840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1-14T00:00:00"/>
    <s v="November"/>
    <x v="3"/>
    <s v="TBH-US-East3"/>
    <x v="740"/>
    <s v="EDW - Compass"/>
    <s v="23586233"/>
    <x v="360"/>
    <x v="361"/>
    <s v="NO"/>
    <s v="NO"/>
    <n v="5082"/>
    <s v="Services"/>
    <s v="8101040228"/>
    <s v="OPP-0001415305"/>
    <x v="1"/>
    <s v="E-NYC Metro"/>
    <s v="2-Seed"/>
    <s v="2-Seed EG"/>
    <x v="1"/>
    <x v="1"/>
  </r>
  <r>
    <x v="0"/>
    <x v="0"/>
    <s v="USA"/>
    <s v="Q12014"/>
    <d v="2013-11-07T00:00:00"/>
    <s v="November"/>
    <x v="3"/>
    <s v="TBH-Central 2"/>
    <x v="741"/>
    <s v="EDW - Compass"/>
    <s v="23033430"/>
    <x v="361"/>
    <x v="362"/>
    <s v="NO"/>
    <s v="NO"/>
    <n v="49.279998779296875"/>
    <s v="Services"/>
    <s v="NP5560425"/>
    <s v="OPP-0000591111"/>
    <x v="2"/>
    <s v="W-NC Great Lakes"/>
    <s v="2-Seed"/>
    <s v="2-Seed EG"/>
    <x v="1"/>
    <x v="0"/>
  </r>
  <r>
    <x v="0"/>
    <x v="0"/>
    <s v="USA"/>
    <s v="Q12014"/>
    <d v="2013-11-07T00:00:00"/>
    <s v="November"/>
    <x v="3"/>
    <s v="TBH-Central 2"/>
    <x v="741"/>
    <s v="EDW - Compass"/>
    <s v="23033430"/>
    <x v="361"/>
    <x v="362"/>
    <s v="NO"/>
    <s v="NO"/>
    <n v="-7900"/>
    <s v="Services"/>
    <s v="NP5560425"/>
    <s v="OPP-0000591111"/>
    <x v="2"/>
    <s v="W-NC Great Lakes"/>
    <s v="2-Seed"/>
    <s v="2-Seed EG"/>
    <x v="1"/>
    <x v="0"/>
  </r>
  <r>
    <x v="0"/>
    <x v="0"/>
    <s v="USA"/>
    <s v="Q12014"/>
    <d v="2013-11-07T00:00:00"/>
    <s v="November"/>
    <x v="3"/>
    <s v="TBH-Central 2"/>
    <x v="741"/>
    <s v="EDW - Compass"/>
    <s v="23033430"/>
    <x v="361"/>
    <x v="362"/>
    <s v="NO"/>
    <s v="NO"/>
    <n v="7900"/>
    <s v="Services"/>
    <s v="NP5560425"/>
    <s v="OPP-0000591111"/>
    <x v="2"/>
    <s v="W-NC Great Lakes"/>
    <s v="2-Seed"/>
    <s v="2-Seed EG"/>
    <x v="1"/>
    <x v="0"/>
  </r>
  <r>
    <x v="0"/>
    <x v="0"/>
    <s v="USA"/>
    <s v="Q12014"/>
    <d v="2013-11-08T00:00:00"/>
    <s v="November"/>
    <x v="3"/>
    <s v="Gogolos, Andrea"/>
    <x v="742"/>
    <s v="EDW - Compass"/>
    <s v="23423984"/>
    <x v="362"/>
    <x v="363"/>
    <s v="ATTACH_BY_AMIDID"/>
    <s v="NO"/>
    <n v="1166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1-08T00:00:00"/>
    <s v="November"/>
    <x v="3"/>
    <s v="Gogolos, Andrea"/>
    <x v="742"/>
    <s v="EDW - Compass"/>
    <s v="23423984"/>
    <x v="362"/>
    <x v="363"/>
    <s v="ATTACH_BY_AMIDID"/>
    <s v="NO"/>
    <n v="4048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1-08T00:00:00"/>
    <s v="November"/>
    <x v="3"/>
    <s v="Gogolos, Andrea"/>
    <x v="742"/>
    <s v="EDW - Compass"/>
    <s v="23423984"/>
    <x v="362"/>
    <x v="363"/>
    <s v="ATTACH_BY_PO"/>
    <s v="NO"/>
    <n v="-1166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1-08T00:00:00"/>
    <s v="November"/>
    <x v="3"/>
    <s v="Gogolos, Andrea"/>
    <x v="742"/>
    <s v="EDW - Compass"/>
    <s v="23423984"/>
    <x v="362"/>
    <x v="363"/>
    <s v="ATTACH_BY_PO"/>
    <s v="NO"/>
    <n v="-4048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1-08T00:00:00"/>
    <s v="November"/>
    <x v="3"/>
    <s v="Gogolos, Andrea"/>
    <x v="742"/>
    <s v="EDW - Compass"/>
    <s v="23423984"/>
    <x v="362"/>
    <x v="363"/>
    <s v="ATTACH_BY_PO"/>
    <s v="NO"/>
    <n v="-1408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1-08T00:00:00"/>
    <s v="November"/>
    <x v="3"/>
    <s v="Gogolos, Andrea"/>
    <x v="742"/>
    <s v="EDW - Compass"/>
    <s v="23423984"/>
    <x v="362"/>
    <x v="363"/>
    <s v="ATTACH_BY_AMIDID"/>
    <s v="NO"/>
    <n v="1408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1-08T00:00:00"/>
    <s v="November"/>
    <x v="3"/>
    <s v="Gogolos, Andrea"/>
    <x v="742"/>
    <s v="EDW - Compass"/>
    <s v="23423984"/>
    <x v="362"/>
    <x v="363"/>
    <s v="ATTACH_BY_PO"/>
    <s v="NO"/>
    <n v="-504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1-08T00:00:00"/>
    <s v="November"/>
    <x v="3"/>
    <s v="Gogolos, Andrea"/>
    <x v="742"/>
    <s v="EDW - Compass"/>
    <s v="23423984"/>
    <x v="362"/>
    <x v="363"/>
    <s v="ATTACH_BY_AMIDID"/>
    <s v="NO"/>
    <n v="504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1-08T00:00:00"/>
    <s v="November"/>
    <x v="3"/>
    <s v="Gogolos, Andrea"/>
    <x v="742"/>
    <s v="EDW - Compass"/>
    <s v="23423984"/>
    <x v="362"/>
    <x v="363"/>
    <s v="ATTACH_BY_AMIDID"/>
    <s v="NO"/>
    <n v="5325.31982421875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2-20T00:00:00"/>
    <s v="December"/>
    <x v="3"/>
    <s v="Gogolos, Andrea"/>
    <x v="742"/>
    <s v="EDW - Compass"/>
    <s v="23423984"/>
    <x v="362"/>
    <x v="363"/>
    <s v="NO"/>
    <s v="NO"/>
    <n v="198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2-20T00:00:00"/>
    <s v="December"/>
    <x v="3"/>
    <s v="Gogolos, Andrea"/>
    <x v="742"/>
    <s v="EDW - Compass"/>
    <s v="23423984"/>
    <x v="362"/>
    <x v="363"/>
    <s v="NO"/>
    <s v="NO"/>
    <n v="-2992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2-20T00:00:00"/>
    <s v="December"/>
    <x v="3"/>
    <s v="Gogolos, Andrea"/>
    <x v="742"/>
    <s v="EDW - Compass"/>
    <s v="23423984"/>
    <x v="362"/>
    <x v="363"/>
    <s v="NO"/>
    <s v="NO"/>
    <n v="-198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2-20T00:00:00"/>
    <s v="December"/>
    <x v="3"/>
    <s v="Gogolos, Andrea"/>
    <x v="742"/>
    <s v="EDW - Compass"/>
    <s v="23423984"/>
    <x v="362"/>
    <x v="363"/>
    <s v="NO"/>
    <s v="NO"/>
    <n v="3108.530029296875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2-20T00:00:00"/>
    <s v="December"/>
    <x v="3"/>
    <s v="Gogolos, Andrea"/>
    <x v="742"/>
    <s v="EDW - Compass"/>
    <s v="23423984"/>
    <x v="362"/>
    <x v="363"/>
    <s v="NO"/>
    <s v="NO"/>
    <n v="440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2-20T00:00:00"/>
    <s v="December"/>
    <x v="3"/>
    <s v="Gogolos, Andrea"/>
    <x v="742"/>
    <s v="EDW - Compass"/>
    <s v="23423984"/>
    <x v="362"/>
    <x v="363"/>
    <s v="NO"/>
    <s v="NO"/>
    <n v="2992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2-20T00:00:00"/>
    <s v="December"/>
    <x v="3"/>
    <s v="Gogolos, Andrea"/>
    <x v="742"/>
    <s v="EDW - Compass"/>
    <s v="23423984"/>
    <x v="362"/>
    <x v="363"/>
    <s v="NO"/>
    <s v="NO"/>
    <n v="-4400"/>
    <s v="Services"/>
    <s v="VMR012387"/>
    <s v="OPP-0000102131"/>
    <x v="1"/>
    <s v="E-Northeast"/>
    <s v="1-Strat"/>
    <s v="1-Strat EG"/>
    <x v="1"/>
    <x v="1"/>
  </r>
  <r>
    <x v="0"/>
    <x v="0"/>
    <s v="USA"/>
    <s v="Q12014"/>
    <d v="2013-12-27T00:00:00"/>
    <s v="December"/>
    <x v="3"/>
    <s v="Gogolos, Andrea"/>
    <x v="743"/>
    <s v="EDW - Compass"/>
    <s v="23610487"/>
    <x v="362"/>
    <x v="363"/>
    <s v="NO"/>
    <s v="NO"/>
    <n v="2785.60009765625"/>
    <s v="Services"/>
    <s v="VMR013562"/>
    <s v="OPP-0000500879"/>
    <x v="1"/>
    <s v="E-Northeast"/>
    <s v="1-Strat"/>
    <s v="1-Strat EG"/>
    <x v="1"/>
    <x v="1"/>
  </r>
  <r>
    <x v="0"/>
    <x v="0"/>
    <s v="USA"/>
    <s v="Q12014"/>
    <d v="2013-12-11T00:00:00"/>
    <s v="December"/>
    <x v="3"/>
    <s v="Gogolos, Andrea"/>
    <x v="743"/>
    <s v="EDW - Compass"/>
    <s v="23610487"/>
    <x v="362"/>
    <x v="363"/>
    <s v="ATTACH_BY_PO"/>
    <s v="NO"/>
    <n v="-11520"/>
    <s v="Services"/>
    <s v="VMR013562"/>
    <s v="OPP-0000500879"/>
    <x v="1"/>
    <s v="E-Northeast"/>
    <s v="1-Strat"/>
    <s v="1-Strat EG"/>
    <x v="1"/>
    <x v="1"/>
  </r>
  <r>
    <x v="0"/>
    <x v="0"/>
    <s v="USA"/>
    <s v="Q12014"/>
    <d v="2013-12-11T00:00:00"/>
    <s v="December"/>
    <x v="3"/>
    <s v="Gogolos, Andrea"/>
    <x v="743"/>
    <s v="EDW - Compass"/>
    <s v="23610487"/>
    <x v="362"/>
    <x v="363"/>
    <s v="ATTACH_BY_AMIDID"/>
    <s v="NO"/>
    <n v="11520"/>
    <s v="Services"/>
    <s v="VMR013562"/>
    <s v="OPP-0000500879"/>
    <x v="1"/>
    <s v="E-Northeast"/>
    <s v="1-Strat"/>
    <s v="1-Strat EG"/>
    <x v="1"/>
    <x v="1"/>
  </r>
  <r>
    <x v="0"/>
    <x v="0"/>
    <s v="USA"/>
    <s v="Q12014"/>
    <d v="2013-12-10T00:00:00"/>
    <s v="December"/>
    <x v="3"/>
    <s v="Gogolos, Andrea"/>
    <x v="744"/>
    <s v="EDW - Compass"/>
    <s v="23315471"/>
    <x v="362"/>
    <x v="363"/>
    <s v="ATTACH_BY_AMIDID"/>
    <s v="NO"/>
    <n v="440"/>
    <s v="Services"/>
    <s v="VMR # 011710, 013772"/>
    <s v="OPP-0001016569"/>
    <x v="1"/>
    <s v="E-Northeast"/>
    <s v="1-Strat"/>
    <s v="1-Strat EG"/>
    <x v="1"/>
    <x v="1"/>
  </r>
  <r>
    <x v="0"/>
    <x v="0"/>
    <s v="USA"/>
    <s v="Q12014"/>
    <d v="2013-12-10T00:00:00"/>
    <s v="December"/>
    <x v="3"/>
    <s v="Gogolos, Andrea"/>
    <x v="744"/>
    <s v="EDW - Compass"/>
    <s v="23315471"/>
    <x v="362"/>
    <x v="363"/>
    <s v="ATTACH_BY_AMIDID"/>
    <s v="NO"/>
    <n v="1385.280029296875"/>
    <s v="Services"/>
    <s v="VMR # 011710, 013772"/>
    <s v="OPP-0001016569"/>
    <x v="1"/>
    <s v="E-Northeast"/>
    <s v="1-Strat"/>
    <s v="1-Strat EG"/>
    <x v="1"/>
    <x v="1"/>
  </r>
  <r>
    <x v="0"/>
    <x v="0"/>
    <s v="USA"/>
    <s v="Q12014"/>
    <d v="2013-12-10T00:00:00"/>
    <s v="December"/>
    <x v="3"/>
    <s v="Gogolos, Andrea"/>
    <x v="744"/>
    <s v="EDW - Compass"/>
    <s v="23315471"/>
    <x v="362"/>
    <x v="363"/>
    <s v="ATTACH_BY_PO"/>
    <s v="NO"/>
    <n v="-440"/>
    <s v="Services"/>
    <s v="VMR # 011710, 013772"/>
    <s v="OPP-0001016569"/>
    <x v="1"/>
    <s v="E-Northeast"/>
    <s v="1-Strat"/>
    <s v="1-Strat EG"/>
    <x v="1"/>
    <x v="1"/>
  </r>
  <r>
    <x v="0"/>
    <x v="0"/>
    <s v="USA"/>
    <s v="Q12014"/>
    <d v="2013-12-12T00:00:00"/>
    <s v="December"/>
    <x v="0"/>
    <s v="Javadi, Lee"/>
    <x v="745"/>
    <s v="EDW - Compass"/>
    <s v="50121439"/>
    <x v="363"/>
    <x v="364"/>
    <s v="ATTACH_BY_AMIDID"/>
    <s v="NO"/>
    <n v="12750"/>
    <s v="Education"/>
    <s v="142921"/>
    <s v="N/A"/>
    <x v="3"/>
    <s v="P-FED-Civ/SI"/>
    <s v="1-Strat"/>
    <s v="1-Strat"/>
    <x v="0"/>
    <x v="0"/>
  </r>
  <r>
    <x v="0"/>
    <x v="0"/>
    <s v="USA"/>
    <s v="Q12014"/>
    <d v="2013-12-12T00:00:00"/>
    <s v="December"/>
    <x v="0"/>
    <s v="Javadi, Lee"/>
    <x v="746"/>
    <s v="EDW - Compass"/>
    <s v="50123151"/>
    <x v="363"/>
    <x v="364"/>
    <s v="ATTACH_BY_AMIDID"/>
    <s v="NO"/>
    <n v="3750"/>
    <s v="Education"/>
    <s v="CC002/1425/9/15"/>
    <s v="N/A"/>
    <x v="3"/>
    <s v="P-FED-Civ/SI"/>
    <s v="1-Strat"/>
    <s v="1-Strat"/>
    <x v="0"/>
    <x v="0"/>
  </r>
  <r>
    <x v="0"/>
    <x v="0"/>
    <s v="USA"/>
    <s v="Q12014"/>
    <d v="2013-12-12T00:00:00"/>
    <s v="December"/>
    <x v="0"/>
    <s v="Javadi, Lee"/>
    <x v="747"/>
    <s v="EDW - Compass"/>
    <s v="50121448"/>
    <x v="363"/>
    <x v="364"/>
    <s v="ATTACH_BY_AMIDID"/>
    <s v="NO"/>
    <n v="3000"/>
    <s v="Education"/>
    <s v="CC002/1425/9/15"/>
    <s v="N/A"/>
    <x v="3"/>
    <s v="P-FED-Civ/SI"/>
    <s v="1-Strat"/>
    <s v="1-Strat"/>
    <x v="0"/>
    <x v="0"/>
  </r>
  <r>
    <x v="0"/>
    <x v="0"/>
    <s v="USA"/>
    <s v="Q12014"/>
    <d v="2013-12-12T00:00:00"/>
    <s v="December"/>
    <x v="0"/>
    <s v="Javadi, Lee"/>
    <x v="748"/>
    <s v="EDW - Compass"/>
    <s v="50121446"/>
    <x v="363"/>
    <x v="364"/>
    <s v="ATTACH_BY_AMIDID"/>
    <s v="NO"/>
    <n v="3750"/>
    <s v="Education"/>
    <s v="CC002/7511/2/16"/>
    <s v="N/A"/>
    <x v="3"/>
    <s v="P-FED-Civ/SI"/>
    <s v="1-Strat"/>
    <s v="1-Strat"/>
    <x v="0"/>
    <x v="0"/>
  </r>
  <r>
    <x v="0"/>
    <x v="0"/>
    <s v="USA"/>
    <s v="Q12014"/>
    <d v="2013-11-14T00:00:00"/>
    <s v="November"/>
    <x v="0"/>
    <s v="Javadi, Lee"/>
    <x v="749"/>
    <s v="EDW - Non Compass"/>
    <s v="26Z072737"/>
    <x v="363"/>
    <x v="364"/>
    <s v="ATTACH_BY_AMIDID"/>
    <s v="NO"/>
    <n v="12750"/>
    <s v="Education"/>
    <s v="142921"/>
    <s v="N/A"/>
    <x v="3"/>
    <s v="P-FED-Civ/SI"/>
    <s v="1-Strat"/>
    <s v="1-Strat"/>
    <x v="0"/>
    <x v="0"/>
  </r>
  <r>
    <x v="0"/>
    <x v="0"/>
    <s v="USA"/>
    <s v="Q12014"/>
    <d v="2013-11-22T00:00:00"/>
    <s v="November"/>
    <x v="0"/>
    <s v="Javadi, Lee"/>
    <x v="750"/>
    <s v="EDW - Non Compass"/>
    <s v="26Z072737"/>
    <x v="363"/>
    <x v="364"/>
    <s v="NO"/>
    <s v="NO"/>
    <n v="-12750"/>
    <s v="Education"/>
    <s v="142921"/>
    <s v="N/A"/>
    <x v="3"/>
    <s v="P-FED-Civ/SI"/>
    <s v="1-Strat"/>
    <s v="1-Strat"/>
    <x v="0"/>
    <x v="0"/>
  </r>
  <r>
    <x v="0"/>
    <x v="0"/>
    <s v="USA"/>
    <s v="Q12014"/>
    <d v="2013-12-18T00:00:00"/>
    <s v="December"/>
    <x v="3"/>
    <s v="Edwards, Carl"/>
    <x v="751"/>
    <s v="EDW - Compass"/>
    <s v="23781356"/>
    <x v="364"/>
    <x v="365"/>
    <s v="NO"/>
    <s v="NO"/>
    <n v="65280"/>
    <s v="Services"/>
    <s v="A01 PO13097300"/>
    <s v="OPP-0001858471"/>
    <x v="2"/>
    <s v="W-NC Great Lakes"/>
    <s v="1-Strat"/>
    <s v="1-Strat EG"/>
    <x v="2"/>
    <x v="0"/>
  </r>
  <r>
    <x v="0"/>
    <x v="0"/>
    <s v="USA"/>
    <s v="Q12014"/>
    <d v="2013-12-18T00:00:00"/>
    <s v="December"/>
    <x v="3"/>
    <s v="Edwards, Carl"/>
    <x v="751"/>
    <s v="EDW - Compass"/>
    <s v="23781356"/>
    <x v="364"/>
    <x v="365"/>
    <s v="NO"/>
    <s v="NO"/>
    <n v="65280"/>
    <s v="Services"/>
    <s v="A01 PO13097300"/>
    <s v="OPP-0001858471"/>
    <x v="2"/>
    <s v="W-NC Great Lakes"/>
    <s v="1-Strat"/>
    <s v="1-Strat EG"/>
    <x v="2"/>
    <x v="0"/>
  </r>
  <r>
    <x v="0"/>
    <x v="0"/>
    <s v="USA"/>
    <s v="Q12014"/>
    <d v="2013-11-06T00:00:00"/>
    <s v="November"/>
    <x v="3"/>
    <s v="TBH-US-East1"/>
    <x v="752"/>
    <s v="EDW - Compass"/>
    <s v="22976668"/>
    <x v="365"/>
    <x v="366"/>
    <s v="NO"/>
    <s v="ATTACH_BY_AMIDID"/>
    <n v="4308.66015625"/>
    <s v="Services"/>
    <s v="2182477"/>
    <s v="OPP-0000113164"/>
    <x v="1"/>
    <s v="E-Northeast"/>
    <s v="1-Strat"/>
    <s v="1-Strat EG"/>
    <x v="1"/>
    <x v="2"/>
  </r>
  <r>
    <x v="0"/>
    <x v="0"/>
    <s v="USA"/>
    <s v="Q12014"/>
    <d v="2013-11-06T00:00:00"/>
    <s v="November"/>
    <x v="3"/>
    <s v="TBH-US-East1"/>
    <x v="753"/>
    <s v="EDW - Compass"/>
    <s v="23202114"/>
    <x v="365"/>
    <x v="366"/>
    <s v="NO"/>
    <s v="ATTACH_BY_AMIDID"/>
    <n v="2195.56005859375"/>
    <s v="Services"/>
    <s v="2192352"/>
    <s v="OPP-0000113164"/>
    <x v="1"/>
    <s v="E-Northeast"/>
    <s v="1-Strat"/>
    <s v="1-Strat EG"/>
    <x v="1"/>
    <x v="2"/>
  </r>
  <r>
    <x v="0"/>
    <x v="0"/>
    <s v="USA"/>
    <s v="Q12014"/>
    <d v="2013-12-20T00:00:00"/>
    <s v="December"/>
    <x v="3"/>
    <s v="TBH-US-East1"/>
    <x v="754"/>
    <s v="EDW - Compass"/>
    <s v="23790997"/>
    <x v="365"/>
    <x v="366"/>
    <s v="NO"/>
    <s v="NO"/>
    <n v="7840"/>
    <s v="Services"/>
    <s v="2213372"/>
    <s v="OPP-0001952424"/>
    <x v="1"/>
    <s v="E-Northeast"/>
    <s v="1-Strat"/>
    <s v="1-Strat EG"/>
    <x v="1"/>
    <x v="0"/>
  </r>
  <r>
    <x v="0"/>
    <x v="0"/>
    <s v="USA"/>
    <s v="Q12014"/>
    <d v="2013-12-20T00:00:00"/>
    <s v="December"/>
    <x v="3"/>
    <s v="TBH-US-East1"/>
    <x v="754"/>
    <s v="EDW - Compass"/>
    <s v="23790997"/>
    <x v="365"/>
    <x v="366"/>
    <s v="NO"/>
    <s v="NO"/>
    <n v="31360"/>
    <s v="Services"/>
    <s v="2213372"/>
    <s v="OPP-0001952424"/>
    <x v="1"/>
    <s v="E-Northeast"/>
    <s v="1-Strat"/>
    <s v="1-Strat EG"/>
    <x v="1"/>
    <x v="0"/>
  </r>
  <r>
    <x v="0"/>
    <x v="0"/>
    <s v="USA"/>
    <s v="Q12014"/>
    <d v="2013-12-20T00:00:00"/>
    <s v="December"/>
    <x v="3"/>
    <s v="TBH-US-East1"/>
    <x v="754"/>
    <s v="EDW - Compass"/>
    <s v="23790997"/>
    <x v="365"/>
    <x v="366"/>
    <s v="NO"/>
    <s v="NO"/>
    <n v="11700"/>
    <s v="Services"/>
    <s v="2213372"/>
    <s v="OPP-0001952424"/>
    <x v="1"/>
    <s v="E-Northeast"/>
    <s v="1-Strat"/>
    <s v="1-Strat EG"/>
    <x v="1"/>
    <x v="0"/>
  </r>
  <r>
    <x v="0"/>
    <x v="0"/>
    <s v="USA"/>
    <s v="Q12014"/>
    <d v="2013-12-09T00:00:00"/>
    <s v="December"/>
    <x v="3"/>
    <s v="TBH-US-East1"/>
    <x v="752"/>
    <s v="EDW - Compass"/>
    <s v="22976668"/>
    <x v="365"/>
    <x v="366"/>
    <s v="NO"/>
    <s v="NO"/>
    <n v="5747.5498046875"/>
    <s v="Services"/>
    <s v="2182477"/>
    <s v="OPP-0000113164"/>
    <x v="1"/>
    <s v="E-Northeast"/>
    <s v="1-Strat"/>
    <s v="1-Strat EG"/>
    <x v="1"/>
    <x v="0"/>
  </r>
  <r>
    <x v="0"/>
    <x v="0"/>
    <s v="USA"/>
    <s v="Q12014"/>
    <d v="2013-12-09T00:00:00"/>
    <s v="December"/>
    <x v="3"/>
    <s v="TBH-US-East1"/>
    <x v="753"/>
    <s v="EDW - Compass"/>
    <s v="23202114"/>
    <x v="365"/>
    <x v="366"/>
    <s v="NO"/>
    <s v="NO"/>
    <n v="1951.4100341796875"/>
    <s v="Services"/>
    <s v="2192352"/>
    <s v="OPP-0000113164"/>
    <x v="1"/>
    <s v="E-Northeast"/>
    <s v="1-Strat"/>
    <s v="1-Strat EG"/>
    <x v="1"/>
    <x v="0"/>
  </r>
  <r>
    <x v="0"/>
    <x v="0"/>
    <s v="USA"/>
    <s v="Q12014"/>
    <d v="2013-12-12T00:00:00"/>
    <s v="December"/>
    <x v="3"/>
    <m/>
    <x v="755"/>
    <s v="EDW - Compass"/>
    <s v="22593698"/>
    <x v="366"/>
    <x v="367"/>
    <s v="NO"/>
    <s v="NO"/>
    <n v="-22200"/>
    <s v="Services"/>
    <s v="1525002336"/>
    <s v="SBLCRM-8-1ZCPOO5"/>
    <x v="1"/>
    <s v="E-NYC Metro"/>
    <s v="2-Seed"/>
    <s v="2-Seed EG"/>
    <x v="1"/>
    <x v="0"/>
  </r>
  <r>
    <x v="0"/>
    <x v="0"/>
    <s v="USA"/>
    <s v="Q12014"/>
    <d v="2013-12-12T00:00:00"/>
    <s v="December"/>
    <x v="3"/>
    <m/>
    <x v="755"/>
    <s v="EDW - Compass"/>
    <s v="22593698"/>
    <x v="366"/>
    <x v="367"/>
    <s v="NO"/>
    <s v="NO"/>
    <n v="22200"/>
    <s v="Services"/>
    <s v="1525002336"/>
    <s v="SBLCRM-8-1ZCPOO5"/>
    <x v="1"/>
    <s v="E-NYC Metro"/>
    <s v="2-Seed"/>
    <s v="2-Seed EG"/>
    <x v="1"/>
    <x v="0"/>
  </r>
  <r>
    <x v="0"/>
    <x v="0"/>
    <s v="USA"/>
    <s v="Q12014"/>
    <d v="2013-12-06T00:00:00"/>
    <s v="December"/>
    <x v="3"/>
    <m/>
    <x v="755"/>
    <s v="EDW - Compass"/>
    <s v="22593698"/>
    <x v="366"/>
    <x v="367"/>
    <s v="NO"/>
    <s v="NO"/>
    <n v="17760"/>
    <s v="Services"/>
    <s v="1525002336"/>
    <s v="SBLCRM-8-1ZCPOO5"/>
    <x v="1"/>
    <s v="E-NYC Metro"/>
    <s v="2-Seed"/>
    <s v="2-Seed EG"/>
    <x v="1"/>
    <x v="0"/>
  </r>
  <r>
    <x v="0"/>
    <x v="0"/>
    <s v="USA"/>
    <s v="Q12014"/>
    <d v="2013-12-06T00:00:00"/>
    <s v="December"/>
    <x v="3"/>
    <m/>
    <x v="755"/>
    <s v="EDW - Compass"/>
    <s v="22593698"/>
    <x v="366"/>
    <x v="367"/>
    <s v="NO"/>
    <s v="NO"/>
    <n v="-17760"/>
    <s v="Services"/>
    <s v="1525002336"/>
    <s v="SBLCRM-8-1ZCPOO5"/>
    <x v="1"/>
    <s v="E-NYC Metro"/>
    <s v="2-Seed"/>
    <s v="2-Seed EG"/>
    <x v="1"/>
    <x v="0"/>
  </r>
  <r>
    <x v="0"/>
    <x v="0"/>
    <s v="USA"/>
    <s v="Q12014"/>
    <d v="2013-12-19T00:00:00"/>
    <s v="December"/>
    <x v="3"/>
    <s v="Shaw, Kelley"/>
    <x v="756"/>
    <s v="EDW - Compass"/>
    <s v="22675003"/>
    <x v="367"/>
    <x v="368"/>
    <s v="NO"/>
    <s v="NO"/>
    <n v="2999.7900390625"/>
    <s v="Services"/>
    <s v="01110842"/>
    <s v="OPP-0000130404"/>
    <x v="2"/>
    <s v="W-NC Great Lakes"/>
    <s v="1-Strat"/>
    <s v="1-Strat SW"/>
    <x v="1"/>
    <x v="0"/>
  </r>
  <r>
    <x v="0"/>
    <x v="0"/>
    <s v="USA"/>
    <s v="Q12014"/>
    <d v="2013-11-06T00:00:00"/>
    <s v="November"/>
    <x v="3"/>
    <s v="Shaw, Kelley"/>
    <x v="757"/>
    <s v="EDW - Compass"/>
    <s v="23633784"/>
    <x v="367"/>
    <x v="368"/>
    <s v="NO"/>
    <s v="NO"/>
    <n v="122400"/>
    <s v="Services"/>
    <s v="01130801"/>
    <s v="OPP-000102702"/>
    <x v="2"/>
    <s v="W-NC Great Lakes"/>
    <s v="1-Strat"/>
    <s v="1-Strat SW"/>
    <x v="3"/>
    <x v="0"/>
  </r>
  <r>
    <x v="0"/>
    <x v="0"/>
    <s v="USA"/>
    <s v="Q12014"/>
    <d v="2013-11-06T00:00:00"/>
    <s v="November"/>
    <x v="3"/>
    <s v="Shaw, Kelley"/>
    <x v="757"/>
    <s v="EDW - Compass"/>
    <s v="23633784"/>
    <x v="367"/>
    <x v="368"/>
    <s v="NO"/>
    <s v="NO"/>
    <n v="35520"/>
    <s v="Services"/>
    <s v="01130801"/>
    <s v="OPP-000102702"/>
    <x v="2"/>
    <s v="W-NC Great Lakes"/>
    <s v="1-Strat"/>
    <s v="1-Strat SW"/>
    <x v="3"/>
    <x v="0"/>
  </r>
  <r>
    <x v="0"/>
    <x v="0"/>
    <s v="USA"/>
    <s v="Q12014"/>
    <d v="2013-11-06T00:00:00"/>
    <s v="November"/>
    <x v="3"/>
    <s v="Shaw, Kelley"/>
    <x v="757"/>
    <s v="EDW - Compass"/>
    <s v="23633784"/>
    <x v="367"/>
    <x v="368"/>
    <s v="NO"/>
    <s v="NO"/>
    <n v="191250"/>
    <s v="Services"/>
    <s v="01130801"/>
    <s v="OPP-000102702"/>
    <x v="2"/>
    <s v="W-NC Great Lakes"/>
    <s v="1-Strat"/>
    <s v="1-Strat SW"/>
    <x v="3"/>
    <x v="0"/>
  </r>
  <r>
    <x v="0"/>
    <x v="0"/>
    <s v="USA"/>
    <s v="Q12014"/>
    <d v="2013-11-06T00:00:00"/>
    <s v="November"/>
    <x v="3"/>
    <s v="Shaw, Kelley"/>
    <x v="757"/>
    <s v="EDW - Compass"/>
    <s v="23633784"/>
    <x v="367"/>
    <x v="368"/>
    <s v="NO"/>
    <s v="NO"/>
    <n v="91800"/>
    <s v="Services"/>
    <s v="01130801"/>
    <s v="OPP-000102702"/>
    <x v="2"/>
    <s v="W-NC Great Lakes"/>
    <s v="1-Strat"/>
    <s v="1-Strat SW"/>
    <x v="3"/>
    <x v="0"/>
  </r>
  <r>
    <x v="0"/>
    <x v="0"/>
    <s v="USA"/>
    <s v="Q12014"/>
    <d v="2013-12-20T00:00:00"/>
    <s v="December"/>
    <x v="3"/>
    <s v="Shaw, Kelley"/>
    <x v="757"/>
    <s v="EDW - Compass"/>
    <s v="23633784"/>
    <x v="367"/>
    <x v="368"/>
    <s v="NO"/>
    <s v="NO"/>
    <n v="17984.5703125"/>
    <s v="Services"/>
    <s v="01130801"/>
    <s v="OPP-000102702"/>
    <x v="2"/>
    <s v="W-NC Great Lakes"/>
    <s v="1-Strat"/>
    <s v="1-Strat SW"/>
    <x v="3"/>
    <x v="0"/>
  </r>
  <r>
    <x v="0"/>
    <x v="0"/>
    <s v="USA"/>
    <s v="Q12014"/>
    <d v="2013-11-19T00:00:00"/>
    <s v="November"/>
    <x v="3"/>
    <s v="Shaw, Kelley"/>
    <x v="756"/>
    <s v="EDW - Compass"/>
    <s v="22675003"/>
    <x v="367"/>
    <x v="368"/>
    <s v="NO"/>
    <s v="NO"/>
    <n v="2103.75"/>
    <s v="Services"/>
    <s v="01110842"/>
    <s v="OPP-0000130404"/>
    <x v="2"/>
    <s v="W-NC Great Lakes"/>
    <s v="1-Strat"/>
    <s v="1-Strat SW"/>
    <x v="1"/>
    <x v="0"/>
  </r>
  <r>
    <x v="0"/>
    <x v="0"/>
    <s v="USA"/>
    <s v="Q12014"/>
    <d v="2013-11-19T00:00:00"/>
    <s v="November"/>
    <x v="3"/>
    <s v="Shaw, Kelley"/>
    <x v="756"/>
    <s v="EDW - Compass"/>
    <s v="22675003"/>
    <x v="367"/>
    <x v="368"/>
    <s v="NO"/>
    <s v="NO"/>
    <n v="8943.0302734375"/>
    <s v="Services"/>
    <s v="01110842"/>
    <s v="OPP-0000130404"/>
    <x v="2"/>
    <s v="W-NC Great Lakes"/>
    <s v="1-Strat"/>
    <s v="1-Strat SW"/>
    <x v="1"/>
    <x v="0"/>
  </r>
  <r>
    <x v="0"/>
    <x v="0"/>
    <s v="USA"/>
    <s v="Q12014"/>
    <d v="2013-11-19T00:00:00"/>
    <s v="November"/>
    <x v="3"/>
    <s v="Shaw, Kelley"/>
    <x v="756"/>
    <s v="EDW - Compass"/>
    <s v="22675003"/>
    <x v="367"/>
    <x v="368"/>
    <s v="NO"/>
    <s v="NO"/>
    <n v="-2103.75"/>
    <s v="Services"/>
    <s v="01110842"/>
    <s v="OPP-0000130404"/>
    <x v="2"/>
    <s v="W-NC Great Lakes"/>
    <s v="1-Strat"/>
    <s v="1-Strat SW"/>
    <x v="1"/>
    <x v="0"/>
  </r>
  <r>
    <x v="0"/>
    <x v="0"/>
    <s v="USA"/>
    <s v="Q12014"/>
    <d v="2013-11-20T00:00:00"/>
    <s v="November"/>
    <x v="3"/>
    <s v="del Rosario, Vincent"/>
    <x v="758"/>
    <s v="EDW - Compass"/>
    <s v="21101372"/>
    <x v="368"/>
    <x v="369"/>
    <s v="NO"/>
    <s v="NO"/>
    <n v="81000"/>
    <s v="Services"/>
    <s v="signed mou"/>
    <s v="3-3G8A9LX"/>
    <x v="0"/>
    <m/>
    <m/>
    <m/>
    <x v="2"/>
    <x v="1"/>
  </r>
  <r>
    <x v="0"/>
    <x v="0"/>
    <s v="USA"/>
    <s v="Q12014"/>
    <d v="2013-11-20T00:00:00"/>
    <s v="November"/>
    <x v="3"/>
    <s v="del Rosario, Vincent"/>
    <x v="759"/>
    <s v="EDW - Compass"/>
    <s v="22332605"/>
    <x v="368"/>
    <x v="369"/>
    <s v="NO"/>
    <s v="NO"/>
    <n v="8500"/>
    <s v="Services"/>
    <s v="ICOEM SOW"/>
    <s v="SBLCRM-8-105G9KB"/>
    <x v="0"/>
    <m/>
    <m/>
    <m/>
    <x v="1"/>
    <x v="1"/>
  </r>
  <r>
    <x v="0"/>
    <x v="0"/>
    <s v="USA"/>
    <s v="Q12014"/>
    <d v="2013-12-13T00:00:00"/>
    <s v="December"/>
    <x v="3"/>
    <s v="del Rosario, Vincent"/>
    <x v="759"/>
    <s v="EDW - Compass"/>
    <s v="22332605"/>
    <x v="368"/>
    <x v="369"/>
    <s v="NO"/>
    <s v="NO"/>
    <n v="8500"/>
    <s v="Services"/>
    <s v="ICOEM SOW"/>
    <s v="SBLCRM-8-105G9KB"/>
    <x v="0"/>
    <m/>
    <m/>
    <m/>
    <x v="1"/>
    <x v="1"/>
  </r>
  <r>
    <x v="0"/>
    <x v="0"/>
    <s v="USA"/>
    <s v="Q12014"/>
    <d v="2013-12-13T00:00:00"/>
    <s v="December"/>
    <x v="3"/>
    <s v="del Rosario, Vincent"/>
    <x v="758"/>
    <s v="EDW - Compass"/>
    <s v="21101372"/>
    <x v="368"/>
    <x v="369"/>
    <s v="NO"/>
    <s v="NO"/>
    <n v="81000"/>
    <s v="Services"/>
    <s v="signed mou"/>
    <s v="3-3G8A9LX"/>
    <x v="0"/>
    <m/>
    <m/>
    <m/>
    <x v="2"/>
    <x v="1"/>
  </r>
  <r>
    <x v="0"/>
    <x v="0"/>
    <s v="USA"/>
    <s v="Q12014"/>
    <d v="2013-11-10T00:00:00"/>
    <s v="November"/>
    <x v="3"/>
    <s v="del Rosario, Vincent"/>
    <x v="760"/>
    <s v="EDW - Compass"/>
    <s v="22699154"/>
    <x v="368"/>
    <x v="369"/>
    <s v="NO"/>
    <s v="NO"/>
    <n v="3579.81005859375"/>
    <s v="Services"/>
    <s v="3500427542"/>
    <s v="OPP-0000098158"/>
    <x v="0"/>
    <m/>
    <m/>
    <m/>
    <x v="1"/>
    <x v="1"/>
  </r>
  <r>
    <x v="0"/>
    <x v="0"/>
    <s v="USA"/>
    <s v="Q12014"/>
    <d v="2013-12-06T00:00:00"/>
    <s v="December"/>
    <x v="0"/>
    <s v="TBH-West"/>
    <x v="761"/>
    <s v="EDW - Non Compass"/>
    <s v="26Z074254"/>
    <x v="369"/>
    <x v="370"/>
    <s v="NO"/>
    <s v="NO"/>
    <n v="25000"/>
    <s v="Education"/>
    <s v="ICS-107969"/>
    <s v="N/A"/>
    <x v="2"/>
    <s v="W-Southwest"/>
    <s v="3-Comm T1"/>
    <s v="3-Comm T1"/>
    <x v="0"/>
    <x v="0"/>
  </r>
  <r>
    <x v="0"/>
    <x v="0"/>
    <s v="USA"/>
    <s v="Q12014"/>
    <d v="2013-11-12T00:00:00"/>
    <s v="November"/>
    <x v="0"/>
    <s v="Barnett, John"/>
    <x v="762"/>
    <s v="EDW - Compass"/>
    <s v="50020893"/>
    <x v="370"/>
    <x v="371"/>
    <s v="NO"/>
    <s v="NO"/>
    <n v="3750"/>
    <s v="Education"/>
    <s v="002/5648/1/2016"/>
    <s v="N/A"/>
    <x v="1"/>
    <s v="E-NYC Metro"/>
    <s v="4-Comm T2"/>
    <s v="4-Comm T2"/>
    <x v="0"/>
    <x v="0"/>
  </r>
  <r>
    <x v="0"/>
    <x v="0"/>
    <s v="USA"/>
    <s v="Q12014"/>
    <d v="2013-12-18T00:00:00"/>
    <s v="December"/>
    <x v="3"/>
    <s v="Muni, Shantanu"/>
    <x v="763"/>
    <s v="EDW - Compass"/>
    <s v="20555945"/>
    <x v="371"/>
    <x v="372"/>
    <s v="NO"/>
    <s v="NO"/>
    <n v="-13860"/>
    <s v="Services"/>
    <s v="MOU 2/25/10"/>
    <s v="N/A"/>
    <x v="1"/>
    <s v="E-Southeast"/>
    <s v="3-Comm T1"/>
    <s v="3-Comm T1"/>
    <x v="1"/>
    <x v="0"/>
  </r>
  <r>
    <x v="0"/>
    <x v="0"/>
    <s v="USA"/>
    <s v="Q12014"/>
    <d v="2013-12-18T00:00:00"/>
    <s v="December"/>
    <x v="3"/>
    <s v="Muni, Shantanu"/>
    <x v="763"/>
    <s v="EDW - Compass"/>
    <s v="20555945"/>
    <x v="371"/>
    <x v="372"/>
    <s v="NO"/>
    <s v="NO"/>
    <n v="-15190.5"/>
    <s v="Services"/>
    <s v="MOU 2/25/10"/>
    <s v="N/A"/>
    <x v="1"/>
    <s v="E-Southeast"/>
    <s v="3-Comm T1"/>
    <s v="3-Comm T1"/>
    <x v="1"/>
    <x v="0"/>
  </r>
  <r>
    <x v="0"/>
    <x v="0"/>
    <s v="USA"/>
    <s v="Q12014"/>
    <d v="2013-12-18T00:00:00"/>
    <s v="December"/>
    <x v="3"/>
    <s v="Muni, Shantanu"/>
    <x v="763"/>
    <s v="EDW - Compass"/>
    <s v="20555945"/>
    <x v="371"/>
    <x v="372"/>
    <s v="NO"/>
    <s v="NO"/>
    <n v="-16895.919921875"/>
    <s v="Services"/>
    <s v="MOU 2/25/10"/>
    <s v="N/A"/>
    <x v="1"/>
    <s v="E-Southeast"/>
    <s v="3-Comm T1"/>
    <s v="3-Comm T1"/>
    <x v="1"/>
    <x v="0"/>
  </r>
  <r>
    <x v="0"/>
    <x v="0"/>
    <s v="USA"/>
    <s v="Q12014"/>
    <d v="2013-11-12T00:00:00"/>
    <s v="November"/>
    <x v="0"/>
    <m/>
    <x v="764"/>
    <s v="EDW - Compass"/>
    <s v="50020891"/>
    <x v="372"/>
    <x v="373"/>
    <s v="NO"/>
    <s v="NO"/>
    <n v="10200"/>
    <s v="Education"/>
    <s v="POA1_10312013"/>
    <s v="N/A"/>
    <x v="2"/>
    <s v="W-NC Ohio Valley"/>
    <s v="3-Comm T1"/>
    <s v="3-Comm T1"/>
    <x v="0"/>
    <x v="0"/>
  </r>
  <r>
    <x v="0"/>
    <x v="0"/>
    <s v="USA"/>
    <s v="Q12014"/>
    <d v="2013-12-12T00:00:00"/>
    <s v="December"/>
    <x v="0"/>
    <m/>
    <x v="765"/>
    <s v="EDW - Non Compass"/>
    <s v="24Z128190"/>
    <x v="373"/>
    <x v="374"/>
    <s v="NO"/>
    <s v="NO"/>
    <n v="5700"/>
    <s v="Education"/>
    <s v="4300204243"/>
    <s v="N/A"/>
    <x v="0"/>
    <m/>
    <m/>
    <m/>
    <x v="0"/>
    <x v="0"/>
  </r>
  <r>
    <x v="0"/>
    <x v="0"/>
    <s v="USA"/>
    <s v="Q12014"/>
    <d v="2013-12-18T00:00:00"/>
    <s v="December"/>
    <x v="3"/>
    <m/>
    <x v="766"/>
    <s v="EDW - Compass"/>
    <s v="23134961"/>
    <x v="374"/>
    <x v="375"/>
    <s v="NO"/>
    <s v="NO"/>
    <n v="-8500"/>
    <s v="Services"/>
    <s v="323995"/>
    <s v="OPP-0000737633"/>
    <x v="2"/>
    <s v="W-NC Ohio Valley"/>
    <s v="4-Comm T2"/>
    <s v="4-Comm T2"/>
    <x v="1"/>
    <x v="0"/>
  </r>
  <r>
    <x v="0"/>
    <x v="0"/>
    <s v="USA"/>
    <s v="Q12014"/>
    <d v="2013-12-16T00:00:00"/>
    <s v="December"/>
    <x v="3"/>
    <s v="Currlin, George"/>
    <x v="767"/>
    <s v="EDW - Compass"/>
    <s v="23583813"/>
    <x v="375"/>
    <x v="376"/>
    <s v="NO"/>
    <s v="NO"/>
    <n v="1009.5700073242187"/>
    <s v="Services"/>
    <s v="4501224166"/>
    <s v="OPP-0001667968"/>
    <x v="3"/>
    <s v="P-SLED"/>
    <s v="4-Comm T2"/>
    <s v="4-Comm T2"/>
    <x v="1"/>
    <x v="0"/>
  </r>
  <r>
    <x v="0"/>
    <x v="0"/>
    <s v="USA"/>
    <s v="Q12014"/>
    <d v="2013-12-06T00:00:00"/>
    <s v="December"/>
    <x v="3"/>
    <s v="Currlin, George"/>
    <x v="767"/>
    <s v="EDW - Compass"/>
    <s v="23583813"/>
    <x v="375"/>
    <x v="376"/>
    <s v="NO"/>
    <s v="NO"/>
    <n v="7063.52001953125"/>
    <s v="Services"/>
    <s v="4501224166"/>
    <s v="OPP-0001667968"/>
    <x v="3"/>
    <s v="P-SLED"/>
    <s v="4-Comm T2"/>
    <s v="4-Comm T2"/>
    <x v="1"/>
    <x v="0"/>
  </r>
  <r>
    <x v="0"/>
    <x v="0"/>
    <s v="USA"/>
    <s v="Q12014"/>
    <d v="2013-12-12T00:00:00"/>
    <s v="December"/>
    <x v="0"/>
    <m/>
    <x v="768"/>
    <s v="EDW - Compass"/>
    <s v="50121443"/>
    <x v="376"/>
    <x v="377"/>
    <s v="NO"/>
    <s v="NO"/>
    <n v="3375"/>
    <s v="Education"/>
    <s v="CCAMEX/1004/1/15"/>
    <s v="N/A"/>
    <x v="2"/>
    <s v="W-NC Ohio Valley"/>
    <s v="5-Territory"/>
    <s v="5-Territory"/>
    <x v="0"/>
    <x v="0"/>
  </r>
  <r>
    <x v="0"/>
    <x v="0"/>
    <s v="USA"/>
    <s v="Q12014"/>
    <d v="2013-11-19T00:00:00"/>
    <s v="November"/>
    <x v="1"/>
    <s v="Myer, Karl"/>
    <x v="769"/>
    <s v="EDW - Non Compass"/>
    <s v="26Z072144"/>
    <x v="377"/>
    <x v="378"/>
    <s v="ATTACH_BY_PO"/>
    <s v="NO"/>
    <n v="4835.1201171875"/>
    <s v="ART"/>
    <s v="COR-18365"/>
    <s v="N/A"/>
    <x v="2"/>
    <s v="W-NC Plains"/>
    <s v="2-Seed"/>
    <s v="2-Seed EG"/>
    <x v="0"/>
    <x v="0"/>
  </r>
  <r>
    <x v="0"/>
    <x v="0"/>
    <s v="USA"/>
    <s v="Q12014"/>
    <d v="2013-11-19T00:00:00"/>
    <s v="November"/>
    <x v="2"/>
    <s v="Myer, Karl"/>
    <x v="769"/>
    <s v="EDW - Non Compass"/>
    <s v="26Z072144"/>
    <x v="377"/>
    <x v="378"/>
    <s v="ATTACH_BY_PO"/>
    <s v="NO"/>
    <n v="1976.989990234375"/>
    <s v="ART"/>
    <s v="COR-18365"/>
    <s v="N/A"/>
    <x v="2"/>
    <s v="W-NC Plains"/>
    <s v="2-Seed"/>
    <s v="2-Seed EG"/>
    <x v="0"/>
    <x v="0"/>
  </r>
  <r>
    <x v="0"/>
    <x v="0"/>
    <s v="USA"/>
    <s v="Q12014"/>
    <d v="2013-11-19T00:00:00"/>
    <s v="November"/>
    <x v="2"/>
    <s v="Myer, Karl"/>
    <x v="769"/>
    <s v="EDW - Non Compass"/>
    <s v="26Z072144"/>
    <x v="377"/>
    <x v="378"/>
    <s v="ATTACH_BY_PO"/>
    <s v="NO"/>
    <n v="970.719970703125"/>
    <s v="ART"/>
    <s v="COR-18365"/>
    <s v="N/A"/>
    <x v="2"/>
    <s v="W-NC Plains"/>
    <s v="2-Seed"/>
    <s v="2-Seed EG"/>
    <x v="0"/>
    <x v="0"/>
  </r>
  <r>
    <x v="0"/>
    <x v="0"/>
    <s v="USA"/>
    <s v="Q12014"/>
    <d v="2013-11-19T00:00:00"/>
    <s v="November"/>
    <x v="1"/>
    <s v="Myer, Karl"/>
    <x v="769"/>
    <s v="EDW - Non Compass"/>
    <s v="26Z072144"/>
    <x v="377"/>
    <x v="378"/>
    <s v="ATTACH_BY_PO"/>
    <s v="NO"/>
    <n v="9670.240234375"/>
    <s v="ART"/>
    <s v="COR-18365"/>
    <s v="N/A"/>
    <x v="2"/>
    <s v="W-NC Plains"/>
    <s v="2-Seed"/>
    <s v="2-Seed EG"/>
    <x v="0"/>
    <x v="0"/>
  </r>
  <r>
    <x v="0"/>
    <x v="0"/>
    <s v="USA"/>
    <s v="Q12014"/>
    <d v="2013-11-18T00:00:00"/>
    <s v="November"/>
    <x v="1"/>
    <s v="Myer, Karl"/>
    <x v="770"/>
    <s v="EDW - Non Compass"/>
    <s v="26Z072144"/>
    <x v="377"/>
    <x v="378"/>
    <s v="ATTACH_BY_PO"/>
    <s v="NO"/>
    <n v="-4835.1201171875"/>
    <s v="ART"/>
    <s v="COR-18365"/>
    <s v="N/A"/>
    <x v="2"/>
    <s v="W-NC Plains"/>
    <s v="2-Seed"/>
    <s v="2-Seed EG"/>
    <x v="0"/>
    <x v="0"/>
  </r>
  <r>
    <x v="0"/>
    <x v="0"/>
    <s v="USA"/>
    <s v="Q12014"/>
    <d v="2013-11-07T00:00:00"/>
    <s v="November"/>
    <x v="2"/>
    <s v="Myer, Karl"/>
    <x v="771"/>
    <s v="EDW - Non Compass"/>
    <s v="26Z072144"/>
    <x v="377"/>
    <x v="378"/>
    <s v="ATTACH_BY_PO"/>
    <s v="NO"/>
    <n v="970.719970703125"/>
    <s v="ART"/>
    <s v="COR-18365"/>
    <s v="N/A"/>
    <x v="2"/>
    <s v="W-NC Plains"/>
    <s v="2-Seed"/>
    <s v="2-Seed EG"/>
    <x v="0"/>
    <x v="0"/>
  </r>
  <r>
    <x v="0"/>
    <x v="0"/>
    <s v="USA"/>
    <s v="Q12014"/>
    <d v="2013-11-07T00:00:00"/>
    <s v="November"/>
    <x v="2"/>
    <s v="Myer, Karl"/>
    <x v="771"/>
    <s v="EDW - Non Compass"/>
    <s v="26Z072144"/>
    <x v="377"/>
    <x v="378"/>
    <s v="ATTACH_BY_PO"/>
    <s v="NO"/>
    <n v="1976.989990234375"/>
    <s v="ART"/>
    <s v="COR-18365"/>
    <s v="N/A"/>
    <x v="2"/>
    <s v="W-NC Plains"/>
    <s v="2-Seed"/>
    <s v="2-Seed EG"/>
    <x v="0"/>
    <x v="0"/>
  </r>
  <r>
    <x v="0"/>
    <x v="0"/>
    <s v="USA"/>
    <s v="Q12014"/>
    <d v="2013-11-07T00:00:00"/>
    <s v="November"/>
    <x v="1"/>
    <s v="Myer, Karl"/>
    <x v="771"/>
    <s v="EDW - Non Compass"/>
    <s v="26Z072144"/>
    <x v="377"/>
    <x v="378"/>
    <s v="ATTACH_BY_PO"/>
    <s v="NO"/>
    <n v="9670.240234375"/>
    <s v="ART"/>
    <s v="COR-18365"/>
    <s v="N/A"/>
    <x v="2"/>
    <s v="W-NC Plains"/>
    <s v="2-Seed"/>
    <s v="2-Seed EG"/>
    <x v="0"/>
    <x v="0"/>
  </r>
  <r>
    <x v="0"/>
    <x v="0"/>
    <s v="USA"/>
    <s v="Q12014"/>
    <d v="2013-11-07T00:00:00"/>
    <s v="November"/>
    <x v="1"/>
    <s v="Myer, Karl"/>
    <x v="771"/>
    <s v="EDW - Non Compass"/>
    <s v="26Z072144"/>
    <x v="377"/>
    <x v="378"/>
    <s v="ATTACH_BY_PO"/>
    <s v="NO"/>
    <n v="4835.1201171875"/>
    <s v="ART"/>
    <s v="COR-18365"/>
    <s v="N/A"/>
    <x v="2"/>
    <s v="W-NC Plains"/>
    <s v="2-Seed"/>
    <s v="2-Seed EG"/>
    <x v="0"/>
    <x v="0"/>
  </r>
  <r>
    <x v="0"/>
    <x v="0"/>
    <s v="USA"/>
    <s v="Q12014"/>
    <d v="2013-11-18T00:00:00"/>
    <s v="November"/>
    <x v="2"/>
    <s v="Myer, Karl"/>
    <x v="770"/>
    <s v="EDW - Non Compass"/>
    <s v="26Z072144"/>
    <x v="377"/>
    <x v="378"/>
    <s v="ATTACH_BY_PO"/>
    <s v="NO"/>
    <n v="-970.719970703125"/>
    <s v="ART"/>
    <s v="COR-18365"/>
    <s v="N/A"/>
    <x v="2"/>
    <s v="W-NC Plains"/>
    <s v="2-Seed"/>
    <s v="2-Seed EG"/>
    <x v="0"/>
    <x v="0"/>
  </r>
  <r>
    <x v="0"/>
    <x v="0"/>
    <s v="USA"/>
    <s v="Q12014"/>
    <d v="2013-11-18T00:00:00"/>
    <s v="November"/>
    <x v="1"/>
    <s v="Myer, Karl"/>
    <x v="770"/>
    <s v="EDW - Non Compass"/>
    <s v="26Z072144"/>
    <x v="377"/>
    <x v="378"/>
    <s v="ATTACH_BY_PO"/>
    <s v="NO"/>
    <n v="-9670.240234375"/>
    <s v="ART"/>
    <s v="COR-18365"/>
    <s v="N/A"/>
    <x v="2"/>
    <s v="W-NC Plains"/>
    <s v="2-Seed"/>
    <s v="2-Seed EG"/>
    <x v="0"/>
    <x v="0"/>
  </r>
  <r>
    <x v="0"/>
    <x v="0"/>
    <s v="USA"/>
    <s v="Q12014"/>
    <d v="2013-11-18T00:00:00"/>
    <s v="November"/>
    <x v="2"/>
    <s v="Myer, Karl"/>
    <x v="770"/>
    <s v="EDW - Non Compass"/>
    <s v="26Z072144"/>
    <x v="377"/>
    <x v="378"/>
    <s v="ATTACH_BY_PO"/>
    <s v="NO"/>
    <n v="-1976.989990234375"/>
    <s v="ART"/>
    <s v="COR-18365"/>
    <s v="N/A"/>
    <x v="2"/>
    <s v="W-NC Plains"/>
    <s v="2-Seed"/>
    <s v="2-Seed EG"/>
    <x v="0"/>
    <x v="0"/>
  </r>
  <r>
    <x v="0"/>
    <x v="0"/>
    <s v="USA"/>
    <s v="Q12014"/>
    <d v="2013-11-11T00:00:00"/>
    <s v="November"/>
    <x v="3"/>
    <s v="TBH-Central 2"/>
    <x v="772"/>
    <s v="EDW - Compass"/>
    <s v="21825637"/>
    <x v="378"/>
    <x v="379"/>
    <s v="NO"/>
    <s v="NO"/>
    <n v="-2374.2099609375"/>
    <s v="Services"/>
    <s v="SIGNED MOU"/>
    <s v="3-3GJHKA6"/>
    <x v="2"/>
    <s v="W-NC Great Lakes"/>
    <s v="1-Strat"/>
    <s v="1-Strat SW"/>
    <x v="1"/>
    <x v="0"/>
  </r>
  <r>
    <x v="0"/>
    <x v="0"/>
    <s v="USA"/>
    <s v="Q12014"/>
    <d v="2013-12-31T00:00:00"/>
    <s v="December"/>
    <x v="3"/>
    <s v="Muni, Shantanu"/>
    <x v="773"/>
    <s v="EDW - Compass"/>
    <s v="23817917"/>
    <x v="379"/>
    <x v="380"/>
    <s v="NO"/>
    <s v="NO"/>
    <n v="16283.9599609375"/>
    <s v="Services"/>
    <s v="9100048867"/>
    <s v="OPP-0001206203"/>
    <x v="2"/>
    <s v="W-NC Plains"/>
    <s v="1-Strat"/>
    <s v="1-Strat EG"/>
    <x v="1"/>
    <x v="0"/>
  </r>
  <r>
    <x v="0"/>
    <x v="0"/>
    <s v="USA"/>
    <s v="Q12014"/>
    <d v="2013-12-31T00:00:00"/>
    <s v="December"/>
    <x v="3"/>
    <s v="Muni, Shantanu"/>
    <x v="773"/>
    <s v="EDW - Compass"/>
    <s v="23817917"/>
    <x v="379"/>
    <x v="380"/>
    <s v="NO"/>
    <s v="NO"/>
    <n v="7663.0400390625"/>
    <s v="Services"/>
    <s v="9100048867"/>
    <s v="OPP-0001206203"/>
    <x v="2"/>
    <s v="W-NC Plains"/>
    <s v="1-Strat"/>
    <s v="1-Strat EG"/>
    <x v="1"/>
    <x v="0"/>
  </r>
  <r>
    <x v="0"/>
    <x v="0"/>
    <s v="USA"/>
    <s v="Q12014"/>
    <d v="2013-12-31T00:00:00"/>
    <s v="December"/>
    <x v="3"/>
    <s v="Muni, Shantanu"/>
    <x v="773"/>
    <s v="EDW - Compass"/>
    <s v="23817917"/>
    <x v="379"/>
    <x v="380"/>
    <s v="NO"/>
    <s v="NO"/>
    <n v="57472.80078125"/>
    <s v="Services"/>
    <s v="9100048867"/>
    <s v="OPP-0001206203"/>
    <x v="2"/>
    <s v="W-NC Plains"/>
    <s v="1-Strat"/>
    <s v="1-Strat EG"/>
    <x v="1"/>
    <x v="0"/>
  </r>
  <r>
    <x v="0"/>
    <x v="0"/>
    <s v="USA"/>
    <s v="Q12014"/>
    <d v="2013-11-22T00:00:00"/>
    <s v="November"/>
    <x v="3"/>
    <s v="Muni, Shantanu"/>
    <x v="774"/>
    <s v="EDW - Compass"/>
    <s v="22116027"/>
    <x v="379"/>
    <x v="380"/>
    <s v="NO"/>
    <s v="NO"/>
    <n v="-13410"/>
    <s v="Services"/>
    <s v="9100042684"/>
    <s v="CRMAM1-3-3MPSLMZ"/>
    <x v="2"/>
    <s v="W-NC Plains"/>
    <s v="1-Strat"/>
    <s v="1-Strat EG"/>
    <x v="1"/>
    <x v="0"/>
  </r>
  <r>
    <x v="0"/>
    <x v="0"/>
    <s v="USA"/>
    <s v="Q12014"/>
    <d v="2013-11-25T00:00:00"/>
    <s v="November"/>
    <x v="3"/>
    <s v="Muni, Shantanu"/>
    <x v="774"/>
    <s v="EDW - Compass"/>
    <s v="22116027"/>
    <x v="379"/>
    <x v="380"/>
    <s v="NO"/>
    <s v="NO"/>
    <n v="13410"/>
    <s v="Services"/>
    <s v="9100042684"/>
    <s v="CRMAM1-3-3MPSLMZ"/>
    <x v="2"/>
    <s v="W-NC Plains"/>
    <s v="1-Strat"/>
    <s v="1-Strat EG"/>
    <x v="1"/>
    <x v="0"/>
  </r>
  <r>
    <x v="0"/>
    <x v="0"/>
    <s v="USA"/>
    <s v="Q12014"/>
    <d v="2013-11-04T00:00:00"/>
    <s v="November"/>
    <x v="3"/>
    <s v="Matthews, Tom"/>
    <x v="775"/>
    <s v="EDW - Compass"/>
    <s v="22281078"/>
    <x v="380"/>
    <x v="381"/>
    <s v="NO"/>
    <s v="NO"/>
    <n v="15713.2802734375"/>
    <s v="Services"/>
    <s v="Per signed agreement"/>
    <s v="SBLCRM-8-1OS622A"/>
    <x v="2"/>
    <s v="W-NC Great Lakes"/>
    <s v="1-Strat"/>
    <s v="1-Strat EG"/>
    <x v="1"/>
    <x v="0"/>
  </r>
  <r>
    <x v="0"/>
    <x v="0"/>
    <s v="USA"/>
    <s v="Q12014"/>
    <d v="2013-12-31T00:00:00"/>
    <s v="December"/>
    <x v="2"/>
    <s v="Matthews, Tom"/>
    <x v="776"/>
    <s v="EDW - Non Compass"/>
    <s v="26Z075871"/>
    <x v="380"/>
    <x v="381"/>
    <s v="NO"/>
    <s v="ATTACH_BY_AMIDID"/>
    <n v="4000"/>
    <s v="ART"/>
    <s v="1000136880"/>
    <s v="N/A"/>
    <x v="2"/>
    <s v="W-NC Great Lakes"/>
    <s v="1-Strat"/>
    <s v="1-Strat EG"/>
    <x v="0"/>
    <x v="2"/>
  </r>
  <r>
    <x v="0"/>
    <x v="0"/>
    <s v="USA"/>
    <s v="Q12014"/>
    <d v="2013-12-31T00:00:00"/>
    <s v="December"/>
    <x v="3"/>
    <s v="Matthews, Tom"/>
    <x v="777"/>
    <s v="EDW - Compass"/>
    <s v="22985830"/>
    <x v="380"/>
    <x v="381"/>
    <s v="NO"/>
    <s v="NO"/>
    <n v="-117900.34375"/>
    <s v="Services"/>
    <s v="ICOEM"/>
    <s v="OPP-0000501020"/>
    <x v="2"/>
    <s v="W-NC Great Lakes"/>
    <s v="1-Strat"/>
    <s v="1-Strat EG"/>
    <x v="1"/>
    <x v="0"/>
  </r>
  <r>
    <x v="0"/>
    <x v="0"/>
    <s v="USA"/>
    <s v="Q12014"/>
    <d v="2013-12-31T00:00:00"/>
    <s v="December"/>
    <x v="3"/>
    <s v="Matthews, Tom"/>
    <x v="778"/>
    <s v="EDW - Compass"/>
    <s v="23811917"/>
    <x v="380"/>
    <x v="381"/>
    <s v="NO"/>
    <s v="ATTACH_BY_AMIDID"/>
    <n v="346482.71875"/>
    <s v="Services"/>
    <s v="ICOEM"/>
    <s v="OPP-0001861940"/>
    <x v="2"/>
    <s v="W-NC Great Lakes"/>
    <s v="1-Strat"/>
    <s v="1-Strat EG"/>
    <x v="3"/>
    <x v="2"/>
  </r>
  <r>
    <x v="0"/>
    <x v="0"/>
    <s v="USA"/>
    <s v="Q12014"/>
    <d v="2013-12-31T00:00:00"/>
    <s v="December"/>
    <x v="3"/>
    <s v="Matthews, Tom"/>
    <x v="778"/>
    <s v="EDW - Compass"/>
    <s v="23811917"/>
    <x v="380"/>
    <x v="381"/>
    <s v="NO"/>
    <s v="ATTACH_BY_AMIDID"/>
    <n v="232290"/>
    <s v="Services"/>
    <s v="ICOEM"/>
    <s v="OPP-0001861940"/>
    <x v="2"/>
    <s v="W-NC Great Lakes"/>
    <s v="1-Strat"/>
    <s v="1-Strat EG"/>
    <x v="3"/>
    <x v="2"/>
  </r>
  <r>
    <x v="0"/>
    <x v="0"/>
    <s v="USA"/>
    <s v="Q12014"/>
    <d v="2013-12-31T00:00:00"/>
    <s v="December"/>
    <x v="3"/>
    <s v="Matthews, Tom"/>
    <x v="778"/>
    <s v="EDW - Compass"/>
    <s v="23811917"/>
    <x v="380"/>
    <x v="381"/>
    <s v="NO"/>
    <s v="ATTACH_BY_AMIDID"/>
    <n v="278748"/>
    <s v="Services"/>
    <s v="ICOEM"/>
    <s v="OPP-0001861940"/>
    <x v="2"/>
    <s v="W-NC Great Lakes"/>
    <s v="1-Strat"/>
    <s v="1-Strat EG"/>
    <x v="3"/>
    <x v="2"/>
  </r>
  <r>
    <x v="0"/>
    <x v="0"/>
    <s v="USA"/>
    <s v="Q12014"/>
    <d v="2013-12-31T00:00:00"/>
    <s v="December"/>
    <x v="3"/>
    <s v="Matthews, Tom"/>
    <x v="778"/>
    <s v="EDW - Compass"/>
    <s v="23811917"/>
    <x v="380"/>
    <x v="381"/>
    <s v="NO"/>
    <s v="ATTACH_BY_AMIDID"/>
    <n v="473168.5"/>
    <s v="Services"/>
    <s v="ICOEM"/>
    <s v="OPP-0001861940"/>
    <x v="2"/>
    <s v="W-NC Great Lakes"/>
    <s v="1-Strat"/>
    <s v="1-Strat EG"/>
    <x v="3"/>
    <x v="2"/>
  </r>
  <r>
    <x v="0"/>
    <x v="0"/>
    <s v="USA"/>
    <s v="Q12014"/>
    <d v="2013-12-31T00:00:00"/>
    <s v="December"/>
    <x v="3"/>
    <s v="Matthews, Tom"/>
    <x v="778"/>
    <s v="EDW - Compass"/>
    <s v="23811917"/>
    <x v="380"/>
    <x v="381"/>
    <s v="NO"/>
    <s v="ATTACH_BY_AMIDID"/>
    <n v="42148.76171875"/>
    <s v="Services"/>
    <s v="ICOEM"/>
    <s v="OPP-0001861940"/>
    <x v="2"/>
    <s v="W-NC Great Lakes"/>
    <s v="1-Strat"/>
    <s v="1-Strat EG"/>
    <x v="3"/>
    <x v="2"/>
  </r>
  <r>
    <x v="0"/>
    <x v="0"/>
    <s v="USA"/>
    <s v="Q12014"/>
    <d v="2013-12-31T00:00:00"/>
    <s v="December"/>
    <x v="3"/>
    <s v="Matthews, Tom"/>
    <x v="777"/>
    <s v="EDW - Compass"/>
    <s v="22985830"/>
    <x v="380"/>
    <x v="381"/>
    <s v="NO"/>
    <s v="NO"/>
    <n v="-431382.0625"/>
    <s v="Services"/>
    <s v="ICOEM"/>
    <s v="OPP-0000501020"/>
    <x v="2"/>
    <s v="W-NC Great Lakes"/>
    <s v="1-Strat"/>
    <s v="1-Strat EG"/>
    <x v="1"/>
    <x v="0"/>
  </r>
  <r>
    <x v="0"/>
    <x v="0"/>
    <s v="USA"/>
    <s v="Q12014"/>
    <d v="2013-12-31T00:00:00"/>
    <s v="December"/>
    <x v="3"/>
    <s v="Matthews, Tom"/>
    <x v="777"/>
    <s v="EDW - Compass"/>
    <s v="22985830"/>
    <x v="380"/>
    <x v="381"/>
    <s v="NO"/>
    <s v="NO"/>
    <n v="-341121.59375"/>
    <s v="Services"/>
    <s v="ICOEM"/>
    <s v="OPP-0000501020"/>
    <x v="2"/>
    <s v="W-NC Great Lakes"/>
    <s v="1-Strat"/>
    <s v="1-Strat EG"/>
    <x v="1"/>
    <x v="0"/>
  </r>
  <r>
    <x v="0"/>
    <x v="0"/>
    <s v="USA"/>
    <s v="Q12014"/>
    <d v="2013-12-31T00:00:00"/>
    <s v="December"/>
    <x v="3"/>
    <s v="Matthews, Tom"/>
    <x v="777"/>
    <s v="EDW - Compass"/>
    <s v="22985830"/>
    <x v="380"/>
    <x v="381"/>
    <s v="NO"/>
    <s v="NO"/>
    <n v="-211758.890625"/>
    <s v="Services"/>
    <s v="ICOEM"/>
    <s v="OPP-0000501020"/>
    <x v="2"/>
    <s v="W-NC Great Lakes"/>
    <s v="1-Strat"/>
    <s v="1-Strat EG"/>
    <x v="1"/>
    <x v="0"/>
  </r>
  <r>
    <x v="0"/>
    <x v="0"/>
    <s v="USA"/>
    <s v="Q12014"/>
    <d v="2013-12-31T00:00:00"/>
    <s v="December"/>
    <x v="3"/>
    <s v="Matthews, Tom"/>
    <x v="778"/>
    <s v="EDW - Compass"/>
    <s v="23811917"/>
    <x v="380"/>
    <x v="381"/>
    <s v="NO"/>
    <s v="ATTACH_BY_AMIDID"/>
    <n v="346482.71875"/>
    <s v="Services"/>
    <s v="ICOEM"/>
    <s v="OPP-0001861940"/>
    <x v="2"/>
    <s v="W-NC Great Lakes"/>
    <s v="1-Strat"/>
    <s v="1-Strat EG"/>
    <x v="3"/>
    <x v="2"/>
  </r>
  <r>
    <x v="0"/>
    <x v="0"/>
    <s v="USA"/>
    <s v="Q12014"/>
    <d v="2013-12-31T00:00:00"/>
    <s v="December"/>
    <x v="1"/>
    <s v="Matthews, Tom"/>
    <x v="776"/>
    <s v="EDW - Non Compass"/>
    <s v="26Z075871"/>
    <x v="380"/>
    <x v="381"/>
    <s v="NO"/>
    <s v="ATTACH_BY_AMIDID"/>
    <n v="20000"/>
    <s v="ART"/>
    <s v="1000136880"/>
    <s v="N/A"/>
    <x v="2"/>
    <s v="W-NC Great Lakes"/>
    <s v="1-Strat"/>
    <s v="1-Strat EG"/>
    <x v="0"/>
    <x v="2"/>
  </r>
  <r>
    <x v="0"/>
    <x v="0"/>
    <s v="USA"/>
    <s v="Q12014"/>
    <d v="2013-11-18T00:00:00"/>
    <s v="November"/>
    <x v="3"/>
    <s v="Matthews, Tom"/>
    <x v="779"/>
    <s v="EDW - Compass"/>
    <s v="23334849"/>
    <x v="381"/>
    <x v="382"/>
    <s v="NO"/>
    <s v="NO"/>
    <n v="170495"/>
    <s v="Services"/>
    <s v="ICOEM"/>
    <s v="OPP-0000826783"/>
    <x v="2"/>
    <s v="W-NC Ohio Valley"/>
    <s v="1-Strat"/>
    <s v="1-Strat EG"/>
    <x v="2"/>
    <x v="1"/>
  </r>
  <r>
    <x v="0"/>
    <x v="0"/>
    <s v="USA"/>
    <s v="Q12014"/>
    <d v="2013-12-05T00:00:00"/>
    <s v="December"/>
    <x v="0"/>
    <m/>
    <x v="780"/>
    <s v="EDW - Non Compass"/>
    <s v="26Z074123"/>
    <x v="382"/>
    <x v="383"/>
    <s v="ATTACH_BY_PO"/>
    <s v="NO"/>
    <n v="6750"/>
    <s v="Education"/>
    <s v="10ITT-0000000467"/>
    <s v="N/A"/>
    <x v="2"/>
    <s v="W-NC Ohio Valley"/>
    <s v="4-Comm T2"/>
    <s v="4-Comm Invest"/>
    <x v="0"/>
    <x v="0"/>
  </r>
  <r>
    <x v="0"/>
    <x v="0"/>
    <s v="USA"/>
    <s v="Q12014"/>
    <d v="2013-12-17T00:00:00"/>
    <s v="December"/>
    <x v="2"/>
    <m/>
    <x v="781"/>
    <s v="EDW - Compass"/>
    <s v="50136603"/>
    <x v="383"/>
    <x v="384"/>
    <s v="NO"/>
    <s v="NO"/>
    <n v="4970.64013671875"/>
    <s v="ART"/>
    <s v="114025"/>
    <s v="N/A"/>
    <x v="1"/>
    <s v="E-Mid Atlantic"/>
    <s v="4-Comm T2"/>
    <s v="4-Comm Invest"/>
    <x v="0"/>
    <x v="0"/>
  </r>
  <r>
    <x v="0"/>
    <x v="0"/>
    <s v="USA"/>
    <s v="Q12014"/>
    <d v="2013-12-17T00:00:00"/>
    <s v="December"/>
    <x v="2"/>
    <m/>
    <x v="781"/>
    <s v="EDW - Compass"/>
    <s v="50136603"/>
    <x v="383"/>
    <x v="384"/>
    <s v="NO"/>
    <s v="NO"/>
    <n v="4970.64013671875"/>
    <s v="ART"/>
    <s v="114025"/>
    <s v="N/A"/>
    <x v="1"/>
    <s v="E-Mid Atlantic"/>
    <s v="4-Comm T2"/>
    <s v="4-Comm Invest"/>
    <x v="0"/>
    <x v="0"/>
  </r>
  <r>
    <x v="0"/>
    <x v="0"/>
    <s v="USA"/>
    <s v="Q12014"/>
    <d v="2013-11-11T00:00:00"/>
    <s v="November"/>
    <x v="0"/>
    <s v="Gogolos, Andrea"/>
    <x v="782"/>
    <s v="EDW - Compass"/>
    <s v="50020019"/>
    <x v="384"/>
    <x v="385"/>
    <s v="NO"/>
    <s v="ATTACH_BY_AMIDID"/>
    <n v="21250"/>
    <s v="Education"/>
    <s v="2740811399000001"/>
    <s v="N/A"/>
    <x v="1"/>
    <s v="E-Northeast"/>
    <s v="1-Strat"/>
    <s v="1-Strat SW"/>
    <x v="0"/>
    <x v="2"/>
  </r>
  <r>
    <x v="0"/>
    <x v="0"/>
    <s v="USA"/>
    <s v="Q12014"/>
    <d v="2013-11-18T00:00:00"/>
    <s v="November"/>
    <x v="3"/>
    <s v="Gogolos, Andrea"/>
    <x v="783"/>
    <s v="EDW - Compass"/>
    <s v="23224172"/>
    <x v="384"/>
    <x v="385"/>
    <s v="NO"/>
    <s v="ATTACH_BY_ORDERNO"/>
    <n v="-49680"/>
    <s v="Services"/>
    <s v="C230"/>
    <s v="OPP-0000565099"/>
    <x v="1"/>
    <s v="E-Northeast"/>
    <s v="1-Strat"/>
    <s v="1-Strat SW"/>
    <x v="1"/>
    <x v="2"/>
  </r>
  <r>
    <x v="0"/>
    <x v="0"/>
    <s v="USA"/>
    <s v="Q12014"/>
    <d v="2013-11-18T00:00:00"/>
    <s v="November"/>
    <x v="3"/>
    <s v="Gogolos, Andrea"/>
    <x v="783"/>
    <s v="EDW - Compass"/>
    <s v="23224172"/>
    <x v="384"/>
    <x v="385"/>
    <s v="NO"/>
    <s v="ATTACH_BY_AMIDID"/>
    <n v="49680"/>
    <s v="Services"/>
    <s v="C230"/>
    <s v="OPP-0000565099"/>
    <x v="1"/>
    <s v="E-Northeast"/>
    <s v="1-Strat"/>
    <s v="1-Strat SW"/>
    <x v="1"/>
    <x v="2"/>
  </r>
  <r>
    <x v="0"/>
    <x v="0"/>
    <s v="USA"/>
    <s v="Q12014"/>
    <d v="2013-12-19T00:00:00"/>
    <s v="December"/>
    <x v="3"/>
    <s v="Gogolos, Andrea"/>
    <x v="783"/>
    <s v="EDW - Compass"/>
    <s v="23224172"/>
    <x v="384"/>
    <x v="385"/>
    <s v="NO"/>
    <s v="NO"/>
    <n v="49680"/>
    <s v="Services"/>
    <s v="C230"/>
    <s v="OPP-0000565099"/>
    <x v="1"/>
    <s v="E-Northeast"/>
    <s v="1-Strat"/>
    <s v="1-Strat SW"/>
    <x v="1"/>
    <x v="0"/>
  </r>
  <r>
    <x v="0"/>
    <x v="0"/>
    <s v="USA"/>
    <s v="Q12014"/>
    <d v="2013-12-19T00:00:00"/>
    <s v="December"/>
    <x v="3"/>
    <s v="Gogolos, Andrea"/>
    <x v="783"/>
    <s v="EDW - Compass"/>
    <s v="23224172"/>
    <x v="384"/>
    <x v="385"/>
    <s v="NO"/>
    <s v="NO"/>
    <n v="-49680"/>
    <s v="Services"/>
    <s v="C230"/>
    <s v="OPP-0000565099"/>
    <x v="1"/>
    <s v="E-Northeast"/>
    <s v="1-Strat"/>
    <s v="1-Strat SW"/>
    <x v="1"/>
    <x v="0"/>
  </r>
  <r>
    <x v="0"/>
    <x v="0"/>
    <s v="USA"/>
    <s v="Q12014"/>
    <d v="2013-12-16T00:00:00"/>
    <s v="December"/>
    <x v="3"/>
    <s v="Gogolos, Andrea"/>
    <x v="784"/>
    <s v="EDW - Compass"/>
    <s v="23017710"/>
    <x v="384"/>
    <x v="385"/>
    <s v="NO"/>
    <s v="NO"/>
    <n v="33966"/>
    <s v="Services"/>
    <s v="C222"/>
    <s v="OPP-0000500878"/>
    <x v="1"/>
    <s v="E-Northeast"/>
    <s v="1-Strat"/>
    <s v="1-Strat SW"/>
    <x v="1"/>
    <x v="0"/>
  </r>
  <r>
    <x v="0"/>
    <x v="0"/>
    <s v="USA"/>
    <s v="Q12014"/>
    <d v="2013-12-16T00:00:00"/>
    <s v="December"/>
    <x v="3"/>
    <s v="Gogolos, Andrea"/>
    <x v="784"/>
    <s v="EDW - Compass"/>
    <s v="23017710"/>
    <x v="384"/>
    <x v="385"/>
    <s v="NO"/>
    <s v="NO"/>
    <n v="50949"/>
    <s v="Services"/>
    <s v="C222"/>
    <s v="OPP-0000500878"/>
    <x v="1"/>
    <s v="E-Northeast"/>
    <s v="1-Strat"/>
    <s v="1-Strat SW"/>
    <x v="1"/>
    <x v="0"/>
  </r>
  <r>
    <x v="0"/>
    <x v="0"/>
    <s v="USA"/>
    <s v="Q12014"/>
    <d v="2013-12-16T00:00:00"/>
    <s v="December"/>
    <x v="3"/>
    <s v="Gogolos, Andrea"/>
    <x v="784"/>
    <s v="EDW - Compass"/>
    <s v="23017710"/>
    <x v="384"/>
    <x v="385"/>
    <s v="NO"/>
    <s v="NO"/>
    <n v="-110619"/>
    <s v="Services"/>
    <s v="C222"/>
    <s v="OPP-0000500878"/>
    <x v="1"/>
    <s v="E-Northeast"/>
    <s v="1-Strat"/>
    <s v="1-Strat SW"/>
    <x v="1"/>
    <x v="0"/>
  </r>
  <r>
    <x v="0"/>
    <x v="0"/>
    <s v="USA"/>
    <s v="Q12014"/>
    <d v="2013-12-16T00:00:00"/>
    <s v="December"/>
    <x v="3"/>
    <s v="Gogolos, Andrea"/>
    <x v="784"/>
    <s v="EDW - Compass"/>
    <s v="23017710"/>
    <x v="384"/>
    <x v="385"/>
    <s v="NO"/>
    <s v="NO"/>
    <n v="-1916.6400146484375"/>
    <s v="Services"/>
    <s v="C222"/>
    <s v="OPP-0000500878"/>
    <x v="1"/>
    <s v="E-Northeast"/>
    <s v="1-Strat"/>
    <s v="1-Strat SW"/>
    <x v="1"/>
    <x v="0"/>
  </r>
  <r>
    <x v="0"/>
    <x v="0"/>
    <s v="USA"/>
    <s v="Q12014"/>
    <d v="2013-12-16T00:00:00"/>
    <s v="December"/>
    <x v="3"/>
    <s v="Gogolos, Andrea"/>
    <x v="784"/>
    <s v="EDW - Compass"/>
    <s v="23017710"/>
    <x v="384"/>
    <x v="385"/>
    <s v="NO"/>
    <s v="NO"/>
    <n v="1916.6400146484375"/>
    <s v="Services"/>
    <s v="C222"/>
    <s v="OPP-0000500878"/>
    <x v="1"/>
    <s v="E-Northeast"/>
    <s v="1-Strat"/>
    <s v="1-Strat SW"/>
    <x v="1"/>
    <x v="0"/>
  </r>
  <r>
    <x v="0"/>
    <x v="0"/>
    <s v="USA"/>
    <s v="Q12014"/>
    <d v="2013-12-16T00:00:00"/>
    <s v="December"/>
    <x v="3"/>
    <s v="Gogolos, Andrea"/>
    <x v="784"/>
    <s v="EDW - Compass"/>
    <s v="23017710"/>
    <x v="384"/>
    <x v="385"/>
    <s v="NO"/>
    <s v="NO"/>
    <n v="12653.8701171875"/>
    <s v="Services"/>
    <s v="C222"/>
    <s v="OPP-0000500878"/>
    <x v="1"/>
    <s v="E-Northeast"/>
    <s v="1-Strat"/>
    <s v="1-Strat SW"/>
    <x v="1"/>
    <x v="0"/>
  </r>
  <r>
    <x v="0"/>
    <x v="0"/>
    <s v="USA"/>
    <s v="Q12014"/>
    <d v="2013-12-16T00:00:00"/>
    <s v="December"/>
    <x v="3"/>
    <s v="Gogolos, Andrea"/>
    <x v="784"/>
    <s v="EDW - Compass"/>
    <s v="23017710"/>
    <x v="384"/>
    <x v="385"/>
    <s v="NO"/>
    <s v="NO"/>
    <n v="20196"/>
    <s v="Services"/>
    <s v="C222"/>
    <s v="OPP-0000500878"/>
    <x v="1"/>
    <s v="E-Northeast"/>
    <s v="1-Strat"/>
    <s v="1-Strat SW"/>
    <x v="1"/>
    <x v="0"/>
  </r>
  <r>
    <x v="0"/>
    <x v="0"/>
    <s v="USA"/>
    <s v="Q12014"/>
    <d v="2013-12-16T00:00:00"/>
    <s v="December"/>
    <x v="3"/>
    <s v="Gogolos, Andrea"/>
    <x v="784"/>
    <s v="EDW - Compass"/>
    <s v="23017710"/>
    <x v="384"/>
    <x v="385"/>
    <s v="NO"/>
    <s v="NO"/>
    <n v="5508"/>
    <s v="Services"/>
    <s v="C222"/>
    <s v="OPP-0000500878"/>
    <x v="1"/>
    <s v="E-Northeast"/>
    <s v="1-Strat"/>
    <s v="1-Strat SW"/>
    <x v="1"/>
    <x v="0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ORDERNO"/>
    <n v="-156060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20T00:00:00"/>
    <s v="November"/>
    <x v="3"/>
    <s v="Gogolos, Andrea"/>
    <x v="785"/>
    <s v="EDW - Compass"/>
    <s v="23624822"/>
    <x v="384"/>
    <x v="385"/>
    <s v="NO"/>
    <s v="NO"/>
    <n v="17194.060546875"/>
    <s v="Services"/>
    <s v="CONTRACT # C40241"/>
    <s v="OPP-0001587307"/>
    <x v="1"/>
    <s v="E-Northeast"/>
    <s v="1-Strat"/>
    <s v="1-Strat SW"/>
    <x v="1"/>
    <x v="0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ORDERNO"/>
    <n v="-9997.01953125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65.339996337890625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10932.08984375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688.5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2754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3659.0400390625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3136.320068359375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3136.320068359375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38785.5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34884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4590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34654.5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1-08T00:00:00"/>
    <s v="November"/>
    <x v="3"/>
    <s v="Gogolos, Andrea"/>
    <x v="784"/>
    <s v="EDW - Compass"/>
    <s v="23017710"/>
    <x v="384"/>
    <x v="385"/>
    <s v="NO"/>
    <s v="ATTACH_BY_AMIDID"/>
    <n v="39703.5"/>
    <s v="Services"/>
    <s v="C222"/>
    <s v="OPP-0000500878"/>
    <x v="1"/>
    <s v="E-Northeast"/>
    <s v="1-Strat"/>
    <s v="1-Strat SW"/>
    <x v="1"/>
    <x v="2"/>
  </r>
  <r>
    <x v="0"/>
    <x v="0"/>
    <s v="USA"/>
    <s v="Q12014"/>
    <d v="2013-12-12T00:00:00"/>
    <s v="December"/>
    <x v="0"/>
    <m/>
    <x v="786"/>
    <s v="EDW - Compass"/>
    <s v="50121440"/>
    <x v="385"/>
    <x v="386"/>
    <s v="NO"/>
    <s v="NO"/>
    <n v="3750"/>
    <s v="Education"/>
    <s v="CC001/0817/10/14"/>
    <s v="N/A"/>
    <x v="0"/>
    <m/>
    <m/>
    <m/>
    <x v="0"/>
    <x v="0"/>
  </r>
  <r>
    <x v="0"/>
    <x v="0"/>
    <s v="USA"/>
    <s v="Q12014"/>
    <d v="2013-12-10T00:00:00"/>
    <s v="December"/>
    <x v="0"/>
    <s v="Laird, Matt"/>
    <x v="787"/>
    <s v="EDW - Non Compass"/>
    <s v="26Z074447"/>
    <x v="386"/>
    <x v="387"/>
    <s v="NO"/>
    <s v="ATTACH_BY_AMIDID"/>
    <n v="10250"/>
    <s v="Education"/>
    <s v="POA USSW-47387-04"/>
    <s v="N/A"/>
    <x v="2"/>
    <s v="W-Northwest"/>
    <s v="1-Strat"/>
    <s v="1-Strat EG"/>
    <x v="0"/>
    <x v="2"/>
  </r>
  <r>
    <x v="0"/>
    <x v="0"/>
    <s v="USA"/>
    <s v="Q12014"/>
    <d v="2013-12-09T00:00:00"/>
    <s v="December"/>
    <x v="3"/>
    <s v="Laird, Matt"/>
    <x v="788"/>
    <s v="EDW - Compass"/>
    <s v="23493234"/>
    <x v="386"/>
    <x v="387"/>
    <s v="NO"/>
    <s v="ATTACH_BY_PO"/>
    <n v="-382.5"/>
    <s v="Services"/>
    <s v="WellsFargo Master AgreementID: 3796"/>
    <s v="OPP-0001511441"/>
    <x v="2"/>
    <s v="W-Northwest"/>
    <s v="1-Strat"/>
    <s v="1-Strat EG"/>
    <x v="1"/>
    <x v="2"/>
  </r>
  <r>
    <x v="0"/>
    <x v="0"/>
    <s v="USA"/>
    <s v="Q12014"/>
    <d v="2013-12-09T00:00:00"/>
    <s v="December"/>
    <x v="3"/>
    <s v="Laird, Matt"/>
    <x v="788"/>
    <s v="EDW - Compass"/>
    <s v="23493234"/>
    <x v="386"/>
    <x v="387"/>
    <s v="NO"/>
    <s v="ATTACH_BY_AMIDID"/>
    <n v="382.5"/>
    <s v="Services"/>
    <s v="WellsFargo Master AgreementID: 3796"/>
    <s v="OPP-0001511441"/>
    <x v="2"/>
    <s v="W-Northwest"/>
    <s v="1-Strat"/>
    <s v="1-Strat EG"/>
    <x v="1"/>
    <x v="2"/>
  </r>
  <r>
    <x v="0"/>
    <x v="0"/>
    <s v="USA"/>
    <s v="Q12014"/>
    <d v="2013-12-04T00:00:00"/>
    <s v="December"/>
    <x v="3"/>
    <s v="Laird, Matt"/>
    <x v="789"/>
    <s v="EDW - Compass"/>
    <s v="23621159"/>
    <x v="386"/>
    <x v="387"/>
    <s v="NO"/>
    <s v="ATTACH_BY_PO"/>
    <n v="-28458"/>
    <s v="Services"/>
    <s v="WellsFargo Master Agreement: 3796"/>
    <s v="OPP-0001748207"/>
    <x v="2"/>
    <s v="W-Northwest"/>
    <s v="1-Strat"/>
    <s v="1-Strat EG"/>
    <x v="1"/>
    <x v="2"/>
  </r>
  <r>
    <x v="0"/>
    <x v="0"/>
    <s v="USA"/>
    <s v="Q12014"/>
    <d v="2013-12-04T00:00:00"/>
    <s v="December"/>
    <x v="3"/>
    <s v="Laird, Matt"/>
    <x v="789"/>
    <s v="EDW - Compass"/>
    <s v="23621159"/>
    <x v="386"/>
    <x v="387"/>
    <s v="NO"/>
    <s v="ATTACH_BY_AMIDID"/>
    <n v="28458"/>
    <s v="Services"/>
    <s v="WellsFargo Master Agreement: 3796"/>
    <s v="OPP-0001748207"/>
    <x v="2"/>
    <s v="W-Northwest"/>
    <s v="1-Strat"/>
    <s v="1-Strat EG"/>
    <x v="1"/>
    <x v="2"/>
  </r>
  <r>
    <x v="0"/>
    <x v="0"/>
    <s v="USA"/>
    <s v="Q12014"/>
    <d v="2013-11-06T00:00:00"/>
    <s v="November"/>
    <x v="3"/>
    <s v="Laird, Matt"/>
    <x v="789"/>
    <s v="EDW - Compass"/>
    <s v="23621159"/>
    <x v="386"/>
    <x v="387"/>
    <s v="ATTACH_BY_PO"/>
    <s v="ATTACH_BY_PO"/>
    <n v="-229.5"/>
    <s v="Services"/>
    <s v="WellsFargo Master Agreement: 3796"/>
    <s v="OPP-0001748207"/>
    <x v="2"/>
    <s v="W-Northwest"/>
    <s v="1-Strat"/>
    <s v="1-Strat EG"/>
    <x v="1"/>
    <x v="2"/>
  </r>
  <r>
    <x v="0"/>
    <x v="0"/>
    <s v="USA"/>
    <s v="Q12014"/>
    <d v="2013-11-06T00:00:00"/>
    <s v="November"/>
    <x v="3"/>
    <s v="Laird, Matt"/>
    <x v="788"/>
    <s v="EDW - Compass"/>
    <s v="23493234"/>
    <x v="386"/>
    <x v="387"/>
    <s v="ATTACH_BY_PO"/>
    <s v="ATTACH_BY_PO"/>
    <n v="-13961.25"/>
    <s v="Services"/>
    <s v="WellsFargo Master AgreementID: 3796"/>
    <s v="OPP-0001511441"/>
    <x v="2"/>
    <s v="W-Northwest"/>
    <s v="1-Strat"/>
    <s v="1-Strat EG"/>
    <x v="1"/>
    <x v="2"/>
  </r>
  <r>
    <x v="0"/>
    <x v="0"/>
    <s v="USA"/>
    <s v="Q12014"/>
    <d v="2013-11-06T00:00:00"/>
    <s v="November"/>
    <x v="3"/>
    <s v="Laird, Matt"/>
    <x v="788"/>
    <s v="EDW - Compass"/>
    <s v="23493234"/>
    <x v="386"/>
    <x v="387"/>
    <s v="ATTACH_BY_AMIDID"/>
    <s v="ATTACH_BY_AMIDID"/>
    <n v="13961.25"/>
    <s v="Services"/>
    <s v="WellsFargo Master AgreementID: 3796"/>
    <s v="OPP-0001511441"/>
    <x v="2"/>
    <s v="W-Northwest"/>
    <s v="1-Strat"/>
    <s v="1-Strat EG"/>
    <x v="1"/>
    <x v="2"/>
  </r>
  <r>
    <x v="0"/>
    <x v="0"/>
    <s v="USA"/>
    <s v="Q12014"/>
    <d v="2013-11-06T00:00:00"/>
    <s v="November"/>
    <x v="3"/>
    <s v="Laird, Matt"/>
    <x v="789"/>
    <s v="EDW - Compass"/>
    <s v="23621159"/>
    <x v="386"/>
    <x v="387"/>
    <s v="ATTACH_BY_AMIDID"/>
    <s v="ATTACH_BY_AMIDID"/>
    <n v="229.5"/>
    <s v="Services"/>
    <s v="WellsFargo Master Agreement: 3796"/>
    <s v="OPP-0001748207"/>
    <x v="2"/>
    <s v="W-Northwest"/>
    <s v="1-Strat"/>
    <s v="1-Strat EG"/>
    <x v="1"/>
    <x v="2"/>
  </r>
  <r>
    <x v="0"/>
    <x v="0"/>
    <s v="USA"/>
    <s v="Q12014"/>
    <d v="2013-11-05T00:00:00"/>
    <s v="November"/>
    <x v="3"/>
    <s v="Gogolos, Andrea"/>
    <x v="790"/>
    <s v="EDW - Compass"/>
    <s v="22751286"/>
    <x v="387"/>
    <x v="388"/>
    <s v="NO"/>
    <s v="NO"/>
    <n v="-11842.2001953125"/>
    <s v="Services"/>
    <s v="Contract No: CW2211764"/>
    <s v="OPP-0000094047"/>
    <x v="1"/>
    <s v="E-Northeast"/>
    <s v="1-Strat"/>
    <s v="1-Strat EG"/>
    <x v="1"/>
    <x v="1"/>
  </r>
  <r>
    <x v="0"/>
    <x v="0"/>
    <s v="USA"/>
    <s v="Q12014"/>
    <d v="2013-11-05T00:00:00"/>
    <s v="November"/>
    <x v="3"/>
    <s v="Gogolos, Andrea"/>
    <x v="790"/>
    <s v="EDW - Compass"/>
    <s v="22751286"/>
    <x v="387"/>
    <x v="388"/>
    <s v="NO"/>
    <s v="NO"/>
    <n v="11842.2001953125"/>
    <s v="Services"/>
    <s v="Contract No: CW2211764"/>
    <s v="OPP-0000094047"/>
    <x v="1"/>
    <s v="E-Northeast"/>
    <s v="1-Strat"/>
    <s v="1-Strat EG"/>
    <x v="1"/>
    <x v="1"/>
  </r>
  <r>
    <x v="0"/>
    <x v="0"/>
    <s v="USA"/>
    <s v="Q12014"/>
    <d v="2013-12-09T00:00:00"/>
    <s v="December"/>
    <x v="3"/>
    <s v="Gogolos, Andrea"/>
    <x v="791"/>
    <s v="EDW - Compass"/>
    <s v="23610638"/>
    <x v="387"/>
    <x v="388"/>
    <s v="ATTACH_BY_ORDERNO"/>
    <s v="NO"/>
    <n v="-3288"/>
    <s v="Services"/>
    <s v="SIGNED SOW"/>
    <s v="OPP-0001662263"/>
    <x v="1"/>
    <s v="E-Northeast"/>
    <s v="1-Strat"/>
    <s v="1-Strat EG"/>
    <x v="1"/>
    <x v="1"/>
  </r>
  <r>
    <x v="0"/>
    <x v="0"/>
    <s v="USA"/>
    <s v="Q12014"/>
    <d v="2013-12-09T00:00:00"/>
    <s v="December"/>
    <x v="3"/>
    <s v="Gogolos, Andrea"/>
    <x v="791"/>
    <s v="EDW - Compass"/>
    <s v="23610638"/>
    <x v="387"/>
    <x v="388"/>
    <s v="ATTACH_BY_AMIDID"/>
    <s v="NO"/>
    <n v="3288"/>
    <s v="Services"/>
    <s v="SIGNED SOW"/>
    <s v="OPP-0001662263"/>
    <x v="1"/>
    <s v="E-Northeast"/>
    <s v="1-Strat"/>
    <s v="1-Strat EG"/>
    <x v="1"/>
    <x v="1"/>
  </r>
  <r>
    <x v="0"/>
    <x v="0"/>
    <s v="USA"/>
    <s v="Q12014"/>
    <d v="2013-12-06T00:00:00"/>
    <s v="December"/>
    <x v="3"/>
    <s v="Laird, Matt"/>
    <x v="792"/>
    <s v="EDW - Compass"/>
    <s v="23592681"/>
    <x v="388"/>
    <x v="389"/>
    <s v="NO"/>
    <s v="NO"/>
    <n v="-307.20001220703125"/>
    <s v="Services"/>
    <s v="PCO1076484"/>
    <s v="OPP-0001458090"/>
    <x v="2"/>
    <s v="W-Southwest"/>
    <s v="1-Strat"/>
    <s v="1-Strat SW"/>
    <x v="1"/>
    <x v="0"/>
  </r>
  <r>
    <x v="0"/>
    <x v="0"/>
    <s v="USA"/>
    <s v="Q12014"/>
    <d v="2013-12-06T00:00:00"/>
    <s v="December"/>
    <x v="3"/>
    <s v="Laird, Matt"/>
    <x v="792"/>
    <s v="EDW - Compass"/>
    <s v="23592681"/>
    <x v="388"/>
    <x v="389"/>
    <s v="NO"/>
    <s v="NO"/>
    <n v="13435.2001953125"/>
    <s v="Services"/>
    <s v="PCO1076484"/>
    <s v="OPP-0001458090"/>
    <x v="2"/>
    <s v="W-Southwest"/>
    <s v="1-Strat"/>
    <s v="1-Strat SW"/>
    <x v="1"/>
    <x v="0"/>
  </r>
  <r>
    <x v="0"/>
    <x v="0"/>
    <s v="USA"/>
    <s v="Q12014"/>
    <d v="2013-12-06T00:00:00"/>
    <s v="December"/>
    <x v="3"/>
    <s v="Laird, Matt"/>
    <x v="792"/>
    <s v="EDW - Compass"/>
    <s v="23592681"/>
    <x v="388"/>
    <x v="389"/>
    <s v="NO"/>
    <s v="NO"/>
    <n v="307.20001220703125"/>
    <s v="Services"/>
    <s v="PCO1076484"/>
    <s v="OPP-0001458090"/>
    <x v="2"/>
    <s v="W-Southwest"/>
    <s v="1-Strat"/>
    <s v="1-Strat SW"/>
    <x v="1"/>
    <x v="0"/>
  </r>
  <r>
    <x v="0"/>
    <x v="0"/>
    <s v="USA"/>
    <s v="Q12014"/>
    <d v="2013-12-06T00:00:00"/>
    <s v="December"/>
    <x v="3"/>
    <s v="Laird, Matt"/>
    <x v="792"/>
    <s v="EDW - Compass"/>
    <s v="23592681"/>
    <x v="388"/>
    <x v="389"/>
    <s v="NO"/>
    <s v="NO"/>
    <n v="-13435.2001953125"/>
    <s v="Services"/>
    <s v="PCO1076484"/>
    <s v="OPP-0001458090"/>
    <x v="2"/>
    <s v="W-Southwest"/>
    <s v="1-Strat"/>
    <s v="1-Strat SW"/>
    <x v="1"/>
    <x v="0"/>
  </r>
  <r>
    <x v="0"/>
    <x v="0"/>
    <s v="USA"/>
    <s v="Q12014"/>
    <d v="2013-12-06T00:00:00"/>
    <s v="December"/>
    <x v="3"/>
    <s v="Laird, Matt"/>
    <x v="792"/>
    <s v="EDW - Compass"/>
    <s v="23592681"/>
    <x v="388"/>
    <x v="389"/>
    <s v="NO"/>
    <s v="NO"/>
    <n v="1595.06005859375"/>
    <s v="Services"/>
    <s v="PCO1076484"/>
    <s v="OPP-0001458090"/>
    <x v="2"/>
    <s v="W-Southwest"/>
    <s v="1-Strat"/>
    <s v="1-Strat SW"/>
    <x v="1"/>
    <x v="0"/>
  </r>
  <r>
    <x v="0"/>
    <x v="0"/>
    <s v="USA"/>
    <s v="Q12014"/>
    <d v="2013-11-07T00:00:00"/>
    <s v="November"/>
    <x v="3"/>
    <s v="Laird, Matt"/>
    <x v="792"/>
    <s v="EDW - Compass"/>
    <s v="23592681"/>
    <x v="388"/>
    <x v="389"/>
    <s v="NO"/>
    <s v="NO"/>
    <n v="6220"/>
    <s v="Services"/>
    <s v="PCO1076484"/>
    <s v="OPP-0001458090"/>
    <x v="2"/>
    <s v="W-Southwest"/>
    <s v="1-Strat"/>
    <s v="1-Strat SW"/>
    <x v="1"/>
    <x v="0"/>
  </r>
  <r>
    <x v="0"/>
    <x v="0"/>
    <s v="USA"/>
    <s v="Q12014"/>
    <d v="2013-11-07T00:00:00"/>
    <s v="November"/>
    <x v="3"/>
    <s v="Laird, Matt"/>
    <x v="792"/>
    <s v="EDW - Compass"/>
    <s v="23592681"/>
    <x v="388"/>
    <x v="389"/>
    <s v="NO"/>
    <s v="NO"/>
    <n v="-6220"/>
    <s v="Services"/>
    <s v="PCO1076484"/>
    <s v="OPP-0001458090"/>
    <x v="2"/>
    <s v="W-Southwest"/>
    <s v="1-Strat"/>
    <s v="1-Strat SW"/>
    <x v="1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349.60000610351562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643.459960937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349.60000610351562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1465.0500488281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643.459960937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643.459960937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643.459960937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64877.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1465.0500488281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5T00:00:00"/>
    <s v="Nov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06T00:00:00"/>
    <s v="December"/>
    <x v="3"/>
    <m/>
    <x v="793"/>
    <s v="EDW - Compass"/>
    <s v="22358376"/>
    <x v="389"/>
    <x v="390"/>
    <s v="NO"/>
    <s v="NO"/>
    <n v="-74833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06T00:00:00"/>
    <s v="December"/>
    <x v="3"/>
    <m/>
    <x v="793"/>
    <s v="EDW - Compass"/>
    <s v="22358376"/>
    <x v="389"/>
    <x v="390"/>
    <s v="NO"/>
    <s v="NO"/>
    <n v="74833.039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1T00:00:00"/>
    <s v="November"/>
    <x v="3"/>
    <m/>
    <x v="793"/>
    <s v="EDW - Compass"/>
    <s v="22358376"/>
    <x v="389"/>
    <x v="390"/>
    <s v="NO"/>
    <s v="NO"/>
    <n v="-72189.54687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1-11T00:00:00"/>
    <s v="November"/>
    <x v="3"/>
    <m/>
    <x v="793"/>
    <s v="EDW - Compass"/>
    <s v="22358376"/>
    <x v="389"/>
    <x v="390"/>
    <s v="NO"/>
    <s v="NO"/>
    <n v="72189.5781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1465.0500488281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349.60000610351562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349.60000610351562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092.9299316406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1465.0500488281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62234.0507812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643.459960937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643.459960937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643.459960937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643.459960937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5T00:00:00"/>
    <s v="December"/>
    <x v="3"/>
    <m/>
    <x v="793"/>
    <s v="EDW - Compass"/>
    <s v="22358376"/>
    <x v="389"/>
    <x v="390"/>
    <s v="NO"/>
    <s v="NO"/>
    <n v="2643.4599609375"/>
    <s v="Services"/>
    <s v="3000139770"/>
    <s v="CRMAM1-3-3NQQ8FF"/>
    <x v="1"/>
    <s v="E-Mid Atlantic"/>
    <s v="1-Strat"/>
    <s v="1-Strat EG"/>
    <x v="2"/>
    <x v="0"/>
  </r>
  <r>
    <x v="0"/>
    <x v="0"/>
    <s v="USA"/>
    <s v="Q12014"/>
    <d v="2013-12-17T00:00:00"/>
    <s v="December"/>
    <x v="2"/>
    <m/>
    <x v="794"/>
    <s v="EDW - Non Compass"/>
    <s v="24Z129462"/>
    <x v="0"/>
    <x v="0"/>
    <s v="NO"/>
    <s v="NO"/>
    <n v="16597.94921875"/>
    <s v="ART"/>
    <s v="4300207534"/>
    <s v="N/A"/>
    <x v="0"/>
    <m/>
    <m/>
    <m/>
    <x v="0"/>
    <x v="0"/>
  </r>
  <r>
    <x v="0"/>
    <x v="0"/>
    <s v="USA"/>
    <s v="Q12014"/>
    <d v="2013-12-17T00:00:00"/>
    <s v="December"/>
    <x v="1"/>
    <m/>
    <x v="794"/>
    <s v="EDW - Non Compass"/>
    <s v="24Z129462"/>
    <x v="0"/>
    <x v="0"/>
    <s v="NO"/>
    <s v="NO"/>
    <n v="10200"/>
    <s v="ART"/>
    <s v="4300207534"/>
    <s v="N/A"/>
    <x v="0"/>
    <m/>
    <m/>
    <m/>
    <x v="0"/>
    <x v="0"/>
  </r>
  <r>
    <x v="0"/>
    <x v="0"/>
    <s v="USA"/>
    <s v="Q12014"/>
    <d v="2013-12-17T00:00:00"/>
    <s v="December"/>
    <x v="1"/>
    <m/>
    <x v="794"/>
    <s v="EDW - Non Compass"/>
    <s v="24Z129462"/>
    <x v="0"/>
    <x v="0"/>
    <s v="NO"/>
    <s v="NO"/>
    <n v="10200"/>
    <s v="ART"/>
    <s v="4300207534"/>
    <s v="N/A"/>
    <x v="0"/>
    <m/>
    <m/>
    <m/>
    <x v="0"/>
    <x v="0"/>
  </r>
  <r>
    <x v="0"/>
    <x v="0"/>
    <s v="USA"/>
    <s v="Q12014"/>
    <d v="2013-12-17T00:00:00"/>
    <s v="December"/>
    <x v="0"/>
    <m/>
    <x v="794"/>
    <s v="EDW - Non Compass"/>
    <s v="24Z129462"/>
    <x v="0"/>
    <x v="0"/>
    <s v="NO"/>
    <s v="NO"/>
    <n v="19000"/>
    <s v="Education"/>
    <s v="4300207534"/>
    <s v="N/A"/>
    <x v="0"/>
    <m/>
    <m/>
    <m/>
    <x v="0"/>
    <x v="0"/>
  </r>
  <r>
    <x v="0"/>
    <x v="0"/>
    <s v="USA"/>
    <s v="Q12014"/>
    <d v="2013-12-17T00:00:00"/>
    <s v="December"/>
    <x v="2"/>
    <m/>
    <x v="794"/>
    <s v="EDW - Non Compass"/>
    <s v="24Z129462"/>
    <x v="0"/>
    <x v="0"/>
    <s v="NO"/>
    <s v="NO"/>
    <n v="5433.16015625"/>
    <s v="ART"/>
    <s v="4300207534"/>
    <s v="N/A"/>
    <x v="0"/>
    <m/>
    <m/>
    <m/>
    <x v="0"/>
    <x v="0"/>
  </r>
  <r>
    <x v="0"/>
    <x v="0"/>
    <s v="USA"/>
    <s v="Q12014"/>
    <d v="2013-12-17T00:00:00"/>
    <s v="December"/>
    <x v="1"/>
    <m/>
    <x v="794"/>
    <s v="EDW - Non Compass"/>
    <s v="24Z129462"/>
    <x v="0"/>
    <x v="0"/>
    <s v="NO"/>
    <s v="NO"/>
    <n v="10200"/>
    <s v="ART"/>
    <s v="4300207534"/>
    <s v="N/A"/>
    <x v="0"/>
    <m/>
    <m/>
    <m/>
    <x v="0"/>
    <x v="0"/>
  </r>
  <r>
    <x v="0"/>
    <x v="0"/>
    <s v="USA"/>
    <s v="Q12014"/>
    <d v="2013-12-17T00:00:00"/>
    <s v="December"/>
    <x v="1"/>
    <m/>
    <x v="794"/>
    <s v="EDW - Non Compass"/>
    <s v="24Z129462"/>
    <x v="0"/>
    <x v="0"/>
    <s v="NO"/>
    <s v="NO"/>
    <n v="10200"/>
    <s v="ART"/>
    <s v="4300207534"/>
    <s v="N/A"/>
    <x v="0"/>
    <m/>
    <m/>
    <m/>
    <x v="0"/>
    <x v="0"/>
  </r>
  <r>
    <x v="0"/>
    <x v="0"/>
    <s v="USA"/>
    <s v="Q12014"/>
    <d v="2013-11-27T00:00:00"/>
    <s v="November"/>
    <x v="0"/>
    <m/>
    <x v="795"/>
    <s v="EDW - Non Compass"/>
    <s v="24Z127015"/>
    <x v="0"/>
    <x v="12"/>
    <s v="ATTACH_BY_ORDERNO"/>
    <s v="NO"/>
    <n v="2850"/>
    <s v="Education"/>
    <s v="4300201831"/>
    <s v="N/A"/>
    <x v="0"/>
    <m/>
    <m/>
    <m/>
    <x v="0"/>
    <x v="0"/>
  </r>
  <r>
    <x v="0"/>
    <x v="0"/>
    <s v="USA"/>
    <s v="Q12014"/>
    <d v="2013-12-02T00:00:00"/>
    <s v="December"/>
    <x v="3"/>
    <s v="Franzone, Phil"/>
    <x v="796"/>
    <s v="EDW - Compass"/>
    <s v="22980427"/>
    <x v="390"/>
    <x v="391"/>
    <s v="NO"/>
    <s v="NO"/>
    <n v="110000"/>
    <s v="Services"/>
    <s v="0002679152"/>
    <s v="OPP-0001099980"/>
    <x v="2"/>
    <s v="W-NC Ohio Valley"/>
    <s v="1-Strat"/>
    <s v="1-Strat SW"/>
    <x v="2"/>
    <x v="0"/>
  </r>
  <r>
    <x v="1"/>
    <x v="1"/>
    <s v="UK"/>
    <s v="Q12014"/>
    <d v="2013-11-29T00:00:00"/>
    <s v="November"/>
    <x v="3"/>
    <s v="Marr, Kevin"/>
    <x v="797"/>
    <s v="EDW - Compass"/>
    <s v="60299810"/>
    <x v="391"/>
    <x v="392"/>
    <s v="NO"/>
    <s v="NO"/>
    <n v="-30496.2265625"/>
    <s v="Services"/>
    <s v="J18-1625"/>
    <s v="OPP-0001234993"/>
    <x v="0"/>
    <m/>
    <m/>
    <m/>
    <x v="1"/>
    <x v="0"/>
  </r>
  <r>
    <x v="1"/>
    <x v="1"/>
    <s v="UK"/>
    <s v="Q12014"/>
    <d v="2013-11-29T00:00:00"/>
    <s v="November"/>
    <x v="3"/>
    <s v="Marr, Kevin"/>
    <x v="797"/>
    <s v="EDW - Compass"/>
    <s v="60299810"/>
    <x v="391"/>
    <x v="392"/>
    <s v="NO"/>
    <s v="NO"/>
    <n v="-39601.734375"/>
    <s v="Services"/>
    <s v="J18-1625"/>
    <s v="OPP-0001234993"/>
    <x v="0"/>
    <m/>
    <m/>
    <m/>
    <x v="1"/>
    <x v="0"/>
  </r>
  <r>
    <x v="1"/>
    <x v="1"/>
    <s v="UK"/>
    <s v="Q12014"/>
    <d v="2013-11-29T00:00:00"/>
    <s v="November"/>
    <x v="3"/>
    <s v="Marr, Kevin"/>
    <x v="797"/>
    <s v="EDW - Compass"/>
    <s v="60299810"/>
    <x v="391"/>
    <x v="392"/>
    <s v="NO"/>
    <s v="NO"/>
    <n v="-1570.162109375"/>
    <s v="Services"/>
    <s v="J18-1625"/>
    <s v="OPP-0001234993"/>
    <x v="0"/>
    <m/>
    <m/>
    <m/>
    <x v="1"/>
    <x v="0"/>
  </r>
  <r>
    <x v="0"/>
    <x v="0"/>
    <s v="USA"/>
    <s v="Q12014"/>
    <d v="2013-11-12T00:00:00"/>
    <s v="November"/>
    <x v="3"/>
    <s v="del Rosario, Vincent"/>
    <x v="798"/>
    <s v="EDW - Compass"/>
    <s v="22751268"/>
    <x v="392"/>
    <x v="393"/>
    <s v="NO"/>
    <s v="NO"/>
    <n v="-61905"/>
    <s v="Services"/>
    <s v="164637 ITEX"/>
    <s v="\PP-0000126748"/>
    <x v="2"/>
    <s v="W-Northwest"/>
    <s v="1-Strat"/>
    <s v="1-Strat EG"/>
    <x v="1"/>
    <x v="0"/>
  </r>
  <r>
    <x v="0"/>
    <x v="0"/>
    <s v="USA"/>
    <s v="Q12014"/>
    <d v="2013-11-12T00:00:00"/>
    <s v="November"/>
    <x v="3"/>
    <s v="del Rosario, Vincent"/>
    <x v="798"/>
    <s v="EDW - Compass"/>
    <s v="22751268"/>
    <x v="392"/>
    <x v="393"/>
    <s v="NO"/>
    <s v="NO"/>
    <n v="-17750"/>
    <s v="Services"/>
    <s v="164637 ITEX"/>
    <s v="\PP-0000126748"/>
    <x v="2"/>
    <s v="W-Northwest"/>
    <s v="1-Strat"/>
    <s v="1-Strat EG"/>
    <x v="1"/>
    <x v="0"/>
  </r>
  <r>
    <x v="0"/>
    <x v="0"/>
    <s v="USA"/>
    <s v="Q12014"/>
    <d v="2013-11-12T00:00:00"/>
    <s v="November"/>
    <x v="3"/>
    <s v="del Rosario, Vincent"/>
    <x v="798"/>
    <s v="EDW - Compass"/>
    <s v="22751268"/>
    <x v="392"/>
    <x v="393"/>
    <s v="NO"/>
    <s v="NO"/>
    <n v="-9722.8603515625"/>
    <s v="Services"/>
    <s v="164637 ITEX"/>
    <s v="\PP-0000126748"/>
    <x v="2"/>
    <s v="W-Northwest"/>
    <s v="1-Strat"/>
    <s v="1-Strat EG"/>
    <x v="1"/>
    <x v="0"/>
  </r>
  <r>
    <x v="0"/>
    <x v="0"/>
    <s v="USA"/>
    <s v="Q12014"/>
    <d v="2013-12-10T00:00:00"/>
    <s v="December"/>
    <x v="4"/>
    <s v="del Rosario, Vincent"/>
    <x v="799"/>
    <s v="EDW - Compass"/>
    <s v="23738958"/>
    <x v="392"/>
    <x v="393"/>
    <s v="NO"/>
    <s v="NO"/>
    <n v="38400"/>
    <s v="Services"/>
    <s v="5116059"/>
    <s v="OPP-0001895890"/>
    <x v="2"/>
    <s v="W-Northwest"/>
    <s v="1-Strat"/>
    <s v="1-Strat EG"/>
    <x v="0"/>
    <x v="0"/>
  </r>
  <r>
    <x v="0"/>
    <x v="0"/>
    <s v="USA"/>
    <s v="Q12014"/>
    <d v="2013-12-20T00:00:00"/>
    <s v="December"/>
    <x v="3"/>
    <s v="Alcantara, Neil"/>
    <x v="800"/>
    <s v="EDW - Compass"/>
    <s v="22675270"/>
    <x v="393"/>
    <x v="394"/>
    <s v="NO"/>
    <s v="NO"/>
    <n v="-11520"/>
    <s v="Services"/>
    <s v="ICOEM"/>
    <s v="OPP-0000933143"/>
    <x v="2"/>
    <s v="W-Northwest"/>
    <s v="3-Comm T1"/>
    <s v="3-Comm T1"/>
    <x v="1"/>
    <x v="0"/>
  </r>
  <r>
    <x v="0"/>
    <x v="0"/>
    <s v="USA"/>
    <s v="Q12014"/>
    <d v="2013-12-20T00:00:00"/>
    <s v="December"/>
    <x v="3"/>
    <s v="Alcantara, Neil"/>
    <x v="800"/>
    <s v="EDW - Compass"/>
    <s v="22675270"/>
    <x v="393"/>
    <x v="394"/>
    <s v="NO"/>
    <s v="NO"/>
    <n v="-37300"/>
    <s v="Services"/>
    <s v="ICOEM"/>
    <s v="OPP-0000933143"/>
    <x v="2"/>
    <s v="W-Northwest"/>
    <s v="3-Comm T1"/>
    <s v="3-Comm T1"/>
    <x v="1"/>
    <x v="0"/>
  </r>
  <r>
    <x v="0"/>
    <x v="0"/>
    <s v="USA"/>
    <s v="Q12014"/>
    <d v="2013-12-20T00:00:00"/>
    <s v="December"/>
    <x v="3"/>
    <s v="Alcantara, Neil"/>
    <x v="800"/>
    <s v="EDW - Compass"/>
    <s v="22675270"/>
    <x v="393"/>
    <x v="394"/>
    <s v="NO"/>
    <s v="NO"/>
    <n v="-16800"/>
    <s v="Services"/>
    <s v="ICOEM"/>
    <s v="OPP-0000933143"/>
    <x v="2"/>
    <s v="W-Northwest"/>
    <s v="3-Comm T1"/>
    <s v="3-Comm T1"/>
    <x v="1"/>
    <x v="0"/>
  </r>
  <r>
    <x v="0"/>
    <x v="0"/>
    <s v="USA"/>
    <s v="Q12014"/>
    <d v="2013-11-14T00:00:00"/>
    <s v="November"/>
    <x v="3"/>
    <s v="Alcantara, Neil"/>
    <x v="801"/>
    <s v="EDW - Compass"/>
    <s v="23620558"/>
    <x v="394"/>
    <x v="395"/>
    <s v="ATTACH_BY_PO"/>
    <s v="NO"/>
    <n v="-975000"/>
    <s v="Services"/>
    <s v="1102638249"/>
    <s v="OPP-0001701906"/>
    <x v="2"/>
    <s v="W-Northwest"/>
    <s v="1-Strat"/>
    <s v="1-Strat EG"/>
    <x v="1"/>
    <x v="1"/>
  </r>
  <r>
    <x v="0"/>
    <x v="0"/>
    <s v="USA"/>
    <s v="Q12014"/>
    <d v="2013-11-14T00:00:00"/>
    <s v="November"/>
    <x v="3"/>
    <s v="Alcantara, Neil"/>
    <x v="802"/>
    <s v="EDW - Compass"/>
    <s v="23650046"/>
    <x v="394"/>
    <x v="395"/>
    <s v="ATTACH_BY_AMIDID"/>
    <s v="NO"/>
    <n v="975000"/>
    <s v="Services"/>
    <s v="1102638249"/>
    <s v="OPP-0001701906"/>
    <x v="2"/>
    <s v="W-Northwest"/>
    <s v="1-Strat"/>
    <s v="1-Strat EG"/>
    <x v="3"/>
    <x v="1"/>
  </r>
  <r>
    <x v="0"/>
    <x v="0"/>
    <s v="USA"/>
    <s v="Q12014"/>
    <d v="2013-11-14T00:00:00"/>
    <s v="November"/>
    <x v="3"/>
    <s v="Alcantara, Neil"/>
    <x v="802"/>
    <s v="EDW - Compass"/>
    <s v="23650046"/>
    <x v="394"/>
    <x v="395"/>
    <s v="ATTACH_BY_AMIDID"/>
    <s v="NO"/>
    <n v="573750"/>
    <s v="Services"/>
    <s v="1102638249"/>
    <s v="OPP-0001701906"/>
    <x v="2"/>
    <s v="W-Northwest"/>
    <s v="1-Strat"/>
    <s v="1-Strat EG"/>
    <x v="3"/>
    <x v="1"/>
  </r>
  <r>
    <x v="0"/>
    <x v="0"/>
    <s v="USA"/>
    <s v="Q12014"/>
    <d v="2013-11-14T00:00:00"/>
    <s v="November"/>
    <x v="3"/>
    <s v="Alcantara, Neil"/>
    <x v="801"/>
    <s v="EDW - Compass"/>
    <s v="23620558"/>
    <x v="394"/>
    <x v="395"/>
    <s v="ATTACH_BY_PO"/>
    <s v="NO"/>
    <n v="-573750"/>
    <s v="Services"/>
    <s v="1102638249"/>
    <s v="OPP-0001701906"/>
    <x v="2"/>
    <s v="W-Northwest"/>
    <s v="1-Strat"/>
    <s v="1-Strat EG"/>
    <x v="1"/>
    <x v="1"/>
  </r>
  <r>
    <x v="0"/>
    <x v="0"/>
    <s v="USA"/>
    <s v="Q12014"/>
    <d v="2013-12-15T00:00:00"/>
    <s v="December"/>
    <x v="3"/>
    <s v="Alcantara, Neil"/>
    <x v="803"/>
    <s v="EDW - Compass"/>
    <s v="23600328"/>
    <x v="394"/>
    <x v="395"/>
    <s v="NO"/>
    <s v="NO"/>
    <n v="-250.97000122070312"/>
    <s v="Services"/>
    <s v="1102600407"/>
    <s v="OPP-0001697555"/>
    <x v="2"/>
    <s v="W-Northwest"/>
    <s v="1-Strat"/>
    <s v="1-Strat EG"/>
    <x v="1"/>
    <x v="1"/>
  </r>
  <r>
    <x v="0"/>
    <x v="0"/>
    <s v="USA"/>
    <s v="Q12014"/>
    <d v="2013-12-11T00:00:00"/>
    <s v="December"/>
    <x v="3"/>
    <s v="Alcantara, Neil"/>
    <x v="804"/>
    <s v="EDW - Compass"/>
    <s v="23172277"/>
    <x v="394"/>
    <x v="395"/>
    <s v="NO"/>
    <s v="NO"/>
    <n v="-29376"/>
    <s v="Services"/>
    <s v="1102140774"/>
    <s v="OPP-0001016230"/>
    <x v="2"/>
    <s v="W-Northwest"/>
    <s v="1-Strat"/>
    <s v="1-Strat EG"/>
    <x v="1"/>
    <x v="1"/>
  </r>
  <r>
    <x v="0"/>
    <x v="0"/>
    <s v="USA"/>
    <s v="Q12014"/>
    <d v="2013-12-11T00:00:00"/>
    <s v="December"/>
    <x v="3"/>
    <s v="Alcantara, Neil"/>
    <x v="804"/>
    <s v="EDW - Compass"/>
    <s v="23172277"/>
    <x v="394"/>
    <x v="395"/>
    <s v="NO"/>
    <s v="NO"/>
    <n v="29376"/>
    <s v="Services"/>
    <s v="1102140774"/>
    <s v="OPP-0001016230"/>
    <x v="2"/>
    <s v="W-Northwest"/>
    <s v="1-Strat"/>
    <s v="1-Strat EG"/>
    <x v="1"/>
    <x v="1"/>
  </r>
  <r>
    <x v="0"/>
    <x v="0"/>
    <s v="USA"/>
    <s v="Q12014"/>
    <d v="2013-12-09T00:00:00"/>
    <s v="December"/>
    <x v="3"/>
    <s v="Alcantara, Neil"/>
    <x v="805"/>
    <s v="EDW - Compass"/>
    <s v="23593519"/>
    <x v="394"/>
    <x v="395"/>
    <s v="NO"/>
    <s v="NO"/>
    <n v="-22261.5"/>
    <s v="Services"/>
    <s v="1102587588"/>
    <s v="OPP-0001034968/OPP-000179899"/>
    <x v="2"/>
    <s v="W-Northwest"/>
    <s v="1-Strat"/>
    <s v="1-Strat EG"/>
    <x v="1"/>
    <x v="1"/>
  </r>
  <r>
    <x v="0"/>
    <x v="0"/>
    <s v="USA"/>
    <s v="Q12014"/>
    <d v="2013-12-09T00:00:00"/>
    <s v="December"/>
    <x v="3"/>
    <s v="Alcantara, Neil"/>
    <x v="805"/>
    <s v="EDW - Compass"/>
    <s v="23593519"/>
    <x v="394"/>
    <x v="395"/>
    <s v="NO"/>
    <s v="NO"/>
    <n v="22261.5"/>
    <s v="Services"/>
    <s v="1102587588"/>
    <s v="OPP-0001034968/OPP-000179899"/>
    <x v="2"/>
    <s v="W-Northwest"/>
    <s v="1-Strat"/>
    <s v="1-Strat EG"/>
    <x v="1"/>
    <x v="1"/>
  </r>
  <r>
    <x v="0"/>
    <x v="0"/>
    <s v="USA"/>
    <s v="Q12014"/>
    <d v="2013-12-09T00:00:00"/>
    <s v="December"/>
    <x v="3"/>
    <s v="Alcantara, Neil"/>
    <x v="802"/>
    <s v="EDW - Compass"/>
    <s v="23650046"/>
    <x v="394"/>
    <x v="395"/>
    <s v="NO"/>
    <s v="NO"/>
    <n v="-49920"/>
    <s v="Services"/>
    <s v="1102638249"/>
    <s v="OPP-0001701906"/>
    <x v="2"/>
    <s v="W-Northwest"/>
    <s v="1-Strat"/>
    <s v="1-Strat EG"/>
    <x v="3"/>
    <x v="1"/>
  </r>
  <r>
    <x v="0"/>
    <x v="0"/>
    <s v="USA"/>
    <s v="Q12014"/>
    <d v="2013-12-09T00:00:00"/>
    <s v="December"/>
    <x v="3"/>
    <s v="Alcantara, Neil"/>
    <x v="806"/>
    <s v="EDW - Compass"/>
    <s v="22849323"/>
    <x v="394"/>
    <x v="395"/>
    <s v="NO"/>
    <s v="NO"/>
    <n v="-34762"/>
    <s v="Services"/>
    <s v="1101843638"/>
    <s v="SBLCRM-8-1RVWTHT"/>
    <x v="2"/>
    <s v="W-Northwest"/>
    <s v="1-Strat"/>
    <s v="1-Strat EG"/>
    <x v="1"/>
    <x v="1"/>
  </r>
  <r>
    <x v="0"/>
    <x v="0"/>
    <s v="USA"/>
    <s v="Q12014"/>
    <d v="2013-12-09T00:00:00"/>
    <s v="December"/>
    <x v="3"/>
    <s v="Alcantara, Neil"/>
    <x v="806"/>
    <s v="EDW - Compass"/>
    <s v="22849323"/>
    <x v="394"/>
    <x v="395"/>
    <s v="NO"/>
    <s v="NO"/>
    <n v="34762"/>
    <s v="Services"/>
    <s v="1101843638"/>
    <s v="SBLCRM-8-1RVWTHT"/>
    <x v="2"/>
    <s v="W-Northwest"/>
    <s v="1-Strat"/>
    <s v="1-Strat EG"/>
    <x v="1"/>
    <x v="1"/>
  </r>
  <r>
    <x v="0"/>
    <x v="0"/>
    <s v="USA"/>
    <s v="Q12014"/>
    <d v="2013-12-09T00:00:00"/>
    <s v="December"/>
    <x v="3"/>
    <s v="Alcantara, Neil"/>
    <x v="802"/>
    <s v="EDW - Compass"/>
    <s v="23650046"/>
    <x v="394"/>
    <x v="395"/>
    <s v="NO"/>
    <s v="NO"/>
    <n v="49920"/>
    <s v="Services"/>
    <s v="1102638249"/>
    <s v="OPP-0001701906"/>
    <x v="2"/>
    <s v="W-Northwest"/>
    <s v="1-Strat"/>
    <s v="1-Strat EG"/>
    <x v="3"/>
    <x v="1"/>
  </r>
  <r>
    <x v="0"/>
    <x v="0"/>
    <s v="USA"/>
    <s v="Q12014"/>
    <d v="2013-12-09T00:00:00"/>
    <s v="December"/>
    <x v="3"/>
    <s v="Alcantara, Neil"/>
    <x v="807"/>
    <s v="EDW - Compass"/>
    <s v="22849358"/>
    <x v="394"/>
    <x v="395"/>
    <s v="NO"/>
    <s v="NO"/>
    <n v="-23355"/>
    <s v="Services"/>
    <s v="1101843833"/>
    <s v="CRMAM1-3NPTQJ6"/>
    <x v="2"/>
    <s v="W-Northwest"/>
    <s v="1-Strat"/>
    <s v="1-Strat EG"/>
    <x v="1"/>
    <x v="1"/>
  </r>
  <r>
    <x v="0"/>
    <x v="0"/>
    <s v="USA"/>
    <s v="Q12014"/>
    <d v="2013-12-09T00:00:00"/>
    <s v="December"/>
    <x v="3"/>
    <s v="Alcantara, Neil"/>
    <x v="807"/>
    <s v="EDW - Compass"/>
    <s v="22849358"/>
    <x v="394"/>
    <x v="395"/>
    <s v="NO"/>
    <s v="NO"/>
    <n v="23355"/>
    <s v="Services"/>
    <s v="1101843833"/>
    <s v="CRMAM1-3NPTQJ6"/>
    <x v="2"/>
    <s v="W-Northwest"/>
    <s v="1-Strat"/>
    <s v="1-Strat EG"/>
    <x v="1"/>
    <x v="1"/>
  </r>
  <r>
    <x v="0"/>
    <x v="0"/>
    <s v="USA"/>
    <s v="Q12014"/>
    <d v="2013-11-25T00:00:00"/>
    <s v="November"/>
    <x v="0"/>
    <s v="Alcantara, Neil"/>
    <x v="808"/>
    <s v="EDW - Non Compass"/>
    <s v="26Z070897"/>
    <x v="394"/>
    <x v="395"/>
    <s v="ATTACH_BY_ORDERNO"/>
    <s v="ATTACH_BY_ORDERNO"/>
    <n v="-27750"/>
    <s v="Education"/>
    <s v="25600"/>
    <s v="N/A"/>
    <x v="2"/>
    <s v="W-Northwest"/>
    <s v="1-Strat"/>
    <s v="1-Strat EG"/>
    <x v="0"/>
    <x v="2"/>
  </r>
  <r>
    <x v="0"/>
    <x v="0"/>
    <s v="USA"/>
    <s v="Q12014"/>
    <d v="2013-11-25T00:00:00"/>
    <s v="November"/>
    <x v="0"/>
    <s v="Alcantara, Neil"/>
    <x v="809"/>
    <s v="EDW - Non Compass"/>
    <s v="26Z070897"/>
    <x v="394"/>
    <x v="395"/>
    <s v="ATTACH_BY_ORDERNO"/>
    <s v="ATTACH_BY_AMIDID"/>
    <n v="27750"/>
    <s v="Education"/>
    <s v="25600"/>
    <s v="N/A"/>
    <x v="2"/>
    <s v="W-Northwest"/>
    <s v="1-Strat"/>
    <s v="1-Strat EG"/>
    <x v="0"/>
    <x v="2"/>
  </r>
  <r>
    <x v="0"/>
    <x v="0"/>
    <s v="USA"/>
    <s v="Q12014"/>
    <d v="2013-11-27T00:00:00"/>
    <s v="November"/>
    <x v="3"/>
    <s v="Alcantara, Neil"/>
    <x v="803"/>
    <s v="EDW - Compass"/>
    <s v="23600328"/>
    <x v="394"/>
    <x v="395"/>
    <s v="ATTACH_BY_AMIDID"/>
    <s v="ATTACH_BY_AMIDID"/>
    <n v="7251.4599609375"/>
    <s v="Services"/>
    <s v="1102600407"/>
    <s v="OPP-0001697555"/>
    <x v="2"/>
    <s v="W-Northwest"/>
    <s v="1-Strat"/>
    <s v="1-Strat EG"/>
    <x v="1"/>
    <x v="2"/>
  </r>
  <r>
    <x v="0"/>
    <x v="0"/>
    <s v="USA"/>
    <s v="Q12014"/>
    <d v="2013-11-05T00:00:00"/>
    <s v="November"/>
    <x v="3"/>
    <s v="Alcantara, Neil"/>
    <x v="806"/>
    <s v="EDW - Compass"/>
    <s v="22849323"/>
    <x v="394"/>
    <x v="395"/>
    <s v="ATTACH_BY_PO"/>
    <s v="ATTACH_BY_PO"/>
    <n v="-41256"/>
    <s v="Services"/>
    <s v="1101843638"/>
    <s v="SBLCRM-8-1RVWTHT"/>
    <x v="2"/>
    <s v="W-Northwest"/>
    <s v="1-Strat"/>
    <s v="1-Strat EG"/>
    <x v="1"/>
    <x v="2"/>
  </r>
  <r>
    <x v="0"/>
    <x v="0"/>
    <s v="USA"/>
    <s v="Q12014"/>
    <d v="2013-11-05T00:00:00"/>
    <s v="November"/>
    <x v="3"/>
    <s v="Alcantara, Neil"/>
    <x v="806"/>
    <s v="EDW - Compass"/>
    <s v="22849323"/>
    <x v="394"/>
    <x v="395"/>
    <s v="ATTACH_BY_AMIDID"/>
    <s v="ATTACH_BY_AMIDID"/>
    <n v="41256"/>
    <s v="Services"/>
    <s v="1101843638"/>
    <s v="SBLCRM-8-1RVWTHT"/>
    <x v="2"/>
    <s v="W-Northwest"/>
    <s v="1-Strat"/>
    <s v="1-Strat EG"/>
    <x v="1"/>
    <x v="2"/>
  </r>
  <r>
    <x v="0"/>
    <x v="0"/>
    <s v="USA"/>
    <s v="Q12014"/>
    <d v="2013-11-05T00:00:00"/>
    <s v="November"/>
    <x v="3"/>
    <s v="Alcantara, Neil"/>
    <x v="810"/>
    <s v="EDW - Compass"/>
    <s v="22464522"/>
    <x v="394"/>
    <x v="395"/>
    <s v="ATTACH_BY_AMIDID"/>
    <s v="ATTACH_BY_AMIDID"/>
    <n v="2152.6201171875"/>
    <s v="Services"/>
    <s v="1101454781"/>
    <s v="SBLCRM-8-1RVWTHT"/>
    <x v="2"/>
    <s v="W-Northwest"/>
    <s v="1-Strat"/>
    <s v="1-Strat EG"/>
    <x v="1"/>
    <x v="2"/>
  </r>
  <r>
    <x v="0"/>
    <x v="0"/>
    <s v="USA"/>
    <s v="Q12014"/>
    <d v="2013-11-05T00:00:00"/>
    <s v="November"/>
    <x v="3"/>
    <s v="Alcantara, Neil"/>
    <x v="804"/>
    <s v="EDW - Compass"/>
    <s v="23172277"/>
    <x v="394"/>
    <x v="395"/>
    <s v="ATTACH_BY_PO"/>
    <s v="ATTACH_BY_PO"/>
    <n v="-39474"/>
    <s v="Services"/>
    <s v="1102140774"/>
    <s v="OPP-0001016230"/>
    <x v="2"/>
    <s v="W-Northwest"/>
    <s v="1-Strat"/>
    <s v="1-Strat EG"/>
    <x v="1"/>
    <x v="2"/>
  </r>
  <r>
    <x v="0"/>
    <x v="0"/>
    <s v="USA"/>
    <s v="Q12014"/>
    <d v="2013-11-05T00:00:00"/>
    <s v="November"/>
    <x v="3"/>
    <s v="Alcantara, Neil"/>
    <x v="804"/>
    <s v="EDW - Compass"/>
    <s v="23172277"/>
    <x v="394"/>
    <x v="395"/>
    <s v="ATTACH_BY_AMIDID"/>
    <s v="ATTACH_BY_AMIDID"/>
    <n v="39474"/>
    <s v="Services"/>
    <s v="1102140774"/>
    <s v="OPP-0001016230"/>
    <x v="2"/>
    <s v="W-Northwest"/>
    <s v="1-Strat"/>
    <s v="1-Strat EG"/>
    <x v="1"/>
    <x v="2"/>
  </r>
  <r>
    <x v="0"/>
    <x v="0"/>
    <s v="USA"/>
    <s v="Q12014"/>
    <d v="2013-11-05T00:00:00"/>
    <s v="November"/>
    <x v="0"/>
    <s v="Alcantara, Neil"/>
    <x v="811"/>
    <s v="EDW - Non Compass"/>
    <s v="26Z067859"/>
    <x v="394"/>
    <x v="395"/>
    <s v="ATTACH_BY_AMIDID"/>
    <s v="ATTACH_BY_AMIDID"/>
    <n v="45225"/>
    <s v="Education"/>
    <s v="1102539111"/>
    <s v="N/A"/>
    <x v="2"/>
    <s v="W-Northwest"/>
    <s v="1-Strat"/>
    <s v="1-Strat EG"/>
    <x v="0"/>
    <x v="2"/>
  </r>
  <r>
    <x v="0"/>
    <x v="0"/>
    <s v="USA"/>
    <s v="Q12014"/>
    <d v="2013-11-05T00:00:00"/>
    <s v="November"/>
    <x v="3"/>
    <s v="Alcantara, Neil"/>
    <x v="812"/>
    <s v="EDW - Compass"/>
    <s v="23277581"/>
    <x v="394"/>
    <x v="395"/>
    <s v="ATTACH_BY_AMIDID"/>
    <s v="ATTACH_BY_AMIDID"/>
    <n v="1364.280029296875"/>
    <s v="Services"/>
    <s v="1102268916"/>
    <s v="OPP-0000111862"/>
    <x v="2"/>
    <s v="W-Northwest"/>
    <s v="1-Strat"/>
    <s v="1-Strat EG"/>
    <x v="1"/>
    <x v="2"/>
  </r>
  <r>
    <x v="0"/>
    <x v="0"/>
    <s v="USA"/>
    <s v="Q12014"/>
    <d v="2013-11-05T00:00:00"/>
    <s v="November"/>
    <x v="0"/>
    <s v="Alcantara, Neil"/>
    <x v="813"/>
    <s v="EDW - Non Compass"/>
    <s v="26Z067859"/>
    <x v="394"/>
    <x v="395"/>
    <s v="ATTACH_BY_PO"/>
    <s v="ATTACH_BY_PO"/>
    <n v="-45225"/>
    <s v="Education"/>
    <s v="1102539111"/>
    <s v="N/A"/>
    <x v="2"/>
    <s v="W-Northwest"/>
    <s v="1-Strat"/>
    <s v="1-Strat EG"/>
    <x v="0"/>
    <x v="2"/>
  </r>
  <r>
    <x v="0"/>
    <x v="0"/>
    <s v="USA"/>
    <s v="Q12014"/>
    <d v="2013-11-05T00:00:00"/>
    <s v="November"/>
    <x v="3"/>
    <s v="Alcantara, Neil"/>
    <x v="801"/>
    <s v="EDW - Compass"/>
    <s v="23620558"/>
    <x v="394"/>
    <x v="395"/>
    <s v="ATTACH_BY_AMIDID"/>
    <s v="ATTACH_BY_AMIDID"/>
    <n v="163800"/>
    <s v="Services"/>
    <s v="LOC 12-31-16"/>
    <s v="OPP-0001701906"/>
    <x v="2"/>
    <s v="W-Northwest"/>
    <s v="1-Strat"/>
    <s v="1-Strat EG"/>
    <x v="1"/>
    <x v="2"/>
  </r>
  <r>
    <x v="0"/>
    <x v="0"/>
    <s v="USA"/>
    <s v="Q12014"/>
    <d v="2013-11-05T00:00:00"/>
    <s v="November"/>
    <x v="3"/>
    <s v="Alcantara, Neil"/>
    <x v="801"/>
    <s v="EDW - Compass"/>
    <s v="23620558"/>
    <x v="394"/>
    <x v="395"/>
    <s v="ATTACH_BY_AMIDID"/>
    <s v="ATTACH_BY_AMIDID"/>
    <n v="96390"/>
    <s v="Services"/>
    <s v="LOC 12-31-16"/>
    <s v="OPP-0001701906"/>
    <x v="2"/>
    <s v="W-Northwest"/>
    <s v="1-Strat"/>
    <s v="1-Strat EG"/>
    <x v="1"/>
    <x v="2"/>
  </r>
  <r>
    <x v="0"/>
    <x v="0"/>
    <s v="USA"/>
    <s v="Q12014"/>
    <d v="2013-12-18T00:00:00"/>
    <s v="December"/>
    <x v="3"/>
    <s v="Alcantara, Neil"/>
    <x v="814"/>
    <s v="EDW - Compass"/>
    <s v="23780839"/>
    <x v="394"/>
    <x v="395"/>
    <s v="NO"/>
    <s v="NO"/>
    <n v="330946"/>
    <s v="Services"/>
    <s v="1102723620"/>
    <s v="N/A"/>
    <x v="2"/>
    <s v="W-Northwest"/>
    <s v="1-Strat"/>
    <s v="1-Strat EG"/>
    <x v="3"/>
    <x v="1"/>
  </r>
  <r>
    <x v="0"/>
    <x v="0"/>
    <s v="USA"/>
    <s v="Q12014"/>
    <d v="2013-12-18T00:00:00"/>
    <s v="December"/>
    <x v="3"/>
    <s v="Alcantara, Neil"/>
    <x v="814"/>
    <s v="EDW - Compass"/>
    <s v="23780839"/>
    <x v="394"/>
    <x v="395"/>
    <s v="NO"/>
    <s v="NO"/>
    <n v="245845.59375"/>
    <s v="Services"/>
    <s v="1102723620"/>
    <s v="N/A"/>
    <x v="2"/>
    <s v="W-Northwest"/>
    <s v="1-Strat"/>
    <s v="1-Strat EG"/>
    <x v="3"/>
    <x v="1"/>
  </r>
  <r>
    <x v="0"/>
    <x v="0"/>
    <s v="USA"/>
    <s v="Q12014"/>
    <d v="2013-12-18T00:00:00"/>
    <s v="December"/>
    <x v="3"/>
    <s v="Alcantara, Neil"/>
    <x v="814"/>
    <s v="EDW - Compass"/>
    <s v="23780839"/>
    <x v="394"/>
    <x v="395"/>
    <s v="NO"/>
    <s v="NO"/>
    <n v="835536"/>
    <s v="Services"/>
    <s v="1102723620"/>
    <s v="N/A"/>
    <x v="2"/>
    <s v="W-Northwest"/>
    <s v="1-Strat"/>
    <s v="1-Strat EG"/>
    <x v="3"/>
    <x v="1"/>
  </r>
  <r>
    <x v="0"/>
    <x v="0"/>
    <s v="USA"/>
    <s v="Q12014"/>
    <d v="2013-12-18T00:00:00"/>
    <s v="December"/>
    <x v="3"/>
    <s v="Alcantara, Neil"/>
    <x v="814"/>
    <s v="EDW - Compass"/>
    <s v="23780839"/>
    <x v="394"/>
    <x v="395"/>
    <s v="NO"/>
    <s v="NO"/>
    <n v="49169.12109375"/>
    <s v="Services"/>
    <s v="1102723620"/>
    <s v="N/A"/>
    <x v="2"/>
    <s v="W-Northwest"/>
    <s v="1-Strat"/>
    <s v="1-Strat EG"/>
    <x v="3"/>
    <x v="1"/>
  </r>
  <r>
    <x v="0"/>
    <x v="0"/>
    <s v="USA"/>
    <s v="Q12014"/>
    <d v="2013-12-18T00:00:00"/>
    <s v="December"/>
    <x v="3"/>
    <s v="Alcantara, Neil"/>
    <x v="814"/>
    <s v="EDW - Compass"/>
    <s v="23780839"/>
    <x v="394"/>
    <x v="395"/>
    <s v="NO"/>
    <s v="NO"/>
    <n v="104442"/>
    <s v="Services"/>
    <s v="1102723620"/>
    <s v="N/A"/>
    <x v="2"/>
    <s v="W-Northwest"/>
    <s v="1-Strat"/>
    <s v="1-Strat EG"/>
    <x v="3"/>
    <x v="1"/>
  </r>
  <r>
    <x v="0"/>
    <x v="0"/>
    <s v="USA"/>
    <s v="Q12014"/>
    <d v="2013-12-18T00:00:00"/>
    <s v="December"/>
    <x v="3"/>
    <s v="Alcantara, Neil"/>
    <x v="814"/>
    <s v="EDW - Compass"/>
    <s v="23780839"/>
    <x v="394"/>
    <x v="395"/>
    <s v="NO"/>
    <s v="NO"/>
    <n v="85100.3984375"/>
    <s v="Services"/>
    <s v="1102723620"/>
    <s v="N/A"/>
    <x v="2"/>
    <s v="W-Northwest"/>
    <s v="1-Strat"/>
    <s v="1-Strat EG"/>
    <x v="3"/>
    <x v="1"/>
  </r>
  <r>
    <x v="0"/>
    <x v="0"/>
    <s v="USA"/>
    <s v="Q12014"/>
    <d v="2013-11-06T00:00:00"/>
    <s v="November"/>
    <x v="3"/>
    <s v="Alcantara, Neil"/>
    <x v="815"/>
    <s v="EDW - Compass"/>
    <s v="23243295"/>
    <x v="394"/>
    <x v="395"/>
    <s v="ATTACH_BY_PO"/>
    <s v="ATTACH_BY_PO"/>
    <n v="-45670.5"/>
    <s v="Services"/>
    <s v="1102217929"/>
    <s v="OPP-0001034968/OPP-000179899"/>
    <x v="2"/>
    <s v="W-Northwest"/>
    <s v="1-Strat"/>
    <s v="1-Strat EG"/>
    <x v="1"/>
    <x v="2"/>
  </r>
  <r>
    <x v="0"/>
    <x v="0"/>
    <s v="USA"/>
    <s v="Q12014"/>
    <d v="2013-11-06T00:00:00"/>
    <s v="November"/>
    <x v="3"/>
    <s v="Alcantara, Neil"/>
    <x v="815"/>
    <s v="EDW - Compass"/>
    <s v="23243295"/>
    <x v="394"/>
    <x v="395"/>
    <s v="ATTACH_BY_AMIDID"/>
    <s v="ATTACH_BY_AMIDID"/>
    <n v="45670.5"/>
    <s v="Services"/>
    <s v="1102217929"/>
    <s v="OPP-0001034968/OPP-000179899"/>
    <x v="2"/>
    <s v="W-Northwest"/>
    <s v="1-Strat"/>
    <s v="1-Strat EG"/>
    <x v="1"/>
    <x v="2"/>
  </r>
  <r>
    <x v="0"/>
    <x v="0"/>
    <s v="USA"/>
    <s v="Q12014"/>
    <d v="2013-11-06T00:00:00"/>
    <s v="November"/>
    <x v="3"/>
    <s v="Alcantara, Neil"/>
    <x v="815"/>
    <s v="EDW - Compass"/>
    <s v="23243295"/>
    <x v="394"/>
    <x v="395"/>
    <s v="ATTACH_BY_AMIDID"/>
    <s v="ATTACH_BY_AMIDID"/>
    <n v="2911.1201171875"/>
    <s v="Services"/>
    <s v="1102217929"/>
    <s v="OPP-0001034968/OPP-000179899"/>
    <x v="2"/>
    <s v="W-Northwest"/>
    <s v="1-Strat"/>
    <s v="1-Strat EG"/>
    <x v="1"/>
    <x v="2"/>
  </r>
  <r>
    <x v="0"/>
    <x v="0"/>
    <s v="USA"/>
    <s v="Q12014"/>
    <d v="2013-11-08T00:00:00"/>
    <s v="November"/>
    <x v="3"/>
    <s v="Alcantara, Neil"/>
    <x v="807"/>
    <s v="EDW - Compass"/>
    <s v="22849358"/>
    <x v="394"/>
    <x v="395"/>
    <s v="ATTACH_BY_PO"/>
    <s v="ATTACH_BY_PO"/>
    <n v="-25245"/>
    <s v="Services"/>
    <s v="1101843833"/>
    <s v="CRMAM1-3NPTQJ6"/>
    <x v="2"/>
    <s v="W-Northwest"/>
    <s v="1-Strat"/>
    <s v="1-Strat EG"/>
    <x v="1"/>
    <x v="2"/>
  </r>
  <r>
    <x v="0"/>
    <x v="0"/>
    <s v="USA"/>
    <s v="Q12014"/>
    <d v="2013-11-08T00:00:00"/>
    <s v="November"/>
    <x v="3"/>
    <s v="Alcantara, Neil"/>
    <x v="807"/>
    <s v="EDW - Compass"/>
    <s v="22849358"/>
    <x v="394"/>
    <x v="395"/>
    <s v="ATTACH_BY_AMIDID"/>
    <s v="ATTACH_BY_AMIDID"/>
    <n v="25245"/>
    <s v="Services"/>
    <s v="1101843833"/>
    <s v="CRMAM1-3NPTQJ6"/>
    <x v="2"/>
    <s v="W-Northwest"/>
    <s v="1-Strat"/>
    <s v="1-Strat EG"/>
    <x v="1"/>
    <x v="2"/>
  </r>
  <r>
    <x v="0"/>
    <x v="0"/>
    <s v="USA"/>
    <s v="Q12014"/>
    <d v="2013-11-21T00:00:00"/>
    <s v="November"/>
    <x v="3"/>
    <m/>
    <x v="816"/>
    <s v="EDW - Compass"/>
    <s v="23669228"/>
    <x v="395"/>
    <x v="396"/>
    <s v="NO"/>
    <s v="NO"/>
    <n v="12480"/>
    <s v="Services"/>
    <s v="840985"/>
    <s v="OPP-0001380665"/>
    <x v="1"/>
    <s v="E-Mid Atlantic"/>
    <s v="3-Comm T1"/>
    <s v="3-Comm T1"/>
    <x v="1"/>
    <x v="0"/>
  </r>
  <r>
    <x v="0"/>
    <x v="0"/>
    <s v="USA"/>
    <s v="Q12014"/>
    <d v="2013-11-21T00:00:00"/>
    <s v="November"/>
    <x v="3"/>
    <m/>
    <x v="816"/>
    <s v="EDW - Compass"/>
    <s v="23669228"/>
    <x v="395"/>
    <x v="396"/>
    <s v="NO"/>
    <s v="NO"/>
    <n v="64800"/>
    <s v="Services"/>
    <s v="840985"/>
    <s v="OPP-0001380665"/>
    <x v="1"/>
    <s v="E-Mid Atlantic"/>
    <s v="3-Comm T1"/>
    <s v="3-Comm T1"/>
    <x v="1"/>
    <x v="0"/>
  </r>
  <r>
    <x v="0"/>
    <x v="0"/>
    <s v="USA"/>
    <s v="Q12014"/>
    <d v="2013-12-12T00:00:00"/>
    <s v="December"/>
    <x v="0"/>
    <m/>
    <x v="817"/>
    <s v="EDW - Compass"/>
    <s v="50123155"/>
    <x v="395"/>
    <x v="396"/>
    <s v="ATTACH_BY_AMIDID"/>
    <s v="ATTACH_BY_AMIDID"/>
    <n v="2250"/>
    <s v="Education"/>
    <s v="CC003/1004/2/17"/>
    <s v="N/A"/>
    <x v="1"/>
    <s v="E-Mid Atlantic"/>
    <s v="3-Comm T1"/>
    <s v="3-Comm T1"/>
    <x v="0"/>
    <x v="2"/>
  </r>
  <r>
    <x v="0"/>
    <x v="0"/>
    <s v="USA"/>
    <s v="Q12014"/>
    <d v="2013-12-12T00:00:00"/>
    <s v="December"/>
    <x v="0"/>
    <m/>
    <x v="818"/>
    <s v="EDW - Compass"/>
    <s v="50123153"/>
    <x v="395"/>
    <x v="396"/>
    <s v="ATTACH_BY_AMIDID"/>
    <s v="ATTACH_BY_AMIDID"/>
    <n v="2250"/>
    <s v="Education"/>
    <s v="CC003/1002/2/17"/>
    <s v="N/A"/>
    <x v="1"/>
    <s v="E-Mid Atlantic"/>
    <s v="3-Comm T1"/>
    <s v="3-Comm T1"/>
    <x v="0"/>
    <x v="2"/>
  </r>
  <r>
    <x v="0"/>
    <x v="0"/>
    <s v="USA"/>
    <s v="Q12014"/>
    <d v="2013-12-19T00:00:00"/>
    <s v="December"/>
    <x v="3"/>
    <m/>
    <x v="816"/>
    <s v="EDW - Compass"/>
    <s v="23669228"/>
    <x v="395"/>
    <x v="396"/>
    <s v="ATTACH_BY_AMIDID"/>
    <s v="ATTACH_BY_AMIDID"/>
    <n v="2536.68994140625"/>
    <s v="Services"/>
    <s v="840985"/>
    <s v="OPP-0001380665"/>
    <x v="1"/>
    <s v="E-Mid Atlantic"/>
    <s v="3-Comm T1"/>
    <s v="3-Comm T1"/>
    <x v="1"/>
    <x v="2"/>
  </r>
  <r>
    <x v="0"/>
    <x v="0"/>
    <s v="USA"/>
    <s v="Q12014"/>
    <d v="2013-11-08T00:00:00"/>
    <s v="November"/>
    <x v="3"/>
    <s v="Easton, Grant"/>
    <x v="819"/>
    <s v="EDW - Compass"/>
    <s v="23169605"/>
    <x v="396"/>
    <x v="397"/>
    <s v="NO"/>
    <s v="NO"/>
    <n v="-14282.1201171875"/>
    <s v="Services"/>
    <s v="ICOEM"/>
    <s v="OPP-0001017292"/>
    <x v="3"/>
    <s v="P-SLED"/>
    <s v="4-Comm T2"/>
    <s v="4-Comm T2"/>
    <x v="1"/>
    <x v="0"/>
  </r>
  <r>
    <x v="0"/>
    <x v="0"/>
    <s v="USA"/>
    <s v="Q12014"/>
    <d v="2013-12-06T00:00:00"/>
    <s v="December"/>
    <x v="3"/>
    <m/>
    <x v="820"/>
    <s v="EDW - Compass"/>
    <s v="22961015"/>
    <x v="397"/>
    <x v="398"/>
    <s v="NO"/>
    <s v="NO"/>
    <n v="44880"/>
    <s v="Services"/>
    <s v="ICOEM"/>
    <s v="OPP-0001852064"/>
    <x v="1"/>
    <s v="E-Southeast"/>
    <s v="4-Comm T2"/>
    <s v="4-Comm T2"/>
    <x v="1"/>
    <x v="0"/>
  </r>
  <r>
    <x v="0"/>
    <x v="0"/>
    <s v="USA"/>
    <s v="Q12014"/>
    <d v="2013-12-09T00:00:00"/>
    <s v="December"/>
    <x v="3"/>
    <s v="TBH-US-East1"/>
    <x v="821"/>
    <s v="EDW - Compass"/>
    <s v="22764526"/>
    <x v="398"/>
    <x v="399"/>
    <s v="NO"/>
    <s v="NO"/>
    <n v="-1800"/>
    <s v="Services"/>
    <s v="HP Project ID Ref# 874962"/>
    <s v="OPP-0000264824"/>
    <x v="1"/>
    <s v="E-Mid Atlantic"/>
    <s v="3-Comm T1"/>
    <s v="3-Comm T1"/>
    <x v="1"/>
    <x v="0"/>
  </r>
  <r>
    <x v="0"/>
    <x v="0"/>
    <s v="USA"/>
    <s v="Q12014"/>
    <d v="2013-12-09T00:00:00"/>
    <s v="December"/>
    <x v="3"/>
    <s v="del Rosario, Vincent"/>
    <x v="822"/>
    <s v="EDW - Compass"/>
    <s v="22142585"/>
    <x v="399"/>
    <x v="400"/>
    <s v="NO"/>
    <s v="NO"/>
    <n v="36.840000152587891"/>
    <s v="Services"/>
    <s v="SOW-1/27/2012-JohnKelly"/>
    <s v="CRMAM1-3KJBLNT"/>
    <x v="0"/>
    <m/>
    <m/>
    <m/>
    <x v="1"/>
    <x v="0"/>
  </r>
  <r>
    <x v="0"/>
    <x v="0"/>
    <s v="USA"/>
    <s v="Q12014"/>
    <d v="2013-11-12T00:00:00"/>
    <s v="November"/>
    <x v="0"/>
    <s v="del Rosario, Vincent"/>
    <x v="823"/>
    <s v="EDW - Compass"/>
    <s v="50023353"/>
    <x v="399"/>
    <x v="400"/>
    <s v="NO"/>
    <s v="NO"/>
    <n v="2250"/>
    <s v="Education"/>
    <s v="003/1006/12/2014"/>
    <s v="N/A"/>
    <x v="0"/>
    <m/>
    <m/>
    <m/>
    <x v="0"/>
    <x v="0"/>
  </r>
  <r>
    <x v="0"/>
    <x v="0"/>
    <s v="USA"/>
    <s v="Q12014"/>
    <d v="2013-12-15T00:00:00"/>
    <s v="December"/>
    <x v="0"/>
    <s v="TBH-US-East3"/>
    <x v="824"/>
    <s v="EDW - Non Compass"/>
    <s v="26Z074820"/>
    <x v="400"/>
    <x v="401"/>
    <s v="ATTACH_BY_PO"/>
    <s v="NO"/>
    <n v="23162.5"/>
    <s v="Education"/>
    <s v="1406156"/>
    <s v="N/A"/>
    <x v="1"/>
    <s v="E-NYC Metro"/>
    <s v="2-Seed"/>
    <s v="2-Seed SW"/>
    <x v="0"/>
    <x v="0"/>
  </r>
  <r>
    <x v="0"/>
    <x v="0"/>
    <s v="USA"/>
    <s v="Q12014"/>
    <d v="2013-11-27T00:00:00"/>
    <s v="November"/>
    <x v="4"/>
    <s v="TBH-US-East1"/>
    <x v="825"/>
    <s v="EDW - Compass"/>
    <s v="23700225"/>
    <x v="401"/>
    <x v="402"/>
    <s v="NO"/>
    <s v="NO"/>
    <n v="19600"/>
    <s v="Services"/>
    <s v="1325545"/>
    <s v="OPP-0001952420"/>
    <x v="1"/>
    <s v="E-Northeast"/>
    <s v="3-Comm T1"/>
    <s v="3-Comm T1"/>
    <x v="0"/>
    <x v="0"/>
  </r>
  <r>
    <x v="0"/>
    <x v="0"/>
    <s v="USA"/>
    <s v="Q12014"/>
    <d v="2013-11-13T00:00:00"/>
    <s v="November"/>
    <x v="3"/>
    <m/>
    <x v="826"/>
    <s v="EDW - Compass"/>
    <s v="23280540"/>
    <x v="402"/>
    <x v="403"/>
    <s v="NO"/>
    <s v="NO"/>
    <n v="1510"/>
    <s v="Services"/>
    <s v="0003875917"/>
    <s v="OPP00008849507"/>
    <x v="2"/>
    <s v="W-NC Ohio Valley"/>
    <s v="3-Comm T1"/>
    <s v="3-Comm T1"/>
    <x v="1"/>
    <x v="0"/>
  </r>
  <r>
    <x v="0"/>
    <x v="0"/>
    <s v="USA"/>
    <s v="Q12014"/>
    <d v="2013-11-13T00:00:00"/>
    <s v="November"/>
    <x v="3"/>
    <m/>
    <x v="826"/>
    <s v="EDW - Compass"/>
    <s v="23280540"/>
    <x v="402"/>
    <x v="403"/>
    <s v="NO"/>
    <s v="NO"/>
    <n v="-1510"/>
    <s v="Services"/>
    <s v="0003875917"/>
    <s v="OPP00008849507"/>
    <x v="2"/>
    <s v="W-NC Ohio Valley"/>
    <s v="3-Comm T1"/>
    <s v="3-Comm T1"/>
    <x v="1"/>
    <x v="0"/>
  </r>
  <r>
    <x v="0"/>
    <x v="0"/>
    <s v="USA"/>
    <s v="Q12014"/>
    <d v="2013-12-31T00:00:00"/>
    <s v="December"/>
    <x v="0"/>
    <m/>
    <x v="827"/>
    <s v="EDW - Non Compass"/>
    <s v="26Z075873"/>
    <x v="402"/>
    <x v="403"/>
    <s v="ATTACH_BY_PO"/>
    <s v="NO"/>
    <n v="10000"/>
    <s v="Education"/>
    <s v="20099521"/>
    <s v="N/A"/>
    <x v="2"/>
    <s v="W-NC Ohio Valley"/>
    <s v="3-Comm T1"/>
    <s v="3-Comm T1"/>
    <x v="0"/>
    <x v="0"/>
  </r>
  <r>
    <x v="0"/>
    <x v="0"/>
    <s v="USA"/>
    <s v="Q12014"/>
    <d v="2013-12-20T00:00:00"/>
    <s v="December"/>
    <x v="3"/>
    <m/>
    <x v="828"/>
    <s v="EDW - Compass"/>
    <s v="23624793"/>
    <x v="403"/>
    <x v="404"/>
    <s v="NO"/>
    <s v="NO"/>
    <n v="-2488"/>
    <s v="Services"/>
    <s v="63916"/>
    <s v="OPP-0000921155"/>
    <x v="1"/>
    <s v="E-Southeast"/>
    <s v="2-Seed"/>
    <s v="2-Seed EG"/>
    <x v="1"/>
    <x v="0"/>
  </r>
  <r>
    <x v="0"/>
    <x v="0"/>
    <s v="USA"/>
    <s v="Q12014"/>
    <d v="2013-12-20T00:00:00"/>
    <s v="December"/>
    <x v="3"/>
    <m/>
    <x v="828"/>
    <s v="EDW - Compass"/>
    <s v="23624793"/>
    <x v="403"/>
    <x v="404"/>
    <s v="NO"/>
    <s v="NO"/>
    <n v="2488"/>
    <s v="Services"/>
    <s v="63916"/>
    <s v="OPP-0000921155"/>
    <x v="1"/>
    <s v="E-Southeast"/>
    <s v="2-Seed"/>
    <s v="2-Seed EG"/>
    <x v="1"/>
    <x v="0"/>
  </r>
  <r>
    <x v="0"/>
    <x v="0"/>
    <s v="USA"/>
    <s v="Q12014"/>
    <d v="2013-12-20T00:00:00"/>
    <s v="December"/>
    <x v="3"/>
    <m/>
    <x v="828"/>
    <s v="EDW - Compass"/>
    <s v="23624793"/>
    <x v="403"/>
    <x v="404"/>
    <s v="NO"/>
    <s v="NO"/>
    <n v="-106496"/>
    <s v="Services"/>
    <s v="63916"/>
    <s v="OPP-0000921155"/>
    <x v="1"/>
    <s v="E-Southeast"/>
    <s v="2-Seed"/>
    <s v="2-Seed EG"/>
    <x v="1"/>
    <x v="0"/>
  </r>
  <r>
    <x v="0"/>
    <x v="0"/>
    <s v="USA"/>
    <s v="Q12014"/>
    <d v="2013-12-20T00:00:00"/>
    <s v="December"/>
    <x v="3"/>
    <m/>
    <x v="828"/>
    <s v="EDW - Compass"/>
    <s v="23624793"/>
    <x v="403"/>
    <x v="404"/>
    <s v="NO"/>
    <s v="NO"/>
    <n v="106496"/>
    <s v="Services"/>
    <s v="63916"/>
    <s v="OPP-0000921155"/>
    <x v="1"/>
    <s v="E-Southeast"/>
    <s v="2-Seed"/>
    <s v="2-Seed EG"/>
    <x v="1"/>
    <x v="0"/>
  </r>
  <r>
    <x v="0"/>
    <x v="0"/>
    <s v="USA"/>
    <s v="Q12014"/>
    <d v="2013-12-19T00:00:00"/>
    <s v="December"/>
    <x v="3"/>
    <s v="Robinson, Tom"/>
    <x v="829"/>
    <s v="EDW - Compass"/>
    <s v="23425549"/>
    <x v="404"/>
    <x v="405"/>
    <s v="ATTACH_BY_PO"/>
    <s v="NO"/>
    <n v="-17024"/>
    <s v="Services"/>
    <s v="7200601317"/>
    <s v="OPP-0000098610"/>
    <x v="2"/>
    <s v="W-Southwest"/>
    <s v="2-Seed"/>
    <s v="2-Seed SW"/>
    <x v="1"/>
    <x v="0"/>
  </r>
  <r>
    <x v="0"/>
    <x v="0"/>
    <s v="USA"/>
    <s v="Q12014"/>
    <d v="2013-12-19T00:00:00"/>
    <s v="December"/>
    <x v="3"/>
    <s v="Robinson, Tom"/>
    <x v="829"/>
    <s v="EDW - Compass"/>
    <s v="23425549"/>
    <x v="404"/>
    <x v="405"/>
    <s v="ATTACH_BY_AMIDID"/>
    <s v="NO"/>
    <n v="17024"/>
    <s v="Services"/>
    <s v="7200601317"/>
    <s v="OPP-0000098610"/>
    <x v="2"/>
    <s v="W-Southwest"/>
    <s v="2-Seed"/>
    <s v="2-Seed SW"/>
    <x v="1"/>
    <x v="0"/>
  </r>
  <r>
    <x v="0"/>
    <x v="0"/>
    <s v="USA"/>
    <s v="Q12014"/>
    <d v="2013-11-12T00:00:00"/>
    <s v="November"/>
    <x v="3"/>
    <s v="Robinson, Tom"/>
    <x v="829"/>
    <s v="EDW - Compass"/>
    <s v="23425549"/>
    <x v="404"/>
    <x v="405"/>
    <s v="NO"/>
    <s v="NO"/>
    <n v="-21504"/>
    <s v="Services"/>
    <s v="7200601317"/>
    <s v="OPP-0000098610"/>
    <x v="2"/>
    <s v="W-Southwest"/>
    <s v="2-Seed"/>
    <s v="2-Seed SW"/>
    <x v="1"/>
    <x v="0"/>
  </r>
  <r>
    <x v="0"/>
    <x v="0"/>
    <s v="USA"/>
    <s v="Q12014"/>
    <d v="2013-11-12T00:00:00"/>
    <s v="November"/>
    <x v="3"/>
    <s v="Robinson, Tom"/>
    <x v="829"/>
    <s v="EDW - Compass"/>
    <s v="23425549"/>
    <x v="404"/>
    <x v="405"/>
    <s v="NO"/>
    <s v="NO"/>
    <n v="21504"/>
    <s v="Services"/>
    <s v="7200601317"/>
    <s v="OPP-0000098610"/>
    <x v="2"/>
    <s v="W-Southwest"/>
    <s v="2-Seed"/>
    <s v="2-Seed SW"/>
    <x v="1"/>
    <x v="0"/>
  </r>
  <r>
    <x v="0"/>
    <x v="0"/>
    <s v="USA"/>
    <s v="Q12014"/>
    <d v="2013-11-18T00:00:00"/>
    <s v="November"/>
    <x v="3"/>
    <s v="Robinson, Tom"/>
    <x v="830"/>
    <s v="EDW - Compass"/>
    <s v="23425673"/>
    <x v="404"/>
    <x v="405"/>
    <s v="NO"/>
    <s v="NO"/>
    <n v="2215.080078125"/>
    <s v="Services"/>
    <s v="7100124499"/>
    <s v="OPP-0001184149"/>
    <x v="2"/>
    <s v="W-Southwest"/>
    <s v="2-Seed"/>
    <s v="2-Seed SW"/>
    <x v="1"/>
    <x v="0"/>
  </r>
  <r>
    <x v="0"/>
    <x v="0"/>
    <s v="USA"/>
    <s v="Q12014"/>
    <d v="2013-11-07T00:00:00"/>
    <s v="November"/>
    <x v="3"/>
    <s v="TBH-West"/>
    <x v="831"/>
    <s v="EDW - Compass"/>
    <s v="23225317"/>
    <x v="405"/>
    <x v="406"/>
    <s v="NO"/>
    <s v="NO"/>
    <n v="33110"/>
    <s v="Services"/>
    <s v="SOW 956794"/>
    <s v="OPP-0001143438"/>
    <x v="2"/>
    <s v="W-Southwest"/>
    <s v="5-Territory"/>
    <s v="5-Territory"/>
    <x v="1"/>
    <x v="0"/>
  </r>
  <r>
    <x v="0"/>
    <x v="0"/>
    <s v="USA"/>
    <s v="Q12014"/>
    <d v="2013-11-07T00:00:00"/>
    <s v="November"/>
    <x v="3"/>
    <s v="TBH-West"/>
    <x v="831"/>
    <s v="EDW - Compass"/>
    <s v="23225317"/>
    <x v="405"/>
    <x v="406"/>
    <s v="NO"/>
    <s v="NO"/>
    <n v="1883.0799560546875"/>
    <s v="Services"/>
    <s v="SOW 956794"/>
    <s v="OPP-0001143438"/>
    <x v="2"/>
    <s v="W-Southwest"/>
    <s v="5-Territory"/>
    <s v="5-Territory"/>
    <x v="1"/>
    <x v="0"/>
  </r>
  <r>
    <x v="0"/>
    <x v="0"/>
    <s v="USA"/>
    <s v="Q12014"/>
    <d v="2013-11-07T00:00:00"/>
    <s v="November"/>
    <x v="3"/>
    <s v="TBH-West"/>
    <x v="831"/>
    <s v="EDW - Compass"/>
    <s v="23225317"/>
    <x v="405"/>
    <x v="406"/>
    <s v="NO"/>
    <s v="NO"/>
    <n v="-33110"/>
    <s v="Services"/>
    <s v="SOW 956794"/>
    <s v="OPP-0001143438"/>
    <x v="2"/>
    <s v="W-Southwest"/>
    <s v="5-Territory"/>
    <s v="5-Territory"/>
    <x v="1"/>
    <x v="0"/>
  </r>
  <r>
    <x v="0"/>
    <x v="0"/>
    <s v="USA"/>
    <s v="Q12014"/>
    <d v="2013-12-20T00:00:00"/>
    <s v="December"/>
    <x v="3"/>
    <s v="TBH-West"/>
    <x v="832"/>
    <s v="EDW - Compass"/>
    <s v="22920782"/>
    <x v="405"/>
    <x v="406"/>
    <s v="NO"/>
    <s v="NO"/>
    <n v="-48510"/>
    <s v="Services"/>
    <s v="SOW 891006"/>
    <s v="OPP-0000360638"/>
    <x v="2"/>
    <s v="W-Southwest"/>
    <s v="5-Territory"/>
    <s v="5-Territory"/>
    <x v="1"/>
    <x v="0"/>
  </r>
  <r>
    <x v="0"/>
    <x v="0"/>
    <s v="USA"/>
    <s v="Q12014"/>
    <d v="2013-12-17T00:00:00"/>
    <s v="December"/>
    <x v="3"/>
    <s v="TBH-West"/>
    <x v="831"/>
    <s v="EDW - Compass"/>
    <s v="23225317"/>
    <x v="405"/>
    <x v="406"/>
    <s v="NO"/>
    <s v="NO"/>
    <n v="-27527.5"/>
    <s v="Services"/>
    <s v="SOW 956794"/>
    <s v="OPP-0001143438"/>
    <x v="2"/>
    <s v="W-Southwest"/>
    <s v="5-Territory"/>
    <s v="5-Territory"/>
    <x v="1"/>
    <x v="0"/>
  </r>
  <r>
    <x v="0"/>
    <x v="0"/>
    <s v="USA"/>
    <s v="Q12014"/>
    <d v="2013-12-17T00:00:00"/>
    <s v="December"/>
    <x v="3"/>
    <s v="TBH-West"/>
    <x v="831"/>
    <s v="EDW - Compass"/>
    <s v="23225317"/>
    <x v="405"/>
    <x v="406"/>
    <s v="NO"/>
    <s v="NO"/>
    <n v="27527.5"/>
    <s v="Services"/>
    <s v="SOW 956794"/>
    <s v="OPP-0001143438"/>
    <x v="2"/>
    <s v="W-Southwest"/>
    <s v="5-Territory"/>
    <s v="5-Territory"/>
    <x v="1"/>
    <x v="0"/>
  </r>
  <r>
    <x v="0"/>
    <x v="0"/>
    <s v="USA"/>
    <s v="Q12014"/>
    <d v="2013-12-17T00:00:00"/>
    <s v="December"/>
    <x v="3"/>
    <s v="TBH-West"/>
    <x v="831"/>
    <s v="EDW - Compass"/>
    <s v="23225317"/>
    <x v="405"/>
    <x v="406"/>
    <s v="NO"/>
    <s v="NO"/>
    <n v="3761.5400390625"/>
    <s v="Services"/>
    <s v="SOW 956794"/>
    <s v="OPP-0001143438"/>
    <x v="2"/>
    <s v="W-Southwest"/>
    <s v="5-Territory"/>
    <s v="5-Territory"/>
    <x v="1"/>
    <x v="0"/>
  </r>
  <r>
    <x v="0"/>
    <x v="0"/>
    <s v="USA"/>
    <s v="Q12014"/>
    <d v="2013-11-27T00:00:00"/>
    <s v="November"/>
    <x v="3"/>
    <m/>
    <x v="833"/>
    <s v="EDW - Compass"/>
    <s v="23700163"/>
    <x v="406"/>
    <x v="407"/>
    <s v="NO"/>
    <s v="NO"/>
    <n v="11420.16015625"/>
    <s v="Services"/>
    <s v="AC224971"/>
    <s v="OPP-0001278936"/>
    <x v="2"/>
    <s v="W-NC Great Lakes"/>
    <s v="4-Comm T2"/>
    <s v="4-Comm T2"/>
    <x v="1"/>
    <x v="0"/>
  </r>
  <r>
    <x v="0"/>
    <x v="0"/>
    <s v="USA"/>
    <s v="Q12014"/>
    <d v="2013-11-27T00:00:00"/>
    <s v="November"/>
    <x v="3"/>
    <m/>
    <x v="833"/>
    <s v="EDW - Compass"/>
    <s v="23700163"/>
    <x v="406"/>
    <x v="407"/>
    <s v="NO"/>
    <s v="NO"/>
    <n v="50135.0390625"/>
    <s v="Services"/>
    <s v="AC224971"/>
    <s v="OPP-0001278936"/>
    <x v="2"/>
    <s v="W-NC Great Lakes"/>
    <s v="4-Comm T2"/>
    <s v="4-Comm T2"/>
    <x v="1"/>
    <x v="0"/>
  </r>
  <r>
    <x v="0"/>
    <x v="0"/>
    <s v="USA"/>
    <s v="Q12014"/>
    <d v="2013-12-18T00:00:00"/>
    <s v="December"/>
    <x v="0"/>
    <m/>
    <x v="834"/>
    <s v="EDW - Non Compass"/>
    <s v="26Z075097"/>
    <x v="407"/>
    <x v="408"/>
    <s v="NO"/>
    <s v="NO"/>
    <n v="7500"/>
    <s v="Education"/>
    <s v="EI372766"/>
    <s v="N/A"/>
    <x v="3"/>
    <s v="P-SLED"/>
    <s v="5-Territory"/>
    <s v="5-Territory"/>
    <x v="0"/>
    <x v="0"/>
  </r>
  <r>
    <x v="0"/>
    <x v="0"/>
    <s v="USA"/>
    <s v="Q12014"/>
    <d v="2013-11-25T00:00:00"/>
    <s v="November"/>
    <x v="2"/>
    <s v="Jackiewicz, Gary"/>
    <x v="835"/>
    <s v="EDW - Non Compass"/>
    <s v="24Z126544"/>
    <x v="408"/>
    <x v="409"/>
    <s v="ATTACH_BY_PO"/>
    <s v="NO"/>
    <n v="1131.949951171875"/>
    <s v="ART"/>
    <s v="4300200833"/>
    <s v="N/A"/>
    <x v="1"/>
    <s v="E-NYC Metro"/>
    <s v="2-Seed"/>
    <s v="2-Seed EG"/>
    <x v="0"/>
    <x v="0"/>
  </r>
  <r>
    <x v="0"/>
    <x v="0"/>
    <s v="USA"/>
    <s v="Q12014"/>
    <d v="2013-11-25T00:00:00"/>
    <s v="November"/>
    <x v="1"/>
    <s v="Jackiewicz, Gary"/>
    <x v="835"/>
    <s v="EDW - Non Compass"/>
    <s v="24Z126544"/>
    <x v="408"/>
    <x v="409"/>
    <s v="ATTACH_BY_PO"/>
    <s v="NO"/>
    <n v="5580"/>
    <s v="ART"/>
    <s v="4300200833"/>
    <s v="N/A"/>
    <x v="1"/>
    <s v="E-NYC Metro"/>
    <s v="2-Seed"/>
    <s v="2-Seed EG"/>
    <x v="0"/>
    <x v="0"/>
  </r>
  <r>
    <x v="0"/>
    <x v="0"/>
    <s v="USA"/>
    <s v="Q12014"/>
    <d v="2013-11-25T00:00:00"/>
    <s v="November"/>
    <x v="1"/>
    <s v="Jackiewicz, Gary"/>
    <x v="835"/>
    <s v="EDW - Non Compass"/>
    <s v="24Z126544"/>
    <x v="408"/>
    <x v="409"/>
    <s v="ATTACH_BY_PO"/>
    <s v="NO"/>
    <n v="5580"/>
    <s v="ART"/>
    <s v="4300200833"/>
    <s v="N/A"/>
    <x v="1"/>
    <s v="E-NYC Metro"/>
    <s v="2-Seed"/>
    <s v="2-Seed EG"/>
    <x v="0"/>
    <x v="0"/>
  </r>
  <r>
    <x v="0"/>
    <x v="0"/>
    <s v="USA"/>
    <s v="Q12014"/>
    <d v="2013-11-25T00:00:00"/>
    <s v="November"/>
    <x v="2"/>
    <s v="Jackiewicz, Gary"/>
    <x v="835"/>
    <s v="EDW - Non Compass"/>
    <s v="24Z126544"/>
    <x v="408"/>
    <x v="409"/>
    <s v="ATTACH_BY_PO"/>
    <s v="NO"/>
    <n v="1111.5999755859375"/>
    <s v="ART"/>
    <s v="4300200833"/>
    <s v="N/A"/>
    <x v="1"/>
    <s v="E-NYC Metro"/>
    <s v="2-Seed"/>
    <s v="2-Seed EG"/>
    <x v="0"/>
    <x v="0"/>
  </r>
  <r>
    <x v="0"/>
    <x v="0"/>
    <s v="USA"/>
    <s v="Q12014"/>
    <d v="2013-11-12T00:00:00"/>
    <s v="November"/>
    <x v="3"/>
    <s v="Jackiewicz, Gary"/>
    <x v="836"/>
    <s v="EDW - Compass"/>
    <s v="23425786"/>
    <x v="408"/>
    <x v="409"/>
    <s v="NO"/>
    <s v="NO"/>
    <n v="7072.56005859375"/>
    <s v="Services"/>
    <s v="SOW ID 859614 / PSA March 19, 2010"/>
    <s v="OPP-0000126699"/>
    <x v="1"/>
    <s v="E-NYC Metro"/>
    <s v="2-Seed"/>
    <s v="2-Seed EG"/>
    <x v="1"/>
    <x v="0"/>
  </r>
  <r>
    <x v="0"/>
    <x v="0"/>
    <s v="USA"/>
    <s v="Q12014"/>
    <d v="2013-11-22T00:00:00"/>
    <s v="November"/>
    <x v="3"/>
    <m/>
    <x v="837"/>
    <s v="EDW - Compass"/>
    <s v="23201684"/>
    <x v="409"/>
    <x v="410"/>
    <s v="NO"/>
    <s v="NO"/>
    <n v="-6045.7001953125"/>
    <s v="Services"/>
    <s v="30304"/>
    <s v="OPP-0000846086"/>
    <x v="1"/>
    <s v="E-Southeast"/>
    <s v="4-Comm T2"/>
    <s v="4-Comm T2"/>
    <x v="1"/>
    <x v="0"/>
  </r>
  <r>
    <x v="0"/>
    <x v="0"/>
    <s v="USA"/>
    <s v="Q12014"/>
    <d v="2013-11-22T00:00:00"/>
    <s v="November"/>
    <x v="3"/>
    <m/>
    <x v="837"/>
    <s v="EDW - Compass"/>
    <s v="23201684"/>
    <x v="409"/>
    <x v="410"/>
    <s v="NO"/>
    <s v="NO"/>
    <n v="6045.7099609375"/>
    <s v="Services"/>
    <s v="30304"/>
    <s v="OPP-0000846086"/>
    <x v="1"/>
    <s v="E-Southeast"/>
    <s v="4-Comm T2"/>
    <s v="4-Comm T2"/>
    <x v="1"/>
    <x v="0"/>
  </r>
  <r>
    <x v="0"/>
    <x v="0"/>
    <s v="USA"/>
    <s v="Q12014"/>
    <d v="2013-11-07T00:00:00"/>
    <s v="November"/>
    <x v="3"/>
    <m/>
    <x v="838"/>
    <s v="EDW - Compass"/>
    <s v="23508353"/>
    <x v="409"/>
    <x v="410"/>
    <s v="NO"/>
    <s v="ATTACH_BY_AMIDID"/>
    <n v="379.95001220703125"/>
    <s v="Services"/>
    <s v="31886"/>
    <s v="OPP-0001198212"/>
    <x v="1"/>
    <s v="E-Southeast"/>
    <s v="4-Comm T2"/>
    <s v="4-Comm T2"/>
    <x v="1"/>
    <x v="2"/>
  </r>
  <r>
    <x v="0"/>
    <x v="0"/>
    <s v="USA"/>
    <s v="Q12014"/>
    <d v="2013-12-11T00:00:00"/>
    <s v="December"/>
    <x v="3"/>
    <m/>
    <x v="837"/>
    <s v="EDW - Compass"/>
    <s v="23201684"/>
    <x v="409"/>
    <x v="410"/>
    <s v="NO"/>
    <s v="NO"/>
    <n v="-37645.44140625"/>
    <s v="Services"/>
    <s v="30304"/>
    <s v="OPP-0000846086"/>
    <x v="1"/>
    <s v="E-Southeast"/>
    <s v="4-Comm T2"/>
    <s v="4-Comm T2"/>
    <x v="1"/>
    <x v="0"/>
  </r>
  <r>
    <x v="0"/>
    <x v="0"/>
    <s v="USA"/>
    <s v="Q12014"/>
    <d v="2013-12-11T00:00:00"/>
    <s v="December"/>
    <x v="3"/>
    <m/>
    <x v="837"/>
    <s v="EDW - Compass"/>
    <s v="23201684"/>
    <x v="409"/>
    <x v="410"/>
    <s v="NO"/>
    <s v="NO"/>
    <n v="37645.4296875"/>
    <s v="Services"/>
    <s v="30304"/>
    <s v="OPP-0000846086"/>
    <x v="1"/>
    <s v="E-Southeast"/>
    <s v="4-Comm T2"/>
    <s v="4-Comm T2"/>
    <x v="1"/>
    <x v="0"/>
  </r>
  <r>
    <x v="0"/>
    <x v="0"/>
    <s v="USA"/>
    <s v="Q12014"/>
    <d v="2013-12-19T00:00:00"/>
    <s v="December"/>
    <x v="3"/>
    <m/>
    <x v="839"/>
    <s v="EDW - Compass"/>
    <s v="23333972"/>
    <x v="410"/>
    <x v="411"/>
    <s v="ATTACH_BY_ORDERNO"/>
    <s v="NO"/>
    <n v="-921600"/>
    <s v="Services"/>
    <s v="ICOEM"/>
    <s v="OPP-0000948458"/>
    <x v="0"/>
    <m/>
    <m/>
    <m/>
    <x v="1"/>
    <x v="0"/>
  </r>
  <r>
    <x v="0"/>
    <x v="0"/>
    <s v="USA"/>
    <s v="Q12014"/>
    <d v="2013-12-19T00:00:00"/>
    <s v="December"/>
    <x v="3"/>
    <m/>
    <x v="839"/>
    <s v="EDW - Compass"/>
    <s v="23333972"/>
    <x v="410"/>
    <x v="411"/>
    <s v="ATTACH_BY_AMIDID"/>
    <s v="NO"/>
    <n v="921600"/>
    <s v="Services"/>
    <s v="ICOEM"/>
    <s v="OPP-0000948458"/>
    <x v="0"/>
    <m/>
    <m/>
    <m/>
    <x v="1"/>
    <x v="0"/>
  </r>
  <r>
    <x v="0"/>
    <x v="0"/>
    <s v="USA"/>
    <s v="Q12014"/>
    <d v="2013-11-01T00:00:00"/>
    <s v="November"/>
    <x v="1"/>
    <m/>
    <x v="840"/>
    <s v="EDW - Non Compass"/>
    <s v="26Z070629"/>
    <x v="410"/>
    <x v="411"/>
    <s v="NO"/>
    <s v="NO"/>
    <n v="-30000"/>
    <s v="ART"/>
    <s v="HPFS Authorization Letter"/>
    <s v="N/A"/>
    <x v="0"/>
    <m/>
    <m/>
    <m/>
    <x v="0"/>
    <x v="0"/>
  </r>
  <r>
    <x v="0"/>
    <x v="0"/>
    <s v="USA"/>
    <s v="Q12014"/>
    <d v="2013-11-01T00:00:00"/>
    <s v="November"/>
    <x v="0"/>
    <m/>
    <x v="840"/>
    <s v="EDW - Non Compass"/>
    <s v="26Z070629"/>
    <x v="410"/>
    <x v="411"/>
    <s v="NO"/>
    <s v="NO"/>
    <n v="-106250"/>
    <s v="Education"/>
    <s v="HPFS Authorization Letter"/>
    <s v="N/A"/>
    <x v="0"/>
    <m/>
    <m/>
    <m/>
    <x v="0"/>
    <x v="0"/>
  </r>
  <r>
    <x v="0"/>
    <x v="0"/>
    <s v="USA"/>
    <s v="Q12014"/>
    <d v="2013-12-19T00:00:00"/>
    <s v="December"/>
    <x v="3"/>
    <s v="Jackiewicz, Gary"/>
    <x v="841"/>
    <s v="EDW - Compass"/>
    <s v="23431943"/>
    <x v="411"/>
    <x v="412"/>
    <s v="NO"/>
    <s v="NO"/>
    <n v="-2321"/>
    <s v="Services"/>
    <s v="POX103788422"/>
    <s v="OPP-0000415114"/>
    <x v="1"/>
    <s v="E-NYC Metro"/>
    <s v="1-Strat"/>
    <s v="1-Strat EG"/>
    <x v="1"/>
    <x v="0"/>
  </r>
  <r>
    <x v="0"/>
    <x v="0"/>
    <s v="USA"/>
    <s v="Q12014"/>
    <d v="2013-12-19T00:00:00"/>
    <s v="December"/>
    <x v="3"/>
    <s v="Jackiewicz, Gary"/>
    <x v="841"/>
    <s v="EDW - Compass"/>
    <s v="23431943"/>
    <x v="411"/>
    <x v="412"/>
    <s v="NO"/>
    <s v="NO"/>
    <n v="1688"/>
    <s v="Services"/>
    <s v="POX103788422"/>
    <s v="OPP-0000415114"/>
    <x v="1"/>
    <s v="E-NYC Metro"/>
    <s v="1-Strat"/>
    <s v="1-Strat EG"/>
    <x v="1"/>
    <x v="0"/>
  </r>
  <r>
    <x v="0"/>
    <x v="0"/>
    <s v="USA"/>
    <s v="Q12014"/>
    <d v="2013-11-12T00:00:00"/>
    <s v="November"/>
    <x v="0"/>
    <s v="Jackiewicz, Gary"/>
    <x v="842"/>
    <s v="EDW - Compass"/>
    <s v="50020895"/>
    <x v="411"/>
    <x v="412"/>
    <s v="NO"/>
    <s v="ATTACH_BY_AMIDID"/>
    <n v="2250"/>
    <s v="Education"/>
    <s v="MC/6873/3/2015"/>
    <s v="N/A"/>
    <x v="1"/>
    <s v="E-NYC Metro"/>
    <s v="1-Strat"/>
    <s v="1-Strat EG"/>
    <x v="0"/>
    <x v="2"/>
  </r>
  <r>
    <x v="0"/>
    <x v="0"/>
    <s v="USA"/>
    <s v="Q12014"/>
    <d v="2013-11-07T00:00:00"/>
    <s v="November"/>
    <x v="3"/>
    <s v="Jackiewicz, Gary"/>
    <x v="841"/>
    <s v="EDW - Compass"/>
    <s v="23431943"/>
    <x v="411"/>
    <x v="412"/>
    <s v="NO"/>
    <s v="ATTACH_BY_PO"/>
    <n v="-42200"/>
    <s v="Services"/>
    <s v="POX103788422"/>
    <s v="OPP-0000415114"/>
    <x v="1"/>
    <s v="E-NYC Metro"/>
    <s v="1-Strat"/>
    <s v="1-Strat EG"/>
    <x v="1"/>
    <x v="2"/>
  </r>
  <r>
    <x v="0"/>
    <x v="0"/>
    <s v="USA"/>
    <s v="Q12014"/>
    <d v="2013-11-07T00:00:00"/>
    <s v="November"/>
    <x v="3"/>
    <s v="Jackiewicz, Gary"/>
    <x v="841"/>
    <s v="EDW - Compass"/>
    <s v="23431943"/>
    <x v="411"/>
    <x v="412"/>
    <s v="NO"/>
    <s v="ATTACH_BY_AMIDID"/>
    <n v="38824"/>
    <s v="Services"/>
    <s v="POX103788422"/>
    <s v="OPP-0000415114"/>
    <x v="1"/>
    <s v="E-NYC Metro"/>
    <s v="1-Strat"/>
    <s v="1-Strat EG"/>
    <x v="1"/>
    <x v="2"/>
  </r>
  <r>
    <x v="0"/>
    <x v="0"/>
    <s v="USA"/>
    <s v="Q12014"/>
    <d v="2013-11-07T00:00:00"/>
    <s v="November"/>
    <x v="3"/>
    <s v="Jackiewicz, Gary"/>
    <x v="841"/>
    <s v="EDW - Compass"/>
    <s v="23431943"/>
    <x v="411"/>
    <x v="412"/>
    <s v="NO"/>
    <s v="ATTACH_BY_AMIDID"/>
    <n v="3376"/>
    <s v="Services"/>
    <s v="POX103788422"/>
    <s v="OPP-0000415114"/>
    <x v="1"/>
    <s v="E-NYC Metro"/>
    <s v="1-Strat"/>
    <s v="1-Strat EG"/>
    <x v="1"/>
    <x v="2"/>
  </r>
  <r>
    <x v="0"/>
    <x v="0"/>
    <s v="USA"/>
    <s v="Q12014"/>
    <d v="2013-12-19T00:00:00"/>
    <s v="December"/>
    <x v="3"/>
    <s v="Jackiewicz, Gary"/>
    <x v="841"/>
    <s v="EDW - Compass"/>
    <s v="23431943"/>
    <x v="411"/>
    <x v="412"/>
    <s v="NO"/>
    <s v="NO"/>
    <n v="633"/>
    <s v="Services"/>
    <s v="POX103788422"/>
    <s v="OPP-0000415114"/>
    <x v="1"/>
    <s v="E-NYC Metro"/>
    <s v="1-Strat"/>
    <s v="1-Strat EG"/>
    <x v="1"/>
    <x v="0"/>
  </r>
  <r>
    <x v="0"/>
    <x v="0"/>
    <s v="USA"/>
    <s v="Q12014"/>
    <d v="2013-12-09T00:00:00"/>
    <s v="December"/>
    <x v="3"/>
    <s v="Jackiewicz, Gary"/>
    <x v="843"/>
    <s v="EDW - Compass"/>
    <s v="23397810"/>
    <x v="411"/>
    <x v="412"/>
    <s v="NO"/>
    <s v="NO"/>
    <n v="11997.259765625"/>
    <s v="Services"/>
    <s v="POX103737033"/>
    <s v="OPP-0000301589"/>
    <x v="1"/>
    <s v="E-NYC Metro"/>
    <s v="1-Strat"/>
    <s v="1-Strat EG"/>
    <x v="1"/>
    <x v="0"/>
  </r>
  <r>
    <x v="0"/>
    <x v="0"/>
    <s v="USA"/>
    <s v="Q12014"/>
    <d v="2013-12-09T00:00:00"/>
    <s v="December"/>
    <x v="3"/>
    <s v="Jackiewicz, Gary"/>
    <x v="843"/>
    <s v="EDW - Compass"/>
    <s v="23397810"/>
    <x v="411"/>
    <x v="412"/>
    <s v="NO"/>
    <s v="NO"/>
    <n v="31612.5"/>
    <s v="Services"/>
    <s v="POX103737033"/>
    <s v="OPP-0000301589"/>
    <x v="1"/>
    <s v="E-NYC Metro"/>
    <s v="1-Strat"/>
    <s v="1-Strat EG"/>
    <x v="1"/>
    <x v="0"/>
  </r>
  <r>
    <x v="0"/>
    <x v="0"/>
    <s v="USA"/>
    <s v="Q12014"/>
    <d v="2013-12-09T00:00:00"/>
    <s v="December"/>
    <x v="3"/>
    <s v="Jackiewicz, Gary"/>
    <x v="843"/>
    <s v="EDW - Compass"/>
    <s v="23397810"/>
    <x v="411"/>
    <x v="412"/>
    <s v="NO"/>
    <s v="NO"/>
    <n v="2629.929931640625"/>
    <s v="Services"/>
    <s v="POX103737033"/>
    <s v="OPP-0000301589"/>
    <x v="1"/>
    <s v="E-NYC Metro"/>
    <s v="1-Strat"/>
    <s v="1-Strat EG"/>
    <x v="1"/>
    <x v="0"/>
  </r>
  <r>
    <x v="0"/>
    <x v="0"/>
    <s v="USA"/>
    <s v="Q12014"/>
    <d v="2013-12-09T00:00:00"/>
    <s v="December"/>
    <x v="3"/>
    <s v="Jackiewicz, Gary"/>
    <x v="843"/>
    <s v="EDW - Compass"/>
    <s v="23397810"/>
    <x v="411"/>
    <x v="412"/>
    <s v="NO"/>
    <s v="NO"/>
    <n v="-31612.5"/>
    <s v="Services"/>
    <s v="POX103737033"/>
    <s v="OPP-0000301589"/>
    <x v="1"/>
    <s v="E-NYC Metro"/>
    <s v="1-Strat"/>
    <s v="1-Strat EG"/>
    <x v="1"/>
    <x v="0"/>
  </r>
  <r>
    <x v="0"/>
    <x v="0"/>
    <s v="USA"/>
    <s v="Q12014"/>
    <d v="2013-12-09T00:00:00"/>
    <s v="December"/>
    <x v="3"/>
    <s v="Jackiewicz, Gary"/>
    <x v="843"/>
    <s v="EDW - Compass"/>
    <s v="23397810"/>
    <x v="411"/>
    <x v="412"/>
    <s v="NO"/>
    <s v="NO"/>
    <n v="-18480"/>
    <s v="Services"/>
    <s v="POX103737033"/>
    <s v="OPP-0000301589"/>
    <x v="1"/>
    <s v="E-NYC Metro"/>
    <s v="1-Strat"/>
    <s v="1-Strat EG"/>
    <x v="1"/>
    <x v="0"/>
  </r>
  <r>
    <x v="0"/>
    <x v="0"/>
    <s v="USA"/>
    <s v="Q12014"/>
    <d v="2013-12-09T00:00:00"/>
    <s v="December"/>
    <x v="3"/>
    <s v="Jackiewicz, Gary"/>
    <x v="843"/>
    <s v="EDW - Compass"/>
    <s v="23397810"/>
    <x v="411"/>
    <x v="412"/>
    <s v="NO"/>
    <s v="NO"/>
    <n v="18480"/>
    <s v="Services"/>
    <s v="POX103737033"/>
    <s v="OPP-0000301589"/>
    <x v="1"/>
    <s v="E-NYC Metro"/>
    <s v="1-Strat"/>
    <s v="1-Strat EG"/>
    <x v="1"/>
    <x v="0"/>
  </r>
  <r>
    <x v="0"/>
    <x v="0"/>
    <s v="USA"/>
    <s v="Q12014"/>
    <d v="2013-12-17T00:00:00"/>
    <s v="December"/>
    <x v="4"/>
    <s v="Jackiewicz, Gary"/>
    <x v="844"/>
    <s v="EDW - Compass"/>
    <s v="23776723"/>
    <x v="411"/>
    <x v="412"/>
    <s v="NO"/>
    <s v="NO"/>
    <n v="9600"/>
    <s v="Services"/>
    <s v="POX104231690"/>
    <s v="N/A"/>
    <x v="1"/>
    <s v="E-NYC Metro"/>
    <s v="1-Strat"/>
    <s v="1-Strat EG"/>
    <x v="0"/>
    <x v="0"/>
  </r>
  <r>
    <x v="0"/>
    <x v="0"/>
    <s v="USA"/>
    <s v="Q12014"/>
    <d v="2013-12-17T00:00:00"/>
    <s v="December"/>
    <x v="4"/>
    <s v="Jackiewicz, Gary"/>
    <x v="844"/>
    <s v="EDW - Compass"/>
    <s v="23776723"/>
    <x v="411"/>
    <x v="412"/>
    <s v="NO"/>
    <s v="NO"/>
    <n v="38400"/>
    <s v="Services"/>
    <s v="POX104231690"/>
    <s v="N/A"/>
    <x v="1"/>
    <s v="E-NYC Metro"/>
    <s v="1-Strat"/>
    <s v="1-Strat EG"/>
    <x v="0"/>
    <x v="0"/>
  </r>
  <r>
    <x v="0"/>
    <x v="0"/>
    <s v="USA"/>
    <s v="Q12014"/>
    <d v="2013-12-06T00:00:00"/>
    <s v="December"/>
    <x v="3"/>
    <s v="Jackiewicz, Gary"/>
    <x v="845"/>
    <s v="EDW - Compass"/>
    <s v="22926453"/>
    <x v="411"/>
    <x v="412"/>
    <s v="NO"/>
    <s v="NO"/>
    <n v="-5400"/>
    <s v="Services"/>
    <s v="POX103026844"/>
    <s v="OPP-0000301589"/>
    <x v="1"/>
    <s v="E-NYC Metro"/>
    <s v="1-Strat"/>
    <s v="1-Strat EG"/>
    <x v="1"/>
    <x v="0"/>
  </r>
  <r>
    <x v="0"/>
    <x v="0"/>
    <s v="USA"/>
    <s v="Q12014"/>
    <d v="2013-12-06T00:00:00"/>
    <s v="December"/>
    <x v="3"/>
    <s v="Jackiewicz, Gary"/>
    <x v="845"/>
    <s v="EDW - Compass"/>
    <s v="22926453"/>
    <x v="411"/>
    <x v="412"/>
    <s v="NO"/>
    <s v="NO"/>
    <n v="5400"/>
    <s v="Services"/>
    <s v="POX103026844"/>
    <s v="OPP-0000301589"/>
    <x v="1"/>
    <s v="E-NYC Metro"/>
    <s v="1-Strat"/>
    <s v="1-Strat EG"/>
    <x v="1"/>
    <x v="0"/>
  </r>
  <r>
    <x v="0"/>
    <x v="0"/>
    <s v="USA"/>
    <s v="Q12014"/>
    <d v="2013-12-06T00:00:00"/>
    <s v="December"/>
    <x v="3"/>
    <s v="Jackiewicz, Gary"/>
    <x v="845"/>
    <s v="EDW - Compass"/>
    <s v="22926453"/>
    <x v="411"/>
    <x v="412"/>
    <s v="NO"/>
    <s v="NO"/>
    <n v="402"/>
    <s v="Services"/>
    <s v="POX103026844"/>
    <s v="OPP-0000301589"/>
    <x v="1"/>
    <s v="E-NYC Metro"/>
    <s v="1-Strat"/>
    <s v="1-Strat EG"/>
    <x v="1"/>
    <x v="0"/>
  </r>
  <r>
    <x v="0"/>
    <x v="0"/>
    <s v="USA"/>
    <s v="Q12014"/>
    <d v="2013-11-11T00:00:00"/>
    <s v="November"/>
    <x v="3"/>
    <s v="Jackiewicz, Gary"/>
    <x v="843"/>
    <s v="EDW - Compass"/>
    <s v="23397810"/>
    <x v="411"/>
    <x v="412"/>
    <s v="NO"/>
    <s v="ATTACH_BY_PO"/>
    <n v="-39600"/>
    <s v="Services"/>
    <s v="POX103737033"/>
    <s v="OPP-0000301589"/>
    <x v="1"/>
    <s v="E-NYC Metro"/>
    <s v="1-Strat"/>
    <s v="1-Strat EG"/>
    <x v="1"/>
    <x v="2"/>
  </r>
  <r>
    <x v="0"/>
    <x v="0"/>
    <s v="USA"/>
    <s v="Q12014"/>
    <d v="2013-11-11T00:00:00"/>
    <s v="November"/>
    <x v="3"/>
    <s v="Jackiewicz, Gary"/>
    <x v="843"/>
    <s v="EDW - Compass"/>
    <s v="23397810"/>
    <x v="411"/>
    <x v="412"/>
    <s v="NO"/>
    <s v="ATTACH_BY_AMIDID"/>
    <n v="39600"/>
    <s v="Services"/>
    <s v="POX103737033"/>
    <s v="OPP-0000301589"/>
    <x v="1"/>
    <s v="E-NYC Metro"/>
    <s v="1-Strat"/>
    <s v="1-Strat EG"/>
    <x v="1"/>
    <x v="2"/>
  </r>
  <r>
    <x v="0"/>
    <x v="0"/>
    <s v="USA"/>
    <s v="Q12014"/>
    <d v="2013-11-11T00:00:00"/>
    <s v="November"/>
    <x v="3"/>
    <s v="Jackiewicz, Gary"/>
    <x v="843"/>
    <s v="EDW - Compass"/>
    <s v="23397810"/>
    <x v="411"/>
    <x v="412"/>
    <s v="NO"/>
    <s v="ATTACH_BY_AMIDID"/>
    <n v="2816.25"/>
    <s v="Services"/>
    <s v="POX103737033"/>
    <s v="OPP-0000301589"/>
    <x v="1"/>
    <s v="E-NYC Metro"/>
    <s v="1-Strat"/>
    <s v="1-Strat EG"/>
    <x v="1"/>
    <x v="2"/>
  </r>
  <r>
    <x v="0"/>
    <x v="0"/>
    <s v="USA"/>
    <s v="Q12014"/>
    <d v="2013-12-12T00:00:00"/>
    <s v="December"/>
    <x v="0"/>
    <m/>
    <x v="846"/>
    <s v="EDW - Compass"/>
    <s v="50121447"/>
    <x v="412"/>
    <x v="413"/>
    <s v="NO"/>
    <s v="NO"/>
    <n v="15000"/>
    <s v="Education"/>
    <s v="CC001/9774/1/16"/>
    <s v="N/A"/>
    <x v="2"/>
    <s v="W-NC Ohio Valley"/>
    <s v="5-Territory"/>
    <s v="5-Territory"/>
    <x v="0"/>
    <x v="0"/>
  </r>
  <r>
    <x v="0"/>
    <x v="0"/>
    <s v="USA"/>
    <s v="Q12014"/>
    <d v="2013-11-18T00:00:00"/>
    <s v="November"/>
    <x v="3"/>
    <s v="Matthews, Tom"/>
    <x v="847"/>
    <s v="EDW - Compass"/>
    <s v="22768461"/>
    <x v="413"/>
    <x v="414"/>
    <s v="NO"/>
    <s v="NO"/>
    <n v="-6240"/>
    <s v="Services"/>
    <s v="SOW10/18/12Michael J.Rada"/>
    <s v="0PP-0000259337"/>
    <x v="2"/>
    <s v="W-NC Great Lakes"/>
    <s v="1-Strat"/>
    <s v="1-Strat SW"/>
    <x v="1"/>
    <x v="0"/>
  </r>
  <r>
    <x v="0"/>
    <x v="0"/>
    <s v="USA"/>
    <s v="Q12014"/>
    <d v="2013-11-18T00:00:00"/>
    <s v="November"/>
    <x v="3"/>
    <s v="Matthews, Tom"/>
    <x v="847"/>
    <s v="EDW - Compass"/>
    <s v="22768461"/>
    <x v="413"/>
    <x v="414"/>
    <s v="NO"/>
    <s v="NO"/>
    <n v="-57112.5"/>
    <s v="Services"/>
    <s v="SOW10/18/12Michael J.Rada"/>
    <s v="0PP-0000259337"/>
    <x v="2"/>
    <s v="W-NC Great Lakes"/>
    <s v="1-Strat"/>
    <s v="1-Strat SW"/>
    <x v="1"/>
    <x v="0"/>
  </r>
  <r>
    <x v="0"/>
    <x v="0"/>
    <s v="USA"/>
    <s v="Q12014"/>
    <d v="2013-11-18T00:00:00"/>
    <s v="November"/>
    <x v="3"/>
    <s v="Matthews, Tom"/>
    <x v="847"/>
    <s v="EDW - Compass"/>
    <s v="22768461"/>
    <x v="413"/>
    <x v="414"/>
    <s v="NO"/>
    <s v="NO"/>
    <n v="-1040"/>
    <s v="Services"/>
    <s v="SOW10/18/12Michael J.Rada"/>
    <s v="0PP-0000259337"/>
    <x v="2"/>
    <s v="W-NC Great Lakes"/>
    <s v="1-Strat"/>
    <s v="1-Strat SW"/>
    <x v="1"/>
    <x v="0"/>
  </r>
  <r>
    <x v="0"/>
    <x v="0"/>
    <s v="USA"/>
    <s v="Q12014"/>
    <d v="2013-12-19T00:00:00"/>
    <s v="December"/>
    <x v="0"/>
    <m/>
    <x v="848"/>
    <s v="EDW - Non Compass"/>
    <s v="24Z129801"/>
    <x v="0"/>
    <x v="12"/>
    <s v="NO"/>
    <s v="NO"/>
    <n v="2280"/>
    <s v="Education"/>
    <s v="103300887471"/>
    <s v="N/A"/>
    <x v="0"/>
    <m/>
    <m/>
    <m/>
    <x v="0"/>
    <x v="0"/>
  </r>
  <r>
    <x v="0"/>
    <x v="0"/>
    <s v="USA"/>
    <s v="Q12014"/>
    <d v="2013-11-12T00:00:00"/>
    <s v="November"/>
    <x v="0"/>
    <m/>
    <x v="849"/>
    <s v="EDW - Compass"/>
    <s v="50020900"/>
    <x v="414"/>
    <x v="415"/>
    <s v="ATTACH_BY_PO"/>
    <s v="NO"/>
    <n v="40000"/>
    <s v="Education"/>
    <s v="103300861317"/>
    <s v="N/A"/>
    <x v="2"/>
    <s v="W-Southwest"/>
    <s v="5-Territory"/>
    <s v="5-Territory"/>
    <x v="0"/>
    <x v="0"/>
  </r>
  <r>
    <x v="0"/>
    <x v="0"/>
    <s v="USA"/>
    <s v="Q12014"/>
    <d v="2013-12-06T00:00:00"/>
    <s v="December"/>
    <x v="0"/>
    <m/>
    <x v="850"/>
    <s v="EDW - Non Compass"/>
    <s v="24Z127905"/>
    <x v="0"/>
    <x v="12"/>
    <s v="NO"/>
    <s v="NO"/>
    <n v="1710"/>
    <s v="Education"/>
    <s v="103300879315"/>
    <s v="N/A"/>
    <x v="0"/>
    <m/>
    <m/>
    <m/>
    <x v="0"/>
    <x v="0"/>
  </r>
  <r>
    <x v="0"/>
    <x v="0"/>
    <s v="USA"/>
    <s v="Q12014"/>
    <d v="2013-11-26T00:00:00"/>
    <s v="November"/>
    <x v="0"/>
    <m/>
    <x v="851"/>
    <s v="EDW - Non Compass"/>
    <s v="24Z126821"/>
    <x v="0"/>
    <x v="12"/>
    <s v="NO"/>
    <s v="NO"/>
    <n v="3420"/>
    <s v="Education"/>
    <s v="103300874421"/>
    <s v="N/A"/>
    <x v="0"/>
    <m/>
    <m/>
    <m/>
    <x v="0"/>
    <x v="0"/>
  </r>
  <r>
    <x v="0"/>
    <x v="0"/>
    <s v="USA"/>
    <s v="Q12014"/>
    <d v="2013-12-27T00:00:00"/>
    <s v="December"/>
    <x v="2"/>
    <m/>
    <x v="852"/>
    <s v="EDW - Compass"/>
    <s v="50162071"/>
    <x v="415"/>
    <x v="416"/>
    <s v="ATTACH_BY_AMIDID"/>
    <s v="NO"/>
    <n v="949.91998291015625"/>
    <s v="ART"/>
    <s v="HQR-3000241956"/>
    <s v="N/A"/>
    <x v="1"/>
    <s v="E-Mid Atlantic"/>
    <s v="3-Comm T1"/>
    <s v="3-Comm T1"/>
    <x v="0"/>
    <x v="0"/>
  </r>
  <r>
    <x v="0"/>
    <x v="0"/>
    <s v="USA"/>
    <s v="Q12014"/>
    <d v="2013-12-27T00:00:00"/>
    <s v="December"/>
    <x v="2"/>
    <m/>
    <x v="852"/>
    <s v="EDW - Compass"/>
    <s v="50162071"/>
    <x v="415"/>
    <x v="416"/>
    <s v="ATTACH_BY_AMIDID"/>
    <s v="NO"/>
    <n v="1542.719970703125"/>
    <s v="ART"/>
    <s v="HQR-3000241956"/>
    <s v="N/A"/>
    <x v="1"/>
    <s v="E-Mid Atlantic"/>
    <s v="3-Comm T1"/>
    <s v="3-Comm T1"/>
    <x v="0"/>
    <x v="0"/>
  </r>
  <r>
    <x v="0"/>
    <x v="0"/>
    <s v="USA"/>
    <s v="Q12014"/>
    <d v="2013-12-27T00:00:00"/>
    <s v="December"/>
    <x v="2"/>
    <m/>
    <x v="852"/>
    <s v="EDW - Compass"/>
    <s v="50162071"/>
    <x v="415"/>
    <x v="416"/>
    <s v="ATTACH_BY_AMIDID"/>
    <s v="NO"/>
    <n v="949.91998291015625"/>
    <s v="ART"/>
    <s v="HQR-3000241956"/>
    <s v="N/A"/>
    <x v="1"/>
    <s v="E-Mid Atlantic"/>
    <s v="3-Comm T1"/>
    <s v="3-Comm T1"/>
    <x v="0"/>
    <x v="0"/>
  </r>
  <r>
    <x v="0"/>
    <x v="0"/>
    <s v="USA"/>
    <s v="Q12014"/>
    <d v="2013-12-27T00:00:00"/>
    <s v="December"/>
    <x v="2"/>
    <m/>
    <x v="852"/>
    <s v="EDW - Compass"/>
    <s v="50162071"/>
    <x v="415"/>
    <x v="416"/>
    <s v="ATTACH_BY_AMIDID"/>
    <s v="NO"/>
    <n v="949.91998291015625"/>
    <s v="ART"/>
    <s v="HQR-3000241956"/>
    <s v="N/A"/>
    <x v="1"/>
    <s v="E-Mid Atlantic"/>
    <s v="3-Comm T1"/>
    <s v="3-Comm T1"/>
    <x v="0"/>
    <x v="0"/>
  </r>
  <r>
    <x v="0"/>
    <x v="0"/>
    <s v="USA"/>
    <s v="Q12014"/>
    <d v="2013-12-27T00:00:00"/>
    <s v="December"/>
    <x v="2"/>
    <m/>
    <x v="852"/>
    <s v="EDW - Compass"/>
    <s v="50162071"/>
    <x v="415"/>
    <x v="416"/>
    <s v="ATTACH_BY_AMIDID"/>
    <s v="NO"/>
    <n v="1542.719970703125"/>
    <s v="ART"/>
    <s v="HQR-3000241956"/>
    <s v="N/A"/>
    <x v="1"/>
    <s v="E-Mid Atlantic"/>
    <s v="3-Comm T1"/>
    <s v="3-Comm T1"/>
    <x v="0"/>
    <x v="0"/>
  </r>
  <r>
    <x v="0"/>
    <x v="0"/>
    <s v="USA"/>
    <s v="Q12014"/>
    <d v="2013-12-27T00:00:00"/>
    <s v="December"/>
    <x v="2"/>
    <m/>
    <x v="852"/>
    <s v="EDW - Compass"/>
    <s v="50162071"/>
    <x v="415"/>
    <x v="416"/>
    <s v="ATTACH_BY_AMIDID"/>
    <s v="NO"/>
    <n v="949.91998291015625"/>
    <s v="ART"/>
    <s v="HQR-3000241956"/>
    <s v="N/A"/>
    <x v="1"/>
    <s v="E-Mid Atlantic"/>
    <s v="3-Comm T1"/>
    <s v="3-Comm T1"/>
    <x v="0"/>
    <x v="0"/>
  </r>
  <r>
    <x v="0"/>
    <x v="0"/>
    <s v="USA"/>
    <s v="Q12014"/>
    <d v="2013-12-12T00:00:00"/>
    <s v="December"/>
    <x v="3"/>
    <s v="TBH-Central 1"/>
    <x v="853"/>
    <s v="EDW - Compass"/>
    <s v="22146614"/>
    <x v="416"/>
    <x v="417"/>
    <s v="NO"/>
    <s v="NO"/>
    <n v="1195.1199951171875"/>
    <s v="Services"/>
    <s v="CSDO199880"/>
    <s v="CRMAM1-3-3NIA4B7"/>
    <x v="2"/>
    <s v="W-NC Great Lakes"/>
    <s v="2-Seed"/>
    <s v="2-Seed SW"/>
    <x v="1"/>
    <x v="0"/>
  </r>
  <r>
    <x v="0"/>
    <x v="0"/>
    <s v="USA"/>
    <s v="Q12014"/>
    <d v="2013-12-19T00:00:00"/>
    <s v="December"/>
    <x v="3"/>
    <s v="TBH-West"/>
    <x v="854"/>
    <s v="EDW - Compass"/>
    <s v="23309817"/>
    <x v="417"/>
    <x v="418"/>
    <s v="NO"/>
    <s v="NO"/>
    <n v="-79616"/>
    <s v="Services"/>
    <s v="ICOEM"/>
    <s v="OPP-0001229542"/>
    <x v="2"/>
    <s v="W-Northwest"/>
    <s v="2-Seed"/>
    <s v="2-Seed SW"/>
    <x v="1"/>
    <x v="0"/>
  </r>
  <r>
    <x v="0"/>
    <x v="0"/>
    <s v="USA"/>
    <s v="Q12014"/>
    <d v="2013-12-19T00:00:00"/>
    <s v="December"/>
    <x v="3"/>
    <s v="TBH-West"/>
    <x v="854"/>
    <s v="EDW - Compass"/>
    <s v="23309817"/>
    <x v="417"/>
    <x v="418"/>
    <s v="NO"/>
    <s v="NO"/>
    <n v="-119424"/>
    <s v="Services"/>
    <s v="ICOEM"/>
    <s v="OPP-0001229542"/>
    <x v="2"/>
    <s v="W-Northwest"/>
    <s v="2-Seed"/>
    <s v="2-Seed SW"/>
    <x v="1"/>
    <x v="0"/>
  </r>
  <r>
    <x v="0"/>
    <x v="0"/>
    <s v="USA"/>
    <s v="Q12014"/>
    <d v="2013-12-20T00:00:00"/>
    <s v="December"/>
    <x v="3"/>
    <s v="TBH-West"/>
    <x v="855"/>
    <s v="EDW - Compass"/>
    <s v="23390328"/>
    <x v="417"/>
    <x v="418"/>
    <s v="NO"/>
    <s v="NO"/>
    <n v="-24880"/>
    <s v="Services"/>
    <s v="ICOEM"/>
    <s v="OPP-0001389131"/>
    <x v="2"/>
    <s v="W-Northwest"/>
    <s v="2-Seed"/>
    <s v="2-Seed SW"/>
    <x v="1"/>
    <x v="0"/>
  </r>
  <r>
    <x v="0"/>
    <x v="0"/>
    <s v="USA"/>
    <s v="Q12014"/>
    <d v="2013-12-20T00:00:00"/>
    <s v="December"/>
    <x v="3"/>
    <s v="TBH-West"/>
    <x v="855"/>
    <s v="EDW - Compass"/>
    <s v="23390328"/>
    <x v="417"/>
    <x v="418"/>
    <s v="NO"/>
    <s v="NO"/>
    <n v="-111960"/>
    <s v="Services"/>
    <s v="ICOEM"/>
    <s v="OPP-0001389131"/>
    <x v="2"/>
    <s v="W-Northwest"/>
    <s v="2-Seed"/>
    <s v="2-Seed SW"/>
    <x v="1"/>
    <x v="0"/>
  </r>
  <r>
    <x v="0"/>
    <x v="0"/>
    <s v="USA"/>
    <s v="Q12014"/>
    <d v="2013-12-20T00:00:00"/>
    <s v="December"/>
    <x v="3"/>
    <s v="TBH-West"/>
    <x v="855"/>
    <s v="EDW - Compass"/>
    <s v="23390328"/>
    <x v="417"/>
    <x v="418"/>
    <s v="NO"/>
    <s v="NO"/>
    <n v="-111960"/>
    <s v="Services"/>
    <s v="ICOEM"/>
    <s v="OPP-0001389131"/>
    <x v="2"/>
    <s v="W-Northwest"/>
    <s v="2-Seed"/>
    <s v="2-Seed SW"/>
    <x v="1"/>
    <x v="0"/>
  </r>
  <r>
    <x v="0"/>
    <x v="0"/>
    <s v="USA"/>
    <s v="Q12014"/>
    <d v="2013-12-18T00:00:00"/>
    <s v="December"/>
    <x v="3"/>
    <s v="TBH-US-East3"/>
    <x v="856"/>
    <s v="EDW - Compass"/>
    <s v="22160656"/>
    <x v="418"/>
    <x v="419"/>
    <s v="NO"/>
    <s v="NO"/>
    <n v="-84402"/>
    <s v="Services"/>
    <s v="Per Signed SOW."/>
    <s v="CRMAM1-3-UYTGNH"/>
    <x v="1"/>
    <s v="E-NYC Metro"/>
    <s v="1-Strat"/>
    <s v="1-Strat EG"/>
    <x v="1"/>
    <x v="0"/>
  </r>
  <r>
    <x v="0"/>
    <x v="0"/>
    <s v="USA"/>
    <s v="Q12014"/>
    <d v="2013-12-18T00:00:00"/>
    <s v="December"/>
    <x v="3"/>
    <s v="TBH-US-East3"/>
    <x v="856"/>
    <s v="EDW - Compass"/>
    <s v="22160656"/>
    <x v="418"/>
    <x v="419"/>
    <s v="NO"/>
    <s v="NO"/>
    <n v="-100.40000152587891"/>
    <s v="Services"/>
    <s v="Per Signed SOW."/>
    <s v="CRMAM1-3-UYTGNH"/>
    <x v="1"/>
    <s v="E-NYC Metro"/>
    <s v="1-Strat"/>
    <s v="1-Strat EG"/>
    <x v="1"/>
    <x v="0"/>
  </r>
  <r>
    <x v="0"/>
    <x v="0"/>
    <s v="USA"/>
    <s v="Q12014"/>
    <d v="2013-12-18T00:00:00"/>
    <s v="December"/>
    <x v="3"/>
    <s v="TBH-US-East3"/>
    <x v="857"/>
    <s v="EDW - Compass"/>
    <s v="23781969"/>
    <x v="418"/>
    <x v="419"/>
    <s v="NO"/>
    <s v="NO"/>
    <n v="70502.3984375"/>
    <s v="Services"/>
    <s v="Per signed SOW 10-3-13"/>
    <s v="TBD"/>
    <x v="1"/>
    <s v="E-NYC Metro"/>
    <s v="1-Strat"/>
    <s v="1-Strat EG"/>
    <x v="1"/>
    <x v="0"/>
  </r>
  <r>
    <x v="0"/>
    <x v="0"/>
    <s v="USA"/>
    <s v="Q12014"/>
    <d v="2013-12-18T00:00:00"/>
    <s v="December"/>
    <x v="3"/>
    <s v="TBH-US-East3"/>
    <x v="857"/>
    <s v="EDW - Compass"/>
    <s v="23781969"/>
    <x v="418"/>
    <x v="419"/>
    <s v="NO"/>
    <s v="NO"/>
    <n v="14000"/>
    <s v="Services"/>
    <s v="Per signed SOW 10-3-13"/>
    <s v="TBD"/>
    <x v="1"/>
    <s v="E-NYC Metro"/>
    <s v="1-Strat"/>
    <s v="1-Strat EG"/>
    <x v="1"/>
    <x v="0"/>
  </r>
  <r>
    <x v="0"/>
    <x v="0"/>
    <s v="USA"/>
    <s v="Q12014"/>
    <d v="2013-11-04T00:00:00"/>
    <s v="November"/>
    <x v="3"/>
    <s v="TBH-US-East3"/>
    <x v="858"/>
    <s v="EDW - Compass"/>
    <s v="21859027"/>
    <x v="418"/>
    <x v="419"/>
    <s v="NO"/>
    <s v="NO"/>
    <n v="-36465"/>
    <s v="Services"/>
    <s v="Per SOW signed 10-12-11"/>
    <s v="3-UYTGNH"/>
    <x v="1"/>
    <s v="E-NYC Metro"/>
    <s v="1-Strat"/>
    <s v="1-Strat EG"/>
    <x v="1"/>
    <x v="0"/>
  </r>
  <r>
    <x v="0"/>
    <x v="0"/>
    <s v="USA"/>
    <s v="Q12014"/>
    <d v="2013-11-04T00:00:00"/>
    <s v="November"/>
    <x v="3"/>
    <s v="TBH-US-East3"/>
    <x v="858"/>
    <s v="EDW - Compass"/>
    <s v="21859027"/>
    <x v="418"/>
    <x v="419"/>
    <s v="NO"/>
    <s v="NO"/>
    <n v="36465"/>
    <s v="Services"/>
    <s v="Per SOW signed 10-12-11"/>
    <s v="3-UYTGNH"/>
    <x v="1"/>
    <s v="E-NYC Metro"/>
    <s v="1-Strat"/>
    <s v="1-Strat EG"/>
    <x v="1"/>
    <x v="0"/>
  </r>
  <r>
    <x v="0"/>
    <x v="0"/>
    <s v="USA"/>
    <s v="Q12014"/>
    <d v="2013-12-06T00:00:00"/>
    <s v="December"/>
    <x v="3"/>
    <s v="TBH-US-East3"/>
    <x v="858"/>
    <s v="EDW - Compass"/>
    <s v="21859027"/>
    <x v="418"/>
    <x v="419"/>
    <s v="NO"/>
    <s v="NO"/>
    <n v="-30615"/>
    <s v="Services"/>
    <s v="Per SOW signed 10-12-11"/>
    <s v="3-UYTGNH"/>
    <x v="1"/>
    <s v="E-NYC Metro"/>
    <s v="1-Strat"/>
    <s v="1-Strat EG"/>
    <x v="1"/>
    <x v="0"/>
  </r>
  <r>
    <x v="0"/>
    <x v="0"/>
    <s v="USA"/>
    <s v="Q12014"/>
    <d v="2013-12-06T00:00:00"/>
    <s v="December"/>
    <x v="3"/>
    <s v="TBH-US-East3"/>
    <x v="858"/>
    <s v="EDW - Compass"/>
    <s v="21859027"/>
    <x v="418"/>
    <x v="419"/>
    <s v="NO"/>
    <s v="NO"/>
    <n v="30615"/>
    <s v="Services"/>
    <s v="Per SOW signed 10-12-11"/>
    <s v="3-UYTGNH"/>
    <x v="1"/>
    <s v="E-NYC Metro"/>
    <s v="1-Strat"/>
    <s v="1-Strat EG"/>
    <x v="1"/>
    <x v="0"/>
  </r>
  <r>
    <x v="0"/>
    <x v="0"/>
    <s v="USA"/>
    <s v="Q12014"/>
    <d v="2013-12-11T00:00:00"/>
    <s v="December"/>
    <x v="3"/>
    <s v="Robinson, Tom"/>
    <x v="859"/>
    <s v="EDW - Compass"/>
    <s v="23183658"/>
    <x v="419"/>
    <x v="420"/>
    <s v="NO"/>
    <s v="NO"/>
    <n v="-20496"/>
    <s v="Services"/>
    <s v="31932012"/>
    <s v="OPP-0000124053"/>
    <x v="2"/>
    <s v="W-South Central"/>
    <s v="1-Strat"/>
    <s v="1-Strat EG"/>
    <x v="1"/>
    <x v="0"/>
  </r>
  <r>
    <x v="0"/>
    <x v="0"/>
    <s v="USA"/>
    <s v="Q12014"/>
    <d v="2013-12-11T00:00:00"/>
    <s v="December"/>
    <x v="3"/>
    <s v="Robinson, Tom"/>
    <x v="859"/>
    <s v="EDW - Compass"/>
    <s v="23183658"/>
    <x v="419"/>
    <x v="420"/>
    <s v="NO"/>
    <s v="NO"/>
    <n v="-5016"/>
    <s v="Services"/>
    <s v="31932012"/>
    <s v="OPP-0000124053"/>
    <x v="2"/>
    <s v="W-South Central"/>
    <s v="1-Strat"/>
    <s v="1-Strat EG"/>
    <x v="1"/>
    <x v="0"/>
  </r>
  <r>
    <x v="0"/>
    <x v="0"/>
    <s v="USA"/>
    <s v="Q12014"/>
    <d v="2013-12-11T00:00:00"/>
    <s v="December"/>
    <x v="3"/>
    <s v="Robinson, Tom"/>
    <x v="859"/>
    <s v="EDW - Compass"/>
    <s v="23183658"/>
    <x v="419"/>
    <x v="420"/>
    <s v="NO"/>
    <s v="NO"/>
    <n v="5016"/>
    <s v="Services"/>
    <s v="31932012"/>
    <s v="OPP-0000124053"/>
    <x v="2"/>
    <s v="W-South Central"/>
    <s v="1-Strat"/>
    <s v="1-Strat EG"/>
    <x v="1"/>
    <x v="0"/>
  </r>
  <r>
    <x v="0"/>
    <x v="0"/>
    <s v="USA"/>
    <s v="Q12014"/>
    <d v="2013-12-11T00:00:00"/>
    <s v="December"/>
    <x v="3"/>
    <s v="Robinson, Tom"/>
    <x v="859"/>
    <s v="EDW - Compass"/>
    <s v="23183658"/>
    <x v="419"/>
    <x v="420"/>
    <s v="NO"/>
    <s v="NO"/>
    <n v="20496"/>
    <s v="Services"/>
    <s v="31932012"/>
    <s v="OPP-0000124053"/>
    <x v="2"/>
    <s v="W-South Central"/>
    <s v="1-Strat"/>
    <s v="1-Strat EG"/>
    <x v="1"/>
    <x v="0"/>
  </r>
  <r>
    <x v="0"/>
    <x v="0"/>
    <s v="USA"/>
    <s v="Q12014"/>
    <d v="2013-11-27T00:00:00"/>
    <s v="November"/>
    <x v="3"/>
    <s v="Robinson, Tom"/>
    <x v="860"/>
    <s v="EDW - Compass"/>
    <s v="22526179"/>
    <x v="419"/>
    <x v="420"/>
    <s v="NO"/>
    <s v="NO"/>
    <n v="-270216.65625"/>
    <s v="Services"/>
    <s v="31557555"/>
    <s v="CRMAM1-3-39AHAJD"/>
    <x v="2"/>
    <s v="W-South Central"/>
    <s v="1-Strat"/>
    <s v="1-Strat EG"/>
    <x v="1"/>
    <x v="0"/>
  </r>
  <r>
    <x v="0"/>
    <x v="0"/>
    <s v="USA"/>
    <s v="Q12014"/>
    <d v="2013-11-19T00:00:00"/>
    <s v="November"/>
    <x v="3"/>
    <s v="Robinson, Tom"/>
    <x v="859"/>
    <s v="EDW - Compass"/>
    <s v="23183658"/>
    <x v="419"/>
    <x v="420"/>
    <s v="NO"/>
    <s v="NO"/>
    <n v="-23668"/>
    <s v="Services"/>
    <s v="31932012"/>
    <s v="OPP-0000124053"/>
    <x v="2"/>
    <s v="W-South Central"/>
    <s v="1-Strat"/>
    <s v="1-Strat EG"/>
    <x v="1"/>
    <x v="0"/>
  </r>
  <r>
    <x v="0"/>
    <x v="0"/>
    <s v="USA"/>
    <s v="Q12014"/>
    <d v="2013-11-19T00:00:00"/>
    <s v="November"/>
    <x v="3"/>
    <s v="Robinson, Tom"/>
    <x v="859"/>
    <s v="EDW - Compass"/>
    <s v="23183658"/>
    <x v="419"/>
    <x v="420"/>
    <s v="NO"/>
    <s v="NO"/>
    <n v="23668"/>
    <s v="Services"/>
    <s v="31932012"/>
    <s v="OPP-0000124053"/>
    <x v="2"/>
    <s v="W-South Central"/>
    <s v="1-Strat"/>
    <s v="1-Strat EG"/>
    <x v="1"/>
    <x v="0"/>
  </r>
  <r>
    <x v="0"/>
    <x v="0"/>
    <s v="USA"/>
    <s v="Q12014"/>
    <d v="2013-11-19T00:00:00"/>
    <s v="November"/>
    <x v="3"/>
    <s v="Robinson, Tom"/>
    <x v="859"/>
    <s v="EDW - Compass"/>
    <s v="23183658"/>
    <x v="419"/>
    <x v="420"/>
    <s v="NO"/>
    <s v="NO"/>
    <n v="1320"/>
    <s v="Services"/>
    <s v="31932012"/>
    <s v="OPP-0000124053"/>
    <x v="2"/>
    <s v="W-South Central"/>
    <s v="1-Strat"/>
    <s v="1-Strat EG"/>
    <x v="1"/>
    <x v="0"/>
  </r>
  <r>
    <x v="0"/>
    <x v="0"/>
    <s v="USA"/>
    <s v="Q12014"/>
    <d v="2013-11-19T00:00:00"/>
    <s v="November"/>
    <x v="3"/>
    <s v="Robinson, Tom"/>
    <x v="859"/>
    <s v="EDW - Compass"/>
    <s v="23183658"/>
    <x v="419"/>
    <x v="420"/>
    <s v="NO"/>
    <s v="NO"/>
    <n v="-5280"/>
    <s v="Services"/>
    <s v="31932012"/>
    <s v="OPP-0000124053"/>
    <x v="2"/>
    <s v="W-South Central"/>
    <s v="1-Strat"/>
    <s v="1-Strat EG"/>
    <x v="1"/>
    <x v="0"/>
  </r>
  <r>
    <x v="0"/>
    <x v="0"/>
    <s v="USA"/>
    <s v="Q12014"/>
    <d v="2013-11-19T00:00:00"/>
    <s v="November"/>
    <x v="3"/>
    <s v="Robinson, Tom"/>
    <x v="859"/>
    <s v="EDW - Compass"/>
    <s v="23183658"/>
    <x v="419"/>
    <x v="420"/>
    <s v="NO"/>
    <s v="NO"/>
    <n v="3960"/>
    <s v="Services"/>
    <s v="31932012"/>
    <s v="OPP-0000124053"/>
    <x v="2"/>
    <s v="W-South Central"/>
    <s v="1-Strat"/>
    <s v="1-Strat EG"/>
    <x v="1"/>
    <x v="0"/>
  </r>
  <r>
    <x v="0"/>
    <x v="0"/>
    <s v="USA"/>
    <s v="Q12014"/>
    <d v="2013-12-12T00:00:00"/>
    <s v="December"/>
    <x v="0"/>
    <s v="TBH-US-East2"/>
    <x v="861"/>
    <s v="EDW - Compass"/>
    <s v="50121444"/>
    <x v="420"/>
    <x v="421"/>
    <s v="NO"/>
    <s v="NO"/>
    <n v="3750"/>
    <s v="Education"/>
    <s v="CCVSA/8951/11/15"/>
    <s v="N/A"/>
    <x v="1"/>
    <s v="E-NYC Metro"/>
    <s v="2-Seed"/>
    <s v="2-Seed EG"/>
    <x v="0"/>
    <x v="0"/>
  </r>
  <r>
    <x v="0"/>
    <x v="0"/>
    <s v="USA"/>
    <s v="Q12014"/>
    <d v="2013-11-12T00:00:00"/>
    <s v="November"/>
    <x v="0"/>
    <m/>
    <x v="862"/>
    <s v="EDW - Compass"/>
    <s v="50020898"/>
    <x v="421"/>
    <x v="422"/>
    <s v="NO"/>
    <s v="NO"/>
    <n v="3750"/>
    <s v="Education"/>
    <s v="003/1002/9/2015"/>
    <s v="N/A"/>
    <x v="1"/>
    <s v="E-NYC Metro"/>
    <s v="3-Comm T1"/>
    <s v="3-Comm T1"/>
    <x v="0"/>
    <x v="1"/>
  </r>
  <r>
    <x v="0"/>
    <x v="0"/>
    <s v="USA"/>
    <s v="Q12014"/>
    <d v="2013-12-11T00:00:00"/>
    <s v="December"/>
    <x v="3"/>
    <s v="Marr, Kevin"/>
    <x v="863"/>
    <s v="EDW - Compass"/>
    <s v="23558958"/>
    <x v="422"/>
    <x v="423"/>
    <s v="NO"/>
    <s v="NO"/>
    <n v="2.3399999141693115"/>
    <s v="Services"/>
    <s v="SOW # CW478652"/>
    <s v="OPP-0001762513"/>
    <x v="1"/>
    <s v="E-Southeast"/>
    <s v="1-Strat"/>
    <s v="1-Strat EG"/>
    <x v="1"/>
    <x v="0"/>
  </r>
  <r>
    <x v="0"/>
    <x v="0"/>
    <s v="USA"/>
    <s v="Q12014"/>
    <d v="2013-11-11T00:00:00"/>
    <s v="November"/>
    <x v="0"/>
    <m/>
    <x v="864"/>
    <s v="EDW - Compass"/>
    <s v="55326009"/>
    <x v="423"/>
    <x v="424"/>
    <s v="NO"/>
    <s v="NO"/>
    <n v="-21250"/>
    <s v="Education"/>
    <s v="2740811399000001"/>
    <s v="N/A"/>
    <x v="2"/>
    <s v="W-Northwest"/>
    <s v="5-Territory"/>
    <s v="5-Territory"/>
    <x v="0"/>
    <x v="0"/>
  </r>
  <r>
    <x v="0"/>
    <x v="0"/>
    <s v="USA"/>
    <s v="Q12014"/>
    <d v="2013-12-28T00:00:00"/>
    <s v="December"/>
    <x v="3"/>
    <m/>
    <x v="865"/>
    <s v="EDW - Compass"/>
    <s v="22753014"/>
    <x v="424"/>
    <x v="425"/>
    <s v="NO"/>
    <s v="NO"/>
    <n v="4521.7900390625"/>
    <s v="Services"/>
    <s v="Signed SOW dated 10/31/2012"/>
    <s v="OPP-0000103442"/>
    <x v="1"/>
    <s v="E-Southeast"/>
    <s v="4-Comm T2"/>
    <s v="4-Comm T2"/>
    <x v="1"/>
    <x v="0"/>
  </r>
  <r>
    <x v="0"/>
    <x v="0"/>
    <s v="USA"/>
    <s v="Q12014"/>
    <d v="2013-12-31T00:00:00"/>
    <s v="December"/>
    <x v="3"/>
    <m/>
    <x v="866"/>
    <s v="EDW - Compass"/>
    <s v="23819803"/>
    <x v="424"/>
    <x v="425"/>
    <s v="NO"/>
    <s v="NO"/>
    <n v="102122"/>
    <s v="Services"/>
    <s v="Signed SOW dated 12/19/2013"/>
    <s v="OPP-0000103442"/>
    <x v="1"/>
    <s v="E-Southeast"/>
    <s v="4-Comm T2"/>
    <s v="4-Comm T2"/>
    <x v="2"/>
    <x v="0"/>
  </r>
  <r>
    <x v="0"/>
    <x v="0"/>
    <s v="USA"/>
    <s v="Q12014"/>
    <d v="2014-01-01T00:00:00"/>
    <s v="January"/>
    <x v="3"/>
    <m/>
    <x v="865"/>
    <s v="EDW - Compass"/>
    <s v="22753014"/>
    <x v="424"/>
    <x v="425"/>
    <s v="NO"/>
    <s v="NO"/>
    <n v="4521.7900390625"/>
    <s v="Services"/>
    <s v="Signed SOW dated 10/31/2012"/>
    <s v="OPP-0000103442"/>
    <x v="1"/>
    <s v="E-Southeast"/>
    <s v="4-Comm T2"/>
    <s v="4-Comm T2"/>
    <x v="1"/>
    <x v="0"/>
  </r>
  <r>
    <x v="0"/>
    <x v="0"/>
    <s v="USA"/>
    <s v="Q12014"/>
    <d v="2013-11-28T00:00:00"/>
    <s v="November"/>
    <x v="3"/>
    <m/>
    <x v="865"/>
    <s v="EDW - Compass"/>
    <s v="22753014"/>
    <x v="424"/>
    <x v="425"/>
    <s v="NO"/>
    <s v="NO"/>
    <n v="4521.7900390625"/>
    <s v="Services"/>
    <s v="Signed SOW dated 10/31/2012"/>
    <s v="OPP-0000103442"/>
    <x v="1"/>
    <s v="E-Southeast"/>
    <s v="4-Comm T2"/>
    <s v="4-Comm T2"/>
    <x v="1"/>
    <x v="0"/>
  </r>
  <r>
    <x v="0"/>
    <x v="0"/>
    <s v="USA"/>
    <s v="Q12014"/>
    <d v="2013-11-21T00:00:00"/>
    <s v="November"/>
    <x v="0"/>
    <s v="Franzone, Phil"/>
    <x v="867"/>
    <s v="EDW - Non Compass"/>
    <s v="26Z073233"/>
    <x v="425"/>
    <x v="426"/>
    <s v="NO"/>
    <s v="NO"/>
    <n v="2250"/>
    <s v="Education"/>
    <s v="DO2478257"/>
    <s v="N/A"/>
    <x v="2"/>
    <s v="W-NC Ohio Valley"/>
    <s v="3-Comm T1"/>
    <s v="3-Comm T1"/>
    <x v="0"/>
    <x v="0"/>
  </r>
  <r>
    <x v="0"/>
    <x v="0"/>
    <s v="USA"/>
    <s v="Q12014"/>
    <d v="2013-11-21T00:00:00"/>
    <s v="November"/>
    <x v="0"/>
    <s v="Franzone, Phil"/>
    <x v="867"/>
    <s v="EDW - Non Compass"/>
    <s v="26Z073233"/>
    <x v="425"/>
    <x v="426"/>
    <s v="NO"/>
    <s v="NO"/>
    <n v="2250"/>
    <s v="Education"/>
    <s v="DO2478257"/>
    <s v="N/A"/>
    <x v="2"/>
    <s v="W-NC Ohio Valley"/>
    <s v="3-Comm T1"/>
    <s v="3-Comm T1"/>
    <x v="0"/>
    <x v="0"/>
  </r>
  <r>
    <x v="0"/>
    <x v="0"/>
    <s v="USA"/>
    <s v="Q12014"/>
    <d v="2013-11-21T00:00:00"/>
    <s v="November"/>
    <x v="0"/>
    <s v="Franzone, Phil"/>
    <x v="867"/>
    <s v="EDW - Non Compass"/>
    <s v="26Z073233"/>
    <x v="425"/>
    <x v="426"/>
    <s v="NO"/>
    <s v="NO"/>
    <n v="3750"/>
    <s v="Education"/>
    <s v="DO2478257"/>
    <s v="N/A"/>
    <x v="2"/>
    <s v="W-NC Ohio Valley"/>
    <s v="3-Comm T1"/>
    <s v="3-Comm T1"/>
    <x v="0"/>
    <x v="0"/>
  </r>
  <r>
    <x v="0"/>
    <x v="0"/>
    <s v="USA"/>
    <s v="Q12014"/>
    <d v="2013-11-21T00:00:00"/>
    <s v="November"/>
    <x v="0"/>
    <s v="Franzone, Phil"/>
    <x v="867"/>
    <s v="EDW - Non Compass"/>
    <s v="26Z073233"/>
    <x v="425"/>
    <x v="426"/>
    <s v="NO"/>
    <s v="NO"/>
    <n v="2250"/>
    <s v="Education"/>
    <s v="DO2478257"/>
    <s v="N/A"/>
    <x v="2"/>
    <s v="W-NC Ohio Valley"/>
    <s v="3-Comm T1"/>
    <s v="3-Comm T1"/>
    <x v="0"/>
    <x v="0"/>
  </r>
  <r>
    <x v="0"/>
    <x v="0"/>
    <s v="USA"/>
    <s v="Q12014"/>
    <d v="2013-12-19T00:00:00"/>
    <s v="December"/>
    <x v="3"/>
    <s v="Barnett, John"/>
    <x v="868"/>
    <s v="EDW - Compass"/>
    <s v="23787233"/>
    <x v="426"/>
    <x v="427"/>
    <s v="NO"/>
    <s v="NO"/>
    <n v="573024"/>
    <s v="Services"/>
    <s v="Per SOW signed 12-13-13"/>
    <s v="N/A"/>
    <x v="1"/>
    <s v="E-NYC Metro"/>
    <s v="1-Strat"/>
    <s v="1-Strat SW"/>
    <x v="3"/>
    <x v="0"/>
  </r>
  <r>
    <x v="0"/>
    <x v="0"/>
    <s v="USA"/>
    <s v="Q12014"/>
    <d v="2013-11-19T00:00:00"/>
    <s v="November"/>
    <x v="3"/>
    <m/>
    <x v="869"/>
    <s v="EDW - Compass"/>
    <s v="23225539"/>
    <x v="427"/>
    <x v="428"/>
    <s v="NO"/>
    <s v="NO"/>
    <n v="443.92001342773437"/>
    <s v="Services"/>
    <s v="1379892"/>
    <s v="OPP-0000729306"/>
    <x v="0"/>
    <m/>
    <m/>
    <m/>
    <x v="1"/>
    <x v="0"/>
  </r>
  <r>
    <x v="0"/>
    <x v="0"/>
    <s v="USA"/>
    <s v="Q12014"/>
    <d v="2013-11-22T00:00:00"/>
    <s v="November"/>
    <x v="3"/>
    <s v="Shaw, Kelley"/>
    <x v="870"/>
    <s v="EDW - Compass"/>
    <s v="23303829"/>
    <x v="428"/>
    <x v="429"/>
    <s v="NO"/>
    <s v="NO"/>
    <n v="3503.489990234375"/>
    <s v="Services"/>
    <s v="01119863"/>
    <s v="OPP-0000102555"/>
    <x v="1"/>
    <s v="E-Mid Atlantic"/>
    <s v="1-Strat"/>
    <s v="1-Strat SW"/>
    <x v="1"/>
    <x v="0"/>
  </r>
  <r>
    <x v="0"/>
    <x v="0"/>
    <s v="USA"/>
    <s v="Q12014"/>
    <d v="2013-11-11T00:00:00"/>
    <s v="November"/>
    <x v="3"/>
    <s v="Brown, Gordon"/>
    <x v="871"/>
    <s v="EDW - Compass"/>
    <s v="23521916"/>
    <x v="429"/>
    <x v="430"/>
    <s v="NO"/>
    <s v="NO"/>
    <n v="3167.14990234375"/>
    <s v="Services"/>
    <s v="SOW SIGNED"/>
    <s v="OPP-0000830803"/>
    <x v="1"/>
    <s v="E-Northeast"/>
    <s v="4-Comm T2"/>
    <s v="4-Comm T2"/>
    <x v="1"/>
    <x v="0"/>
  </r>
  <r>
    <x v="0"/>
    <x v="0"/>
    <s v="USA"/>
    <s v="Q12014"/>
    <d v="2013-12-18T00:00:00"/>
    <s v="December"/>
    <x v="3"/>
    <m/>
    <x v="872"/>
    <s v="EDW - Compass"/>
    <s v="22704558"/>
    <x v="430"/>
    <x v="431"/>
    <s v="NO"/>
    <s v="NO"/>
    <n v="-4872.27978515625"/>
    <s v="Services"/>
    <s v="Sow signed"/>
    <s v="OPP-0000125693"/>
    <x v="2"/>
    <s v="W-Southwest"/>
    <s v="4-Comm T2"/>
    <s v="4-Comm T2"/>
    <x v="1"/>
    <x v="0"/>
  </r>
  <r>
    <x v="0"/>
    <x v="0"/>
    <s v="USA"/>
    <s v="Q12014"/>
    <d v="2013-12-18T00:00:00"/>
    <s v="December"/>
    <x v="3"/>
    <m/>
    <x v="872"/>
    <s v="EDW - Compass"/>
    <s v="22704558"/>
    <x v="430"/>
    <x v="431"/>
    <s v="NO"/>
    <s v="NO"/>
    <n v="-7127.72021484375"/>
    <s v="Services"/>
    <s v="Sow signed"/>
    <s v="OPP-0000125693"/>
    <x v="2"/>
    <s v="W-Southwest"/>
    <s v="4-Comm T2"/>
    <s v="4-Comm T2"/>
    <x v="1"/>
    <x v="0"/>
  </r>
  <r>
    <x v="0"/>
    <x v="0"/>
    <s v="USA"/>
    <s v="Q12014"/>
    <d v="2013-12-18T00:00:00"/>
    <s v="December"/>
    <x v="3"/>
    <m/>
    <x v="872"/>
    <s v="EDW - Compass"/>
    <s v="22704558"/>
    <x v="430"/>
    <x v="431"/>
    <s v="NO"/>
    <s v="NO"/>
    <n v="12000"/>
    <s v="Services"/>
    <s v="Sow signed"/>
    <s v="OPP-0000125693"/>
    <x v="2"/>
    <s v="W-Southwest"/>
    <s v="4-Comm T2"/>
    <s v="4-Comm T2"/>
    <x v="1"/>
    <x v="0"/>
  </r>
  <r>
    <x v="0"/>
    <x v="0"/>
    <s v="USA"/>
    <s v="Q12014"/>
    <d v="2013-12-18T00:00:00"/>
    <s v="December"/>
    <x v="3"/>
    <s v="Carter, Guy"/>
    <x v="873"/>
    <s v="EDW - Compass"/>
    <s v="22950027"/>
    <x v="431"/>
    <x v="432"/>
    <s v="NO"/>
    <s v="NO"/>
    <n v="-46460"/>
    <s v="Services"/>
    <s v="4500140258"/>
    <s v="OPP-0000097844"/>
    <x v="2"/>
    <s v="W-Northwest"/>
    <s v="1-Strat"/>
    <s v="1-Strat SW"/>
    <x v="1"/>
    <x v="0"/>
  </r>
  <r>
    <x v="0"/>
    <x v="0"/>
    <s v="USA"/>
    <s v="Q12014"/>
    <d v="2013-12-18T00:00:00"/>
    <s v="December"/>
    <x v="3"/>
    <s v="Carter, Guy"/>
    <x v="873"/>
    <s v="EDW - Compass"/>
    <s v="22950027"/>
    <x v="431"/>
    <x v="432"/>
    <s v="NO"/>
    <s v="NO"/>
    <n v="-7072"/>
    <s v="Services"/>
    <s v="4500140258"/>
    <s v="OPP-0000097844"/>
    <x v="2"/>
    <s v="W-Northwest"/>
    <s v="1-Strat"/>
    <s v="1-Strat SW"/>
    <x v="1"/>
    <x v="0"/>
  </r>
  <r>
    <x v="0"/>
    <x v="0"/>
    <s v="USA"/>
    <s v="Q12014"/>
    <d v="2013-12-09T00:00:00"/>
    <s v="December"/>
    <x v="3"/>
    <s v="Carter, Guy"/>
    <x v="874"/>
    <s v="EDW - Compass"/>
    <s v="23214117"/>
    <x v="431"/>
    <x v="432"/>
    <s v="ATTACH_BY_AMIDID"/>
    <s v="NO"/>
    <n v="1781.3699951171875"/>
    <s v="Services"/>
    <s v="4500138243"/>
    <s v="OPP-0000097799"/>
    <x v="2"/>
    <s v="W-Northwest"/>
    <s v="1-Strat"/>
    <s v="1-Strat SW"/>
    <x v="1"/>
    <x v="0"/>
  </r>
  <r>
    <x v="0"/>
    <x v="0"/>
    <s v="USA"/>
    <s v="Q12014"/>
    <d v="2013-12-11T00:00:00"/>
    <s v="December"/>
    <x v="3"/>
    <s v="TBH-US-East1"/>
    <x v="875"/>
    <s v="EDW - Compass"/>
    <s v="23554860"/>
    <x v="432"/>
    <x v="433"/>
    <s v="NO"/>
    <s v="NO"/>
    <n v="11424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2-11T00:00:00"/>
    <s v="December"/>
    <x v="3"/>
    <s v="TBH-US-East1"/>
    <x v="875"/>
    <s v="EDW - Compass"/>
    <s v="23554860"/>
    <x v="432"/>
    <x v="433"/>
    <s v="NO"/>
    <s v="NO"/>
    <n v="7616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2-11T00:00:00"/>
    <s v="December"/>
    <x v="3"/>
    <s v="TBH-US-East1"/>
    <x v="875"/>
    <s v="EDW - Compass"/>
    <s v="23554860"/>
    <x v="432"/>
    <x v="433"/>
    <s v="NO"/>
    <s v="NO"/>
    <n v="3213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2-11T00:00:00"/>
    <s v="December"/>
    <x v="3"/>
    <s v="TBH-US-East1"/>
    <x v="875"/>
    <s v="EDW - Compass"/>
    <s v="23554860"/>
    <x v="432"/>
    <x v="433"/>
    <s v="NO"/>
    <s v="NO"/>
    <n v="7840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2-11T00:00:00"/>
    <s v="December"/>
    <x v="3"/>
    <s v="TBH-US-East1"/>
    <x v="875"/>
    <s v="EDW - Compass"/>
    <s v="23554860"/>
    <x v="432"/>
    <x v="433"/>
    <s v="NO"/>
    <s v="NO"/>
    <n v="-22253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2-11T00:00:00"/>
    <s v="December"/>
    <x v="3"/>
    <s v="TBH-US-East1"/>
    <x v="875"/>
    <s v="EDW - Compass"/>
    <s v="23554860"/>
    <x v="432"/>
    <x v="433"/>
    <s v="NO"/>
    <s v="NO"/>
    <n v="8598.259765625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2-11T00:00:00"/>
    <s v="December"/>
    <x v="3"/>
    <s v="TBH-US-East1"/>
    <x v="875"/>
    <s v="EDW - Compass"/>
    <s v="23554860"/>
    <x v="432"/>
    <x v="433"/>
    <s v="NO"/>
    <s v="NO"/>
    <n v="11186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2-11T00:00:00"/>
    <s v="December"/>
    <x v="3"/>
    <s v="TBH-US-East1"/>
    <x v="875"/>
    <s v="EDW - Compass"/>
    <s v="23554860"/>
    <x v="432"/>
    <x v="433"/>
    <s v="NO"/>
    <s v="NO"/>
    <n v="-7840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2-11T00:00:00"/>
    <s v="December"/>
    <x v="3"/>
    <s v="TBH-US-East1"/>
    <x v="875"/>
    <s v="EDW - Compass"/>
    <s v="23554860"/>
    <x v="432"/>
    <x v="433"/>
    <s v="NO"/>
    <s v="NO"/>
    <n v="-11186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2-20T00:00:00"/>
    <s v="December"/>
    <x v="3"/>
    <s v="TBH-US-East1"/>
    <x v="876"/>
    <s v="EDW - Compass"/>
    <s v="23790918"/>
    <x v="432"/>
    <x v="433"/>
    <s v="NO"/>
    <s v="NO"/>
    <n v="20800"/>
    <s v="Services"/>
    <s v="00021-0000109003"/>
    <s v="OPP-0001806138"/>
    <x v="1"/>
    <s v="E-Mid Atlantic"/>
    <s v="1-Strat"/>
    <s v="1-Strat SW"/>
    <x v="1"/>
    <x v="1"/>
  </r>
  <r>
    <x v="0"/>
    <x v="0"/>
    <s v="USA"/>
    <s v="Q12014"/>
    <d v="2013-12-20T00:00:00"/>
    <s v="December"/>
    <x v="3"/>
    <s v="TBH-US-East1"/>
    <x v="877"/>
    <s v="EDW - Compass"/>
    <s v="23788275"/>
    <x v="432"/>
    <x v="433"/>
    <s v="NO"/>
    <s v="NO"/>
    <n v="8320"/>
    <s v="Services"/>
    <s v="00021-0000109027"/>
    <s v="OPP-0001721042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5"/>
    <s v="EDW - Compass"/>
    <s v="23554860"/>
    <x v="432"/>
    <x v="433"/>
    <s v="NO"/>
    <s v="NO"/>
    <n v="-17374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5"/>
    <s v="EDW - Compass"/>
    <s v="23554860"/>
    <x v="432"/>
    <x v="433"/>
    <s v="NO"/>
    <s v="NO"/>
    <n v="17374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5"/>
    <s v="EDW - Compass"/>
    <s v="23554860"/>
    <x v="432"/>
    <x v="433"/>
    <s v="NO"/>
    <s v="NO"/>
    <n v="4879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5"/>
    <s v="EDW - Compass"/>
    <s v="23554860"/>
    <x v="432"/>
    <x v="433"/>
    <s v="NO"/>
    <s v="NO"/>
    <n v="26656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5"/>
    <s v="EDW - Compass"/>
    <s v="23554860"/>
    <x v="432"/>
    <x v="433"/>
    <s v="NO"/>
    <s v="NO"/>
    <n v="-31535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5"/>
    <s v="EDW - Compass"/>
    <s v="23554860"/>
    <x v="432"/>
    <x v="433"/>
    <s v="NO"/>
    <s v="NO"/>
    <n v="-7840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5"/>
    <s v="EDW - Compass"/>
    <s v="23554860"/>
    <x v="432"/>
    <x v="433"/>
    <s v="NO"/>
    <s v="NO"/>
    <n v="7840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8"/>
    <s v="EDW - Compass"/>
    <s v="23465245"/>
    <x v="432"/>
    <x v="433"/>
    <s v="NO"/>
    <s v="NO"/>
    <n v="7711.64013671875"/>
    <s v="Services"/>
    <s v="00021-0000106117"/>
    <s v="OPP-0001322701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8"/>
    <s v="EDW - Compass"/>
    <s v="23465245"/>
    <x v="432"/>
    <x v="433"/>
    <s v="NO"/>
    <s v="NO"/>
    <n v="-43824"/>
    <s v="Services"/>
    <s v="00021-0000106117"/>
    <s v="OPP-0001322701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8"/>
    <s v="EDW - Compass"/>
    <s v="23465245"/>
    <x v="432"/>
    <x v="433"/>
    <s v="NO"/>
    <s v="NO"/>
    <n v="43824"/>
    <s v="Services"/>
    <s v="00021-0000106117"/>
    <s v="OPP-0001322701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8"/>
    <s v="EDW - Compass"/>
    <s v="23465245"/>
    <x v="432"/>
    <x v="433"/>
    <s v="NO"/>
    <s v="NO"/>
    <n v="9960"/>
    <s v="Services"/>
    <s v="00021-0000106117"/>
    <s v="OPP-0001322701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5"/>
    <s v="EDW - Compass"/>
    <s v="23554860"/>
    <x v="432"/>
    <x v="433"/>
    <s v="NO"/>
    <s v="NO"/>
    <n v="5295.60009765625"/>
    <s v="Services"/>
    <s v="00021-0000107371"/>
    <s v="OPP-0000739927"/>
    <x v="1"/>
    <s v="E-Mid Atlantic"/>
    <s v="1-Strat"/>
    <s v="1-Strat SW"/>
    <x v="1"/>
    <x v="1"/>
  </r>
  <r>
    <x v="0"/>
    <x v="0"/>
    <s v="USA"/>
    <s v="Q12014"/>
    <d v="2013-11-07T00:00:00"/>
    <s v="November"/>
    <x v="3"/>
    <s v="TBH-US-East1"/>
    <x v="878"/>
    <s v="EDW - Compass"/>
    <s v="23465245"/>
    <x v="432"/>
    <x v="433"/>
    <s v="NO"/>
    <s v="NO"/>
    <n v="-9960"/>
    <s v="Services"/>
    <s v="00021-0000106117"/>
    <s v="OPP-0001322701"/>
    <x v="1"/>
    <s v="E-Mid Atlantic"/>
    <s v="1-Strat"/>
    <s v="1-Strat SW"/>
    <x v="1"/>
    <x v="1"/>
  </r>
  <r>
    <x v="0"/>
    <x v="0"/>
    <s v="USA"/>
    <s v="Q12014"/>
    <d v="2013-12-20T00:00:00"/>
    <s v="December"/>
    <x v="3"/>
    <s v="TBH-US-East1"/>
    <x v="877"/>
    <s v="EDW - Compass"/>
    <s v="23788275"/>
    <x v="432"/>
    <x v="433"/>
    <s v="NO"/>
    <s v="NO"/>
    <n v="8320"/>
    <s v="Services"/>
    <s v="00021-0000109027"/>
    <s v="OPP-0001721042"/>
    <x v="1"/>
    <s v="E-Mid Atlantic"/>
    <s v="1-Strat"/>
    <s v="1-Strat SW"/>
    <x v="1"/>
    <x v="1"/>
  </r>
  <r>
    <x v="0"/>
    <x v="0"/>
    <s v="USA"/>
    <s v="Q12014"/>
    <d v="2013-12-20T00:00:00"/>
    <s v="December"/>
    <x v="3"/>
    <s v="TBH-US-East1"/>
    <x v="877"/>
    <s v="EDW - Compass"/>
    <s v="23788275"/>
    <x v="432"/>
    <x v="433"/>
    <s v="NO"/>
    <s v="NO"/>
    <n v="20800"/>
    <s v="Services"/>
    <s v="00021-0000109027"/>
    <s v="OPP-0001721042"/>
    <x v="1"/>
    <s v="E-Mid Atlantic"/>
    <s v="1-Strat"/>
    <s v="1-Strat SW"/>
    <x v="1"/>
    <x v="1"/>
  </r>
  <r>
    <x v="0"/>
    <x v="0"/>
    <s v="USA"/>
    <s v="Q12014"/>
    <d v="2013-12-20T00:00:00"/>
    <s v="December"/>
    <x v="3"/>
    <s v="TBH-US-East1"/>
    <x v="877"/>
    <s v="EDW - Compass"/>
    <s v="23788275"/>
    <x v="432"/>
    <x v="433"/>
    <s v="NO"/>
    <s v="NO"/>
    <n v="33280"/>
    <s v="Services"/>
    <s v="00021-0000109027"/>
    <s v="OPP-0001721042"/>
    <x v="1"/>
    <s v="E-Mid Atlantic"/>
    <s v="1-Strat"/>
    <s v="1-Strat SW"/>
    <x v="1"/>
    <x v="1"/>
  </r>
  <r>
    <x v="0"/>
    <x v="0"/>
    <s v="USA"/>
    <s v="Q12014"/>
    <d v="2013-11-19T00:00:00"/>
    <s v="November"/>
    <x v="0"/>
    <s v="TBH-US-East1"/>
    <x v="879"/>
    <s v="EDW - Non Compass"/>
    <s v="26Z072971"/>
    <x v="432"/>
    <x v="433"/>
    <s v="NO"/>
    <s v="NO"/>
    <n v="1249.97998046875"/>
    <s v="Education"/>
    <s v="00021-0000108376"/>
    <s v="N/A"/>
    <x v="1"/>
    <s v="E-Mid Atlantic"/>
    <s v="1-Strat"/>
    <s v="1-Strat SW"/>
    <x v="0"/>
    <x v="1"/>
  </r>
  <r>
    <x v="0"/>
    <x v="0"/>
    <s v="USA"/>
    <s v="Q12014"/>
    <d v="2013-11-19T00:00:00"/>
    <s v="November"/>
    <x v="0"/>
    <s v="TBH-US-East1"/>
    <x v="879"/>
    <s v="EDW - Non Compass"/>
    <s v="26Z072971"/>
    <x v="432"/>
    <x v="433"/>
    <s v="NO"/>
    <s v="NO"/>
    <n v="1249.97998046875"/>
    <s v="Education"/>
    <s v="00021-0000108376"/>
    <s v="N/A"/>
    <x v="1"/>
    <s v="E-Mid Atlantic"/>
    <s v="1-Strat"/>
    <s v="1-Strat SW"/>
    <x v="0"/>
    <x v="1"/>
  </r>
  <r>
    <x v="0"/>
    <x v="0"/>
    <s v="USA"/>
    <s v="Q12014"/>
    <d v="2013-12-16T00:00:00"/>
    <s v="December"/>
    <x v="3"/>
    <s v="Barnett, John"/>
    <x v="880"/>
    <s v="EDW - Compass"/>
    <s v="23492206"/>
    <x v="433"/>
    <x v="434"/>
    <s v="NO"/>
    <s v="NO"/>
    <n v="33494.51953125"/>
    <s v="Services"/>
    <s v="00D00 - 0000004710"/>
    <s v="OPP-000098142"/>
    <x v="2"/>
    <s v="W-NC Ohio Valley"/>
    <s v="1-Strat"/>
    <s v="1-Strat EG"/>
    <x v="1"/>
    <x v="0"/>
  </r>
  <r>
    <x v="0"/>
    <x v="0"/>
    <s v="USA"/>
    <s v="Q12014"/>
    <d v="2013-12-19T00:00:00"/>
    <s v="December"/>
    <x v="3"/>
    <s v="del Rosario, Vincent"/>
    <x v="881"/>
    <s v="EDW - Compass"/>
    <s v="23787856"/>
    <x v="434"/>
    <x v="435"/>
    <s v="NO"/>
    <s v="NO"/>
    <n v="53294.078125"/>
    <s v="Services"/>
    <s v="SOW Signed"/>
    <s v="OPP-0001639013"/>
    <x v="2"/>
    <s v="W-Northwest"/>
    <s v="1-Strat"/>
    <s v="1-Strat EG"/>
    <x v="1"/>
    <x v="0"/>
  </r>
  <r>
    <x v="0"/>
    <x v="0"/>
    <s v="USA"/>
    <s v="Q12014"/>
    <d v="2013-12-31T00:00:00"/>
    <s v="December"/>
    <x v="3"/>
    <s v="del Rosario, Vincent"/>
    <x v="882"/>
    <s v="EDW - Compass"/>
    <s v="23819902"/>
    <x v="434"/>
    <x v="435"/>
    <s v="NO"/>
    <s v="NO"/>
    <n v="53294.078125"/>
    <s v="Services"/>
    <s v="SOW Ref#313-3826-11983"/>
    <s v="OPP-0001950868"/>
    <x v="2"/>
    <s v="W-Northwest"/>
    <s v="1-Strat"/>
    <s v="1-Strat EG"/>
    <x v="1"/>
    <x v="0"/>
  </r>
  <r>
    <x v="0"/>
    <x v="0"/>
    <s v="USA"/>
    <s v="Q12014"/>
    <d v="2013-11-07T00:00:00"/>
    <s v="November"/>
    <x v="3"/>
    <s v="del Rosario, Vincent"/>
    <x v="883"/>
    <s v="EDW - Compass"/>
    <s v="23636304"/>
    <x v="434"/>
    <x v="435"/>
    <s v="NO"/>
    <s v="NO"/>
    <n v="1028.3199462890625"/>
    <s v="Services"/>
    <s v="Contact Denise M Newlin"/>
    <s v="OPP-0001499954"/>
    <x v="2"/>
    <s v="W-Northwest"/>
    <s v="1-Strat"/>
    <s v="1-Strat EG"/>
    <x v="1"/>
    <x v="0"/>
  </r>
  <r>
    <x v="0"/>
    <x v="0"/>
    <s v="USA"/>
    <s v="Q12014"/>
    <d v="2013-11-05T00:00:00"/>
    <s v="November"/>
    <x v="3"/>
    <s v="del Rosario, Vincent"/>
    <x v="884"/>
    <s v="EDW - Compass"/>
    <s v="23507262"/>
    <x v="434"/>
    <x v="435"/>
    <s v="ATTACH_BY_AMIDID"/>
    <s v="NO"/>
    <n v="4379.56982421875"/>
    <s v="Services"/>
    <s v="96500-0000025866"/>
    <s v="OPP-0001564907"/>
    <x v="2"/>
    <s v="W-Northwest"/>
    <s v="1-Strat"/>
    <s v="1-Strat EG"/>
    <x v="1"/>
    <x v="0"/>
  </r>
  <r>
    <x v="0"/>
    <x v="0"/>
    <s v="USA"/>
    <s v="Q12014"/>
    <d v="2013-12-10T00:00:00"/>
    <s v="December"/>
    <x v="0"/>
    <s v="TBH-West"/>
    <x v="885"/>
    <s v="EDW - Non Compass"/>
    <s v="26Z074368"/>
    <x v="435"/>
    <x v="436"/>
    <s v="NO"/>
    <s v="NO"/>
    <n v="12000"/>
    <s v="Education"/>
    <s v="GLGQ2040-0"/>
    <s v="N/A"/>
    <x v="2"/>
    <s v="W-Southwest"/>
    <s v="4-Comm T2"/>
    <s v="4-Comm T2"/>
    <x v="0"/>
    <x v="0"/>
  </r>
  <r>
    <x v="0"/>
    <x v="0"/>
    <s v="USA"/>
    <s v="Q12014"/>
    <d v="2013-12-31T00:00:00"/>
    <s v="December"/>
    <x v="0"/>
    <m/>
    <x v="886"/>
    <s v="EDW - Non Compass"/>
    <s v="24Z131181"/>
    <x v="436"/>
    <x v="437"/>
    <s v="NO"/>
    <s v="NO"/>
    <n v="15960"/>
    <s v="Education"/>
    <s v="6832978"/>
    <s v="N/A"/>
    <x v="1"/>
    <s v="E-NYC Metro"/>
    <s v="4-Comm T2"/>
    <s v="4-Comm T2"/>
    <x v="0"/>
    <x v="0"/>
  </r>
  <r>
    <x v="0"/>
    <x v="0"/>
    <s v="USA"/>
    <s v="Q12014"/>
    <d v="2013-12-12T00:00:00"/>
    <s v="December"/>
    <x v="0"/>
    <m/>
    <x v="887"/>
    <s v="EDW - Non Compass"/>
    <s v="26Z074609"/>
    <x v="437"/>
    <x v="438"/>
    <s v="ATTACH_BY_AMIDID"/>
    <s v="NO"/>
    <n v="3750"/>
    <s v="Education"/>
    <s v="0000179061"/>
    <s v="N/A"/>
    <x v="2"/>
    <s v="W-NC Great Lakes"/>
    <s v="5-Territory"/>
    <s v="5-Territory"/>
    <x v="0"/>
    <x v="0"/>
  </r>
  <r>
    <x v="0"/>
    <x v="0"/>
    <s v="USA"/>
    <s v="Q12014"/>
    <d v="2013-12-12T00:00:00"/>
    <s v="December"/>
    <x v="0"/>
    <m/>
    <x v="888"/>
    <s v="EDW - Non Compass"/>
    <s v="26Z074603"/>
    <x v="437"/>
    <x v="438"/>
    <s v="ATTACH_BY_AMIDID"/>
    <s v="NO"/>
    <n v="3750"/>
    <s v="Education"/>
    <s v="0000179061"/>
    <s v="N/A"/>
    <x v="2"/>
    <s v="W-NC Great Lakes"/>
    <s v="5-Territory"/>
    <s v="5-Territory"/>
    <x v="0"/>
    <x v="0"/>
  </r>
  <r>
    <x v="0"/>
    <x v="0"/>
    <s v="USA"/>
    <s v="Q12014"/>
    <d v="2013-12-20T00:00:00"/>
    <s v="December"/>
    <x v="3"/>
    <s v="Jackiewicz, Gary"/>
    <x v="889"/>
    <s v="EDW - Compass"/>
    <s v="23790904"/>
    <x v="438"/>
    <x v="439"/>
    <s v="ATTACH_BY_AMIDID"/>
    <s v="NO"/>
    <n v="9900"/>
    <s v="Services"/>
    <s v="13046093"/>
    <s v="OPP-0001972241"/>
    <x v="1"/>
    <s v="E-NYC Metro"/>
    <s v="2-Seed"/>
    <s v="2-Seed SW"/>
    <x v="1"/>
    <x v="0"/>
  </r>
  <r>
    <x v="0"/>
    <x v="0"/>
    <s v="USA"/>
    <s v="Q12014"/>
    <d v="2013-12-20T00:00:00"/>
    <s v="December"/>
    <x v="3"/>
    <s v="Jackiewicz, Gary"/>
    <x v="889"/>
    <s v="EDW - Compass"/>
    <s v="23790904"/>
    <x v="438"/>
    <x v="439"/>
    <s v="ATTACH_BY_AMIDID"/>
    <s v="NO"/>
    <n v="42720"/>
    <s v="Services"/>
    <s v="13046093"/>
    <s v="OPP-0001972241"/>
    <x v="1"/>
    <s v="E-NYC Metro"/>
    <s v="2-Seed"/>
    <s v="2-Seed SW"/>
    <x v="1"/>
    <x v="0"/>
  </r>
  <r>
    <x v="0"/>
    <x v="0"/>
    <s v="USA"/>
    <s v="Q12014"/>
    <d v="2013-11-15T00:00:00"/>
    <s v="November"/>
    <x v="0"/>
    <m/>
    <x v="890"/>
    <s v="EDW - Non Compass"/>
    <s v="26Z072814"/>
    <x v="439"/>
    <x v="440"/>
    <s v="NO"/>
    <s v="NO"/>
    <n v="54825"/>
    <s v="Education"/>
    <s v="6993290"/>
    <s v="N/A"/>
    <x v="2"/>
    <s v="W-Southwest"/>
    <s v="2-Seed"/>
    <s v="2-Seed SW"/>
    <x v="0"/>
    <x v="0"/>
  </r>
  <r>
    <x v="0"/>
    <x v="0"/>
    <s v="USA"/>
    <s v="Q12014"/>
    <d v="2013-12-10T00:00:00"/>
    <s v="December"/>
    <x v="0"/>
    <m/>
    <x v="891"/>
    <s v="EDW - Non Compass"/>
    <s v="24Z128381"/>
    <x v="440"/>
    <x v="441"/>
    <s v="NO"/>
    <s v="NO"/>
    <n v="5130"/>
    <s v="Education"/>
    <s v="103300880947"/>
    <s v="N/A"/>
    <x v="0"/>
    <m/>
    <m/>
    <m/>
    <x v="0"/>
    <x v="0"/>
  </r>
  <r>
    <x v="0"/>
    <x v="0"/>
    <s v="USA"/>
    <s v="Q12014"/>
    <d v="2013-11-18T00:00:00"/>
    <s v="November"/>
    <x v="3"/>
    <m/>
    <x v="892"/>
    <s v="EDW - Compass"/>
    <s v="23590221"/>
    <x v="441"/>
    <x v="442"/>
    <s v="NO"/>
    <s v="NO"/>
    <n v="54167"/>
    <s v="Services"/>
    <s v="ICOEM"/>
    <s v="TBD"/>
    <x v="0"/>
    <m/>
    <m/>
    <m/>
    <x v="2"/>
    <x v="0"/>
  </r>
  <r>
    <x v="0"/>
    <x v="0"/>
    <s v="USA"/>
    <s v="Q12014"/>
    <d v="2013-12-17T00:00:00"/>
    <s v="December"/>
    <x v="3"/>
    <m/>
    <x v="892"/>
    <s v="EDW - Compass"/>
    <s v="23590221"/>
    <x v="441"/>
    <x v="442"/>
    <s v="ATTACH_BY_AMIDID"/>
    <s v="NO"/>
    <n v="54167"/>
    <s v="Services"/>
    <s v="ICOEM"/>
    <s v="TBD"/>
    <x v="0"/>
    <m/>
    <m/>
    <m/>
    <x v="2"/>
    <x v="0"/>
  </r>
  <r>
    <x v="0"/>
    <x v="0"/>
    <s v="USA"/>
    <s v="Q12014"/>
    <d v="2013-11-01T00:00:00"/>
    <s v="November"/>
    <x v="0"/>
    <m/>
    <x v="893"/>
    <s v="EDW - Non Compass"/>
    <s v="26Z071656"/>
    <x v="442"/>
    <x v="443"/>
    <s v="ATTACH_BY_AMIDID"/>
    <s v="NO"/>
    <n v="4050"/>
    <s v="Education"/>
    <s v="258614"/>
    <s v="N/A"/>
    <x v="2"/>
    <s v="W-Northwest"/>
    <s v="3-Comm T1"/>
    <s v="3-Comm T1"/>
    <x v="0"/>
    <x v="0"/>
  </r>
  <r>
    <x v="0"/>
    <x v="0"/>
    <s v="USA"/>
    <s v="Q12014"/>
    <d v="2013-11-19T00:00:00"/>
    <s v="November"/>
    <x v="3"/>
    <m/>
    <x v="894"/>
    <s v="EDW - Compass"/>
    <s v="23404616"/>
    <x v="443"/>
    <x v="444"/>
    <s v="NO"/>
    <s v="NO"/>
    <n v="1877.050048828125"/>
    <s v="Services"/>
    <s v="3000188108"/>
    <s v="OPP-0001380676"/>
    <x v="1"/>
    <s v="E-NYC Metro"/>
    <s v="3-Comm T1"/>
    <s v="3-Comm T1"/>
    <x v="1"/>
    <x v="0"/>
  </r>
  <r>
    <x v="0"/>
    <x v="0"/>
    <s v="USA"/>
    <s v="Q12014"/>
    <d v="2013-11-20T00:00:00"/>
    <s v="November"/>
    <x v="0"/>
    <s v="Marr, Kevin"/>
    <x v="895"/>
    <s v="EDW - Non Compass"/>
    <s v="26Z073089"/>
    <x v="444"/>
    <x v="445"/>
    <s v="NO"/>
    <s v="NO"/>
    <n v="4250"/>
    <s v="Education"/>
    <s v="78324"/>
    <s v="N/A"/>
    <x v="1"/>
    <s v="E-Northeast"/>
    <s v="1-Strat"/>
    <s v="1-Strat SW"/>
    <x v="0"/>
    <x v="0"/>
  </r>
  <r>
    <x v="0"/>
    <x v="0"/>
    <s v="USA"/>
    <s v="Q12014"/>
    <d v="2013-12-17T00:00:00"/>
    <s v="December"/>
    <x v="0"/>
    <s v="Marr, Kevin"/>
    <x v="896"/>
    <s v="EDW - Non Compass"/>
    <s v="26Z073089"/>
    <x v="444"/>
    <x v="445"/>
    <s v="NO"/>
    <s v="NO"/>
    <n v="-4250"/>
    <s v="Education"/>
    <s v="78324"/>
    <s v="N/A"/>
    <x v="1"/>
    <s v="E-Northeast"/>
    <s v="1-Strat"/>
    <s v="1-Strat SW"/>
    <x v="0"/>
    <x v="0"/>
  </r>
  <r>
    <x v="0"/>
    <x v="0"/>
    <s v="USA"/>
    <s v="Q12014"/>
    <d v="2013-12-17T00:00:00"/>
    <s v="December"/>
    <x v="0"/>
    <s v="Marr, Kevin"/>
    <x v="897"/>
    <s v="EDW - Non Compass"/>
    <s v="26Z073089"/>
    <x v="444"/>
    <x v="445"/>
    <s v="NO"/>
    <s v="NO"/>
    <n v="4200"/>
    <s v="Education"/>
    <s v="78324"/>
    <s v="N/A"/>
    <x v="1"/>
    <s v="E-Northeast"/>
    <s v="1-Strat"/>
    <s v="1-Strat SW"/>
    <x v="0"/>
    <x v="0"/>
  </r>
  <r>
    <x v="0"/>
    <x v="0"/>
    <s v="USA"/>
    <s v="Q12014"/>
    <d v="2013-12-05T00:00:00"/>
    <s v="December"/>
    <x v="3"/>
    <s v="Brown, Gordon"/>
    <x v="898"/>
    <s v="EDW - Compass"/>
    <s v="23623488"/>
    <x v="445"/>
    <x v="446"/>
    <s v="NO"/>
    <s v="NO"/>
    <n v="79680"/>
    <s v="Services"/>
    <s v="35010736"/>
    <s v="OPP-0001639013"/>
    <x v="1"/>
    <s v="E-Northeast"/>
    <s v="1-Strat"/>
    <s v="1-Strat EG"/>
    <x v="1"/>
    <x v="0"/>
  </r>
  <r>
    <x v="0"/>
    <x v="0"/>
    <s v="USA"/>
    <s v="Q12014"/>
    <d v="2013-12-05T00:00:00"/>
    <s v="December"/>
    <x v="3"/>
    <s v="Brown, Gordon"/>
    <x v="898"/>
    <s v="EDW - Compass"/>
    <s v="23623488"/>
    <x v="445"/>
    <x v="446"/>
    <s v="NO"/>
    <s v="NO"/>
    <n v="2202.35009765625"/>
    <s v="Services"/>
    <s v="35010736"/>
    <s v="OPP-0001639013"/>
    <x v="1"/>
    <s v="E-Northeast"/>
    <s v="1-Strat"/>
    <s v="1-Strat EG"/>
    <x v="1"/>
    <x v="0"/>
  </r>
  <r>
    <x v="0"/>
    <x v="0"/>
    <s v="USA"/>
    <s v="Q12014"/>
    <d v="2013-12-05T00:00:00"/>
    <s v="December"/>
    <x v="3"/>
    <s v="Brown, Gordon"/>
    <x v="898"/>
    <s v="EDW - Compass"/>
    <s v="23623488"/>
    <x v="445"/>
    <x v="446"/>
    <s v="NO"/>
    <s v="NO"/>
    <n v="-79680"/>
    <s v="Services"/>
    <s v="35010736"/>
    <s v="OPP-0001639013"/>
    <x v="1"/>
    <s v="E-Northeast"/>
    <s v="1-Strat"/>
    <s v="1-Strat EG"/>
    <x v="1"/>
    <x v="0"/>
  </r>
  <r>
    <x v="0"/>
    <x v="0"/>
    <s v="USA"/>
    <s v="Q12014"/>
    <d v="2013-11-18T00:00:00"/>
    <s v="November"/>
    <x v="3"/>
    <m/>
    <x v="899"/>
    <s v="EDW - Compass"/>
    <s v="23659354"/>
    <x v="446"/>
    <x v="447"/>
    <s v="NO"/>
    <s v="NO"/>
    <n v="36864"/>
    <s v="Services"/>
    <s v="IA10179295"/>
    <s v="OPP-0001635119"/>
    <x v="1"/>
    <s v="E-NYC Metro"/>
    <s v="2-Seed"/>
    <s v="2-Seed EG"/>
    <x v="1"/>
    <x v="0"/>
  </r>
  <r>
    <x v="0"/>
    <x v="0"/>
    <s v="USA"/>
    <s v="Q12014"/>
    <d v="2013-12-20T00:00:00"/>
    <s v="December"/>
    <x v="0"/>
    <s v="TBH-Central 2"/>
    <x v="900"/>
    <s v="EDW - Non Compass"/>
    <s v="26Z075433"/>
    <x v="447"/>
    <x v="448"/>
    <s v="NO"/>
    <s v="ATTACH_BY_PO"/>
    <n v="18487.5"/>
    <s v="Education"/>
    <s v="009-010039327"/>
    <s v="N/A"/>
    <x v="1"/>
    <s v="E-Southeast"/>
    <s v="3-Comm T1"/>
    <s v="3-Comm T1"/>
    <x v="0"/>
    <x v="2"/>
  </r>
  <r>
    <x v="0"/>
    <x v="0"/>
    <s v="USA"/>
    <s v="Q12014"/>
    <d v="2013-11-19T00:00:00"/>
    <s v="November"/>
    <x v="3"/>
    <s v="TBH-Central 2"/>
    <x v="901"/>
    <s v="EDW - Compass"/>
    <s v="23593496"/>
    <x v="447"/>
    <x v="448"/>
    <s v="NO"/>
    <s v="ATTACH_BY_PO"/>
    <n v="3307.050048828125"/>
    <s v="Services"/>
    <s v="009-010039327"/>
    <s v="1280195"/>
    <x v="1"/>
    <s v="E-Southeast"/>
    <s v="3-Comm T1"/>
    <s v="3-Comm T1"/>
    <x v="1"/>
    <x v="2"/>
  </r>
  <r>
    <x v="0"/>
    <x v="0"/>
    <s v="USA"/>
    <s v="Q12014"/>
    <d v="2013-11-06T00:00:00"/>
    <s v="November"/>
    <x v="3"/>
    <s v="Alcantara, Neil"/>
    <x v="902"/>
    <s v="EDW - Compass"/>
    <s v="23404621"/>
    <x v="448"/>
    <x v="449"/>
    <s v="NO"/>
    <s v="NO"/>
    <n v="76491.28125"/>
    <s v="Services"/>
    <s v="990718-047X"/>
    <s v="OPP-0000354314"/>
    <x v="2"/>
    <s v="W-Northwest"/>
    <s v="2-Seed"/>
    <s v="2-Seed SW"/>
    <x v="1"/>
    <x v="1"/>
  </r>
  <r>
    <x v="0"/>
    <x v="0"/>
    <s v="USA"/>
    <s v="Q12014"/>
    <d v="2013-11-06T00:00:00"/>
    <s v="November"/>
    <x v="3"/>
    <s v="Alcantara, Neil"/>
    <x v="902"/>
    <s v="EDW - Compass"/>
    <s v="23404621"/>
    <x v="448"/>
    <x v="449"/>
    <s v="NO"/>
    <s v="NO"/>
    <n v="16166.740234375"/>
    <s v="Services"/>
    <s v="990718-047X"/>
    <s v="OPP-0000354314"/>
    <x v="2"/>
    <s v="W-Northwest"/>
    <s v="2-Seed"/>
    <s v="2-Seed SW"/>
    <x v="1"/>
    <x v="1"/>
  </r>
  <r>
    <x v="0"/>
    <x v="0"/>
    <s v="USA"/>
    <s v="Q12014"/>
    <d v="2013-11-06T00:00:00"/>
    <s v="November"/>
    <x v="3"/>
    <s v="Alcantara, Neil"/>
    <x v="902"/>
    <s v="EDW - Compass"/>
    <s v="23404621"/>
    <x v="448"/>
    <x v="449"/>
    <s v="NO"/>
    <s v="NO"/>
    <n v="-76491.28125"/>
    <s v="Services"/>
    <s v="990718-047X"/>
    <s v="OPP-0000354314"/>
    <x v="2"/>
    <s v="W-Northwest"/>
    <s v="2-Seed"/>
    <s v="2-Seed SW"/>
    <x v="1"/>
    <x v="1"/>
  </r>
  <r>
    <x v="0"/>
    <x v="0"/>
    <s v="USA"/>
    <s v="Q12014"/>
    <d v="2013-11-06T00:00:00"/>
    <s v="November"/>
    <x v="3"/>
    <s v="Alcantara, Neil"/>
    <x v="902"/>
    <s v="EDW - Compass"/>
    <s v="23404621"/>
    <x v="448"/>
    <x v="449"/>
    <s v="NO"/>
    <s v="NO"/>
    <n v="-7833.60009765625"/>
    <s v="Services"/>
    <s v="990718-047X"/>
    <s v="OPP-0000354314"/>
    <x v="2"/>
    <s v="W-Northwest"/>
    <s v="2-Seed"/>
    <s v="2-Seed SW"/>
    <x v="1"/>
    <x v="1"/>
  </r>
  <r>
    <x v="0"/>
    <x v="0"/>
    <s v="USA"/>
    <s v="Q12014"/>
    <d v="2013-11-06T00:00:00"/>
    <s v="November"/>
    <x v="3"/>
    <s v="Alcantara, Neil"/>
    <x v="902"/>
    <s v="EDW - Compass"/>
    <s v="23404621"/>
    <x v="448"/>
    <x v="449"/>
    <s v="NO"/>
    <s v="NO"/>
    <n v="7833.60009765625"/>
    <s v="Services"/>
    <s v="990718-047X"/>
    <s v="OPP-0000354314"/>
    <x v="2"/>
    <s v="W-Northwest"/>
    <s v="2-Seed"/>
    <s v="2-Seed SW"/>
    <x v="1"/>
    <x v="1"/>
  </r>
  <r>
    <x v="0"/>
    <x v="0"/>
    <s v="USA"/>
    <s v="Q12014"/>
    <d v="2013-12-13T00:00:00"/>
    <s v="December"/>
    <x v="3"/>
    <s v="Alcantara, Neil"/>
    <x v="902"/>
    <s v="EDW - Compass"/>
    <s v="23404621"/>
    <x v="448"/>
    <x v="449"/>
    <s v="NO"/>
    <s v="NO"/>
    <n v="11930.25"/>
    <s v="Services"/>
    <s v="990718-047X"/>
    <s v="OPP-0000354314"/>
    <x v="2"/>
    <s v="W-Northwest"/>
    <s v="2-Seed"/>
    <s v="2-Seed SW"/>
    <x v="1"/>
    <x v="1"/>
  </r>
  <r>
    <x v="0"/>
    <x v="0"/>
    <s v="USA"/>
    <s v="Q12014"/>
    <d v="2013-12-13T00:00:00"/>
    <s v="December"/>
    <x v="3"/>
    <s v="Alcantara, Neil"/>
    <x v="902"/>
    <s v="EDW - Compass"/>
    <s v="23404621"/>
    <x v="448"/>
    <x v="449"/>
    <s v="NO"/>
    <s v="NO"/>
    <n v="-34736.3203125"/>
    <s v="Services"/>
    <s v="990718-047X"/>
    <s v="OPP-0000354314"/>
    <x v="2"/>
    <s v="W-Northwest"/>
    <s v="2-Seed"/>
    <s v="2-Seed SW"/>
    <x v="1"/>
    <x v="1"/>
  </r>
  <r>
    <x v="0"/>
    <x v="0"/>
    <s v="USA"/>
    <s v="Q12014"/>
    <d v="2013-12-13T00:00:00"/>
    <s v="December"/>
    <x v="3"/>
    <s v="Alcantara, Neil"/>
    <x v="902"/>
    <s v="EDW - Compass"/>
    <s v="23404621"/>
    <x v="448"/>
    <x v="449"/>
    <s v="NO"/>
    <s v="NO"/>
    <n v="34736.3203125"/>
    <s v="Services"/>
    <s v="990718-047X"/>
    <s v="OPP-0000354314"/>
    <x v="2"/>
    <s v="W-Northwest"/>
    <s v="2-Seed"/>
    <s v="2-Seed SW"/>
    <x v="1"/>
    <x v="1"/>
  </r>
  <r>
    <x v="0"/>
    <x v="0"/>
    <s v="USA"/>
    <s v="Q12014"/>
    <d v="2013-11-26T00:00:00"/>
    <s v="November"/>
    <x v="3"/>
    <s v="Alcantara, Neil"/>
    <x v="902"/>
    <s v="EDW - Compass"/>
    <s v="23404621"/>
    <x v="448"/>
    <x v="449"/>
    <s v="NO"/>
    <s v="NO"/>
    <n v="-41028.48046875"/>
    <s v="Services"/>
    <s v="990718-047X"/>
    <s v="OPP-0000354314"/>
    <x v="2"/>
    <s v="W-Northwest"/>
    <s v="2-Seed"/>
    <s v="2-Seed SW"/>
    <x v="1"/>
    <x v="1"/>
  </r>
  <r>
    <x v="0"/>
    <x v="0"/>
    <s v="USA"/>
    <s v="Q12014"/>
    <d v="2013-11-26T00:00:00"/>
    <s v="November"/>
    <x v="3"/>
    <s v="Alcantara, Neil"/>
    <x v="902"/>
    <s v="EDW - Compass"/>
    <s v="23404621"/>
    <x v="448"/>
    <x v="449"/>
    <s v="NO"/>
    <s v="NO"/>
    <n v="40922.23828125"/>
    <s v="Services"/>
    <s v="990718-047X"/>
    <s v="OPP-0000354314"/>
    <x v="2"/>
    <s v="W-Northwest"/>
    <s v="2-Seed"/>
    <s v="2-Seed SW"/>
    <x v="1"/>
    <x v="1"/>
  </r>
  <r>
    <x v="0"/>
    <x v="0"/>
    <s v="USA"/>
    <s v="Q12014"/>
    <d v="2013-11-27T00:00:00"/>
    <s v="November"/>
    <x v="0"/>
    <s v="Pham, Leo"/>
    <x v="903"/>
    <s v="EDW - Non Compass"/>
    <s v="26Z071520"/>
    <x v="449"/>
    <x v="450"/>
    <s v="ATTACH_BY_AMIDID"/>
    <s v="NO"/>
    <n v="3750"/>
    <s v="Education"/>
    <s v="4504137944"/>
    <s v="N/A"/>
    <x v="2"/>
    <s v="W-South Central"/>
    <s v="4-Comm T2"/>
    <s v="4-Comm T2"/>
    <x v="0"/>
    <x v="0"/>
  </r>
  <r>
    <x v="0"/>
    <x v="0"/>
    <s v="USA"/>
    <s v="Q12014"/>
    <d v="2013-11-21T00:00:00"/>
    <s v="November"/>
    <x v="3"/>
    <s v="Carter, Guy"/>
    <x v="904"/>
    <s v="EDW - Compass"/>
    <s v="23192807"/>
    <x v="450"/>
    <x v="451"/>
    <s v="ATTACH_BY_PO"/>
    <s v="NO"/>
    <n v="-1200"/>
    <s v="Services"/>
    <s v="PO709855"/>
    <s v="99069"/>
    <x v="1"/>
    <s v="E-Southeast"/>
    <s v="1-Strat"/>
    <s v="1-Strat EG"/>
    <x v="1"/>
    <x v="0"/>
  </r>
  <r>
    <x v="0"/>
    <x v="0"/>
    <s v="USA"/>
    <s v="Q12014"/>
    <d v="2013-11-21T00:00:00"/>
    <s v="November"/>
    <x v="3"/>
    <s v="Carter, Guy"/>
    <x v="904"/>
    <s v="EDW - Compass"/>
    <s v="23192807"/>
    <x v="450"/>
    <x v="451"/>
    <s v="ATTACH_BY_AMIDID"/>
    <s v="NO"/>
    <n v="1200"/>
    <s v="Services"/>
    <s v="PO709855"/>
    <s v="99069"/>
    <x v="1"/>
    <s v="E-Southeast"/>
    <s v="1-Strat"/>
    <s v="1-Strat EG"/>
    <x v="1"/>
    <x v="0"/>
  </r>
  <r>
    <x v="0"/>
    <x v="0"/>
    <s v="USA"/>
    <s v="Q12014"/>
    <d v="2013-11-12T00:00:00"/>
    <s v="November"/>
    <x v="3"/>
    <s v="Kelly, Bill"/>
    <x v="905"/>
    <s v="EDW - Compass"/>
    <s v="23602481"/>
    <x v="451"/>
    <x v="452"/>
    <s v="NO"/>
    <s v="NO"/>
    <n v="31334.40039062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1-12T00:00:00"/>
    <s v="November"/>
    <x v="3"/>
    <s v="Kelly, Bill"/>
    <x v="905"/>
    <s v="EDW - Compass"/>
    <s v="23602481"/>
    <x v="451"/>
    <x v="452"/>
    <s v="NO"/>
    <s v="NO"/>
    <n v="59535.35937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1-12T00:00:00"/>
    <s v="November"/>
    <x v="3"/>
    <s v="Kelly, Bill"/>
    <x v="905"/>
    <s v="EDW - Compass"/>
    <s v="23602481"/>
    <x v="451"/>
    <x v="452"/>
    <s v="NO"/>
    <s v="NO"/>
    <n v="59535.35937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1-12T00:00:00"/>
    <s v="November"/>
    <x v="3"/>
    <s v="Kelly, Bill"/>
    <x v="905"/>
    <s v="EDW - Compass"/>
    <s v="23602481"/>
    <x v="451"/>
    <x v="452"/>
    <s v="NO"/>
    <s v="NO"/>
    <n v="31334.40039062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1-12T00:00:00"/>
    <s v="November"/>
    <x v="3"/>
    <s v="Kelly, Bill"/>
    <x v="905"/>
    <s v="EDW - Compass"/>
    <s v="23602481"/>
    <x v="451"/>
    <x v="452"/>
    <s v="NO"/>
    <s v="NO"/>
    <n v="59535.35937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1-12T00:00:00"/>
    <s v="November"/>
    <x v="3"/>
    <s v="Kelly, Bill"/>
    <x v="905"/>
    <s v="EDW - Compass"/>
    <s v="23602481"/>
    <x v="451"/>
    <x v="452"/>
    <s v="NO"/>
    <s v="NO"/>
    <n v="31334.40039062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1-18T00:00:00"/>
    <s v="November"/>
    <x v="3"/>
    <s v="Kelly, Bill"/>
    <x v="905"/>
    <s v="EDW - Compass"/>
    <s v="23602481"/>
    <x v="451"/>
    <x v="452"/>
    <s v="NO"/>
    <s v="NO"/>
    <n v="10967.040039062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1-18T00:00:00"/>
    <s v="November"/>
    <x v="3"/>
    <s v="Kelly, Bill"/>
    <x v="905"/>
    <s v="EDW - Compass"/>
    <s v="23602481"/>
    <x v="451"/>
    <x v="452"/>
    <s v="NO"/>
    <s v="NO"/>
    <n v="14100.4804687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1-18T00:00:00"/>
    <s v="November"/>
    <x v="3"/>
    <s v="Kelly, Bill"/>
    <x v="905"/>
    <s v="EDW - Compass"/>
    <s v="23602481"/>
    <x v="451"/>
    <x v="452"/>
    <s v="NO"/>
    <s v="NO"/>
    <n v="-10967.040039062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1-18T00:00:00"/>
    <s v="November"/>
    <x v="3"/>
    <s v="Kelly, Bill"/>
    <x v="905"/>
    <s v="EDW - Compass"/>
    <s v="23602481"/>
    <x v="451"/>
    <x v="452"/>
    <s v="NO"/>
    <s v="NO"/>
    <n v="-14100.4804687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20T00:00:00"/>
    <s v="December"/>
    <x v="0"/>
    <s v="Kelly, Bill"/>
    <x v="906"/>
    <s v="EDW - Non Compass"/>
    <s v="26Z075410"/>
    <x v="451"/>
    <x v="452"/>
    <s v="NO"/>
    <s v="NO"/>
    <n v="25000"/>
    <s v="Education"/>
    <s v="POA#1"/>
    <s v="N/A"/>
    <x v="2"/>
    <s v="W-NC Plains"/>
    <s v="1-Strat"/>
    <s v="1-Strat EG"/>
    <x v="0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29767.679687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-28200.960937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-29767.679687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-23500.8007812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23500.8007812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28200.960937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28200.960937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-28200.960937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5875.200195312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-5875.200195312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-7833.6000976562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Kelly, Bill"/>
    <x v="905"/>
    <s v="EDW - Compass"/>
    <s v="23602481"/>
    <x v="451"/>
    <x v="452"/>
    <s v="NO"/>
    <s v="NO"/>
    <n v="7833.60009765625"/>
    <s v="Services"/>
    <s v="SOW 64 - MSA March 31 2004"/>
    <s v="OPP-0001809931"/>
    <x v="2"/>
    <s v="W-NC Plains"/>
    <s v="1-Strat"/>
    <s v="1-Strat EG"/>
    <x v="3"/>
    <x v="0"/>
  </r>
  <r>
    <x v="0"/>
    <x v="0"/>
    <s v="USA"/>
    <s v="Q12014"/>
    <d v="2013-12-11T00:00:00"/>
    <s v="December"/>
    <x v="3"/>
    <s v="Gogolos, Andrea"/>
    <x v="907"/>
    <s v="EDW - Compass"/>
    <s v="23438310"/>
    <x v="452"/>
    <x v="453"/>
    <s v="NO"/>
    <s v="NO"/>
    <n v="21021.75"/>
    <s v="Services"/>
    <s v="231012"/>
    <s v="OPP-0000302160"/>
    <x v="1"/>
    <s v="E-Northeast"/>
    <s v="2-Seed"/>
    <s v="2-Seed EG"/>
    <x v="3"/>
    <x v="1"/>
  </r>
  <r>
    <x v="0"/>
    <x v="0"/>
    <s v="USA"/>
    <s v="Q12014"/>
    <d v="2013-12-11T00:00:00"/>
    <s v="December"/>
    <x v="3"/>
    <s v="Gogolos, Andrea"/>
    <x v="907"/>
    <s v="EDW - Compass"/>
    <s v="23438310"/>
    <x v="452"/>
    <x v="453"/>
    <s v="NO"/>
    <s v="NO"/>
    <n v="14249.3095703125"/>
    <s v="Services"/>
    <s v="231012"/>
    <s v="OPP-0000302160"/>
    <x v="1"/>
    <s v="E-Northeast"/>
    <s v="2-Seed"/>
    <s v="2-Seed EG"/>
    <x v="3"/>
    <x v="1"/>
  </r>
  <r>
    <x v="0"/>
    <x v="0"/>
    <s v="USA"/>
    <s v="Q12014"/>
    <d v="2013-12-12T00:00:00"/>
    <s v="December"/>
    <x v="3"/>
    <s v="Gogolos, Andrea"/>
    <x v="907"/>
    <s v="EDW - Compass"/>
    <s v="23438310"/>
    <x v="452"/>
    <x v="453"/>
    <s v="NO"/>
    <s v="NO"/>
    <n v="204694"/>
    <s v="Services"/>
    <s v="231012"/>
    <s v="OPP-0000302160"/>
    <x v="1"/>
    <s v="E-Northeast"/>
    <s v="2-Seed"/>
    <s v="2-Seed EG"/>
    <x v="3"/>
    <x v="1"/>
  </r>
  <r>
    <x v="0"/>
    <x v="0"/>
    <s v="USA"/>
    <s v="Q12014"/>
    <d v="2013-12-30T00:00:00"/>
    <s v="December"/>
    <x v="3"/>
    <s v="Gogolos, Andrea"/>
    <x v="908"/>
    <s v="EDW - Compass"/>
    <s v="23813154"/>
    <x v="452"/>
    <x v="453"/>
    <s v="NO"/>
    <s v="NO"/>
    <n v="57920"/>
    <s v="Services"/>
    <s v="280381"/>
    <s v="OPP-0001986520"/>
    <x v="1"/>
    <s v="E-Northeast"/>
    <s v="2-Seed"/>
    <s v="2-Seed EG"/>
    <x v="1"/>
    <x v="1"/>
  </r>
  <r>
    <x v="0"/>
    <x v="0"/>
    <s v="USA"/>
    <s v="Q12014"/>
    <d v="2013-11-12T00:00:00"/>
    <s v="November"/>
    <x v="3"/>
    <s v="Gogolos, Andrea"/>
    <x v="907"/>
    <s v="EDW - Compass"/>
    <s v="23438310"/>
    <x v="452"/>
    <x v="453"/>
    <s v="NO"/>
    <s v="NO"/>
    <n v="204694"/>
    <s v="Services"/>
    <s v="231012"/>
    <s v="OPP-0000302160"/>
    <x v="1"/>
    <s v="E-Northeast"/>
    <s v="2-Seed"/>
    <s v="2-Seed EG"/>
    <x v="3"/>
    <x v="1"/>
  </r>
  <r>
    <x v="0"/>
    <x v="0"/>
    <s v="USA"/>
    <s v="Q12014"/>
    <d v="2013-11-25T00:00:00"/>
    <s v="November"/>
    <x v="3"/>
    <s v="Gogolos, Andrea"/>
    <x v="909"/>
    <s v="EDW - Compass"/>
    <s v="22751101"/>
    <x v="452"/>
    <x v="453"/>
    <s v="NO"/>
    <s v="NO"/>
    <n v="-1500"/>
    <s v="Services"/>
    <s v="134367"/>
    <s v="SBLCRM-8-22AML0V"/>
    <x v="1"/>
    <s v="E-Northeast"/>
    <s v="2-Seed"/>
    <s v="2-Seed EG"/>
    <x v="1"/>
    <x v="1"/>
  </r>
  <r>
    <x v="0"/>
    <x v="0"/>
    <s v="USA"/>
    <s v="Q12014"/>
    <d v="2013-12-12T00:00:00"/>
    <s v="December"/>
    <x v="0"/>
    <m/>
    <x v="910"/>
    <s v="EDW - Compass"/>
    <s v="50123172"/>
    <x v="453"/>
    <x v="454"/>
    <s v="NO"/>
    <s v="NO"/>
    <n v="22500"/>
    <s v="Education"/>
    <s v="CC002/8741/12/13"/>
    <s v="N/A"/>
    <x v="2"/>
    <s v="W-NC Ohio Valley"/>
    <s v="4-Comm T2"/>
    <s v="4-Comm T2"/>
    <x v="0"/>
    <x v="0"/>
  </r>
  <r>
    <x v="0"/>
    <x v="0"/>
    <s v="USA"/>
    <s v="Q12014"/>
    <d v="2013-11-12T00:00:00"/>
    <s v="November"/>
    <x v="0"/>
    <m/>
    <x v="911"/>
    <s v="EDW - Compass"/>
    <s v="50023354"/>
    <x v="454"/>
    <x v="455"/>
    <s v="NO"/>
    <s v="NO"/>
    <n v="2250"/>
    <s v="Education"/>
    <s v="001/1864/10/2016"/>
    <s v="N/A"/>
    <x v="1"/>
    <s v="E-Southeast"/>
    <s v="4-Comm T2"/>
    <s v="4-Comm T2"/>
    <x v="0"/>
    <x v="0"/>
  </r>
  <r>
    <x v="0"/>
    <x v="0"/>
    <s v="USA"/>
    <s v="Q12014"/>
    <d v="2013-11-12T00:00:00"/>
    <s v="November"/>
    <x v="0"/>
    <m/>
    <x v="912"/>
    <s v="EDW - Compass"/>
    <s v="50023355"/>
    <x v="454"/>
    <x v="455"/>
    <s v="NO"/>
    <s v="NO"/>
    <n v="1500"/>
    <s v="Education"/>
    <s v="001/1864/10/2016"/>
    <s v="N/A"/>
    <x v="1"/>
    <s v="E-Southeast"/>
    <s v="4-Comm T2"/>
    <s v="4-Comm T2"/>
    <x v="0"/>
    <x v="0"/>
  </r>
  <r>
    <x v="0"/>
    <x v="0"/>
    <s v="USA"/>
    <s v="Q12014"/>
    <d v="2013-11-12T00:00:00"/>
    <s v="November"/>
    <x v="0"/>
    <m/>
    <x v="913"/>
    <s v="EDW - Compass"/>
    <s v="50020897"/>
    <x v="455"/>
    <x v="456"/>
    <s v="NO"/>
    <s v="NO"/>
    <n v="3000"/>
    <s v="Education"/>
    <s v="002/7906/11/2015"/>
    <s v="N/A"/>
    <x v="2"/>
    <s v="W-NC Ohio Valley"/>
    <s v="5-Territory"/>
    <s v="5-Territory"/>
    <x v="0"/>
    <x v="0"/>
  </r>
  <r>
    <x v="0"/>
    <x v="0"/>
    <s v="USA"/>
    <s v="Q12014"/>
    <d v="2013-11-12T00:00:00"/>
    <s v="November"/>
    <x v="0"/>
    <m/>
    <x v="914"/>
    <s v="EDW - Compass"/>
    <s v="50020888"/>
    <x v="456"/>
    <x v="457"/>
    <s v="ATTACH_BY_PO"/>
    <s v="NO"/>
    <n v="15725"/>
    <s v="Education"/>
    <s v="900068522"/>
    <s v="N/A"/>
    <x v="2"/>
    <s v="W-Southwest"/>
    <s v="2-Seed"/>
    <s v="2-Seed EG"/>
    <x v="0"/>
    <x v="0"/>
  </r>
  <r>
    <x v="0"/>
    <x v="0"/>
    <s v="USA"/>
    <s v="Q12014"/>
    <d v="2013-11-21T00:00:00"/>
    <s v="November"/>
    <x v="0"/>
    <m/>
    <x v="915"/>
    <s v="EDW - Non Compass"/>
    <s v="26Z073179"/>
    <x v="457"/>
    <x v="458"/>
    <s v="ATTACH_BY_PO"/>
    <s v="NO"/>
    <n v="3075"/>
    <s v="Education"/>
    <s v="HPP PO-01295"/>
    <s v="N/A"/>
    <x v="0"/>
    <m/>
    <m/>
    <m/>
    <x v="0"/>
    <x v="0"/>
  </r>
  <r>
    <x v="0"/>
    <x v="0"/>
    <s v="USA"/>
    <s v="Q12014"/>
    <d v="2013-12-10T00:00:00"/>
    <s v="December"/>
    <x v="0"/>
    <m/>
    <x v="916"/>
    <s v="EDW - Compass"/>
    <s v="50112670"/>
    <x v="458"/>
    <x v="459"/>
    <s v="NO"/>
    <s v="NO"/>
    <n v="15000"/>
    <s v="Education"/>
    <s v="80227892"/>
    <s v="N/A"/>
    <x v="2"/>
    <s v="W-Northwest"/>
    <s v="3-Comm T1"/>
    <s v="3-Comm T1"/>
    <x v="0"/>
    <x v="0"/>
  </r>
  <r>
    <x v="0"/>
    <x v="0"/>
    <s v="USA"/>
    <s v="Q12014"/>
    <d v="2013-12-12T00:00:00"/>
    <s v="December"/>
    <x v="0"/>
    <m/>
    <x v="917"/>
    <s v="EDW - Compass"/>
    <s v="50121445"/>
    <x v="459"/>
    <x v="460"/>
    <s v="NO"/>
    <s v="NO"/>
    <n v="3187.5"/>
    <s v="Education"/>
    <s v="CC003/1005/10/18"/>
    <s v="N/A"/>
    <x v="1"/>
    <s v="E-Southeast"/>
    <s v="5-Territory"/>
    <s v="5-Territory"/>
    <x v="0"/>
    <x v="0"/>
  </r>
  <r>
    <x v="0"/>
    <x v="0"/>
    <s v="USA"/>
    <s v="Q12014"/>
    <d v="2013-12-13T00:00:00"/>
    <s v="December"/>
    <x v="3"/>
    <s v="Barnett, John"/>
    <x v="918"/>
    <s v="EDW - Compass"/>
    <s v="22674913"/>
    <x v="460"/>
    <x v="461"/>
    <s v="ATTACH_BY_AMIDID"/>
    <s v="NO"/>
    <n v="5470"/>
    <s v="Services"/>
    <s v="ICOEM SOW"/>
    <s v="OPP-0000100463"/>
    <x v="1"/>
    <s v="E-NYC Metro"/>
    <s v="4-Comm T2"/>
    <s v="4-Comm T2"/>
    <x v="1"/>
    <x v="0"/>
  </r>
  <r>
    <x v="0"/>
    <x v="0"/>
    <s v="USA"/>
    <s v="Q12014"/>
    <d v="2013-11-20T00:00:00"/>
    <s v="November"/>
    <x v="3"/>
    <s v="Barnett, John"/>
    <x v="918"/>
    <s v="EDW - Compass"/>
    <s v="22674913"/>
    <x v="460"/>
    <x v="461"/>
    <s v="NO"/>
    <s v="NO"/>
    <n v="5470"/>
    <s v="Services"/>
    <s v="ICOEM SOW"/>
    <s v="OPP-0000100463"/>
    <x v="1"/>
    <s v="E-NYC Metro"/>
    <s v="4-Comm T2"/>
    <s v="4-Comm T2"/>
    <x v="1"/>
    <x v="0"/>
  </r>
  <r>
    <x v="0"/>
    <x v="0"/>
    <s v="USA"/>
    <s v="Q12014"/>
    <d v="2013-11-20T00:00:00"/>
    <s v="November"/>
    <x v="3"/>
    <s v="Marr, Kevin"/>
    <x v="919"/>
    <s v="EDW - Compass"/>
    <s v="23513130"/>
    <x v="461"/>
    <x v="462"/>
    <s v="NO"/>
    <s v="NO"/>
    <n v="10084.849609375"/>
    <s v="Services"/>
    <s v="ICOEM SOW"/>
    <s v="OPP-0000815571"/>
    <x v="1"/>
    <s v="E-NYC Metro"/>
    <s v="2-Seed"/>
    <s v="2-Seed EG"/>
    <x v="1"/>
    <x v="0"/>
  </r>
  <r>
    <x v="0"/>
    <x v="0"/>
    <s v="USA"/>
    <s v="Q12014"/>
    <d v="2013-12-11T00:00:00"/>
    <s v="December"/>
    <x v="3"/>
    <s v="Marr, Kevin"/>
    <x v="919"/>
    <s v="EDW - Compass"/>
    <s v="23513130"/>
    <x v="461"/>
    <x v="462"/>
    <s v="NO"/>
    <s v="NO"/>
    <n v="3965.360107421875"/>
    <s v="Services"/>
    <s v="ICOEM SOW"/>
    <s v="OPP-0000815571"/>
    <x v="1"/>
    <s v="E-NYC Metro"/>
    <s v="2-Seed"/>
    <s v="2-Seed EG"/>
    <x v="1"/>
    <x v="0"/>
  </r>
  <r>
    <x v="0"/>
    <x v="0"/>
    <s v="USA"/>
    <s v="Q12014"/>
    <d v="2013-11-19T00:00:00"/>
    <s v="November"/>
    <x v="3"/>
    <s v="Jayme, Allen"/>
    <x v="920"/>
    <s v="EDW - Compass"/>
    <s v="23079583"/>
    <x v="462"/>
    <x v="463"/>
    <s v="NO"/>
    <s v="NO"/>
    <n v="-10800"/>
    <s v="Services"/>
    <s v="2000439802"/>
    <s v="OPP-0000528172"/>
    <x v="1"/>
    <s v="E-Southeast"/>
    <s v="1-Strat"/>
    <s v="1-Strat EG"/>
    <x v="1"/>
    <x v="0"/>
  </r>
  <r>
    <x v="0"/>
    <x v="0"/>
    <s v="USA"/>
    <s v="Q12014"/>
    <d v="2013-11-19T00:00:00"/>
    <s v="November"/>
    <x v="3"/>
    <s v="Jayme, Allen"/>
    <x v="920"/>
    <s v="EDW - Compass"/>
    <s v="23079583"/>
    <x v="462"/>
    <x v="463"/>
    <s v="NO"/>
    <s v="NO"/>
    <n v="-59400"/>
    <s v="Services"/>
    <s v="2000439802"/>
    <s v="OPP-0000528172"/>
    <x v="1"/>
    <s v="E-Southeast"/>
    <s v="1-Strat"/>
    <s v="1-Strat EG"/>
    <x v="1"/>
    <x v="0"/>
  </r>
  <r>
    <x v="0"/>
    <x v="0"/>
    <s v="USA"/>
    <s v="Q12014"/>
    <d v="2013-11-26T00:00:00"/>
    <s v="November"/>
    <x v="3"/>
    <s v="Jayme, Allen"/>
    <x v="921"/>
    <s v="EDW - Compass"/>
    <s v="22514949"/>
    <x v="462"/>
    <x v="463"/>
    <s v="NO"/>
    <s v="NO"/>
    <n v="-2000"/>
    <s v="Services"/>
    <s v="2000403270"/>
    <s v="SBLCRM-8-1TNN02E"/>
    <x v="1"/>
    <s v="E-Southeast"/>
    <s v="1-Strat"/>
    <s v="1-Strat EG"/>
    <x v="1"/>
    <x v="0"/>
  </r>
  <r>
    <x v="0"/>
    <x v="0"/>
    <s v="USA"/>
    <s v="Q12014"/>
    <d v="2013-11-26T00:00:00"/>
    <s v="November"/>
    <x v="3"/>
    <s v="Jayme, Allen"/>
    <x v="921"/>
    <s v="EDW - Compass"/>
    <s v="22514949"/>
    <x v="462"/>
    <x v="463"/>
    <s v="NO"/>
    <s v="NO"/>
    <n v="-20"/>
    <s v="Services"/>
    <s v="2000403270"/>
    <s v="SBLCRM-8-1TNN02E"/>
    <x v="1"/>
    <s v="E-Southeast"/>
    <s v="1-Strat"/>
    <s v="1-Strat EG"/>
    <x v="1"/>
    <x v="0"/>
  </r>
  <r>
    <x v="0"/>
    <x v="0"/>
    <s v="USA"/>
    <s v="Q12014"/>
    <d v="2013-11-07T00:00:00"/>
    <s v="November"/>
    <x v="3"/>
    <m/>
    <x v="922"/>
    <s v="EDW - Compass"/>
    <s v="23194632"/>
    <x v="463"/>
    <x v="464"/>
    <s v="NO"/>
    <s v="NO"/>
    <n v="4742.509765625"/>
    <s v="Services"/>
    <s v="4502025170"/>
    <s v="OPP-0000645645"/>
    <x v="1"/>
    <s v="E-Mid Atlantic"/>
    <s v="4-Comm T2"/>
    <s v="4-Comm Invest"/>
    <x v="1"/>
    <x v="0"/>
  </r>
  <r>
    <x v="0"/>
    <x v="0"/>
    <s v="USA"/>
    <s v="Q12014"/>
    <d v="2013-12-18T00:00:00"/>
    <s v="December"/>
    <x v="3"/>
    <m/>
    <x v="922"/>
    <s v="EDW - Compass"/>
    <s v="23194632"/>
    <x v="463"/>
    <x v="464"/>
    <s v="NO"/>
    <s v="NO"/>
    <n v="900.739990234375"/>
    <s v="Services"/>
    <s v="4502025170"/>
    <s v="OPP-0000645645"/>
    <x v="1"/>
    <s v="E-Mid Atlantic"/>
    <s v="4-Comm T2"/>
    <s v="4-Comm Invest"/>
    <x v="1"/>
    <x v="0"/>
  </r>
  <r>
    <x v="0"/>
    <x v="0"/>
    <s v="USA"/>
    <s v="Q12014"/>
    <d v="2013-11-27T00:00:00"/>
    <s v="November"/>
    <x v="3"/>
    <m/>
    <x v="923"/>
    <s v="EDW - Compass"/>
    <s v="23557159"/>
    <x v="464"/>
    <x v="465"/>
    <s v="NO"/>
    <s v="NO"/>
    <n v="5224.7998046875"/>
    <s v="Services"/>
    <s v="ICOEM SOW"/>
    <s v="OPP-0001900213"/>
    <x v="1"/>
    <s v="E-Northeast"/>
    <s v="4-Comm T2"/>
    <s v="4-Comm T2"/>
    <x v="1"/>
    <x v="0"/>
  </r>
  <r>
    <x v="0"/>
    <x v="0"/>
    <s v="USA"/>
    <s v="Q12014"/>
    <d v="2013-11-27T00:00:00"/>
    <s v="November"/>
    <x v="3"/>
    <m/>
    <x v="923"/>
    <s v="EDW - Compass"/>
    <s v="23557159"/>
    <x v="464"/>
    <x v="465"/>
    <s v="NO"/>
    <s v="NO"/>
    <n v="34832"/>
    <s v="Services"/>
    <s v="ICOEM SOW"/>
    <s v="OPP-0001900213"/>
    <x v="1"/>
    <s v="E-Northeast"/>
    <s v="4-Comm T2"/>
    <s v="4-Comm T2"/>
    <x v="1"/>
    <x v="0"/>
  </r>
  <r>
    <x v="0"/>
    <x v="0"/>
    <s v="USA"/>
    <s v="Q12014"/>
    <d v="2013-12-31T00:00:00"/>
    <s v="December"/>
    <x v="3"/>
    <s v="TBH-US-East2"/>
    <x v="924"/>
    <s v="EDW - Compass"/>
    <s v="23817119"/>
    <x v="465"/>
    <x v="466"/>
    <s v="NO"/>
    <s v="NO"/>
    <n v="48000"/>
    <s v="Services"/>
    <s v="Per work order signed 12-28-13"/>
    <s v="N/A"/>
    <x v="1"/>
    <s v="E-NYC Metro"/>
    <s v="1-Strat"/>
    <s v="1-Strat EG"/>
    <x v="1"/>
    <x v="0"/>
  </r>
  <r>
    <x v="0"/>
    <x v="0"/>
    <s v="USA"/>
    <s v="Q12014"/>
    <d v="2013-12-04T00:00:00"/>
    <s v="December"/>
    <x v="0"/>
    <m/>
    <x v="925"/>
    <s v="EDW - Non Compass"/>
    <s v="24Z127568"/>
    <x v="466"/>
    <x v="467"/>
    <s v="ATTACH_BY_AMIDID"/>
    <s v="NO"/>
    <n v="2280"/>
    <s v="Education"/>
    <s v="103300878061"/>
    <s v="N/A"/>
    <x v="1"/>
    <s v="E-NYC Metro"/>
    <s v="5-Territory"/>
    <s v="5-Territory"/>
    <x v="0"/>
    <x v="0"/>
  </r>
  <r>
    <x v="0"/>
    <x v="0"/>
    <s v="USA"/>
    <s v="Q12014"/>
    <d v="2013-11-18T00:00:00"/>
    <s v="November"/>
    <x v="0"/>
    <m/>
    <x v="926"/>
    <s v="EDW - Non Compass"/>
    <s v="24Z125772"/>
    <x v="466"/>
    <x v="467"/>
    <s v="NO"/>
    <s v="NO"/>
    <n v="2850"/>
    <s v="Education"/>
    <s v="103300869252"/>
    <s v="N/A"/>
    <x v="1"/>
    <s v="E-NYC Metro"/>
    <s v="5-Territory"/>
    <s v="5-Territory"/>
    <x v="0"/>
    <x v="0"/>
  </r>
  <r>
    <x v="0"/>
    <x v="0"/>
    <s v="USA"/>
    <s v="Q12014"/>
    <d v="2013-11-26T00:00:00"/>
    <s v="November"/>
    <x v="3"/>
    <m/>
    <x v="927"/>
    <s v="EDW - Compass"/>
    <s v="23091764"/>
    <x v="467"/>
    <x v="468"/>
    <s v="NO"/>
    <s v="NO"/>
    <n v="-1920"/>
    <s v="Services"/>
    <s v="4900310607"/>
    <s v="OPP-0000919633"/>
    <x v="2"/>
    <s v="W-South Central"/>
    <s v="5-Territory"/>
    <s v="5-Territory"/>
    <x v="1"/>
    <x v="0"/>
  </r>
  <r>
    <x v="0"/>
    <x v="0"/>
    <s v="USA"/>
    <s v="Q12014"/>
    <d v="2013-11-26T00:00:00"/>
    <s v="November"/>
    <x v="3"/>
    <m/>
    <x v="927"/>
    <s v="EDW - Compass"/>
    <s v="23091764"/>
    <x v="467"/>
    <x v="468"/>
    <s v="NO"/>
    <s v="NO"/>
    <n v="-4800"/>
    <s v="Services"/>
    <s v="4900310607"/>
    <s v="OPP-0000919633"/>
    <x v="2"/>
    <s v="W-South Central"/>
    <s v="5-Territory"/>
    <s v="5-Territory"/>
    <x v="1"/>
    <x v="0"/>
  </r>
  <r>
    <x v="0"/>
    <x v="0"/>
    <s v="USA"/>
    <s v="Q12014"/>
    <d v="2013-11-05T00:00:00"/>
    <s v="November"/>
    <x v="3"/>
    <s v="Barnett, John"/>
    <x v="928"/>
    <s v="EDW - Compass"/>
    <s v="23624800"/>
    <x v="468"/>
    <x v="469"/>
    <s v="NO"/>
    <s v="ATTACH_BY_AMIDID"/>
    <n v="41728"/>
    <s v="Services"/>
    <s v="LOC - 1/15/2014"/>
    <s v="OPP-0001803983"/>
    <x v="1"/>
    <s v="E-Mid Atlantic"/>
    <s v="1-Strat"/>
    <s v="1-Strat EG"/>
    <x v="1"/>
    <x v="2"/>
  </r>
  <r>
    <x v="0"/>
    <x v="0"/>
    <s v="USA"/>
    <s v="Q12014"/>
    <d v="2013-11-05T00:00:00"/>
    <s v="November"/>
    <x v="3"/>
    <s v="Barnett, John"/>
    <x v="928"/>
    <s v="EDW - Compass"/>
    <s v="23624800"/>
    <x v="468"/>
    <x v="469"/>
    <s v="NO"/>
    <s v="ATTACH_BY_AMIDID"/>
    <n v="9952"/>
    <s v="Services"/>
    <s v="LOC - 1/15/2014"/>
    <s v="OPP-0001803983"/>
    <x v="1"/>
    <s v="E-Mid Atlantic"/>
    <s v="1-Strat"/>
    <s v="1-Strat EG"/>
    <x v="1"/>
    <x v="2"/>
  </r>
  <r>
    <x v="0"/>
    <x v="0"/>
    <s v="USA"/>
    <s v="Q12014"/>
    <d v="2013-11-05T00:00:00"/>
    <s v="November"/>
    <x v="3"/>
    <s v="Barnett, John"/>
    <x v="928"/>
    <s v="EDW - Compass"/>
    <s v="23624800"/>
    <x v="468"/>
    <x v="469"/>
    <s v="NO"/>
    <s v="ATTACH_BY_AMIDID"/>
    <n v="69664"/>
    <s v="Services"/>
    <s v="LOC - 1/15/2014"/>
    <s v="OPP-0001803983"/>
    <x v="1"/>
    <s v="E-Mid Atlantic"/>
    <s v="1-Strat"/>
    <s v="1-Strat EG"/>
    <x v="1"/>
    <x v="2"/>
  </r>
  <r>
    <x v="0"/>
    <x v="0"/>
    <s v="USA"/>
    <s v="Q12014"/>
    <d v="2013-11-05T00:00:00"/>
    <s v="November"/>
    <x v="3"/>
    <s v="Barnett, John"/>
    <x v="928"/>
    <s v="EDW - Compass"/>
    <s v="23624800"/>
    <x v="468"/>
    <x v="469"/>
    <s v="NO"/>
    <s v="ATTACH_BY_PO"/>
    <n v="-41728"/>
    <s v="Services"/>
    <s v="LOC - 1/15/2014"/>
    <s v="OPP-0001803983"/>
    <x v="1"/>
    <s v="E-Mid Atlantic"/>
    <s v="1-Strat"/>
    <s v="1-Strat EG"/>
    <x v="1"/>
    <x v="2"/>
  </r>
  <r>
    <x v="0"/>
    <x v="0"/>
    <s v="USA"/>
    <s v="Q12014"/>
    <d v="2013-11-05T00:00:00"/>
    <s v="November"/>
    <x v="3"/>
    <s v="Barnett, John"/>
    <x v="928"/>
    <s v="EDW - Compass"/>
    <s v="23624800"/>
    <x v="468"/>
    <x v="469"/>
    <s v="NO"/>
    <s v="ATTACH_BY_PO"/>
    <n v="-9952"/>
    <s v="Services"/>
    <s v="LOC - 1/15/2014"/>
    <s v="OPP-0001803983"/>
    <x v="1"/>
    <s v="E-Mid Atlantic"/>
    <s v="1-Strat"/>
    <s v="1-Strat EG"/>
    <x v="1"/>
    <x v="2"/>
  </r>
  <r>
    <x v="0"/>
    <x v="0"/>
    <s v="USA"/>
    <s v="Q12014"/>
    <d v="2013-11-05T00:00:00"/>
    <s v="November"/>
    <x v="3"/>
    <s v="Barnett, John"/>
    <x v="928"/>
    <s v="EDW - Compass"/>
    <s v="23624800"/>
    <x v="468"/>
    <x v="469"/>
    <s v="NO"/>
    <s v="ATTACH_BY_PO"/>
    <n v="-69664"/>
    <s v="Services"/>
    <s v="LOC - 1/15/2014"/>
    <s v="OPP-0001803983"/>
    <x v="1"/>
    <s v="E-Mid Atlantic"/>
    <s v="1-Strat"/>
    <s v="1-Strat EG"/>
    <x v="1"/>
    <x v="2"/>
  </r>
  <r>
    <x v="0"/>
    <x v="0"/>
    <s v="USA"/>
    <s v="Q12014"/>
    <d v="2013-11-01T00:00:00"/>
    <s v="November"/>
    <x v="2"/>
    <s v="Barnett, John"/>
    <x v="929"/>
    <s v="EDW - Non Compass"/>
    <s v="26Z071626"/>
    <x v="468"/>
    <x v="469"/>
    <s v="NO"/>
    <s v="ATTACH_BY_AMIDID"/>
    <n v="1785.9200439453125"/>
    <s v="ART"/>
    <s v="48378"/>
    <s v="N/A"/>
    <x v="1"/>
    <s v="E-Mid Atlantic"/>
    <s v="1-Strat"/>
    <s v="1-Strat EG"/>
    <x v="0"/>
    <x v="2"/>
  </r>
  <r>
    <x v="0"/>
    <x v="0"/>
    <s v="USA"/>
    <s v="Q12014"/>
    <d v="2013-11-01T00:00:00"/>
    <s v="November"/>
    <x v="1"/>
    <s v="Barnett, John"/>
    <x v="929"/>
    <s v="EDW - Non Compass"/>
    <s v="26Z071626"/>
    <x v="468"/>
    <x v="469"/>
    <s v="NO"/>
    <s v="ATTACH_BY_AMIDID"/>
    <n v="10000"/>
    <s v="ART"/>
    <s v="48378"/>
    <s v="N/A"/>
    <x v="1"/>
    <s v="E-Mid Atlantic"/>
    <s v="1-Strat"/>
    <s v="1-Strat EG"/>
    <x v="0"/>
    <x v="2"/>
  </r>
  <r>
    <x v="0"/>
    <x v="0"/>
    <s v="USA"/>
    <s v="Q12014"/>
    <d v="2013-11-01T00:00:00"/>
    <s v="November"/>
    <x v="1"/>
    <s v="Barnett, John"/>
    <x v="929"/>
    <s v="EDW - Non Compass"/>
    <s v="26Z071626"/>
    <x v="468"/>
    <x v="469"/>
    <s v="NO"/>
    <s v="ATTACH_BY_AMIDID"/>
    <n v="20000"/>
    <s v="ART"/>
    <s v="48378"/>
    <s v="N/A"/>
    <x v="1"/>
    <s v="E-Mid Atlantic"/>
    <s v="1-Strat"/>
    <s v="1-Strat EG"/>
    <x v="0"/>
    <x v="2"/>
  </r>
  <r>
    <x v="0"/>
    <x v="0"/>
    <s v="USA"/>
    <s v="Q12014"/>
    <d v="2013-11-01T00:00:00"/>
    <s v="November"/>
    <x v="2"/>
    <s v="Barnett, John"/>
    <x v="929"/>
    <s v="EDW - Non Compass"/>
    <s v="26Z071626"/>
    <x v="468"/>
    <x v="469"/>
    <s v="NO"/>
    <s v="ATTACH_BY_AMIDID"/>
    <n v="3637.239990234375"/>
    <s v="ART"/>
    <s v="48378"/>
    <s v="N/A"/>
    <x v="1"/>
    <s v="E-Mid Atlantic"/>
    <s v="1-Strat"/>
    <s v="1-Strat EG"/>
    <x v="0"/>
    <x v="2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-9952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-41728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19820.8007812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8459.200195312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-69664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61204.8007812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3980.80004882812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4229.6000976562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1741.599975585937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7662.459960937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688.7999877929687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3651.19995117187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8T00:00:00"/>
    <s v="December"/>
    <x v="3"/>
    <s v="Barnett, John"/>
    <x v="928"/>
    <s v="EDW - Compass"/>
    <s v="23624800"/>
    <x v="468"/>
    <x v="469"/>
    <s v="NO"/>
    <s v="NO"/>
    <n v="18256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9T00:00:00"/>
    <s v="December"/>
    <x v="3"/>
    <s v="Barnett, John"/>
    <x v="928"/>
    <s v="EDW - Compass"/>
    <s v="23624800"/>
    <x v="468"/>
    <x v="469"/>
    <s v="NO"/>
    <s v="NO"/>
    <n v="-51750.398437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9T00:00:00"/>
    <s v="December"/>
    <x v="3"/>
    <s v="Barnett, John"/>
    <x v="928"/>
    <s v="EDW - Compass"/>
    <s v="23624800"/>
    <x v="468"/>
    <x v="469"/>
    <s v="NO"/>
    <s v="NO"/>
    <n v="51750.398437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9T00:00:00"/>
    <s v="December"/>
    <x v="3"/>
    <s v="Barnett, John"/>
    <x v="928"/>
    <s v="EDW - Compass"/>
    <s v="23624800"/>
    <x v="468"/>
    <x v="469"/>
    <s v="NO"/>
    <s v="NO"/>
    <n v="-13822.40039062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9T00:00:00"/>
    <s v="December"/>
    <x v="3"/>
    <s v="Barnett, John"/>
    <x v="928"/>
    <s v="EDW - Compass"/>
    <s v="23624800"/>
    <x v="468"/>
    <x v="469"/>
    <s v="NO"/>
    <s v="NO"/>
    <n v="13822.400390625"/>
    <s v="Services"/>
    <s v="49058"/>
    <s v="OPP-0001803983"/>
    <x v="1"/>
    <s v="E-Mid Atlantic"/>
    <s v="1-Strat"/>
    <s v="1-Strat EG"/>
    <x v="1"/>
    <x v="0"/>
  </r>
  <r>
    <x v="0"/>
    <x v="0"/>
    <s v="USA"/>
    <s v="Q12014"/>
    <d v="2013-12-17T00:00:00"/>
    <s v="December"/>
    <x v="3"/>
    <s v="Jayme, Allen"/>
    <x v="930"/>
    <s v="EDW - Compass"/>
    <s v="23624178"/>
    <x v="469"/>
    <x v="470"/>
    <s v="NO"/>
    <s v="NO"/>
    <n v="9600"/>
    <s v="Services"/>
    <s v="ICOEM"/>
    <s v="OPP-0000921563"/>
    <x v="2"/>
    <s v="W-South Central"/>
    <s v="2-Seed"/>
    <s v="2-Seed SW"/>
    <x v="1"/>
    <x v="0"/>
  </r>
  <r>
    <x v="0"/>
    <x v="0"/>
    <s v="USA"/>
    <s v="Q12014"/>
    <d v="2013-12-17T00:00:00"/>
    <s v="December"/>
    <x v="3"/>
    <s v="Jayme, Allen"/>
    <x v="931"/>
    <s v="EDW - Compass"/>
    <s v="23622210"/>
    <x v="469"/>
    <x v="470"/>
    <s v="NO"/>
    <s v="NO"/>
    <n v="27234"/>
    <s v="Services"/>
    <s v="ICOEM"/>
    <s v="OPP-0000961223"/>
    <x v="2"/>
    <s v="W-South Central"/>
    <s v="2-Seed"/>
    <s v="2-Seed SW"/>
    <x v="1"/>
    <x v="0"/>
  </r>
  <r>
    <x v="0"/>
    <x v="0"/>
    <s v="USA"/>
    <s v="Q12014"/>
    <d v="2013-12-17T00:00:00"/>
    <s v="December"/>
    <x v="3"/>
    <s v="Jayme, Allen"/>
    <x v="930"/>
    <s v="EDW - Compass"/>
    <s v="23624178"/>
    <x v="469"/>
    <x v="470"/>
    <s v="NO"/>
    <s v="NO"/>
    <n v="6720"/>
    <s v="Services"/>
    <s v="ICOEM"/>
    <s v="OPP-0000921563"/>
    <x v="2"/>
    <s v="W-South Central"/>
    <s v="2-Seed"/>
    <s v="2-Seed SW"/>
    <x v="1"/>
    <x v="0"/>
  </r>
  <r>
    <x v="0"/>
    <x v="0"/>
    <s v="USA"/>
    <s v="Q12014"/>
    <d v="2013-12-17T00:00:00"/>
    <s v="December"/>
    <x v="3"/>
    <s v="Jayme, Allen"/>
    <x v="930"/>
    <s v="EDW - Compass"/>
    <s v="23624178"/>
    <x v="469"/>
    <x v="470"/>
    <s v="NO"/>
    <s v="NO"/>
    <n v="9120"/>
    <s v="Services"/>
    <s v="ICOEM"/>
    <s v="OPP-0000921563"/>
    <x v="2"/>
    <s v="W-South Central"/>
    <s v="2-Seed"/>
    <s v="2-Seed SW"/>
    <x v="1"/>
    <x v="0"/>
  </r>
  <r>
    <x v="0"/>
    <x v="0"/>
    <s v="USA"/>
    <s v="Q12014"/>
    <d v="2013-11-18T00:00:00"/>
    <s v="November"/>
    <x v="3"/>
    <s v="Jayme, Allen"/>
    <x v="931"/>
    <s v="EDW - Compass"/>
    <s v="23622210"/>
    <x v="469"/>
    <x v="470"/>
    <s v="NO"/>
    <s v="NO"/>
    <n v="47796"/>
    <s v="Services"/>
    <s v="ICOEM"/>
    <s v="OPP-0000961223"/>
    <x v="2"/>
    <s v="W-South Central"/>
    <s v="2-Seed"/>
    <s v="2-Seed SW"/>
    <x v="1"/>
    <x v="0"/>
  </r>
  <r>
    <x v="0"/>
    <x v="0"/>
    <s v="USA"/>
    <s v="Q12014"/>
    <d v="2013-12-31T00:00:00"/>
    <s v="December"/>
    <x v="3"/>
    <s v="TBH-West"/>
    <x v="932"/>
    <s v="EDW - Compass"/>
    <s v="23803901"/>
    <x v="470"/>
    <x v="471"/>
    <s v="NO"/>
    <s v="NO"/>
    <n v="137500"/>
    <s v="Services"/>
    <s v="90484578"/>
    <s v="OPP-0002064011"/>
    <x v="2"/>
    <s v="W-Northwest"/>
    <s v="2-Seed"/>
    <s v="2-Seed EG"/>
    <x v="2"/>
    <x v="0"/>
  </r>
  <r>
    <x v="0"/>
    <x v="0"/>
    <s v="USA"/>
    <s v="Q12014"/>
    <d v="2014-01-01T00:00:00"/>
    <s v="January"/>
    <x v="3"/>
    <s v="TBH-West"/>
    <x v="932"/>
    <s v="EDW - Compass"/>
    <s v="23803901"/>
    <x v="470"/>
    <x v="471"/>
    <s v="NO"/>
    <s v="NO"/>
    <n v="12500"/>
    <s v="Services"/>
    <s v="90484578"/>
    <s v="OPP-0002064011"/>
    <x v="2"/>
    <s v="W-Northwest"/>
    <s v="2-Seed"/>
    <s v="2-Seed EG"/>
    <x v="2"/>
    <x v="0"/>
  </r>
  <r>
    <x v="0"/>
    <x v="0"/>
    <s v="USA"/>
    <s v="Q12014"/>
    <d v="2013-11-27T00:00:00"/>
    <s v="November"/>
    <x v="2"/>
    <m/>
    <x v="933"/>
    <s v="EDW - Compass"/>
    <s v="50078600"/>
    <x v="471"/>
    <x v="472"/>
    <s v="NO"/>
    <s v="NO"/>
    <n v="5088.47998046875"/>
    <s v="ART"/>
    <s v="P048388"/>
    <s v="N/A"/>
    <x v="1"/>
    <s v="E-Mid Atlantic"/>
    <s v="2-Seed"/>
    <s v="2-Seed SW"/>
    <x v="0"/>
    <x v="1"/>
  </r>
  <r>
    <x v="0"/>
    <x v="0"/>
    <s v="USA"/>
    <s v="Q12014"/>
    <d v="2013-11-27T00:00:00"/>
    <s v="November"/>
    <x v="2"/>
    <m/>
    <x v="933"/>
    <s v="EDW - Compass"/>
    <s v="50078600"/>
    <x v="471"/>
    <x v="472"/>
    <s v="NO"/>
    <s v="NO"/>
    <n v="1178.1600341796875"/>
    <s v="ART"/>
    <s v="P048388"/>
    <s v="N/A"/>
    <x v="1"/>
    <s v="E-Mid Atlantic"/>
    <s v="2-Seed"/>
    <s v="2-Seed SW"/>
    <x v="0"/>
    <x v="1"/>
  </r>
  <r>
    <x v="0"/>
    <x v="0"/>
    <s v="USA"/>
    <s v="Q12014"/>
    <d v="2013-11-27T00:00:00"/>
    <s v="November"/>
    <x v="2"/>
    <m/>
    <x v="933"/>
    <s v="EDW - Compass"/>
    <s v="50078600"/>
    <x v="471"/>
    <x v="472"/>
    <s v="NO"/>
    <s v="NO"/>
    <n v="1178.1600341796875"/>
    <s v="ART"/>
    <s v="P048388"/>
    <s v="N/A"/>
    <x v="1"/>
    <s v="E-Mid Atlantic"/>
    <s v="2-Seed"/>
    <s v="2-Seed SW"/>
    <x v="0"/>
    <x v="1"/>
  </r>
  <r>
    <x v="0"/>
    <x v="0"/>
    <s v="USA"/>
    <s v="Q12014"/>
    <d v="2013-11-27T00:00:00"/>
    <s v="November"/>
    <x v="2"/>
    <m/>
    <x v="933"/>
    <s v="EDW - Compass"/>
    <s v="50078600"/>
    <x v="471"/>
    <x v="472"/>
    <s v="NO"/>
    <s v="NO"/>
    <n v="5088.47998046875"/>
    <s v="ART"/>
    <s v="P048388"/>
    <s v="N/A"/>
    <x v="1"/>
    <s v="E-Mid Atlantic"/>
    <s v="2-Seed"/>
    <s v="2-Seed SW"/>
    <x v="0"/>
    <x v="1"/>
  </r>
  <r>
    <x v="0"/>
    <x v="0"/>
    <s v="USA"/>
    <s v="Q12014"/>
    <d v="2013-11-27T00:00:00"/>
    <s v="November"/>
    <x v="0"/>
    <m/>
    <x v="934"/>
    <s v="EDW - Non Compass"/>
    <s v="26Z073650"/>
    <x v="472"/>
    <x v="473"/>
    <s v="NO"/>
    <s v="NO"/>
    <n v="3750"/>
    <s v="Education"/>
    <s v="110620132"/>
    <s v="N/A"/>
    <x v="1"/>
    <s v="E-Mid Atlantic"/>
    <s v="4-Comm T2"/>
    <s v="4-Comm T2"/>
    <x v="0"/>
    <x v="0"/>
  </r>
  <r>
    <x v="0"/>
    <x v="0"/>
    <s v="USA"/>
    <s v="Q12014"/>
    <d v="2013-12-10T00:00:00"/>
    <s v="December"/>
    <x v="0"/>
    <m/>
    <x v="935"/>
    <s v="EDW - Non Compass"/>
    <s v="26Z073911"/>
    <x v="472"/>
    <x v="473"/>
    <s v="NO"/>
    <s v="NO"/>
    <n v="2250"/>
    <s v="Education"/>
    <s v="110720132"/>
    <s v="N/A"/>
    <x v="1"/>
    <s v="E-Mid Atlantic"/>
    <s v="4-Comm T2"/>
    <s v="4-Comm T2"/>
    <x v="0"/>
    <x v="0"/>
  </r>
  <r>
    <x v="0"/>
    <x v="0"/>
    <s v="USA"/>
    <s v="Q12014"/>
    <d v="2013-12-10T00:00:00"/>
    <s v="December"/>
    <x v="0"/>
    <m/>
    <x v="936"/>
    <s v="EDW - Non Compass"/>
    <s v="26Z073912"/>
    <x v="472"/>
    <x v="473"/>
    <s v="NO"/>
    <s v="NO"/>
    <n v="3750"/>
    <s v="Education"/>
    <s v="110720132"/>
    <s v="N/A"/>
    <x v="1"/>
    <s v="E-Mid Atlantic"/>
    <s v="4-Comm T2"/>
    <s v="4-Comm T2"/>
    <x v="0"/>
    <x v="0"/>
  </r>
  <r>
    <x v="0"/>
    <x v="0"/>
    <s v="USA"/>
    <s v="Q12014"/>
    <d v="2013-11-02T00:00:00"/>
    <s v="November"/>
    <x v="3"/>
    <s v="TBH-Central 1"/>
    <x v="937"/>
    <s v="EDW - Compass"/>
    <s v="23624779"/>
    <x v="473"/>
    <x v="474"/>
    <s v="ATTACH_BY_AMIDID"/>
    <s v="NO"/>
    <n v="880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02T00:00:00"/>
    <s v="November"/>
    <x v="3"/>
    <s v="TBH-Central 1"/>
    <x v="937"/>
    <s v="EDW - Compass"/>
    <s v="23624779"/>
    <x v="473"/>
    <x v="474"/>
    <s v="ATTACH_BY_AMIDID"/>
    <s v="NO"/>
    <n v="880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02T00:00:00"/>
    <s v="November"/>
    <x v="3"/>
    <s v="TBH-Central 1"/>
    <x v="937"/>
    <s v="EDW - Compass"/>
    <s v="23624779"/>
    <x v="473"/>
    <x v="474"/>
    <s v="ATTACH_BY_AMIDID"/>
    <s v="NO"/>
    <n v="1408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15412.1201171875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3003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297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-3300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1144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418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1914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-1562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2992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-6050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1144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-1364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2-20T00:00:00"/>
    <s v="December"/>
    <x v="3"/>
    <s v="TBH-Central 1"/>
    <x v="937"/>
    <s v="EDW - Compass"/>
    <s v="23624779"/>
    <x v="473"/>
    <x v="474"/>
    <s v="NO"/>
    <s v="NO"/>
    <n v="1364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8"/>
    <s v="EDW - Compass"/>
    <s v="23167095"/>
    <x v="473"/>
    <x v="474"/>
    <s v="ATTACH_BY_AMIDID"/>
    <s v="NO"/>
    <n v="14609.41015625"/>
    <s v="Services"/>
    <s v="55109068"/>
    <s v="OPP0000733143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8"/>
    <s v="EDW - Compass"/>
    <s v="23167095"/>
    <x v="473"/>
    <x v="474"/>
    <s v="ATTACH_BY_PO"/>
    <s v="NO"/>
    <n v="-7480"/>
    <s v="Services"/>
    <s v="55109068"/>
    <s v="OPP0000733143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8"/>
    <s v="EDW - Compass"/>
    <s v="23167095"/>
    <x v="473"/>
    <x v="474"/>
    <s v="ATTACH_BY_AMIDID"/>
    <s v="NO"/>
    <n v="7480"/>
    <s v="Services"/>
    <s v="55109068"/>
    <s v="OPP0000733143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7"/>
    <s v="EDW - Compass"/>
    <s v="23624779"/>
    <x v="473"/>
    <x v="474"/>
    <s v="ATTACH_BY_PO"/>
    <s v="NO"/>
    <n v="-506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7"/>
    <s v="EDW - Compass"/>
    <s v="23624779"/>
    <x v="473"/>
    <x v="474"/>
    <s v="ATTACH_BY_AMIDID"/>
    <s v="NO"/>
    <n v="506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7"/>
    <s v="EDW - Compass"/>
    <s v="23624779"/>
    <x v="473"/>
    <x v="474"/>
    <s v="ATTACH_BY_PO"/>
    <s v="NO"/>
    <n v="-880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7"/>
    <s v="EDW - Compass"/>
    <s v="23624779"/>
    <x v="473"/>
    <x v="474"/>
    <s v="ATTACH_BY_AMIDID"/>
    <s v="NO"/>
    <n v="880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7"/>
    <s v="EDW - Compass"/>
    <s v="23624779"/>
    <x v="473"/>
    <x v="474"/>
    <s v="ATTACH_BY_AMIDID"/>
    <s v="NO"/>
    <n v="1122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7"/>
    <s v="EDW - Compass"/>
    <s v="23624779"/>
    <x v="473"/>
    <x v="474"/>
    <s v="ATTACH_BY_PO"/>
    <s v="NO"/>
    <n v="-2354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7"/>
    <s v="EDW - Compass"/>
    <s v="23624779"/>
    <x v="473"/>
    <x v="474"/>
    <s v="ATTACH_BY_AMIDID"/>
    <s v="NO"/>
    <n v="1232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8"/>
    <s v="EDW - Compass"/>
    <s v="23167095"/>
    <x v="473"/>
    <x v="474"/>
    <s v="ATTACH_BY_PO"/>
    <s v="NO"/>
    <n v="-2405"/>
    <s v="Services"/>
    <s v="55109068"/>
    <s v="OPP0000733143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8"/>
    <s v="EDW - Compass"/>
    <s v="23167095"/>
    <x v="473"/>
    <x v="474"/>
    <s v="ATTACH_BY_AMIDID"/>
    <s v="NO"/>
    <n v="2405"/>
    <s v="Services"/>
    <s v="55109068"/>
    <s v="OPP0000733143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7"/>
    <s v="EDW - Compass"/>
    <s v="23624779"/>
    <x v="473"/>
    <x v="474"/>
    <s v="ATTACH_BY_AMIDID"/>
    <s v="NO"/>
    <n v="1584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7"/>
    <s v="EDW - Compass"/>
    <s v="23624779"/>
    <x v="473"/>
    <x v="474"/>
    <s v="ATTACH_BY_PO"/>
    <s v="NO"/>
    <n v="-1892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19T00:00:00"/>
    <s v="November"/>
    <x v="3"/>
    <s v="TBH-Central 1"/>
    <x v="937"/>
    <s v="EDW - Compass"/>
    <s v="23624779"/>
    <x v="473"/>
    <x v="474"/>
    <s v="ATTACH_BY_AMIDID"/>
    <s v="NO"/>
    <n v="3080"/>
    <s v="Services"/>
    <s v="55109068."/>
    <s v="OPP-0000289675"/>
    <x v="2"/>
    <s v="W-NC Ohio Valley"/>
    <s v="3-Comm T1"/>
    <s v="3-Comm T1"/>
    <x v="1"/>
    <x v="0"/>
  </r>
  <r>
    <x v="0"/>
    <x v="0"/>
    <s v="USA"/>
    <s v="Q12014"/>
    <d v="2013-11-12T00:00:00"/>
    <s v="November"/>
    <x v="0"/>
    <m/>
    <x v="939"/>
    <s v="EDW - Compass"/>
    <s v="50020892"/>
    <x v="474"/>
    <x v="475"/>
    <s v="NO"/>
    <s v="NO"/>
    <n v="18487.5"/>
    <s v="Education"/>
    <s v="4401958983"/>
    <s v="N/A"/>
    <x v="2"/>
    <s v="W-South Central"/>
    <s v="4-Comm T2"/>
    <s v="4-Comm T2"/>
    <x v="0"/>
    <x v="0"/>
  </r>
  <r>
    <x v="0"/>
    <x v="0"/>
    <s v="USA"/>
    <s v="Q12014"/>
    <d v="2013-11-27T00:00:00"/>
    <s v="November"/>
    <x v="3"/>
    <s v="Laird, Matt"/>
    <x v="940"/>
    <s v="EDW - Compass"/>
    <s v="22374616"/>
    <x v="475"/>
    <x v="476"/>
    <s v="NO"/>
    <s v="NO"/>
    <n v="-137.86000061035156"/>
    <s v="Services"/>
    <s v="95839"/>
    <s v="CRMAM1-3-3LYK1VB"/>
    <x v="2"/>
    <s v="W-Northwest"/>
    <s v="1-Strat"/>
    <s v="1-Strat SW"/>
    <x v="1"/>
    <x v="0"/>
  </r>
  <r>
    <x v="0"/>
    <x v="0"/>
    <s v="USA"/>
    <s v="Q12014"/>
    <d v="2013-11-27T00:00:00"/>
    <s v="November"/>
    <x v="3"/>
    <s v="Laird, Matt"/>
    <x v="940"/>
    <s v="EDW - Compass"/>
    <s v="22374616"/>
    <x v="475"/>
    <x v="476"/>
    <s v="NO"/>
    <s v="NO"/>
    <n v="-5148"/>
    <s v="Services"/>
    <s v="95839"/>
    <s v="CRMAM1-3-3LYK1VB"/>
    <x v="2"/>
    <s v="W-Northwest"/>
    <s v="1-Strat"/>
    <s v="1-Strat SW"/>
    <x v="1"/>
    <x v="0"/>
  </r>
  <r>
    <x v="0"/>
    <x v="0"/>
    <s v="USA"/>
    <s v="Q12014"/>
    <d v="2013-11-27T00:00:00"/>
    <s v="November"/>
    <x v="3"/>
    <s v="Laird, Matt"/>
    <x v="940"/>
    <s v="EDW - Compass"/>
    <s v="22374616"/>
    <x v="475"/>
    <x v="476"/>
    <s v="NO"/>
    <s v="NO"/>
    <n v="-9555"/>
    <s v="Services"/>
    <s v="95839"/>
    <s v="CRMAM1-3-3LYK1VB"/>
    <x v="2"/>
    <s v="W-Northwest"/>
    <s v="1-Strat"/>
    <s v="1-Strat SW"/>
    <x v="1"/>
    <x v="0"/>
  </r>
  <r>
    <x v="0"/>
    <x v="0"/>
    <s v="USA"/>
    <s v="Q12014"/>
    <d v="2013-11-27T00:00:00"/>
    <s v="November"/>
    <x v="3"/>
    <s v="Laird, Matt"/>
    <x v="941"/>
    <s v="EDW - Compass"/>
    <s v="23032881"/>
    <x v="475"/>
    <x v="476"/>
    <s v="NO"/>
    <s v="NO"/>
    <n v="-14500"/>
    <s v="Services"/>
    <s v="Change Order Signed"/>
    <s v="CRMAM1-3-3LYK1VB"/>
    <x v="2"/>
    <s v="W-Northwest"/>
    <s v="1-Strat"/>
    <s v="1-Strat SW"/>
    <x v="1"/>
    <x v="0"/>
  </r>
  <r>
    <x v="0"/>
    <x v="0"/>
    <s v="USA"/>
    <s v="Q12014"/>
    <d v="2013-12-13T00:00:00"/>
    <s v="December"/>
    <x v="3"/>
    <s v="Laird, Matt"/>
    <x v="942"/>
    <s v="EDW - Compass"/>
    <s v="22675268"/>
    <x v="475"/>
    <x v="476"/>
    <s v="NO"/>
    <s v="NO"/>
    <n v="-2808"/>
    <s v="Services"/>
    <s v="99758"/>
    <s v="N/A"/>
    <x v="2"/>
    <s v="W-Northwest"/>
    <s v="1-Strat"/>
    <s v="1-Strat SW"/>
    <x v="1"/>
    <x v="0"/>
  </r>
  <r>
    <x v="0"/>
    <x v="0"/>
    <s v="USA"/>
    <s v="Q12014"/>
    <d v="2013-12-13T00:00:00"/>
    <s v="December"/>
    <x v="3"/>
    <s v="Laird, Matt"/>
    <x v="942"/>
    <s v="EDW - Compass"/>
    <s v="22675268"/>
    <x v="475"/>
    <x v="476"/>
    <s v="NO"/>
    <s v="NO"/>
    <n v="2808"/>
    <s v="Services"/>
    <s v="99758"/>
    <s v="N/A"/>
    <x v="2"/>
    <s v="W-Northwest"/>
    <s v="1-Strat"/>
    <s v="1-Strat SW"/>
    <x v="1"/>
    <x v="0"/>
  </r>
  <r>
    <x v="0"/>
    <x v="0"/>
    <s v="USA"/>
    <s v="Q12014"/>
    <d v="2013-12-12T00:00:00"/>
    <s v="December"/>
    <x v="0"/>
    <s v="Franzone, Phil"/>
    <x v="943"/>
    <s v="EDW - Compass"/>
    <s v="50123154"/>
    <x v="476"/>
    <x v="477"/>
    <s v="NO"/>
    <s v="NO"/>
    <n v="3000"/>
    <s v="Education"/>
    <s v="CC002/2735/12/13"/>
    <s v="N/A"/>
    <x v="2"/>
    <s v="W-NC Great Lakes"/>
    <s v="1-Strat"/>
    <s v="1-Strat EG"/>
    <x v="0"/>
    <x v="1"/>
  </r>
  <r>
    <x v="0"/>
    <x v="0"/>
    <s v="USA"/>
    <s v="Q12014"/>
    <d v="2013-11-06T00:00:00"/>
    <s v="November"/>
    <x v="3"/>
    <s v="Easton, Grant"/>
    <x v="944"/>
    <s v="EDW - Compass"/>
    <s v="23469156"/>
    <x v="477"/>
    <x v="478"/>
    <s v="NO"/>
    <s v="NO"/>
    <n v="1804.1600341796875"/>
    <s v="Services"/>
    <s v="2013-006"/>
    <s v="OPP-0001606842"/>
    <x v="3"/>
    <s v="P-SLED"/>
    <s v="4-Comm T2"/>
    <s v="4-Comm T2"/>
    <x v="1"/>
    <x v="0"/>
  </r>
  <r>
    <x v="0"/>
    <x v="0"/>
    <s v="USA"/>
    <s v="Q12014"/>
    <d v="2013-11-05T00:00:00"/>
    <s v="November"/>
    <x v="0"/>
    <m/>
    <x v="945"/>
    <s v="EDW - Non Compass"/>
    <s v="24Z123953"/>
    <x v="478"/>
    <x v="479"/>
    <s v="ATTACH_BY_PO"/>
    <s v="NO"/>
    <n v="14820"/>
    <s v="Education"/>
    <s v="103300862186"/>
    <s v="N/A"/>
    <x v="1"/>
    <s v="E-NYC Metro"/>
    <s v="5-Territory"/>
    <s v="5-Territory"/>
    <x v="0"/>
    <x v="0"/>
  </r>
  <r>
    <x v="0"/>
    <x v="0"/>
    <s v="USA"/>
    <s v="Q12014"/>
    <d v="2013-11-27T00:00:00"/>
    <s v="November"/>
    <x v="0"/>
    <s v="Easton, Grant"/>
    <x v="946"/>
    <s v="EDW - Non Compass"/>
    <s v="26Z073651"/>
    <x v="479"/>
    <x v="480"/>
    <s v="NO"/>
    <s v="NO"/>
    <n v="3750"/>
    <s v="Education"/>
    <s v="POA110113"/>
    <s v="N/A"/>
    <x v="3"/>
    <s v="P-SLED"/>
    <s v="5-Territory"/>
    <s v="5-Territory"/>
    <x v="0"/>
    <x v="0"/>
  </r>
  <r>
    <x v="0"/>
    <x v="0"/>
    <s v="USA"/>
    <s v="Q12014"/>
    <d v="2013-11-27T00:00:00"/>
    <s v="November"/>
    <x v="0"/>
    <s v="Easton, Grant"/>
    <x v="946"/>
    <s v="EDW - Non Compass"/>
    <s v="26Z073651"/>
    <x v="479"/>
    <x v="480"/>
    <s v="NO"/>
    <s v="NO"/>
    <n v="3750"/>
    <s v="Education"/>
    <s v="POA110113"/>
    <s v="N/A"/>
    <x v="3"/>
    <s v="P-SLED"/>
    <s v="5-Territory"/>
    <s v="5-Territory"/>
    <x v="0"/>
    <x v="0"/>
  </r>
  <r>
    <x v="0"/>
    <x v="0"/>
    <s v="USA"/>
    <s v="Q12014"/>
    <d v="2013-11-27T00:00:00"/>
    <s v="November"/>
    <x v="0"/>
    <s v="Easton, Grant"/>
    <x v="946"/>
    <s v="EDW - Non Compass"/>
    <s v="26Z073651"/>
    <x v="479"/>
    <x v="480"/>
    <s v="NO"/>
    <s v="NO"/>
    <n v="3750"/>
    <s v="Education"/>
    <s v="POA110113"/>
    <s v="N/A"/>
    <x v="3"/>
    <s v="P-SLED"/>
    <s v="5-Territory"/>
    <s v="5-Territory"/>
    <x v="0"/>
    <x v="0"/>
  </r>
  <r>
    <x v="0"/>
    <x v="0"/>
    <s v="USA"/>
    <s v="Q12014"/>
    <d v="2013-11-08T00:00:00"/>
    <s v="November"/>
    <x v="0"/>
    <s v="Easton, Grant"/>
    <x v="947"/>
    <s v="EDW - Non Compass"/>
    <s v="26Z072267"/>
    <x v="480"/>
    <x v="481"/>
    <s v="NO"/>
    <s v="NO"/>
    <n v="570"/>
    <s v="Education"/>
    <s v="53000-4-0000032138"/>
    <s v="N/A"/>
    <x v="3"/>
    <s v="P-SLED"/>
    <s v="5-Territory"/>
    <s v="5-Territory"/>
    <x v="0"/>
    <x v="0"/>
  </r>
  <r>
    <x v="0"/>
    <x v="0"/>
    <s v="USA"/>
    <s v="Q12014"/>
    <d v="2013-11-06T00:00:00"/>
    <s v="November"/>
    <x v="3"/>
    <m/>
    <x v="948"/>
    <s v="EDW - Compass"/>
    <s v="23579226"/>
    <x v="481"/>
    <x v="482"/>
    <s v="ATTACH_BY_AMIDID"/>
    <s v="NO"/>
    <n v="4967.490234375"/>
    <s v="Services"/>
    <s v="66018065"/>
    <s v="OPP-0000681306"/>
    <x v="2"/>
    <s v="W-NC Plains"/>
    <s v="1-Strat"/>
    <s v="1-Strat EG"/>
    <x v="1"/>
    <x v="0"/>
  </r>
  <r>
    <x v="0"/>
    <x v="0"/>
    <s v="USA"/>
    <s v="Q12014"/>
    <d v="2013-12-18T00:00:00"/>
    <s v="December"/>
    <x v="3"/>
    <s v="Edwards, Carl"/>
    <x v="949"/>
    <s v="EDW - Compass"/>
    <s v="23501558"/>
    <x v="482"/>
    <x v="483"/>
    <s v="NO"/>
    <s v="NO"/>
    <n v="59.590000152587891"/>
    <s v="Services"/>
    <s v="4300021310"/>
    <s v="OPP-0001531295"/>
    <x v="2"/>
    <s v="W-NC Great Lakes"/>
    <s v="1-Strat"/>
    <s v="1-Strat EG"/>
    <x v="1"/>
    <x v="0"/>
  </r>
  <r>
    <x v="0"/>
    <x v="0"/>
    <s v="USA"/>
    <s v="Q12014"/>
    <d v="2013-12-18T00:00:00"/>
    <s v="December"/>
    <x v="3"/>
    <s v="Edwards, Carl"/>
    <x v="950"/>
    <s v="EDW - Compass"/>
    <s v="23130801"/>
    <x v="482"/>
    <x v="483"/>
    <s v="NO"/>
    <s v="NO"/>
    <n v="-1447.5"/>
    <s v="Services"/>
    <s v="122483"/>
    <s v="OPP-0000820404"/>
    <x v="2"/>
    <s v="W-NC Great Lakes"/>
    <s v="1-Strat"/>
    <s v="1-Strat EG"/>
    <x v="1"/>
    <x v="0"/>
  </r>
  <r>
    <x v="0"/>
    <x v="0"/>
    <s v="USA"/>
    <s v="Q12014"/>
    <d v="2013-12-18T00:00:00"/>
    <s v="December"/>
    <x v="3"/>
    <s v="Edwards, Carl"/>
    <x v="950"/>
    <s v="EDW - Compass"/>
    <s v="23130801"/>
    <x v="482"/>
    <x v="483"/>
    <s v="NO"/>
    <s v="NO"/>
    <n v="-3696"/>
    <s v="Services"/>
    <s v="122483"/>
    <s v="OPP-0000820404"/>
    <x v="2"/>
    <s v="W-NC Great Lakes"/>
    <s v="1-Strat"/>
    <s v="1-Strat EG"/>
    <x v="1"/>
    <x v="0"/>
  </r>
  <r>
    <x v="0"/>
    <x v="0"/>
    <s v="USA"/>
    <s v="Q12014"/>
    <d v="2013-11-12T00:00:00"/>
    <s v="November"/>
    <x v="3"/>
    <s v="Edwards, Carl"/>
    <x v="951"/>
    <s v="EDW - Compass"/>
    <s v="23205689"/>
    <x v="482"/>
    <x v="483"/>
    <s v="NO"/>
    <s v="NO"/>
    <n v="-23100"/>
    <s v="Services"/>
    <s v="4300012301"/>
    <s v="OPP-0000820224"/>
    <x v="2"/>
    <s v="W-NC Great Lakes"/>
    <s v="1-Strat"/>
    <s v="1-Strat EG"/>
    <x v="1"/>
    <x v="0"/>
  </r>
  <r>
    <x v="0"/>
    <x v="0"/>
    <s v="USA"/>
    <s v="Q12014"/>
    <d v="2013-11-12T00:00:00"/>
    <s v="November"/>
    <x v="3"/>
    <s v="Edwards, Carl"/>
    <x v="951"/>
    <s v="EDW - Compass"/>
    <s v="23205689"/>
    <x v="482"/>
    <x v="483"/>
    <s v="NO"/>
    <s v="NO"/>
    <n v="27142.5"/>
    <s v="Services"/>
    <s v="4300012301"/>
    <s v="OPP-0000820224"/>
    <x v="2"/>
    <s v="W-NC Great Lakes"/>
    <s v="1-Strat"/>
    <s v="1-Strat EG"/>
    <x v="1"/>
    <x v="0"/>
  </r>
  <r>
    <x v="0"/>
    <x v="0"/>
    <s v="USA"/>
    <s v="Q12014"/>
    <d v="2013-11-12T00:00:00"/>
    <s v="November"/>
    <x v="3"/>
    <s v="Edwards, Carl"/>
    <x v="951"/>
    <s v="EDW - Compass"/>
    <s v="23205689"/>
    <x v="482"/>
    <x v="483"/>
    <s v="NO"/>
    <s v="NO"/>
    <n v="-577.5"/>
    <s v="Services"/>
    <s v="4300012301"/>
    <s v="OPP-0000820224"/>
    <x v="2"/>
    <s v="W-NC Great Lakes"/>
    <s v="1-Strat"/>
    <s v="1-Strat EG"/>
    <x v="1"/>
    <x v="0"/>
  </r>
  <r>
    <x v="0"/>
    <x v="0"/>
    <s v="USA"/>
    <s v="Q12014"/>
    <d v="2013-11-12T00:00:00"/>
    <s v="November"/>
    <x v="3"/>
    <s v="Edwards, Carl"/>
    <x v="951"/>
    <s v="EDW - Compass"/>
    <s v="23205689"/>
    <x v="482"/>
    <x v="483"/>
    <s v="NO"/>
    <s v="NO"/>
    <n v="-3465"/>
    <s v="Services"/>
    <s v="4300012301"/>
    <s v="OPP-0000820224"/>
    <x v="2"/>
    <s v="W-NC Great Lakes"/>
    <s v="1-Strat"/>
    <s v="1-Strat EG"/>
    <x v="1"/>
    <x v="0"/>
  </r>
  <r>
    <x v="0"/>
    <x v="0"/>
    <s v="USA"/>
    <s v="Q12014"/>
    <d v="2013-11-12T00:00:00"/>
    <s v="November"/>
    <x v="3"/>
    <s v="Edwards, Carl"/>
    <x v="952"/>
    <s v="EDW - Compass"/>
    <s v="23275186"/>
    <x v="482"/>
    <x v="483"/>
    <s v="NO"/>
    <s v="NO"/>
    <n v="1267.469970703125"/>
    <s v="Services"/>
    <s v="TS00621373"/>
    <s v="OPP-0000820224"/>
    <x v="2"/>
    <s v="W-NC Great Lakes"/>
    <s v="1-Strat"/>
    <s v="1-Strat EG"/>
    <x v="1"/>
    <x v="0"/>
  </r>
  <r>
    <x v="0"/>
    <x v="0"/>
    <s v="USA"/>
    <s v="Q12014"/>
    <d v="2013-12-10T00:00:00"/>
    <s v="December"/>
    <x v="3"/>
    <s v="Edwards, Carl"/>
    <x v="953"/>
    <s v="EDW - Compass"/>
    <s v="23528058"/>
    <x v="482"/>
    <x v="483"/>
    <s v="NO"/>
    <s v="NO"/>
    <n v="25410"/>
    <s v="Services"/>
    <s v="4300021157"/>
    <s v="OPP-0001877082"/>
    <x v="2"/>
    <s v="W-NC Great Lakes"/>
    <s v="1-Strat"/>
    <s v="1-Strat EG"/>
    <x v="1"/>
    <x v="0"/>
  </r>
  <r>
    <x v="0"/>
    <x v="0"/>
    <s v="USA"/>
    <s v="Q12014"/>
    <d v="2013-12-17T00:00:00"/>
    <s v="December"/>
    <x v="3"/>
    <s v="Edwards, Carl"/>
    <x v="952"/>
    <s v="EDW - Compass"/>
    <s v="23275186"/>
    <x v="482"/>
    <x v="483"/>
    <s v="NO"/>
    <s v="NO"/>
    <n v="526.8599853515625"/>
    <s v="Services"/>
    <s v="TS00621373"/>
    <s v="OPP-0000820224"/>
    <x v="2"/>
    <s v="W-NC Great Lakes"/>
    <s v="1-Strat"/>
    <s v="1-Strat EG"/>
    <x v="1"/>
    <x v="0"/>
  </r>
  <r>
    <x v="0"/>
    <x v="0"/>
    <s v="USA"/>
    <s v="Q12014"/>
    <d v="2013-12-17T00:00:00"/>
    <s v="December"/>
    <x v="3"/>
    <s v="Edwards, Carl"/>
    <x v="953"/>
    <s v="EDW - Compass"/>
    <s v="23528058"/>
    <x v="482"/>
    <x v="483"/>
    <s v="NO"/>
    <s v="NO"/>
    <n v="6821.7900390625"/>
    <s v="Services"/>
    <s v="4300021157"/>
    <s v="OPP-0001877082"/>
    <x v="2"/>
    <s v="W-NC Great Lakes"/>
    <s v="1-Strat"/>
    <s v="1-Strat EG"/>
    <x v="1"/>
    <x v="0"/>
  </r>
  <r>
    <x v="0"/>
    <x v="0"/>
    <s v="USA"/>
    <s v="Q12014"/>
    <d v="2013-11-14T00:00:00"/>
    <s v="November"/>
    <x v="3"/>
    <s v="Edwards, Carl"/>
    <x v="949"/>
    <s v="EDW - Compass"/>
    <s v="23501558"/>
    <x v="482"/>
    <x v="483"/>
    <s v="NO"/>
    <s v="NO"/>
    <n v="200"/>
    <s v="Services"/>
    <s v="4300021310"/>
    <s v="OPP-0001531295"/>
    <x v="2"/>
    <s v="W-NC Great Lakes"/>
    <s v="1-Strat"/>
    <s v="1-Strat EG"/>
    <x v="1"/>
    <x v="0"/>
  </r>
  <r>
    <x v="0"/>
    <x v="0"/>
    <s v="USA"/>
    <s v="Q12014"/>
    <d v="2013-12-16T00:00:00"/>
    <s v="December"/>
    <x v="3"/>
    <s v="Laird, Matt"/>
    <x v="954"/>
    <s v="EDW - Compass"/>
    <s v="23553394"/>
    <x v="483"/>
    <x v="484"/>
    <s v="ATTACH_BY_AMIDID"/>
    <s v="NO"/>
    <n v="3636.489990234375"/>
    <s v="Services"/>
    <s v="ICOEM"/>
    <s v="OPP-0001535093"/>
    <x v="2"/>
    <s v="W-Southwest"/>
    <s v="1-Strat"/>
    <s v="1-Strat SW"/>
    <x v="1"/>
    <x v="1"/>
  </r>
  <r>
    <x v="0"/>
    <x v="0"/>
    <s v="USA"/>
    <s v="Q12014"/>
    <d v="2013-11-12T00:00:00"/>
    <s v="November"/>
    <x v="0"/>
    <s v="Laird, Matt"/>
    <x v="955"/>
    <s v="EDW - Compass"/>
    <s v="50020899"/>
    <x v="483"/>
    <x v="484"/>
    <s v="ATTACH_BY_AMIDID"/>
    <s v="NO"/>
    <n v="3750"/>
    <s v="Education"/>
    <s v="003/1008/7/2017"/>
    <s v="N/A"/>
    <x v="2"/>
    <s v="W-Southwest"/>
    <s v="1-Strat"/>
    <s v="1-Strat SW"/>
    <x v="0"/>
    <x v="1"/>
  </r>
  <r>
    <x v="0"/>
    <x v="0"/>
    <s v="USA"/>
    <s v="Q12014"/>
    <d v="2013-11-06T00:00:00"/>
    <s v="November"/>
    <x v="3"/>
    <s v="Qayyum, Fred"/>
    <x v="956"/>
    <s v="EDW - Compass"/>
    <s v="23502376"/>
    <x v="484"/>
    <x v="485"/>
    <s v="NO"/>
    <s v="NO"/>
    <n v="-3800"/>
    <s v="Services"/>
    <s v="4100998830"/>
    <s v="OPP-0001680874"/>
    <x v="3"/>
    <s v="P-FED-Civ/SI"/>
    <s v="1-Strat"/>
    <s v="1-Strat"/>
    <x v="1"/>
    <x v="0"/>
  </r>
  <r>
    <x v="0"/>
    <x v="0"/>
    <s v="USA"/>
    <s v="Q12014"/>
    <d v="2013-11-06T00:00:00"/>
    <s v="November"/>
    <x v="3"/>
    <s v="Qayyum, Fred"/>
    <x v="956"/>
    <s v="EDW - Compass"/>
    <s v="23502376"/>
    <x v="484"/>
    <x v="485"/>
    <s v="NO"/>
    <s v="NO"/>
    <n v="3800"/>
    <s v="Services"/>
    <s v="4100998830"/>
    <s v="OPP-0001680874"/>
    <x v="3"/>
    <s v="P-FED-Civ/SI"/>
    <s v="1-Strat"/>
    <s v="1-Strat"/>
    <x v="1"/>
    <x v="0"/>
  </r>
  <r>
    <x v="0"/>
    <x v="0"/>
    <s v="USA"/>
    <s v="Q12014"/>
    <d v="2013-11-06T00:00:00"/>
    <s v="November"/>
    <x v="3"/>
    <s v="Qayyum, Fred"/>
    <x v="956"/>
    <s v="EDW - Compass"/>
    <s v="23502376"/>
    <x v="484"/>
    <x v="485"/>
    <s v="NO"/>
    <s v="NO"/>
    <n v="760"/>
    <s v="Services"/>
    <s v="4100998830"/>
    <s v="OPP-0001680874"/>
    <x v="3"/>
    <s v="P-FED-Civ/SI"/>
    <s v="1-Strat"/>
    <s v="1-Strat"/>
    <x v="1"/>
    <x v="0"/>
  </r>
  <r>
    <x v="0"/>
    <x v="0"/>
    <s v="USA"/>
    <s v="Q12014"/>
    <d v="2013-11-06T00:00:00"/>
    <s v="November"/>
    <x v="3"/>
    <s v="Qayyum, Fred"/>
    <x v="956"/>
    <s v="EDW - Compass"/>
    <s v="23502376"/>
    <x v="484"/>
    <x v="485"/>
    <s v="NO"/>
    <s v="NO"/>
    <n v="-760"/>
    <s v="Services"/>
    <s v="4100998830"/>
    <s v="OPP-0001680874"/>
    <x v="3"/>
    <s v="P-FED-Civ/SI"/>
    <s v="1-Strat"/>
    <s v="1-Strat"/>
    <x v="1"/>
    <x v="0"/>
  </r>
  <r>
    <x v="0"/>
    <x v="0"/>
    <s v="USA"/>
    <s v="Q12014"/>
    <d v="2013-12-20T00:00:00"/>
    <s v="December"/>
    <x v="3"/>
    <s v="Qayyum, Fred"/>
    <x v="956"/>
    <s v="EDW - Compass"/>
    <s v="23502376"/>
    <x v="484"/>
    <x v="485"/>
    <s v="ATTACH_BY_PO"/>
    <s v="NO"/>
    <n v="-22040"/>
    <s v="Services"/>
    <s v="4100998830"/>
    <s v="OPP-0001680874"/>
    <x v="3"/>
    <s v="P-FED-Civ/SI"/>
    <s v="1-Strat"/>
    <s v="1-Strat"/>
    <x v="1"/>
    <x v="0"/>
  </r>
  <r>
    <x v="0"/>
    <x v="0"/>
    <s v="USA"/>
    <s v="Q12014"/>
    <d v="2013-12-20T00:00:00"/>
    <s v="December"/>
    <x v="3"/>
    <s v="Qayyum, Fred"/>
    <x v="956"/>
    <s v="EDW - Compass"/>
    <s v="23502376"/>
    <x v="484"/>
    <x v="485"/>
    <s v="ATTACH_BY_AMIDID"/>
    <s v="NO"/>
    <n v="22040"/>
    <s v="Services"/>
    <s v="4100998830"/>
    <s v="OPP-0001680874"/>
    <x v="3"/>
    <s v="P-FED-Civ/SI"/>
    <s v="1-Strat"/>
    <s v="1-Strat"/>
    <x v="1"/>
    <x v="0"/>
  </r>
  <r>
    <x v="0"/>
    <x v="0"/>
    <s v="USA"/>
    <s v="Q12014"/>
    <d v="2013-12-20T00:00:00"/>
    <s v="December"/>
    <x v="3"/>
    <s v="Qayyum, Fred"/>
    <x v="956"/>
    <s v="EDW - Compass"/>
    <s v="23502376"/>
    <x v="484"/>
    <x v="485"/>
    <s v="ATTACH_BY_AMIDID"/>
    <s v="NO"/>
    <n v="1208.3199462890625"/>
    <s v="Services"/>
    <s v="4100998830"/>
    <s v="OPP-0001680874"/>
    <x v="3"/>
    <s v="P-FED-Civ/SI"/>
    <s v="1-Strat"/>
    <s v="1-Strat"/>
    <x v="1"/>
    <x v="0"/>
  </r>
  <r>
    <x v="0"/>
    <x v="0"/>
    <s v="USA"/>
    <s v="Q12014"/>
    <d v="2013-12-17T00:00:00"/>
    <s v="December"/>
    <x v="3"/>
    <s v="Qayyum, Fred"/>
    <x v="956"/>
    <s v="EDW - Compass"/>
    <s v="23502376"/>
    <x v="484"/>
    <x v="485"/>
    <s v="ATTACH_BY_AMIDID"/>
    <s v="NO"/>
    <n v="22800"/>
    <s v="Services"/>
    <s v="4100998830"/>
    <s v="OPP-0001680874"/>
    <x v="3"/>
    <s v="P-FED-Civ/SI"/>
    <s v="1-Strat"/>
    <s v="1-Strat"/>
    <x v="1"/>
    <x v="0"/>
  </r>
  <r>
    <x v="0"/>
    <x v="0"/>
    <s v="USA"/>
    <s v="Q12014"/>
    <d v="2013-12-17T00:00:00"/>
    <s v="December"/>
    <x v="3"/>
    <s v="Qayyum, Fred"/>
    <x v="956"/>
    <s v="EDW - Compass"/>
    <s v="23502376"/>
    <x v="484"/>
    <x v="485"/>
    <s v="ATTACH_BY_AMIDID"/>
    <s v="NO"/>
    <n v="190"/>
    <s v="Services"/>
    <s v="4100998830"/>
    <s v="OPP-0001680874"/>
    <x v="3"/>
    <s v="P-FED-Civ/SI"/>
    <s v="1-Strat"/>
    <s v="1-Strat"/>
    <x v="1"/>
    <x v="0"/>
  </r>
  <r>
    <x v="0"/>
    <x v="0"/>
    <s v="USA"/>
    <s v="Q12014"/>
    <d v="2013-12-17T00:00:00"/>
    <s v="December"/>
    <x v="3"/>
    <s v="Qayyum, Fred"/>
    <x v="956"/>
    <s v="EDW - Compass"/>
    <s v="23502376"/>
    <x v="484"/>
    <x v="485"/>
    <s v="ATTACH_BY_PO"/>
    <s v="NO"/>
    <n v="-22800"/>
    <s v="Services"/>
    <s v="4100998830"/>
    <s v="OPP-0001680874"/>
    <x v="3"/>
    <s v="P-FED-Civ/SI"/>
    <s v="1-Strat"/>
    <s v="1-Strat"/>
    <x v="1"/>
    <x v="0"/>
  </r>
  <r>
    <x v="0"/>
    <x v="0"/>
    <s v="USA"/>
    <s v="Q12014"/>
    <d v="2013-12-17T00:00:00"/>
    <s v="December"/>
    <x v="3"/>
    <s v="Qayyum, Fred"/>
    <x v="956"/>
    <s v="EDW - Compass"/>
    <s v="23502376"/>
    <x v="484"/>
    <x v="485"/>
    <s v="ATTACH_BY_PO"/>
    <s v="NO"/>
    <n v="-190"/>
    <s v="Services"/>
    <s v="4100998830"/>
    <s v="OPP-0001680874"/>
    <x v="3"/>
    <s v="P-FED-Civ/SI"/>
    <s v="1-Strat"/>
    <s v="1-Strat"/>
    <x v="1"/>
    <x v="0"/>
  </r>
  <r>
    <x v="0"/>
    <x v="0"/>
    <s v="USA"/>
    <s v="Q12014"/>
    <d v="2013-12-20T00:00:00"/>
    <s v="December"/>
    <x v="3"/>
    <s v="Shaw, Kelley"/>
    <x v="957"/>
    <s v="EDW - Compass"/>
    <s v="23576893"/>
    <x v="485"/>
    <x v="486"/>
    <s v="NO"/>
    <s v="NO"/>
    <n v="13248"/>
    <s v="Services"/>
    <s v="WO# 00324957 Rel #00003"/>
    <s v="OPP-0001726069"/>
    <x v="2"/>
    <s v="W-NC Plains"/>
    <s v="3-Comm T1"/>
    <s v="3-Comm T1"/>
    <x v="1"/>
    <x v="0"/>
  </r>
  <r>
    <x v="0"/>
    <x v="0"/>
    <s v="USA"/>
    <s v="Q12014"/>
    <d v="2013-12-20T00:00:00"/>
    <s v="December"/>
    <x v="3"/>
    <s v="Shaw, Kelley"/>
    <x v="957"/>
    <s v="EDW - Compass"/>
    <s v="23576893"/>
    <x v="485"/>
    <x v="486"/>
    <s v="NO"/>
    <s v="NO"/>
    <n v="-13248"/>
    <s v="Services"/>
    <s v="WO# 00324957 Rel #00003"/>
    <s v="OPP-0001726069"/>
    <x v="2"/>
    <s v="W-NC Plains"/>
    <s v="3-Comm T1"/>
    <s v="3-Comm T1"/>
    <x v="1"/>
    <x v="0"/>
  </r>
  <r>
    <x v="0"/>
    <x v="0"/>
    <s v="USA"/>
    <s v="Q12014"/>
    <d v="2013-11-21T00:00:00"/>
    <s v="November"/>
    <x v="3"/>
    <s v="Shaw, Kelley"/>
    <x v="957"/>
    <s v="EDW - Compass"/>
    <s v="23576893"/>
    <x v="485"/>
    <x v="486"/>
    <s v="NO"/>
    <s v="NO"/>
    <n v="736"/>
    <s v="Services"/>
    <s v="WO# 00324957 Rel #00003"/>
    <s v="OPP-0001726069"/>
    <x v="2"/>
    <s v="W-NC Plains"/>
    <s v="3-Comm T1"/>
    <s v="3-Comm T1"/>
    <x v="1"/>
    <x v="0"/>
  </r>
  <r>
    <x v="0"/>
    <x v="0"/>
    <s v="USA"/>
    <s v="Q12014"/>
    <d v="2013-11-21T00:00:00"/>
    <s v="November"/>
    <x v="3"/>
    <s v="Shaw, Kelley"/>
    <x v="957"/>
    <s v="EDW - Compass"/>
    <s v="23576893"/>
    <x v="485"/>
    <x v="486"/>
    <s v="NO"/>
    <s v="NO"/>
    <n v="-736"/>
    <s v="Services"/>
    <s v="WO# 00324957 Rel #00003"/>
    <s v="OPP-0001726069"/>
    <x v="2"/>
    <s v="W-NC Plains"/>
    <s v="3-Comm T1"/>
    <s v="3-Comm T1"/>
    <x v="1"/>
    <x v="0"/>
  </r>
  <r>
    <x v="0"/>
    <x v="0"/>
    <s v="USA"/>
    <s v="Q12014"/>
    <d v="2013-11-28T00:00:00"/>
    <s v="November"/>
    <x v="0"/>
    <m/>
    <x v="958"/>
    <s v="EDW - Non Compass"/>
    <s v="24Z127067"/>
    <x v="486"/>
    <x v="487"/>
    <s v="ATTACH_BY_ORDERNO"/>
    <s v="NO"/>
    <n v="11970"/>
    <s v="Education"/>
    <s v="4300202156"/>
    <s v="N/A"/>
    <x v="3"/>
    <s v="P-SLED"/>
    <s v="5-Territory"/>
    <s v="5-Territory"/>
    <x v="0"/>
    <x v="0"/>
  </r>
  <r>
    <x v="0"/>
    <x v="0"/>
    <s v="USA"/>
    <s v="Q12014"/>
    <d v="2013-12-12T00:00:00"/>
    <s v="December"/>
    <x v="0"/>
    <m/>
    <x v="959"/>
    <s v="EDW - Non Compass"/>
    <s v="26Z074668"/>
    <x v="487"/>
    <x v="488"/>
    <s v="NO"/>
    <s v="NO"/>
    <n v="3825"/>
    <s v="Education"/>
    <s v="PO#379-13"/>
    <s v="N/A"/>
    <x v="0"/>
    <m/>
    <m/>
    <m/>
    <x v="0"/>
    <x v="0"/>
  </r>
  <r>
    <x v="0"/>
    <x v="0"/>
    <s v="USA"/>
    <s v="Q12014"/>
    <d v="2013-12-19T00:00:00"/>
    <s v="December"/>
    <x v="3"/>
    <s v="Busa, Aditya"/>
    <x v="960"/>
    <s v="EDW - Compass"/>
    <s v="23034826"/>
    <x v="488"/>
    <x v="489"/>
    <s v="NO"/>
    <s v="NO"/>
    <n v="-9639"/>
    <s v="Services"/>
    <s v="EPUS1-0000212908"/>
    <s v="3NHYNJU"/>
    <x v="1"/>
    <s v="E-Mid Atlantic"/>
    <s v="1-Strat"/>
    <s v="1-Strat EG"/>
    <x v="1"/>
    <x v="1"/>
  </r>
  <r>
    <x v="0"/>
    <x v="0"/>
    <s v="USA"/>
    <s v="Q12014"/>
    <d v="2013-12-19T00:00:00"/>
    <s v="December"/>
    <x v="3"/>
    <s v="Busa, Aditya"/>
    <x v="960"/>
    <s v="EDW - Compass"/>
    <s v="23034826"/>
    <x v="488"/>
    <x v="489"/>
    <s v="NO"/>
    <s v="NO"/>
    <n v="9639"/>
    <s v="Services"/>
    <s v="EPUS1-0000212908"/>
    <s v="3NHYNJU"/>
    <x v="1"/>
    <s v="E-Mid Atlantic"/>
    <s v="1-Strat"/>
    <s v="1-Strat EG"/>
    <x v="1"/>
    <x v="1"/>
  </r>
  <r>
    <x v="0"/>
    <x v="0"/>
    <s v="USA"/>
    <s v="Q12014"/>
    <d v="2013-11-18T00:00:00"/>
    <s v="November"/>
    <x v="3"/>
    <s v="Busa, Aditya"/>
    <x v="961"/>
    <s v="EDW - Compass"/>
    <s v="23406292"/>
    <x v="488"/>
    <x v="489"/>
    <s v="NO"/>
    <s v="ATTACH_BY_AMIDID"/>
    <n v="6120"/>
    <s v="Services"/>
    <s v="EPUS1-0000228386"/>
    <s v="OPP-0000151593"/>
    <x v="1"/>
    <s v="E-Mid Atlantic"/>
    <s v="1-Strat"/>
    <s v="1-Strat EG"/>
    <x v="1"/>
    <x v="2"/>
  </r>
  <r>
    <x v="0"/>
    <x v="0"/>
    <s v="USA"/>
    <s v="Q12014"/>
    <d v="2013-11-18T00:00:00"/>
    <s v="November"/>
    <x v="3"/>
    <s v="Busa, Aditya"/>
    <x v="961"/>
    <s v="EDW - Compass"/>
    <s v="23406292"/>
    <x v="488"/>
    <x v="489"/>
    <s v="NO"/>
    <s v="ATTACH_BY_PO"/>
    <n v="-6120"/>
    <s v="Services"/>
    <s v="EPUS1-0000228386"/>
    <s v="OPP-0000151593"/>
    <x v="1"/>
    <s v="E-Mid Atlantic"/>
    <s v="1-Strat"/>
    <s v="1-Strat EG"/>
    <x v="1"/>
    <x v="2"/>
  </r>
  <r>
    <x v="0"/>
    <x v="0"/>
    <s v="USA"/>
    <s v="Q12014"/>
    <d v="2013-12-20T00:00:00"/>
    <s v="December"/>
    <x v="3"/>
    <s v="Busa, Aditya"/>
    <x v="962"/>
    <s v="EDW - Compass"/>
    <s v="23139250"/>
    <x v="488"/>
    <x v="489"/>
    <s v="NO"/>
    <s v="NO"/>
    <n v="-19350"/>
    <s v="Services"/>
    <s v="EPUS1-0000216994"/>
    <s v="CRMAM1-3-3IRSJIT"/>
    <x v="1"/>
    <s v="E-Mid Atlantic"/>
    <s v="1-Strat"/>
    <s v="1-Strat EG"/>
    <x v="1"/>
    <x v="1"/>
  </r>
  <r>
    <x v="0"/>
    <x v="0"/>
    <s v="USA"/>
    <s v="Q12014"/>
    <d v="2013-12-20T00:00:00"/>
    <s v="December"/>
    <x v="3"/>
    <s v="Busa, Aditya"/>
    <x v="962"/>
    <s v="EDW - Compass"/>
    <s v="23139250"/>
    <x v="488"/>
    <x v="489"/>
    <s v="NO"/>
    <s v="NO"/>
    <n v="-2373"/>
    <s v="Services"/>
    <s v="EPUS1-0000216994"/>
    <s v="CRMAM1-3-3IRSJIT"/>
    <x v="1"/>
    <s v="E-Mid Atlantic"/>
    <s v="1-Strat"/>
    <s v="1-Strat EG"/>
    <x v="1"/>
    <x v="1"/>
  </r>
  <r>
    <x v="0"/>
    <x v="0"/>
    <s v="USA"/>
    <s v="Q12014"/>
    <d v="2013-11-15T00:00:00"/>
    <s v="November"/>
    <x v="3"/>
    <s v="Busa, Aditya"/>
    <x v="963"/>
    <s v="EDW - Compass"/>
    <s v="21883893"/>
    <x v="488"/>
    <x v="489"/>
    <s v="NO"/>
    <s v="ATTACH_BY_AMIDID"/>
    <n v="1320"/>
    <s v="Services"/>
    <s v="NO PO Approved by C&amp;C"/>
    <s v="N/A"/>
    <x v="1"/>
    <s v="E-Mid Atlantic"/>
    <s v="1-Strat"/>
    <s v="1-Strat EG"/>
    <x v="1"/>
    <x v="2"/>
  </r>
  <r>
    <x v="0"/>
    <x v="0"/>
    <s v="USA"/>
    <s v="Q12014"/>
    <d v="2013-11-15T00:00:00"/>
    <s v="November"/>
    <x v="3"/>
    <s v="Busa, Aditya"/>
    <x v="964"/>
    <s v="EDW - Compass"/>
    <s v="22469391"/>
    <x v="488"/>
    <x v="489"/>
    <s v="NO"/>
    <s v="NO"/>
    <n v="-1328.25"/>
    <s v="Services"/>
    <s v="EPUS1-0000192515"/>
    <s v="3BY7HYU &amp; 3-3MNRVMX"/>
    <x v="1"/>
    <s v="E-Mid Atlantic"/>
    <s v="1-Strat"/>
    <s v="1-Strat EG"/>
    <x v="1"/>
    <x v="1"/>
  </r>
  <r>
    <x v="0"/>
    <x v="0"/>
    <s v="USA"/>
    <s v="Q12014"/>
    <d v="2013-12-28T00:00:00"/>
    <s v="December"/>
    <x v="3"/>
    <s v="Busa, Aditya"/>
    <x v="965"/>
    <s v="EDW - Compass"/>
    <s v="22458478"/>
    <x v="488"/>
    <x v="489"/>
    <s v="NO"/>
    <s v="NO"/>
    <n v="57411.9296875"/>
    <s v="Services"/>
    <s v="EPUS1-0000193228"/>
    <s v="3-309G0C1"/>
    <x v="1"/>
    <s v="E-Mid Atlantic"/>
    <s v="1-Strat"/>
    <s v="1-Strat EG"/>
    <x v="2"/>
    <x v="1"/>
  </r>
  <r>
    <x v="0"/>
    <x v="0"/>
    <s v="USA"/>
    <s v="Q12014"/>
    <d v="2013-12-28T00:00:00"/>
    <s v="December"/>
    <x v="3"/>
    <s v="Busa, Aditya"/>
    <x v="966"/>
    <s v="EDW - Compass"/>
    <s v="22458463"/>
    <x v="488"/>
    <x v="489"/>
    <s v="NO"/>
    <s v="NO"/>
    <n v="66160.8828125"/>
    <s v="Services"/>
    <s v="EPUS2-0000291673"/>
    <s v="3-309G0C1"/>
    <x v="1"/>
    <s v="E-Mid Atlantic"/>
    <s v="1-Strat"/>
    <s v="1-Strat EG"/>
    <x v="2"/>
    <x v="1"/>
  </r>
  <r>
    <x v="0"/>
    <x v="0"/>
    <s v="USA"/>
    <s v="Q12014"/>
    <d v="2013-11-28T00:00:00"/>
    <s v="November"/>
    <x v="3"/>
    <s v="Busa, Aditya"/>
    <x v="965"/>
    <s v="EDW - Compass"/>
    <s v="22458478"/>
    <x v="488"/>
    <x v="489"/>
    <s v="NO"/>
    <s v="ATTACH_BY_AMIDID"/>
    <n v="57411.9296875"/>
    <s v="Services"/>
    <s v="EPUS1-0000193228"/>
    <s v="3-309G0C1"/>
    <x v="1"/>
    <s v="E-Mid Atlantic"/>
    <s v="1-Strat"/>
    <s v="1-Strat EG"/>
    <x v="2"/>
    <x v="2"/>
  </r>
  <r>
    <x v="0"/>
    <x v="0"/>
    <s v="USA"/>
    <s v="Q12014"/>
    <d v="2013-11-28T00:00:00"/>
    <s v="November"/>
    <x v="3"/>
    <s v="Busa, Aditya"/>
    <x v="966"/>
    <s v="EDW - Compass"/>
    <s v="22458463"/>
    <x v="488"/>
    <x v="489"/>
    <s v="NO"/>
    <s v="ATTACH_BY_AMIDID"/>
    <n v="66160.8828125"/>
    <s v="Services"/>
    <s v="EPUS2-0000291673"/>
    <s v="3-309G0C1"/>
    <x v="1"/>
    <s v="E-Mid Atlantic"/>
    <s v="1-Strat"/>
    <s v="1-Strat EG"/>
    <x v="2"/>
    <x v="2"/>
  </r>
  <r>
    <x v="0"/>
    <x v="0"/>
    <s v="USA"/>
    <s v="Q12014"/>
    <d v="2013-12-20T00:00:00"/>
    <s v="December"/>
    <x v="3"/>
    <s v="Busa, Aditya"/>
    <x v="962"/>
    <s v="EDW - Compass"/>
    <s v="23139250"/>
    <x v="488"/>
    <x v="489"/>
    <s v="NO"/>
    <s v="NO"/>
    <n v="21771"/>
    <s v="Services"/>
    <s v="EPUS1-0000216994"/>
    <s v="CRMAM1-3-3IRSJIT"/>
    <x v="1"/>
    <s v="E-Mid Atlantic"/>
    <s v="1-Strat"/>
    <s v="1-Strat EG"/>
    <x v="1"/>
    <x v="1"/>
  </r>
  <r>
    <x v="0"/>
    <x v="0"/>
    <s v="USA"/>
    <s v="Q12014"/>
    <d v="2013-11-21T00:00:00"/>
    <s v="November"/>
    <x v="0"/>
    <s v="Busa, Aditya"/>
    <x v="967"/>
    <s v="EDW - Non Compass"/>
    <s v="26Z073150"/>
    <x v="488"/>
    <x v="489"/>
    <s v="NO"/>
    <s v="ATTACH_BY_AMIDID"/>
    <n v="24650"/>
    <s v="Education"/>
    <s v="EPUS1-0000238751"/>
    <s v="N/A"/>
    <x v="1"/>
    <s v="E-Mid Atlantic"/>
    <s v="1-Strat"/>
    <s v="1-Strat EG"/>
    <x v="0"/>
    <x v="2"/>
  </r>
  <r>
    <x v="0"/>
    <x v="0"/>
    <s v="USA"/>
    <s v="Q12014"/>
    <d v="2013-11-29T00:00:00"/>
    <s v="November"/>
    <x v="3"/>
    <s v="Busa, Aditya"/>
    <x v="962"/>
    <s v="EDW - Compass"/>
    <s v="23139250"/>
    <x v="488"/>
    <x v="489"/>
    <s v="NO"/>
    <s v="NO"/>
    <n v="8312.5"/>
    <s v="Services"/>
    <s v="EPUS1-0000216994"/>
    <s v="CRMAM1-3-3IRSJIT"/>
    <x v="1"/>
    <s v="E-Mid Atlantic"/>
    <s v="1-Strat"/>
    <s v="1-Strat EG"/>
    <x v="1"/>
    <x v="1"/>
  </r>
  <r>
    <x v="0"/>
    <x v="0"/>
    <s v="USA"/>
    <s v="Q12014"/>
    <d v="2013-11-29T00:00:00"/>
    <s v="November"/>
    <x v="3"/>
    <s v="Busa, Aditya"/>
    <x v="962"/>
    <s v="EDW - Compass"/>
    <s v="23139250"/>
    <x v="488"/>
    <x v="489"/>
    <s v="NO"/>
    <s v="NO"/>
    <n v="-8312.5"/>
    <s v="Services"/>
    <s v="EPUS1-0000216994"/>
    <s v="CRMAM1-3-3IRSJIT"/>
    <x v="1"/>
    <s v="E-Mid Atlantic"/>
    <s v="1-Strat"/>
    <s v="1-Strat EG"/>
    <x v="1"/>
    <x v="1"/>
  </r>
  <r>
    <x v="0"/>
    <x v="0"/>
    <s v="USA"/>
    <s v="Q12014"/>
    <d v="2013-11-29T00:00:00"/>
    <s v="November"/>
    <x v="3"/>
    <s v="Busa, Aditya"/>
    <x v="962"/>
    <s v="EDW - Compass"/>
    <s v="23139250"/>
    <x v="488"/>
    <x v="489"/>
    <s v="NO"/>
    <s v="NO"/>
    <n v="-107800"/>
    <s v="Services"/>
    <s v="EPUS1-0000216994"/>
    <s v="CRMAM1-3-3IRSJIT"/>
    <x v="1"/>
    <s v="E-Mid Atlantic"/>
    <s v="1-Strat"/>
    <s v="1-Strat EG"/>
    <x v="1"/>
    <x v="1"/>
  </r>
  <r>
    <x v="0"/>
    <x v="0"/>
    <s v="USA"/>
    <s v="Q12014"/>
    <d v="2013-11-29T00:00:00"/>
    <s v="November"/>
    <x v="3"/>
    <s v="Busa, Aditya"/>
    <x v="962"/>
    <s v="EDW - Compass"/>
    <s v="23139250"/>
    <x v="488"/>
    <x v="489"/>
    <s v="NO"/>
    <s v="NO"/>
    <n v="107800"/>
    <s v="Services"/>
    <s v="EPUS1-0000216994"/>
    <s v="CRMAM1-3-3IRSJIT"/>
    <x v="1"/>
    <s v="E-Mid Atlantic"/>
    <s v="1-Strat"/>
    <s v="1-Strat EG"/>
    <x v="1"/>
    <x v="1"/>
  </r>
  <r>
    <x v="0"/>
    <x v="0"/>
    <s v="USA"/>
    <s v="Q12014"/>
    <d v="2013-11-20T00:00:00"/>
    <s v="November"/>
    <x v="3"/>
    <s v="Busa, Aditya"/>
    <x v="960"/>
    <s v="EDW - Compass"/>
    <s v="23034826"/>
    <x v="488"/>
    <x v="489"/>
    <s v="NO"/>
    <s v="ATTACH_BY_PO"/>
    <n v="-11826"/>
    <s v="Services"/>
    <s v="EPUS1-0000212908"/>
    <s v="3NHYNJU"/>
    <x v="1"/>
    <s v="E-Mid Atlantic"/>
    <s v="1-Strat"/>
    <s v="1-Strat EG"/>
    <x v="1"/>
    <x v="2"/>
  </r>
  <r>
    <x v="0"/>
    <x v="0"/>
    <s v="USA"/>
    <s v="Q12014"/>
    <d v="2013-11-20T00:00:00"/>
    <s v="November"/>
    <x v="3"/>
    <s v="Busa, Aditya"/>
    <x v="960"/>
    <s v="EDW - Compass"/>
    <s v="23034826"/>
    <x v="488"/>
    <x v="489"/>
    <s v="NO"/>
    <s v="ATTACH_BY_AMIDID"/>
    <n v="11826"/>
    <s v="Services"/>
    <s v="EPUS1-0000212908"/>
    <s v="3NHYNJU"/>
    <x v="1"/>
    <s v="E-Mid Atlantic"/>
    <s v="1-Strat"/>
    <s v="1-Strat EG"/>
    <x v="1"/>
    <x v="2"/>
  </r>
  <r>
    <x v="0"/>
    <x v="0"/>
    <s v="USA"/>
    <s v="Q12014"/>
    <d v="2013-11-07T00:00:00"/>
    <s v="November"/>
    <x v="0"/>
    <m/>
    <x v="968"/>
    <s v="EDW - Non Compass"/>
    <s v="26Z071993"/>
    <x v="489"/>
    <x v="490"/>
    <s v="NO"/>
    <s v="NO"/>
    <n v="7650"/>
    <s v="Education"/>
    <s v="57892"/>
    <s v="N/A"/>
    <x v="0"/>
    <m/>
    <m/>
    <m/>
    <x v="0"/>
    <x v="0"/>
  </r>
  <r>
    <x v="0"/>
    <x v="0"/>
    <s v="USA"/>
    <s v="Q12014"/>
    <d v="2013-12-06T00:00:00"/>
    <s v="December"/>
    <x v="0"/>
    <s v="del Rosario, Vincent"/>
    <x v="969"/>
    <s v="EDW - Non Compass"/>
    <s v="26Z074185"/>
    <x v="490"/>
    <x v="491"/>
    <s v="NO"/>
    <s v="ATTACH_BY_AMIDID"/>
    <n v="25000"/>
    <s v="Education"/>
    <s v="2500925133"/>
    <s v="N/A"/>
    <x v="2"/>
    <s v="W-Northwest"/>
    <s v="2-Seed"/>
    <s v="2-Seed SW"/>
    <x v="0"/>
    <x v="2"/>
  </r>
  <r>
    <x v="0"/>
    <x v="0"/>
    <s v="USA"/>
    <s v="Q12014"/>
    <d v="2013-12-31T00:00:00"/>
    <s v="December"/>
    <x v="0"/>
    <s v="del Rosario, Vincent"/>
    <x v="970"/>
    <s v="EDW - Non Compass"/>
    <s v="26Z075876"/>
    <x v="490"/>
    <x v="491"/>
    <s v="ATTACH_BY_PO"/>
    <s v="NO"/>
    <n v="24000"/>
    <s v="Education"/>
    <s v="2500936712"/>
    <s v="N/A"/>
    <x v="2"/>
    <s v="W-Northwest"/>
    <s v="2-Seed"/>
    <s v="2-Seed SW"/>
    <x v="0"/>
    <x v="0"/>
  </r>
  <r>
    <x v="0"/>
    <x v="0"/>
    <s v="USA"/>
    <s v="Q12014"/>
    <d v="2013-12-12T00:00:00"/>
    <s v="December"/>
    <x v="0"/>
    <s v="del Rosario, Vincent"/>
    <x v="971"/>
    <s v="EDW - Compass"/>
    <s v="50121450"/>
    <x v="490"/>
    <x v="491"/>
    <s v="NO"/>
    <s v="ATTACH_BY_AMIDID"/>
    <n v="3000"/>
    <s v="Education"/>
    <s v="CCMC/3736/9/15"/>
    <s v="N/A"/>
    <x v="2"/>
    <s v="W-Northwest"/>
    <s v="2-Seed"/>
    <s v="2-Seed SW"/>
    <x v="0"/>
    <x v="2"/>
  </r>
  <r>
    <x v="0"/>
    <x v="0"/>
    <s v="USA"/>
    <s v="Q12014"/>
    <d v="2013-12-10T00:00:00"/>
    <s v="December"/>
    <x v="3"/>
    <s v="del Rosario, Vincent"/>
    <x v="972"/>
    <s v="EDW - Compass"/>
    <s v="23624747"/>
    <x v="490"/>
    <x v="491"/>
    <s v="NO"/>
    <s v="ATTACH_BY_AMIDID"/>
    <n v="1718.31005859375"/>
    <s v="Services"/>
    <s v="2500907206"/>
    <s v="OPP-0001799096"/>
    <x v="2"/>
    <s v="W-Northwest"/>
    <s v="2-Seed"/>
    <s v="2-Seed SW"/>
    <x v="1"/>
    <x v="2"/>
  </r>
  <r>
    <x v="0"/>
    <x v="0"/>
    <s v="USA"/>
    <s v="Q12014"/>
    <d v="2013-12-12T00:00:00"/>
    <s v="December"/>
    <x v="3"/>
    <m/>
    <x v="973"/>
    <s v="EDW - Compass"/>
    <s v="22725610"/>
    <x v="491"/>
    <x v="492"/>
    <s v="NO"/>
    <s v="NO"/>
    <n v="-4200"/>
    <s v="Services"/>
    <s v="7500108221"/>
    <s v="N/A"/>
    <x v="3"/>
    <s v="P-FED-Civ/SI"/>
    <s v="1-Strat"/>
    <s v="1-Strat"/>
    <x v="1"/>
    <x v="0"/>
  </r>
  <r>
    <x v="0"/>
    <x v="0"/>
    <s v="USA"/>
    <s v="Q12014"/>
    <d v="2013-12-12T00:00:00"/>
    <s v="December"/>
    <x v="3"/>
    <m/>
    <x v="973"/>
    <s v="EDW - Compass"/>
    <s v="22725610"/>
    <x v="491"/>
    <x v="492"/>
    <s v="NO"/>
    <s v="NO"/>
    <n v="4200"/>
    <s v="Services"/>
    <s v="7500108221"/>
    <s v="N/A"/>
    <x v="3"/>
    <s v="P-FED-Civ/SI"/>
    <s v="1-Strat"/>
    <s v="1-Strat"/>
    <x v="1"/>
    <x v="0"/>
  </r>
  <r>
    <x v="0"/>
    <x v="0"/>
    <s v="USA"/>
    <s v="Q12014"/>
    <d v="2013-11-05T00:00:00"/>
    <s v="November"/>
    <x v="3"/>
    <m/>
    <x v="973"/>
    <s v="EDW - Compass"/>
    <s v="22725610"/>
    <x v="491"/>
    <x v="492"/>
    <s v="NO"/>
    <s v="NO"/>
    <n v="140"/>
    <s v="Services"/>
    <s v="7500108221"/>
    <s v="N/A"/>
    <x v="3"/>
    <s v="P-FED-Civ/SI"/>
    <s v="1-Strat"/>
    <s v="1-Strat"/>
    <x v="1"/>
    <x v="0"/>
  </r>
  <r>
    <x v="0"/>
    <x v="0"/>
    <s v="USA"/>
    <s v="Q12014"/>
    <d v="2013-11-05T00:00:00"/>
    <s v="November"/>
    <x v="3"/>
    <m/>
    <x v="973"/>
    <s v="EDW - Compass"/>
    <s v="22725610"/>
    <x v="491"/>
    <x v="492"/>
    <s v="NO"/>
    <s v="NO"/>
    <n v="-140"/>
    <s v="Services"/>
    <s v="7500108221"/>
    <s v="N/A"/>
    <x v="3"/>
    <s v="P-FED-Civ/SI"/>
    <s v="1-Strat"/>
    <s v="1-Strat"/>
    <x v="1"/>
    <x v="0"/>
  </r>
  <r>
    <x v="0"/>
    <x v="0"/>
    <s v="USA"/>
    <s v="Q12014"/>
    <d v="2013-12-17T00:00:00"/>
    <s v="December"/>
    <x v="3"/>
    <s v="Qayyum, Fred"/>
    <x v="974"/>
    <s v="EDW - Compass"/>
    <s v="23602406"/>
    <x v="492"/>
    <x v="493"/>
    <s v="ATTACH_BY_AMIDID"/>
    <s v="NO"/>
    <n v="8395.919921875"/>
    <s v="Services"/>
    <s v="4500453454"/>
    <s v="OPP-0001638174"/>
    <x v="3"/>
    <s v="P-FED-Civ/SI"/>
    <s v="4-Comm T2"/>
    <s v="4-Comm T2"/>
    <x v="1"/>
    <x v="1"/>
  </r>
  <r>
    <x v="0"/>
    <x v="0"/>
    <s v="USA"/>
    <s v="Q12014"/>
    <d v="2013-11-21T00:00:00"/>
    <s v="November"/>
    <x v="3"/>
    <s v="Qayyum, Fred"/>
    <x v="975"/>
    <s v="EDW - Compass"/>
    <s v="22326832"/>
    <x v="493"/>
    <x v="494"/>
    <s v="ATTACH_BY_AMIDID"/>
    <s v="NO"/>
    <n v="61440"/>
    <s v="Services"/>
    <s v="ICOEM SOW"/>
    <s v="3-3NG3V5F"/>
    <x v="3"/>
    <s v="P-FED-DoD/Intel"/>
    <s v="1-Strat"/>
    <s v="1-Strat"/>
    <x v="1"/>
    <x v="0"/>
  </r>
  <r>
    <x v="0"/>
    <x v="0"/>
    <s v="USA"/>
    <s v="Q12014"/>
    <d v="2013-12-05T00:00:00"/>
    <s v="December"/>
    <x v="4"/>
    <s v="Coyne, Joe"/>
    <x v="976"/>
    <s v="EDW - Compass"/>
    <s v="23717946"/>
    <x v="494"/>
    <x v="495"/>
    <s v="NO"/>
    <s v="NO"/>
    <n v="2250"/>
    <s v="Services"/>
    <s v="5011479-0-0SRI"/>
    <s v="OPP-0001766446"/>
    <x v="3"/>
    <s v="P-FED-DoD/Intel"/>
    <s v="3-Comm T1"/>
    <s v="3-Comm T1"/>
    <x v="0"/>
    <x v="0"/>
  </r>
  <r>
    <x v="0"/>
    <x v="0"/>
    <s v="USA"/>
    <s v="Q12014"/>
    <d v="2013-12-20T00:00:00"/>
    <s v="December"/>
    <x v="4"/>
    <s v="Coyne, Joe"/>
    <x v="976"/>
    <s v="EDW - Compass"/>
    <s v="23717946"/>
    <x v="494"/>
    <x v="495"/>
    <s v="NO"/>
    <s v="NO"/>
    <n v="-6300"/>
    <s v="Services"/>
    <s v="5011479-0-0SRI"/>
    <s v="OPP-0001766446"/>
    <x v="3"/>
    <s v="P-FED-DoD/Intel"/>
    <s v="3-Comm T1"/>
    <s v="3-Comm T1"/>
    <x v="0"/>
    <x v="0"/>
  </r>
  <r>
    <x v="0"/>
    <x v="0"/>
    <s v="USA"/>
    <s v="Q12014"/>
    <d v="2013-12-20T00:00:00"/>
    <s v="December"/>
    <x v="4"/>
    <s v="Coyne, Joe"/>
    <x v="976"/>
    <s v="EDW - Compass"/>
    <s v="23717946"/>
    <x v="494"/>
    <x v="495"/>
    <s v="NO"/>
    <s v="NO"/>
    <n v="8708"/>
    <s v="Services"/>
    <s v="5011479-0-0SRI"/>
    <s v="OPP-0001766446"/>
    <x v="3"/>
    <s v="P-FED-DoD/Intel"/>
    <s v="3-Comm T1"/>
    <s v="3-Comm T1"/>
    <x v="0"/>
    <x v="0"/>
  </r>
  <r>
    <x v="0"/>
    <x v="0"/>
    <s v="USA"/>
    <s v="Q12014"/>
    <d v="2013-12-05T00:00:00"/>
    <s v="December"/>
    <x v="4"/>
    <s v="Coyne, Joe"/>
    <x v="976"/>
    <s v="EDW - Compass"/>
    <s v="23717946"/>
    <x v="494"/>
    <x v="495"/>
    <s v="NO"/>
    <s v="NO"/>
    <n v="18000"/>
    <s v="Services"/>
    <s v="5011479-0-0SRI"/>
    <s v="OPP-0001766446"/>
    <x v="3"/>
    <s v="P-FED-DoD/Intel"/>
    <s v="3-Comm T1"/>
    <s v="3-Comm T1"/>
    <x v="0"/>
    <x v="0"/>
  </r>
  <r>
    <x v="0"/>
    <x v="0"/>
    <s v="USA"/>
    <s v="Q12014"/>
    <d v="2013-12-09T00:00:00"/>
    <s v="December"/>
    <x v="3"/>
    <s v="Javadi, Lee"/>
    <x v="977"/>
    <s v="EDW - Compass"/>
    <s v="23623118"/>
    <x v="495"/>
    <x v="496"/>
    <s v="NO"/>
    <s v="NO"/>
    <n v="-176.1300048828125"/>
    <s v="Services"/>
    <s v="609993"/>
    <s v="OPP-0000523408"/>
    <x v="3"/>
    <s v="P-FED-Civ/SI"/>
    <s v="1-Strat"/>
    <s v="1-Strat"/>
    <x v="1"/>
    <x v="0"/>
  </r>
  <r>
    <x v="0"/>
    <x v="0"/>
    <s v="USA"/>
    <s v="Q12014"/>
    <d v="2013-11-18T00:00:00"/>
    <s v="November"/>
    <x v="3"/>
    <s v="Javadi, Lee"/>
    <x v="978"/>
    <s v="EDW - Compass"/>
    <s v="23390377"/>
    <x v="495"/>
    <x v="496"/>
    <s v="NO"/>
    <s v="NO"/>
    <n v="5160.8701171875"/>
    <s v="Services"/>
    <s v="571259"/>
    <s v="OPP-0001017159"/>
    <x v="3"/>
    <s v="P-FED-Civ/SI"/>
    <s v="1-Strat"/>
    <s v="1-Strat"/>
    <x v="1"/>
    <x v="0"/>
  </r>
  <r>
    <x v="0"/>
    <x v="0"/>
    <s v="USA"/>
    <s v="Q12014"/>
    <d v="2013-11-18T00:00:00"/>
    <s v="November"/>
    <x v="3"/>
    <s v="Javadi, Lee"/>
    <x v="979"/>
    <s v="EDW - Compass"/>
    <s v="23653926"/>
    <x v="495"/>
    <x v="496"/>
    <s v="NO"/>
    <s v="NO"/>
    <n v="863.91998291015625"/>
    <s v="Services"/>
    <s v="620048"/>
    <s v="OPP-0001017159"/>
    <x v="3"/>
    <s v="P-FED-Civ/SI"/>
    <s v="1-Strat"/>
    <s v="1-Strat"/>
    <x v="1"/>
    <x v="0"/>
  </r>
  <r>
    <x v="0"/>
    <x v="0"/>
    <s v="USA"/>
    <s v="Q12014"/>
    <d v="2013-12-11T00:00:00"/>
    <s v="December"/>
    <x v="3"/>
    <s v="Javadi, Lee"/>
    <x v="980"/>
    <s v="EDW - Compass"/>
    <s v="23557272"/>
    <x v="495"/>
    <x v="496"/>
    <s v="NO"/>
    <s v="NO"/>
    <n v="8207.009765625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2-11T00:00:00"/>
    <s v="December"/>
    <x v="3"/>
    <s v="Javadi, Lee"/>
    <x v="980"/>
    <s v="EDW - Compass"/>
    <s v="23557272"/>
    <x v="495"/>
    <x v="496"/>
    <s v="NO"/>
    <s v="NO"/>
    <n v="2320.25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2-11T00:00:00"/>
    <s v="December"/>
    <x v="3"/>
    <s v="Javadi, Lee"/>
    <x v="980"/>
    <s v="EDW - Compass"/>
    <s v="23557272"/>
    <x v="495"/>
    <x v="496"/>
    <s v="NO"/>
    <s v="NO"/>
    <n v="25368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2-11T00:00:00"/>
    <s v="December"/>
    <x v="3"/>
    <s v="Javadi, Lee"/>
    <x v="980"/>
    <s v="EDW - Compass"/>
    <s v="23557272"/>
    <x v="495"/>
    <x v="496"/>
    <s v="NO"/>
    <s v="NO"/>
    <n v="20496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2-11T00:00:00"/>
    <s v="December"/>
    <x v="3"/>
    <s v="Javadi, Lee"/>
    <x v="980"/>
    <s v="EDW - Compass"/>
    <s v="23557272"/>
    <x v="495"/>
    <x v="496"/>
    <s v="NO"/>
    <s v="NO"/>
    <n v="-25342.80078125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2-11T00:00:00"/>
    <s v="December"/>
    <x v="3"/>
    <s v="Javadi, Lee"/>
    <x v="980"/>
    <s v="EDW - Compass"/>
    <s v="23557272"/>
    <x v="495"/>
    <x v="496"/>
    <s v="NO"/>
    <s v="NO"/>
    <n v="-25.200000762939453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2-11T00:00:00"/>
    <s v="December"/>
    <x v="3"/>
    <s v="Javadi, Lee"/>
    <x v="980"/>
    <s v="EDW - Compass"/>
    <s v="23557272"/>
    <x v="495"/>
    <x v="496"/>
    <s v="NO"/>
    <s v="NO"/>
    <n v="3528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2-11T00:00:00"/>
    <s v="December"/>
    <x v="3"/>
    <s v="Javadi, Lee"/>
    <x v="980"/>
    <s v="EDW - Compass"/>
    <s v="23557272"/>
    <x v="495"/>
    <x v="496"/>
    <s v="NO"/>
    <s v="NO"/>
    <n v="-20496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2-11T00:00:00"/>
    <s v="December"/>
    <x v="3"/>
    <s v="Javadi, Lee"/>
    <x v="980"/>
    <s v="EDW - Compass"/>
    <s v="23557272"/>
    <x v="495"/>
    <x v="496"/>
    <s v="NO"/>
    <s v="NO"/>
    <n v="-3528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2-10T00:00:00"/>
    <s v="December"/>
    <x v="3"/>
    <s v="Javadi, Lee"/>
    <x v="981"/>
    <s v="EDW - Compass"/>
    <s v="23143648"/>
    <x v="495"/>
    <x v="496"/>
    <s v="NO"/>
    <s v="NO"/>
    <n v="-1008"/>
    <s v="Services"/>
    <s v="529521"/>
    <s v="OPP-0000523402"/>
    <x v="3"/>
    <s v="P-FED-Civ/SI"/>
    <s v="1-Strat"/>
    <s v="1-Strat"/>
    <x v="1"/>
    <x v="0"/>
  </r>
  <r>
    <x v="0"/>
    <x v="0"/>
    <s v="USA"/>
    <s v="Q12014"/>
    <d v="2013-11-15T00:00:00"/>
    <s v="November"/>
    <x v="3"/>
    <s v="Javadi, Lee"/>
    <x v="979"/>
    <s v="EDW - Compass"/>
    <s v="23653926"/>
    <x v="495"/>
    <x v="496"/>
    <s v="NO"/>
    <s v="NO"/>
    <n v="26880"/>
    <s v="Services"/>
    <s v="620048"/>
    <s v="OPP-0001017159"/>
    <x v="3"/>
    <s v="P-FED-Civ/SI"/>
    <s v="1-Strat"/>
    <s v="1-Strat"/>
    <x v="1"/>
    <x v="0"/>
  </r>
  <r>
    <x v="0"/>
    <x v="0"/>
    <s v="USA"/>
    <s v="Q12014"/>
    <d v="2013-11-08T00:00:00"/>
    <s v="November"/>
    <x v="3"/>
    <s v="Javadi, Lee"/>
    <x v="980"/>
    <s v="EDW - Compass"/>
    <s v="23557272"/>
    <x v="495"/>
    <x v="496"/>
    <s v="NO"/>
    <s v="NO"/>
    <n v="-6048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1-08T00:00:00"/>
    <s v="November"/>
    <x v="3"/>
    <s v="Javadi, Lee"/>
    <x v="980"/>
    <s v="EDW - Compass"/>
    <s v="23557272"/>
    <x v="495"/>
    <x v="496"/>
    <s v="NO"/>
    <s v="NO"/>
    <n v="3952.330078125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1-08T00:00:00"/>
    <s v="November"/>
    <x v="3"/>
    <s v="Javadi, Lee"/>
    <x v="980"/>
    <s v="EDW - Compass"/>
    <s v="23557272"/>
    <x v="495"/>
    <x v="496"/>
    <s v="NO"/>
    <s v="NO"/>
    <n v="3285.159912109375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1-08T00:00:00"/>
    <s v="November"/>
    <x v="3"/>
    <s v="Javadi, Lee"/>
    <x v="980"/>
    <s v="EDW - Compass"/>
    <s v="23557272"/>
    <x v="495"/>
    <x v="496"/>
    <s v="NO"/>
    <s v="NO"/>
    <n v="30744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1-08T00:00:00"/>
    <s v="November"/>
    <x v="3"/>
    <s v="Javadi, Lee"/>
    <x v="980"/>
    <s v="EDW - Compass"/>
    <s v="23557272"/>
    <x v="495"/>
    <x v="496"/>
    <s v="NO"/>
    <s v="NO"/>
    <n v="-31920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1-08T00:00:00"/>
    <s v="November"/>
    <x v="3"/>
    <s v="Javadi, Lee"/>
    <x v="980"/>
    <s v="EDW - Compass"/>
    <s v="23557272"/>
    <x v="495"/>
    <x v="496"/>
    <s v="NO"/>
    <s v="NO"/>
    <n v="-30744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1-08T00:00:00"/>
    <s v="November"/>
    <x v="3"/>
    <s v="Javadi, Lee"/>
    <x v="980"/>
    <s v="EDW - Compass"/>
    <s v="23557272"/>
    <x v="495"/>
    <x v="496"/>
    <s v="NO"/>
    <s v="NO"/>
    <n v="6048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1-08T00:00:00"/>
    <s v="November"/>
    <x v="3"/>
    <s v="Javadi, Lee"/>
    <x v="980"/>
    <s v="EDW - Compass"/>
    <s v="23557272"/>
    <x v="495"/>
    <x v="496"/>
    <s v="NO"/>
    <s v="NO"/>
    <n v="31920"/>
    <s v="Services"/>
    <s v="602109"/>
    <s v="OPP-0000048646"/>
    <x v="3"/>
    <s v="P-FED-Civ/SI"/>
    <s v="1-Strat"/>
    <s v="1-Strat"/>
    <x v="1"/>
    <x v="0"/>
  </r>
  <r>
    <x v="0"/>
    <x v="0"/>
    <s v="USA"/>
    <s v="Q12014"/>
    <d v="2013-11-04T00:00:00"/>
    <s v="November"/>
    <x v="3"/>
    <s v="Javadi, Lee"/>
    <x v="982"/>
    <s v="EDW - Compass"/>
    <s v="23626733"/>
    <x v="495"/>
    <x v="496"/>
    <s v="NO"/>
    <s v="NO"/>
    <n v="1780"/>
    <s v="Services"/>
    <s v="614797"/>
    <s v="OPP-0000523402"/>
    <x v="3"/>
    <s v="P-FED-Civ/SI"/>
    <s v="1-Strat"/>
    <s v="1-Strat"/>
    <x v="1"/>
    <x v="0"/>
  </r>
  <r>
    <x v="0"/>
    <x v="0"/>
    <s v="USA"/>
    <s v="Q12014"/>
    <d v="2013-12-18T00:00:00"/>
    <s v="December"/>
    <x v="3"/>
    <s v="Javadi, Lee"/>
    <x v="979"/>
    <s v="EDW - Compass"/>
    <s v="23653926"/>
    <x v="495"/>
    <x v="496"/>
    <s v="NO"/>
    <s v="NO"/>
    <n v="18816"/>
    <s v="Services"/>
    <s v="620048"/>
    <s v="OPP-0001017159"/>
    <x v="3"/>
    <s v="P-FED-Civ/SI"/>
    <s v="1-Strat"/>
    <s v="1-Strat"/>
    <x v="1"/>
    <x v="0"/>
  </r>
  <r>
    <x v="0"/>
    <x v="0"/>
    <s v="USA"/>
    <s v="Q12014"/>
    <d v="2013-12-18T00:00:00"/>
    <s v="December"/>
    <x v="3"/>
    <s v="Javadi, Lee"/>
    <x v="979"/>
    <s v="EDW - Compass"/>
    <s v="23653926"/>
    <x v="495"/>
    <x v="496"/>
    <s v="NO"/>
    <s v="NO"/>
    <n v="5536.080078125"/>
    <s v="Services"/>
    <s v="620048"/>
    <s v="OPP-0001017159"/>
    <x v="3"/>
    <s v="P-FED-Civ/SI"/>
    <s v="1-Strat"/>
    <s v="1-Strat"/>
    <x v="1"/>
    <x v="0"/>
  </r>
  <r>
    <x v="0"/>
    <x v="0"/>
    <s v="USA"/>
    <s v="Q12014"/>
    <d v="2013-12-18T00:00:00"/>
    <s v="December"/>
    <x v="3"/>
    <s v="Javadi, Lee"/>
    <x v="979"/>
    <s v="EDW - Compass"/>
    <s v="23653926"/>
    <x v="495"/>
    <x v="496"/>
    <s v="NO"/>
    <s v="NO"/>
    <n v="-18816"/>
    <s v="Services"/>
    <s v="620048"/>
    <s v="OPP-0001017159"/>
    <x v="3"/>
    <s v="P-FED-Civ/SI"/>
    <s v="1-Strat"/>
    <s v="1-Strat"/>
    <x v="1"/>
    <x v="0"/>
  </r>
  <r>
    <x v="0"/>
    <x v="0"/>
    <s v="USA"/>
    <s v="Q12014"/>
    <d v="2013-11-06T00:00:00"/>
    <s v="November"/>
    <x v="3"/>
    <s v="Javadi, Lee"/>
    <x v="981"/>
    <s v="EDW - Compass"/>
    <s v="23143648"/>
    <x v="495"/>
    <x v="496"/>
    <s v="NO"/>
    <s v="NO"/>
    <n v="47.720001220703125"/>
    <s v="Services"/>
    <s v="529521"/>
    <s v="OPP-0000523402"/>
    <x v="3"/>
    <s v="P-FED-Civ/SI"/>
    <s v="1-Strat"/>
    <s v="1-Strat"/>
    <x v="1"/>
    <x v="0"/>
  </r>
  <r>
    <x v="0"/>
    <x v="0"/>
    <s v="USA"/>
    <s v="Q12014"/>
    <d v="2013-12-18T00:00:00"/>
    <s v="December"/>
    <x v="3"/>
    <s v="Coyne, Joe"/>
    <x v="983"/>
    <s v="EDW - Compass"/>
    <s v="23538561"/>
    <x v="496"/>
    <x v="497"/>
    <s v="NO"/>
    <s v="NO"/>
    <n v="30848"/>
    <s v="Services"/>
    <s v="ICOEM"/>
    <s v="OPP-0001711091"/>
    <x v="3"/>
    <s v="P-FED-DoD/Intel"/>
    <s v="1-Strat"/>
    <s v="1-Strat"/>
    <x v="1"/>
    <x v="1"/>
  </r>
  <r>
    <x v="0"/>
    <x v="0"/>
    <s v="USA"/>
    <s v="Q12014"/>
    <d v="2013-11-18T00:00:00"/>
    <s v="November"/>
    <x v="3"/>
    <s v="Coyne, Joe"/>
    <x v="984"/>
    <s v="EDW - Compass"/>
    <s v="23340876"/>
    <x v="496"/>
    <x v="497"/>
    <s v="NO"/>
    <s v="NO"/>
    <n v="16280"/>
    <s v="Services"/>
    <s v="ICOEM"/>
    <s v="OPP-0000401264"/>
    <x v="3"/>
    <s v="P-FED-DoD/Intel"/>
    <s v="1-Strat"/>
    <s v="1-Strat"/>
    <x v="2"/>
    <x v="1"/>
  </r>
  <r>
    <x v="0"/>
    <x v="0"/>
    <s v="USA"/>
    <s v="Q12014"/>
    <d v="2013-11-19T00:00:00"/>
    <s v="November"/>
    <x v="3"/>
    <s v="Coyne, Joe"/>
    <x v="985"/>
    <s v="EDW - Compass"/>
    <s v="23662394"/>
    <x v="496"/>
    <x v="497"/>
    <s v="NO"/>
    <s v="NO"/>
    <n v="41760"/>
    <s v="Services"/>
    <s v="ICOEM"/>
    <s v="OPP-0001649619"/>
    <x v="3"/>
    <s v="P-FED-DoD/Intel"/>
    <s v="1-Strat"/>
    <s v="1-Strat"/>
    <x v="1"/>
    <x v="1"/>
  </r>
  <r>
    <x v="0"/>
    <x v="0"/>
    <s v="USA"/>
    <s v="Q12014"/>
    <d v="2013-11-18T00:00:00"/>
    <s v="November"/>
    <x v="3"/>
    <s v="Coyne, Joe"/>
    <x v="984"/>
    <s v="EDW - Compass"/>
    <s v="23340876"/>
    <x v="496"/>
    <x v="497"/>
    <s v="NO"/>
    <s v="NO"/>
    <n v="43500"/>
    <s v="Services"/>
    <s v="ICOEM"/>
    <s v="OPP-0000401264"/>
    <x v="3"/>
    <s v="P-FED-DoD/Intel"/>
    <s v="1-Strat"/>
    <s v="1-Strat"/>
    <x v="2"/>
    <x v="1"/>
  </r>
  <r>
    <x v="0"/>
    <x v="0"/>
    <s v="USA"/>
    <s v="Q12014"/>
    <d v="2013-11-18T00:00:00"/>
    <s v="November"/>
    <x v="3"/>
    <s v="Coyne, Joe"/>
    <x v="984"/>
    <s v="EDW - Compass"/>
    <s v="23340876"/>
    <x v="496"/>
    <x v="497"/>
    <s v="NO"/>
    <s v="NO"/>
    <n v="81810"/>
    <s v="Services"/>
    <s v="ICOEM"/>
    <s v="OPP-0000401264"/>
    <x v="3"/>
    <s v="P-FED-DoD/Intel"/>
    <s v="1-Strat"/>
    <s v="1-Strat"/>
    <x v="2"/>
    <x v="1"/>
  </r>
  <r>
    <x v="0"/>
    <x v="0"/>
    <s v="USA"/>
    <s v="Q12014"/>
    <d v="2013-11-18T00:00:00"/>
    <s v="November"/>
    <x v="3"/>
    <s v="Coyne, Joe"/>
    <x v="984"/>
    <s v="EDW - Compass"/>
    <s v="23340876"/>
    <x v="496"/>
    <x v="497"/>
    <s v="NO"/>
    <s v="NO"/>
    <n v="61215"/>
    <s v="Services"/>
    <s v="ICOEM"/>
    <s v="OPP-0000401264"/>
    <x v="3"/>
    <s v="P-FED-DoD/Intel"/>
    <s v="1-Strat"/>
    <s v="1-Strat"/>
    <x v="2"/>
    <x v="1"/>
  </r>
  <r>
    <x v="0"/>
    <x v="0"/>
    <s v="USA"/>
    <s v="Q12014"/>
    <d v="2013-11-18T00:00:00"/>
    <s v="November"/>
    <x v="3"/>
    <s v="Coyne, Joe"/>
    <x v="984"/>
    <s v="EDW - Compass"/>
    <s v="23340876"/>
    <x v="496"/>
    <x v="497"/>
    <s v="NO"/>
    <s v="NO"/>
    <n v="40106.2890625"/>
    <s v="Services"/>
    <s v="ICOEM"/>
    <s v="OPP-0000401264"/>
    <x v="3"/>
    <s v="P-FED-DoD/Intel"/>
    <s v="1-Strat"/>
    <s v="1-Strat"/>
    <x v="2"/>
    <x v="1"/>
  </r>
  <r>
    <x v="0"/>
    <x v="0"/>
    <s v="USA"/>
    <s v="Q12014"/>
    <d v="2013-12-05T00:00:00"/>
    <s v="December"/>
    <x v="3"/>
    <s v="Javadi, Lee"/>
    <x v="986"/>
    <s v="EDW - Compass"/>
    <s v="23587685"/>
    <x v="497"/>
    <x v="498"/>
    <s v="NO"/>
    <s v="NO"/>
    <n v="-14519.1904296875"/>
    <s v="Services"/>
    <s v="190"/>
    <s v="OPP-0001122552,0001758034"/>
    <x v="3"/>
    <s v="P-FED-Civ/SI"/>
    <s v="1-Strat"/>
    <s v="1-Strat"/>
    <x v="1"/>
    <x v="0"/>
  </r>
  <r>
    <x v="0"/>
    <x v="0"/>
    <s v="USA"/>
    <s v="Q12014"/>
    <d v="2013-12-05T00:00:00"/>
    <s v="December"/>
    <x v="3"/>
    <s v="Javadi, Lee"/>
    <x v="987"/>
    <s v="EDW - Compass"/>
    <s v="23675140"/>
    <x v="497"/>
    <x v="498"/>
    <s v="NO"/>
    <s v="NO"/>
    <n v="7185.35986328125"/>
    <s v="Services"/>
    <s v="208"/>
    <s v="OPP-0001951023"/>
    <x v="3"/>
    <s v="P-FED-Civ/SI"/>
    <s v="1-Strat"/>
    <s v="1-Strat"/>
    <x v="1"/>
    <x v="0"/>
  </r>
  <r>
    <x v="0"/>
    <x v="0"/>
    <s v="USA"/>
    <s v="Q12014"/>
    <d v="2013-12-05T00:00:00"/>
    <s v="December"/>
    <x v="3"/>
    <s v="Javadi, Lee"/>
    <x v="986"/>
    <s v="EDW - Compass"/>
    <s v="23587685"/>
    <x v="497"/>
    <x v="498"/>
    <s v="NO"/>
    <s v="NO"/>
    <n v="14519.1904296875"/>
    <s v="Services"/>
    <s v="190"/>
    <s v="OPP-0001122552,0001758034"/>
    <x v="3"/>
    <s v="P-FED-Civ/SI"/>
    <s v="1-Strat"/>
    <s v="1-Strat"/>
    <x v="1"/>
    <x v="0"/>
  </r>
  <r>
    <x v="0"/>
    <x v="0"/>
    <s v="USA"/>
    <s v="Q12014"/>
    <d v="2013-12-05T00:00:00"/>
    <s v="December"/>
    <x v="3"/>
    <s v="Javadi, Lee"/>
    <x v="987"/>
    <s v="EDW - Compass"/>
    <s v="23675140"/>
    <x v="497"/>
    <x v="498"/>
    <s v="NO"/>
    <s v="NO"/>
    <n v="-7185.35986328125"/>
    <s v="Services"/>
    <s v="208"/>
    <s v="OPP-0001951023"/>
    <x v="3"/>
    <s v="P-FED-Civ/SI"/>
    <s v="1-Strat"/>
    <s v="1-Strat"/>
    <x v="1"/>
    <x v="0"/>
  </r>
  <r>
    <x v="0"/>
    <x v="0"/>
    <s v="USA"/>
    <s v="Q12014"/>
    <d v="2013-11-21T00:00:00"/>
    <s v="November"/>
    <x v="3"/>
    <s v="Javadi, Lee"/>
    <x v="987"/>
    <s v="EDW - Compass"/>
    <s v="23675140"/>
    <x v="497"/>
    <x v="498"/>
    <s v="NO"/>
    <s v="NO"/>
    <n v="73906.5625"/>
    <s v="Services"/>
    <s v="208"/>
    <s v="OPP-0001951023"/>
    <x v="3"/>
    <s v="P-FED-Civ/SI"/>
    <s v="1-Strat"/>
    <s v="1-Strat"/>
    <x v="1"/>
    <x v="0"/>
  </r>
  <r>
    <x v="0"/>
    <x v="0"/>
    <s v="USA"/>
    <s v="Q12014"/>
    <d v="2013-11-21T00:00:00"/>
    <s v="November"/>
    <x v="3"/>
    <s v="Javadi, Lee"/>
    <x v="987"/>
    <s v="EDW - Compass"/>
    <s v="23675140"/>
    <x v="497"/>
    <x v="498"/>
    <s v="NO"/>
    <s v="NO"/>
    <n v="6250"/>
    <s v="Services"/>
    <s v="208"/>
    <s v="OPP-0001951023"/>
    <x v="3"/>
    <s v="P-FED-Civ/SI"/>
    <s v="1-Strat"/>
    <s v="1-Strat"/>
    <x v="1"/>
    <x v="0"/>
  </r>
  <r>
    <x v="0"/>
    <x v="0"/>
    <s v="USA"/>
    <s v="Q12014"/>
    <d v="2013-11-22T00:00:00"/>
    <s v="November"/>
    <x v="3"/>
    <s v="Javadi, Lee"/>
    <x v="987"/>
    <s v="EDW - Compass"/>
    <s v="23675140"/>
    <x v="497"/>
    <x v="498"/>
    <s v="NO"/>
    <s v="NO"/>
    <n v="-6250"/>
    <s v="Services"/>
    <s v="208"/>
    <s v="OPP-0001951023"/>
    <x v="3"/>
    <s v="P-FED-Civ/SI"/>
    <s v="1-Strat"/>
    <s v="1-Strat"/>
    <x v="1"/>
    <x v="0"/>
  </r>
  <r>
    <x v="0"/>
    <x v="0"/>
    <s v="USA"/>
    <s v="Q12014"/>
    <d v="2013-11-05T00:00:00"/>
    <s v="November"/>
    <x v="3"/>
    <s v="Javadi, Lee"/>
    <x v="986"/>
    <s v="EDW - Compass"/>
    <s v="23587685"/>
    <x v="497"/>
    <x v="498"/>
    <s v="NO"/>
    <s v="NO"/>
    <n v="-17383.51953125"/>
    <s v="Services"/>
    <s v="190"/>
    <s v="OPP-0001122552,0001758034"/>
    <x v="3"/>
    <s v="P-FED-Civ/SI"/>
    <s v="1-Strat"/>
    <s v="1-Strat"/>
    <x v="1"/>
    <x v="0"/>
  </r>
  <r>
    <x v="0"/>
    <x v="0"/>
    <s v="USA"/>
    <s v="Q12014"/>
    <d v="2013-11-05T00:00:00"/>
    <s v="November"/>
    <x v="3"/>
    <s v="Javadi, Lee"/>
    <x v="986"/>
    <s v="EDW - Compass"/>
    <s v="23587685"/>
    <x v="497"/>
    <x v="498"/>
    <s v="NO"/>
    <s v="NO"/>
    <n v="17383.51953125"/>
    <s v="Services"/>
    <s v="190"/>
    <s v="OPP-0001122552,0001758034"/>
    <x v="3"/>
    <s v="P-FED-Civ/SI"/>
    <s v="1-Strat"/>
    <s v="1-Strat"/>
    <x v="1"/>
    <x v="0"/>
  </r>
  <r>
    <x v="0"/>
    <x v="0"/>
    <s v="USA"/>
    <s v="Q12014"/>
    <d v="2013-11-05T00:00:00"/>
    <s v="November"/>
    <x v="3"/>
    <s v="Javadi, Lee"/>
    <x v="988"/>
    <s v="EDW - Compass"/>
    <s v="23587671"/>
    <x v="497"/>
    <x v="498"/>
    <s v="NO"/>
    <s v="NO"/>
    <n v="1847.6800537109375"/>
    <s v="Services"/>
    <s v="192"/>
    <s v="OPP-0001122552,0001758034"/>
    <x v="3"/>
    <s v="P-FED-Civ/SI"/>
    <s v="1-Strat"/>
    <s v="1-Strat"/>
    <x v="1"/>
    <x v="0"/>
  </r>
  <r>
    <x v="0"/>
    <x v="0"/>
    <s v="USA"/>
    <s v="Q12014"/>
    <d v="2013-11-07T00:00:00"/>
    <s v="November"/>
    <x v="3"/>
    <s v="Javadi, Lee"/>
    <x v="989"/>
    <s v="EDW - Compass"/>
    <s v="23461880"/>
    <x v="497"/>
    <x v="498"/>
    <s v="NO"/>
    <s v="NO"/>
    <n v="-2123.56005859375"/>
    <s v="Services"/>
    <s v="169"/>
    <s v="OPP-0001122552,0001758034"/>
    <x v="3"/>
    <s v="P-FED-Civ/SI"/>
    <s v="1-Strat"/>
    <s v="1-Strat"/>
    <x v="1"/>
    <x v="0"/>
  </r>
  <r>
    <x v="0"/>
    <x v="0"/>
    <s v="USA"/>
    <s v="Q12014"/>
    <d v="2013-11-20T00:00:00"/>
    <s v="November"/>
    <x v="3"/>
    <s v="Javadi, Lee"/>
    <x v="990"/>
    <s v="EDW - Compass"/>
    <s v="22674474"/>
    <x v="498"/>
    <x v="499"/>
    <s v="NO"/>
    <s v="NO"/>
    <n v="1042.72998046875"/>
    <s v="Services"/>
    <s v="201211960-2"/>
    <s v="OPP-0000124841"/>
    <x v="3"/>
    <s v="P-FED-Civ/SI"/>
    <s v="1-Strat"/>
    <s v="1-Strat"/>
    <x v="1"/>
    <x v="0"/>
  </r>
  <r>
    <x v="0"/>
    <x v="0"/>
    <s v="USA"/>
    <s v="Q12014"/>
    <d v="2013-12-12T00:00:00"/>
    <s v="December"/>
    <x v="0"/>
    <s v="Qayyum, Fred"/>
    <x v="991"/>
    <s v="EDW - Compass"/>
    <s v="50123152"/>
    <x v="499"/>
    <x v="500"/>
    <s v="NO"/>
    <s v="NO"/>
    <n v="2250"/>
    <s v="Education"/>
    <s v="CC/2473/12/15"/>
    <s v="N/A"/>
    <x v="3"/>
    <s v="P-FED-Civ/SI"/>
    <s v="1-Strat"/>
    <s v="1-Strat"/>
    <x v="0"/>
    <x v="0"/>
  </r>
  <r>
    <x v="0"/>
    <x v="0"/>
    <s v="USA"/>
    <s v="Q12014"/>
    <d v="2013-12-12T00:00:00"/>
    <s v="December"/>
    <x v="0"/>
    <s v="Qayyum, Fred"/>
    <x v="992"/>
    <s v="EDW - Compass"/>
    <s v="50121438"/>
    <x v="500"/>
    <x v="501"/>
    <s v="NO"/>
    <s v="NO"/>
    <n v="34400"/>
    <s v="Education"/>
    <s v="1336582"/>
    <s v="N/A"/>
    <x v="3"/>
    <s v="P-FED-DoD/Intel"/>
    <s v="1-Strat"/>
    <s v="1-Strat"/>
    <x v="0"/>
    <x v="0"/>
  </r>
  <r>
    <x v="0"/>
    <x v="0"/>
    <s v="USA"/>
    <s v="Q12014"/>
    <d v="2013-12-05T00:00:00"/>
    <s v="December"/>
    <x v="3"/>
    <s v="Qayyum, Fred"/>
    <x v="993"/>
    <s v="EDW - Compass"/>
    <s v="22275137"/>
    <x v="501"/>
    <x v="502"/>
    <s v="NO"/>
    <s v="NO"/>
    <n v="-7.7800002098083496"/>
    <s v="Services"/>
    <s v="ICOEM SOW"/>
    <s v="8-1OEBJ1V"/>
    <x v="3"/>
    <s v="P-FED-DoD/Intel"/>
    <s v="1-Strat"/>
    <s v="1-Strat"/>
    <x v="1"/>
    <x v="0"/>
  </r>
  <r>
    <x v="0"/>
    <x v="0"/>
    <s v="USA"/>
    <s v="Q12014"/>
    <d v="2013-12-05T00:00:00"/>
    <s v="December"/>
    <x v="3"/>
    <s v="Qayyum, Fred"/>
    <x v="993"/>
    <s v="EDW - Compass"/>
    <s v="22275137"/>
    <x v="501"/>
    <x v="502"/>
    <s v="NO"/>
    <s v="NO"/>
    <n v="-25270"/>
    <s v="Services"/>
    <s v="ICOEM SOW"/>
    <s v="8-1OEBJ1V"/>
    <x v="3"/>
    <s v="P-FED-DoD/Intel"/>
    <s v="1-Strat"/>
    <s v="1-Strat"/>
    <x v="1"/>
    <x v="0"/>
  </r>
  <r>
    <x v="0"/>
    <x v="0"/>
    <s v="USA"/>
    <s v="Q12014"/>
    <d v="2013-12-17T00:00:00"/>
    <s v="December"/>
    <x v="0"/>
    <s v="Qayyum, Fred"/>
    <x v="994"/>
    <s v="EDW - Non Compass"/>
    <s v="26Z070288"/>
    <x v="501"/>
    <x v="502"/>
    <s v="ATTACH_BY_ORDERNO"/>
    <s v="NO"/>
    <n v="-3000"/>
    <s v="Education"/>
    <s v="DHQCSD"/>
    <s v="N/A"/>
    <x v="3"/>
    <s v="P-FED-DoD/Intel"/>
    <s v="1-Strat"/>
    <s v="1-Strat"/>
    <x v="0"/>
    <x v="0"/>
  </r>
  <r>
    <x v="0"/>
    <x v="0"/>
    <s v="USA"/>
    <s v="Q12014"/>
    <d v="2013-12-17T00:00:00"/>
    <s v="December"/>
    <x v="0"/>
    <s v="Qayyum, Fred"/>
    <x v="995"/>
    <s v="EDW - Non Compass"/>
    <s v="26Z070288"/>
    <x v="501"/>
    <x v="502"/>
    <s v="ATTACH_BY_AMIDID"/>
    <s v="NO"/>
    <n v="3000"/>
    <s v="Education"/>
    <s v="DHQCSD"/>
    <s v="N/A"/>
    <x v="3"/>
    <s v="P-FED-DoD/Intel"/>
    <s v="1-Strat"/>
    <s v="1-Strat"/>
    <x v="0"/>
    <x v="0"/>
  </r>
  <r>
    <x v="0"/>
    <x v="0"/>
    <s v="USA"/>
    <s v="Q12014"/>
    <d v="2013-11-08T00:00:00"/>
    <s v="November"/>
    <x v="3"/>
    <s v="Qayyum, Fred"/>
    <x v="993"/>
    <s v="EDW - Compass"/>
    <s v="22275137"/>
    <x v="501"/>
    <x v="502"/>
    <s v="ATTACH_BY_AMIDID"/>
    <s v="NO"/>
    <n v="958.239990234375"/>
    <s v="Services"/>
    <s v="ICOEM SOW"/>
    <s v="8-1OEBJ1V"/>
    <x v="3"/>
    <s v="P-FED-DoD/Intel"/>
    <s v="1-Strat"/>
    <s v="1-Strat"/>
    <x v="1"/>
    <x v="0"/>
  </r>
  <r>
    <x v="0"/>
    <x v="0"/>
    <s v="USA"/>
    <s v="Q12014"/>
    <d v="2013-12-06T00:00:00"/>
    <s v="December"/>
    <x v="3"/>
    <s v="Coyne, Joe"/>
    <x v="996"/>
    <s v="EDW - Compass"/>
    <s v="23486860"/>
    <x v="502"/>
    <x v="503"/>
    <s v="NO"/>
    <s v="NO"/>
    <n v="-9.9999997764825821E-3"/>
    <s v="Services"/>
    <s v="ICOEM"/>
    <s v="OPP-0001638896"/>
    <x v="3"/>
    <s v="P-FED-DoD/Intel"/>
    <s v="1-Strat"/>
    <s v="1-Strat"/>
    <x v="1"/>
    <x v="0"/>
  </r>
  <r>
    <x v="0"/>
    <x v="0"/>
    <s v="USA"/>
    <s v="Q12014"/>
    <d v="2013-12-05T00:00:00"/>
    <s v="December"/>
    <x v="2"/>
    <s v="Qayyum, Fred"/>
    <x v="997"/>
    <s v="EDW - Non Compass"/>
    <s v="26Z074056"/>
    <x v="503"/>
    <x v="504"/>
    <s v="ATTACH_BY_PO"/>
    <s v="ATTACH_BY_AMIDID"/>
    <n v="1543.3900146484375"/>
    <s v="ART"/>
    <s v="1337214-02"/>
    <s v="N/A"/>
    <x v="3"/>
    <s v="P-FED-Civ/SI"/>
    <s v="3-Comm T1"/>
    <s v="3-Comm T1"/>
    <x v="0"/>
    <x v="2"/>
  </r>
  <r>
    <x v="0"/>
    <x v="0"/>
    <s v="USA"/>
    <s v="Q12014"/>
    <d v="2013-12-05T00:00:00"/>
    <s v="December"/>
    <x v="1"/>
    <s v="Qayyum, Fred"/>
    <x v="997"/>
    <s v="EDW - Non Compass"/>
    <s v="26Z074056"/>
    <x v="503"/>
    <x v="504"/>
    <s v="ATTACH_BY_PO"/>
    <s v="ATTACH_BY_AMIDID"/>
    <n v="14000"/>
    <s v="ART"/>
    <s v="1337214-02"/>
    <s v="N/A"/>
    <x v="3"/>
    <s v="P-FED-Civ/SI"/>
    <s v="3-Comm T1"/>
    <s v="3-Comm T1"/>
    <x v="0"/>
    <x v="2"/>
  </r>
  <r>
    <x v="0"/>
    <x v="0"/>
    <s v="USA"/>
    <s v="Q12014"/>
    <d v="2013-12-05T00:00:00"/>
    <s v="December"/>
    <x v="2"/>
    <s v="Qayyum, Fred"/>
    <x v="997"/>
    <s v="EDW - Non Compass"/>
    <s v="26Z074056"/>
    <x v="503"/>
    <x v="504"/>
    <s v="ATTACH_BY_PO"/>
    <s v="ATTACH_BY_AMIDID"/>
    <n v="6286.580078125"/>
    <s v="ART"/>
    <s v="1337214-02"/>
    <s v="N/A"/>
    <x v="3"/>
    <s v="P-FED-Civ/SI"/>
    <s v="3-Comm T1"/>
    <s v="3-Comm T1"/>
    <x v="0"/>
    <x v="2"/>
  </r>
  <r>
    <x v="0"/>
    <x v="0"/>
    <s v="USA"/>
    <s v="Q12014"/>
    <d v="2013-12-05T00:00:00"/>
    <s v="December"/>
    <x v="1"/>
    <s v="Qayyum, Fred"/>
    <x v="997"/>
    <s v="EDW - Non Compass"/>
    <s v="26Z074056"/>
    <x v="503"/>
    <x v="504"/>
    <s v="ATTACH_BY_PO"/>
    <s v="ATTACH_BY_AMIDID"/>
    <n v="7000"/>
    <s v="ART"/>
    <s v="1337214-02"/>
    <s v="N/A"/>
    <x v="3"/>
    <s v="P-FED-Civ/SI"/>
    <s v="3-Comm T1"/>
    <s v="3-Comm T1"/>
    <x v="0"/>
    <x v="2"/>
  </r>
  <r>
    <x v="0"/>
    <x v="0"/>
    <s v="USA"/>
    <s v="Q12014"/>
    <d v="2013-12-05T00:00:00"/>
    <s v="December"/>
    <x v="1"/>
    <s v="Qayyum, Fred"/>
    <x v="997"/>
    <s v="EDW - Non Compass"/>
    <s v="26Z074056"/>
    <x v="503"/>
    <x v="504"/>
    <s v="ATTACH_BY_PO"/>
    <s v="ATTACH_BY_AMIDID"/>
    <n v="14000"/>
    <s v="ART"/>
    <s v="1337214-02"/>
    <s v="N/A"/>
    <x v="3"/>
    <s v="P-FED-Civ/SI"/>
    <s v="3-Comm T1"/>
    <s v="3-Comm T1"/>
    <x v="0"/>
    <x v="2"/>
  </r>
  <r>
    <x v="0"/>
    <x v="0"/>
    <s v="USA"/>
    <s v="Q12014"/>
    <d v="2013-12-10T00:00:00"/>
    <s v="December"/>
    <x v="4"/>
    <s v="Qayyum, Fred"/>
    <x v="998"/>
    <s v="EDW - Compass"/>
    <s v="23739913"/>
    <x v="503"/>
    <x v="504"/>
    <s v="ATTACH_BY_AMIDID"/>
    <s v="ATTACH_BY_AMIDID"/>
    <n v="71250"/>
    <s v="Services"/>
    <s v="1337214-03"/>
    <s v="OPP-0001638091"/>
    <x v="3"/>
    <s v="P-FED-Civ/SI"/>
    <s v="3-Comm T1"/>
    <s v="3-Comm T1"/>
    <x v="0"/>
    <x v="2"/>
  </r>
  <r>
    <x v="0"/>
    <x v="0"/>
    <s v="USA"/>
    <s v="Q12014"/>
    <d v="2013-12-10T00:00:00"/>
    <s v="December"/>
    <x v="4"/>
    <s v="Qayyum, Fred"/>
    <x v="998"/>
    <s v="EDW - Compass"/>
    <s v="23739913"/>
    <x v="503"/>
    <x v="504"/>
    <s v="ATTACH_BY_AMIDID"/>
    <s v="ATTACH_BY_AMIDID"/>
    <n v="9625"/>
    <s v="Services"/>
    <s v="1337214-03"/>
    <s v="OPP-0001638091"/>
    <x v="3"/>
    <s v="P-FED-Civ/SI"/>
    <s v="3-Comm T1"/>
    <s v="3-Comm T1"/>
    <x v="0"/>
    <x v="2"/>
  </r>
  <r>
    <x v="0"/>
    <x v="0"/>
    <s v="USA"/>
    <s v="Q12014"/>
    <d v="2013-12-20T00:00:00"/>
    <s v="December"/>
    <x v="3"/>
    <s v="Currlin, George"/>
    <x v="999"/>
    <s v="EDW - Compass"/>
    <s v="23788400"/>
    <x v="504"/>
    <x v="505"/>
    <s v="NO"/>
    <s v="NO"/>
    <n v="31080"/>
    <s v="Services"/>
    <s v="ICOEM SOW"/>
    <s v="OPP-0001752044"/>
    <x v="3"/>
    <s v="P-SLED"/>
    <s v="4-Comm T2"/>
    <s v="4-Comm T2"/>
    <x v="2"/>
    <x v="0"/>
  </r>
  <r>
    <x v="0"/>
    <x v="0"/>
    <s v="USA"/>
    <s v="Q12014"/>
    <d v="2013-12-20T00:00:00"/>
    <s v="December"/>
    <x v="3"/>
    <s v="Currlin, George"/>
    <x v="999"/>
    <s v="EDW - Compass"/>
    <s v="23788400"/>
    <x v="504"/>
    <x v="505"/>
    <s v="NO"/>
    <s v="NO"/>
    <n v="90650"/>
    <s v="Services"/>
    <s v="ICOEM SOW"/>
    <s v="OPP-0001752044"/>
    <x v="3"/>
    <s v="P-SLED"/>
    <s v="4-Comm T2"/>
    <s v="4-Comm T2"/>
    <x v="2"/>
    <x v="0"/>
  </r>
  <r>
    <x v="0"/>
    <x v="0"/>
    <s v="USA"/>
    <s v="Q12014"/>
    <d v="2013-12-20T00:00:00"/>
    <s v="December"/>
    <x v="3"/>
    <s v="Currlin, George"/>
    <x v="999"/>
    <s v="EDW - Compass"/>
    <s v="23788400"/>
    <x v="504"/>
    <x v="505"/>
    <s v="NO"/>
    <s v="NO"/>
    <n v="11517.1201171875"/>
    <s v="Services"/>
    <s v="ICOEM SOW"/>
    <s v="OPP-0001752044"/>
    <x v="3"/>
    <s v="P-SLED"/>
    <s v="4-Comm T2"/>
    <s v="4-Comm T2"/>
    <x v="2"/>
    <x v="0"/>
  </r>
  <r>
    <x v="0"/>
    <x v="0"/>
    <s v="USA"/>
    <s v="Q12014"/>
    <d v="2013-12-20T00:00:00"/>
    <s v="December"/>
    <x v="3"/>
    <s v="Currlin, George"/>
    <x v="999"/>
    <s v="EDW - Compass"/>
    <s v="23788400"/>
    <x v="504"/>
    <x v="505"/>
    <s v="NO"/>
    <s v="NO"/>
    <n v="75000"/>
    <s v="Services"/>
    <s v="ICOEM SOW"/>
    <s v="OPP-0001752044"/>
    <x v="3"/>
    <s v="P-SLED"/>
    <s v="4-Comm T2"/>
    <s v="4-Comm T2"/>
    <x v="2"/>
    <x v="0"/>
  </r>
  <r>
    <x v="0"/>
    <x v="0"/>
    <s v="USA"/>
    <s v="Q12014"/>
    <d v="2013-12-19T00:00:00"/>
    <s v="December"/>
    <x v="3"/>
    <s v="Easton, Grant"/>
    <x v="1000"/>
    <s v="EDW - Compass"/>
    <s v="23035180"/>
    <x v="505"/>
    <x v="506"/>
    <s v="NO"/>
    <s v="NO"/>
    <n v="17640"/>
    <s v="Services"/>
    <s v="ICOEM"/>
    <s v="OPP-0000693811"/>
    <x v="3"/>
    <s v="P-SLED"/>
    <s v="5-Territory"/>
    <s v="5-Territory"/>
    <x v="1"/>
    <x v="0"/>
  </r>
  <r>
    <x v="0"/>
    <x v="0"/>
    <s v="USA"/>
    <s v="Q12014"/>
    <d v="2013-12-19T00:00:00"/>
    <s v="December"/>
    <x v="3"/>
    <s v="Easton, Grant"/>
    <x v="1000"/>
    <s v="EDW - Compass"/>
    <s v="23035180"/>
    <x v="505"/>
    <x v="506"/>
    <s v="NO"/>
    <s v="NO"/>
    <n v="2934"/>
    <s v="Services"/>
    <s v="ICOEM"/>
    <s v="OPP-0000693811"/>
    <x v="3"/>
    <s v="P-SLED"/>
    <s v="5-Territory"/>
    <s v="5-Territory"/>
    <x v="1"/>
    <x v="0"/>
  </r>
  <r>
    <x v="0"/>
    <x v="0"/>
    <s v="USA"/>
    <s v="Q12014"/>
    <d v="2013-12-19T00:00:00"/>
    <s v="December"/>
    <x v="3"/>
    <s v="Easton, Grant"/>
    <x v="1000"/>
    <s v="EDW - Compass"/>
    <s v="23035180"/>
    <x v="505"/>
    <x v="506"/>
    <s v="NO"/>
    <s v="NO"/>
    <n v="5760"/>
    <s v="Services"/>
    <s v="ICOEM"/>
    <s v="OPP-0000693811"/>
    <x v="3"/>
    <s v="P-SLED"/>
    <s v="5-Territory"/>
    <s v="5-Territory"/>
    <x v="1"/>
    <x v="0"/>
  </r>
  <r>
    <x v="0"/>
    <x v="6"/>
    <s v="Venezuela"/>
    <s v="Q12014"/>
    <d v="2013-11-29T00:00:00"/>
    <s v="November"/>
    <x v="3"/>
    <m/>
    <x v="1001"/>
    <s v="EDW - Compass"/>
    <s v="23704376"/>
    <x v="506"/>
    <x v="507"/>
    <s v="NO"/>
    <s v="NO"/>
    <n v="86504.921875"/>
    <s v="Services"/>
    <s v="4590030696 (VE5BT088)"/>
    <s v="N/A"/>
    <x v="0"/>
    <m/>
    <m/>
    <m/>
    <x v="2"/>
    <x v="0"/>
  </r>
  <r>
    <x v="0"/>
    <x v="6"/>
    <s v="Venezuela"/>
    <s v="Q12014"/>
    <d v="2013-11-29T00:00:00"/>
    <s v="November"/>
    <x v="3"/>
    <m/>
    <x v="1001"/>
    <s v="EDW - Compass"/>
    <s v="23704376"/>
    <x v="506"/>
    <x v="507"/>
    <s v="NO"/>
    <s v="NO"/>
    <n v="10813.015625"/>
    <s v="Services"/>
    <s v="4590030696 (VE5BT088)"/>
    <s v="N/A"/>
    <x v="0"/>
    <m/>
    <m/>
    <m/>
    <x v="2"/>
    <x v="0"/>
  </r>
  <r>
    <x v="0"/>
    <x v="6"/>
    <s v="Venezuela"/>
    <s v="Q12014"/>
    <d v="2013-11-29T00:00:00"/>
    <s v="November"/>
    <x v="3"/>
    <m/>
    <x v="1001"/>
    <s v="EDW - Compass"/>
    <s v="23704376"/>
    <x v="506"/>
    <x v="507"/>
    <s v="NO"/>
    <s v="NO"/>
    <n v="10813.015625"/>
    <s v="Services"/>
    <s v="4590030696 (VE5BT088)"/>
    <s v="N/A"/>
    <x v="0"/>
    <m/>
    <m/>
    <m/>
    <x v="2"/>
    <x v="0"/>
  </r>
  <r>
    <x v="2"/>
    <x v="8"/>
    <s v="China"/>
    <s v="Q12014"/>
    <d v="2013-12-04T00:00:00"/>
    <s v="December"/>
    <x v="0"/>
    <m/>
    <x v="1002"/>
    <s v="EDW - Compass"/>
    <s v="40014923"/>
    <x v="507"/>
    <x v="508"/>
    <s v="NO"/>
    <s v="NO"/>
    <n v="13943.0361328125"/>
    <s v="Education"/>
    <s v="F465866273 CRMM71-00-027 0001468393"/>
    <s v="N/A"/>
    <x v="0"/>
    <m/>
    <m/>
    <m/>
    <x v="0"/>
    <x v="0"/>
  </r>
  <r>
    <x v="2"/>
    <x v="8"/>
    <s v="China"/>
    <s v="Q12014"/>
    <d v="2013-12-04T00:00:00"/>
    <s v="December"/>
    <x v="0"/>
    <m/>
    <x v="1002"/>
    <s v="EDW - Compass"/>
    <s v="40014923"/>
    <x v="507"/>
    <x v="508"/>
    <s v="NO"/>
    <s v="NO"/>
    <n v="-13920.3271484375"/>
    <s v="Education"/>
    <s v="F465866273 CRMM71-00-027 0001468393"/>
    <s v="N/A"/>
    <x v="0"/>
    <m/>
    <m/>
    <m/>
    <x v="0"/>
    <x v="0"/>
  </r>
  <r>
    <x v="2"/>
    <x v="8"/>
    <s v="China"/>
    <s v="Q12014"/>
    <d v="2013-11-08T00:00:00"/>
    <s v="November"/>
    <x v="0"/>
    <m/>
    <x v="1002"/>
    <s v="EDW - Compass"/>
    <s v="40014923"/>
    <x v="507"/>
    <x v="508"/>
    <s v="NO"/>
    <s v="NO"/>
    <n v="13920.3271484375"/>
    <s v="Education"/>
    <s v="F465866273 CRMM71-00-027 0001468393"/>
    <s v="N/A"/>
    <x v="0"/>
    <m/>
    <m/>
    <m/>
    <x v="0"/>
    <x v="0"/>
  </r>
  <r>
    <x v="1"/>
    <x v="5"/>
    <s v="South Africa"/>
    <s v="Q12014"/>
    <d v="2013-12-13T00:00:00"/>
    <s v="December"/>
    <x v="2"/>
    <m/>
    <x v="1003"/>
    <s v="EDW - Compass"/>
    <s v="30197712"/>
    <x v="508"/>
    <x v="509"/>
    <s v="NO"/>
    <s v="NO"/>
    <n v="5274.82861328125"/>
    <s v="ART"/>
    <s v="WESM/5685/1587"/>
    <s v="N/A"/>
    <x v="0"/>
    <m/>
    <m/>
    <m/>
    <x v="0"/>
    <x v="0"/>
  </r>
  <r>
    <x v="1"/>
    <x v="5"/>
    <s v="South Africa"/>
    <s v="Q12014"/>
    <d v="2013-12-13T00:00:00"/>
    <s v="December"/>
    <x v="2"/>
    <m/>
    <x v="1003"/>
    <s v="EDW - Compass"/>
    <s v="30197712"/>
    <x v="508"/>
    <x v="509"/>
    <s v="NO"/>
    <s v="NO"/>
    <n v="5274.82861328125"/>
    <s v="ART"/>
    <s v="WESM/5685/1587"/>
    <s v="N/A"/>
    <x v="0"/>
    <m/>
    <m/>
    <m/>
    <x v="0"/>
    <x v="0"/>
  </r>
  <r>
    <x v="1"/>
    <x v="5"/>
    <s v="South Africa"/>
    <s v="Q12014"/>
    <d v="2013-12-02T00:00:00"/>
    <s v="December"/>
    <x v="0"/>
    <m/>
    <x v="1004"/>
    <s v="EDW - Non Compass"/>
    <s v="79R648781"/>
    <x v="0"/>
    <x v="12"/>
    <s v="NO"/>
    <s v="NO"/>
    <n v="4937.35546875"/>
    <s v="Education"/>
    <s v="8110140876"/>
    <s v="N/A"/>
    <x v="0"/>
    <m/>
    <m/>
    <m/>
    <x v="0"/>
    <x v="0"/>
  </r>
  <r>
    <x v="1"/>
    <x v="5"/>
    <s v="South Africa"/>
    <s v="Q12014"/>
    <d v="2013-12-03T00:00:00"/>
    <s v="December"/>
    <x v="0"/>
    <m/>
    <x v="1005"/>
    <s v="EDW - Compass"/>
    <s v="30135004"/>
    <x v="509"/>
    <x v="510"/>
    <s v="NO"/>
    <s v="NO"/>
    <n v="-5035.99609375"/>
    <s v="Education"/>
    <s v="8110140876"/>
    <s v="N/A"/>
    <x v="0"/>
    <m/>
    <m/>
    <m/>
    <x v="0"/>
    <x v="0"/>
  </r>
  <r>
    <x v="1"/>
    <x v="5"/>
    <s v="South Africa"/>
    <s v="Q12014"/>
    <d v="2013-12-03T00:00:00"/>
    <s v="December"/>
    <x v="0"/>
    <m/>
    <x v="1005"/>
    <s v="EDW - Compass"/>
    <s v="30135004"/>
    <x v="509"/>
    <x v="510"/>
    <s v="NO"/>
    <s v="NO"/>
    <n v="-7.8999996185302734E-3"/>
    <s v="Education"/>
    <s v="8110140876"/>
    <s v="N/A"/>
    <x v="0"/>
    <m/>
    <m/>
    <m/>
    <x v="0"/>
    <x v="0"/>
  </r>
  <r>
    <x v="1"/>
    <x v="5"/>
    <s v="South Africa"/>
    <s v="Q12014"/>
    <d v="2013-11-30T00:00:00"/>
    <s v="November"/>
    <x v="0"/>
    <m/>
    <x v="1005"/>
    <s v="EDW - Compass"/>
    <s v="30135004"/>
    <x v="509"/>
    <x v="510"/>
    <s v="NO"/>
    <s v="NO"/>
    <n v="5035.99609375"/>
    <s v="Education"/>
    <s v="8110140876"/>
    <s v="N/A"/>
    <x v="0"/>
    <m/>
    <m/>
    <m/>
    <x v="0"/>
    <x v="0"/>
  </r>
  <r>
    <x v="1"/>
    <x v="5"/>
    <s v="South Africa"/>
    <s v="Q12014"/>
    <d v="2013-11-30T00:00:00"/>
    <s v="November"/>
    <x v="0"/>
    <m/>
    <x v="1005"/>
    <s v="EDW - Compass"/>
    <s v="30135004"/>
    <x v="509"/>
    <x v="510"/>
    <s v="NO"/>
    <s v="NO"/>
    <n v="7.8999996185302734E-3"/>
    <s v="Education"/>
    <s v="8110140876"/>
    <s v="N/A"/>
    <x v="0"/>
    <m/>
    <m/>
    <m/>
    <x v="0"/>
    <x v="0"/>
  </r>
  <r>
    <x v="2"/>
    <x v="7"/>
    <s v="Australia"/>
    <s v="Q12014"/>
    <d v="2013-11-06T00:00:00"/>
    <s v="November"/>
    <x v="3"/>
    <s v="David Lewis"/>
    <x v="1006"/>
    <s v="EDW - Compass"/>
    <s v="10902884"/>
    <x v="510"/>
    <x v="511"/>
    <s v="NO"/>
    <s v="ATTACH_BY_AMIDID"/>
    <n v="224111.546875"/>
    <s v="Services"/>
    <s v="4500912957"/>
    <s v="OPP-0000001360"/>
    <x v="0"/>
    <m/>
    <m/>
    <m/>
    <x v="2"/>
    <x v="2"/>
  </r>
  <r>
    <x v="2"/>
    <x v="7"/>
    <s v="Australia"/>
    <s v="Q12014"/>
    <d v="2013-11-06T00:00:00"/>
    <s v="November"/>
    <x v="3"/>
    <s v="David Lewis"/>
    <x v="1007"/>
    <s v="EDW - Compass"/>
    <s v="10902882"/>
    <x v="510"/>
    <x v="511"/>
    <s v="NO"/>
    <s v="ATTACH_BY_AMIDID"/>
    <n v="1895747.125"/>
    <s v="Services"/>
    <s v="4500912887"/>
    <s v="OPP-0001831227"/>
    <x v="0"/>
    <m/>
    <m/>
    <m/>
    <x v="3"/>
    <x v="2"/>
  </r>
  <r>
    <x v="2"/>
    <x v="7"/>
    <s v="Australia"/>
    <s v="Q12014"/>
    <d v="2013-11-29T00:00:00"/>
    <s v="November"/>
    <x v="0"/>
    <s v="Natalie Fair"/>
    <x v="1008"/>
    <s v="EDW - Non Compass"/>
    <s v="906227454"/>
    <x v="511"/>
    <x v="512"/>
    <s v="ATTACH_BY_ORDERNO"/>
    <s v="NO"/>
    <n v="-195818.75"/>
    <s v="Education"/>
    <s v="Work Order 25"/>
    <s v="N/A"/>
    <x v="0"/>
    <m/>
    <m/>
    <m/>
    <x v="0"/>
    <x v="1"/>
  </r>
  <r>
    <x v="2"/>
    <x v="7"/>
    <s v="Australia"/>
    <s v="Q12014"/>
    <d v="2013-11-29T00:00:00"/>
    <s v="November"/>
    <x v="0"/>
    <s v="Natalie Fair"/>
    <x v="1009"/>
    <s v="EDW - Non Compass"/>
    <s v="906227454"/>
    <x v="511"/>
    <x v="512"/>
    <s v="ATTACH_BY_AMIDID"/>
    <s v="ATTACH_BY_PO"/>
    <n v="195818.75"/>
    <s v="Education"/>
    <s v="PO2162455"/>
    <s v="N/A"/>
    <x v="0"/>
    <m/>
    <m/>
    <m/>
    <x v="0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AMIDID"/>
    <n v="45815.80078125"/>
    <s v="Services"/>
    <s v="Exchange variance"/>
    <s v="OPP-0001477052"/>
    <x v="0"/>
    <m/>
    <m/>
    <m/>
    <x v="1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AMIDID"/>
    <n v="314978.96875"/>
    <s v="Services"/>
    <s v="Exchange variance"/>
    <s v="OPP-0001477052"/>
    <x v="0"/>
    <m/>
    <m/>
    <m/>
    <x v="1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ORDERNO"/>
    <n v="-391528.71875"/>
    <s v="Services"/>
    <s v="Exchange variance"/>
    <s v="OPP-0001477052"/>
    <x v="0"/>
    <m/>
    <m/>
    <m/>
    <x v="1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ORDERNO"/>
    <n v="-46353.23046875"/>
    <s v="Services"/>
    <s v="Exchange variance"/>
    <s v="OPP-0001477052"/>
    <x v="0"/>
    <m/>
    <m/>
    <m/>
    <x v="1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AMIDID"/>
    <n v="329499.78125"/>
    <s v="Services"/>
    <s v="Exchange variance"/>
    <s v="OPP-0001477052"/>
    <x v="0"/>
    <m/>
    <m/>
    <m/>
    <x v="1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AMIDID"/>
    <n v="140149.609375"/>
    <s v="Services"/>
    <s v="Exchange variance"/>
    <s v="OPP-0001477052"/>
    <x v="0"/>
    <m/>
    <m/>
    <m/>
    <x v="1"/>
    <x v="2"/>
  </r>
  <r>
    <x v="2"/>
    <x v="7"/>
    <s v="Australia"/>
    <s v="Q12014"/>
    <d v="2013-11-21T00:00:00"/>
    <s v="November"/>
    <x v="3"/>
    <s v="Natalie Fair"/>
    <x v="1011"/>
    <s v="EDW - Compass"/>
    <s v="10909599"/>
    <x v="511"/>
    <x v="512"/>
    <s v="NO"/>
    <s v="ATTACH_BY_AMIDID"/>
    <n v="91396.2734375"/>
    <s v="Services"/>
    <s v="PO2162458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2"/>
    <s v="EDW - Compass"/>
    <s v="10909600"/>
    <x v="511"/>
    <x v="512"/>
    <s v="NO"/>
    <s v="ATTACH_BY_AMIDID"/>
    <n v="91396.2734375"/>
    <s v="Services"/>
    <s v="PO2162459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AMIDID"/>
    <n v="386989.25"/>
    <s v="Services"/>
    <s v="Exchange variance"/>
    <s v="OPP-0001477052"/>
    <x v="0"/>
    <m/>
    <m/>
    <m/>
    <x v="1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ORDERNO"/>
    <n v="-464085.71875"/>
    <s v="Services"/>
    <s v="Exchange variance"/>
    <s v="OPP-0001477052"/>
    <x v="0"/>
    <m/>
    <m/>
    <m/>
    <x v="1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ORDERNO"/>
    <n v="-333364.875"/>
    <s v="Services"/>
    <s v="Exchange variance"/>
    <s v="OPP-0001477052"/>
    <x v="0"/>
    <m/>
    <m/>
    <m/>
    <x v="1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ORDERNO"/>
    <n v="-141793.59375"/>
    <s v="Services"/>
    <s v="Exchange variance"/>
    <s v="OPP-0001477052"/>
    <x v="0"/>
    <m/>
    <m/>
    <m/>
    <x v="1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AMIDID"/>
    <n v="458705"/>
    <s v="Services"/>
    <s v="Exchange variance"/>
    <s v="OPP-0001477052"/>
    <x v="0"/>
    <m/>
    <m/>
    <m/>
    <x v="1"/>
    <x v="2"/>
  </r>
  <r>
    <x v="2"/>
    <x v="7"/>
    <s v="Australia"/>
    <s v="Q12014"/>
    <d v="2013-11-21T00:00:00"/>
    <s v="November"/>
    <x v="3"/>
    <s v="Natalie Fair"/>
    <x v="1012"/>
    <s v="EDW - Compass"/>
    <s v="10909600"/>
    <x v="511"/>
    <x v="512"/>
    <s v="NO"/>
    <s v="ATTACH_BY_AMIDID"/>
    <n v="111486.140625"/>
    <s v="Services"/>
    <s v="PO2162459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3"/>
    <s v="EDW - Compass"/>
    <s v="10909598"/>
    <x v="511"/>
    <x v="512"/>
    <s v="NO"/>
    <s v="ATTACH_BY_AMIDID"/>
    <n v="111486.140625"/>
    <s v="Services"/>
    <s v="PO2162460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1"/>
    <s v="EDW - Compass"/>
    <s v="10909599"/>
    <x v="511"/>
    <x v="512"/>
    <s v="NO"/>
    <s v="ATTACH_BY_AMIDID"/>
    <n v="111486.140625"/>
    <s v="Services"/>
    <s v="PO2162458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4"/>
    <s v="EDW - Compass"/>
    <s v="10909597"/>
    <x v="511"/>
    <x v="512"/>
    <s v="NO"/>
    <s v="ATTACH_BY_PO"/>
    <n v="57070.28515625"/>
    <s v="Services"/>
    <s v="PO2162455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5"/>
    <s v="EDW - Compass"/>
    <s v="10902422"/>
    <x v="511"/>
    <x v="512"/>
    <s v="NO"/>
    <s v="NO"/>
    <n v="-386989.25"/>
    <s v="Services"/>
    <s v="LOC Reversal date 14 Dec 2013"/>
    <s v="OPP-0001477052"/>
    <x v="0"/>
    <m/>
    <m/>
    <m/>
    <x v="1"/>
    <x v="1"/>
  </r>
  <r>
    <x v="2"/>
    <x v="7"/>
    <s v="Australia"/>
    <s v="Q12014"/>
    <d v="2013-11-21T00:00:00"/>
    <s v="November"/>
    <x v="3"/>
    <s v="Natalie Fair"/>
    <x v="1011"/>
    <s v="EDW - Compass"/>
    <s v="10909599"/>
    <x v="511"/>
    <x v="512"/>
    <s v="NO"/>
    <s v="ATTACH_BY_AMIDID"/>
    <n v="41447.35546875"/>
    <s v="Services"/>
    <s v="PO2162458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2"/>
    <s v="EDW - Compass"/>
    <s v="10909600"/>
    <x v="511"/>
    <x v="512"/>
    <s v="NO"/>
    <s v="ATTACH_BY_AMIDID"/>
    <n v="41447.35546875"/>
    <s v="Services"/>
    <s v="PO2162459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3"/>
    <s v="EDW - Compass"/>
    <s v="10909598"/>
    <x v="511"/>
    <x v="512"/>
    <s v="NO"/>
    <s v="ATTACH_BY_AMIDID"/>
    <n v="41447.35546875"/>
    <s v="Services"/>
    <s v="PO2162460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5"/>
    <s v="EDW - Compass"/>
    <s v="10902422"/>
    <x v="511"/>
    <x v="512"/>
    <s v="NO"/>
    <s v="NO"/>
    <n v="-140149.609375"/>
    <s v="Services"/>
    <s v="LOC Reversal date 14 Dec 2013"/>
    <s v="OPP-0001477052"/>
    <x v="0"/>
    <m/>
    <m/>
    <m/>
    <x v="1"/>
    <x v="1"/>
  </r>
  <r>
    <x v="2"/>
    <x v="7"/>
    <s v="Australia"/>
    <s v="Q12014"/>
    <d v="2013-11-21T00:00:00"/>
    <s v="November"/>
    <x v="3"/>
    <s v="Natalie Fair"/>
    <x v="1014"/>
    <s v="EDW - Compass"/>
    <s v="10909597"/>
    <x v="511"/>
    <x v="512"/>
    <s v="NO"/>
    <s v="ATTACH_BY_PO"/>
    <n v="17451.517578125"/>
    <s v="Services"/>
    <s v="PO2162455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4"/>
    <s v="EDW - Compass"/>
    <s v="10909597"/>
    <x v="511"/>
    <x v="512"/>
    <s v="NO"/>
    <s v="ATTACH_BY_PO"/>
    <n v="46353.23046875"/>
    <s v="Services"/>
    <s v="PO2162455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3"/>
    <s v="EDW - Compass"/>
    <s v="10909598"/>
    <x v="511"/>
    <x v="512"/>
    <s v="NO"/>
    <s v="ATTACH_BY_AMIDID"/>
    <n v="91396.2734375"/>
    <s v="Services"/>
    <s v="PO2162460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4"/>
    <s v="EDW - Compass"/>
    <s v="10909597"/>
    <x v="511"/>
    <x v="512"/>
    <s v="NO"/>
    <s v="ATTACH_BY_PO"/>
    <n v="44484.91015625"/>
    <s v="Services"/>
    <s v="PO2162455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5"/>
    <s v="EDW - Compass"/>
    <s v="10902422"/>
    <x v="511"/>
    <x v="512"/>
    <s v="NO"/>
    <s v="NO"/>
    <n v="-314978.96875"/>
    <s v="Services"/>
    <s v="LOC Reversal date 14 Dec 2013"/>
    <s v="OPP-0001477052"/>
    <x v="0"/>
    <m/>
    <m/>
    <m/>
    <x v="1"/>
    <x v="1"/>
  </r>
  <r>
    <x v="2"/>
    <x v="7"/>
    <s v="Australia"/>
    <s v="Q12014"/>
    <d v="2013-11-21T00:00:00"/>
    <s v="November"/>
    <x v="3"/>
    <s v="Natalie Fair"/>
    <x v="1015"/>
    <s v="EDW - Compass"/>
    <s v="10902422"/>
    <x v="511"/>
    <x v="512"/>
    <s v="NO"/>
    <s v="NO"/>
    <n v="-45815.80078125"/>
    <s v="Services"/>
    <s v="LOC Reversal date 14 Dec 2013"/>
    <s v="OPP-0001477052"/>
    <x v="0"/>
    <m/>
    <m/>
    <m/>
    <x v="1"/>
    <x v="1"/>
  </r>
  <r>
    <x v="2"/>
    <x v="7"/>
    <s v="Australia"/>
    <s v="Q12014"/>
    <d v="2013-11-21T00:00:00"/>
    <s v="November"/>
    <x v="3"/>
    <s v="Natalie Fair"/>
    <x v="1011"/>
    <s v="EDW - Compass"/>
    <s v="10909599"/>
    <x v="511"/>
    <x v="512"/>
    <s v="NO"/>
    <s v="ATTACH_BY_AMIDID"/>
    <n v="135292.78125"/>
    <s v="Services"/>
    <s v="PO2162458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2"/>
    <s v="EDW - Compass"/>
    <s v="10909600"/>
    <x v="511"/>
    <x v="512"/>
    <s v="NO"/>
    <s v="ATTACH_BY_AMIDID"/>
    <n v="135292.78125"/>
    <s v="Services"/>
    <s v="PO2162459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3"/>
    <s v="EDW - Compass"/>
    <s v="10909598"/>
    <x v="511"/>
    <x v="512"/>
    <s v="NO"/>
    <s v="ATTACH_BY_AMIDID"/>
    <n v="135292.78125"/>
    <s v="Services"/>
    <s v="PO2162460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5"/>
    <s v="EDW - Compass"/>
    <s v="10902422"/>
    <x v="511"/>
    <x v="512"/>
    <s v="NO"/>
    <s v="NO"/>
    <n v="-458705"/>
    <s v="Services"/>
    <s v="LOC Reversal date 14 Dec 2013"/>
    <s v="OPP-0001477052"/>
    <x v="0"/>
    <m/>
    <m/>
    <m/>
    <x v="1"/>
    <x v="1"/>
  </r>
  <r>
    <x v="2"/>
    <x v="7"/>
    <s v="Australia"/>
    <s v="Q12014"/>
    <d v="2013-11-21T00:00:00"/>
    <s v="November"/>
    <x v="3"/>
    <s v="Natalie Fair"/>
    <x v="1014"/>
    <s v="EDW - Compass"/>
    <s v="10909597"/>
    <x v="511"/>
    <x v="512"/>
    <s v="NO"/>
    <s v="ATTACH_BY_PO"/>
    <n v="58207.359375"/>
    <s v="Services"/>
    <s v="PO2162455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1"/>
    <s v="EDW - Compass"/>
    <s v="10909599"/>
    <x v="511"/>
    <x v="512"/>
    <s v="NO"/>
    <s v="ATTACH_BY_AMIDID"/>
    <n v="93342.1640625"/>
    <s v="Services"/>
    <s v="PO2162458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2"/>
    <s v="EDW - Compass"/>
    <s v="10909600"/>
    <x v="511"/>
    <x v="512"/>
    <s v="NO"/>
    <s v="ATTACH_BY_AMIDID"/>
    <n v="93342.1640625"/>
    <s v="Services"/>
    <s v="PO2162459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3"/>
    <s v="EDW - Compass"/>
    <s v="10909598"/>
    <x v="511"/>
    <x v="512"/>
    <s v="NO"/>
    <s v="ATTACH_BY_AMIDID"/>
    <n v="93342.1640625"/>
    <s v="Services"/>
    <s v="PO2162460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5"/>
    <s v="EDW - Compass"/>
    <s v="10902422"/>
    <x v="511"/>
    <x v="512"/>
    <s v="NO"/>
    <s v="NO"/>
    <n v="-329499.78125"/>
    <s v="Services"/>
    <s v="LOC Reversal date 14 Dec 2013"/>
    <s v="OPP-0001477052"/>
    <x v="0"/>
    <m/>
    <m/>
    <m/>
    <x v="1"/>
    <x v="1"/>
  </r>
  <r>
    <x v="2"/>
    <x v="7"/>
    <s v="Australia"/>
    <s v="Q12014"/>
    <d v="2013-11-21T00:00:00"/>
    <s v="November"/>
    <x v="3"/>
    <s v="Natalie Fair"/>
    <x v="1014"/>
    <s v="EDW - Compass"/>
    <s v="10909597"/>
    <x v="511"/>
    <x v="512"/>
    <s v="NO"/>
    <s v="ATTACH_BY_PO"/>
    <n v="53338.37890625"/>
    <s v="Services"/>
    <s v="PO2162455"/>
    <s v="OPP-0001477052"/>
    <x v="0"/>
    <m/>
    <m/>
    <m/>
    <x v="3"/>
    <x v="2"/>
  </r>
  <r>
    <x v="2"/>
    <x v="7"/>
    <s v="Australia"/>
    <s v="Q12014"/>
    <d v="2013-11-21T00:00:00"/>
    <s v="November"/>
    <x v="3"/>
    <s v="Natalie Fair"/>
    <x v="1010"/>
    <s v="EDW - Compass"/>
    <s v="10910613"/>
    <x v="511"/>
    <x v="512"/>
    <s v="NO"/>
    <s v="ATTACH_BY_ORDERNO"/>
    <n v="-318673.71875"/>
    <s v="Services"/>
    <s v="Exchange variance"/>
    <s v="OPP-0001477052"/>
    <x v="0"/>
    <m/>
    <m/>
    <m/>
    <x v="1"/>
    <x v="2"/>
  </r>
  <r>
    <x v="2"/>
    <x v="7"/>
    <s v="Australia"/>
    <s v="Q12014"/>
    <d v="2013-12-09T00:00:00"/>
    <s v="December"/>
    <x v="3"/>
    <s v="Natalie Fair"/>
    <x v="1016"/>
    <s v="EDW - Compass"/>
    <s v="10917625"/>
    <x v="511"/>
    <x v="512"/>
    <s v="ATTACH_BY_AMIDID"/>
    <s v="ATTACH_BY_AMIDID"/>
    <n v="35044.9453125"/>
    <s v="Services"/>
    <s v="PO2166005"/>
    <s v="N/A"/>
    <x v="0"/>
    <m/>
    <m/>
    <m/>
    <x v="1"/>
    <x v="2"/>
  </r>
  <r>
    <x v="2"/>
    <x v="7"/>
    <s v="Australia"/>
    <s v="Q12014"/>
    <d v="2013-11-22T00:00:00"/>
    <s v="November"/>
    <x v="3"/>
    <s v="Robert Manning"/>
    <x v="1017"/>
    <s v="EDW - Compass"/>
    <s v="10910676"/>
    <x v="512"/>
    <x v="513"/>
    <s v="NO"/>
    <s v="ATTACH_BY_AMIDID"/>
    <n v="22703.623046875"/>
    <s v="Services"/>
    <s v="ICOEM-HPSW Project AU5-ES041"/>
    <s v="OPP-0001575726"/>
    <x v="0"/>
    <m/>
    <m/>
    <m/>
    <x v="1"/>
    <x v="2"/>
  </r>
  <r>
    <x v="2"/>
    <x v="7"/>
    <s v="Australia"/>
    <s v="Q12014"/>
    <d v="2013-11-13T00:00:00"/>
    <s v="November"/>
    <x v="3"/>
    <s v="Robert Manning"/>
    <x v="1018"/>
    <s v="EDW - Compass"/>
    <s v="10905444"/>
    <x v="512"/>
    <x v="513"/>
    <s v="NO"/>
    <s v="NO"/>
    <n v="43049.8515625"/>
    <s v="Services"/>
    <s v="ICOEM-HPSW Project ID - AU5-ES040"/>
    <s v="OPP-0001575726"/>
    <x v="0"/>
    <m/>
    <m/>
    <m/>
    <x v="1"/>
    <x v="0"/>
  </r>
  <r>
    <x v="2"/>
    <x v="7"/>
    <s v="Australia"/>
    <s v="Q12014"/>
    <d v="2013-11-26T00:00:00"/>
    <s v="November"/>
    <x v="0"/>
    <s v="Robert Manning"/>
    <x v="1019"/>
    <s v="EDW - Non Compass"/>
    <s v="906392729"/>
    <x v="512"/>
    <x v="513"/>
    <s v="NO"/>
    <s v="ATTACH_BY_AMIDID"/>
    <n v="3405.54345703125"/>
    <s v="Education"/>
    <s v="1126181"/>
    <s v="N/A"/>
    <x v="0"/>
    <m/>
    <m/>
    <m/>
    <x v="0"/>
    <x v="2"/>
  </r>
  <r>
    <x v="2"/>
    <x v="7"/>
    <s v="Australia"/>
    <s v="Q12014"/>
    <d v="2013-12-18T00:00:00"/>
    <s v="December"/>
    <x v="0"/>
    <s v="Natalie Fair"/>
    <x v="1020"/>
    <s v="EDW - Compass"/>
    <s v="40146019"/>
    <x v="513"/>
    <x v="514"/>
    <s v="ATTACH_BY_AMIDID"/>
    <s v="NO"/>
    <n v="454.0087890625"/>
    <s v="Education"/>
    <s v="11699"/>
    <s v="N/A"/>
    <x v="0"/>
    <m/>
    <m/>
    <m/>
    <x v="0"/>
    <x v="0"/>
  </r>
  <r>
    <x v="2"/>
    <x v="7"/>
    <s v="Australia"/>
    <s v="Q12014"/>
    <d v="2013-12-06T00:00:00"/>
    <s v="December"/>
    <x v="0"/>
    <m/>
    <x v="1021"/>
    <s v="EDW - Non Compass"/>
    <s v="906138083"/>
    <x v="514"/>
    <x v="515"/>
    <s v="NO"/>
    <s v="NO"/>
    <n v="2397.1669921875"/>
    <s v="Education"/>
    <s v="4500095862"/>
    <s v="N/A"/>
    <x v="0"/>
    <m/>
    <m/>
    <m/>
    <x v="0"/>
    <x v="0"/>
  </r>
  <r>
    <x v="1"/>
    <x v="1"/>
    <s v="UK"/>
    <s v="Q12014"/>
    <d v="2013-12-27T00:00:00"/>
    <s v="December"/>
    <x v="3"/>
    <m/>
    <x v="1022"/>
    <s v="EDW - Compass"/>
    <s v="01147506"/>
    <x v="515"/>
    <x v="516"/>
    <s v="NO"/>
    <s v="NO"/>
    <n v="8083.330078125"/>
    <s v="Services"/>
    <s v="SOW"/>
    <s v="CRMEM1-2-1B0VHFV"/>
    <x v="0"/>
    <m/>
    <m/>
    <m/>
    <x v="1"/>
    <x v="0"/>
  </r>
  <r>
    <x v="1"/>
    <x v="1"/>
    <s v="UK"/>
    <s v="Q12014"/>
    <d v="2013-12-16T00:00:00"/>
    <s v="December"/>
    <x v="3"/>
    <m/>
    <x v="1023"/>
    <s v="EDW - Compass"/>
    <s v="00926716"/>
    <x v="515"/>
    <x v="516"/>
    <s v="NO"/>
    <s v="NO"/>
    <n v="9431.8095703125"/>
    <s v="Services"/>
    <s v="AP-000002-1"/>
    <s v="CRMEM1-2-1B0VHFV"/>
    <x v="0"/>
    <m/>
    <m/>
    <m/>
    <x v="1"/>
    <x v="0"/>
  </r>
  <r>
    <x v="1"/>
    <x v="1"/>
    <s v="UK"/>
    <s v="Q12014"/>
    <d v="2013-11-22T00:00:00"/>
    <s v="November"/>
    <x v="3"/>
    <m/>
    <x v="1023"/>
    <s v="EDW - Compass"/>
    <s v="00926716"/>
    <x v="515"/>
    <x v="516"/>
    <s v="NO"/>
    <s v="NO"/>
    <n v="9431.8095703125"/>
    <s v="Services"/>
    <s v="AP-000002-1"/>
    <s v="CRMEM1-2-1B0VHFV"/>
    <x v="0"/>
    <m/>
    <m/>
    <m/>
    <x v="1"/>
    <x v="0"/>
  </r>
  <r>
    <x v="1"/>
    <x v="1"/>
    <s v="UK"/>
    <s v="Q12014"/>
    <d v="2013-11-27T00:00:00"/>
    <s v="November"/>
    <x v="3"/>
    <m/>
    <x v="1022"/>
    <s v="EDW - Compass"/>
    <s v="01147506"/>
    <x v="515"/>
    <x v="516"/>
    <s v="NO"/>
    <s v="NO"/>
    <n v="8083.330078125"/>
    <s v="Services"/>
    <s v="SOW"/>
    <s v="CRMEM1-2-1B0VHFV"/>
    <x v="0"/>
    <m/>
    <m/>
    <m/>
    <x v="1"/>
    <x v="0"/>
  </r>
  <r>
    <x v="2"/>
    <x v="7"/>
    <s v="Australia"/>
    <s v="Q12014"/>
    <d v="2013-12-19T00:00:00"/>
    <s v="December"/>
    <x v="3"/>
    <s v="Michael Otschik"/>
    <x v="1024"/>
    <s v="EDW - Compass"/>
    <s v="10827882"/>
    <x v="516"/>
    <x v="517"/>
    <s v="NO"/>
    <s v="NO"/>
    <n v="1225.823974609375"/>
    <s v="Services"/>
    <s v="PO77084"/>
    <s v="NA"/>
    <x v="0"/>
    <m/>
    <m/>
    <m/>
    <x v="1"/>
    <x v="1"/>
  </r>
  <r>
    <x v="2"/>
    <x v="7"/>
    <s v="Australia"/>
    <s v="Q12014"/>
    <d v="2013-11-13T00:00:00"/>
    <s v="November"/>
    <x v="0"/>
    <s v="ACT TBH"/>
    <x v="1025"/>
    <s v="EDW - Non Compass"/>
    <s v="906307721"/>
    <x v="517"/>
    <x v="518"/>
    <s v="NO"/>
    <s v="NO"/>
    <n v="11706.5556640625"/>
    <s v="Education"/>
    <s v="2000004860"/>
    <s v="N/A"/>
    <x v="0"/>
    <m/>
    <m/>
    <m/>
    <x v="0"/>
    <x v="0"/>
  </r>
  <r>
    <x v="2"/>
    <x v="7"/>
    <s v="Australia"/>
    <s v="Q12014"/>
    <d v="2013-12-20T00:00:00"/>
    <s v="December"/>
    <x v="3"/>
    <s v="ACT TBH"/>
    <x v="1026"/>
    <s v="EDW - Compass"/>
    <s v="10922503"/>
    <x v="517"/>
    <x v="518"/>
    <s v="NO"/>
    <s v="NO"/>
    <n v="187959.6875"/>
    <s v="Services"/>
    <s v="ICOEM-HPSW Project ID - AU5-ES043"/>
    <s v="OPP-0001794488"/>
    <x v="0"/>
    <m/>
    <m/>
    <m/>
    <x v="2"/>
    <x v="0"/>
  </r>
  <r>
    <x v="2"/>
    <x v="7"/>
    <s v="Australia"/>
    <s v="Q12014"/>
    <d v="2013-12-19T00:00:00"/>
    <s v="December"/>
    <x v="0"/>
    <m/>
    <x v="1027"/>
    <s v="EDW - Compass"/>
    <s v="40150703"/>
    <x v="518"/>
    <x v="519"/>
    <s v="NO"/>
    <s v="NO"/>
    <n v="5448.10693359375"/>
    <s v="Education"/>
    <s v="0008089266"/>
    <s v="N/A"/>
    <x v="0"/>
    <m/>
    <m/>
    <m/>
    <x v="0"/>
    <x v="0"/>
  </r>
  <r>
    <x v="1"/>
    <x v="11"/>
    <s v="Israel"/>
    <s v="Q12014"/>
    <d v="2013-12-24T00:00:00"/>
    <s v="December"/>
    <x v="2"/>
    <m/>
    <x v="1028"/>
    <s v="EDW - Non Compass"/>
    <s v="74R523199"/>
    <x v="0"/>
    <x v="12"/>
    <s v="NO"/>
    <s v="NO"/>
    <n v="-323.23001098632812"/>
    <s v="ART"/>
    <s v="HIS-3400015"/>
    <s v="N/A"/>
    <x v="0"/>
    <m/>
    <m/>
    <m/>
    <x v="0"/>
    <x v="0"/>
  </r>
  <r>
    <x v="1"/>
    <x v="11"/>
    <s v="Israel"/>
    <s v="Q12014"/>
    <d v="2013-12-24T00:00:00"/>
    <s v="December"/>
    <x v="1"/>
    <m/>
    <x v="1028"/>
    <s v="EDW - Non Compass"/>
    <s v="74R523199"/>
    <x v="0"/>
    <x v="12"/>
    <s v="NO"/>
    <s v="NO"/>
    <n v="-1578.5999755859375"/>
    <s v="ART"/>
    <s v="HIS-3400015"/>
    <s v="N/A"/>
    <x v="0"/>
    <m/>
    <m/>
    <m/>
    <x v="0"/>
    <x v="0"/>
  </r>
  <r>
    <x v="1"/>
    <x v="4"/>
    <s v="Finland"/>
    <s v="Q12014"/>
    <d v="2013-11-06T00:00:00"/>
    <s v="November"/>
    <x v="0"/>
    <m/>
    <x v="1029"/>
    <s v="EDW - Non Compass"/>
    <s v="91R541680"/>
    <x v="0"/>
    <x v="12"/>
    <s v="NO"/>
    <s v="NO"/>
    <n v="3058.7275390625"/>
    <s v="Education"/>
    <s v="PO_ALM_DEC13"/>
    <s v="N/A"/>
    <x v="0"/>
    <m/>
    <m/>
    <m/>
    <x v="0"/>
    <x v="0"/>
  </r>
  <r>
    <x v="1"/>
    <x v="3"/>
    <s v="France"/>
    <s v="Q12014"/>
    <d v="2013-11-06T00:00:00"/>
    <s v="November"/>
    <x v="0"/>
    <m/>
    <x v="1030"/>
    <s v="EDW - Non Compass"/>
    <s v="81R540015"/>
    <x v="0"/>
    <x v="12"/>
    <s v="NO"/>
    <s v="NO"/>
    <n v="14987.7646484375"/>
    <s v="Education"/>
    <s v="BDC13-015"/>
    <s v="N/A"/>
    <x v="0"/>
    <m/>
    <m/>
    <m/>
    <x v="0"/>
    <x v="0"/>
  </r>
  <r>
    <x v="2"/>
    <x v="10"/>
    <s v="India"/>
    <s v="Q12014"/>
    <d v="2013-11-02T00:00:00"/>
    <s v="November"/>
    <x v="2"/>
    <m/>
    <x v="1031"/>
    <s v="EDW - Non Compass"/>
    <s v="J92708496"/>
    <x v="0"/>
    <x v="12"/>
    <s v="ATTACH_BY_ORDERNO"/>
    <s v="NO"/>
    <n v="3007.392333984375"/>
    <s v="ART"/>
    <s v="PO/2013-14/HP/POLARIS RBI/06/RBI"/>
    <s v="N/A"/>
    <x v="0"/>
    <m/>
    <m/>
    <m/>
    <x v="0"/>
    <x v="0"/>
  </r>
  <r>
    <x v="2"/>
    <x v="10"/>
    <s v="India"/>
    <s v="Q12014"/>
    <d v="2013-11-01T00:00:00"/>
    <s v="November"/>
    <x v="2"/>
    <m/>
    <x v="1031"/>
    <s v="EDW - Non Compass"/>
    <s v="J92708496"/>
    <x v="0"/>
    <x v="12"/>
    <s v="ATTACH_BY_ORDERNO"/>
    <s v="NO"/>
    <n v="-3007.392333984375"/>
    <s v="ART"/>
    <s v="PO/2013-14/HP/POLARIS RBI/06/RBI"/>
    <s v="N/A"/>
    <x v="0"/>
    <m/>
    <m/>
    <m/>
    <x v="0"/>
    <x v="0"/>
  </r>
  <r>
    <x v="1"/>
    <x v="1"/>
    <s v="Ireland"/>
    <s v="Q12014"/>
    <d v="2013-11-28T00:00:00"/>
    <s v="November"/>
    <x v="3"/>
    <m/>
    <x v="31"/>
    <s v="EDW - Compass"/>
    <s v="00926720"/>
    <x v="0"/>
    <x v="12"/>
    <s v="NO"/>
    <s v="NO"/>
    <n v="2753.47998046875"/>
    <s v="Services"/>
    <s v="Signed contract 24 July 2012"/>
    <s v="OPP-0000072866"/>
    <x v="0"/>
    <m/>
    <m/>
    <m/>
    <x v="1"/>
    <x v="0"/>
  </r>
  <r>
    <x v="1"/>
    <x v="1"/>
    <s v="Ireland"/>
    <s v="Q12014"/>
    <d v="2013-11-28T00:00:00"/>
    <s v="November"/>
    <x v="3"/>
    <m/>
    <x v="31"/>
    <s v="EDW - Compass"/>
    <s v="00926720"/>
    <x v="0"/>
    <x v="12"/>
    <s v="NO"/>
    <s v="NO"/>
    <n v="1326.030029296875"/>
    <s v="Services"/>
    <s v="Signed contract 24 July 2012"/>
    <s v="OPP-0000072866"/>
    <x v="0"/>
    <m/>
    <m/>
    <m/>
    <x v="1"/>
    <x v="0"/>
  </r>
  <r>
    <x v="1"/>
    <x v="4"/>
    <s v="Sweden"/>
    <s v="Q12014"/>
    <d v="2013-11-28T00:00:00"/>
    <s v="November"/>
    <x v="3"/>
    <m/>
    <x v="36"/>
    <s v="EDW - Compass"/>
    <s v="01159306"/>
    <x v="0"/>
    <x v="12"/>
    <s v="NO"/>
    <s v="NO"/>
    <n v="1238.7125244140625"/>
    <s v="Services"/>
    <s v="75101-0000004866"/>
    <s v="OPP-0001624543"/>
    <x v="0"/>
    <m/>
    <m/>
    <m/>
    <x v="1"/>
    <x v="0"/>
  </r>
  <r>
    <x v="1"/>
    <x v="9"/>
    <s v="Russia"/>
    <s v="Q12014"/>
    <d v="2013-11-25T00:00:00"/>
    <s v="November"/>
    <x v="0"/>
    <m/>
    <x v="1032"/>
    <s v="EDW - Compass"/>
    <s v="01199918"/>
    <x v="0"/>
    <x v="12"/>
    <s v="NO"/>
    <s v="NO"/>
    <n v="1453.73828125"/>
    <s v="Education"/>
    <s v="P003437"/>
    <s v="N/A"/>
    <x v="0"/>
    <m/>
    <m/>
    <m/>
    <x v="0"/>
    <x v="0"/>
  </r>
  <r>
    <x v="1"/>
    <x v="9"/>
    <s v="Russia"/>
    <s v="Q12014"/>
    <d v="2013-11-21T00:00:00"/>
    <s v="November"/>
    <x v="0"/>
    <m/>
    <x v="1033"/>
    <s v="EDW - Compass"/>
    <s v="01201565"/>
    <x v="0"/>
    <x v="12"/>
    <s v="NO"/>
    <s v="NO"/>
    <n v="684.11212158203125"/>
    <s v="Education"/>
    <s v="P003684"/>
    <s v="N/A"/>
    <x v="0"/>
    <m/>
    <m/>
    <m/>
    <x v="0"/>
    <x v="0"/>
  </r>
  <r>
    <x v="2"/>
    <x v="15"/>
    <s v="Korea"/>
    <s v="Q12014"/>
    <d v="2013-11-25T00:00:00"/>
    <s v="November"/>
    <x v="0"/>
    <m/>
    <x v="1034"/>
    <s v="EDW - Non Compass"/>
    <s v="E51053134"/>
    <x v="0"/>
    <x v="12"/>
    <s v="NO"/>
    <s v="NO"/>
    <n v="15566.0380859375"/>
    <s v="Education"/>
    <s v="E6HP-13740-02"/>
    <s v="N/A"/>
    <x v="0"/>
    <m/>
    <m/>
    <m/>
    <x v="0"/>
    <x v="0"/>
  </r>
  <r>
    <x v="1"/>
    <x v="9"/>
    <s v="Russia"/>
    <s v="Q12014"/>
    <d v="2013-11-25T00:00:00"/>
    <s v="November"/>
    <x v="0"/>
    <m/>
    <x v="1035"/>
    <s v="EDW - Compass"/>
    <s v="01201562"/>
    <x v="0"/>
    <x v="12"/>
    <s v="NO"/>
    <s v="NO"/>
    <n v="684.11212158203125"/>
    <s v="Education"/>
    <s v="P003687"/>
    <s v="N/A"/>
    <x v="0"/>
    <m/>
    <m/>
    <m/>
    <x v="0"/>
    <x v="0"/>
  </r>
  <r>
    <x v="1"/>
    <x v="9"/>
    <s v="Russia"/>
    <s v="Q12014"/>
    <d v="2013-11-25T00:00:00"/>
    <s v="November"/>
    <x v="0"/>
    <m/>
    <x v="1036"/>
    <s v="EDW - Compass"/>
    <s v="01201559"/>
    <x v="0"/>
    <x v="12"/>
    <s v="NO"/>
    <s v="NO"/>
    <n v="684.11212158203125"/>
    <s v="Education"/>
    <s v="P003683"/>
    <s v="N/A"/>
    <x v="0"/>
    <m/>
    <m/>
    <m/>
    <x v="0"/>
    <x v="0"/>
  </r>
  <r>
    <x v="1"/>
    <x v="9"/>
    <s v="Russia"/>
    <s v="Q12014"/>
    <d v="2013-11-25T00:00:00"/>
    <s v="November"/>
    <x v="0"/>
    <m/>
    <x v="1037"/>
    <s v="EDW - Compass"/>
    <s v="01201147"/>
    <x v="0"/>
    <x v="12"/>
    <s v="NO"/>
    <s v="NO"/>
    <n v="4275.70068359375"/>
    <s v="Education"/>
    <s v="P003434"/>
    <s v="N/A"/>
    <x v="0"/>
    <m/>
    <m/>
    <m/>
    <x v="0"/>
    <x v="0"/>
  </r>
  <r>
    <x v="1"/>
    <x v="9"/>
    <s v="Russia"/>
    <s v="Q12014"/>
    <d v="2013-11-21T00:00:00"/>
    <s v="November"/>
    <x v="0"/>
    <m/>
    <x v="1038"/>
    <s v="EDW - Compass"/>
    <s v="01201564"/>
    <x v="0"/>
    <x v="12"/>
    <s v="NO"/>
    <s v="NO"/>
    <n v="684.11212158203125"/>
    <s v="Education"/>
    <s v="P003686"/>
    <s v="N/A"/>
    <x v="0"/>
    <m/>
    <m/>
    <m/>
    <x v="0"/>
    <x v="0"/>
  </r>
  <r>
    <x v="1"/>
    <x v="4"/>
    <s v="Luxemburg"/>
    <s v="Q12014"/>
    <d v="2013-11-21T00:00:00"/>
    <s v="November"/>
    <x v="0"/>
    <m/>
    <x v="1039"/>
    <s v="EDW - Non Compass"/>
    <s v="JMR600303"/>
    <x v="0"/>
    <x v="12"/>
    <s v="NO"/>
    <s v="NO"/>
    <n v="14845.0244140625"/>
    <s v="Education"/>
    <s v="LR-RBG/4500239169"/>
    <s v="N/A"/>
    <x v="0"/>
    <m/>
    <m/>
    <m/>
    <x v="0"/>
    <x v="0"/>
  </r>
  <r>
    <x v="1"/>
    <x v="4"/>
    <s v="Luxemburg"/>
    <s v="Q12014"/>
    <d v="2013-11-21T00:00:00"/>
    <s v="November"/>
    <x v="0"/>
    <m/>
    <x v="1040"/>
    <s v="EDW - Non Compass"/>
    <s v="JMR600305"/>
    <x v="0"/>
    <x v="12"/>
    <s v="NO"/>
    <s v="NO"/>
    <n v="10603.5888671875"/>
    <s v="Education"/>
    <s v="LR-RBG/4500239169"/>
    <s v="N/A"/>
    <x v="0"/>
    <m/>
    <m/>
    <m/>
    <x v="0"/>
    <x v="0"/>
  </r>
  <r>
    <x v="1"/>
    <x v="4"/>
    <s v="Luxemburg"/>
    <s v="Q12014"/>
    <d v="2013-11-21T00:00:00"/>
    <s v="November"/>
    <x v="0"/>
    <m/>
    <x v="1041"/>
    <s v="EDW - Non Compass"/>
    <s v="JMR600241"/>
    <x v="0"/>
    <x v="12"/>
    <s v="NO"/>
    <s v="NO"/>
    <n v="7422.51220703125"/>
    <s v="Education"/>
    <s v="LR-RBG/4500239173"/>
    <s v="N/A"/>
    <x v="0"/>
    <m/>
    <m/>
    <m/>
    <x v="0"/>
    <x v="0"/>
  </r>
  <r>
    <x v="1"/>
    <x v="4"/>
    <s v="Luxemburg"/>
    <s v="Q12014"/>
    <d v="2013-11-21T00:00:00"/>
    <s v="November"/>
    <x v="0"/>
    <m/>
    <x v="1042"/>
    <s v="EDW - Non Compass"/>
    <s v="JMR599726"/>
    <x v="0"/>
    <x v="12"/>
    <s v="NO"/>
    <s v="NO"/>
    <n v="7422.51220703125"/>
    <s v="Education"/>
    <s v="LR-RBG/4500239169"/>
    <s v="N/A"/>
    <x v="0"/>
    <m/>
    <m/>
    <m/>
    <x v="0"/>
    <x v="0"/>
  </r>
  <r>
    <x v="1"/>
    <x v="9"/>
    <s v="Russia"/>
    <s v="Q12014"/>
    <d v="2013-11-21T00:00:00"/>
    <s v="November"/>
    <x v="0"/>
    <m/>
    <x v="1043"/>
    <s v="EDW - Compass"/>
    <s v="01201237"/>
    <x v="0"/>
    <x v="12"/>
    <s v="NO"/>
    <s v="NO"/>
    <n v="2137.850341796875"/>
    <s v="Education"/>
    <s v="P003570"/>
    <s v="N/A"/>
    <x v="0"/>
    <m/>
    <m/>
    <m/>
    <x v="0"/>
    <x v="0"/>
  </r>
  <r>
    <x v="1"/>
    <x v="9"/>
    <s v="Russia"/>
    <s v="Q12014"/>
    <d v="2013-11-21T00:00:00"/>
    <s v="November"/>
    <x v="0"/>
    <m/>
    <x v="1044"/>
    <s v="EDW - Compass"/>
    <s v="01201002"/>
    <x v="0"/>
    <x v="12"/>
    <s v="NO"/>
    <s v="NO"/>
    <n v="1710.2802734375"/>
    <s v="Education"/>
    <s v="P003501"/>
    <s v="N/A"/>
    <x v="0"/>
    <m/>
    <m/>
    <m/>
    <x v="0"/>
    <x v="0"/>
  </r>
  <r>
    <x v="2"/>
    <x v="14"/>
    <s v="Japan"/>
    <s v="Q12014"/>
    <d v="2013-11-22T00:00:00"/>
    <s v="November"/>
    <x v="0"/>
    <m/>
    <x v="1045"/>
    <s v="EDW - Non Compass"/>
    <s v="89FB13944"/>
    <x v="0"/>
    <x v="12"/>
    <s v="NO"/>
    <s v="NO"/>
    <n v="1328.799072265625"/>
    <s v="Education"/>
    <s v="201400003-OOE"/>
    <s v="N/A"/>
    <x v="0"/>
    <m/>
    <m/>
    <m/>
    <x v="0"/>
    <x v="0"/>
  </r>
  <r>
    <x v="1"/>
    <x v="1"/>
    <s v="Ireland"/>
    <s v="Q12014"/>
    <d v="2013-11-22T00:00:00"/>
    <s v="November"/>
    <x v="3"/>
    <m/>
    <x v="38"/>
    <s v="EDW - Compass"/>
    <s v="00978751"/>
    <x v="0"/>
    <x v="12"/>
    <s v="NO"/>
    <s v="NO"/>
    <n v="20421.859375"/>
    <s v="Services"/>
    <s v="PO# 09-485"/>
    <s v="CRMEM1-2-1B0VHGV"/>
    <x v="0"/>
    <m/>
    <m/>
    <m/>
    <x v="1"/>
    <x v="0"/>
  </r>
  <r>
    <x v="2"/>
    <x v="10"/>
    <s v="India"/>
    <s v="Q12014"/>
    <d v="2013-11-27T00:00:00"/>
    <s v="November"/>
    <x v="1"/>
    <m/>
    <x v="1046"/>
    <s v="EDW - Non Compass"/>
    <s v="J92708496"/>
    <x v="0"/>
    <x v="12"/>
    <s v="ATTACH_BY_ORDERNO"/>
    <s v="NO"/>
    <n v="-35.845798492431641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7"/>
    <s v="EDW - Non Compass"/>
    <s v="J92708496"/>
    <x v="0"/>
    <x v="12"/>
    <s v="ATTACH_BY_ORDERNO"/>
    <s v="NO"/>
    <n v="35.845798492431641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7"/>
    <s v="EDW - Non Compass"/>
    <s v="J92708496"/>
    <x v="0"/>
    <x v="12"/>
    <s v="ATTACH_BY_ORDERNO"/>
    <s v="NO"/>
    <n v="35.845798492431641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6"/>
    <s v="EDW - Non Compass"/>
    <s v="J92708496"/>
    <x v="0"/>
    <x v="12"/>
    <s v="ATTACH_BY_ORDERNO"/>
    <s v="NO"/>
    <n v="-35.845798492431641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6"/>
    <s v="EDW - Non Compass"/>
    <s v="J92708496"/>
    <x v="0"/>
    <x v="12"/>
    <s v="ATTACH_BY_ORDERNO"/>
    <s v="NO"/>
    <n v="-35.845798492431641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7"/>
    <s v="EDW - Non Compass"/>
    <s v="J92708496"/>
    <x v="0"/>
    <x v="12"/>
    <s v="ATTACH_BY_ORDERNO"/>
    <s v="NO"/>
    <n v="35.845798492431641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7"/>
    <s v="EDW - Non Compass"/>
    <s v="J92708496"/>
    <x v="0"/>
    <x v="12"/>
    <s v="ATTACH_BY_ORDERNO"/>
    <s v="NO"/>
    <n v="35.845798492431641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6"/>
    <s v="EDW - Non Compass"/>
    <s v="J92708496"/>
    <x v="0"/>
    <x v="12"/>
    <s v="ATTACH_BY_ORDERNO"/>
    <s v="NO"/>
    <n v="-35.845798492431641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5.2133998870849609"/>
    <s v="ART"/>
    <s v="PO/2013-14/HP/AXIS BANK/05"/>
    <s v="N/A"/>
    <x v="0"/>
    <m/>
    <m/>
    <m/>
    <x v="0"/>
    <x v="0"/>
  </r>
  <r>
    <x v="1"/>
    <x v="1"/>
    <s v="Ireland"/>
    <s v="Q12014"/>
    <d v="2013-11-22T00:00:00"/>
    <s v="November"/>
    <x v="3"/>
    <m/>
    <x v="37"/>
    <s v="EDW - Compass"/>
    <s v="01011864"/>
    <x v="0"/>
    <x v="12"/>
    <s v="NO"/>
    <s v="NO"/>
    <n v="7246.39013671875"/>
    <s v="Services"/>
    <s v="PO7009"/>
    <s v="OPP-0000542527"/>
    <x v="0"/>
    <m/>
    <m/>
    <m/>
    <x v="1"/>
    <x v="0"/>
  </r>
  <r>
    <x v="1"/>
    <x v="1"/>
    <s v="Ireland"/>
    <s v="Q12014"/>
    <d v="2013-11-22T00:00:00"/>
    <s v="November"/>
    <x v="3"/>
    <m/>
    <x v="39"/>
    <s v="EDW - Compass"/>
    <s v="00982225"/>
    <x v="0"/>
    <x v="12"/>
    <s v="NO"/>
    <s v="NO"/>
    <n v="41666.671875"/>
    <s v="Services"/>
    <s v="4502647160"/>
    <s v="OPP-0000266994"/>
    <x v="0"/>
    <m/>
    <m/>
    <m/>
    <x v="2"/>
    <x v="0"/>
  </r>
  <r>
    <x v="2"/>
    <x v="10"/>
    <s v="India"/>
    <s v="Q12014"/>
    <d v="2013-11-27T00:00:00"/>
    <s v="November"/>
    <x v="2"/>
    <m/>
    <x v="1050"/>
    <s v="EDW - Non Compass"/>
    <s v="J92708494"/>
    <x v="0"/>
    <x v="12"/>
    <s v="ATTACH_BY_ORDERNO"/>
    <s v="NO"/>
    <n v="1230.93090820312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2"/>
    <m/>
    <x v="1050"/>
    <s v="EDW - Non Compass"/>
    <s v="J92708494"/>
    <x v="0"/>
    <x v="12"/>
    <s v="ATTACH_BY_ORDERNO"/>
    <s v="NO"/>
    <n v="66.069099426269531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2"/>
    <m/>
    <x v="1051"/>
    <s v="EDW - Non Compass"/>
    <s v="J92708494"/>
    <x v="0"/>
    <x v="12"/>
    <s v="ATTACH_BY_ORDERNO"/>
    <s v="NO"/>
    <n v="-1230.93090820312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2"/>
    <m/>
    <x v="1047"/>
    <s v="EDW - Non Compass"/>
    <s v="J92708496"/>
    <x v="0"/>
    <x v="12"/>
    <s v="ATTACH_BY_ORDERNO"/>
    <s v="NO"/>
    <n v="4101.2866210937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2"/>
    <m/>
    <x v="1046"/>
    <s v="EDW - Non Compass"/>
    <s v="J92708496"/>
    <x v="0"/>
    <x v="12"/>
    <s v="ATTACH_BY_ORDERNO"/>
    <s v="NO"/>
    <n v="-4101.2866210937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2"/>
    <m/>
    <x v="1046"/>
    <s v="EDW - Non Compass"/>
    <s v="J92708496"/>
    <x v="0"/>
    <x v="12"/>
    <s v="ATTACH_BY_ORDERNO"/>
    <s v="NO"/>
    <n v="-503.61880493164063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2"/>
    <m/>
    <x v="1047"/>
    <s v="EDW - Non Compass"/>
    <s v="J92708496"/>
    <x v="0"/>
    <x v="12"/>
    <s v="ATTACH_BY_ORDERNO"/>
    <s v="NO"/>
    <n v="503.61880493164063"/>
    <s v="ART"/>
    <s v="PO/2013-14/HP/POLARIS RBI/06/RBI"/>
    <s v="N/A"/>
    <x v="0"/>
    <m/>
    <m/>
    <m/>
    <x v="0"/>
    <x v="0"/>
  </r>
  <r>
    <x v="1"/>
    <x v="1"/>
    <s v="Ireland"/>
    <s v="Q12014"/>
    <d v="2013-11-27T00:00:00"/>
    <s v="November"/>
    <x v="3"/>
    <m/>
    <x v="39"/>
    <s v="EDW - Compass"/>
    <s v="00982225"/>
    <x v="0"/>
    <x v="12"/>
    <s v="NO"/>
    <s v="NO"/>
    <n v="31250"/>
    <s v="Services"/>
    <s v="4502647160"/>
    <s v="OPP-0000266994"/>
    <x v="0"/>
    <m/>
    <m/>
    <m/>
    <x v="2"/>
    <x v="0"/>
  </r>
  <r>
    <x v="2"/>
    <x v="10"/>
    <s v="India"/>
    <s v="Q12014"/>
    <d v="2013-11-27T00:00:00"/>
    <s v="November"/>
    <x v="2"/>
    <m/>
    <x v="1051"/>
    <s v="EDW - Non Compass"/>
    <s v="J92708494"/>
    <x v="0"/>
    <x v="12"/>
    <s v="ATTACH_BY_ORDERNO"/>
    <s v="NO"/>
    <n v="-66.069099426269531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7"/>
    <s v="EDW - Non Compass"/>
    <s v="J92708496"/>
    <x v="0"/>
    <x v="12"/>
    <s v="ATTACH_BY_ORDERNO"/>
    <s v="NO"/>
    <n v="4946.715820312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6"/>
    <s v="EDW - Non Compass"/>
    <s v="J92708496"/>
    <x v="0"/>
    <x v="12"/>
    <s v="ATTACH_BY_ORDERNO"/>
    <s v="NO"/>
    <n v="-4946.715820312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7"/>
    <s v="EDW - Non Compass"/>
    <s v="J92708496"/>
    <x v="0"/>
    <x v="12"/>
    <s v="ATTACH_BY_ORDERNO"/>
    <s v="NO"/>
    <n v="4946.715820312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6"/>
    <s v="EDW - Non Compass"/>
    <s v="J92708496"/>
    <x v="0"/>
    <x v="12"/>
    <s v="ATTACH_BY_ORDERNO"/>
    <s v="NO"/>
    <n v="-4946.715820312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5.2133998870849609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7"/>
    <s v="EDW - Non Compass"/>
    <s v="J92708496"/>
    <x v="0"/>
    <x v="12"/>
    <s v="ATTACH_BY_ORDERNO"/>
    <s v="NO"/>
    <n v="2473.3579101562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6"/>
    <s v="EDW - Non Compass"/>
    <s v="J92708496"/>
    <x v="0"/>
    <x v="12"/>
    <s v="ATTACH_BY_ORDERNO"/>
    <s v="NO"/>
    <n v="-2473.3579101562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359.7214965820312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359.7214965820312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6"/>
    <s v="EDW - Non Compass"/>
    <s v="J92708496"/>
    <x v="0"/>
    <x v="12"/>
    <s v="ATTACH_BY_ORDERNO"/>
    <s v="NO"/>
    <n v="-4946.715820312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7"/>
    <s v="EDW - Non Compass"/>
    <s v="J92708496"/>
    <x v="0"/>
    <x v="12"/>
    <s v="ATTACH_BY_ORDERNO"/>
    <s v="NO"/>
    <n v="4946.715820312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7"/>
    <s v="EDW - Non Compass"/>
    <s v="J92708496"/>
    <x v="0"/>
    <x v="12"/>
    <s v="ATTACH_BY_ORDERNO"/>
    <s v="NO"/>
    <n v="4946.715820312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6"/>
    <s v="EDW - Non Compass"/>
    <s v="J92708496"/>
    <x v="0"/>
    <x v="12"/>
    <s v="ATTACH_BY_ORDERNO"/>
    <s v="NO"/>
    <n v="-4946.7158203125"/>
    <s v="ART"/>
    <s v="PO/2013-14/HP/POLARIS RBI/06/RBI"/>
    <s v="N/A"/>
    <x v="0"/>
    <m/>
    <m/>
    <m/>
    <x v="0"/>
    <x v="0"/>
  </r>
  <r>
    <x v="2"/>
    <x v="10"/>
    <s v="India"/>
    <s v="Q12014"/>
    <d v="2013-11-27T00:00:00"/>
    <s v="November"/>
    <x v="1"/>
    <m/>
    <x v="1049"/>
    <s v="EDW - Non Compass"/>
    <s v="J92708494"/>
    <x v="0"/>
    <x v="12"/>
    <s v="ATTACH_BY_ORDERNO"/>
    <s v="NO"/>
    <n v="-719.443115234375"/>
    <s v="ART"/>
    <s v="PO/2013-14/HP/AXIS BANK/05"/>
    <s v="N/A"/>
    <x v="0"/>
    <m/>
    <m/>
    <m/>
    <x v="0"/>
    <x v="0"/>
  </r>
  <r>
    <x v="2"/>
    <x v="10"/>
    <s v="India"/>
    <s v="Q12014"/>
    <d v="2013-11-27T00:00:00"/>
    <s v="November"/>
    <x v="1"/>
    <m/>
    <x v="1048"/>
    <s v="EDW - Non Compass"/>
    <s v="J92708494"/>
    <x v="0"/>
    <x v="12"/>
    <s v="ATTACH_BY_ORDERNO"/>
    <s v="NO"/>
    <n v="719.443115234375"/>
    <s v="ART"/>
    <s v="PO/2013-14/HP/AXIS BANK/05"/>
    <s v="N/A"/>
    <x v="0"/>
    <m/>
    <m/>
    <m/>
    <x v="0"/>
    <x v="0"/>
  </r>
  <r>
    <x v="2"/>
    <x v="10"/>
    <s v="India"/>
    <s v="Q12014"/>
    <d v="2013-11-29T00:00:00"/>
    <s v="November"/>
    <x v="0"/>
    <m/>
    <x v="1052"/>
    <s v="EDW - Compass"/>
    <s v="40067091"/>
    <x v="0"/>
    <x v="12"/>
    <s v="NO"/>
    <s v="NO"/>
    <n v="10979.8046875"/>
    <s v="Education"/>
    <s v="10880850"/>
    <s v="N/A"/>
    <x v="0"/>
    <m/>
    <m/>
    <m/>
    <x v="0"/>
    <x v="0"/>
  </r>
  <r>
    <x v="1"/>
    <x v="3"/>
    <s v="France"/>
    <s v="Q12014"/>
    <d v="2013-11-11T00:00:00"/>
    <s v="November"/>
    <x v="0"/>
    <m/>
    <x v="1053"/>
    <s v="EDW - Compass"/>
    <s v="39576434"/>
    <x v="0"/>
    <x v="12"/>
    <s v="NO"/>
    <s v="NO"/>
    <n v="4.059999942779541"/>
    <s v="Education"/>
    <s v="FR108381A30234"/>
    <s v="N/A"/>
    <x v="0"/>
    <m/>
    <m/>
    <m/>
    <x v="0"/>
    <x v="0"/>
  </r>
  <r>
    <x v="1"/>
    <x v="3"/>
    <s v="France"/>
    <s v="Q12014"/>
    <d v="2013-11-11T00:00:00"/>
    <s v="November"/>
    <x v="0"/>
    <m/>
    <x v="1053"/>
    <s v="EDW - Compass"/>
    <s v="39576434"/>
    <x v="0"/>
    <x v="12"/>
    <s v="NO"/>
    <s v="NO"/>
    <n v="-14924.888671875"/>
    <s v="Education"/>
    <s v="FR108381A30234"/>
    <s v="N/A"/>
    <x v="0"/>
    <m/>
    <m/>
    <m/>
    <x v="0"/>
    <x v="0"/>
  </r>
  <r>
    <x v="0"/>
    <x v="6"/>
    <s v="Brazil"/>
    <s v="Q12014"/>
    <d v="2013-11-18T00:00:00"/>
    <s v="November"/>
    <x v="0"/>
    <m/>
    <x v="1054"/>
    <s v="EDW - Compass"/>
    <s v="23660209"/>
    <x v="0"/>
    <x v="12"/>
    <s v="NO"/>
    <s v="NO"/>
    <n v="5084.90576171875"/>
    <s v="Education"/>
    <s v="LN-OPP0001599372"/>
    <s v="N/A"/>
    <x v="0"/>
    <m/>
    <m/>
    <m/>
    <x v="0"/>
    <x v="0"/>
  </r>
  <r>
    <x v="2"/>
    <x v="8"/>
    <s v="China"/>
    <s v="Q12014"/>
    <d v="2013-11-18T00:00:00"/>
    <s v="November"/>
    <x v="0"/>
    <m/>
    <x v="1055"/>
    <s v="EDW - Non Compass"/>
    <s v="F41080139"/>
    <x v="0"/>
    <x v="12"/>
    <s v="NO"/>
    <s v="NO"/>
    <n v="-32497.08203125"/>
    <s v="Education"/>
    <s v="CN5-E0536"/>
    <s v="N/A"/>
    <x v="0"/>
    <m/>
    <m/>
    <m/>
    <x v="0"/>
    <x v="0"/>
  </r>
  <r>
    <x v="0"/>
    <x v="6"/>
    <s v="Argentina"/>
    <s v="Q12014"/>
    <d v="2013-11-20T00:00:00"/>
    <s v="November"/>
    <x v="0"/>
    <m/>
    <x v="1056"/>
    <s v="EDW - Compass"/>
    <s v="23664710"/>
    <x v="0"/>
    <x v="12"/>
    <s v="NO"/>
    <s v="NO"/>
    <n v="879"/>
    <s v="Education"/>
    <s v="0001-00006570"/>
    <s v="N/A"/>
    <x v="0"/>
    <m/>
    <m/>
    <m/>
    <x v="0"/>
    <x v="0"/>
  </r>
  <r>
    <x v="2"/>
    <x v="13"/>
    <s v="Vietnam"/>
    <s v="Q12014"/>
    <d v="2013-11-12T00:00:00"/>
    <s v="November"/>
    <x v="0"/>
    <m/>
    <x v="1057"/>
    <s v="EDW - Non Compass"/>
    <s v="ABZA00006"/>
    <x v="0"/>
    <x v="12"/>
    <s v="NO"/>
    <s v="NO"/>
    <n v="275.573486328125"/>
    <s v="Education"/>
    <s v="20131009CSCLR"/>
    <s v="N/A"/>
    <x v="0"/>
    <m/>
    <m/>
    <m/>
    <x v="0"/>
    <x v="0"/>
  </r>
  <r>
    <x v="2"/>
    <x v="13"/>
    <s v="Vietnam"/>
    <s v="Q12014"/>
    <d v="2013-11-12T00:00:00"/>
    <s v="November"/>
    <x v="0"/>
    <m/>
    <x v="1058"/>
    <s v="EDW - Non Compass"/>
    <s v="ABZA00006"/>
    <x v="0"/>
    <x v="12"/>
    <s v="NO"/>
    <s v="NO"/>
    <n v="-275.573486328125"/>
    <s v="Education"/>
    <s v="20131009CSCLR"/>
    <s v="N/A"/>
    <x v="0"/>
    <m/>
    <m/>
    <m/>
    <x v="0"/>
    <x v="0"/>
  </r>
  <r>
    <x v="2"/>
    <x v="13"/>
    <s v="Vietnam"/>
    <s v="Q12014"/>
    <d v="2013-11-12T00:00:00"/>
    <s v="November"/>
    <x v="0"/>
    <m/>
    <x v="1057"/>
    <s v="EDW - Non Compass"/>
    <s v="ABZA00006"/>
    <x v="0"/>
    <x v="12"/>
    <s v="NO"/>
    <s v="NO"/>
    <n v="2755.735595703125"/>
    <s v="Education"/>
    <s v="20131009CSCLR"/>
    <s v="N/A"/>
    <x v="0"/>
    <m/>
    <m/>
    <m/>
    <x v="0"/>
    <x v="0"/>
  </r>
  <r>
    <x v="2"/>
    <x v="13"/>
    <s v="Vietnam"/>
    <s v="Q12014"/>
    <d v="2013-11-12T00:00:00"/>
    <s v="November"/>
    <x v="0"/>
    <m/>
    <x v="1058"/>
    <s v="EDW - Non Compass"/>
    <s v="ABZA00006"/>
    <x v="0"/>
    <x v="12"/>
    <s v="NO"/>
    <s v="NO"/>
    <n v="-2755.735595703125"/>
    <s v="Education"/>
    <s v="20131009CSCLR"/>
    <s v="N/A"/>
    <x v="0"/>
    <m/>
    <m/>
    <m/>
    <x v="0"/>
    <x v="0"/>
  </r>
  <r>
    <x v="0"/>
    <x v="0"/>
    <s v="USA"/>
    <s v="Q12014"/>
    <d v="2013-11-12T00:00:00"/>
    <s v="November"/>
    <x v="0"/>
    <m/>
    <x v="1059"/>
    <s v="EDW - Compass"/>
    <s v="50020896"/>
    <x v="0"/>
    <x v="12"/>
    <s v="NO"/>
    <s v="NO"/>
    <n v="3750"/>
    <s v="Education"/>
    <s v="003/2000/3/2016"/>
    <s v="N/A"/>
    <x v="0"/>
    <m/>
    <m/>
    <m/>
    <x v="0"/>
    <x v="0"/>
  </r>
  <r>
    <x v="0"/>
    <x v="0"/>
    <s v="USA"/>
    <s v="Q12014"/>
    <d v="2013-11-12T00:00:00"/>
    <s v="November"/>
    <x v="0"/>
    <m/>
    <x v="1060"/>
    <s v="EDW - Compass"/>
    <s v="50023352"/>
    <x v="0"/>
    <x v="12"/>
    <s v="NO"/>
    <s v="NO"/>
    <n v="3750"/>
    <s v="Education"/>
    <s v="001/2595/6/2014"/>
    <s v="N/A"/>
    <x v="0"/>
    <m/>
    <m/>
    <m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">
  <r>
    <s v="208023521539"/>
    <x v="0"/>
    <x v="0"/>
    <x v="0"/>
    <s v="CA206441842"/>
    <s v="FEDERATION DES CAISSES DESJARDINS DU QUEBEC"/>
    <s v="250k+"/>
    <x v="0"/>
    <n v="342776.203125"/>
  </r>
  <r>
    <s v="248323438310"/>
    <x v="0"/>
    <x v="1"/>
    <x v="1"/>
    <s v="US113253319"/>
    <s v="ROYAL BANK OF SCOTLAND GROUP (US)"/>
    <s v="250k+"/>
    <x v="1"/>
    <n v="444659.0595703125"/>
  </r>
  <r>
    <s v="248323602481"/>
    <x v="0"/>
    <x v="1"/>
    <x v="2"/>
    <s v="US112871561"/>
    <s v="UNITEDHEALTH GROUP"/>
    <s v="250k+"/>
    <x v="2"/>
    <n v="272609.279296875"/>
  </r>
  <r>
    <s v="248323633784"/>
    <x v="0"/>
    <x v="1"/>
    <x v="2"/>
    <s v="US001807150"/>
    <s v="EXELON CORPORATION"/>
    <s v="250k+"/>
    <x v="2"/>
    <n v="458954.5703125"/>
  </r>
  <r>
    <s v="248323650046"/>
    <x v="0"/>
    <x v="1"/>
    <x v="2"/>
    <s v="US009256819"/>
    <s v="BOEING COMPANY THE"/>
    <s v="250k+"/>
    <x v="1"/>
    <n v="1548750"/>
  </r>
  <r>
    <s v="248323780839"/>
    <x v="0"/>
    <x v="1"/>
    <x v="2"/>
    <s v="US009256819"/>
    <s v="BOEING COMPANY THE"/>
    <s v="250k+"/>
    <x v="1"/>
    <n v="1651039.11328125"/>
  </r>
  <r>
    <s v="248323787233"/>
    <x v="0"/>
    <x v="1"/>
    <x v="1"/>
    <s v="US058369562"/>
    <s v="ERNST &amp; YOUNG LLP"/>
    <s v="250k+"/>
    <x v="2"/>
    <n v="573024"/>
  </r>
  <r>
    <s v="248323811917"/>
    <x v="0"/>
    <x v="1"/>
    <x v="2"/>
    <s v="US006928097"/>
    <s v="STATE FARM MUTUAL AUTOMOBILE INSURANCE COMPANY"/>
    <s v="250k+"/>
    <x v="0"/>
    <n v="1719320.69921875"/>
  </r>
  <r>
    <s v="36Z028272855"/>
    <x v="0"/>
    <x v="2"/>
    <x v="0"/>
    <s v="MX812224327"/>
    <s v="SECRETARIA DE GOBERNACION"/>
    <s v="250k+"/>
    <x v="0"/>
    <n v="335337.75"/>
  </r>
  <r>
    <s v="700001209058"/>
    <x v="1"/>
    <x v="3"/>
    <x v="0"/>
    <s v="ES460024847"/>
    <s v="GAS NATURAL SDG S.A."/>
    <s v="250k+"/>
    <x v="2"/>
    <n v="281402.9375"/>
  </r>
  <r>
    <s v="700001227487"/>
    <x v="1"/>
    <x v="3"/>
    <x v="0"/>
    <s v="ES464117019"/>
    <s v="MERCADONA S.A.- FORNS VALENCIANS FORVA S.A."/>
    <s v="250k+"/>
    <x v="2"/>
    <n v="267799.0625"/>
  </r>
  <r>
    <s v="800500962210"/>
    <x v="1"/>
    <x v="4"/>
    <x v="0"/>
    <s v="GB227305745"/>
    <s v="EDS INTERNATIONAL LTD"/>
    <s v="250k+"/>
    <x v="2"/>
    <n v="256638"/>
  </r>
  <r>
    <s v="800501183979"/>
    <x v="1"/>
    <x v="4"/>
    <x v="0"/>
    <s v="GB227305745"/>
    <s v="EDS INTERNATIONAL LTD"/>
    <s v="250k+"/>
    <x v="2"/>
    <n v="571729.5625"/>
  </r>
  <r>
    <s v="800501209182"/>
    <x v="1"/>
    <x v="4"/>
    <x v="0"/>
    <s v="GB214513087"/>
    <s v="ROYAL BANK OF SCOTLAND"/>
    <s v="250k+"/>
    <x v="0"/>
    <n v="665633.5625"/>
  </r>
  <r>
    <s v="800501222385"/>
    <x v="1"/>
    <x v="4"/>
    <x v="0"/>
    <s v="GB239864705"/>
    <s v="LGD."/>
    <s v="250k+"/>
    <x v="1"/>
    <n v="405712.1875"/>
  </r>
  <r>
    <s v="800501223697"/>
    <x v="1"/>
    <x v="4"/>
    <x v="0"/>
    <s v="NL402008445"/>
    <s v="N.V. KONINKLIJKE NEDERLANDSCHE PETROLEUM MAATSCHAP"/>
    <s v="250k+"/>
    <x v="1"/>
    <n v="277489.1240234375"/>
  </r>
  <r>
    <s v="800501224298"/>
    <x v="1"/>
    <x v="4"/>
    <x v="0"/>
    <s v="GB214513087"/>
    <s v="ROYAL BANK OF SCOTLAND"/>
    <s v="250k+"/>
    <x v="1"/>
    <n v="543385.9375"/>
  </r>
  <r>
    <s v="800501224467"/>
    <x v="1"/>
    <x v="4"/>
    <x v="0"/>
    <s v="GB239864705"/>
    <s v="LGD."/>
    <s v="250k+"/>
    <x v="1"/>
    <n v="449557.21875"/>
  </r>
  <r>
    <s v="800501224468"/>
    <x v="1"/>
    <x v="4"/>
    <x v="0"/>
    <s v="GB239864705"/>
    <s v="LGD."/>
    <s v="250k+"/>
    <x v="1"/>
    <n v="430602.3125"/>
  </r>
  <r>
    <s v="810001199646"/>
    <x v="1"/>
    <x v="5"/>
    <x v="0"/>
    <s v="FR767534308"/>
    <s v="GROUPE EURIWARE"/>
    <s v="250k+"/>
    <x v="1"/>
    <n v="681076.6875"/>
  </r>
  <r>
    <s v="810001218695"/>
    <x v="1"/>
    <x v="5"/>
    <x v="0"/>
    <s v="FR275267813"/>
    <s v="STE GENERALE"/>
    <s v="250k+"/>
    <x v="2"/>
    <n v="700163.125"/>
  </r>
  <r>
    <s v="810001225798"/>
    <x v="1"/>
    <x v="5"/>
    <x v="0"/>
    <s v="FR275153401"/>
    <s v="GAZ DE FRANCE"/>
    <s v="250k+"/>
    <x v="1"/>
    <n v="512479.59375"/>
  </r>
  <r>
    <s v="820101200691"/>
    <x v="1"/>
    <x v="3"/>
    <x v="0"/>
    <s v="IT447267550"/>
    <s v="POSTE ITALIANE"/>
    <s v="250k+"/>
    <x v="2"/>
    <n v="556008.8125"/>
  </r>
  <r>
    <s v="820101217071"/>
    <x v="1"/>
    <x v="3"/>
    <x v="0"/>
    <s v="DE318595162"/>
    <s v="E MERCK BETEILIGUNGEN OHG"/>
    <s v="250k+"/>
    <x v="2"/>
    <n v="395643.015625"/>
  </r>
  <r>
    <s v="830001087336"/>
    <x v="1"/>
    <x v="6"/>
    <x v="0"/>
    <s v="DE315764589"/>
    <s v="T-SYSTEMS GMBH"/>
    <s v="250k+"/>
    <x v="1"/>
    <n v="583039.630859375"/>
  </r>
  <r>
    <s v="830001199088"/>
    <x v="1"/>
    <x v="6"/>
    <x v="0"/>
    <s v="DE315764589"/>
    <s v="T-SYSTEMS GMBH"/>
    <s v="250k+"/>
    <x v="1"/>
    <n v="1068062.34375"/>
  </r>
  <r>
    <s v="830001206394"/>
    <x v="1"/>
    <x v="6"/>
    <x v="0"/>
    <s v="DE315764589"/>
    <s v="T-SYSTEMS GMBH"/>
    <s v="250k+"/>
    <x v="0"/>
    <n v="2527394.9375"/>
  </r>
  <r>
    <s v="830001221891"/>
    <x v="1"/>
    <x v="6"/>
    <x v="0"/>
    <s v="DE315764589"/>
    <s v="T-SYSTEMS GMBH"/>
    <s v="250k+"/>
    <x v="0"/>
    <n v="335818.375"/>
  </r>
  <r>
    <s v="830001223182"/>
    <x v="1"/>
    <x v="6"/>
    <x v="0"/>
    <s v="DE316268655"/>
    <s v="SAP AKTIENGESELLSCHAFT SYSTEME ANWENDUNGEN PRODUKTE IN DER DATENVERARBEITUNG"/>
    <s v="250k+"/>
    <x v="1"/>
    <n v="609747.13671875"/>
  </r>
  <r>
    <s v="870001224014"/>
    <x v="1"/>
    <x v="6"/>
    <x v="0"/>
    <s v="CH481616324"/>
    <s v="B-SOURCE SA CH"/>
    <s v="250k+"/>
    <x v="1"/>
    <n v="994862.3125"/>
  </r>
  <r>
    <s v="880101223527"/>
    <x v="1"/>
    <x v="7"/>
    <x v="0"/>
    <s v="SE350581039"/>
    <s v="SKATTEVERKET"/>
    <s v="250k+"/>
    <x v="2"/>
    <n v="252283.109375"/>
  </r>
  <r>
    <s v="880101223531"/>
    <x v="1"/>
    <x v="7"/>
    <x v="0"/>
    <s v="SE350581039"/>
    <s v="SKATTEVERKET"/>
    <s v="250k+"/>
    <x v="2"/>
    <n v="320205.46875"/>
  </r>
  <r>
    <s v="880101224269"/>
    <x v="1"/>
    <x v="7"/>
    <x v="0"/>
    <s v="SE350581039"/>
    <s v="SKATTEVERKET"/>
    <s v="250k+"/>
    <x v="2"/>
    <n v="288396.49609375"/>
  </r>
  <r>
    <s v="890010922612"/>
    <x v="2"/>
    <x v="8"/>
    <x v="0"/>
    <s v="JP690564737"/>
    <s v="TOYOTA MOTOR CORPORATION"/>
    <s v="100-250k"/>
    <x v="1"/>
    <n v="126282.5595703125"/>
  </r>
  <r>
    <s v="890010924404"/>
    <x v="2"/>
    <x v="8"/>
    <x v="0"/>
    <s v="JP691643936"/>
    <s v="EAST JAPAN RAILWAY others"/>
    <s v="100-250k"/>
    <x v="1"/>
    <n v="187450.66796875"/>
  </r>
  <r>
    <s v="890010926657"/>
    <x v="2"/>
    <x v="8"/>
    <x v="0"/>
    <s v="JP691733492"/>
    <s v="NTT COMMUNICATIONS group"/>
    <s v="250k+"/>
    <x v="1"/>
    <n v="394632.998046875"/>
  </r>
  <r>
    <s v="906110902882"/>
    <x v="2"/>
    <x v="9"/>
    <x v="0"/>
    <s v="AU750146227"/>
    <s v="DEPT OF DEFENCE - FED"/>
    <s v="250k+"/>
    <x v="0"/>
    <n v="1895747.125"/>
  </r>
  <r>
    <s v="906110902884"/>
    <x v="2"/>
    <x v="9"/>
    <x v="0"/>
    <s v="AU750146227"/>
    <s v="DEPT OF DEFENCE - FED"/>
    <s v="100-250k"/>
    <x v="0"/>
    <n v="224111.546875"/>
  </r>
  <r>
    <s v="906110909597"/>
    <x v="2"/>
    <x v="9"/>
    <x v="0"/>
    <s v="AU750506131"/>
    <s v="COMMONWEALTH BANK OF AUSTRALIA"/>
    <s v="250k+"/>
    <x v="0"/>
    <n v="276905.681640625"/>
  </r>
  <r>
    <s v="906110909598"/>
    <x v="2"/>
    <x v="9"/>
    <x v="0"/>
    <s v="AU750506131"/>
    <s v="COMMONWEALTH BANK OF AUSTRALIA"/>
    <s v="250k+"/>
    <x v="0"/>
    <n v="472964.71484375"/>
  </r>
  <r>
    <s v="906110909599"/>
    <x v="2"/>
    <x v="9"/>
    <x v="0"/>
    <s v="AU750506131"/>
    <s v="COMMONWEALTH BANK OF AUSTRALIA"/>
    <s v="250k+"/>
    <x v="0"/>
    <n v="472964.71484375"/>
  </r>
  <r>
    <s v="906110909600"/>
    <x v="2"/>
    <x v="9"/>
    <x v="0"/>
    <s v="AU750506131"/>
    <s v="COMMONWEALTH BANK OF AUSTRALIA"/>
    <s v="250k+"/>
    <x v="0"/>
    <n v="472964.71484375"/>
  </r>
  <r>
    <s v="906110922503"/>
    <x v="2"/>
    <x v="9"/>
    <x v="0"/>
    <s v="AU755247988"/>
    <s v="AUSTRALIAN TAX OFFICE - ACT"/>
    <s v="100-250k"/>
    <x v="2"/>
    <n v="187959.6875"/>
  </r>
  <r>
    <s v="930001209051"/>
    <x v="1"/>
    <x v="7"/>
    <x v="0"/>
    <s v="DK305372513"/>
    <s v="NNIT A/S"/>
    <s v="250k+"/>
    <x v="1"/>
    <n v="595628.41796875"/>
  </r>
  <r>
    <s v="F40010919432"/>
    <x v="2"/>
    <x v="10"/>
    <x v="0"/>
    <s v="CN654287242"/>
    <s v="FUJIAN INDUSTRIAL BANK"/>
    <s v="100-250k"/>
    <x v="2"/>
    <n v="205992.1875"/>
  </r>
  <r>
    <s v="F40010926667"/>
    <x v="2"/>
    <x v="10"/>
    <x v="0"/>
    <s v="CN653715839"/>
    <s v="CHINA MERCHANTS BANK CO LTD"/>
    <s v="250k+"/>
    <x v="0"/>
    <n v="984102.3125"/>
  </r>
  <r>
    <s v="J40001227171"/>
    <x v="1"/>
    <x v="3"/>
    <x v="0"/>
    <s v="TR644514572"/>
    <s v="TURK TELEKOMUNIKASYON A S"/>
    <s v="250k+"/>
    <x v="1"/>
    <n v="300960"/>
  </r>
  <r>
    <s v="P60010910075"/>
    <x v="2"/>
    <x v="11"/>
    <x v="0"/>
    <s v="ID728820614"/>
    <s v="TELEKOMUNIKASI SELULAR, PT"/>
    <s v="250k+"/>
    <x v="1"/>
    <n v="452000"/>
  </r>
  <r>
    <s v="R10010924422"/>
    <x v="2"/>
    <x v="11"/>
    <x v="0"/>
    <s v="PH718790330"/>
    <s v="NEXUS TECHNOLOGIES INC"/>
    <s v="100-250k"/>
    <x v="0"/>
    <n v="1030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0">
  <r>
    <s v="18Z028954001"/>
    <x v="0"/>
    <x v="0"/>
    <x v="0"/>
    <s v="VE885310706"/>
    <s v="PETROLEOS DE VENEZUELA, SA"/>
    <s v="250k+"/>
    <x v="0"/>
    <n v="252229.65"/>
  </r>
  <r>
    <s v="20Z052627001"/>
    <x v="0"/>
    <x v="1"/>
    <x v="0"/>
    <s v="CA251017042"/>
    <s v="MANULIFE FINANCIAL CORPORATION"/>
    <s v="250k+"/>
    <x v="1"/>
    <n v="1148183.9117047184"/>
  </r>
  <r>
    <s v="24Z123719001"/>
    <x v="0"/>
    <x v="2"/>
    <x v="1"/>
    <s v="US007924756"/>
    <s v="H E BUTT GROCERY COMPANY"/>
    <s v="250k+"/>
    <x v="1"/>
    <n v="906740.8"/>
  </r>
  <r>
    <s v="24Z123732001"/>
    <x v="0"/>
    <x v="2"/>
    <x v="2"/>
    <s v="US046901799"/>
    <s v="COX ENTERPRISES INC"/>
    <s v="250k+"/>
    <x v="0"/>
    <n v="296000.7"/>
  </r>
  <r>
    <s v="24Z126655001"/>
    <x v="0"/>
    <x v="2"/>
    <x v="2"/>
    <s v="US001307081"/>
    <s v="JOHNSON &amp; JOHNSON"/>
    <s v="250k+"/>
    <x v="2"/>
    <n v="851202.75"/>
  </r>
  <r>
    <s v="24Z127562001"/>
    <x v="0"/>
    <x v="2"/>
    <x v="2"/>
    <s v="US041564378"/>
    <s v="MARSH &amp; MCLENNAN COMPANIES INC"/>
    <s v="250k+"/>
    <x v="0"/>
    <n v="341126.2"/>
  </r>
  <r>
    <s v="24Z128253001"/>
    <x v="0"/>
    <x v="2"/>
    <x v="1"/>
    <s v="US833081081"/>
    <s v="DIRECTV"/>
    <s v="250k+"/>
    <x v="2"/>
    <n v="285228"/>
  </r>
  <r>
    <s v="24Z129452001"/>
    <x v="0"/>
    <x v="2"/>
    <x v="0"/>
    <s v="?"/>
    <s v="N/V"/>
    <s v="250k+"/>
    <x v="2"/>
    <n v="555131"/>
  </r>
  <r>
    <s v="24Z129718001"/>
    <x v="0"/>
    <x v="2"/>
    <x v="2"/>
    <s v="US001317064"/>
    <s v="MERCK &amp; CO INC"/>
    <s v="250k+"/>
    <x v="1"/>
    <n v="1705645.36"/>
  </r>
  <r>
    <s v="24Z129972001"/>
    <x v="0"/>
    <x v="2"/>
    <x v="1"/>
    <s v="US006942395"/>
    <s v="SPRINT"/>
    <s v="250k+"/>
    <x v="2"/>
    <n v="709360"/>
  </r>
  <r>
    <s v="24Z130296001"/>
    <x v="0"/>
    <x v="2"/>
    <x v="2"/>
    <s v="US112158568"/>
    <s v="METLIFE INC"/>
    <s v="250k+"/>
    <x v="0"/>
    <n v="535440"/>
  </r>
  <r>
    <s v="24Z130672001"/>
    <x v="0"/>
    <x v="2"/>
    <x v="0"/>
    <s v="US006995419"/>
    <s v="AVNET INC"/>
    <s v="250k+"/>
    <x v="0"/>
    <n v="347100"/>
  </r>
  <r>
    <s v="26Z067735007"/>
    <x v="0"/>
    <x v="2"/>
    <x v="1"/>
    <s v="US932660376"/>
    <s v="WALT DISNEY COMPANY"/>
    <s v="250k+"/>
    <x v="2"/>
    <n v="499961.55"/>
  </r>
  <r>
    <s v="26Z070436003"/>
    <x v="0"/>
    <x v="2"/>
    <x v="2"/>
    <s v="US001368083"/>
    <s v="INTERNATIONAL BUSINESS MACHINES CORPORATION"/>
    <s v="250k+"/>
    <x v="0"/>
    <n v="505000"/>
  </r>
  <r>
    <s v="26Z070762003"/>
    <x v="0"/>
    <x v="2"/>
    <x v="2"/>
    <s v="US001213206"/>
    <s v="THE MCGRAW-HILL COMPANIES INC"/>
    <s v="250k+"/>
    <x v="0"/>
    <n v="443100"/>
  </r>
  <r>
    <s v="26Z070897003"/>
    <x v="0"/>
    <x v="2"/>
    <x v="1"/>
    <s v="US009256819"/>
    <s v="BOEING COMPANY THE"/>
    <s v="250k+"/>
    <x v="1"/>
    <n v="976600"/>
  </r>
  <r>
    <s v="26Z071363003"/>
    <x v="0"/>
    <x v="2"/>
    <x v="1"/>
    <s v="US144356508"/>
    <s v="QUALCOMM INCORPORATED"/>
    <s v="250k+"/>
    <x v="1"/>
    <n v="384150"/>
  </r>
  <r>
    <s v="26Z071458003"/>
    <x v="0"/>
    <x v="2"/>
    <x v="1"/>
    <s v="US068528376"/>
    <s v="T-MOBILE USA INC"/>
    <s v="250k+"/>
    <x v="0"/>
    <n v="1045625"/>
  </r>
  <r>
    <s v="26Z071495004"/>
    <x v="0"/>
    <x v="2"/>
    <x v="1"/>
    <s v="US825894319"/>
    <s v="FIRST DATA HOLDINGS INC"/>
    <s v="250k+"/>
    <x v="0"/>
    <n v="1294844.74"/>
  </r>
  <r>
    <s v="26Z071510003"/>
    <x v="0"/>
    <x v="2"/>
    <x v="2"/>
    <s v="US021717889"/>
    <s v="BOSTON SCIENTIFIC CORPORATION"/>
    <s v="250k+"/>
    <x v="0"/>
    <n v="315940.53999999998"/>
  </r>
  <r>
    <s v="26Z071628001"/>
    <x v="0"/>
    <x v="2"/>
    <x v="1"/>
    <s v="US068528376"/>
    <s v="T-MOBILE USA INC"/>
    <s v="250k+"/>
    <x v="0"/>
    <n v="810748.35"/>
  </r>
  <r>
    <s v="26Z071628003"/>
    <x v="0"/>
    <x v="2"/>
    <x v="1"/>
    <s v="US068528376"/>
    <s v="T-MOBILE USA INC"/>
    <s v="250k+"/>
    <x v="0"/>
    <n v="810748.35"/>
  </r>
  <r>
    <s v="26Z071638001"/>
    <x v="0"/>
    <x v="2"/>
    <x v="2"/>
    <s v="US177667227"/>
    <s v="MCKESSON CORPORATION"/>
    <s v="250k+"/>
    <x v="0"/>
    <n v="351049.8"/>
  </r>
  <r>
    <s v="26Z071641001"/>
    <x v="0"/>
    <x v="2"/>
    <x v="1"/>
    <s v="US007936941"/>
    <s v="UNITED SERVICES AUTOMOBILE ASSOCIATION"/>
    <s v="250k+"/>
    <x v="0"/>
    <n v="747216.79999999993"/>
  </r>
  <r>
    <s v="26Z071646001"/>
    <x v="0"/>
    <x v="2"/>
    <x v="1"/>
    <s v="US131155400"/>
    <s v="PINNACLE WEST CAPITAL CORPORATION"/>
    <s v="250k+"/>
    <x v="0"/>
    <n v="438068.55000000005"/>
  </r>
  <r>
    <s v="26Z071657001"/>
    <x v="0"/>
    <x v="2"/>
    <x v="2"/>
    <s v="US107212169"/>
    <s v="VERIZON COMMUNICATIONS INC"/>
    <s v="250k+"/>
    <x v="1"/>
    <n v="6012996.8199999947"/>
  </r>
  <r>
    <s v="26Z071659001"/>
    <x v="0"/>
    <x v="2"/>
    <x v="1"/>
    <s v="US932660376"/>
    <s v="WALT DISNEY COMPANY"/>
    <s v="250k+"/>
    <x v="2"/>
    <n v="311812"/>
  </r>
  <r>
    <s v="26Z071752001"/>
    <x v="0"/>
    <x v="2"/>
    <x v="1"/>
    <s v="US006962435"/>
    <s v="WELLS FARGO &amp; COMPANY"/>
    <s v="250k+"/>
    <x v="1"/>
    <n v="711225"/>
  </r>
  <r>
    <s v="26Z072144001"/>
    <x v="0"/>
    <x v="2"/>
    <x v="1"/>
    <s v="US006092860"/>
    <s v="JOHNSON CONTROLS INC"/>
    <s v="250k+"/>
    <x v="1"/>
    <n v="921106.96999999986"/>
  </r>
  <r>
    <s v="26Z072144004"/>
    <x v="0"/>
    <x v="2"/>
    <x v="1"/>
    <s v="US006092860"/>
    <s v="JOHNSON CONTROLS INC"/>
    <s v="250k+"/>
    <x v="1"/>
    <n v="921106.96999999986"/>
  </r>
  <r>
    <s v="26Z074689001"/>
    <x v="0"/>
    <x v="2"/>
    <x v="3"/>
    <s v="US967362331"/>
    <s v="HUNTINGTON INGALLS INDUSTRIES INC."/>
    <s v="250k+"/>
    <x v="2"/>
    <n v="286560"/>
  </r>
  <r>
    <s v="26Z074820001"/>
    <x v="0"/>
    <x v="2"/>
    <x v="2"/>
    <s v="US018300884"/>
    <s v="PRUDENTIAL FINANCIAL INC"/>
    <s v="250k+"/>
    <x v="1"/>
    <n v="257952.5"/>
  </r>
  <r>
    <s v="26Z075262001"/>
    <x v="0"/>
    <x v="2"/>
    <x v="1"/>
    <s v="US049944143"/>
    <s v="HUMANA INC"/>
    <s v="250k+"/>
    <x v="1"/>
    <n v="336478"/>
  </r>
  <r>
    <s v="26Z075495001"/>
    <x v="0"/>
    <x v="2"/>
    <x v="1"/>
    <s v="US005353487"/>
    <s v="DOW CORNING CORPORATION"/>
    <s v="250k+"/>
    <x v="0"/>
    <n v="272510"/>
  </r>
  <r>
    <s v="26Z075496001"/>
    <x v="0"/>
    <x v="2"/>
    <x v="1"/>
    <s v="US005353487"/>
    <s v="DOW CORNING CORPORATION"/>
    <s v="250k+"/>
    <x v="0"/>
    <n v="274827"/>
  </r>
  <r>
    <s v="26Z075581001"/>
    <x v="0"/>
    <x v="2"/>
    <x v="2"/>
    <s v="US049515430"/>
    <s v="FEDERAL NATIONAL MORTGAGE ASSOCIATION"/>
    <s v="250k+"/>
    <x v="1"/>
    <n v="339000"/>
  </r>
  <r>
    <s v="26Z075876001"/>
    <x v="0"/>
    <x v="2"/>
    <x v="1"/>
    <s v="US964899132"/>
    <s v="PG&amp;E CORPORATION"/>
    <s v="250k+"/>
    <x v="1"/>
    <n v="2092487.95"/>
  </r>
  <r>
    <s v="26Z075883001"/>
    <x v="0"/>
    <x v="2"/>
    <x v="2"/>
    <s v="US847498938"/>
    <s v="BAPTIST HEALTH SOUTH FLORIDA INC"/>
    <s v="250k+"/>
    <x v="0"/>
    <n v="322875"/>
  </r>
  <r>
    <s v="36Z036686001"/>
    <x v="0"/>
    <x v="0"/>
    <x v="0"/>
    <s v="?"/>
    <s v="N/V"/>
    <s v="250k+"/>
    <x v="2"/>
    <n v="281299"/>
  </r>
  <r>
    <s v="36Z036769001"/>
    <x v="0"/>
    <x v="0"/>
    <x v="0"/>
    <s v="AUDEFAULT"/>
    <s v="AUDEFAULT - default AMID"/>
    <s v="250k+"/>
    <x v="1"/>
    <n v="1504360.4500000002"/>
  </r>
  <r>
    <s v="730021222001"/>
    <x v="1"/>
    <x v="3"/>
    <x v="0"/>
    <s v="HK686093196"/>
    <s v="HSBC"/>
    <s v="100-250k"/>
    <x v="0"/>
    <n v="146977.04999999999"/>
  </r>
  <r>
    <s v="74R775000001"/>
    <x v="2"/>
    <x v="4"/>
    <x v="0"/>
    <s v="IL532048493"/>
    <s v="VERINT SYSTEMS LTD."/>
    <s v="250k+"/>
    <x v="0"/>
    <n v="651191.25"/>
  </r>
  <r>
    <s v="754305934661"/>
    <x v="1"/>
    <x v="5"/>
    <x v="0"/>
    <s v="SG894721898"/>
    <s v="DBS GROUP HOLDINGS LTD"/>
    <s v="100-250k"/>
    <x v="0"/>
    <n v="124936.9402"/>
  </r>
  <r>
    <s v="75IN12313004"/>
    <x v="1"/>
    <x v="6"/>
    <x v="0"/>
    <s v="SG595169673"/>
    <s v="INGRAM MICRO ASIA LTD"/>
    <s v="100-250k"/>
    <x v="0"/>
    <n v="235959.41"/>
  </r>
  <r>
    <s v="80R585610001"/>
    <x v="2"/>
    <x v="7"/>
    <x v="0"/>
    <s v="GB503249211"/>
    <s v="FIDELITY INVESTMENT MANAGEMENT LTD"/>
    <s v="250k+"/>
    <x v="0"/>
    <n v="282398.908"/>
  </r>
  <r>
    <s v="80R620469001"/>
    <x v="2"/>
    <x v="7"/>
    <x v="0"/>
    <s v="GB214513087"/>
    <s v="ROYAL BANK OF SCOTLAND"/>
    <s v="250k+"/>
    <x v="1"/>
    <n v="1981872.5549999999"/>
  </r>
  <r>
    <s v="81R516975D01"/>
    <x v="2"/>
    <x v="8"/>
    <x v="0"/>
    <s v="FR276676939"/>
    <s v="BNP PARIBAS"/>
    <s v="250k+"/>
    <x v="2"/>
    <n v="498580.34250000003"/>
  </r>
  <r>
    <s v="81R523702001"/>
    <x v="2"/>
    <x v="8"/>
    <x v="0"/>
    <s v="FR270703879"/>
    <s v="ATOS ORIGIN"/>
    <s v="250k+"/>
    <x v="0"/>
    <n v="2570649.8443"/>
  </r>
  <r>
    <s v="81R639673001"/>
    <x v="2"/>
    <x v="8"/>
    <x v="0"/>
    <s v="FR579025388"/>
    <s v="CAISSE NAT ASSUR MALAD TRAVAIL SALARIES"/>
    <s v="250k+"/>
    <x v="0"/>
    <n v="522817.02020000003"/>
  </r>
  <r>
    <s v="81R742085001"/>
    <x v="2"/>
    <x v="8"/>
    <x v="0"/>
    <s v="?"/>
    <s v="N/V"/>
    <s v="250k+"/>
    <x v="2"/>
    <n v="798079.75809999998"/>
  </r>
  <r>
    <s v="81R754384001"/>
    <x v="2"/>
    <x v="8"/>
    <x v="0"/>
    <s v="FR276676939"/>
    <s v="BNP PARIBAS"/>
    <s v="250k+"/>
    <x v="2"/>
    <n v="410449.30670000002"/>
  </r>
  <r>
    <s v="81R770576001"/>
    <x v="2"/>
    <x v="8"/>
    <x v="0"/>
    <s v="FR380948745"/>
    <s v="ORANGE-FR"/>
    <s v="250k+"/>
    <x v="2"/>
    <n v="721290.40219999989"/>
  </r>
  <r>
    <s v="81R770579001"/>
    <x v="2"/>
    <x v="8"/>
    <x v="0"/>
    <s v="?"/>
    <s v="N/V"/>
    <s v="250k+"/>
    <x v="2"/>
    <n v="409630.4241"/>
  </r>
  <r>
    <s v="82R774913001"/>
    <x v="2"/>
    <x v="4"/>
    <x v="0"/>
    <s v="IT429117146"/>
    <s v="TELECOM ITALIA"/>
    <s v="250k+"/>
    <x v="1"/>
    <n v="1452484.5576999998"/>
  </r>
  <r>
    <s v="83R719086001"/>
    <x v="2"/>
    <x v="9"/>
    <x v="0"/>
    <s v="DE315537944"/>
    <s v="COMMERZBANK AG"/>
    <s v="250k+"/>
    <x v="2"/>
    <n v="403960.72590000002"/>
  </r>
  <r>
    <s v="83R735481001"/>
    <x v="2"/>
    <x v="9"/>
    <x v="0"/>
    <s v="DE315764589"/>
    <s v="T-SYSTEMS GMBH"/>
    <s v="250k+"/>
    <x v="1"/>
    <n v="543110.99790000007"/>
  </r>
  <r>
    <s v="84R749408001"/>
    <x v="2"/>
    <x v="10"/>
    <x v="0"/>
    <s v="BE372143060"/>
    <s v="EUROPEAN COMMISSION"/>
    <s v="250k+"/>
    <x v="0"/>
    <n v="272695.75890000002"/>
  </r>
  <r>
    <s v="87R663861001"/>
    <x v="2"/>
    <x v="9"/>
    <x v="0"/>
    <s v="CH480008226"/>
    <s v="ROCHE HOLDING AG"/>
    <s v="250k+"/>
    <x v="1"/>
    <n v="804110.78"/>
  </r>
  <r>
    <s v="87R731356001"/>
    <x v="2"/>
    <x v="9"/>
    <x v="0"/>
    <s v="CH485609796"/>
    <s v="NOVARTIS EUROPE"/>
    <s v="250k+"/>
    <x v="1"/>
    <n v="524260"/>
  </r>
  <r>
    <s v="88R637661001"/>
    <x v="2"/>
    <x v="10"/>
    <x v="0"/>
    <s v="?"/>
    <s v="N/V"/>
    <s v="250k+"/>
    <x v="2"/>
    <n v="284072.60739999998"/>
  </r>
  <r>
    <s v="89FB13987001"/>
    <x v="1"/>
    <x v="11"/>
    <x v="0"/>
    <s v="JP690729900"/>
    <s v="AMERICAN FAMILY LIFE ASSURANCE CO OF COLUMBUS"/>
    <s v="100-250k"/>
    <x v="0"/>
    <n v="195343.33069999999"/>
  </r>
  <r>
    <s v="906137892002"/>
    <x v="1"/>
    <x v="12"/>
    <x v="0"/>
    <s v="AUDEFAULT"/>
    <s v="AUDEFAULT - default AMID"/>
    <s v="250k+"/>
    <x v="2"/>
    <n v="454008.89939999999"/>
  </r>
  <r>
    <s v="91R521085D00"/>
    <x v="2"/>
    <x v="10"/>
    <x v="0"/>
    <s v="FI368756169"/>
    <s v="TIETO OYJ"/>
    <s v="250k+"/>
    <x v="1"/>
    <n v="1242469.5221000002"/>
  </r>
  <r>
    <s v="92R755380001"/>
    <x v="2"/>
    <x v="10"/>
    <x v="0"/>
    <s v="NO999998989"/>
    <s v="HELSE SOR-OST RHF"/>
    <s v="250k+"/>
    <x v="1"/>
    <n v="411019.78659999999"/>
  </r>
  <r>
    <s v="93R769916001"/>
    <x v="2"/>
    <x v="10"/>
    <x v="0"/>
    <s v="DK305754202"/>
    <s v="A P MOLLER GRUPPEN"/>
    <s v="250k+"/>
    <x v="1"/>
    <n v="337500"/>
  </r>
  <r>
    <s v="94Z006356001"/>
    <x v="0"/>
    <x v="0"/>
    <x v="0"/>
    <s v="AR970788808"/>
    <s v="YPF SA"/>
    <s v="250k+"/>
    <x v="0"/>
    <n v="307931.48"/>
  </r>
  <r>
    <s v="CBR715330001"/>
    <x v="2"/>
    <x v="13"/>
    <x v="0"/>
    <s v="AUDEFAULT"/>
    <s v="AUDEFAULT - default AMID"/>
    <s v="250k+"/>
    <x v="2"/>
    <n v="508642.48"/>
  </r>
  <r>
    <s v="CBR725766002"/>
    <x v="2"/>
    <x v="13"/>
    <x v="0"/>
    <s v="AUDEFAULT"/>
    <s v="AUDEFAULT - default AMID"/>
    <s v="250k+"/>
    <x v="2"/>
    <n v="429573"/>
  </r>
  <r>
    <s v="CBR749818001"/>
    <x v="2"/>
    <x v="13"/>
    <x v="0"/>
    <s v="AUDEFAULT"/>
    <s v="AUDEFAULT - default AMID"/>
    <s v="250k+"/>
    <x v="2"/>
    <n v="490544.45"/>
  </r>
  <r>
    <s v="E51057140001"/>
    <x v="1"/>
    <x v="14"/>
    <x v="0"/>
    <s v="AUDEFAULT"/>
    <s v="AUDEFAULT - default AMID"/>
    <s v="100-250k"/>
    <x v="2"/>
    <n v="117075.01790000001"/>
  </r>
  <r>
    <s v="E8R724553001"/>
    <x v="2"/>
    <x v="15"/>
    <x v="0"/>
    <s v="SA557712341"/>
    <s v="WIPRO ARABIA LIMITED"/>
    <s v="250k+"/>
    <x v="0"/>
    <n v="250000.09"/>
  </r>
  <r>
    <s v="E8R776608001"/>
    <x v="2"/>
    <x v="15"/>
    <x v="0"/>
    <s v="AE534424403"/>
    <s v="TOLL GLOBAL FORWARDING (UAE) L.L.C"/>
    <s v="250k+"/>
    <x v="0"/>
    <n v="435056.03"/>
  </r>
  <r>
    <s v="F49977217003"/>
    <x v="1"/>
    <x v="3"/>
    <x v="0"/>
    <s v="AUDEFAULT"/>
    <s v="AUDEFAULT - default AMID"/>
    <s v="250k+"/>
    <x v="2"/>
    <n v="685072.4800000001"/>
  </r>
  <r>
    <s v="HWZ008774001"/>
    <x v="0"/>
    <x v="0"/>
    <x v="0"/>
    <s v="EC935280974"/>
    <s v="ITSTK ECUADOR SA"/>
    <s v="250k+"/>
    <x v="0"/>
    <n v="258936.21"/>
  </r>
  <r>
    <s v="J4R530076001"/>
    <x v="2"/>
    <x v="4"/>
    <x v="0"/>
    <s v="TR644825721"/>
    <s v="DHL WORLDWIDE EXPRESS TASIMACILIK VE TICARET A S"/>
    <s v="250k+"/>
    <x v="1"/>
    <n v="297687.03000000003"/>
  </r>
  <r>
    <s v="J4R776061001"/>
    <x v="2"/>
    <x v="4"/>
    <x v="0"/>
    <s v="TR366776714"/>
    <s v="HEWLETT - PACKARD BILGISAYAR VE OLCUM SISTEMLERI A S"/>
    <s v="250k+"/>
    <x v="1"/>
    <n v="1010021.05"/>
  </r>
  <r>
    <s v="J92222351001"/>
    <x v="1"/>
    <x v="6"/>
    <x v="0"/>
    <s v="IN650171796"/>
    <s v="REDINGTON LTD"/>
    <s v="100-250k"/>
    <x v="0"/>
    <n v="151780.87649999998"/>
  </r>
  <r>
    <s v="J92708496851"/>
    <x v="1"/>
    <x v="6"/>
    <x v="0"/>
    <s v="AUDEFAULT"/>
    <s v="AUDEFAULT - default AMID"/>
    <s v="100-250k"/>
    <x v="1"/>
    <n v="190636.29050000003"/>
  </r>
  <r>
    <s v="K1Z060829001"/>
    <x v="0"/>
    <x v="0"/>
    <x v="0"/>
    <s v="BR901593876"/>
    <s v="TELEFONICA INTERATIVA BRASIL LTDA"/>
    <s v="250k+"/>
    <x v="0"/>
    <n v="578091.16"/>
  </r>
  <r>
    <s v="R17003551661"/>
    <x v="1"/>
    <x v="5"/>
    <x v="0"/>
    <s v="PH718790330"/>
    <s v="NEXUS TECHNOLOGIES INC"/>
    <s v="100-250k"/>
    <x v="1"/>
    <n v="158170.7093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1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603" firstHeaderRow="1" firstDataRow="1" firstDataCol="1" rowPageCount="1" colPageCount="1"/>
  <pivotFields count="25">
    <pivotField showAll="0"/>
    <pivotField showAll="0"/>
    <pivotField showAll="0"/>
    <pivotField showAll="0"/>
    <pivotField numFmtId="14" showAll="0"/>
    <pivotField showAll="0"/>
    <pivotField axis="axisPage" multipleItemSelectionAllowed="1" showAll="0">
      <items count="7">
        <item x="3"/>
        <item h="1" x="0"/>
        <item h="1" x="2"/>
        <item x="5"/>
        <item h="1" x="1"/>
        <item h="1" x="4"/>
        <item t="default"/>
      </items>
    </pivotField>
    <pivotField showAll="0"/>
    <pivotField axis="axisRow" showAll="0">
      <items count="1062">
        <item x="88"/>
        <item x="94"/>
        <item x="107"/>
        <item x="858"/>
        <item x="993"/>
        <item x="775"/>
        <item x="793"/>
        <item x="790"/>
        <item x="806"/>
        <item x="807"/>
        <item x="752"/>
        <item x="784"/>
        <item x="981"/>
        <item x="815"/>
        <item x="952"/>
        <item x="812"/>
        <item x="826"/>
        <item x="753"/>
        <item x="951"/>
        <item x="189"/>
        <item x="728"/>
        <item x="831"/>
        <item x="922"/>
        <item x="843"/>
        <item x="725"/>
        <item x="742"/>
        <item x="829"/>
        <item x="836"/>
        <item x="864"/>
        <item x="902"/>
        <item x="79"/>
        <item x="133"/>
        <item x="212"/>
        <item x="221"/>
        <item x="804"/>
        <item x="841"/>
        <item x="907"/>
        <item x="989"/>
        <item x="878"/>
        <item x="944"/>
        <item x="973"/>
        <item x="788"/>
        <item x="956"/>
        <item x="884"/>
        <item x="639"/>
        <item x="760"/>
        <item x="838"/>
        <item x="871"/>
        <item x="772"/>
        <item x="875"/>
        <item x="215"/>
        <item x="222"/>
        <item x="980"/>
        <item x="669"/>
        <item x="798"/>
        <item x="948"/>
        <item x="792"/>
        <item x="988"/>
        <item x="986"/>
        <item x="234"/>
        <item x="789"/>
        <item x="801"/>
        <item x="905"/>
        <item x="1031"/>
        <item x="1053"/>
        <item x="202"/>
        <item x="195"/>
        <item x="198"/>
        <item x="928"/>
        <item x="937"/>
        <item x="362"/>
        <item x="505"/>
        <item x="757"/>
        <item x="390"/>
        <item x="823"/>
        <item x="913"/>
        <item x="1059"/>
        <item x="842"/>
        <item x="1060"/>
        <item x="1025"/>
        <item x="1006"/>
        <item x="1007"/>
        <item x="1018"/>
        <item x="1030"/>
        <item x="1029"/>
        <item x="1058"/>
        <item x="1057"/>
        <item x="32"/>
        <item x="541"/>
        <item x="77"/>
        <item x="83"/>
        <item x="101"/>
        <item x="104"/>
        <item x="147"/>
        <item x="182"/>
        <item x="194"/>
        <item x="203"/>
        <item x="216"/>
        <item x="223"/>
        <item x="224"/>
        <item x="226"/>
        <item x="239"/>
        <item x="242"/>
        <item x="244"/>
        <item x="253"/>
        <item x="258"/>
        <item x="257"/>
        <item x="310"/>
        <item x="416"/>
        <item x="451"/>
        <item x="452"/>
        <item x="453"/>
        <item x="454"/>
        <item x="469"/>
        <item x="491"/>
        <item x="490"/>
        <item x="554"/>
        <item x="555"/>
        <item x="573"/>
        <item x="581"/>
        <item x="582"/>
        <item x="600"/>
        <item x="603"/>
        <item x="602"/>
        <item x="604"/>
        <item x="601"/>
        <item x="605"/>
        <item x="617"/>
        <item x="616"/>
        <item x="619"/>
        <item x="618"/>
        <item x="626"/>
        <item x="642"/>
        <item x="649"/>
        <item x="650"/>
        <item x="651"/>
        <item x="711"/>
        <item x="710"/>
        <item x="720"/>
        <item x="732"/>
        <item x="741"/>
        <item x="762"/>
        <item x="764"/>
        <item x="771"/>
        <item x="782"/>
        <item x="840"/>
        <item x="811"/>
        <item x="810"/>
        <item x="813"/>
        <item x="819"/>
        <item x="849"/>
        <item x="862"/>
        <item x="883"/>
        <item x="893"/>
        <item x="912"/>
        <item x="911"/>
        <item x="914"/>
        <item x="929"/>
        <item x="939"/>
        <item x="945"/>
        <item x="947"/>
        <item x="955"/>
        <item x="968"/>
        <item x="982"/>
        <item x="1002"/>
        <item x="238"/>
        <item x="915"/>
        <item x="1039"/>
        <item x="1040"/>
        <item x="1042"/>
        <item x="1041"/>
        <item x="1056"/>
        <item x="21"/>
        <item x="1015"/>
        <item x="1014"/>
        <item x="1012"/>
        <item x="1013"/>
        <item x="1011"/>
        <item x="1010"/>
        <item x="1055"/>
        <item x="1054"/>
        <item x="30"/>
        <item x="33"/>
        <item x="34"/>
        <item x="60"/>
        <item x="82"/>
        <item x="80"/>
        <item x="92"/>
        <item x="95"/>
        <item x="105"/>
        <item x="118"/>
        <item x="166"/>
        <item x="281"/>
        <item x="307"/>
        <item x="339"/>
        <item x="338"/>
        <item x="336"/>
        <item x="337"/>
        <item x="365"/>
        <item x="372"/>
        <item x="374"/>
        <item x="375"/>
        <item x="408"/>
        <item x="409"/>
        <item x="418"/>
        <item x="419"/>
        <item x="417"/>
        <item x="431"/>
        <item x="459"/>
        <item x="462"/>
        <item x="485"/>
        <item x="502"/>
        <item x="514"/>
        <item x="524"/>
        <item x="529"/>
        <item x="530"/>
        <item x="577"/>
        <item x="584"/>
        <item x="585"/>
        <item x="586"/>
        <item x="590"/>
        <item x="607"/>
        <item x="613"/>
        <item x="640"/>
        <item x="663"/>
        <item x="670"/>
        <item x="685"/>
        <item x="729"/>
        <item x="736"/>
        <item x="740"/>
        <item x="749"/>
        <item x="756"/>
        <item x="758"/>
        <item x="759"/>
        <item x="769"/>
        <item x="770"/>
        <item x="779"/>
        <item x="783"/>
        <item x="785"/>
        <item x="802"/>
        <item x="830"/>
        <item x="847"/>
        <item x="859"/>
        <item x="869"/>
        <item x="879"/>
        <item x="890"/>
        <item x="892"/>
        <item x="894"/>
        <item x="895"/>
        <item x="899"/>
        <item x="901"/>
        <item x="918"/>
        <item x="919"/>
        <item x="920"/>
        <item x="926"/>
        <item x="931"/>
        <item x="938"/>
        <item x="949"/>
        <item x="964"/>
        <item x="963"/>
        <item x="967"/>
        <item x="960"/>
        <item x="961"/>
        <item x="978"/>
        <item x="979"/>
        <item x="985"/>
        <item x="984"/>
        <item x="990"/>
        <item x="946"/>
        <item x="666"/>
        <item x="1052"/>
        <item x="7"/>
        <item x="10"/>
        <item x="12"/>
        <item x="16"/>
        <item x="13"/>
        <item x="15"/>
        <item x="14"/>
        <item x="20"/>
        <item x="25"/>
        <item x="24"/>
        <item x="23"/>
        <item x="22"/>
        <item x="27"/>
        <item x="28"/>
        <item x="29"/>
        <item x="1009"/>
        <item x="1038"/>
        <item x="1033"/>
        <item x="1043"/>
        <item x="1044"/>
        <item x="47"/>
        <item x="1032"/>
        <item x="1037"/>
        <item x="1036"/>
        <item x="1035"/>
        <item x="1034"/>
        <item x="50"/>
        <item x="51"/>
        <item x="54"/>
        <item x="65"/>
        <item x="75"/>
        <item x="76"/>
        <item x="86"/>
        <item x="85"/>
        <item x="84"/>
        <item x="87"/>
        <item x="97"/>
        <item x="102"/>
        <item x="103"/>
        <item x="112"/>
        <item x="113"/>
        <item x="115"/>
        <item x="122"/>
        <item x="124"/>
        <item x="125"/>
        <item x="128"/>
        <item x="129"/>
        <item x="130"/>
        <item x="135"/>
        <item x="127"/>
        <item x="141"/>
        <item x="140"/>
        <item x="143"/>
        <item x="151"/>
        <item x="150"/>
        <item x="148"/>
        <item x="149"/>
        <item x="156"/>
        <item x="152"/>
        <item x="157"/>
        <item x="158"/>
        <item x="159"/>
        <item x="160"/>
        <item x="162"/>
        <item x="163"/>
        <item x="164"/>
        <item x="165"/>
        <item x="168"/>
        <item x="169"/>
        <item x="167"/>
        <item x="170"/>
        <item x="173"/>
        <item x="175"/>
        <item x="186"/>
        <item x="190"/>
        <item x="193"/>
        <item x="199"/>
        <item x="200"/>
        <item x="192"/>
        <item x="201"/>
        <item x="204"/>
        <item x="206"/>
        <item x="211"/>
        <item x="208"/>
        <item x="209"/>
        <item x="213"/>
        <item x="214"/>
        <item x="218"/>
        <item x="220"/>
        <item x="225"/>
        <item x="235"/>
        <item x="236"/>
        <item x="237"/>
        <item x="255"/>
        <item x="256"/>
        <item x="259"/>
        <item x="260"/>
        <item x="262"/>
        <item x="261"/>
        <item x="266"/>
        <item x="265"/>
        <item x="267"/>
        <item x="269"/>
        <item x="274"/>
        <item x="276"/>
        <item x="277"/>
        <item x="283"/>
        <item x="286"/>
        <item x="287"/>
        <item x="289"/>
        <item x="288"/>
        <item x="294"/>
        <item x="297"/>
        <item x="302"/>
        <item x="303"/>
        <item x="306"/>
        <item x="309"/>
        <item x="308"/>
        <item x="311"/>
        <item x="312"/>
        <item x="314"/>
        <item x="317"/>
        <item x="316"/>
        <item x="318"/>
        <item x="321"/>
        <item x="323"/>
        <item x="329"/>
        <item x="331"/>
        <item x="330"/>
        <item x="327"/>
        <item x="334"/>
        <item x="341"/>
        <item x="344"/>
        <item x="348"/>
        <item x="349"/>
        <item x="350"/>
        <item x="352"/>
        <item x="353"/>
        <item x="354"/>
        <item x="356"/>
        <item x="357"/>
        <item x="358"/>
        <item x="359"/>
        <item x="361"/>
        <item x="360"/>
        <item x="363"/>
        <item x="364"/>
        <item x="367"/>
        <item x="376"/>
        <item x="377"/>
        <item x="378"/>
        <item x="381"/>
        <item x="389"/>
        <item x="382"/>
        <item x="387"/>
        <item x="386"/>
        <item x="383"/>
        <item x="384"/>
        <item x="385"/>
        <item x="392"/>
        <item x="391"/>
        <item x="394"/>
        <item x="393"/>
        <item x="397"/>
        <item x="396"/>
        <item x="398"/>
        <item x="414"/>
        <item x="399"/>
        <item x="400"/>
        <item x="403"/>
        <item x="404"/>
        <item x="401"/>
        <item x="402"/>
        <item x="407"/>
        <item x="406"/>
        <item x="405"/>
        <item x="415"/>
        <item x="420"/>
        <item x="423"/>
        <item x="422"/>
        <item x="421"/>
        <item x="426"/>
        <item x="427"/>
        <item x="440"/>
        <item x="439"/>
        <item x="438"/>
        <item x="441"/>
        <item x="443"/>
        <item x="448"/>
        <item x="447"/>
        <item x="445"/>
        <item x="449"/>
        <item x="457"/>
        <item x="458"/>
        <item x="456"/>
        <item x="460"/>
        <item x="461"/>
        <item x="463"/>
        <item x="466"/>
        <item x="465"/>
        <item x="467"/>
        <item x="468"/>
        <item x="476"/>
        <item x="470"/>
        <item x="478"/>
        <item x="477"/>
        <item x="475"/>
        <item x="471"/>
        <item x="472"/>
        <item x="474"/>
        <item x="473"/>
        <item x="484"/>
        <item x="489"/>
        <item x="488"/>
        <item x="493"/>
        <item x="496"/>
        <item x="499"/>
        <item x="494"/>
        <item x="498"/>
        <item x="497"/>
        <item x="495"/>
        <item x="500"/>
        <item x="503"/>
        <item x="504"/>
        <item x="507"/>
        <item x="506"/>
        <item x="510"/>
        <item x="513"/>
        <item x="512"/>
        <item x="515"/>
        <item x="520"/>
        <item x="521"/>
        <item x="522"/>
        <item x="536"/>
        <item x="535"/>
        <item x="539"/>
        <item x="545"/>
        <item x="549"/>
        <item x="550"/>
        <item x="551"/>
        <item x="553"/>
        <item x="552"/>
        <item x="558"/>
        <item x="559"/>
        <item x="560"/>
        <item x="561"/>
        <item x="564"/>
        <item x="565"/>
        <item x="566"/>
        <item x="569"/>
        <item x="574"/>
        <item x="575"/>
        <item x="576"/>
        <item x="578"/>
        <item x="579"/>
        <item x="587"/>
        <item x="588"/>
        <item x="589"/>
        <item x="592"/>
        <item x="595"/>
        <item x="596"/>
        <item x="599"/>
        <item x="597"/>
        <item x="608"/>
        <item x="612"/>
        <item x="611"/>
        <item x="614"/>
        <item x="615"/>
        <item x="620"/>
        <item x="622"/>
        <item x="631"/>
        <item x="632"/>
        <item x="633"/>
        <item x="637"/>
        <item x="641"/>
        <item x="647"/>
        <item x="646"/>
        <item x="648"/>
        <item x="657"/>
        <item x="660"/>
        <item x="661"/>
        <item x="662"/>
        <item x="664"/>
        <item x="665"/>
        <item x="667"/>
        <item x="668"/>
        <item x="672"/>
        <item x="673"/>
        <item x="674"/>
        <item x="676"/>
        <item x="677"/>
        <item x="678"/>
        <item x="679"/>
        <item x="680"/>
        <item x="681"/>
        <item x="684"/>
        <item x="706"/>
        <item x="707"/>
        <item x="705"/>
        <item x="718"/>
        <item x="750"/>
        <item x="774"/>
        <item x="958"/>
        <item x="795"/>
        <item x="796"/>
        <item x="797"/>
        <item x="809"/>
        <item x="808"/>
        <item x="803"/>
        <item x="816"/>
        <item x="825"/>
        <item x="833"/>
        <item x="835"/>
        <item x="837"/>
        <item x="851"/>
        <item x="860"/>
        <item x="865"/>
        <item x="867"/>
        <item x="870"/>
        <item x="903"/>
        <item x="904"/>
        <item x="909"/>
        <item x="921"/>
        <item x="923"/>
        <item x="925"/>
        <item x="927"/>
        <item x="933"/>
        <item x="934"/>
        <item x="941"/>
        <item x="940"/>
        <item x="957"/>
        <item x="962"/>
        <item x="965"/>
        <item x="966"/>
        <item x="975"/>
        <item x="987"/>
        <item x="1001"/>
        <item x="1005"/>
        <item x="1004"/>
        <item x="1008"/>
        <item x="1019"/>
        <item x="1017"/>
        <item x="1023"/>
        <item x="1022"/>
        <item x="37"/>
        <item x="39"/>
        <item x="38"/>
        <item x="1045"/>
        <item x="36"/>
        <item x="31"/>
        <item x="1051"/>
        <item x="1050"/>
        <item x="1049"/>
        <item x="1048"/>
        <item x="1047"/>
        <item x="1046"/>
        <item x="630"/>
        <item x="780"/>
        <item x="716"/>
        <item x="8"/>
        <item x="9"/>
        <item x="48"/>
        <item x="53"/>
        <item x="78"/>
        <item x="81"/>
        <item x="93"/>
        <item x="98"/>
        <item x="106"/>
        <item x="111"/>
        <item x="119"/>
        <item x="126"/>
        <item x="137"/>
        <item x="176"/>
        <item x="183"/>
        <item x="184"/>
        <item x="205"/>
        <item x="251"/>
        <item x="252"/>
        <item x="371"/>
        <item x="366"/>
        <item x="379"/>
        <item x="442"/>
        <item x="446"/>
        <item x="525"/>
        <item x="537"/>
        <item x="546"/>
        <item x="598"/>
        <item x="621"/>
        <item x="643"/>
        <item x="645"/>
        <item x="735"/>
        <item x="743"/>
        <item x="744"/>
        <item x="755"/>
        <item x="761"/>
        <item x="767"/>
        <item x="787"/>
        <item x="791"/>
        <item x="799"/>
        <item x="805"/>
        <item x="820"/>
        <item x="821"/>
        <item x="822"/>
        <item x="845"/>
        <item x="850"/>
        <item x="891"/>
        <item x="863"/>
        <item x="874"/>
        <item x="885"/>
        <item x="898"/>
        <item x="916"/>
        <item x="936"/>
        <item x="935"/>
        <item x="953"/>
        <item x="972"/>
        <item x="969"/>
        <item x="976"/>
        <item x="977"/>
        <item x="996"/>
        <item x="998"/>
        <item x="997"/>
        <item x="1016"/>
        <item x="1021"/>
        <item x="0"/>
        <item x="1"/>
        <item x="2"/>
        <item x="3"/>
        <item x="4"/>
        <item x="5"/>
        <item x="6"/>
        <item x="11"/>
        <item x="17"/>
        <item x="18"/>
        <item x="19"/>
        <item x="26"/>
        <item x="35"/>
        <item x="40"/>
        <item x="41"/>
        <item x="42"/>
        <item x="43"/>
        <item x="44"/>
        <item x="45"/>
        <item x="46"/>
        <item x="49"/>
        <item x="52"/>
        <item x="55"/>
        <item x="56"/>
        <item x="57"/>
        <item x="58"/>
        <item x="59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89"/>
        <item x="90"/>
        <item x="91"/>
        <item x="96"/>
        <item x="99"/>
        <item x="100"/>
        <item x="108"/>
        <item x="109"/>
        <item x="110"/>
        <item x="114"/>
        <item x="116"/>
        <item x="117"/>
        <item x="120"/>
        <item x="121"/>
        <item x="123"/>
        <item x="131"/>
        <item x="132"/>
        <item x="134"/>
        <item x="136"/>
        <item x="138"/>
        <item x="139"/>
        <item x="142"/>
        <item x="144"/>
        <item x="145"/>
        <item x="146"/>
        <item x="153"/>
        <item x="154"/>
        <item x="155"/>
        <item x="161"/>
        <item x="171"/>
        <item x="172"/>
        <item x="174"/>
        <item x="177"/>
        <item x="178"/>
        <item x="179"/>
        <item x="180"/>
        <item x="181"/>
        <item x="185"/>
        <item x="187"/>
        <item x="188"/>
        <item x="191"/>
        <item x="196"/>
        <item x="197"/>
        <item x="207"/>
        <item x="210"/>
        <item x="217"/>
        <item x="219"/>
        <item x="227"/>
        <item x="228"/>
        <item x="229"/>
        <item x="230"/>
        <item x="231"/>
        <item x="232"/>
        <item x="233"/>
        <item x="240"/>
        <item x="241"/>
        <item x="243"/>
        <item x="245"/>
        <item x="246"/>
        <item x="247"/>
        <item x="248"/>
        <item x="249"/>
        <item x="250"/>
        <item x="254"/>
        <item x="263"/>
        <item x="264"/>
        <item x="268"/>
        <item x="270"/>
        <item x="271"/>
        <item x="272"/>
        <item x="273"/>
        <item x="275"/>
        <item x="278"/>
        <item x="279"/>
        <item x="280"/>
        <item x="282"/>
        <item x="284"/>
        <item x="285"/>
        <item x="290"/>
        <item x="291"/>
        <item x="292"/>
        <item x="293"/>
        <item x="295"/>
        <item x="296"/>
        <item x="298"/>
        <item x="299"/>
        <item x="300"/>
        <item x="301"/>
        <item x="304"/>
        <item x="305"/>
        <item x="313"/>
        <item x="315"/>
        <item x="319"/>
        <item x="320"/>
        <item x="322"/>
        <item x="324"/>
        <item x="325"/>
        <item x="326"/>
        <item x="328"/>
        <item x="332"/>
        <item x="333"/>
        <item x="335"/>
        <item x="340"/>
        <item x="342"/>
        <item x="343"/>
        <item x="345"/>
        <item x="346"/>
        <item x="347"/>
        <item x="351"/>
        <item x="355"/>
        <item x="368"/>
        <item x="369"/>
        <item x="370"/>
        <item x="373"/>
        <item x="380"/>
        <item x="388"/>
        <item x="395"/>
        <item x="410"/>
        <item x="411"/>
        <item x="412"/>
        <item x="413"/>
        <item x="424"/>
        <item x="425"/>
        <item x="428"/>
        <item x="429"/>
        <item x="430"/>
        <item x="432"/>
        <item x="433"/>
        <item x="434"/>
        <item x="435"/>
        <item x="436"/>
        <item x="437"/>
        <item x="444"/>
        <item x="450"/>
        <item x="455"/>
        <item x="464"/>
        <item x="479"/>
        <item x="480"/>
        <item x="481"/>
        <item x="482"/>
        <item x="483"/>
        <item x="486"/>
        <item x="487"/>
        <item x="492"/>
        <item x="501"/>
        <item x="508"/>
        <item x="509"/>
        <item x="511"/>
        <item x="516"/>
        <item x="517"/>
        <item x="518"/>
        <item x="519"/>
        <item x="523"/>
        <item x="526"/>
        <item x="527"/>
        <item x="528"/>
        <item x="531"/>
        <item x="532"/>
        <item x="533"/>
        <item x="534"/>
        <item x="538"/>
        <item x="540"/>
        <item x="542"/>
        <item x="543"/>
        <item x="544"/>
        <item x="547"/>
        <item x="548"/>
        <item x="556"/>
        <item x="557"/>
        <item x="562"/>
        <item x="563"/>
        <item x="567"/>
        <item x="568"/>
        <item x="570"/>
        <item x="571"/>
        <item x="572"/>
        <item x="580"/>
        <item x="583"/>
        <item x="591"/>
        <item x="593"/>
        <item x="594"/>
        <item x="606"/>
        <item x="609"/>
        <item x="610"/>
        <item x="623"/>
        <item x="624"/>
        <item x="625"/>
        <item x="627"/>
        <item x="628"/>
        <item x="629"/>
        <item x="634"/>
        <item x="635"/>
        <item x="636"/>
        <item x="638"/>
        <item x="644"/>
        <item x="652"/>
        <item x="653"/>
        <item x="654"/>
        <item x="655"/>
        <item x="656"/>
        <item x="658"/>
        <item x="659"/>
        <item x="671"/>
        <item x="675"/>
        <item x="682"/>
        <item x="683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8"/>
        <item x="709"/>
        <item x="712"/>
        <item x="713"/>
        <item x="714"/>
        <item x="715"/>
        <item x="717"/>
        <item x="719"/>
        <item x="721"/>
        <item x="722"/>
        <item x="723"/>
        <item x="724"/>
        <item x="726"/>
        <item x="727"/>
        <item x="730"/>
        <item x="731"/>
        <item x="733"/>
        <item x="734"/>
        <item x="737"/>
        <item x="738"/>
        <item x="739"/>
        <item x="745"/>
        <item x="746"/>
        <item x="747"/>
        <item x="748"/>
        <item x="751"/>
        <item x="754"/>
        <item x="763"/>
        <item x="765"/>
        <item x="766"/>
        <item x="768"/>
        <item x="773"/>
        <item x="776"/>
        <item x="777"/>
        <item x="778"/>
        <item x="781"/>
        <item x="786"/>
        <item x="794"/>
        <item x="800"/>
        <item x="814"/>
        <item x="817"/>
        <item x="818"/>
        <item x="824"/>
        <item x="827"/>
        <item x="828"/>
        <item x="832"/>
        <item x="834"/>
        <item x="839"/>
        <item x="844"/>
        <item x="846"/>
        <item x="848"/>
        <item x="852"/>
        <item x="853"/>
        <item x="854"/>
        <item x="855"/>
        <item x="856"/>
        <item x="857"/>
        <item x="861"/>
        <item x="866"/>
        <item x="868"/>
        <item x="872"/>
        <item x="873"/>
        <item x="876"/>
        <item x="877"/>
        <item x="880"/>
        <item x="881"/>
        <item x="882"/>
        <item x="886"/>
        <item x="887"/>
        <item x="888"/>
        <item x="889"/>
        <item x="896"/>
        <item x="897"/>
        <item x="900"/>
        <item x="906"/>
        <item x="908"/>
        <item x="910"/>
        <item x="917"/>
        <item x="924"/>
        <item x="930"/>
        <item x="932"/>
        <item x="942"/>
        <item x="943"/>
        <item x="950"/>
        <item x="954"/>
        <item x="959"/>
        <item x="970"/>
        <item x="971"/>
        <item x="974"/>
        <item x="983"/>
        <item x="991"/>
        <item x="992"/>
        <item x="994"/>
        <item x="995"/>
        <item x="999"/>
        <item x="1000"/>
        <item x="1003"/>
        <item x="1020"/>
        <item x="1024"/>
        <item x="1026"/>
        <item x="1027"/>
        <item x="102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8"/>
  </rowFields>
  <rowItems count="6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5"/>
    </i>
    <i>
      <x v="66"/>
    </i>
    <i>
      <x v="67"/>
    </i>
    <i>
      <x v="68"/>
    </i>
    <i>
      <x v="69"/>
    </i>
    <i>
      <x v="72"/>
    </i>
    <i>
      <x v="80"/>
    </i>
    <i>
      <x v="81"/>
    </i>
    <i>
      <x v="82"/>
    </i>
    <i>
      <x v="91"/>
    </i>
    <i>
      <x v="93"/>
    </i>
    <i>
      <x v="94"/>
    </i>
    <i>
      <x v="95"/>
    </i>
    <i>
      <x v="96"/>
    </i>
    <i>
      <x v="97"/>
    </i>
    <i>
      <x v="98"/>
    </i>
    <i>
      <x v="103"/>
    </i>
    <i>
      <x v="104"/>
    </i>
    <i>
      <x v="117"/>
    </i>
    <i>
      <x v="118"/>
    </i>
    <i>
      <x v="119"/>
    </i>
    <i>
      <x v="120"/>
    </i>
    <i>
      <x v="132"/>
    </i>
    <i>
      <x v="139"/>
    </i>
    <i>
      <x v="140"/>
    </i>
    <i>
      <x v="147"/>
    </i>
    <i>
      <x v="149"/>
    </i>
    <i>
      <x v="152"/>
    </i>
    <i>
      <x v="163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81"/>
    </i>
    <i>
      <x v="185"/>
    </i>
    <i>
      <x v="186"/>
    </i>
    <i>
      <x v="187"/>
    </i>
    <i>
      <x v="188"/>
    </i>
    <i>
      <x v="190"/>
    </i>
    <i>
      <x v="191"/>
    </i>
    <i>
      <x v="192"/>
    </i>
    <i>
      <x v="198"/>
    </i>
    <i>
      <x v="200"/>
    </i>
    <i>
      <x v="201"/>
    </i>
    <i>
      <x v="202"/>
    </i>
    <i>
      <x v="203"/>
    </i>
    <i>
      <x v="209"/>
    </i>
    <i>
      <x v="211"/>
    </i>
    <i>
      <x v="213"/>
    </i>
    <i>
      <x v="214"/>
    </i>
    <i>
      <x v="215"/>
    </i>
    <i>
      <x v="220"/>
    </i>
    <i>
      <x v="221"/>
    </i>
    <i>
      <x v="222"/>
    </i>
    <i>
      <x v="223"/>
    </i>
    <i>
      <x v="224"/>
    </i>
    <i>
      <x v="227"/>
    </i>
    <i>
      <x v="228"/>
    </i>
    <i>
      <x v="229"/>
    </i>
    <i>
      <x v="231"/>
    </i>
    <i>
      <x v="232"/>
    </i>
    <i>
      <x v="233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6"/>
    </i>
    <i>
      <x v="247"/>
    </i>
    <i>
      <x v="249"/>
    </i>
    <i>
      <x v="250"/>
    </i>
    <i>
      <x v="251"/>
    </i>
    <i>
      <x v="252"/>
    </i>
    <i>
      <x v="253"/>
    </i>
    <i>
      <x v="255"/>
    </i>
    <i>
      <x v="256"/>
    </i>
    <i>
      <x v="257"/>
    </i>
    <i>
      <x v="258"/>
    </i>
    <i>
      <x v="259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74"/>
    </i>
    <i>
      <x v="275"/>
    </i>
    <i>
      <x v="276"/>
    </i>
    <i>
      <x v="277"/>
    </i>
    <i>
      <x v="280"/>
    </i>
    <i>
      <x v="282"/>
    </i>
    <i>
      <x v="283"/>
    </i>
    <i>
      <x v="284"/>
    </i>
    <i>
      <x v="297"/>
    </i>
    <i>
      <x v="298"/>
    </i>
    <i>
      <x v="299"/>
    </i>
    <i>
      <x v="304"/>
    </i>
    <i>
      <x v="305"/>
    </i>
    <i>
      <x v="306"/>
    </i>
    <i>
      <x v="308"/>
    </i>
    <i>
      <x v="309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30"/>
    </i>
    <i>
      <x v="331"/>
    </i>
    <i>
      <x v="332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4"/>
    </i>
    <i>
      <x v="345"/>
    </i>
    <i>
      <x v="346"/>
    </i>
    <i>
      <x v="349"/>
    </i>
    <i>
      <x v="351"/>
    </i>
    <i>
      <x v="353"/>
    </i>
    <i>
      <x v="354"/>
    </i>
    <i>
      <x v="355"/>
    </i>
    <i>
      <x v="356"/>
    </i>
    <i>
      <x v="357"/>
    </i>
    <i>
      <x v="358"/>
    </i>
    <i>
      <x v="364"/>
    </i>
    <i>
      <x v="366"/>
    </i>
    <i>
      <x v="367"/>
    </i>
    <i>
      <x v="368"/>
    </i>
    <i>
      <x v="369"/>
    </i>
    <i>
      <x v="370"/>
    </i>
    <i>
      <x v="372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94"/>
    </i>
    <i>
      <x v="396"/>
    </i>
    <i>
      <x v="397"/>
    </i>
    <i>
      <x v="398"/>
    </i>
    <i>
      <x v="399"/>
    </i>
    <i>
      <x v="400"/>
    </i>
    <i>
      <x v="403"/>
    </i>
    <i>
      <x v="406"/>
    </i>
    <i>
      <x v="414"/>
    </i>
    <i>
      <x v="417"/>
    </i>
    <i>
      <x v="421"/>
    </i>
    <i>
      <x v="422"/>
    </i>
    <i>
      <x v="424"/>
    </i>
    <i>
      <x v="425"/>
    </i>
    <i>
      <x v="426"/>
    </i>
    <i>
      <x v="427"/>
    </i>
    <i>
      <x v="428"/>
    </i>
    <i>
      <x v="429"/>
    </i>
    <i>
      <x v="432"/>
    </i>
    <i>
      <x v="433"/>
    </i>
    <i>
      <x v="435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52"/>
    </i>
    <i>
      <x v="454"/>
    </i>
    <i>
      <x v="455"/>
    </i>
    <i>
      <x v="456"/>
    </i>
    <i>
      <x v="459"/>
    </i>
    <i>
      <x v="460"/>
    </i>
    <i>
      <x v="461"/>
    </i>
    <i>
      <x v="462"/>
    </i>
    <i>
      <x v="468"/>
    </i>
    <i>
      <x v="469"/>
    </i>
    <i>
      <x v="470"/>
    </i>
    <i>
      <x v="472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4"/>
    </i>
    <i>
      <x v="495"/>
    </i>
    <i>
      <x v="496"/>
    </i>
    <i>
      <x v="498"/>
    </i>
    <i>
      <x v="499"/>
    </i>
    <i>
      <x v="501"/>
    </i>
    <i>
      <x v="502"/>
    </i>
    <i>
      <x v="504"/>
    </i>
    <i>
      <x v="505"/>
    </i>
    <i>
      <x v="507"/>
    </i>
    <i>
      <x v="508"/>
    </i>
    <i>
      <x v="509"/>
    </i>
    <i>
      <x v="510"/>
    </i>
    <i>
      <x v="511"/>
    </i>
    <i>
      <x v="512"/>
    </i>
    <i>
      <x v="517"/>
    </i>
    <i>
      <x v="523"/>
    </i>
    <i>
      <x v="526"/>
    </i>
    <i>
      <x v="528"/>
    </i>
    <i>
      <x v="529"/>
    </i>
    <i>
      <x v="530"/>
    </i>
    <i>
      <x v="532"/>
    </i>
    <i>
      <x v="533"/>
    </i>
    <i>
      <x v="534"/>
    </i>
    <i>
      <x v="535"/>
    </i>
    <i>
      <x v="536"/>
    </i>
    <i>
      <x v="539"/>
    </i>
    <i>
      <x v="542"/>
    </i>
    <i>
      <x v="543"/>
    </i>
    <i>
      <x v="544"/>
    </i>
    <i>
      <x v="550"/>
    </i>
    <i>
      <x v="551"/>
    </i>
    <i>
      <x v="552"/>
    </i>
    <i>
      <x v="553"/>
    </i>
    <i>
      <x v="554"/>
    </i>
    <i>
      <x v="556"/>
    </i>
    <i>
      <x v="557"/>
    </i>
    <i>
      <x v="563"/>
    </i>
    <i>
      <x v="567"/>
    </i>
    <i>
      <x v="568"/>
    </i>
    <i>
      <x v="569"/>
    </i>
    <i>
      <x v="570"/>
    </i>
    <i>
      <x v="572"/>
    </i>
    <i>
      <x v="575"/>
    </i>
    <i>
      <x v="576"/>
    </i>
    <i>
      <x v="579"/>
    </i>
    <i>
      <x v="580"/>
    </i>
    <i>
      <x v="582"/>
    </i>
    <i>
      <x v="584"/>
    </i>
    <i>
      <x v="586"/>
    </i>
    <i>
      <x v="587"/>
    </i>
    <i>
      <x v="589"/>
    </i>
    <i>
      <x v="591"/>
    </i>
    <i>
      <x v="592"/>
    </i>
    <i>
      <x v="593"/>
    </i>
    <i>
      <x v="594"/>
    </i>
    <i>
      <x v="596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12"/>
    </i>
    <i>
      <x v="613"/>
    </i>
    <i>
      <x v="614"/>
    </i>
    <i>
      <x v="615"/>
    </i>
    <i>
      <x v="616"/>
    </i>
    <i>
      <x v="617"/>
    </i>
    <i>
      <x v="619"/>
    </i>
    <i>
      <x v="620"/>
    </i>
    <i>
      <x v="632"/>
    </i>
    <i>
      <x v="633"/>
    </i>
    <i>
      <x v="634"/>
    </i>
    <i>
      <x v="635"/>
    </i>
    <i>
      <x v="636"/>
    </i>
    <i>
      <x v="637"/>
    </i>
    <i>
      <x v="640"/>
    </i>
    <i>
      <x v="641"/>
    </i>
    <i>
      <x v="642"/>
    </i>
    <i>
      <x v="644"/>
    </i>
    <i>
      <x v="646"/>
    </i>
    <i>
      <x v="647"/>
    </i>
    <i>
      <x v="648"/>
    </i>
    <i>
      <x v="653"/>
    </i>
    <i>
      <x v="654"/>
    </i>
    <i>
      <x v="657"/>
    </i>
    <i>
      <x v="661"/>
    </i>
    <i>
      <x v="662"/>
    </i>
    <i>
      <x v="663"/>
    </i>
    <i>
      <x v="664"/>
    </i>
    <i>
      <x v="666"/>
    </i>
    <i>
      <x v="668"/>
    </i>
    <i>
      <x v="670"/>
    </i>
    <i>
      <x v="671"/>
    </i>
    <i>
      <x v="672"/>
    </i>
    <i>
      <x v="673"/>
    </i>
    <i>
      <x v="674"/>
    </i>
    <i>
      <x v="677"/>
    </i>
    <i>
      <x v="678"/>
    </i>
    <i>
      <x v="680"/>
    </i>
    <i>
      <x v="684"/>
    </i>
    <i>
      <x v="685"/>
    </i>
    <i>
      <x v="688"/>
    </i>
    <i>
      <x v="689"/>
    </i>
    <i>
      <x v="692"/>
    </i>
    <i>
      <x v="701"/>
    </i>
    <i>
      <x v="702"/>
    </i>
    <i>
      <x v="703"/>
    </i>
    <i>
      <x v="704"/>
    </i>
    <i>
      <x v="705"/>
    </i>
    <i>
      <x v="706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1"/>
    </i>
    <i>
      <x v="735"/>
    </i>
    <i>
      <x v="737"/>
    </i>
    <i>
      <x v="738"/>
    </i>
    <i>
      <x v="741"/>
    </i>
    <i>
      <x v="742"/>
    </i>
    <i>
      <x v="743"/>
    </i>
    <i>
      <x v="745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7"/>
    </i>
    <i>
      <x v="758"/>
    </i>
    <i>
      <x v="759"/>
    </i>
    <i>
      <x v="764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90"/>
    </i>
    <i>
      <x v="791"/>
    </i>
    <i>
      <x v="792"/>
    </i>
    <i>
      <x v="793"/>
    </i>
    <i>
      <x v="795"/>
    </i>
    <i>
      <x v="798"/>
    </i>
    <i>
      <x v="800"/>
    </i>
    <i>
      <x v="801"/>
    </i>
    <i>
      <x v="802"/>
    </i>
    <i>
      <x v="805"/>
    </i>
    <i>
      <x v="806"/>
    </i>
    <i>
      <x v="807"/>
    </i>
    <i>
      <x v="808"/>
    </i>
    <i>
      <x v="809"/>
    </i>
    <i>
      <x v="810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9"/>
    </i>
    <i>
      <x v="831"/>
    </i>
    <i>
      <x v="832"/>
    </i>
    <i>
      <x v="835"/>
    </i>
    <i>
      <x v="839"/>
    </i>
    <i>
      <x v="840"/>
    </i>
    <i>
      <x v="841"/>
    </i>
    <i>
      <x v="842"/>
    </i>
    <i>
      <x v="843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70"/>
    </i>
    <i>
      <x v="874"/>
    </i>
    <i>
      <x v="875"/>
    </i>
    <i>
      <x v="877"/>
    </i>
    <i>
      <x v="878"/>
    </i>
    <i>
      <x v="880"/>
    </i>
    <i>
      <x v="882"/>
    </i>
    <i>
      <x v="883"/>
    </i>
    <i>
      <x v="884"/>
    </i>
    <i>
      <x v="885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9"/>
    </i>
    <i>
      <x v="900"/>
    </i>
    <i>
      <x v="901"/>
    </i>
    <i>
      <x v="902"/>
    </i>
    <i>
      <x v="903"/>
    </i>
    <i>
      <x v="904"/>
    </i>
    <i>
      <x v="908"/>
    </i>
    <i>
      <x v="910"/>
    </i>
    <i>
      <x v="912"/>
    </i>
    <i>
      <x v="913"/>
    </i>
    <i>
      <x v="914"/>
    </i>
    <i>
      <x v="916"/>
    </i>
    <i>
      <x v="917"/>
    </i>
    <i>
      <x v="921"/>
    </i>
    <i>
      <x v="922"/>
    </i>
    <i>
      <x v="925"/>
    </i>
    <i>
      <x v="926"/>
    </i>
    <i>
      <x v="927"/>
    </i>
    <i>
      <x v="930"/>
    </i>
    <i>
      <x v="931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7"/>
    </i>
    <i>
      <x v="948"/>
    </i>
    <i>
      <x v="949"/>
    </i>
    <i>
      <x v="950"/>
    </i>
    <i>
      <x v="951"/>
    </i>
    <i>
      <x v="952"/>
    </i>
    <i>
      <x v="955"/>
    </i>
    <i>
      <x v="956"/>
    </i>
    <i>
      <x v="957"/>
    </i>
    <i>
      <x v="958"/>
    </i>
    <i>
      <x v="959"/>
    </i>
    <i>
      <x v="961"/>
    </i>
    <i>
      <x v="965"/>
    </i>
    <i>
      <x v="968"/>
    </i>
    <i>
      <x v="969"/>
    </i>
    <i>
      <x v="970"/>
    </i>
    <i>
      <x v="971"/>
    </i>
    <i>
      <x v="973"/>
    </i>
    <i>
      <x v="974"/>
    </i>
    <i>
      <x v="975"/>
    </i>
    <i>
      <x v="976"/>
    </i>
    <i>
      <x v="977"/>
    </i>
    <i>
      <x v="984"/>
    </i>
    <i>
      <x v="985"/>
    </i>
    <i>
      <x v="986"/>
    </i>
    <i>
      <x v="988"/>
    </i>
    <i>
      <x v="990"/>
    </i>
    <i>
      <x v="992"/>
    </i>
    <i>
      <x v="993"/>
    </i>
    <i>
      <x v="997"/>
    </i>
    <i>
      <x v="998"/>
    </i>
    <i>
      <x v="1003"/>
    </i>
    <i>
      <x v="1004"/>
    </i>
    <i>
      <x v="1006"/>
    </i>
    <i>
      <x v="1011"/>
    </i>
    <i>
      <x v="1012"/>
    </i>
    <i>
      <x v="1013"/>
    </i>
    <i>
      <x v="1014"/>
    </i>
    <i>
      <x v="1015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9"/>
    </i>
    <i>
      <x v="1034"/>
    </i>
    <i>
      <x v="1037"/>
    </i>
    <i>
      <x v="1038"/>
    </i>
    <i>
      <x v="1039"/>
    </i>
    <i>
      <x v="1040"/>
    </i>
    <i>
      <x v="1042"/>
    </i>
    <i>
      <x v="1043"/>
    </i>
    <i>
      <x v="1047"/>
    </i>
    <i>
      <x v="1048"/>
    </i>
    <i>
      <x v="1053"/>
    </i>
    <i>
      <x v="1054"/>
    </i>
    <i>
      <x v="1057"/>
    </i>
    <i>
      <x v="1058"/>
    </i>
    <i t="grand">
      <x/>
    </i>
  </rowItems>
  <colItems count="1">
    <i/>
  </colItems>
  <pageFields count="1">
    <pageField fld="6" hier="-1"/>
  </pageFields>
  <dataFields count="1">
    <dataField name="Sum of Total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D3:E1849" firstHeaderRow="1" firstDataRow="1" firstDataCol="1"/>
  <pivotFields count="24">
    <pivotField showAll="0"/>
    <pivotField showAll="0"/>
    <pivotField showAll="0"/>
    <pivotField showAll="0" defaultSubtotal="0"/>
    <pivotField showAll="0" defaultSubtotal="0"/>
    <pivotField numFmtId="14" showAll="0" defaultSubtotal="0"/>
    <pivotField showAll="0" defaultSubtotal="0"/>
    <pivotField showAll="0"/>
    <pivotField axis="axisRow" showAll="0" defaultSubtotal="0">
      <items count="1845">
        <item x="694"/>
        <item x="599"/>
        <item x="688"/>
        <item x="695"/>
        <item x="496"/>
        <item x="632"/>
        <item x="204"/>
        <item x="205"/>
        <item x="65"/>
        <item x="603"/>
        <item x="418"/>
        <item x="202"/>
        <item x="419"/>
        <item x="223"/>
        <item x="424"/>
        <item x="417"/>
        <item x="412"/>
        <item x="562"/>
        <item x="507"/>
        <item x="423"/>
        <item x="411"/>
        <item x="560"/>
        <item x="425"/>
        <item x="80"/>
        <item x="212"/>
        <item x="324"/>
        <item x="208"/>
        <item x="596"/>
        <item x="422"/>
        <item x="421"/>
        <item x="597"/>
        <item x="691"/>
        <item x="689"/>
        <item x="690"/>
        <item x="614"/>
        <item x="450"/>
        <item x="449"/>
        <item x="674"/>
        <item x="677"/>
        <item x="275"/>
        <item x="451"/>
        <item x="276"/>
        <item x="453"/>
        <item x="454"/>
        <item x="600"/>
        <item x="322"/>
        <item x="145"/>
        <item x="321"/>
        <item x="616"/>
        <item x="664"/>
        <item x="576"/>
        <item x="452"/>
        <item x="672"/>
        <item x="308"/>
        <item x="455"/>
        <item x="707"/>
        <item x="577"/>
        <item x="604"/>
        <item x="575"/>
        <item x="669"/>
        <item x="607"/>
        <item x="583"/>
        <item x="585"/>
        <item x="573"/>
        <item x="671"/>
        <item x="574"/>
        <item x="655"/>
        <item x="390"/>
        <item x="416"/>
        <item x="91"/>
        <item x="244"/>
        <item x="713"/>
        <item x="148"/>
        <item x="714"/>
        <item x="612"/>
        <item x="613"/>
        <item x="582"/>
        <item x="678"/>
        <item x="679"/>
        <item x="680"/>
        <item x="681"/>
        <item x="682"/>
        <item x="705"/>
        <item x="318"/>
        <item x="663"/>
        <item x="675"/>
        <item x="420"/>
        <item x="397"/>
        <item x="598"/>
        <item x="357"/>
        <item x="249"/>
        <item x="251"/>
        <item x="461"/>
        <item x="508"/>
        <item x="460"/>
        <item x="247"/>
        <item x="414"/>
        <item x="261"/>
        <item x="660"/>
        <item x="413"/>
        <item x="634"/>
        <item x="633"/>
        <item x="252"/>
        <item x="64"/>
        <item x="63"/>
        <item x="66"/>
        <item x="377"/>
        <item x="238"/>
        <item x="248"/>
        <item x="378"/>
        <item x="584"/>
        <item x="506"/>
        <item x="437"/>
        <item x="505"/>
        <item x="438"/>
        <item x="4"/>
        <item x="510"/>
        <item x="565"/>
        <item x="566"/>
        <item x="559"/>
        <item x="642"/>
        <item x="512"/>
        <item x="541"/>
        <item x="544"/>
        <item x="558"/>
        <item x="537"/>
        <item x="540"/>
        <item x="543"/>
        <item x="528"/>
        <item x="542"/>
        <item x="61"/>
        <item x="196"/>
        <item x="197"/>
        <item x="539"/>
        <item x="538"/>
        <item x="436"/>
        <item x="295"/>
        <item x="300"/>
        <item x="320"/>
        <item x="536"/>
        <item x="465"/>
        <item x="296"/>
        <item x="298"/>
        <item x="299"/>
        <item x="301"/>
        <item x="464"/>
        <item x="495"/>
        <item x="492"/>
        <item x="494"/>
        <item x="490"/>
        <item x="712"/>
        <item x="463"/>
        <item x="111"/>
        <item x="99"/>
        <item x="93"/>
        <item x="427"/>
        <item x="81"/>
        <item x="79"/>
        <item x="307"/>
        <item x="615"/>
        <item x="69"/>
        <item x="305"/>
        <item x="306"/>
        <item x="74"/>
        <item x="70"/>
        <item x="68"/>
        <item x="88"/>
        <item x="90"/>
        <item x="77"/>
        <item x="78"/>
        <item x="87"/>
        <item x="71"/>
        <item x="72"/>
        <item x="82"/>
        <item x="85"/>
        <item x="107"/>
        <item x="105"/>
        <item x="325"/>
        <item x="98"/>
        <item x="96"/>
        <item x="493"/>
        <item x="109"/>
        <item x="67"/>
        <item x="317"/>
        <item x="319"/>
        <item x="326"/>
        <item x="137"/>
        <item x="547"/>
        <item x="484"/>
        <item x="126"/>
        <item x="128"/>
        <item x="685"/>
        <item x="483"/>
        <item x="129"/>
        <item x="101"/>
        <item x="556"/>
        <item x="136"/>
        <item x="557"/>
        <item x="83"/>
        <item x="73"/>
        <item x="86"/>
        <item x="84"/>
        <item x="89"/>
        <item x="76"/>
        <item x="75"/>
        <item x="480"/>
        <item x="94"/>
        <item x="119"/>
        <item x="683"/>
        <item x="116"/>
        <item x="489"/>
        <item x="199"/>
        <item x="488"/>
        <item x="130"/>
        <item x="686"/>
        <item x="486"/>
        <item x="487"/>
        <item x="684"/>
        <item x="625"/>
        <item x="491"/>
        <item x="131"/>
        <item x="477"/>
        <item x="115"/>
        <item x="207"/>
        <item x="124"/>
        <item x="123"/>
        <item x="95"/>
        <item x="125"/>
        <item x="482"/>
        <item x="127"/>
        <item x="134"/>
        <item x="481"/>
        <item x="479"/>
        <item x="478"/>
        <item x="687"/>
        <item x="360"/>
        <item x="337"/>
        <item x="402"/>
        <item x="361"/>
        <item x="404"/>
        <item x="399"/>
        <item x="398"/>
        <item x="338"/>
        <item x="16"/>
        <item x="339"/>
        <item x="362"/>
        <item x="341"/>
        <item x="340"/>
        <item x="403"/>
        <item x="517"/>
        <item x="168"/>
        <item x="167"/>
        <item x="706"/>
        <item x="144"/>
        <item x="349"/>
        <item x="350"/>
        <item x="348"/>
        <item x="466"/>
        <item x="310"/>
        <item x="405"/>
        <item x="406"/>
        <item x="627"/>
        <item x="628"/>
        <item x="345"/>
        <item x="352"/>
        <item x="462"/>
        <item x="347"/>
        <item x="374"/>
        <item x="346"/>
        <item x="351"/>
        <item x="312"/>
        <item x="311"/>
        <item x="315"/>
        <item x="309"/>
        <item x="314"/>
        <item x="313"/>
        <item x="456"/>
        <item x="467"/>
        <item x="516"/>
        <item x="515"/>
        <item x="500"/>
        <item x="17"/>
        <item x="407"/>
        <item x="408"/>
        <item x="499"/>
        <item x="267"/>
        <item x="561"/>
        <item x="710"/>
        <item x="503"/>
        <item x="594"/>
        <item x="504"/>
        <item x="304"/>
        <item x="673"/>
        <item x="711"/>
        <item x="709"/>
        <item x="700"/>
        <item x="696"/>
        <item x="697"/>
        <item x="649"/>
        <item x="699"/>
        <item x="457"/>
        <item x="448"/>
        <item x="178"/>
        <item x="271"/>
        <item x="370"/>
        <item x="270"/>
        <item x="373"/>
        <item x="371"/>
        <item x="372"/>
        <item x="279"/>
        <item x="278"/>
        <item x="529"/>
        <item x="502"/>
        <item x="501"/>
        <item x="280"/>
        <item x="530"/>
        <item x="636"/>
        <item x="216"/>
        <item x="209"/>
        <item x="640"/>
        <item x="639"/>
        <item x="635"/>
        <item x="637"/>
        <item x="638"/>
        <item x="588"/>
        <item x="701"/>
        <item x="525"/>
        <item x="206"/>
        <item x="661"/>
        <item x="662"/>
        <item x="215"/>
        <item x="237"/>
        <item x="332"/>
        <item x="548"/>
        <item x="369"/>
        <item x="331"/>
        <item x="617"/>
        <item x="534"/>
        <item x="532"/>
        <item x="524"/>
        <item x="394"/>
        <item x="641"/>
        <item x="164"/>
        <item x="163"/>
        <item x="533"/>
        <item x="592"/>
        <item x="210"/>
        <item x="179"/>
        <item x="391"/>
        <item x="368"/>
        <item x="302"/>
        <item x="703"/>
        <item x="658"/>
        <item x="702"/>
        <item x="213"/>
        <item x="591"/>
        <item x="393"/>
        <item x="214"/>
        <item x="239"/>
        <item x="242"/>
        <item x="241"/>
        <item x="243"/>
        <item x="527"/>
        <item x="174"/>
        <item x="175"/>
        <item x="328"/>
        <item x="618"/>
        <item x="595"/>
        <item x="458"/>
        <item x="459"/>
        <item x="593"/>
        <item x="240"/>
        <item x="440"/>
        <item x="439"/>
        <item x="447"/>
        <item x="171"/>
        <item x="173"/>
        <item x="236"/>
        <item x="327"/>
        <item x="172"/>
        <item x="329"/>
        <item x="526"/>
        <item x="376"/>
        <item x="330"/>
        <item x="245"/>
        <item x="15"/>
        <item x="263"/>
        <item x="264"/>
        <item x="266"/>
        <item x="265"/>
        <item x="262"/>
        <item x="272"/>
        <item x="3"/>
        <item x="269"/>
        <item x="344"/>
        <item x="268"/>
        <item x="277"/>
        <item x="274"/>
        <item x="401"/>
        <item x="32"/>
        <item x="1241"/>
        <item x="768"/>
        <item x="623"/>
        <item x="1221"/>
        <item x="60"/>
        <item x="622"/>
        <item x="654"/>
        <item x="5"/>
        <item x="571"/>
        <item x="211"/>
        <item x="201"/>
        <item x="497"/>
        <item x="665"/>
        <item x="550"/>
        <item x="195"/>
        <item x="118"/>
        <item x="120"/>
        <item x="549"/>
        <item x="708"/>
        <item x="121"/>
        <item x="485"/>
        <item x="426"/>
        <item x="704"/>
        <item x="837"/>
        <item x="836"/>
        <item x="780"/>
        <item x="771"/>
        <item x="781"/>
        <item x="776"/>
        <item x="766"/>
        <item x="770"/>
        <item x="767"/>
        <item x="170"/>
        <item x="169"/>
        <item x="779"/>
        <item x="35"/>
        <item x="37"/>
        <item x="409"/>
        <item x="400"/>
        <item x="34"/>
        <item x="498"/>
        <item x="42"/>
        <item x="41"/>
        <item x="659"/>
        <item x="188"/>
        <item x="40"/>
        <item x="44"/>
        <item x="43"/>
        <item x="410"/>
        <item x="31"/>
        <item x="50"/>
        <item x="7"/>
        <item x="621"/>
        <item x="51"/>
        <item x="233"/>
        <item x="219"/>
        <item x="132"/>
        <item x="284"/>
        <item x="285"/>
        <item x="45"/>
        <item x="290"/>
        <item x="46"/>
        <item x="189"/>
        <item x="626"/>
        <item x="650"/>
        <item x="644"/>
        <item x="643"/>
        <item x="653"/>
        <item x="184"/>
        <item x="651"/>
        <item x="288"/>
        <item x="289"/>
        <item x="287"/>
        <item x="303"/>
        <item x="535"/>
        <item x="291"/>
        <item x="133"/>
        <item x="29"/>
        <item x="62"/>
        <item x="590"/>
        <item x="443"/>
        <item x="446"/>
        <item x="176"/>
        <item x="445"/>
        <item x="193"/>
        <item x="259"/>
        <item x="260"/>
        <item x="292"/>
        <item x="293"/>
        <item x="294"/>
        <item x="629"/>
        <item x="286"/>
        <item x="8"/>
        <item x="9"/>
        <item x="297"/>
        <item x="177"/>
        <item x="256"/>
        <item x="253"/>
        <item x="139"/>
        <item x="392"/>
        <item x="342"/>
        <item x="343"/>
        <item x="141"/>
        <item x="395"/>
        <item x="142"/>
        <item x="572"/>
        <item x="143"/>
        <item x="246"/>
        <item x="257"/>
        <item x="509"/>
        <item x="140"/>
        <item x="258"/>
        <item x="511"/>
        <item x="250"/>
        <item x="255"/>
        <item x="254"/>
        <item x="235"/>
        <item x="521"/>
        <item x="520"/>
        <item x="217"/>
        <item x="218"/>
        <item x="185"/>
        <item x="523"/>
        <item x="522"/>
        <item x="192"/>
        <item x="186"/>
        <item x="190"/>
        <item x="191"/>
        <item x="375"/>
        <item x="518"/>
        <item x="117"/>
        <item x="353"/>
        <item x="602"/>
        <item x="354"/>
        <item x="430"/>
        <item x="601"/>
        <item x="429"/>
        <item x="122"/>
        <item x="620"/>
        <item x="198"/>
        <item x="6"/>
        <item x="624"/>
        <item x="428"/>
        <item x="619"/>
        <item x="652"/>
        <item x="187"/>
        <item x="657"/>
        <item x="22"/>
        <item x="333"/>
        <item x="432"/>
        <item x="415"/>
        <item x="545"/>
        <item x="692"/>
        <item x="554"/>
        <item x="358"/>
        <item x="356"/>
        <item x="564"/>
        <item x="563"/>
        <item x="531"/>
        <item x="587"/>
        <item x="336"/>
        <item x="334"/>
        <item x="18"/>
        <item x="335"/>
        <item x="519"/>
        <item x="656"/>
        <item x="355"/>
        <item x="21"/>
        <item x="24"/>
        <item x="471"/>
        <item x="468"/>
        <item x="162"/>
        <item x="476"/>
        <item x="551"/>
        <item x="161"/>
        <item x="586"/>
        <item x="589"/>
        <item x="159"/>
        <item x="25"/>
        <item x="666"/>
        <item x="667"/>
        <item x="28"/>
        <item x="26"/>
        <item x="19"/>
        <item x="20"/>
        <item x="53"/>
        <item x="58"/>
        <item x="181"/>
        <item x="55"/>
        <item x="474"/>
        <item x="475"/>
        <item x="567"/>
        <item x="552"/>
        <item x="631"/>
        <item x="630"/>
        <item x="138"/>
        <item x="150"/>
        <item x="380"/>
        <item x="472"/>
        <item x="473"/>
        <item x="52"/>
        <item x="54"/>
        <item x="56"/>
        <item x="469"/>
        <item x="57"/>
        <item x="470"/>
        <item x="553"/>
        <item x="0"/>
        <item x="92"/>
        <item x="135"/>
        <item x="14"/>
        <item x="151"/>
        <item x="568"/>
        <item x="30"/>
        <item x="2"/>
        <item x="48"/>
        <item x="155"/>
        <item x="13"/>
        <item x="154"/>
        <item x="12"/>
        <item x="39"/>
        <item x="33"/>
        <item x="229"/>
        <item x="225"/>
        <item x="231"/>
        <item x="230"/>
        <item x="232"/>
        <item x="153"/>
        <item x="221"/>
        <item x="152"/>
        <item x="222"/>
        <item x="570"/>
        <item x="569"/>
        <item x="27"/>
        <item x="228"/>
        <item x="555"/>
        <item x="194"/>
        <item x="183"/>
        <item x="382"/>
        <item x="381"/>
        <item x="384"/>
        <item x="396"/>
        <item x="182"/>
        <item x="226"/>
        <item x="224"/>
        <item x="227"/>
        <item x="180"/>
        <item x="379"/>
        <item x="383"/>
        <item x="220"/>
        <item x="546"/>
        <item x="824"/>
        <item x="820"/>
        <item x="821"/>
        <item x="818"/>
        <item x="819"/>
        <item x="822"/>
        <item x="848"/>
        <item x="840"/>
        <item x="841"/>
        <item x="842"/>
        <item x="846"/>
        <item x="845"/>
        <item x="847"/>
        <item x="166"/>
        <item x="823"/>
        <item x="774"/>
        <item x="773"/>
        <item x="765"/>
        <item x="769"/>
        <item x="764"/>
        <item x="763"/>
        <item x="762"/>
        <item x="759"/>
        <item x="761"/>
        <item x="760"/>
        <item x="775"/>
        <item x="757"/>
        <item x="756"/>
        <item x="758"/>
        <item x="772"/>
        <item x="755"/>
        <item x="754"/>
        <item x="753"/>
        <item x="751"/>
        <item x="752"/>
        <item x="811"/>
        <item x="796"/>
        <item x="795"/>
        <item x="797"/>
        <item x="814"/>
        <item x="798"/>
        <item x="1844"/>
        <item x="799"/>
        <item x="812"/>
        <item x="810"/>
        <item x="813"/>
        <item x="891"/>
        <item x="830"/>
        <item x="896"/>
        <item x="907"/>
        <item x="905"/>
        <item x="898"/>
        <item x="897"/>
        <item x="802"/>
        <item x="801"/>
        <item x="800"/>
        <item x="793"/>
        <item x="803"/>
        <item x="808"/>
        <item x="815"/>
        <item x="817"/>
        <item x="809"/>
        <item x="816"/>
        <item x="827"/>
        <item x="826"/>
        <item x="825"/>
        <item x="835"/>
        <item x="1220"/>
        <item x="1222"/>
        <item x="839"/>
        <item x="829"/>
        <item x="828"/>
        <item x="833"/>
        <item x="843"/>
        <item x="38"/>
        <item x="59"/>
        <item x="49"/>
        <item x="47"/>
        <item x="832"/>
        <item x="831"/>
        <item x="834"/>
        <item x="844"/>
        <item x="838"/>
        <item x="1843"/>
        <item x="788"/>
        <item x="789"/>
        <item x="792"/>
        <item x="778"/>
        <item x="777"/>
        <item x="786"/>
        <item x="785"/>
        <item x="784"/>
        <item x="787"/>
        <item x="790"/>
        <item x="791"/>
        <item x="783"/>
        <item x="782"/>
        <item x="1214"/>
        <item x="1203"/>
        <item x="744"/>
        <item x="1270"/>
        <item x="1269"/>
        <item x="1263"/>
        <item x="1261"/>
        <item x="1264"/>
        <item x="1273"/>
        <item x="1262"/>
        <item x="1265"/>
        <item x="1268"/>
        <item x="1271"/>
        <item x="1296"/>
        <item x="1297"/>
        <item x="1290"/>
        <item x="1289"/>
        <item x="1291"/>
        <item x="1292"/>
        <item x="1295"/>
        <item x="1294"/>
        <item x="1252"/>
        <item x="894"/>
        <item x="893"/>
        <item x="892"/>
        <item x="794"/>
        <item x="807"/>
        <item x="806"/>
        <item x="849"/>
        <item x="914"/>
        <item x="895"/>
        <item x="930"/>
        <item x="933"/>
        <item x="931"/>
        <item x="932"/>
        <item x="909"/>
        <item x="918"/>
        <item x="915"/>
        <item x="916"/>
        <item x="917"/>
        <item x="850"/>
        <item x="950"/>
        <item x="941"/>
        <item x="942"/>
        <item x="851"/>
        <item x="948"/>
        <item x="949"/>
        <item x="940"/>
        <item x="935"/>
        <item x="936"/>
        <item x="952"/>
        <item x="951"/>
        <item x="955"/>
        <item x="919"/>
        <item x="934"/>
        <item x="954"/>
        <item x="953"/>
        <item x="947"/>
        <item x="924"/>
        <item x="923"/>
        <item x="927"/>
        <item x="922"/>
        <item x="921"/>
        <item x="920"/>
        <item x="858"/>
        <item x="928"/>
        <item x="929"/>
        <item x="925"/>
        <item x="926"/>
        <item x="861"/>
        <item x="856"/>
        <item x="857"/>
        <item x="862"/>
        <item x="871"/>
        <item x="869"/>
        <item x="870"/>
        <item x="866"/>
        <item x="863"/>
        <item x="864"/>
        <item x="855"/>
        <item x="875"/>
        <item x="873"/>
        <item x="867"/>
        <item x="868"/>
        <item x="865"/>
        <item x="876"/>
        <item x="910"/>
        <item x="906"/>
        <item x="887"/>
        <item x="912"/>
        <item x="911"/>
        <item x="908"/>
        <item x="903"/>
        <item x="904"/>
        <item x="890"/>
        <item x="874"/>
        <item x="901"/>
        <item x="899"/>
        <item x="902"/>
        <item x="900"/>
        <item x="946"/>
        <item x="804"/>
        <item x="939"/>
        <item x="860"/>
        <item x="943"/>
        <item x="945"/>
        <item x="859"/>
        <item x="944"/>
        <item x="937"/>
        <item x="938"/>
        <item x="805"/>
        <item x="888"/>
        <item x="889"/>
        <item x="881"/>
        <item x="877"/>
        <item x="878"/>
        <item x="886"/>
        <item x="883"/>
        <item x="884"/>
        <item x="885"/>
        <item x="882"/>
        <item x="879"/>
        <item x="913"/>
        <item x="880"/>
        <item x="578"/>
        <item x="581"/>
        <item x="579"/>
        <item x="670"/>
        <item x="693"/>
        <item x="668"/>
        <item x="580"/>
        <item x="149"/>
        <item x="676"/>
        <item x="23"/>
        <item x="108"/>
        <item x="97"/>
        <item x="100"/>
        <item x="110"/>
        <item x="102"/>
        <item x="104"/>
        <item x="103"/>
        <item x="113"/>
        <item x="112"/>
        <item x="114"/>
        <item x="106"/>
        <item x="200"/>
        <item x="513"/>
        <item x="273"/>
        <item x="646"/>
        <item x="648"/>
        <item x="647"/>
        <item x="645"/>
        <item x="514"/>
        <item x="281"/>
        <item x="283"/>
        <item x="282"/>
        <item x="385"/>
        <item x="387"/>
        <item x="386"/>
        <item x="389"/>
        <item x="388"/>
        <item x="367"/>
        <item x="366"/>
        <item x="365"/>
        <item x="364"/>
        <item x="363"/>
        <item x="359"/>
        <item x="157"/>
        <item x="156"/>
        <item x="160"/>
        <item x="158"/>
        <item x="606"/>
        <item x="605"/>
        <item x="610"/>
        <item x="146"/>
        <item x="611"/>
        <item x="431"/>
        <item x="433"/>
        <item x="434"/>
        <item x="608"/>
        <item x="435"/>
        <item x="609"/>
        <item x="147"/>
        <item x="442"/>
        <item x="1201"/>
        <item x="165"/>
        <item x="1257"/>
        <item x="1258"/>
        <item x="1253"/>
        <item x="1254"/>
        <item x="1256"/>
        <item x="1255"/>
        <item x="1260"/>
        <item x="1259"/>
        <item x="852"/>
        <item x="854"/>
        <item x="735"/>
        <item x="1104"/>
        <item x="736"/>
        <item x="1279"/>
        <item x="1286"/>
        <item x="1246"/>
        <item x="1219"/>
        <item x="1229"/>
        <item x="1217"/>
        <item x="1282"/>
        <item x="1285"/>
        <item x="1283"/>
        <item x="1278"/>
        <item x="1284"/>
        <item x="1276"/>
        <item x="1287"/>
        <item x="1280"/>
        <item x="1281"/>
        <item x="1288"/>
        <item x="1225"/>
        <item x="1224"/>
        <item x="1277"/>
        <item x="1227"/>
        <item x="1243"/>
        <item x="1230"/>
        <item x="1242"/>
        <item x="1231"/>
        <item x="1211"/>
        <item x="1212"/>
        <item x="1210"/>
        <item x="1213"/>
        <item x="1353"/>
        <item x="1233"/>
        <item x="1228"/>
        <item x="1234"/>
        <item x="1236"/>
        <item x="1240"/>
        <item x="1239"/>
        <item x="1206"/>
        <item x="1207"/>
        <item x="1204"/>
        <item x="1205"/>
        <item x="1226"/>
        <item x="1192"/>
        <item x="1193"/>
        <item x="1194"/>
        <item x="1200"/>
        <item x="1202"/>
        <item x="1195"/>
        <item x="1247"/>
        <item x="1191"/>
        <item x="1198"/>
        <item x="1196"/>
        <item x="1199"/>
        <item x="1197"/>
        <item x="1249"/>
        <item x="1248"/>
        <item x="1251"/>
        <item x="1250"/>
        <item x="853"/>
        <item x="750"/>
        <item x="872"/>
        <item x="1223"/>
        <item x="1266"/>
        <item x="1267"/>
        <item x="1275"/>
        <item x="1274"/>
        <item x="1293"/>
        <item x="1272"/>
        <item x="1"/>
        <item x="10"/>
        <item x="11"/>
        <item x="36"/>
        <item x="203"/>
        <item x="234"/>
        <item x="316"/>
        <item x="323"/>
        <item x="441"/>
        <item x="444"/>
        <item x="698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7"/>
        <item x="738"/>
        <item x="739"/>
        <item x="740"/>
        <item x="741"/>
        <item x="742"/>
        <item x="743"/>
        <item x="745"/>
        <item x="746"/>
        <item x="747"/>
        <item x="748"/>
        <item x="749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208"/>
        <item x="1209"/>
        <item x="1215"/>
        <item x="1216"/>
        <item x="1218"/>
        <item x="1232"/>
        <item x="1235"/>
        <item x="1237"/>
        <item x="1238"/>
        <item x="1244"/>
        <item x="1245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8"/>
  </rowFields>
  <rowItems count="18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 t="grand">
      <x/>
    </i>
  </rowItems>
  <colItems count="1">
    <i/>
  </colItems>
  <dataFields count="1">
    <dataField name="Sum of Net_Amount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PivotTable3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3:H108" firstHeaderRow="1" firstDataRow="1" firstDataCol="8"/>
  <pivotFields count="25">
    <pivotField axis="axisRow" compact="0" outline="0" showAll="0" defaultSubtotal="0">
      <items count="3">
        <item x="0"/>
        <item x="2"/>
        <item x="1"/>
      </items>
    </pivotField>
    <pivotField axis="axisRow" compact="0" outline="0" showAll="0" defaultSubtotal="0">
      <items count="16">
        <item x="13"/>
        <item x="12"/>
        <item x="9"/>
        <item x="3"/>
        <item x="8"/>
        <item x="10"/>
        <item x="14"/>
        <item x="6"/>
        <item x="7"/>
        <item x="1"/>
        <item x="0"/>
        <item x="11"/>
        <item x="4"/>
        <item x="2"/>
        <item x="5"/>
        <item x="15"/>
      </items>
    </pivotField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61">
        <item x="88"/>
        <item x="94"/>
        <item x="107"/>
        <item x="858"/>
        <item x="993"/>
        <item x="775"/>
        <item x="793"/>
        <item x="790"/>
        <item x="806"/>
        <item x="807"/>
        <item x="752"/>
        <item x="784"/>
        <item x="981"/>
        <item x="815"/>
        <item x="952"/>
        <item x="812"/>
        <item x="826"/>
        <item x="753"/>
        <item x="951"/>
        <item x="189"/>
        <item x="728"/>
        <item x="831"/>
        <item x="922"/>
        <item x="843"/>
        <item x="725"/>
        <item x="742"/>
        <item x="829"/>
        <item x="836"/>
        <item x="864"/>
        <item x="902"/>
        <item x="79"/>
        <item x="133"/>
        <item x="212"/>
        <item x="221"/>
        <item x="804"/>
        <item x="841"/>
        <item x="907"/>
        <item x="989"/>
        <item x="878"/>
        <item x="944"/>
        <item x="973"/>
        <item x="788"/>
        <item x="956"/>
        <item x="884"/>
        <item x="639"/>
        <item x="760"/>
        <item x="838"/>
        <item x="871"/>
        <item x="772"/>
        <item x="875"/>
        <item x="215"/>
        <item x="222"/>
        <item x="980"/>
        <item x="669"/>
        <item x="798"/>
        <item x="948"/>
        <item x="792"/>
        <item x="988"/>
        <item x="986"/>
        <item x="234"/>
        <item x="789"/>
        <item x="801"/>
        <item x="905"/>
        <item x="1031"/>
        <item x="1053"/>
        <item x="202"/>
        <item x="195"/>
        <item x="198"/>
        <item x="928"/>
        <item x="937"/>
        <item x="362"/>
        <item x="505"/>
        <item x="757"/>
        <item x="390"/>
        <item x="823"/>
        <item x="913"/>
        <item x="1059"/>
        <item x="842"/>
        <item x="1060"/>
        <item x="1025"/>
        <item x="1006"/>
        <item x="1007"/>
        <item x="1018"/>
        <item x="1030"/>
        <item x="1029"/>
        <item x="1058"/>
        <item x="1057"/>
        <item x="32"/>
        <item x="541"/>
        <item x="77"/>
        <item x="83"/>
        <item x="101"/>
        <item x="104"/>
        <item x="147"/>
        <item x="182"/>
        <item x="194"/>
        <item x="203"/>
        <item x="216"/>
        <item x="223"/>
        <item x="224"/>
        <item x="226"/>
        <item x="239"/>
        <item x="242"/>
        <item x="244"/>
        <item x="253"/>
        <item x="258"/>
        <item x="257"/>
        <item x="310"/>
        <item x="416"/>
        <item x="451"/>
        <item x="452"/>
        <item x="453"/>
        <item x="454"/>
        <item x="469"/>
        <item x="491"/>
        <item x="490"/>
        <item x="554"/>
        <item x="555"/>
        <item x="573"/>
        <item x="581"/>
        <item x="582"/>
        <item x="600"/>
        <item x="603"/>
        <item x="602"/>
        <item x="604"/>
        <item x="601"/>
        <item x="605"/>
        <item x="617"/>
        <item x="616"/>
        <item x="619"/>
        <item x="618"/>
        <item x="626"/>
        <item x="642"/>
        <item x="649"/>
        <item x="650"/>
        <item x="651"/>
        <item x="711"/>
        <item x="710"/>
        <item x="720"/>
        <item x="732"/>
        <item x="741"/>
        <item x="762"/>
        <item x="764"/>
        <item x="771"/>
        <item x="782"/>
        <item x="840"/>
        <item x="811"/>
        <item x="810"/>
        <item x="813"/>
        <item x="819"/>
        <item x="849"/>
        <item x="862"/>
        <item x="883"/>
        <item x="893"/>
        <item x="912"/>
        <item x="911"/>
        <item x="914"/>
        <item x="929"/>
        <item x="939"/>
        <item x="945"/>
        <item x="947"/>
        <item x="955"/>
        <item x="968"/>
        <item x="982"/>
        <item x="1002"/>
        <item x="238"/>
        <item x="915"/>
        <item x="1039"/>
        <item x="1040"/>
        <item x="1042"/>
        <item x="1041"/>
        <item x="1056"/>
        <item x="21"/>
        <item x="1015"/>
        <item x="1014"/>
        <item x="1012"/>
        <item x="1013"/>
        <item x="1011"/>
        <item x="1010"/>
        <item x="1055"/>
        <item x="1054"/>
        <item x="30"/>
        <item x="33"/>
        <item x="34"/>
        <item x="60"/>
        <item x="82"/>
        <item x="80"/>
        <item x="92"/>
        <item x="95"/>
        <item x="105"/>
        <item x="118"/>
        <item x="166"/>
        <item x="281"/>
        <item x="307"/>
        <item x="339"/>
        <item x="338"/>
        <item x="336"/>
        <item x="337"/>
        <item x="365"/>
        <item x="372"/>
        <item x="374"/>
        <item x="375"/>
        <item x="408"/>
        <item x="409"/>
        <item x="418"/>
        <item x="419"/>
        <item x="417"/>
        <item x="431"/>
        <item x="459"/>
        <item x="462"/>
        <item x="485"/>
        <item x="502"/>
        <item x="514"/>
        <item x="524"/>
        <item x="529"/>
        <item x="530"/>
        <item x="577"/>
        <item x="584"/>
        <item x="585"/>
        <item x="586"/>
        <item x="590"/>
        <item x="607"/>
        <item x="613"/>
        <item x="640"/>
        <item x="663"/>
        <item x="670"/>
        <item x="685"/>
        <item x="729"/>
        <item x="736"/>
        <item x="740"/>
        <item x="749"/>
        <item x="756"/>
        <item x="758"/>
        <item x="759"/>
        <item x="769"/>
        <item x="770"/>
        <item x="779"/>
        <item x="783"/>
        <item x="785"/>
        <item x="802"/>
        <item x="830"/>
        <item x="847"/>
        <item x="859"/>
        <item x="869"/>
        <item x="879"/>
        <item x="890"/>
        <item x="892"/>
        <item x="894"/>
        <item x="895"/>
        <item x="899"/>
        <item x="901"/>
        <item x="918"/>
        <item x="919"/>
        <item x="920"/>
        <item x="926"/>
        <item x="931"/>
        <item x="938"/>
        <item x="949"/>
        <item x="964"/>
        <item x="963"/>
        <item x="967"/>
        <item x="960"/>
        <item x="961"/>
        <item x="978"/>
        <item x="979"/>
        <item x="985"/>
        <item x="984"/>
        <item x="990"/>
        <item x="946"/>
        <item x="666"/>
        <item x="1052"/>
        <item x="7"/>
        <item x="10"/>
        <item x="12"/>
        <item x="16"/>
        <item x="13"/>
        <item x="15"/>
        <item x="14"/>
        <item x="20"/>
        <item x="25"/>
        <item x="24"/>
        <item x="23"/>
        <item x="22"/>
        <item x="27"/>
        <item x="28"/>
        <item x="29"/>
        <item x="1009"/>
        <item x="1038"/>
        <item x="1033"/>
        <item x="1043"/>
        <item x="1044"/>
        <item x="47"/>
        <item x="1032"/>
        <item x="1037"/>
        <item x="1036"/>
        <item x="1035"/>
        <item x="1034"/>
        <item x="50"/>
        <item x="51"/>
        <item x="54"/>
        <item x="65"/>
        <item x="75"/>
        <item x="76"/>
        <item x="86"/>
        <item x="85"/>
        <item x="84"/>
        <item x="87"/>
        <item x="97"/>
        <item x="102"/>
        <item x="103"/>
        <item x="112"/>
        <item x="113"/>
        <item x="115"/>
        <item x="122"/>
        <item x="124"/>
        <item x="125"/>
        <item x="128"/>
        <item x="129"/>
        <item x="130"/>
        <item x="135"/>
        <item x="127"/>
        <item x="141"/>
        <item x="140"/>
        <item x="143"/>
        <item x="151"/>
        <item x="150"/>
        <item x="148"/>
        <item x="149"/>
        <item x="156"/>
        <item x="152"/>
        <item x="157"/>
        <item x="158"/>
        <item x="159"/>
        <item x="160"/>
        <item x="162"/>
        <item x="163"/>
        <item x="164"/>
        <item x="165"/>
        <item x="168"/>
        <item x="169"/>
        <item x="167"/>
        <item x="170"/>
        <item x="173"/>
        <item x="175"/>
        <item x="186"/>
        <item x="190"/>
        <item x="193"/>
        <item x="199"/>
        <item x="200"/>
        <item x="192"/>
        <item x="201"/>
        <item x="204"/>
        <item x="206"/>
        <item x="211"/>
        <item x="208"/>
        <item x="209"/>
        <item x="213"/>
        <item x="214"/>
        <item x="218"/>
        <item x="220"/>
        <item x="225"/>
        <item x="235"/>
        <item x="236"/>
        <item x="237"/>
        <item x="255"/>
        <item x="256"/>
        <item x="259"/>
        <item x="260"/>
        <item x="262"/>
        <item x="261"/>
        <item x="266"/>
        <item x="265"/>
        <item x="267"/>
        <item x="269"/>
        <item x="274"/>
        <item x="276"/>
        <item x="277"/>
        <item x="283"/>
        <item x="286"/>
        <item x="287"/>
        <item x="289"/>
        <item x="288"/>
        <item x="294"/>
        <item x="297"/>
        <item x="302"/>
        <item x="303"/>
        <item x="306"/>
        <item x="309"/>
        <item x="308"/>
        <item x="311"/>
        <item x="312"/>
        <item x="314"/>
        <item x="317"/>
        <item x="316"/>
        <item x="318"/>
        <item x="321"/>
        <item x="323"/>
        <item x="329"/>
        <item x="331"/>
        <item x="330"/>
        <item x="327"/>
        <item x="334"/>
        <item x="341"/>
        <item x="344"/>
        <item x="348"/>
        <item x="349"/>
        <item x="350"/>
        <item x="352"/>
        <item x="353"/>
        <item x="354"/>
        <item x="356"/>
        <item x="357"/>
        <item x="358"/>
        <item x="359"/>
        <item x="361"/>
        <item x="360"/>
        <item x="363"/>
        <item x="364"/>
        <item x="367"/>
        <item x="376"/>
        <item x="377"/>
        <item x="378"/>
        <item x="381"/>
        <item x="389"/>
        <item x="382"/>
        <item x="387"/>
        <item x="386"/>
        <item x="383"/>
        <item x="384"/>
        <item x="385"/>
        <item x="392"/>
        <item x="391"/>
        <item x="394"/>
        <item x="393"/>
        <item x="397"/>
        <item x="396"/>
        <item x="398"/>
        <item x="414"/>
        <item x="399"/>
        <item x="400"/>
        <item x="403"/>
        <item x="404"/>
        <item x="401"/>
        <item x="402"/>
        <item x="407"/>
        <item x="406"/>
        <item x="405"/>
        <item x="415"/>
        <item x="420"/>
        <item x="423"/>
        <item x="422"/>
        <item x="421"/>
        <item x="426"/>
        <item x="427"/>
        <item x="440"/>
        <item x="439"/>
        <item x="438"/>
        <item x="441"/>
        <item x="443"/>
        <item x="448"/>
        <item x="447"/>
        <item x="445"/>
        <item x="449"/>
        <item x="457"/>
        <item x="458"/>
        <item x="456"/>
        <item x="460"/>
        <item x="461"/>
        <item x="463"/>
        <item x="466"/>
        <item x="465"/>
        <item x="467"/>
        <item x="468"/>
        <item x="476"/>
        <item x="470"/>
        <item x="478"/>
        <item x="477"/>
        <item x="475"/>
        <item x="471"/>
        <item x="472"/>
        <item x="474"/>
        <item x="473"/>
        <item x="484"/>
        <item x="489"/>
        <item x="488"/>
        <item x="493"/>
        <item x="496"/>
        <item x="499"/>
        <item x="494"/>
        <item x="498"/>
        <item x="497"/>
        <item x="495"/>
        <item x="500"/>
        <item x="503"/>
        <item x="504"/>
        <item x="507"/>
        <item x="506"/>
        <item x="510"/>
        <item x="513"/>
        <item x="512"/>
        <item x="515"/>
        <item x="520"/>
        <item x="521"/>
        <item x="522"/>
        <item x="536"/>
        <item x="535"/>
        <item x="539"/>
        <item x="545"/>
        <item x="549"/>
        <item x="550"/>
        <item x="551"/>
        <item x="553"/>
        <item x="552"/>
        <item x="558"/>
        <item x="559"/>
        <item x="560"/>
        <item x="561"/>
        <item x="564"/>
        <item x="565"/>
        <item x="566"/>
        <item x="569"/>
        <item x="574"/>
        <item x="575"/>
        <item x="576"/>
        <item x="578"/>
        <item x="579"/>
        <item x="587"/>
        <item x="588"/>
        <item x="589"/>
        <item x="592"/>
        <item x="595"/>
        <item x="596"/>
        <item x="599"/>
        <item x="597"/>
        <item x="608"/>
        <item x="612"/>
        <item x="611"/>
        <item x="614"/>
        <item x="615"/>
        <item x="620"/>
        <item x="622"/>
        <item x="631"/>
        <item x="632"/>
        <item x="633"/>
        <item x="637"/>
        <item x="641"/>
        <item x="647"/>
        <item x="646"/>
        <item x="648"/>
        <item x="657"/>
        <item x="660"/>
        <item x="661"/>
        <item x="662"/>
        <item x="664"/>
        <item x="665"/>
        <item x="667"/>
        <item x="668"/>
        <item x="672"/>
        <item x="673"/>
        <item x="674"/>
        <item x="676"/>
        <item x="677"/>
        <item x="678"/>
        <item x="679"/>
        <item x="680"/>
        <item x="681"/>
        <item x="684"/>
        <item x="706"/>
        <item x="707"/>
        <item x="705"/>
        <item x="718"/>
        <item x="750"/>
        <item x="774"/>
        <item x="958"/>
        <item x="795"/>
        <item x="796"/>
        <item x="797"/>
        <item x="809"/>
        <item x="808"/>
        <item x="803"/>
        <item x="816"/>
        <item x="825"/>
        <item x="833"/>
        <item x="835"/>
        <item x="837"/>
        <item x="851"/>
        <item x="860"/>
        <item x="865"/>
        <item x="867"/>
        <item x="870"/>
        <item x="903"/>
        <item x="904"/>
        <item x="909"/>
        <item x="921"/>
        <item x="923"/>
        <item x="925"/>
        <item x="927"/>
        <item x="933"/>
        <item x="934"/>
        <item x="941"/>
        <item x="940"/>
        <item x="957"/>
        <item x="962"/>
        <item x="965"/>
        <item x="966"/>
        <item x="975"/>
        <item x="987"/>
        <item x="1001"/>
        <item x="1005"/>
        <item x="1004"/>
        <item x="1008"/>
        <item x="1019"/>
        <item x="1017"/>
        <item x="1023"/>
        <item x="1022"/>
        <item x="37"/>
        <item x="39"/>
        <item x="38"/>
        <item x="1045"/>
        <item x="36"/>
        <item x="31"/>
        <item x="1051"/>
        <item x="1050"/>
        <item x="1049"/>
        <item x="1048"/>
        <item x="1047"/>
        <item x="1046"/>
        <item x="630"/>
        <item x="780"/>
        <item x="716"/>
        <item x="8"/>
        <item x="9"/>
        <item x="48"/>
        <item x="53"/>
        <item x="78"/>
        <item x="81"/>
        <item x="93"/>
        <item x="98"/>
        <item x="106"/>
        <item x="111"/>
        <item x="119"/>
        <item x="126"/>
        <item x="137"/>
        <item x="176"/>
        <item x="183"/>
        <item x="184"/>
        <item x="205"/>
        <item x="251"/>
        <item x="252"/>
        <item x="371"/>
        <item x="366"/>
        <item x="379"/>
        <item x="442"/>
        <item x="446"/>
        <item x="525"/>
        <item x="537"/>
        <item x="546"/>
        <item x="598"/>
        <item x="621"/>
        <item x="643"/>
        <item x="645"/>
        <item x="735"/>
        <item x="743"/>
        <item x="744"/>
        <item x="755"/>
        <item x="761"/>
        <item x="767"/>
        <item x="787"/>
        <item x="791"/>
        <item x="799"/>
        <item x="805"/>
        <item x="820"/>
        <item x="821"/>
        <item x="822"/>
        <item x="845"/>
        <item x="850"/>
        <item x="891"/>
        <item x="863"/>
        <item x="874"/>
        <item x="885"/>
        <item x="898"/>
        <item x="916"/>
        <item x="936"/>
        <item x="935"/>
        <item x="953"/>
        <item x="972"/>
        <item x="969"/>
        <item x="976"/>
        <item x="977"/>
        <item x="996"/>
        <item x="998"/>
        <item x="997"/>
        <item x="1016"/>
        <item x="1021"/>
        <item x="0"/>
        <item x="1"/>
        <item x="2"/>
        <item x="3"/>
        <item x="4"/>
        <item x="5"/>
        <item x="6"/>
        <item x="11"/>
        <item x="17"/>
        <item x="18"/>
        <item x="19"/>
        <item x="26"/>
        <item x="35"/>
        <item x="40"/>
        <item x="41"/>
        <item x="42"/>
        <item x="43"/>
        <item x="44"/>
        <item x="45"/>
        <item x="46"/>
        <item x="49"/>
        <item x="52"/>
        <item x="55"/>
        <item x="56"/>
        <item x="57"/>
        <item x="58"/>
        <item x="59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89"/>
        <item x="90"/>
        <item x="91"/>
        <item x="96"/>
        <item x="99"/>
        <item x="100"/>
        <item x="108"/>
        <item x="109"/>
        <item x="110"/>
        <item x="114"/>
        <item x="116"/>
        <item x="117"/>
        <item x="120"/>
        <item x="121"/>
        <item x="123"/>
        <item x="131"/>
        <item x="132"/>
        <item x="134"/>
        <item x="136"/>
        <item x="138"/>
        <item x="139"/>
        <item x="142"/>
        <item x="144"/>
        <item x="145"/>
        <item x="146"/>
        <item x="153"/>
        <item x="154"/>
        <item x="155"/>
        <item x="161"/>
        <item x="171"/>
        <item x="172"/>
        <item x="174"/>
        <item x="177"/>
        <item x="178"/>
        <item x="179"/>
        <item x="180"/>
        <item x="181"/>
        <item x="185"/>
        <item x="187"/>
        <item x="188"/>
        <item x="191"/>
        <item x="196"/>
        <item x="197"/>
        <item x="207"/>
        <item x="210"/>
        <item x="217"/>
        <item x="219"/>
        <item x="227"/>
        <item x="228"/>
        <item x="229"/>
        <item x="230"/>
        <item x="231"/>
        <item x="232"/>
        <item x="233"/>
        <item x="240"/>
        <item x="241"/>
        <item x="243"/>
        <item x="245"/>
        <item x="246"/>
        <item x="247"/>
        <item x="248"/>
        <item x="249"/>
        <item x="250"/>
        <item x="254"/>
        <item x="263"/>
        <item x="264"/>
        <item x="268"/>
        <item x="270"/>
        <item x="271"/>
        <item x="272"/>
        <item x="273"/>
        <item x="275"/>
        <item x="278"/>
        <item x="279"/>
        <item x="280"/>
        <item x="282"/>
        <item x="284"/>
        <item x="285"/>
        <item x="290"/>
        <item x="291"/>
        <item x="292"/>
        <item x="293"/>
        <item x="295"/>
        <item x="296"/>
        <item x="298"/>
        <item x="299"/>
        <item x="300"/>
        <item x="301"/>
        <item x="304"/>
        <item x="305"/>
        <item x="313"/>
        <item x="315"/>
        <item x="319"/>
        <item x="320"/>
        <item x="322"/>
        <item x="324"/>
        <item x="325"/>
        <item x="326"/>
        <item x="328"/>
        <item x="332"/>
        <item x="333"/>
        <item x="335"/>
        <item x="340"/>
        <item x="342"/>
        <item x="343"/>
        <item x="345"/>
        <item x="346"/>
        <item x="347"/>
        <item x="351"/>
        <item x="355"/>
        <item x="368"/>
        <item x="369"/>
        <item x="370"/>
        <item x="373"/>
        <item x="380"/>
        <item x="388"/>
        <item x="395"/>
        <item x="410"/>
        <item x="411"/>
        <item x="412"/>
        <item x="413"/>
        <item x="424"/>
        <item x="425"/>
        <item x="428"/>
        <item x="429"/>
        <item x="430"/>
        <item x="432"/>
        <item x="433"/>
        <item x="434"/>
        <item x="435"/>
        <item x="436"/>
        <item x="437"/>
        <item x="444"/>
        <item x="450"/>
        <item x="455"/>
        <item x="464"/>
        <item x="479"/>
        <item x="480"/>
        <item x="481"/>
        <item x="482"/>
        <item x="483"/>
        <item x="486"/>
        <item x="487"/>
        <item x="492"/>
        <item x="501"/>
        <item x="508"/>
        <item x="509"/>
        <item x="511"/>
        <item x="516"/>
        <item x="517"/>
        <item x="518"/>
        <item x="519"/>
        <item x="523"/>
        <item x="526"/>
        <item x="527"/>
        <item x="528"/>
        <item x="531"/>
        <item x="532"/>
        <item x="533"/>
        <item x="534"/>
        <item x="538"/>
        <item x="540"/>
        <item x="542"/>
        <item x="543"/>
        <item x="544"/>
        <item x="547"/>
        <item x="548"/>
        <item x="556"/>
        <item x="557"/>
        <item x="562"/>
        <item x="563"/>
        <item x="567"/>
        <item x="568"/>
        <item x="570"/>
        <item x="571"/>
        <item x="572"/>
        <item x="580"/>
        <item x="583"/>
        <item x="591"/>
        <item x="593"/>
        <item x="594"/>
        <item x="606"/>
        <item x="609"/>
        <item x="610"/>
        <item x="623"/>
        <item x="624"/>
        <item x="625"/>
        <item x="627"/>
        <item x="628"/>
        <item x="629"/>
        <item x="634"/>
        <item x="635"/>
        <item x="636"/>
        <item x="638"/>
        <item x="644"/>
        <item x="652"/>
        <item x="653"/>
        <item x="654"/>
        <item x="655"/>
        <item x="656"/>
        <item x="658"/>
        <item x="659"/>
        <item x="671"/>
        <item x="675"/>
        <item x="682"/>
        <item x="683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8"/>
        <item x="709"/>
        <item x="712"/>
        <item x="713"/>
        <item x="714"/>
        <item x="715"/>
        <item x="717"/>
        <item x="719"/>
        <item x="721"/>
        <item x="722"/>
        <item x="723"/>
        <item x="724"/>
        <item x="726"/>
        <item x="727"/>
        <item x="730"/>
        <item x="731"/>
        <item x="733"/>
        <item x="734"/>
        <item x="737"/>
        <item x="738"/>
        <item x="739"/>
        <item x="745"/>
        <item x="746"/>
        <item x="747"/>
        <item x="748"/>
        <item x="751"/>
        <item x="754"/>
        <item x="763"/>
        <item x="765"/>
        <item x="766"/>
        <item x="768"/>
        <item x="773"/>
        <item x="776"/>
        <item x="777"/>
        <item x="778"/>
        <item x="781"/>
        <item x="786"/>
        <item x="794"/>
        <item x="800"/>
        <item x="814"/>
        <item x="817"/>
        <item x="818"/>
        <item x="824"/>
        <item x="827"/>
        <item x="828"/>
        <item x="832"/>
        <item x="834"/>
        <item x="839"/>
        <item x="844"/>
        <item x="846"/>
        <item x="848"/>
        <item x="852"/>
        <item x="853"/>
        <item x="854"/>
        <item x="855"/>
        <item x="856"/>
        <item x="857"/>
        <item x="861"/>
        <item x="866"/>
        <item x="868"/>
        <item x="872"/>
        <item x="873"/>
        <item x="876"/>
        <item x="877"/>
        <item x="880"/>
        <item x="881"/>
        <item x="882"/>
        <item x="886"/>
        <item x="887"/>
        <item x="888"/>
        <item x="889"/>
        <item x="896"/>
        <item x="897"/>
        <item x="900"/>
        <item x="906"/>
        <item x="908"/>
        <item x="910"/>
        <item x="917"/>
        <item x="924"/>
        <item x="930"/>
        <item x="932"/>
        <item x="942"/>
        <item x="943"/>
        <item x="950"/>
        <item x="954"/>
        <item x="959"/>
        <item x="970"/>
        <item x="971"/>
        <item x="974"/>
        <item x="983"/>
        <item x="991"/>
        <item x="992"/>
        <item x="994"/>
        <item x="995"/>
        <item x="999"/>
        <item x="1000"/>
        <item x="1003"/>
        <item x="1020"/>
        <item x="1024"/>
        <item x="1026"/>
        <item x="1027"/>
        <item x="1028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19">
        <item x="510"/>
        <item x="31"/>
        <item x="32"/>
        <item x="34"/>
        <item x="37"/>
        <item x="46"/>
        <item x="92"/>
        <item x="95"/>
        <item x="99"/>
        <item x="107"/>
        <item x="112"/>
        <item x="114"/>
        <item x="213"/>
        <item x="223"/>
        <item x="289"/>
        <item x="296"/>
        <item x="297"/>
        <item x="0"/>
        <item x="306"/>
        <item x="345"/>
        <item x="358"/>
        <item x="362"/>
        <item x="365"/>
        <item x="368"/>
        <item x="378"/>
        <item x="380"/>
        <item x="384"/>
        <item x="386"/>
        <item x="387"/>
        <item x="389"/>
        <item x="392"/>
        <item x="394"/>
        <item x="402"/>
        <item x="404"/>
        <item x="405"/>
        <item x="409"/>
        <item x="411"/>
        <item x="418"/>
        <item x="432"/>
        <item x="448"/>
        <item x="451"/>
        <item x="452"/>
        <item x="456"/>
        <item x="482"/>
        <item x="484"/>
        <item x="495"/>
        <item x="497"/>
        <item x="501"/>
        <item x="86"/>
        <item x="473"/>
        <item x="105"/>
        <item x="60"/>
        <item x="408"/>
        <item x="429"/>
        <item x="477"/>
        <item x="43"/>
        <item x="109"/>
        <item x="290"/>
        <item x="463"/>
        <item x="266"/>
        <item x="355"/>
        <item x="351"/>
        <item x="388"/>
        <item x="414"/>
        <item x="423"/>
        <item x="481"/>
        <item x="104"/>
        <item x="491"/>
        <item x="234"/>
        <item x="153"/>
        <item x="434"/>
        <item x="101"/>
        <item x="512"/>
        <item x="483"/>
        <item x="40"/>
        <item x="282"/>
        <item x="276"/>
        <item x="324"/>
        <item x="123"/>
        <item x="113"/>
        <item x="310"/>
        <item x="119"/>
        <item x="468"/>
        <item x="489"/>
        <item x="29"/>
        <item x="67"/>
        <item x="106"/>
        <item x="212"/>
        <item x="291"/>
        <item x="309"/>
        <item x="361"/>
        <item x="370"/>
        <item x="372"/>
        <item x="377"/>
        <item x="396"/>
        <item x="421"/>
        <item x="442"/>
        <item x="454"/>
        <item x="474"/>
        <item x="478"/>
        <item x="480"/>
        <item x="507"/>
        <item x="8"/>
        <item x="511"/>
        <item x="16"/>
        <item x="36"/>
        <item x="38"/>
        <item x="44"/>
        <item x="52"/>
        <item x="76"/>
        <item x="135"/>
        <item x="151"/>
        <item x="167"/>
        <item x="182"/>
        <item x="183"/>
        <item x="184"/>
        <item x="185"/>
        <item x="197"/>
        <item x="198"/>
        <item x="203"/>
        <item x="214"/>
        <item x="217"/>
        <item x="237"/>
        <item x="243"/>
        <item x="249"/>
        <item x="252"/>
        <item x="253"/>
        <item x="279"/>
        <item x="283"/>
        <item x="284"/>
        <item x="287"/>
        <item x="292"/>
        <item x="295"/>
        <item x="307"/>
        <item x="318"/>
        <item x="325"/>
        <item x="335"/>
        <item x="359"/>
        <item x="360"/>
        <item x="363"/>
        <item x="367"/>
        <item x="381"/>
        <item x="413"/>
        <item x="419"/>
        <item x="427"/>
        <item x="439"/>
        <item x="441"/>
        <item x="443"/>
        <item x="444"/>
        <item x="446"/>
        <item x="447"/>
        <item x="460"/>
        <item x="461"/>
        <item x="462"/>
        <item x="466"/>
        <item x="469"/>
        <item x="488"/>
        <item x="496"/>
        <item x="498"/>
        <item x="1"/>
        <item x="3"/>
        <item x="4"/>
        <item x="7"/>
        <item x="9"/>
        <item x="10"/>
        <item x="11"/>
        <item x="13"/>
        <item x="14"/>
        <item x="20"/>
        <item x="28"/>
        <item x="33"/>
        <item x="41"/>
        <item x="42"/>
        <item x="50"/>
        <item x="51"/>
        <item x="53"/>
        <item x="55"/>
        <item x="56"/>
        <item x="58"/>
        <item x="59"/>
        <item x="63"/>
        <item x="65"/>
        <item x="68"/>
        <item x="69"/>
        <item x="70"/>
        <item x="71"/>
        <item x="72"/>
        <item x="73"/>
        <item x="74"/>
        <item x="75"/>
        <item x="77"/>
        <item x="78"/>
        <item x="81"/>
        <item x="83"/>
        <item x="89"/>
        <item x="93"/>
        <item x="96"/>
        <item x="97"/>
        <item x="100"/>
        <item x="102"/>
        <item x="110"/>
        <item x="111"/>
        <item x="121"/>
        <item x="122"/>
        <item x="124"/>
        <item x="125"/>
        <item x="127"/>
        <item x="128"/>
        <item x="129"/>
        <item x="133"/>
        <item x="134"/>
        <item x="137"/>
        <item x="138"/>
        <item x="139"/>
        <item x="143"/>
        <item x="144"/>
        <item x="147"/>
        <item x="148"/>
        <item x="150"/>
        <item x="152"/>
        <item x="154"/>
        <item x="155"/>
        <item x="157"/>
        <item x="158"/>
        <item x="160"/>
        <item x="161"/>
        <item x="164"/>
        <item x="166"/>
        <item x="169"/>
        <item x="170"/>
        <item x="172"/>
        <item x="173"/>
        <item x="174"/>
        <item x="175"/>
        <item x="176"/>
        <item x="177"/>
        <item x="178"/>
        <item x="179"/>
        <item x="180"/>
        <item x="181"/>
        <item x="186"/>
        <item x="187"/>
        <item x="190"/>
        <item x="191"/>
        <item x="192"/>
        <item x="193"/>
        <item x="195"/>
        <item x="196"/>
        <item x="199"/>
        <item x="200"/>
        <item x="201"/>
        <item x="205"/>
        <item x="206"/>
        <item x="208"/>
        <item x="210"/>
        <item x="211"/>
        <item x="216"/>
        <item x="218"/>
        <item x="220"/>
        <item x="221"/>
        <item x="222"/>
        <item x="224"/>
        <item x="229"/>
        <item x="233"/>
        <item x="236"/>
        <item x="238"/>
        <item x="239"/>
        <item x="240"/>
        <item x="242"/>
        <item x="245"/>
        <item x="246"/>
        <item x="247"/>
        <item x="255"/>
        <item x="258"/>
        <item x="260"/>
        <item x="263"/>
        <item x="267"/>
        <item x="268"/>
        <item x="269"/>
        <item x="270"/>
        <item x="272"/>
        <item x="277"/>
        <item x="278"/>
        <item x="280"/>
        <item x="285"/>
        <item x="288"/>
        <item x="293"/>
        <item x="302"/>
        <item x="303"/>
        <item x="304"/>
        <item x="308"/>
        <item x="312"/>
        <item x="315"/>
        <item x="316"/>
        <item x="317"/>
        <item x="319"/>
        <item x="320"/>
        <item x="322"/>
        <item x="323"/>
        <item x="327"/>
        <item x="328"/>
        <item x="329"/>
        <item x="330"/>
        <item x="331"/>
        <item x="332"/>
        <item x="334"/>
        <item x="343"/>
        <item x="349"/>
        <item x="379"/>
        <item x="390"/>
        <item x="391"/>
        <item x="395"/>
        <item x="399"/>
        <item x="401"/>
        <item x="406"/>
        <item x="410"/>
        <item x="424"/>
        <item x="425"/>
        <item x="428"/>
        <item x="449"/>
        <item x="450"/>
        <item x="455"/>
        <item x="457"/>
        <item x="464"/>
        <item x="467"/>
        <item x="471"/>
        <item x="472"/>
        <item x="475"/>
        <item x="485"/>
        <item x="493"/>
        <item x="506"/>
        <item x="509"/>
        <item x="515"/>
        <item x="517"/>
        <item x="12"/>
        <item x="30"/>
        <item x="45"/>
        <item x="49"/>
        <item x="57"/>
        <item x="62"/>
        <item x="87"/>
        <item x="88"/>
        <item x="188"/>
        <item x="207"/>
        <item x="250"/>
        <item x="256"/>
        <item x="264"/>
        <item x="366"/>
        <item x="369"/>
        <item x="375"/>
        <item x="397"/>
        <item x="398"/>
        <item x="422"/>
        <item x="431"/>
        <item x="435"/>
        <item x="445"/>
        <item x="458"/>
        <item x="490"/>
        <item x="494"/>
        <item x="502"/>
        <item x="503"/>
        <item x="514"/>
        <item x="2"/>
        <item x="5"/>
        <item x="6"/>
        <item x="15"/>
        <item x="17"/>
        <item x="18"/>
        <item x="19"/>
        <item x="21"/>
        <item x="22"/>
        <item x="23"/>
        <item x="24"/>
        <item x="25"/>
        <item x="26"/>
        <item x="27"/>
        <item x="35"/>
        <item x="39"/>
        <item x="47"/>
        <item x="48"/>
        <item x="54"/>
        <item x="61"/>
        <item x="64"/>
        <item x="66"/>
        <item x="79"/>
        <item x="80"/>
        <item x="82"/>
        <item x="84"/>
        <item x="85"/>
        <item x="90"/>
        <item x="91"/>
        <item x="94"/>
        <item x="98"/>
        <item x="103"/>
        <item x="108"/>
        <item x="115"/>
        <item x="116"/>
        <item x="117"/>
        <item x="118"/>
        <item x="120"/>
        <item x="126"/>
        <item x="130"/>
        <item x="131"/>
        <item x="132"/>
        <item x="136"/>
        <item x="140"/>
        <item x="141"/>
        <item x="142"/>
        <item x="145"/>
        <item x="146"/>
        <item x="149"/>
        <item x="156"/>
        <item x="159"/>
        <item x="162"/>
        <item x="163"/>
        <item x="165"/>
        <item x="168"/>
        <item x="171"/>
        <item x="189"/>
        <item x="194"/>
        <item x="202"/>
        <item x="204"/>
        <item x="209"/>
        <item x="215"/>
        <item x="219"/>
        <item x="225"/>
        <item x="226"/>
        <item x="227"/>
        <item x="228"/>
        <item x="230"/>
        <item x="231"/>
        <item x="232"/>
        <item x="235"/>
        <item x="241"/>
        <item x="244"/>
        <item x="248"/>
        <item x="251"/>
        <item x="254"/>
        <item x="257"/>
        <item x="259"/>
        <item x="261"/>
        <item x="262"/>
        <item x="265"/>
        <item x="271"/>
        <item x="273"/>
        <item x="274"/>
        <item x="275"/>
        <item x="281"/>
        <item x="286"/>
        <item x="294"/>
        <item x="298"/>
        <item x="299"/>
        <item x="300"/>
        <item x="301"/>
        <item x="305"/>
        <item x="311"/>
        <item x="313"/>
        <item x="314"/>
        <item x="321"/>
        <item x="326"/>
        <item x="333"/>
        <item x="336"/>
        <item x="337"/>
        <item x="338"/>
        <item x="339"/>
        <item x="340"/>
        <item x="341"/>
        <item x="342"/>
        <item x="344"/>
        <item x="346"/>
        <item x="347"/>
        <item x="348"/>
        <item x="350"/>
        <item x="352"/>
        <item x="353"/>
        <item x="354"/>
        <item x="356"/>
        <item x="357"/>
        <item x="364"/>
        <item x="371"/>
        <item x="373"/>
        <item x="374"/>
        <item x="376"/>
        <item x="382"/>
        <item x="383"/>
        <item x="385"/>
        <item x="393"/>
        <item x="400"/>
        <item x="403"/>
        <item x="407"/>
        <item x="412"/>
        <item x="415"/>
        <item x="416"/>
        <item x="417"/>
        <item x="420"/>
        <item x="426"/>
        <item x="430"/>
        <item x="433"/>
        <item x="436"/>
        <item x="437"/>
        <item x="438"/>
        <item x="440"/>
        <item x="453"/>
        <item x="459"/>
        <item x="465"/>
        <item x="470"/>
        <item x="476"/>
        <item x="479"/>
        <item x="486"/>
        <item x="487"/>
        <item x="492"/>
        <item x="499"/>
        <item x="500"/>
        <item x="504"/>
        <item x="505"/>
        <item x="508"/>
        <item x="513"/>
        <item x="516"/>
        <item x="518"/>
      </items>
    </pivotField>
    <pivotField axis="axisRow" compact="0" outline="0" showAll="0" defaultSubtotal="0">
      <items count="520">
        <item x="406"/>
        <item x="405"/>
        <item x="307"/>
        <item x="12"/>
        <item x="419"/>
        <item x="395"/>
        <item x="115"/>
        <item x="33"/>
        <item x="32"/>
        <item x="449"/>
        <item x="363"/>
        <item x="502"/>
        <item x="511"/>
        <item x="379"/>
        <item x="47"/>
        <item x="410"/>
        <item x="35"/>
        <item x="366"/>
        <item x="483"/>
        <item x="298"/>
        <item x="359"/>
        <item x="412"/>
        <item x="290"/>
        <item x="93"/>
        <item x="485"/>
        <item x="385"/>
        <item x="346"/>
        <item x="0"/>
        <item x="433"/>
        <item x="390"/>
        <item x="369"/>
        <item x="457"/>
        <item x="224"/>
        <item x="453"/>
        <item x="393"/>
        <item x="100"/>
        <item x="214"/>
        <item x="381"/>
        <item x="496"/>
        <item x="113"/>
        <item x="388"/>
        <item x="96"/>
        <item x="403"/>
        <item x="452"/>
        <item x="498"/>
        <item x="297"/>
        <item x="108"/>
        <item x="387"/>
        <item x="38"/>
        <item x="87"/>
        <item x="474"/>
        <item x="106"/>
        <item x="61"/>
        <item x="409"/>
        <item x="430"/>
        <item x="478"/>
        <item x="44"/>
        <item x="110"/>
        <item x="291"/>
        <item x="464"/>
        <item x="267"/>
        <item x="356"/>
        <item x="352"/>
        <item x="389"/>
        <item x="415"/>
        <item x="424"/>
        <item x="482"/>
        <item x="105"/>
        <item x="492"/>
        <item x="235"/>
        <item x="154"/>
        <item x="435"/>
        <item x="102"/>
        <item x="513"/>
        <item x="41"/>
        <item x="484"/>
        <item x="508"/>
        <item x="283"/>
        <item x="277"/>
        <item x="325"/>
        <item x="124"/>
        <item x="114"/>
        <item x="311"/>
        <item x="120"/>
        <item x="469"/>
        <item x="490"/>
        <item x="30"/>
        <item x="68"/>
        <item x="107"/>
        <item x="213"/>
        <item x="292"/>
        <item x="310"/>
        <item x="362"/>
        <item x="371"/>
        <item x="373"/>
        <item x="378"/>
        <item x="397"/>
        <item x="422"/>
        <item x="443"/>
        <item x="455"/>
        <item x="475"/>
        <item x="479"/>
        <item x="481"/>
        <item x="8"/>
        <item x="512"/>
        <item x="17"/>
        <item x="37"/>
        <item x="39"/>
        <item x="45"/>
        <item x="53"/>
        <item x="77"/>
        <item x="136"/>
        <item x="152"/>
        <item x="168"/>
        <item x="183"/>
        <item x="184"/>
        <item x="185"/>
        <item x="186"/>
        <item x="198"/>
        <item x="199"/>
        <item x="204"/>
        <item x="215"/>
        <item x="218"/>
        <item x="238"/>
        <item x="244"/>
        <item x="250"/>
        <item x="253"/>
        <item x="254"/>
        <item x="280"/>
        <item x="284"/>
        <item x="285"/>
        <item x="288"/>
        <item x="293"/>
        <item x="296"/>
        <item x="308"/>
        <item x="319"/>
        <item x="326"/>
        <item x="336"/>
        <item x="360"/>
        <item x="361"/>
        <item x="364"/>
        <item x="368"/>
        <item x="382"/>
        <item x="414"/>
        <item x="420"/>
        <item x="428"/>
        <item x="440"/>
        <item x="442"/>
        <item x="444"/>
        <item x="445"/>
        <item x="447"/>
        <item x="448"/>
        <item x="461"/>
        <item x="462"/>
        <item x="463"/>
        <item x="467"/>
        <item x="470"/>
        <item x="489"/>
        <item x="497"/>
        <item x="499"/>
        <item x="1"/>
        <item x="3"/>
        <item x="4"/>
        <item x="7"/>
        <item x="9"/>
        <item x="10"/>
        <item x="11"/>
        <item x="14"/>
        <item x="15"/>
        <item x="21"/>
        <item x="29"/>
        <item x="34"/>
        <item x="42"/>
        <item x="43"/>
        <item x="51"/>
        <item x="52"/>
        <item x="54"/>
        <item x="56"/>
        <item x="57"/>
        <item x="59"/>
        <item x="60"/>
        <item x="64"/>
        <item x="66"/>
        <item x="69"/>
        <item x="70"/>
        <item x="71"/>
        <item x="72"/>
        <item x="73"/>
        <item x="74"/>
        <item x="75"/>
        <item x="76"/>
        <item x="78"/>
        <item x="79"/>
        <item x="82"/>
        <item x="84"/>
        <item x="90"/>
        <item x="94"/>
        <item x="97"/>
        <item x="98"/>
        <item x="101"/>
        <item x="103"/>
        <item x="111"/>
        <item x="112"/>
        <item x="122"/>
        <item x="123"/>
        <item x="125"/>
        <item x="126"/>
        <item x="128"/>
        <item x="129"/>
        <item x="130"/>
        <item x="134"/>
        <item x="135"/>
        <item x="138"/>
        <item x="139"/>
        <item x="140"/>
        <item x="144"/>
        <item x="145"/>
        <item x="148"/>
        <item x="149"/>
        <item x="151"/>
        <item x="153"/>
        <item x="155"/>
        <item x="156"/>
        <item x="158"/>
        <item x="159"/>
        <item x="161"/>
        <item x="162"/>
        <item x="165"/>
        <item x="167"/>
        <item x="170"/>
        <item x="171"/>
        <item x="173"/>
        <item x="174"/>
        <item x="175"/>
        <item x="176"/>
        <item x="177"/>
        <item x="178"/>
        <item x="179"/>
        <item x="180"/>
        <item x="181"/>
        <item x="182"/>
        <item x="187"/>
        <item x="188"/>
        <item x="191"/>
        <item x="192"/>
        <item x="193"/>
        <item x="194"/>
        <item x="196"/>
        <item x="197"/>
        <item x="200"/>
        <item x="201"/>
        <item x="202"/>
        <item x="206"/>
        <item x="207"/>
        <item x="209"/>
        <item x="211"/>
        <item x="212"/>
        <item x="217"/>
        <item x="219"/>
        <item x="221"/>
        <item x="222"/>
        <item x="223"/>
        <item x="225"/>
        <item x="230"/>
        <item x="234"/>
        <item x="237"/>
        <item x="239"/>
        <item x="240"/>
        <item x="241"/>
        <item x="243"/>
        <item x="246"/>
        <item x="247"/>
        <item x="248"/>
        <item x="256"/>
        <item x="259"/>
        <item x="261"/>
        <item x="264"/>
        <item x="268"/>
        <item x="269"/>
        <item x="270"/>
        <item x="271"/>
        <item x="273"/>
        <item x="278"/>
        <item x="279"/>
        <item x="281"/>
        <item x="286"/>
        <item x="289"/>
        <item x="294"/>
        <item x="303"/>
        <item x="304"/>
        <item x="305"/>
        <item x="309"/>
        <item x="313"/>
        <item x="316"/>
        <item x="317"/>
        <item x="318"/>
        <item x="320"/>
        <item x="321"/>
        <item x="323"/>
        <item x="324"/>
        <item x="328"/>
        <item x="329"/>
        <item x="330"/>
        <item x="331"/>
        <item x="332"/>
        <item x="333"/>
        <item x="335"/>
        <item x="344"/>
        <item x="350"/>
        <item x="380"/>
        <item x="391"/>
        <item x="392"/>
        <item x="396"/>
        <item x="400"/>
        <item x="402"/>
        <item x="407"/>
        <item x="411"/>
        <item x="425"/>
        <item x="426"/>
        <item x="429"/>
        <item x="450"/>
        <item x="451"/>
        <item x="456"/>
        <item x="458"/>
        <item x="465"/>
        <item x="468"/>
        <item x="472"/>
        <item x="473"/>
        <item x="476"/>
        <item x="486"/>
        <item x="494"/>
        <item x="507"/>
        <item x="510"/>
        <item x="516"/>
        <item x="518"/>
        <item x="13"/>
        <item x="31"/>
        <item x="46"/>
        <item x="50"/>
        <item x="58"/>
        <item x="63"/>
        <item x="88"/>
        <item x="89"/>
        <item x="189"/>
        <item x="208"/>
        <item x="251"/>
        <item x="257"/>
        <item x="265"/>
        <item x="367"/>
        <item x="370"/>
        <item x="376"/>
        <item x="398"/>
        <item x="399"/>
        <item x="423"/>
        <item x="432"/>
        <item x="436"/>
        <item x="446"/>
        <item x="459"/>
        <item x="491"/>
        <item x="495"/>
        <item x="503"/>
        <item x="504"/>
        <item x="515"/>
        <item x="2"/>
        <item x="5"/>
        <item x="6"/>
        <item x="16"/>
        <item x="18"/>
        <item x="19"/>
        <item x="20"/>
        <item x="22"/>
        <item x="23"/>
        <item x="24"/>
        <item x="25"/>
        <item x="26"/>
        <item x="27"/>
        <item x="28"/>
        <item x="36"/>
        <item x="40"/>
        <item x="48"/>
        <item x="49"/>
        <item x="55"/>
        <item x="62"/>
        <item x="65"/>
        <item x="67"/>
        <item x="80"/>
        <item x="81"/>
        <item x="83"/>
        <item x="85"/>
        <item x="86"/>
        <item x="91"/>
        <item x="92"/>
        <item x="95"/>
        <item x="99"/>
        <item x="104"/>
        <item x="109"/>
        <item x="116"/>
        <item x="117"/>
        <item x="118"/>
        <item x="119"/>
        <item x="121"/>
        <item x="127"/>
        <item x="131"/>
        <item x="132"/>
        <item x="133"/>
        <item x="137"/>
        <item x="141"/>
        <item x="142"/>
        <item x="143"/>
        <item x="146"/>
        <item x="147"/>
        <item x="150"/>
        <item x="157"/>
        <item x="160"/>
        <item x="163"/>
        <item x="164"/>
        <item x="166"/>
        <item x="169"/>
        <item x="172"/>
        <item x="190"/>
        <item x="195"/>
        <item x="203"/>
        <item x="205"/>
        <item x="210"/>
        <item x="216"/>
        <item x="220"/>
        <item x="226"/>
        <item x="227"/>
        <item x="228"/>
        <item x="229"/>
        <item x="231"/>
        <item x="232"/>
        <item x="233"/>
        <item x="236"/>
        <item x="242"/>
        <item x="245"/>
        <item x="249"/>
        <item x="252"/>
        <item x="255"/>
        <item x="258"/>
        <item x="260"/>
        <item x="262"/>
        <item x="263"/>
        <item x="266"/>
        <item x="272"/>
        <item x="274"/>
        <item x="275"/>
        <item x="276"/>
        <item x="282"/>
        <item x="287"/>
        <item x="295"/>
        <item x="299"/>
        <item x="300"/>
        <item x="301"/>
        <item x="302"/>
        <item x="306"/>
        <item x="312"/>
        <item x="314"/>
        <item x="315"/>
        <item x="322"/>
        <item x="327"/>
        <item x="334"/>
        <item x="337"/>
        <item x="338"/>
        <item x="339"/>
        <item x="340"/>
        <item x="341"/>
        <item x="342"/>
        <item x="343"/>
        <item x="345"/>
        <item x="347"/>
        <item x="348"/>
        <item x="349"/>
        <item x="351"/>
        <item x="353"/>
        <item x="354"/>
        <item x="355"/>
        <item x="357"/>
        <item x="358"/>
        <item x="365"/>
        <item x="372"/>
        <item x="374"/>
        <item x="375"/>
        <item x="377"/>
        <item x="383"/>
        <item x="384"/>
        <item x="386"/>
        <item x="394"/>
        <item x="401"/>
        <item x="404"/>
        <item x="408"/>
        <item x="413"/>
        <item x="416"/>
        <item x="417"/>
        <item x="418"/>
        <item x="421"/>
        <item x="427"/>
        <item x="431"/>
        <item x="434"/>
        <item x="437"/>
        <item x="438"/>
        <item x="439"/>
        <item x="441"/>
        <item x="454"/>
        <item x="460"/>
        <item x="466"/>
        <item x="471"/>
        <item x="477"/>
        <item x="480"/>
        <item x="487"/>
        <item x="488"/>
        <item x="493"/>
        <item x="500"/>
        <item x="501"/>
        <item x="505"/>
        <item x="506"/>
        <item x="509"/>
        <item x="514"/>
        <item x="517"/>
        <item x="51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x="1"/>
        <item x="3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">
        <item h="1" m="1" x="4"/>
        <item h="1" x="0"/>
        <item h="1" x="1"/>
        <item x="2"/>
        <item x="3"/>
      </items>
    </pivotField>
    <pivotField axis="axisRow" compact="0" outline="0" showAll="0" sortType="descending" defaultSubtotal="0">
      <items count="4">
        <item m="1" x="3"/>
        <item x="2"/>
        <item x="0"/>
        <item x="1"/>
      </items>
    </pivotField>
  </pivotFields>
  <rowFields count="8">
    <field x="8"/>
    <field x="0"/>
    <field x="1"/>
    <field x="19"/>
    <field x="11"/>
    <field x="12"/>
    <field x="23"/>
    <field x="24"/>
  </rowFields>
  <rowItems count="105">
    <i>
      <x v="6"/>
      <x/>
      <x v="10"/>
      <x/>
      <x v="29"/>
      <x v="29"/>
      <x v="3"/>
      <x v="2"/>
    </i>
    <i>
      <x v="36"/>
      <x/>
      <x v="10"/>
      <x/>
      <x v="41"/>
      <x v="33"/>
      <x v="4"/>
      <x v="3"/>
    </i>
    <i>
      <x v="62"/>
      <x/>
      <x v="10"/>
      <x v="2"/>
      <x v="40"/>
      <x v="43"/>
      <x v="4"/>
      <x v="2"/>
    </i>
    <i>
      <x v="66"/>
      <x v="2"/>
      <x v="13"/>
      <x v="3"/>
      <x v="7"/>
      <x v="41"/>
      <x v="4"/>
      <x v="3"/>
    </i>
    <i>
      <x v="72"/>
      <x/>
      <x v="10"/>
      <x v="2"/>
      <x v="140"/>
      <x v="141"/>
      <x v="4"/>
      <x v="2"/>
    </i>
    <i>
      <x v="80"/>
      <x v="1"/>
      <x v="8"/>
      <x v="3"/>
      <x/>
      <x v="12"/>
      <x v="3"/>
      <x v="1"/>
    </i>
    <i>
      <x v="81"/>
      <x v="1"/>
      <x v="8"/>
      <x v="3"/>
      <x/>
      <x v="12"/>
      <x v="4"/>
      <x v="1"/>
    </i>
    <i>
      <x v="95"/>
      <x v="2"/>
      <x v="13"/>
      <x v="3"/>
      <x v="7"/>
      <x v="41"/>
      <x v="4"/>
      <x v="3"/>
    </i>
    <i>
      <x v="119"/>
      <x/>
      <x v="7"/>
      <x v="3"/>
      <x v="75"/>
      <x v="77"/>
      <x v="4"/>
      <x v="1"/>
    </i>
    <i>
      <x v="174"/>
      <x v="1"/>
      <x v="8"/>
      <x v="3"/>
      <x v="103"/>
      <x v="104"/>
      <x v="4"/>
      <x v="1"/>
    </i>
    <i>
      <x v="175"/>
      <x v="1"/>
      <x v="8"/>
      <x v="3"/>
      <x v="103"/>
      <x v="104"/>
      <x v="4"/>
      <x v="1"/>
    </i>
    <i>
      <x v="176"/>
      <x v="1"/>
      <x v="8"/>
      <x v="3"/>
      <x v="103"/>
      <x v="104"/>
      <x v="4"/>
      <x v="1"/>
    </i>
    <i>
      <x v="177"/>
      <x v="1"/>
      <x v="8"/>
      <x v="3"/>
      <x v="103"/>
      <x v="104"/>
      <x v="4"/>
      <x v="1"/>
    </i>
    <i>
      <x v="200"/>
      <x v="2"/>
      <x v="3"/>
      <x v="3"/>
      <x v="115"/>
      <x v="116"/>
      <x v="4"/>
      <x v="3"/>
    </i>
    <i>
      <x v="214"/>
      <x v="2"/>
      <x v="11"/>
      <x v="3"/>
      <x v="125"/>
      <x v="126"/>
      <x v="4"/>
      <x v="2"/>
    </i>
    <i>
      <x v="232"/>
      <x/>
      <x v="10"/>
      <x v="3"/>
      <x v="23"/>
      <x v="30"/>
      <x v="3"/>
      <x v="3"/>
    </i>
    <i>
      <x v="236"/>
      <x/>
      <x v="10"/>
      <x v="2"/>
      <x v="141"/>
      <x v="142"/>
      <x v="3"/>
      <x v="3"/>
    </i>
    <i>
      <x v="239"/>
      <x/>
      <x v="10"/>
      <x v="2"/>
      <x v="31"/>
      <x v="5"/>
      <x v="4"/>
      <x v="3"/>
    </i>
    <i>
      <x v="246"/>
      <x/>
      <x v="10"/>
      <x v="3"/>
      <x v="146"/>
      <x v="147"/>
      <x v="3"/>
      <x v="2"/>
    </i>
    <i>
      <x v="266"/>
      <x/>
      <x v="10"/>
      <x v="1"/>
      <x v="157"/>
      <x v="158"/>
      <x v="3"/>
      <x v="3"/>
    </i>
    <i>
      <x v="349"/>
      <x v="2"/>
      <x v="13"/>
      <x v="3"/>
      <x v="7"/>
      <x v="41"/>
      <x v="4"/>
      <x v="1"/>
    </i>
    <i>
      <x v="367"/>
      <x v="2"/>
      <x v="12"/>
      <x v="3"/>
      <x v="205"/>
      <x v="206"/>
      <x v="4"/>
      <x v="3"/>
    </i>
    <i>
      <x v="376"/>
      <x v="2"/>
      <x v="11"/>
      <x v="3"/>
      <x v="210"/>
      <x v="211"/>
      <x v="4"/>
      <x v="2"/>
    </i>
    <i>
      <x v="381"/>
      <x v="2"/>
      <x v="11"/>
      <x v="3"/>
      <x v="213"/>
      <x v="214"/>
      <x v="3"/>
      <x v="2"/>
    </i>
    <i>
      <x v="384"/>
      <x v="2"/>
      <x v="11"/>
      <x v="3"/>
      <x v="216"/>
      <x v="217"/>
      <x v="3"/>
      <x v="2"/>
    </i>
    <i>
      <x v="424"/>
      <x v="2"/>
      <x v="9"/>
      <x v="3"/>
      <x v="243"/>
      <x v="244"/>
      <x v="3"/>
      <x v="1"/>
    </i>
    <i>
      <x v="426"/>
      <x v="2"/>
      <x v="9"/>
      <x v="3"/>
      <x v="243"/>
      <x v="244"/>
      <x v="4"/>
      <x v="1"/>
    </i>
    <i>
      <x v="427"/>
      <x v="2"/>
      <x v="9"/>
      <x v="3"/>
      <x v="243"/>
      <x v="244"/>
      <x v="3"/>
      <x v="1"/>
    </i>
    <i>
      <x v="428"/>
      <x v="2"/>
      <x v="9"/>
      <x v="3"/>
      <x v="243"/>
      <x v="244"/>
      <x v="3"/>
      <x v="1"/>
    </i>
    <i>
      <x v="437"/>
      <x v="2"/>
      <x v="9"/>
      <x v="3"/>
      <x v="117"/>
      <x v="118"/>
      <x v="3"/>
      <x v="2"/>
    </i>
    <i>
      <x v="442"/>
      <x v="2"/>
      <x v="9"/>
      <x v="3"/>
      <x v="117"/>
      <x v="118"/>
      <x v="4"/>
      <x v="2"/>
    </i>
    <i>
      <x v="444"/>
      <x v="2"/>
      <x v="9"/>
      <x v="3"/>
      <x v="117"/>
      <x v="118"/>
      <x v="3"/>
      <x v="2"/>
    </i>
    <i>
      <x v="445"/>
      <x v="2"/>
      <x v="9"/>
      <x v="3"/>
      <x v="117"/>
      <x v="118"/>
      <x v="4"/>
      <x v="2"/>
    </i>
    <i>
      <x v="446"/>
      <x v="2"/>
      <x v="9"/>
      <x v="3"/>
      <x v="117"/>
      <x v="118"/>
      <x v="3"/>
      <x v="2"/>
    </i>
    <i>
      <x v="468"/>
      <x v="1"/>
      <x/>
      <x v="3"/>
      <x v="257"/>
      <x v="258"/>
      <x v="4"/>
      <x v="3"/>
    </i>
    <i>
      <x v="489"/>
      <x v="2"/>
      <x v="11"/>
      <x v="3"/>
      <x v="122"/>
      <x v="123"/>
      <x v="3"/>
      <x v="2"/>
    </i>
    <i>
      <x v="532"/>
      <x v="2"/>
      <x v="12"/>
      <x v="3"/>
      <x v="14"/>
      <x v="22"/>
      <x v="3"/>
      <x v="2"/>
    </i>
    <i>
      <x v="575"/>
      <x/>
      <x v="10"/>
      <x v="2"/>
      <x v="309"/>
      <x v="310"/>
      <x v="3"/>
      <x v="2"/>
    </i>
    <i>
      <x v="603"/>
      <x/>
      <x v="10"/>
      <x/>
      <x v="156"/>
      <x v="157"/>
      <x v="3"/>
      <x v="1"/>
    </i>
    <i r="7">
      <x v="3"/>
    </i>
    <i>
      <x v="604"/>
      <x/>
      <x v="10"/>
      <x/>
      <x v="156"/>
      <x v="157"/>
      <x v="3"/>
      <x v="1"/>
    </i>
    <i r="7">
      <x v="3"/>
    </i>
    <i>
      <x v="607"/>
      <x/>
      <x v="7"/>
      <x v="3"/>
      <x v="330"/>
      <x v="331"/>
      <x v="3"/>
      <x v="2"/>
    </i>
    <i>
      <x v="616"/>
      <x v="2"/>
      <x v="9"/>
      <x v="3"/>
      <x v="17"/>
      <x v="3"/>
      <x v="3"/>
      <x v="2"/>
    </i>
    <i>
      <x v="702"/>
      <x/>
      <x v="7"/>
      <x v="3"/>
      <x v="363"/>
      <x v="364"/>
      <x v="3"/>
      <x v="2"/>
    </i>
    <i>
      <x v="715"/>
      <x v="2"/>
      <x v="12"/>
      <x v="3"/>
      <x v="167"/>
      <x v="168"/>
      <x v="3"/>
      <x v="2"/>
    </i>
    <i>
      <x v="716"/>
      <x v="2"/>
      <x v="12"/>
      <x v="3"/>
      <x v="167"/>
      <x v="168"/>
      <x v="3"/>
      <x v="2"/>
    </i>
    <i>
      <x v="717"/>
      <x v="2"/>
      <x v="12"/>
      <x v="3"/>
      <x v="167"/>
      <x v="168"/>
      <x v="3"/>
      <x v="2"/>
    </i>
    <i>
      <x v="735"/>
      <x/>
      <x v="1"/>
      <x v="3"/>
      <x v="3"/>
      <x v="16"/>
      <x v="4"/>
      <x v="1"/>
    </i>
    <i>
      <x v="738"/>
      <x/>
      <x v="1"/>
      <x v="3"/>
      <x v="106"/>
      <x v="107"/>
      <x v="3"/>
      <x v="2"/>
    </i>
    <i>
      <x v="741"/>
      <x/>
      <x v="1"/>
      <x v="3"/>
      <x v="378"/>
      <x v="379"/>
      <x v="3"/>
      <x v="2"/>
    </i>
    <i>
      <x v="745"/>
      <x v="2"/>
      <x v="13"/>
      <x v="3"/>
      <x v="174"/>
      <x v="175"/>
      <x v="3"/>
      <x v="1"/>
    </i>
    <i>
      <x v="749"/>
      <x v="2"/>
      <x v="13"/>
      <x v="3"/>
      <x v="179"/>
      <x v="180"/>
      <x v="3"/>
      <x v="2"/>
    </i>
    <i>
      <x v="751"/>
      <x v="2"/>
      <x v="13"/>
      <x v="3"/>
      <x v="51"/>
      <x v="52"/>
      <x v="4"/>
      <x v="3"/>
    </i>
    <i>
      <x v="757"/>
      <x v="1"/>
      <x v="4"/>
      <x v="3"/>
      <x v="383"/>
      <x v="384"/>
      <x v="4"/>
      <x v="1"/>
    </i>
    <i>
      <x v="758"/>
      <x v="1"/>
      <x v="4"/>
      <x v="3"/>
      <x v="85"/>
      <x v="87"/>
      <x v="3"/>
      <x v="2"/>
    </i>
    <i>
      <x v="775"/>
      <x v="2"/>
      <x v="13"/>
      <x v="3"/>
      <x v="7"/>
      <x v="41"/>
      <x v="4"/>
      <x v="1"/>
    </i>
    <i>
      <x v="778"/>
      <x v="2"/>
      <x v="13"/>
      <x v="3"/>
      <x v="8"/>
      <x v="35"/>
      <x v="4"/>
      <x v="3"/>
    </i>
    <i>
      <x v="779"/>
      <x v="2"/>
      <x v="11"/>
      <x v="3"/>
      <x v="199"/>
      <x v="200"/>
      <x v="4"/>
      <x v="2"/>
    </i>
    <i>
      <x v="795"/>
      <x v="2"/>
      <x v="13"/>
      <x v="3"/>
      <x v="398"/>
      <x v="399"/>
      <x v="3"/>
      <x v="3"/>
    </i>
    <i>
      <x v="801"/>
      <x v="2"/>
      <x v="12"/>
      <x v="3"/>
      <x v="401"/>
      <x v="402"/>
      <x v="3"/>
      <x v="2"/>
    </i>
    <i>
      <x v="819"/>
      <x v="2"/>
      <x v="11"/>
      <x v="3"/>
      <x v="409"/>
      <x v="410"/>
      <x v="4"/>
      <x v="2"/>
    </i>
    <i>
      <x v="826"/>
      <x v="2"/>
      <x v="3"/>
      <x v="3"/>
      <x v="412"/>
      <x v="413"/>
      <x v="4"/>
      <x v="3"/>
    </i>
    <i>
      <x v="831"/>
      <x v="2"/>
      <x v="3"/>
      <x v="3"/>
      <x v="226"/>
      <x v="227"/>
      <x v="3"/>
      <x v="2"/>
    </i>
    <i>
      <x v="832"/>
      <x v="2"/>
      <x v="3"/>
      <x v="3"/>
      <x v="226"/>
      <x v="227"/>
      <x v="4"/>
      <x v="2"/>
    </i>
    <i>
      <x v="849"/>
      <x v="2"/>
      <x v="9"/>
      <x v="3"/>
      <x v="243"/>
      <x v="244"/>
      <x v="4"/>
      <x v="3"/>
    </i>
    <i>
      <x v="855"/>
      <x v="2"/>
      <x v="9"/>
      <x v="3"/>
      <x v="248"/>
      <x v="249"/>
      <x v="3"/>
      <x v="2"/>
    </i>
    <i>
      <x v="860"/>
      <x v="2"/>
      <x v="9"/>
      <x v="3"/>
      <x v="421"/>
      <x v="422"/>
      <x v="4"/>
      <x v="3"/>
    </i>
    <i>
      <x v="861"/>
      <x v="2"/>
      <x v="9"/>
      <x v="3"/>
      <x v="421"/>
      <x v="422"/>
      <x v="4"/>
      <x v="3"/>
    </i>
    <i>
      <x v="862"/>
      <x v="2"/>
      <x v="9"/>
      <x v="3"/>
      <x v="421"/>
      <x v="422"/>
      <x v="4"/>
      <x v="3"/>
    </i>
    <i>
      <x v="863"/>
      <x v="2"/>
      <x v="9"/>
      <x v="3"/>
      <x v="421"/>
      <x v="422"/>
      <x v="3"/>
      <x v="3"/>
    </i>
    <i>
      <x v="864"/>
      <x v="2"/>
      <x v="9"/>
      <x v="3"/>
      <x v="421"/>
      <x v="422"/>
      <x v="3"/>
      <x v="3"/>
    </i>
    <i>
      <x v="880"/>
      <x v="2"/>
      <x v="11"/>
      <x v="3"/>
      <x v="266"/>
      <x v="267"/>
      <x v="3"/>
      <x v="3"/>
    </i>
    <i>
      <x v="884"/>
      <x v="2"/>
      <x v="11"/>
      <x v="3"/>
      <x v="269"/>
      <x v="270"/>
      <x v="3"/>
      <x v="2"/>
    </i>
    <i>
      <x v="885"/>
      <x v="2"/>
      <x v="11"/>
      <x v="3"/>
      <x v="269"/>
      <x v="270"/>
      <x v="3"/>
      <x v="2"/>
    </i>
    <i>
      <x v="888"/>
      <x v="2"/>
      <x v="11"/>
      <x v="3"/>
      <x v="125"/>
      <x v="126"/>
      <x v="3"/>
      <x v="2"/>
    </i>
    <i>
      <x v="896"/>
      <x v="1"/>
      <x v="6"/>
      <x v="3"/>
      <x v="440"/>
      <x v="441"/>
      <x v="3"/>
      <x v="3"/>
    </i>
    <i>
      <x v="901"/>
      <x v="1"/>
      <x v="6"/>
      <x v="3"/>
      <x v="59"/>
      <x v="60"/>
      <x v="3"/>
      <x v="3"/>
    </i>
    <i>
      <x v="903"/>
      <x v="1"/>
      <x v="6"/>
      <x v="3"/>
      <x v="278"/>
      <x v="279"/>
      <x v="4"/>
      <x v="3"/>
    </i>
    <i>
      <x v="912"/>
      <x v="2"/>
      <x v="12"/>
      <x v="3"/>
      <x v="130"/>
      <x v="131"/>
      <x v="3"/>
      <x v="3"/>
    </i>
    <i>
      <x v="914"/>
      <x v="2"/>
      <x v="9"/>
      <x v="3"/>
      <x v="285"/>
      <x v="286"/>
      <x v="4"/>
      <x v="3"/>
    </i>
    <i>
      <x v="921"/>
      <x v="2"/>
      <x v="12"/>
      <x v="3"/>
      <x v="450"/>
      <x v="451"/>
      <x v="3"/>
      <x v="2"/>
    </i>
    <i>
      <x v="925"/>
      <x v="2"/>
      <x v="12"/>
      <x v="3"/>
      <x v="289"/>
      <x v="290"/>
      <x v="3"/>
      <x v="1"/>
    </i>
    <i>
      <x v="930"/>
      <x v="1"/>
      <x/>
      <x v="3"/>
      <x v="80"/>
      <x v="82"/>
      <x v="3"/>
      <x v="1"/>
    </i>
    <i>
      <x v="937"/>
      <x v="2"/>
      <x v="2"/>
      <x v="3"/>
      <x v="300"/>
      <x v="301"/>
      <x v="3"/>
      <x v="2"/>
    </i>
    <i>
      <x v="940"/>
      <x v="2"/>
      <x v="12"/>
      <x v="3"/>
      <x v="461"/>
      <x v="462"/>
      <x v="4"/>
      <x v="2"/>
    </i>
    <i>
      <x v="941"/>
      <x v="2"/>
      <x v="12"/>
      <x v="3"/>
      <x v="461"/>
      <x v="462"/>
      <x v="3"/>
      <x v="2"/>
    </i>
    <i>
      <x v="942"/>
      <x v="2"/>
      <x v="12"/>
      <x v="3"/>
      <x v="461"/>
      <x v="462"/>
      <x v="4"/>
      <x v="2"/>
    </i>
    <i>
      <x v="943"/>
      <x v="2"/>
      <x v="12"/>
      <x v="3"/>
      <x v="461"/>
      <x v="462"/>
      <x v="4"/>
      <x v="2"/>
    </i>
    <i>
      <x v="944"/>
      <x v="2"/>
      <x v="12"/>
      <x v="3"/>
      <x v="461"/>
      <x v="462"/>
      <x v="3"/>
      <x v="2"/>
    </i>
    <i>
      <x v="947"/>
      <x v="2"/>
      <x v="12"/>
      <x v="3"/>
      <x v="463"/>
      <x v="464"/>
      <x v="3"/>
      <x v="2"/>
    </i>
    <i>
      <x v="950"/>
      <x v="2"/>
      <x v="12"/>
      <x v="3"/>
      <x v="464"/>
      <x v="465"/>
      <x v="3"/>
      <x v="2"/>
    </i>
    <i>
      <x v="968"/>
      <x v="2"/>
      <x v="11"/>
      <x v="3"/>
      <x v="473"/>
      <x v="474"/>
      <x v="4"/>
      <x v="3"/>
    </i>
    <i>
      <x v="969"/>
      <x v="2"/>
      <x v="11"/>
      <x v="3"/>
      <x v="474"/>
      <x v="475"/>
      <x v="3"/>
      <x v="2"/>
    </i>
    <i>
      <x v="976"/>
      <x/>
      <x v="10"/>
      <x v="2"/>
      <x v="137"/>
      <x v="138"/>
      <x v="3"/>
      <x v="2"/>
    </i>
    <i>
      <x v="977"/>
      <x/>
      <x v="10"/>
      <x v="2"/>
      <x v="137"/>
      <x v="138"/>
      <x v="3"/>
      <x v="2"/>
    </i>
    <i>
      <x v="984"/>
      <x/>
      <x v="10"/>
      <x v="2"/>
      <x v="478"/>
      <x v="479"/>
      <x v="3"/>
      <x v="2"/>
    </i>
    <i>
      <x v="993"/>
      <x/>
      <x v="10"/>
      <x v="2"/>
      <x v="25"/>
      <x v="37"/>
      <x v="4"/>
      <x v="1"/>
    </i>
    <i>
      <x v="998"/>
      <x/>
      <x v="10"/>
      <x v="2"/>
      <x v="31"/>
      <x v="5"/>
      <x v="4"/>
      <x v="3"/>
    </i>
    <i>
      <x v="1017"/>
      <x/>
      <x v="10"/>
      <x/>
      <x v="316"/>
      <x v="317"/>
      <x v="3"/>
      <x v="2"/>
    </i>
    <i>
      <x v="1018"/>
      <x/>
      <x v="10"/>
      <x/>
      <x v="495"/>
      <x v="496"/>
      <x v="4"/>
      <x v="2"/>
    </i>
    <i>
      <x v="1039"/>
      <x/>
      <x v="10"/>
      <x v="2"/>
      <x v="505"/>
      <x v="506"/>
      <x v="3"/>
      <x v="2"/>
    </i>
    <i>
      <x v="1053"/>
      <x/>
      <x v="10"/>
      <x v="1"/>
      <x v="513"/>
      <x v="514"/>
      <x v="3"/>
      <x v="2"/>
    </i>
    <i>
      <x v="1058"/>
      <x v="1"/>
      <x v="8"/>
      <x v="3"/>
      <x v="333"/>
      <x v="334"/>
      <x v="3"/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PivotTable5" cacheId="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3:H186" firstHeaderRow="1" firstDataRow="1" firstDataCol="8"/>
  <pivotFields count="24">
    <pivotField axis="axisRow" compact="0" outline="0" showAll="0" defaultSubtotal="0">
      <items count="3">
        <item x="1"/>
        <item x="2"/>
        <item x="0"/>
      </items>
    </pivotField>
    <pivotField axis="axisRow" compact="0" outline="0" showAll="0" defaultSubtotal="0">
      <items count="16">
        <item x="6"/>
        <item x="14"/>
        <item x="3"/>
        <item x="13"/>
        <item x="11"/>
        <item x="15"/>
        <item x="12"/>
        <item x="9"/>
        <item x="4"/>
        <item x="7"/>
        <item x="0"/>
        <item x="1"/>
        <item x="8"/>
        <item x="5"/>
        <item x="2"/>
        <item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845">
        <item x="694"/>
        <item x="599"/>
        <item x="688"/>
        <item x="695"/>
        <item x="496"/>
        <item x="632"/>
        <item x="204"/>
        <item x="205"/>
        <item x="65"/>
        <item x="603"/>
        <item x="418"/>
        <item x="202"/>
        <item x="419"/>
        <item x="223"/>
        <item x="424"/>
        <item x="417"/>
        <item x="412"/>
        <item x="562"/>
        <item x="507"/>
        <item x="423"/>
        <item x="411"/>
        <item x="560"/>
        <item x="425"/>
        <item x="80"/>
        <item x="212"/>
        <item x="324"/>
        <item x="208"/>
        <item x="596"/>
        <item x="422"/>
        <item x="421"/>
        <item x="597"/>
        <item x="691"/>
        <item x="689"/>
        <item x="690"/>
        <item x="614"/>
        <item x="450"/>
        <item x="449"/>
        <item x="674"/>
        <item x="677"/>
        <item x="275"/>
        <item x="451"/>
        <item x="276"/>
        <item x="453"/>
        <item x="454"/>
        <item x="600"/>
        <item x="322"/>
        <item x="145"/>
        <item x="321"/>
        <item x="616"/>
        <item x="664"/>
        <item x="576"/>
        <item x="452"/>
        <item x="672"/>
        <item x="308"/>
        <item x="455"/>
        <item x="707"/>
        <item x="577"/>
        <item x="604"/>
        <item x="575"/>
        <item x="669"/>
        <item x="607"/>
        <item x="583"/>
        <item x="585"/>
        <item x="573"/>
        <item x="671"/>
        <item x="574"/>
        <item x="655"/>
        <item x="390"/>
        <item x="416"/>
        <item x="91"/>
        <item x="244"/>
        <item x="713"/>
        <item x="148"/>
        <item x="714"/>
        <item x="612"/>
        <item x="613"/>
        <item x="582"/>
        <item x="678"/>
        <item x="679"/>
        <item x="680"/>
        <item x="681"/>
        <item x="682"/>
        <item x="705"/>
        <item x="318"/>
        <item x="663"/>
        <item x="675"/>
        <item x="420"/>
        <item x="397"/>
        <item x="598"/>
        <item x="357"/>
        <item x="249"/>
        <item x="251"/>
        <item x="461"/>
        <item x="508"/>
        <item x="460"/>
        <item x="247"/>
        <item x="414"/>
        <item x="261"/>
        <item x="660"/>
        <item x="413"/>
        <item x="634"/>
        <item x="633"/>
        <item x="252"/>
        <item x="64"/>
        <item x="63"/>
        <item x="66"/>
        <item x="377"/>
        <item x="238"/>
        <item x="248"/>
        <item x="378"/>
        <item x="584"/>
        <item x="506"/>
        <item x="437"/>
        <item x="505"/>
        <item x="438"/>
        <item x="4"/>
        <item x="510"/>
        <item x="565"/>
        <item x="566"/>
        <item x="559"/>
        <item x="642"/>
        <item x="512"/>
        <item x="541"/>
        <item x="544"/>
        <item x="558"/>
        <item x="537"/>
        <item x="540"/>
        <item x="543"/>
        <item x="528"/>
        <item x="542"/>
        <item x="61"/>
        <item x="196"/>
        <item x="197"/>
        <item x="539"/>
        <item x="538"/>
        <item x="436"/>
        <item x="295"/>
        <item x="300"/>
        <item x="320"/>
        <item x="536"/>
        <item x="465"/>
        <item x="296"/>
        <item x="298"/>
        <item x="299"/>
        <item x="301"/>
        <item x="464"/>
        <item x="495"/>
        <item x="492"/>
        <item x="494"/>
        <item x="490"/>
        <item x="712"/>
        <item x="463"/>
        <item x="111"/>
        <item x="99"/>
        <item x="93"/>
        <item x="427"/>
        <item x="81"/>
        <item x="79"/>
        <item x="307"/>
        <item x="615"/>
        <item x="69"/>
        <item x="305"/>
        <item x="306"/>
        <item x="74"/>
        <item x="70"/>
        <item x="68"/>
        <item x="88"/>
        <item x="90"/>
        <item x="77"/>
        <item x="78"/>
        <item x="87"/>
        <item x="71"/>
        <item x="72"/>
        <item x="82"/>
        <item x="85"/>
        <item x="107"/>
        <item x="105"/>
        <item x="325"/>
        <item x="98"/>
        <item x="96"/>
        <item x="493"/>
        <item x="109"/>
        <item x="67"/>
        <item x="317"/>
        <item x="319"/>
        <item x="326"/>
        <item x="137"/>
        <item x="547"/>
        <item x="484"/>
        <item x="126"/>
        <item x="128"/>
        <item x="685"/>
        <item x="483"/>
        <item x="129"/>
        <item x="101"/>
        <item x="556"/>
        <item x="136"/>
        <item x="557"/>
        <item x="83"/>
        <item x="73"/>
        <item x="86"/>
        <item x="84"/>
        <item x="89"/>
        <item x="76"/>
        <item x="75"/>
        <item x="480"/>
        <item x="94"/>
        <item x="119"/>
        <item x="683"/>
        <item x="116"/>
        <item x="489"/>
        <item x="199"/>
        <item x="488"/>
        <item x="130"/>
        <item x="686"/>
        <item x="486"/>
        <item x="487"/>
        <item x="684"/>
        <item x="625"/>
        <item x="491"/>
        <item x="131"/>
        <item x="477"/>
        <item x="115"/>
        <item x="207"/>
        <item x="124"/>
        <item x="123"/>
        <item x="95"/>
        <item x="125"/>
        <item x="482"/>
        <item x="127"/>
        <item x="134"/>
        <item x="481"/>
        <item x="479"/>
        <item x="478"/>
        <item x="687"/>
        <item x="360"/>
        <item x="337"/>
        <item x="402"/>
        <item x="361"/>
        <item x="404"/>
        <item x="399"/>
        <item x="398"/>
        <item x="338"/>
        <item x="16"/>
        <item x="339"/>
        <item x="362"/>
        <item x="341"/>
        <item x="340"/>
        <item x="403"/>
        <item x="517"/>
        <item x="168"/>
        <item x="167"/>
        <item x="706"/>
        <item x="144"/>
        <item x="349"/>
        <item x="350"/>
        <item x="348"/>
        <item x="466"/>
        <item x="310"/>
        <item x="405"/>
        <item x="406"/>
        <item x="627"/>
        <item x="628"/>
        <item x="345"/>
        <item x="352"/>
        <item x="462"/>
        <item x="347"/>
        <item x="374"/>
        <item x="346"/>
        <item x="351"/>
        <item x="312"/>
        <item x="311"/>
        <item x="315"/>
        <item x="309"/>
        <item x="314"/>
        <item x="313"/>
        <item x="456"/>
        <item x="467"/>
        <item x="516"/>
        <item x="515"/>
        <item x="500"/>
        <item x="17"/>
        <item x="407"/>
        <item x="408"/>
        <item x="499"/>
        <item x="267"/>
        <item x="561"/>
        <item x="710"/>
        <item x="503"/>
        <item x="594"/>
        <item x="504"/>
        <item x="304"/>
        <item x="673"/>
        <item x="711"/>
        <item x="709"/>
        <item x="700"/>
        <item x="696"/>
        <item x="697"/>
        <item x="649"/>
        <item x="699"/>
        <item x="457"/>
        <item x="448"/>
        <item x="178"/>
        <item x="271"/>
        <item x="370"/>
        <item x="270"/>
        <item x="373"/>
        <item x="371"/>
        <item x="372"/>
        <item x="279"/>
        <item x="278"/>
        <item x="529"/>
        <item x="502"/>
        <item x="501"/>
        <item x="280"/>
        <item x="530"/>
        <item x="636"/>
        <item x="216"/>
        <item x="209"/>
        <item x="640"/>
        <item x="639"/>
        <item x="635"/>
        <item x="637"/>
        <item x="638"/>
        <item x="588"/>
        <item x="701"/>
        <item x="525"/>
        <item x="206"/>
        <item x="661"/>
        <item x="662"/>
        <item x="215"/>
        <item x="237"/>
        <item x="332"/>
        <item x="548"/>
        <item x="369"/>
        <item x="331"/>
        <item x="617"/>
        <item x="534"/>
        <item x="532"/>
        <item x="524"/>
        <item x="394"/>
        <item x="641"/>
        <item x="164"/>
        <item x="163"/>
        <item x="533"/>
        <item x="592"/>
        <item x="210"/>
        <item x="179"/>
        <item x="391"/>
        <item x="368"/>
        <item x="302"/>
        <item x="703"/>
        <item x="658"/>
        <item x="702"/>
        <item x="213"/>
        <item x="591"/>
        <item x="393"/>
        <item x="214"/>
        <item x="239"/>
        <item x="242"/>
        <item x="241"/>
        <item x="243"/>
        <item x="527"/>
        <item x="174"/>
        <item x="175"/>
        <item x="328"/>
        <item x="618"/>
        <item x="595"/>
        <item x="458"/>
        <item x="459"/>
        <item x="593"/>
        <item x="240"/>
        <item x="440"/>
        <item x="439"/>
        <item x="447"/>
        <item x="171"/>
        <item x="173"/>
        <item x="236"/>
        <item x="327"/>
        <item x="172"/>
        <item x="329"/>
        <item x="526"/>
        <item x="376"/>
        <item x="330"/>
        <item x="245"/>
        <item x="15"/>
        <item x="263"/>
        <item x="264"/>
        <item x="266"/>
        <item x="265"/>
        <item x="262"/>
        <item x="272"/>
        <item x="3"/>
        <item x="269"/>
        <item x="344"/>
        <item x="268"/>
        <item x="277"/>
        <item x="274"/>
        <item x="401"/>
        <item x="32"/>
        <item x="1241"/>
        <item x="768"/>
        <item x="623"/>
        <item x="1221"/>
        <item x="60"/>
        <item x="622"/>
        <item x="654"/>
        <item x="5"/>
        <item x="571"/>
        <item x="211"/>
        <item x="201"/>
        <item x="497"/>
        <item x="665"/>
        <item x="550"/>
        <item x="195"/>
        <item x="118"/>
        <item x="120"/>
        <item x="549"/>
        <item x="708"/>
        <item x="121"/>
        <item x="485"/>
        <item x="426"/>
        <item x="704"/>
        <item x="837"/>
        <item x="836"/>
        <item x="780"/>
        <item x="771"/>
        <item x="781"/>
        <item x="776"/>
        <item x="766"/>
        <item x="770"/>
        <item x="767"/>
        <item x="170"/>
        <item x="169"/>
        <item x="779"/>
        <item x="35"/>
        <item x="37"/>
        <item x="409"/>
        <item x="400"/>
        <item x="34"/>
        <item x="498"/>
        <item x="42"/>
        <item x="41"/>
        <item x="659"/>
        <item x="188"/>
        <item x="40"/>
        <item x="44"/>
        <item x="43"/>
        <item x="410"/>
        <item x="31"/>
        <item x="50"/>
        <item x="7"/>
        <item x="621"/>
        <item x="51"/>
        <item x="233"/>
        <item x="219"/>
        <item x="132"/>
        <item x="284"/>
        <item x="285"/>
        <item x="45"/>
        <item x="290"/>
        <item x="46"/>
        <item x="189"/>
        <item x="626"/>
        <item x="650"/>
        <item x="644"/>
        <item x="643"/>
        <item x="653"/>
        <item x="184"/>
        <item x="651"/>
        <item x="288"/>
        <item x="289"/>
        <item x="287"/>
        <item x="303"/>
        <item x="535"/>
        <item x="291"/>
        <item x="133"/>
        <item x="29"/>
        <item x="62"/>
        <item x="590"/>
        <item x="443"/>
        <item x="446"/>
        <item x="176"/>
        <item x="445"/>
        <item x="193"/>
        <item x="259"/>
        <item x="260"/>
        <item x="292"/>
        <item x="293"/>
        <item x="294"/>
        <item x="629"/>
        <item x="286"/>
        <item x="8"/>
        <item x="9"/>
        <item x="297"/>
        <item x="177"/>
        <item x="256"/>
        <item x="253"/>
        <item x="139"/>
        <item x="392"/>
        <item x="342"/>
        <item x="343"/>
        <item x="141"/>
        <item x="395"/>
        <item x="142"/>
        <item x="572"/>
        <item x="143"/>
        <item x="246"/>
        <item x="257"/>
        <item x="509"/>
        <item x="140"/>
        <item x="258"/>
        <item x="511"/>
        <item x="250"/>
        <item x="255"/>
        <item x="254"/>
        <item x="235"/>
        <item x="521"/>
        <item x="520"/>
        <item x="217"/>
        <item x="218"/>
        <item x="185"/>
        <item x="523"/>
        <item x="522"/>
        <item x="192"/>
        <item x="186"/>
        <item x="190"/>
        <item x="191"/>
        <item x="375"/>
        <item x="518"/>
        <item x="117"/>
        <item x="353"/>
        <item x="602"/>
        <item x="354"/>
        <item x="430"/>
        <item x="601"/>
        <item x="429"/>
        <item x="122"/>
        <item x="620"/>
        <item x="198"/>
        <item x="6"/>
        <item x="624"/>
        <item x="428"/>
        <item x="619"/>
        <item x="652"/>
        <item x="187"/>
        <item x="657"/>
        <item x="22"/>
        <item x="333"/>
        <item x="432"/>
        <item x="415"/>
        <item x="545"/>
        <item x="692"/>
        <item x="554"/>
        <item x="358"/>
        <item x="356"/>
        <item x="564"/>
        <item x="563"/>
        <item x="531"/>
        <item x="587"/>
        <item x="336"/>
        <item x="334"/>
        <item x="18"/>
        <item x="335"/>
        <item x="519"/>
        <item x="656"/>
        <item x="355"/>
        <item x="21"/>
        <item x="24"/>
        <item x="471"/>
        <item x="468"/>
        <item x="162"/>
        <item x="476"/>
        <item x="551"/>
        <item x="161"/>
        <item x="586"/>
        <item x="589"/>
        <item x="159"/>
        <item x="25"/>
        <item x="666"/>
        <item x="667"/>
        <item x="28"/>
        <item x="26"/>
        <item x="19"/>
        <item x="20"/>
        <item x="53"/>
        <item x="58"/>
        <item x="181"/>
        <item x="55"/>
        <item x="474"/>
        <item x="475"/>
        <item x="567"/>
        <item x="552"/>
        <item x="631"/>
        <item x="630"/>
        <item x="138"/>
        <item x="150"/>
        <item x="380"/>
        <item x="472"/>
        <item x="473"/>
        <item x="52"/>
        <item x="54"/>
        <item x="56"/>
        <item x="469"/>
        <item x="57"/>
        <item x="470"/>
        <item x="553"/>
        <item x="0"/>
        <item x="92"/>
        <item x="135"/>
        <item x="14"/>
        <item x="151"/>
        <item x="568"/>
        <item x="30"/>
        <item x="2"/>
        <item x="48"/>
        <item x="155"/>
        <item x="13"/>
        <item x="154"/>
        <item x="12"/>
        <item x="39"/>
        <item x="33"/>
        <item x="229"/>
        <item x="225"/>
        <item x="231"/>
        <item x="230"/>
        <item x="232"/>
        <item x="153"/>
        <item x="221"/>
        <item x="152"/>
        <item x="222"/>
        <item x="570"/>
        <item x="569"/>
        <item x="27"/>
        <item x="228"/>
        <item x="555"/>
        <item x="194"/>
        <item x="183"/>
        <item x="382"/>
        <item x="381"/>
        <item x="384"/>
        <item x="396"/>
        <item x="182"/>
        <item x="226"/>
        <item x="224"/>
        <item x="227"/>
        <item x="180"/>
        <item x="379"/>
        <item x="383"/>
        <item x="220"/>
        <item x="546"/>
        <item x="824"/>
        <item x="820"/>
        <item x="821"/>
        <item x="818"/>
        <item x="819"/>
        <item x="822"/>
        <item x="848"/>
        <item x="840"/>
        <item x="841"/>
        <item x="842"/>
        <item x="846"/>
        <item x="845"/>
        <item x="847"/>
        <item x="166"/>
        <item x="823"/>
        <item x="774"/>
        <item x="773"/>
        <item x="765"/>
        <item x="769"/>
        <item x="764"/>
        <item x="763"/>
        <item x="762"/>
        <item x="759"/>
        <item x="761"/>
        <item x="760"/>
        <item x="775"/>
        <item x="757"/>
        <item x="756"/>
        <item x="758"/>
        <item x="772"/>
        <item x="755"/>
        <item x="754"/>
        <item x="753"/>
        <item x="751"/>
        <item x="752"/>
        <item x="811"/>
        <item x="796"/>
        <item x="795"/>
        <item x="797"/>
        <item x="814"/>
        <item x="798"/>
        <item x="1844"/>
        <item x="799"/>
        <item x="812"/>
        <item x="810"/>
        <item x="813"/>
        <item x="891"/>
        <item x="830"/>
        <item x="896"/>
        <item x="907"/>
        <item x="905"/>
        <item x="898"/>
        <item x="897"/>
        <item x="802"/>
        <item x="801"/>
        <item x="800"/>
        <item x="793"/>
        <item x="803"/>
        <item x="808"/>
        <item x="815"/>
        <item x="817"/>
        <item x="809"/>
        <item x="816"/>
        <item x="827"/>
        <item x="826"/>
        <item x="825"/>
        <item x="835"/>
        <item x="1220"/>
        <item x="1222"/>
        <item x="839"/>
        <item x="829"/>
        <item x="828"/>
        <item x="833"/>
        <item x="843"/>
        <item x="38"/>
        <item x="59"/>
        <item x="49"/>
        <item x="47"/>
        <item x="832"/>
        <item x="831"/>
        <item x="834"/>
        <item x="844"/>
        <item x="838"/>
        <item x="1843"/>
        <item x="788"/>
        <item x="789"/>
        <item x="792"/>
        <item x="778"/>
        <item x="777"/>
        <item x="786"/>
        <item x="785"/>
        <item x="784"/>
        <item x="787"/>
        <item x="790"/>
        <item x="791"/>
        <item x="783"/>
        <item x="782"/>
        <item x="1214"/>
        <item x="1203"/>
        <item x="744"/>
        <item x="1270"/>
        <item x="1269"/>
        <item x="1263"/>
        <item x="1261"/>
        <item x="1264"/>
        <item x="1273"/>
        <item x="1262"/>
        <item x="1265"/>
        <item x="1268"/>
        <item x="1271"/>
        <item x="1296"/>
        <item x="1297"/>
        <item x="1290"/>
        <item x="1289"/>
        <item x="1291"/>
        <item x="1292"/>
        <item x="1295"/>
        <item x="1294"/>
        <item x="1252"/>
        <item x="894"/>
        <item x="893"/>
        <item x="892"/>
        <item x="794"/>
        <item x="807"/>
        <item x="806"/>
        <item x="849"/>
        <item x="914"/>
        <item x="895"/>
        <item x="930"/>
        <item x="933"/>
        <item x="931"/>
        <item x="932"/>
        <item x="909"/>
        <item x="918"/>
        <item x="915"/>
        <item x="916"/>
        <item x="917"/>
        <item x="850"/>
        <item x="950"/>
        <item x="941"/>
        <item x="942"/>
        <item x="851"/>
        <item x="948"/>
        <item x="949"/>
        <item x="940"/>
        <item x="935"/>
        <item x="936"/>
        <item x="952"/>
        <item x="951"/>
        <item x="955"/>
        <item x="919"/>
        <item x="934"/>
        <item x="954"/>
        <item x="953"/>
        <item x="947"/>
        <item x="924"/>
        <item x="923"/>
        <item x="927"/>
        <item x="922"/>
        <item x="921"/>
        <item x="920"/>
        <item x="858"/>
        <item x="928"/>
        <item x="929"/>
        <item x="925"/>
        <item x="926"/>
        <item x="861"/>
        <item x="856"/>
        <item x="857"/>
        <item x="862"/>
        <item x="871"/>
        <item x="869"/>
        <item x="870"/>
        <item x="866"/>
        <item x="863"/>
        <item x="864"/>
        <item x="855"/>
        <item x="875"/>
        <item x="873"/>
        <item x="867"/>
        <item x="868"/>
        <item x="865"/>
        <item x="876"/>
        <item x="910"/>
        <item x="906"/>
        <item x="887"/>
        <item x="912"/>
        <item x="911"/>
        <item x="908"/>
        <item x="903"/>
        <item x="904"/>
        <item x="890"/>
        <item x="874"/>
        <item x="901"/>
        <item x="899"/>
        <item x="902"/>
        <item x="900"/>
        <item x="946"/>
        <item x="804"/>
        <item x="939"/>
        <item x="860"/>
        <item x="943"/>
        <item x="945"/>
        <item x="859"/>
        <item x="944"/>
        <item x="937"/>
        <item x="938"/>
        <item x="805"/>
        <item x="888"/>
        <item x="889"/>
        <item x="881"/>
        <item x="877"/>
        <item x="878"/>
        <item x="886"/>
        <item x="883"/>
        <item x="884"/>
        <item x="885"/>
        <item x="882"/>
        <item x="879"/>
        <item x="913"/>
        <item x="880"/>
        <item x="578"/>
        <item x="581"/>
        <item x="579"/>
        <item x="670"/>
        <item x="693"/>
        <item x="668"/>
        <item x="580"/>
        <item x="149"/>
        <item x="676"/>
        <item x="23"/>
        <item x="108"/>
        <item x="97"/>
        <item x="100"/>
        <item x="110"/>
        <item x="102"/>
        <item x="104"/>
        <item x="103"/>
        <item x="113"/>
        <item x="112"/>
        <item x="114"/>
        <item x="106"/>
        <item x="200"/>
        <item x="513"/>
        <item x="273"/>
        <item x="646"/>
        <item x="648"/>
        <item x="647"/>
        <item x="645"/>
        <item x="514"/>
        <item x="281"/>
        <item x="283"/>
        <item x="282"/>
        <item x="385"/>
        <item x="387"/>
        <item x="386"/>
        <item x="389"/>
        <item x="388"/>
        <item x="367"/>
        <item x="366"/>
        <item x="365"/>
        <item x="364"/>
        <item x="363"/>
        <item x="359"/>
        <item x="157"/>
        <item x="156"/>
        <item x="160"/>
        <item x="158"/>
        <item x="606"/>
        <item x="605"/>
        <item x="610"/>
        <item x="146"/>
        <item x="611"/>
        <item x="431"/>
        <item x="433"/>
        <item x="434"/>
        <item x="608"/>
        <item x="435"/>
        <item x="609"/>
        <item x="147"/>
        <item x="442"/>
        <item x="1201"/>
        <item x="165"/>
        <item x="1257"/>
        <item x="1258"/>
        <item x="1253"/>
        <item x="1254"/>
        <item x="1256"/>
        <item x="1255"/>
        <item x="1260"/>
        <item x="1259"/>
        <item x="852"/>
        <item x="854"/>
        <item x="735"/>
        <item x="1104"/>
        <item x="736"/>
        <item x="1279"/>
        <item x="1286"/>
        <item x="1246"/>
        <item x="1219"/>
        <item x="1229"/>
        <item x="1217"/>
        <item x="1282"/>
        <item x="1285"/>
        <item x="1283"/>
        <item x="1278"/>
        <item x="1284"/>
        <item x="1276"/>
        <item x="1287"/>
        <item x="1280"/>
        <item x="1281"/>
        <item x="1288"/>
        <item x="1225"/>
        <item x="1224"/>
        <item x="1277"/>
        <item x="1227"/>
        <item x="1243"/>
        <item x="1230"/>
        <item x="1242"/>
        <item x="1231"/>
        <item x="1211"/>
        <item x="1212"/>
        <item x="1210"/>
        <item x="1213"/>
        <item x="1353"/>
        <item x="1233"/>
        <item x="1228"/>
        <item x="1234"/>
        <item x="1236"/>
        <item x="1240"/>
        <item x="1239"/>
        <item x="1206"/>
        <item x="1207"/>
        <item x="1204"/>
        <item x="1205"/>
        <item x="1226"/>
        <item x="1192"/>
        <item x="1193"/>
        <item x="1194"/>
        <item x="1200"/>
        <item x="1202"/>
        <item x="1195"/>
        <item x="1247"/>
        <item x="1191"/>
        <item x="1198"/>
        <item x="1196"/>
        <item x="1199"/>
        <item x="1197"/>
        <item x="1249"/>
        <item x="1248"/>
        <item x="1251"/>
        <item x="1250"/>
        <item x="853"/>
        <item x="750"/>
        <item x="872"/>
        <item x="1223"/>
        <item x="1266"/>
        <item x="1267"/>
        <item x="1275"/>
        <item x="1274"/>
        <item x="1293"/>
        <item x="1272"/>
        <item x="1"/>
        <item x="10"/>
        <item x="11"/>
        <item x="36"/>
        <item x="203"/>
        <item x="234"/>
        <item x="316"/>
        <item x="323"/>
        <item x="441"/>
        <item x="444"/>
        <item x="698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7"/>
        <item x="738"/>
        <item x="739"/>
        <item x="740"/>
        <item x="741"/>
        <item x="742"/>
        <item x="743"/>
        <item x="745"/>
        <item x="746"/>
        <item x="747"/>
        <item x="748"/>
        <item x="749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208"/>
        <item x="1209"/>
        <item x="1215"/>
        <item x="1216"/>
        <item x="1218"/>
        <item x="1232"/>
        <item x="1235"/>
        <item x="1237"/>
        <item x="1238"/>
        <item x="1244"/>
        <item x="1245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25">
        <item x="1"/>
        <item x="45"/>
        <item x="244"/>
        <item x="14"/>
        <item x="210"/>
        <item x="79"/>
        <item x="51"/>
        <item x="47"/>
        <item x="56"/>
        <item x="107"/>
        <item x="170"/>
        <item x="342"/>
        <item x="225"/>
        <item x="276"/>
        <item x="13"/>
        <item x="81"/>
        <item x="41"/>
        <item x="167"/>
        <item x="300"/>
        <item x="166"/>
        <item x="142"/>
        <item x="44"/>
        <item x="40"/>
        <item x="144"/>
        <item x="282"/>
        <item x="145"/>
        <item x="314"/>
        <item x="158"/>
        <item x="123"/>
        <item x="293"/>
        <item x="30"/>
        <item x="183"/>
        <item x="59"/>
        <item x="320"/>
        <item x="134"/>
        <item x="58"/>
        <item x="9"/>
        <item x="118"/>
        <item x="272"/>
        <item x="228"/>
        <item x="37"/>
        <item x="103"/>
        <item x="233"/>
        <item x="267"/>
        <item x="151"/>
        <item x="38"/>
        <item x="199"/>
        <item x="64"/>
        <item x="174"/>
        <item x="148"/>
        <item x="32"/>
        <item x="161"/>
        <item x="55"/>
        <item x="48"/>
        <item x="7"/>
        <item x="193"/>
        <item x="80"/>
        <item x="266"/>
        <item x="202"/>
        <item x="53"/>
        <item x="8"/>
        <item x="115"/>
        <item x="331"/>
        <item x="222"/>
        <item x="162"/>
        <item x="286"/>
        <item x="133"/>
        <item x="154"/>
        <item x="292"/>
        <item x="294"/>
        <item x="209"/>
        <item x="110"/>
        <item x="126"/>
        <item x="301"/>
        <item x="223"/>
        <item x="194"/>
        <item x="241"/>
        <item x="221"/>
        <item x="60"/>
        <item x="234"/>
        <item x="248"/>
        <item x="214"/>
        <item x="208"/>
        <item x="169"/>
        <item x="49"/>
        <item x="147"/>
        <item x="261"/>
        <item x="181"/>
        <item x="152"/>
        <item x="163"/>
        <item x="262"/>
        <item x="268"/>
        <item x="57"/>
        <item x="200"/>
        <item x="215"/>
        <item x="149"/>
        <item x="238"/>
        <item x="237"/>
        <item x="93"/>
        <item x="70"/>
        <item x="192"/>
        <item x="224"/>
        <item x="3"/>
        <item x="127"/>
        <item x="46"/>
        <item x="191"/>
        <item x="82"/>
        <item x="332"/>
        <item x="235"/>
        <item x="10"/>
        <item x="164"/>
        <item x="198"/>
        <item x="203"/>
        <item x="204"/>
        <item x="330"/>
        <item x="324"/>
        <item x="216"/>
        <item x="290"/>
        <item x="155"/>
        <item x="217"/>
        <item x="52"/>
        <item x="104"/>
        <item x="315"/>
        <item x="201"/>
        <item x="125"/>
        <item x="196"/>
        <item x="124"/>
        <item x="249"/>
        <item x="264"/>
        <item x="246"/>
        <item x="263"/>
        <item x="347"/>
        <item x="43"/>
        <item x="69"/>
        <item x="71"/>
        <item x="327"/>
        <item x="236"/>
        <item x="72"/>
        <item x="77"/>
        <item x="50"/>
        <item x="325"/>
        <item x="61"/>
        <item x="240"/>
        <item x="328"/>
        <item x="326"/>
        <item x="73"/>
        <item x="231"/>
        <item x="67"/>
        <item x="54"/>
        <item x="68"/>
        <item x="76"/>
        <item x="232"/>
        <item x="329"/>
        <item x="188"/>
        <item x="341"/>
        <item x="150"/>
        <item x="277"/>
        <item x="137"/>
        <item x="346"/>
        <item x="338"/>
        <item x="335"/>
        <item x="336"/>
        <item x="109"/>
        <item x="219"/>
        <item x="92"/>
        <item x="132"/>
        <item x="177"/>
        <item x="179"/>
        <item x="178"/>
        <item x="256"/>
        <item x="245"/>
        <item x="122"/>
        <item x="303"/>
        <item x="106"/>
        <item x="305"/>
        <item x="304"/>
        <item x="227"/>
        <item x="253"/>
        <item x="105"/>
        <item x="269"/>
        <item x="295"/>
        <item x="259"/>
        <item x="257"/>
        <item x="94"/>
        <item x="306"/>
        <item x="90"/>
        <item x="89"/>
        <item x="258"/>
        <item x="171"/>
        <item x="146"/>
        <item x="340"/>
        <item x="339"/>
        <item x="96"/>
        <item x="108"/>
        <item x="121"/>
        <item x="255"/>
        <item x="120"/>
        <item x="254"/>
        <item x="129"/>
        <item x="130"/>
        <item x="159"/>
        <item x="75"/>
        <item x="2"/>
        <item x="131"/>
        <item x="128"/>
        <item x="165"/>
        <item x="355"/>
        <item x="298"/>
        <item x="297"/>
        <item x="311"/>
        <item x="4"/>
        <item x="242"/>
        <item x="316"/>
        <item x="270"/>
        <item x="101"/>
        <item x="63"/>
        <item x="65"/>
        <item x="343"/>
        <item x="205"/>
        <item x="190"/>
        <item x="173"/>
        <item x="243"/>
        <item x="156"/>
        <item x="212"/>
        <item x="213"/>
        <item x="218"/>
        <item x="18"/>
        <item x="274"/>
        <item x="239"/>
        <item x="78"/>
        <item x="275"/>
        <item x="153"/>
        <item x="180"/>
        <item x="175"/>
        <item x="247"/>
        <item x="42"/>
        <item x="220"/>
        <item x="289"/>
        <item x="265"/>
        <item x="119"/>
        <item x="157"/>
        <item x="406"/>
        <item x="299"/>
        <item x="23"/>
        <item x="189"/>
        <item x="88"/>
        <item x="25"/>
        <item x="99"/>
        <item x="27"/>
        <item x="26"/>
        <item x="195"/>
        <item x="31"/>
        <item x="74"/>
        <item x="135"/>
        <item x="28"/>
        <item x="140"/>
        <item x="307"/>
        <item x="310"/>
        <item x="97"/>
        <item x="308"/>
        <item x="138"/>
        <item x="139"/>
        <item x="260"/>
        <item x="141"/>
        <item x="19"/>
        <item x="39"/>
        <item x="143"/>
        <item x="136"/>
        <item x="5"/>
        <item x="6"/>
        <item x="98"/>
        <item x="252"/>
        <item x="250"/>
        <item x="62"/>
        <item x="168"/>
        <item x="207"/>
        <item x="428"/>
        <item x="66"/>
        <item x="102"/>
        <item x="296"/>
        <item x="309"/>
        <item x="313"/>
        <item x="15"/>
        <item x="160"/>
        <item x="197"/>
        <item x="287"/>
        <item x="333"/>
        <item x="11"/>
        <item x="251"/>
        <item x="312"/>
        <item x="17"/>
        <item x="226"/>
        <item x="35"/>
        <item x="288"/>
        <item x="317"/>
        <item x="318"/>
        <item x="12"/>
        <item x="36"/>
        <item x="229"/>
        <item x="230"/>
        <item x="278"/>
        <item x="271"/>
        <item x="83"/>
        <item x="33"/>
        <item x="34"/>
        <item x="0"/>
        <item x="84"/>
        <item x="279"/>
        <item x="20"/>
        <item x="87"/>
        <item x="86"/>
        <item x="21"/>
        <item x="116"/>
        <item x="117"/>
        <item x="85"/>
        <item x="111"/>
        <item x="112"/>
        <item x="281"/>
        <item x="280"/>
        <item x="273"/>
        <item x="100"/>
        <item x="185"/>
        <item x="184"/>
        <item x="186"/>
        <item x="187"/>
        <item x="95"/>
        <item x="114"/>
        <item x="113"/>
        <item x="182"/>
        <item x="337"/>
        <item x="302"/>
        <item x="344"/>
        <item x="322"/>
        <item x="345"/>
        <item x="176"/>
        <item x="398"/>
        <item x="394"/>
        <item x="395"/>
        <item x="392"/>
        <item x="393"/>
        <item x="396"/>
        <item x="408"/>
        <item x="397"/>
        <item x="370"/>
        <item x="369"/>
        <item x="366"/>
        <item x="367"/>
        <item x="372"/>
        <item x="285"/>
        <item x="371"/>
        <item x="364"/>
        <item x="363"/>
        <item x="361"/>
        <item x="362"/>
        <item x="379"/>
        <item x="724"/>
        <item x="381"/>
        <item x="388"/>
        <item x="387"/>
        <item x="431"/>
        <item x="382"/>
        <item x="383"/>
        <item x="390"/>
        <item x="391"/>
        <item x="399"/>
        <item x="400"/>
        <item x="405"/>
        <item x="402"/>
        <item x="401"/>
        <item x="29"/>
        <item x="403"/>
        <item x="433"/>
        <item x="376"/>
        <item x="373"/>
        <item x="375"/>
        <item x="377"/>
        <item x="374"/>
        <item x="548"/>
        <item x="410"/>
        <item x="575"/>
        <item x="576"/>
        <item x="482"/>
        <item x="380"/>
        <item x="426"/>
        <item x="378"/>
        <item x="386"/>
        <item x="368"/>
        <item x="365"/>
        <item x="442"/>
        <item x="432"/>
        <item x="436"/>
        <item x="354"/>
        <item x="444"/>
        <item x="447"/>
        <item x="443"/>
        <item x="446"/>
        <item x="439"/>
        <item x="438"/>
        <item x="437"/>
        <item x="440"/>
        <item x="441"/>
        <item x="416"/>
        <item x="413"/>
        <item x="414"/>
        <item x="417"/>
        <item x="418"/>
        <item x="419"/>
        <item x="412"/>
        <item x="422"/>
        <item x="420"/>
        <item x="424"/>
        <item x="435"/>
        <item x="434"/>
        <item x="429"/>
        <item x="423"/>
        <item x="427"/>
        <item x="384"/>
        <item x="415"/>
        <item x="445"/>
        <item x="385"/>
        <item x="16"/>
        <item x="425"/>
        <item x="283"/>
        <item x="284"/>
        <item x="321"/>
        <item x="334"/>
        <item x="319"/>
        <item x="323"/>
        <item x="172"/>
        <item x="211"/>
        <item x="91"/>
        <item x="291"/>
        <item x="206"/>
        <item x="24"/>
        <item x="566"/>
        <item x="564"/>
        <item x="565"/>
        <item x="567"/>
        <item x="472"/>
        <item x="551"/>
        <item x="550"/>
        <item x="573"/>
        <item x="552"/>
        <item x="594"/>
        <item x="554"/>
        <item x="555"/>
        <item x="557"/>
        <item x="546"/>
        <item x="544"/>
        <item x="543"/>
        <item x="560"/>
        <item x="352"/>
        <item x="460"/>
        <item x="563"/>
        <item x="562"/>
        <item x="360"/>
        <item x="572"/>
        <item x="571"/>
        <item x="569"/>
        <item x="22"/>
        <item x="348"/>
        <item x="349"/>
        <item x="350"/>
        <item x="351"/>
        <item x="353"/>
        <item x="356"/>
        <item x="357"/>
        <item x="358"/>
        <item x="359"/>
        <item x="389"/>
        <item x="404"/>
        <item x="407"/>
        <item x="409"/>
        <item x="411"/>
        <item x="421"/>
        <item x="430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5"/>
        <item x="547"/>
        <item x="549"/>
        <item x="553"/>
        <item x="556"/>
        <item x="558"/>
        <item x="559"/>
        <item x="561"/>
        <item x="568"/>
        <item x="570"/>
        <item x="574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</items>
    </pivotField>
    <pivotField axis="axisRow" compact="0" outline="0" showAll="0" defaultSubtotal="0">
      <items count="725">
        <item x="13"/>
        <item x="143"/>
        <item x="38"/>
        <item x="14"/>
        <item x="271"/>
        <item x="209"/>
        <item x="227"/>
        <item x="224"/>
        <item x="37"/>
        <item x="173"/>
        <item x="79"/>
        <item x="281"/>
        <item x="319"/>
        <item x="55"/>
        <item x="32"/>
        <item x="107"/>
        <item x="56"/>
        <item x="103"/>
        <item x="150"/>
        <item x="59"/>
        <item x="313"/>
        <item x="47"/>
        <item x="81"/>
        <item x="58"/>
        <item x="198"/>
        <item x="169"/>
        <item x="157"/>
        <item x="275"/>
        <item x="117"/>
        <item x="51"/>
        <item x="41"/>
        <item x="232"/>
        <item x="64"/>
        <item x="1"/>
        <item x="44"/>
        <item x="147"/>
        <item x="141"/>
        <item x="160"/>
        <item x="165"/>
        <item x="40"/>
        <item x="386"/>
        <item x="166"/>
        <item x="133"/>
        <item x="243"/>
        <item x="144"/>
        <item x="299"/>
        <item x="266"/>
        <item x="182"/>
        <item x="45"/>
        <item x="30"/>
        <item x="122"/>
        <item x="9"/>
        <item x="35"/>
        <item x="341"/>
        <item x="48"/>
        <item x="7"/>
        <item x="192"/>
        <item x="80"/>
        <item x="265"/>
        <item x="201"/>
        <item x="53"/>
        <item x="8"/>
        <item x="330"/>
        <item x="221"/>
        <item x="161"/>
        <item x="285"/>
        <item x="132"/>
        <item x="153"/>
        <item x="291"/>
        <item x="293"/>
        <item x="208"/>
        <item x="110"/>
        <item x="125"/>
        <item x="300"/>
        <item x="222"/>
        <item x="193"/>
        <item x="240"/>
        <item x="220"/>
        <item x="60"/>
        <item x="233"/>
        <item x="247"/>
        <item x="213"/>
        <item x="207"/>
        <item x="168"/>
        <item x="49"/>
        <item x="146"/>
        <item x="260"/>
        <item x="180"/>
        <item x="151"/>
        <item x="162"/>
        <item x="261"/>
        <item x="267"/>
        <item x="57"/>
        <item x="199"/>
        <item x="214"/>
        <item x="148"/>
        <item x="237"/>
        <item x="236"/>
        <item x="93"/>
        <item x="70"/>
        <item x="191"/>
        <item x="223"/>
        <item x="3"/>
        <item x="126"/>
        <item x="46"/>
        <item x="190"/>
        <item x="82"/>
        <item x="331"/>
        <item x="234"/>
        <item x="10"/>
        <item x="163"/>
        <item x="197"/>
        <item x="202"/>
        <item x="203"/>
        <item x="329"/>
        <item x="323"/>
        <item x="215"/>
        <item x="289"/>
        <item x="154"/>
        <item x="216"/>
        <item x="52"/>
        <item x="104"/>
        <item x="314"/>
        <item x="200"/>
        <item x="124"/>
        <item x="123"/>
        <item x="248"/>
        <item x="263"/>
        <item x="245"/>
        <item x="262"/>
        <item x="346"/>
        <item x="43"/>
        <item x="69"/>
        <item x="71"/>
        <item x="326"/>
        <item x="235"/>
        <item x="72"/>
        <item x="77"/>
        <item x="50"/>
        <item x="324"/>
        <item x="61"/>
        <item x="239"/>
        <item x="327"/>
        <item x="73"/>
        <item x="230"/>
        <item x="67"/>
        <item x="54"/>
        <item x="68"/>
        <item x="76"/>
        <item x="231"/>
        <item x="328"/>
        <item x="187"/>
        <item x="340"/>
        <item x="149"/>
        <item x="276"/>
        <item x="136"/>
        <item x="345"/>
        <item x="337"/>
        <item x="334"/>
        <item x="335"/>
        <item x="109"/>
        <item x="218"/>
        <item x="92"/>
        <item x="131"/>
        <item x="176"/>
        <item x="178"/>
        <item x="177"/>
        <item x="255"/>
        <item x="244"/>
        <item x="121"/>
        <item x="302"/>
        <item x="106"/>
        <item x="304"/>
        <item x="303"/>
        <item x="226"/>
        <item x="252"/>
        <item x="105"/>
        <item x="268"/>
        <item x="294"/>
        <item x="258"/>
        <item x="256"/>
        <item x="94"/>
        <item x="305"/>
        <item x="90"/>
        <item x="89"/>
        <item x="257"/>
        <item x="170"/>
        <item x="145"/>
        <item x="339"/>
        <item x="338"/>
        <item x="96"/>
        <item x="108"/>
        <item x="120"/>
        <item x="254"/>
        <item x="119"/>
        <item x="253"/>
        <item x="128"/>
        <item x="129"/>
        <item x="158"/>
        <item x="75"/>
        <item x="2"/>
        <item x="130"/>
        <item x="127"/>
        <item x="164"/>
        <item x="354"/>
        <item x="297"/>
        <item x="296"/>
        <item x="310"/>
        <item x="4"/>
        <item x="241"/>
        <item x="315"/>
        <item x="269"/>
        <item x="101"/>
        <item x="63"/>
        <item x="65"/>
        <item x="342"/>
        <item x="204"/>
        <item x="189"/>
        <item x="172"/>
        <item x="242"/>
        <item x="155"/>
        <item x="211"/>
        <item x="212"/>
        <item x="217"/>
        <item x="18"/>
        <item x="273"/>
        <item x="238"/>
        <item x="78"/>
        <item x="274"/>
        <item x="152"/>
        <item x="179"/>
        <item x="174"/>
        <item x="246"/>
        <item x="42"/>
        <item x="219"/>
        <item x="288"/>
        <item x="264"/>
        <item x="118"/>
        <item x="156"/>
        <item x="406"/>
        <item x="298"/>
        <item x="23"/>
        <item x="188"/>
        <item x="88"/>
        <item x="25"/>
        <item x="99"/>
        <item x="27"/>
        <item x="194"/>
        <item x="31"/>
        <item x="74"/>
        <item x="134"/>
        <item x="28"/>
        <item x="139"/>
        <item x="306"/>
        <item x="309"/>
        <item x="97"/>
        <item x="307"/>
        <item x="137"/>
        <item x="138"/>
        <item x="259"/>
        <item x="140"/>
        <item x="19"/>
        <item x="39"/>
        <item x="142"/>
        <item x="135"/>
        <item x="5"/>
        <item x="6"/>
        <item x="98"/>
        <item x="251"/>
        <item x="249"/>
        <item x="62"/>
        <item x="167"/>
        <item x="206"/>
        <item x="428"/>
        <item x="66"/>
        <item x="102"/>
        <item x="295"/>
        <item x="308"/>
        <item x="312"/>
        <item x="15"/>
        <item x="159"/>
        <item x="196"/>
        <item x="286"/>
        <item x="332"/>
        <item x="11"/>
        <item x="250"/>
        <item x="311"/>
        <item x="17"/>
        <item x="225"/>
        <item x="287"/>
        <item x="316"/>
        <item x="317"/>
        <item x="36"/>
        <item x="228"/>
        <item x="229"/>
        <item x="277"/>
        <item x="270"/>
        <item x="83"/>
        <item x="33"/>
        <item x="34"/>
        <item x="0"/>
        <item x="84"/>
        <item x="278"/>
        <item x="20"/>
        <item x="87"/>
        <item x="86"/>
        <item x="21"/>
        <item x="115"/>
        <item x="116"/>
        <item x="85"/>
        <item x="111"/>
        <item x="112"/>
        <item x="280"/>
        <item x="279"/>
        <item x="272"/>
        <item x="100"/>
        <item x="184"/>
        <item x="183"/>
        <item x="185"/>
        <item x="186"/>
        <item x="95"/>
        <item x="114"/>
        <item x="113"/>
        <item x="181"/>
        <item x="336"/>
        <item x="301"/>
        <item x="343"/>
        <item x="321"/>
        <item x="344"/>
        <item x="175"/>
        <item x="398"/>
        <item x="394"/>
        <item x="395"/>
        <item x="392"/>
        <item x="393"/>
        <item x="396"/>
        <item x="408"/>
        <item x="397"/>
        <item x="369"/>
        <item x="368"/>
        <item x="365"/>
        <item x="366"/>
        <item x="371"/>
        <item x="284"/>
        <item x="370"/>
        <item x="363"/>
        <item x="362"/>
        <item x="360"/>
        <item x="361"/>
        <item x="378"/>
        <item x="724"/>
        <item x="380"/>
        <item x="388"/>
        <item x="387"/>
        <item x="431"/>
        <item x="381"/>
        <item x="382"/>
        <item x="390"/>
        <item x="391"/>
        <item x="399"/>
        <item x="400"/>
        <item x="405"/>
        <item x="402"/>
        <item x="401"/>
        <item x="29"/>
        <item x="403"/>
        <item x="433"/>
        <item x="375"/>
        <item x="372"/>
        <item x="374"/>
        <item x="376"/>
        <item x="373"/>
        <item x="548"/>
        <item x="410"/>
        <item x="575"/>
        <item x="576"/>
        <item x="482"/>
        <item x="379"/>
        <item x="426"/>
        <item x="377"/>
        <item x="385"/>
        <item x="367"/>
        <item x="364"/>
        <item x="442"/>
        <item x="432"/>
        <item x="436"/>
        <item x="353"/>
        <item x="444"/>
        <item x="447"/>
        <item x="443"/>
        <item x="446"/>
        <item x="439"/>
        <item x="438"/>
        <item x="437"/>
        <item x="440"/>
        <item x="441"/>
        <item x="416"/>
        <item x="413"/>
        <item x="414"/>
        <item x="417"/>
        <item x="418"/>
        <item x="419"/>
        <item x="412"/>
        <item x="422"/>
        <item x="420"/>
        <item x="424"/>
        <item x="435"/>
        <item x="434"/>
        <item x="429"/>
        <item x="423"/>
        <item x="427"/>
        <item x="383"/>
        <item x="415"/>
        <item x="445"/>
        <item x="384"/>
        <item x="16"/>
        <item x="425"/>
        <item x="282"/>
        <item x="283"/>
        <item x="320"/>
        <item x="333"/>
        <item x="318"/>
        <item x="322"/>
        <item x="171"/>
        <item x="210"/>
        <item x="91"/>
        <item x="290"/>
        <item x="205"/>
        <item x="24"/>
        <item x="566"/>
        <item x="564"/>
        <item x="565"/>
        <item x="567"/>
        <item x="472"/>
        <item x="551"/>
        <item x="550"/>
        <item x="573"/>
        <item x="552"/>
        <item x="594"/>
        <item x="554"/>
        <item x="555"/>
        <item x="557"/>
        <item x="546"/>
        <item x="544"/>
        <item x="543"/>
        <item x="560"/>
        <item x="351"/>
        <item x="460"/>
        <item x="563"/>
        <item x="562"/>
        <item x="359"/>
        <item x="572"/>
        <item x="571"/>
        <item x="569"/>
        <item x="12"/>
        <item x="22"/>
        <item x="26"/>
        <item x="195"/>
        <item x="292"/>
        <item x="325"/>
        <item x="347"/>
        <item x="348"/>
        <item x="349"/>
        <item x="350"/>
        <item x="352"/>
        <item x="355"/>
        <item x="356"/>
        <item x="357"/>
        <item x="358"/>
        <item x="389"/>
        <item x="404"/>
        <item x="407"/>
        <item x="409"/>
        <item x="411"/>
        <item x="421"/>
        <item x="430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5"/>
        <item x="547"/>
        <item x="549"/>
        <item x="553"/>
        <item x="556"/>
        <item x="558"/>
        <item x="559"/>
        <item x="561"/>
        <item x="568"/>
        <item x="570"/>
        <item x="574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">
        <item x="2"/>
        <item x="4"/>
        <item x="3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h="1" m="1" x="3"/>
        <item x="0"/>
        <item h="1" x="1"/>
        <item x="2"/>
      </items>
    </pivotField>
    <pivotField axis="axisRow" compact="0" outline="0" showAll="0" defaultSubtotal="0">
      <items count="4">
        <item m="1" x="3"/>
        <item x="0"/>
        <item x="1"/>
        <item x="2"/>
      </items>
    </pivotField>
  </pivotFields>
  <rowFields count="8">
    <field x="8"/>
    <field x="0"/>
    <field x="1"/>
    <field x="18"/>
    <field x="11"/>
    <field x="12"/>
    <field x="22"/>
    <field x="23"/>
  </rowFields>
  <rowItems count="183">
    <i>
      <x v="18"/>
      <x/>
      <x v="11"/>
      <x v="3"/>
      <x v="37"/>
      <x v="28"/>
      <x v="1"/>
      <x v="1"/>
    </i>
    <i>
      <x v="52"/>
      <x v="2"/>
      <x v="10"/>
      <x v="4"/>
      <x v="68"/>
      <x v="68"/>
      <x v="1"/>
      <x v="2"/>
    </i>
    <i>
      <x v="70"/>
      <x/>
      <x v="11"/>
      <x v="3"/>
      <x v="98"/>
      <x v="98"/>
      <x v="3"/>
      <x v="1"/>
    </i>
    <i>
      <x v="71"/>
      <x/>
      <x v="11"/>
      <x v="3"/>
      <x v="39"/>
      <x v="6"/>
      <x v="1"/>
      <x v="1"/>
    </i>
    <i>
      <x v="74"/>
      <x/>
      <x v="11"/>
      <x/>
      <x v="57"/>
      <x v="58"/>
      <x v="3"/>
      <x v="3"/>
    </i>
    <i>
      <x v="76"/>
      <x/>
      <x v="11"/>
      <x v="1"/>
      <x v="65"/>
      <x v="65"/>
      <x v="1"/>
      <x v="3"/>
    </i>
    <i>
      <x v="84"/>
      <x/>
      <x v="11"/>
      <x v="3"/>
      <x v="122"/>
      <x v="122"/>
      <x v="1"/>
      <x v="3"/>
    </i>
    <i>
      <x v="129"/>
      <x/>
      <x v="11"/>
      <x v="4"/>
      <x v="238"/>
      <x v="236"/>
      <x v="1"/>
      <x v="3"/>
    </i>
    <i>
      <x v="186"/>
      <x/>
      <x v="11"/>
      <x/>
      <x v="229"/>
      <x v="227"/>
      <x v="3"/>
      <x v="3"/>
    </i>
    <i>
      <x v="187"/>
      <x v="2"/>
      <x v="3"/>
      <x v="4"/>
      <x v="91"/>
      <x v="91"/>
      <x v="3"/>
      <x v="3"/>
    </i>
    <i>
      <x v="189"/>
      <x/>
      <x v="11"/>
      <x/>
      <x v="133"/>
      <x v="132"/>
      <x v="1"/>
      <x v="3"/>
    </i>
    <i>
      <x v="190"/>
      <x/>
      <x v="11"/>
      <x v="3"/>
      <x v="134"/>
      <x v="133"/>
      <x v="3"/>
      <x v="1"/>
    </i>
    <i>
      <x v="199"/>
      <x/>
      <x v="8"/>
      <x v="4"/>
      <x v="1"/>
      <x v="48"/>
      <x v="1"/>
      <x v="3"/>
    </i>
    <i>
      <x v="202"/>
      <x/>
      <x v="1"/>
      <x v="4"/>
      <x v="6"/>
      <x v="29"/>
      <x v="3"/>
      <x v="1"/>
    </i>
    <i>
      <x v="206"/>
      <x/>
      <x v="11"/>
      <x/>
      <x v="59"/>
      <x v="60"/>
      <x v="3"/>
      <x v="1"/>
    </i>
    <i>
      <x v="207"/>
      <x/>
      <x v="11"/>
      <x/>
      <x v="47"/>
      <x v="32"/>
      <x v="3"/>
      <x v="3"/>
    </i>
    <i>
      <x v="210"/>
      <x/>
      <x v="11"/>
      <x v="3"/>
      <x v="142"/>
      <x v="141"/>
      <x v="1"/>
      <x v="1"/>
    </i>
    <i>
      <x v="215"/>
      <x/>
      <x v="11"/>
      <x v="3"/>
      <x v="54"/>
      <x v="55"/>
      <x v="3"/>
      <x v="2"/>
    </i>
    <i>
      <x v="222"/>
      <x/>
      <x v="11"/>
      <x v="3"/>
      <x v="78"/>
      <x v="78"/>
      <x v="3"/>
      <x v="3"/>
    </i>
    <i>
      <x v="223"/>
      <x/>
      <x v="11"/>
      <x v="3"/>
      <x v="106"/>
      <x v="106"/>
      <x v="3"/>
      <x v="3"/>
    </i>
    <i>
      <x v="224"/>
      <x/>
      <x v="11"/>
      <x v="3"/>
      <x v="147"/>
      <x v="145"/>
      <x v="3"/>
      <x v="3"/>
    </i>
    <i>
      <x v="225"/>
      <x/>
      <x v="11"/>
      <x/>
      <x v="47"/>
      <x v="32"/>
      <x v="1"/>
      <x v="3"/>
    </i>
    <i>
      <x v="226"/>
      <x/>
      <x v="11"/>
      <x v="3"/>
      <x v="148"/>
      <x v="146"/>
      <x v="1"/>
      <x v="3"/>
    </i>
    <i>
      <x v="227"/>
      <x/>
      <x v="11"/>
      <x/>
      <x v="149"/>
      <x v="147"/>
      <x v="1"/>
      <x v="3"/>
    </i>
    <i>
      <x v="239"/>
      <x v="2"/>
      <x v="13"/>
      <x v="4"/>
      <x v="105"/>
      <x v="105"/>
      <x v="3"/>
      <x v="1"/>
    </i>
    <i>
      <x v="243"/>
      <x/>
      <x v="11"/>
      <x v="3"/>
      <x v="36"/>
      <x v="51"/>
      <x v="3"/>
      <x v="1"/>
    </i>
    <i>
      <x v="276"/>
      <x v="2"/>
      <x v="10"/>
      <x v="4"/>
      <x v="225"/>
      <x v="223"/>
      <x v="1"/>
      <x v="3"/>
    </i>
    <i>
      <x v="285"/>
      <x/>
      <x v="8"/>
      <x v="4"/>
      <x v="84"/>
      <x v="84"/>
      <x v="1"/>
      <x v="3"/>
    </i>
    <i>
      <x v="291"/>
      <x/>
      <x v="8"/>
      <x v="4"/>
      <x v="85"/>
      <x v="85"/>
      <x v="1"/>
      <x v="3"/>
    </i>
    <i>
      <x v="295"/>
      <x v="2"/>
      <x v="10"/>
      <x v="4"/>
      <x v="159"/>
      <x v="157"/>
      <x v="3"/>
      <x v="3"/>
    </i>
    <i>
      <x v="333"/>
      <x/>
      <x v="11"/>
      <x v="3"/>
      <x v="179"/>
      <x v="177"/>
      <x v="1"/>
      <x v="3"/>
    </i>
    <i>
      <x v="335"/>
      <x/>
      <x v="11"/>
      <x/>
      <x v="149"/>
      <x v="147"/>
      <x v="1"/>
      <x v="3"/>
    </i>
    <i>
      <x v="347"/>
      <x/>
      <x v="11"/>
      <x v="3"/>
      <x v="98"/>
      <x v="98"/>
      <x v="3"/>
      <x v="1"/>
    </i>
    <i>
      <x v="404"/>
      <x/>
      <x v="11"/>
      <x/>
      <x v="45"/>
      <x v="2"/>
      <x v="1"/>
      <x v="3"/>
    </i>
    <i>
      <x v="405"/>
      <x/>
      <x v="11"/>
      <x v="3"/>
      <x v="208"/>
      <x v="206"/>
      <x v="1"/>
      <x v="3"/>
    </i>
    <i>
      <x v="406"/>
      <x v="2"/>
      <x v="14"/>
      <x v="4"/>
      <x v="209"/>
      <x v="207"/>
      <x v="1"/>
      <x v="3"/>
    </i>
    <i>
      <x v="412"/>
      <x v="2"/>
      <x v="3"/>
      <x v="4"/>
      <x v="212"/>
      <x v="210"/>
      <x v="3"/>
      <x v="3"/>
    </i>
    <i>
      <x v="423"/>
      <x v="2"/>
      <x v="12"/>
      <x v="4"/>
      <x v="241"/>
      <x v="239"/>
      <x v="3"/>
      <x v="1"/>
    </i>
    <i>
      <x v="442"/>
      <x/>
      <x v="11"/>
      <x v="3"/>
      <x v="246"/>
      <x v="244"/>
      <x v="1"/>
      <x v="3"/>
    </i>
    <i>
      <x v="450"/>
      <x/>
      <x v="11"/>
      <x v="3"/>
      <x v="251"/>
      <x v="248"/>
      <x v="1"/>
      <x v="3"/>
    </i>
    <i>
      <x v="457"/>
      <x v="2"/>
      <x v="2"/>
      <x v="4"/>
      <x v="3"/>
      <x v="3"/>
      <x v="1"/>
      <x v="2"/>
    </i>
    <i>
      <x v="474"/>
      <x/>
      <x v="11"/>
      <x v="3"/>
      <x v="262"/>
      <x v="259"/>
      <x v="1"/>
      <x v="3"/>
    </i>
    <i>
      <x v="478"/>
      <x v="2"/>
      <x v="3"/>
      <x v="4"/>
      <x v="265"/>
      <x v="262"/>
      <x v="1"/>
      <x v="3"/>
    </i>
    <i>
      <x v="495"/>
      <x v="1"/>
      <x v="5"/>
      <x v="4"/>
      <x v="3"/>
      <x v="3"/>
      <x v="1"/>
      <x v="1"/>
    </i>
    <i>
      <x v="528"/>
      <x v="2"/>
      <x v="12"/>
      <x v="4"/>
      <x/>
      <x v="33"/>
      <x v="3"/>
      <x v="2"/>
    </i>
    <i>
      <x v="547"/>
      <x v="2"/>
      <x v="15"/>
      <x v="4"/>
      <x v="282"/>
      <x v="279"/>
      <x v="1"/>
      <x v="3"/>
    </i>
    <i>
      <x v="548"/>
      <x/>
      <x v="11"/>
      <x v="3"/>
      <x v="283"/>
      <x v="280"/>
      <x v="1"/>
      <x v="3"/>
    </i>
    <i>
      <x v="550"/>
      <x/>
      <x v="11"/>
      <x v="3"/>
      <x v="284"/>
      <x v="281"/>
      <x v="3"/>
      <x v="1"/>
    </i>
    <i>
      <x v="584"/>
      <x v="2"/>
      <x v="13"/>
      <x v="4"/>
      <x v="14"/>
      <x/>
      <x v="1"/>
      <x v="3"/>
    </i>
    <i>
      <x v="587"/>
      <x/>
      <x v="8"/>
      <x v="4"/>
      <x v="183"/>
      <x v="181"/>
      <x v="3"/>
      <x v="3"/>
    </i>
    <i>
      <x v="599"/>
      <x/>
      <x v="11"/>
      <x v="3"/>
      <x v="39"/>
      <x v="6"/>
      <x v="3"/>
      <x v="1"/>
    </i>
    <i>
      <x v="600"/>
      <x/>
      <x v="11"/>
      <x/>
      <x v="303"/>
      <x v="298"/>
      <x v="1"/>
      <x v="1"/>
    </i>
    <i>
      <x v="603"/>
      <x/>
      <x v="11"/>
      <x/>
      <x v="35"/>
      <x v="23"/>
      <x v="3"/>
      <x v="3"/>
    </i>
    <i>
      <x v="604"/>
      <x/>
      <x v="11"/>
      <x v="4"/>
      <x v="292"/>
      <x v="52"/>
      <x v="1"/>
      <x v="3"/>
    </i>
    <i>
      <x v="607"/>
      <x v="2"/>
      <x v="10"/>
      <x v="4"/>
      <x v="305"/>
      <x v="300"/>
      <x v="1"/>
      <x v="1"/>
    </i>
    <i>
      <x v="608"/>
      <x v="2"/>
      <x v="10"/>
      <x v="4"/>
      <x v="305"/>
      <x v="300"/>
      <x v="1"/>
      <x v="1"/>
    </i>
    <i>
      <x v="613"/>
      <x v="2"/>
      <x v="10"/>
      <x v="4"/>
      <x v="308"/>
      <x v="303"/>
      <x v="3"/>
      <x v="1"/>
    </i>
    <i>
      <x v="617"/>
      <x/>
      <x v="11"/>
      <x v="3"/>
      <x v="54"/>
      <x v="55"/>
      <x v="3"/>
      <x v="2"/>
    </i>
    <i>
      <x v="621"/>
      <x v="2"/>
      <x v="2"/>
      <x v="4"/>
      <x v="311"/>
      <x v="306"/>
      <x v="1"/>
      <x v="3"/>
    </i>
    <i>
      <x v="630"/>
      <x/>
      <x v="11"/>
      <x/>
      <x v="316"/>
      <x v="311"/>
      <x v="3"/>
      <x v="2"/>
    </i>
    <i>
      <x v="640"/>
      <x v="2"/>
      <x v="3"/>
      <x v="4"/>
      <x v="323"/>
      <x v="318"/>
      <x v="1"/>
      <x v="3"/>
    </i>
    <i>
      <x v="647"/>
      <x v="2"/>
      <x v="12"/>
      <x v="4"/>
      <x v="328"/>
      <x v="323"/>
      <x v="1"/>
      <x v="3"/>
    </i>
    <i>
      <x v="649"/>
      <x v="2"/>
      <x v="15"/>
      <x v="4"/>
      <x v="325"/>
      <x v="320"/>
      <x v="1"/>
      <x v="3"/>
    </i>
    <i>
      <x v="671"/>
      <x/>
      <x v="11"/>
      <x/>
      <x v="344"/>
      <x v="339"/>
      <x v="3"/>
      <x v="3"/>
    </i>
    <i>
      <x v="673"/>
      <x/>
      <x v="11"/>
      <x/>
      <x v="345"/>
      <x v="340"/>
      <x v="1"/>
      <x v="3"/>
    </i>
    <i>
      <x v="675"/>
      <x/>
      <x v="11"/>
      <x v="3"/>
      <x v="346"/>
      <x v="341"/>
      <x v="1"/>
      <x v="3"/>
    </i>
    <i>
      <x v="677"/>
      <x/>
      <x v="11"/>
      <x v="3"/>
      <x v="348"/>
      <x v="343"/>
      <x v="3"/>
      <x v="3"/>
    </i>
    <i>
      <x v="683"/>
      <x/>
      <x v="1"/>
      <x v="4"/>
      <x v="351"/>
      <x v="346"/>
      <x v="1"/>
      <x v="3"/>
    </i>
    <i>
      <x v="688"/>
      <x/>
      <x v="11"/>
      <x/>
      <x v="354"/>
      <x v="349"/>
      <x v="3"/>
      <x v="3"/>
    </i>
    <i>
      <x v="694"/>
      <x v="2"/>
      <x v="14"/>
      <x v="4"/>
      <x v="357"/>
      <x v="352"/>
      <x v="3"/>
      <x v="1"/>
    </i>
    <i>
      <x v="704"/>
      <x/>
      <x v="11"/>
      <x v="3"/>
      <x v="360"/>
      <x v="355"/>
      <x v="1"/>
      <x v="3"/>
    </i>
    <i>
      <x v="711"/>
      <x v="1"/>
      <x v="7"/>
      <x v="4"/>
      <x v="3"/>
      <x v="3"/>
      <x v="1"/>
      <x v="2"/>
    </i>
    <i>
      <x v="714"/>
      <x/>
      <x v="1"/>
      <x v="4"/>
      <x v="364"/>
      <x v="359"/>
      <x v="1"/>
      <x v="3"/>
    </i>
    <i>
      <x v="716"/>
      <x/>
      <x v="1"/>
      <x v="4"/>
      <x v="364"/>
      <x v="359"/>
      <x v="1"/>
      <x v="3"/>
    </i>
    <i>
      <x v="722"/>
      <x/>
      <x v="8"/>
      <x v="4"/>
      <x v="368"/>
      <x v="363"/>
      <x v="1"/>
      <x v="3"/>
    </i>
    <i>
      <x v="743"/>
      <x/>
      <x v="11"/>
      <x v="4"/>
      <x v="374"/>
      <x v="369"/>
      <x v="1"/>
      <x v="3"/>
    </i>
    <i>
      <x v="756"/>
      <x/>
      <x v="11"/>
      <x/>
      <x v="577"/>
      <x v="577"/>
      <x v="1"/>
      <x v="3"/>
    </i>
    <i>
      <x v="780"/>
      <x v="2"/>
      <x v="14"/>
      <x v="4"/>
      <x v="388"/>
      <x v="383"/>
      <x v="1"/>
      <x v="3"/>
    </i>
    <i>
      <x v="784"/>
      <x v="1"/>
      <x/>
      <x v="4"/>
      <x v="163"/>
      <x v="161"/>
      <x v="1"/>
      <x v="1"/>
    </i>
    <i>
      <x v="817"/>
      <x/>
      <x v="11"/>
      <x v="2"/>
      <x v="401"/>
      <x v="396"/>
      <x v="1"/>
      <x v="3"/>
    </i>
    <i>
      <x v="834"/>
      <x v="2"/>
      <x v="14"/>
      <x v="4"/>
      <x v="371"/>
      <x v="366"/>
      <x v="1"/>
      <x v="3"/>
    </i>
    <i>
      <x v="838"/>
      <x v="2"/>
      <x v="14"/>
      <x v="4"/>
      <x v="412"/>
      <x v="407"/>
      <x v="1"/>
      <x v="3"/>
    </i>
    <i>
      <x v="841"/>
      <x/>
      <x v="11"/>
      <x v="3"/>
      <x v="106"/>
      <x v="106"/>
      <x v="3"/>
      <x v="3"/>
    </i>
    <i>
      <x v="846"/>
      <x/>
      <x v="11"/>
      <x v="3"/>
      <x v="106"/>
      <x v="106"/>
      <x v="3"/>
      <x v="3"/>
    </i>
    <i>
      <x v="941"/>
      <x v="2"/>
      <x v="13"/>
      <x v="4"/>
      <x v="437"/>
      <x v="432"/>
      <x v="1"/>
      <x v="3"/>
    </i>
    <i>
      <x v="948"/>
      <x/>
      <x v="11"/>
      <x v="3"/>
      <x v="50"/>
      <x v="14"/>
      <x v="3"/>
      <x v="2"/>
    </i>
    <i>
      <x v="949"/>
      <x/>
      <x v="1"/>
      <x v="4"/>
      <x/>
      <x v="33"/>
      <x v="1"/>
      <x v="2"/>
    </i>
    <i>
      <x v="958"/>
      <x v="1"/>
      <x v="9"/>
      <x v="4"/>
      <x v="3"/>
      <x v="3"/>
      <x v="3"/>
      <x v="2"/>
    </i>
    <i>
      <x v="966"/>
      <x/>
      <x v="8"/>
      <x v="4"/>
      <x v="442"/>
      <x v="437"/>
      <x v="3"/>
      <x v="3"/>
    </i>
    <i>
      <x v="971"/>
      <x/>
      <x v="11"/>
      <x/>
      <x v="47"/>
      <x v="32"/>
      <x v="1"/>
      <x v="3"/>
    </i>
    <i>
      <x v="975"/>
      <x/>
      <x v="11"/>
      <x/>
      <x v="443"/>
      <x v="438"/>
      <x v="1"/>
      <x v="2"/>
    </i>
    <i>
      <x v="981"/>
      <x v="1"/>
      <x/>
      <x v="4"/>
      <x v="446"/>
      <x v="441"/>
      <x v="1"/>
      <x v="3"/>
    </i>
    <i>
      <x v="983"/>
      <x v="2"/>
      <x v="2"/>
      <x v="4"/>
      <x v="3"/>
      <x v="3"/>
      <x v="1"/>
      <x v="2"/>
    </i>
    <i>
      <x v="986"/>
      <x v="2"/>
      <x v="2"/>
      <x v="4"/>
      <x v="3"/>
      <x v="3"/>
      <x v="1"/>
      <x v="2"/>
    </i>
    <i>
      <x v="988"/>
      <x/>
      <x v="11"/>
      <x v="3"/>
      <x v="50"/>
      <x v="14"/>
      <x v="1"/>
      <x v="2"/>
    </i>
    <i>
      <x v="993"/>
      <x v="2"/>
      <x v="3"/>
      <x v="4"/>
      <x v="450"/>
      <x v="445"/>
      <x v="1"/>
      <x v="3"/>
    </i>
    <i>
      <x v="998"/>
      <x v="2"/>
      <x v="13"/>
      <x v="4"/>
      <x v="451"/>
      <x v="446"/>
      <x v="1"/>
      <x v="3"/>
    </i>
    <i>
      <x v="1038"/>
      <x v="2"/>
      <x v="3"/>
      <x v="4"/>
      <x/>
      <x v="33"/>
      <x v="3"/>
      <x v="2"/>
    </i>
    <i>
      <x v="1059"/>
      <x/>
      <x v="11"/>
      <x v="4"/>
      <x/>
      <x v="33"/>
      <x v="1"/>
      <x v="2"/>
    </i>
    <i>
      <x v="1062"/>
      <x v="2"/>
      <x v="2"/>
      <x v="4"/>
      <x v="3"/>
      <x v="3"/>
      <x v="1"/>
      <x v="2"/>
    </i>
    <i>
      <x v="1063"/>
      <x v="2"/>
      <x v="15"/>
      <x v="4"/>
      <x v="477"/>
      <x v="477"/>
      <x v="3"/>
      <x v="3"/>
    </i>
    <i>
      <x v="1064"/>
      <x v="2"/>
      <x v="3"/>
      <x v="4"/>
      <x/>
      <x v="33"/>
      <x v="3"/>
      <x v="2"/>
    </i>
    <i>
      <x v="1065"/>
      <x v="2"/>
      <x v="12"/>
      <x v="4"/>
      <x v="26"/>
      <x v="20"/>
      <x v="3"/>
      <x v="1"/>
    </i>
    <i r="7">
      <x v="3"/>
    </i>
    <i>
      <x v="1066"/>
      <x/>
      <x v="11"/>
      <x v="4"/>
      <x/>
      <x v="33"/>
      <x v="1"/>
      <x v="2"/>
    </i>
    <i>
      <x v="1067"/>
      <x v="2"/>
      <x v="2"/>
      <x v="4"/>
      <x v="3"/>
      <x v="3"/>
      <x v="3"/>
      <x v="2"/>
    </i>
    <i>
      <x v="1100"/>
      <x v="2"/>
      <x v="14"/>
      <x v="4"/>
      <x v="486"/>
      <x v="486"/>
      <x v="1"/>
      <x v="3"/>
    </i>
    <i>
      <x v="1101"/>
      <x v="2"/>
      <x v="3"/>
      <x v="4"/>
      <x v="483"/>
      <x v="483"/>
      <x v="3"/>
      <x v="2"/>
    </i>
    <i>
      <x v="1104"/>
      <x v="2"/>
      <x v="14"/>
      <x v="4"/>
      <x v="487"/>
      <x v="487"/>
      <x v="1"/>
      <x v="3"/>
    </i>
    <i>
      <x v="1125"/>
      <x/>
      <x v="11"/>
      <x v="3"/>
      <x v="147"/>
      <x v="145"/>
      <x v="1"/>
      <x v="3"/>
    </i>
    <i>
      <x v="1130"/>
      <x/>
      <x v="8"/>
      <x v="4"/>
      <x v="438"/>
      <x v="433"/>
      <x v="1"/>
      <x v="3"/>
    </i>
    <i>
      <x v="1134"/>
      <x v="2"/>
      <x v="14"/>
      <x v="4"/>
      <x v="321"/>
      <x v="316"/>
      <x v="3"/>
      <x v="2"/>
    </i>
    <i>
      <x v="1159"/>
      <x/>
      <x v="11"/>
      <x v="4"/>
      <x/>
      <x v="33"/>
      <x v="3"/>
      <x v="2"/>
    </i>
    <i>
      <x v="1181"/>
      <x/>
      <x v="11"/>
      <x/>
      <x v="520"/>
      <x v="520"/>
      <x v="1"/>
      <x v="1"/>
    </i>
    <i>
      <x v="1189"/>
      <x/>
      <x v="11"/>
      <x v="3"/>
      <x v="525"/>
      <x v="525"/>
      <x v="3"/>
      <x v="3"/>
    </i>
    <i>
      <x v="1191"/>
      <x/>
      <x v="11"/>
      <x/>
      <x v="64"/>
      <x v="64"/>
      <x v="1"/>
      <x v="3"/>
    </i>
    <i>
      <x v="1192"/>
      <x/>
      <x v="11"/>
      <x v="3"/>
      <x v="525"/>
      <x v="525"/>
      <x v="3"/>
      <x v="3"/>
    </i>
    <i>
      <x v="1195"/>
      <x/>
      <x v="11"/>
      <x v="3"/>
      <x v="525"/>
      <x v="525"/>
      <x v="1"/>
      <x v="3"/>
    </i>
    <i>
      <x v="1205"/>
      <x/>
      <x v="8"/>
      <x v="4"/>
      <x v="530"/>
      <x v="530"/>
      <x v="1"/>
      <x v="3"/>
    </i>
    <i>
      <x v="1215"/>
      <x v="2"/>
      <x v="14"/>
      <x v="4"/>
      <x v="533"/>
      <x v="533"/>
      <x v="3"/>
      <x v="1"/>
    </i>
    <i r="7">
      <x v="2"/>
    </i>
    <i>
      <x v="1219"/>
      <x/>
      <x v="11"/>
      <x/>
      <x v="254"/>
      <x v="251"/>
      <x v="3"/>
      <x v="1"/>
    </i>
    <i>
      <x v="1228"/>
      <x v="2"/>
      <x v="14"/>
      <x v="4"/>
      <x v="538"/>
      <x v="538"/>
      <x v="3"/>
      <x v="1"/>
    </i>
    <i>
      <x v="1233"/>
      <x v="2"/>
      <x v="14"/>
      <x v="4"/>
      <x v="540"/>
      <x v="540"/>
      <x v="1"/>
      <x v="3"/>
    </i>
    <i>
      <x v="1236"/>
      <x/>
      <x v="8"/>
      <x v="4"/>
      <x v="543"/>
      <x v="543"/>
      <x v="3"/>
      <x v="3"/>
    </i>
    <i>
      <x v="1237"/>
      <x/>
      <x v="11"/>
      <x/>
      <x v="544"/>
      <x v="544"/>
      <x v="1"/>
      <x v="3"/>
    </i>
    <i>
      <x v="1240"/>
      <x/>
      <x v="11"/>
      <x v="3"/>
      <x v="547"/>
      <x v="547"/>
      <x v="3"/>
      <x v="2"/>
    </i>
    <i>
      <x v="1241"/>
      <x/>
      <x v="11"/>
      <x v="3"/>
      <x v="548"/>
      <x v="548"/>
      <x v="3"/>
      <x v="1"/>
    </i>
    <i>
      <x v="1244"/>
      <x/>
      <x v="11"/>
      <x v="3"/>
      <x v="549"/>
      <x v="549"/>
      <x v="1"/>
      <x v="3"/>
    </i>
    <i>
      <x v="1253"/>
      <x v="2"/>
      <x v="14"/>
      <x v="4"/>
      <x v="554"/>
      <x v="554"/>
      <x v="1"/>
      <x v="3"/>
    </i>
    <i>
      <x v="1290"/>
      <x v="2"/>
      <x v="3"/>
      <x v="4"/>
      <x v="569"/>
      <x v="569"/>
      <x v="3"/>
      <x v="2"/>
    </i>
    <i>
      <x v="1292"/>
      <x/>
      <x v="8"/>
      <x v="4"/>
      <x v="570"/>
      <x v="570"/>
      <x v="1"/>
      <x v="3"/>
    </i>
    <i>
      <x v="1298"/>
      <x/>
      <x v="11"/>
      <x/>
      <x v="572"/>
      <x v="572"/>
      <x v="1"/>
      <x v="3"/>
    </i>
    <i>
      <x v="1309"/>
      <x/>
      <x v="11"/>
      <x/>
      <x v="581"/>
      <x v="581"/>
      <x v="3"/>
      <x v="1"/>
    </i>
    <i>
      <x v="1325"/>
      <x v="2"/>
      <x v="2"/>
      <x v="4"/>
      <x v="3"/>
      <x v="3"/>
      <x v="3"/>
      <x v="2"/>
    </i>
    <i>
      <x v="1329"/>
      <x v="2"/>
      <x v="14"/>
      <x v="4"/>
      <x v="585"/>
      <x v="585"/>
      <x v="1"/>
      <x v="3"/>
    </i>
    <i>
      <x v="1348"/>
      <x v="2"/>
      <x v="14"/>
      <x v="4"/>
      <x v="595"/>
      <x v="595"/>
      <x v="1"/>
      <x v="3"/>
    </i>
    <i>
      <x v="1357"/>
      <x/>
      <x v="11"/>
      <x v="4"/>
      <x v="596"/>
      <x v="596"/>
      <x v="1"/>
      <x v="3"/>
    </i>
    <i>
      <x v="1378"/>
      <x/>
      <x v="11"/>
      <x/>
      <x v="603"/>
      <x v="603"/>
      <x v="1"/>
      <x v="3"/>
    </i>
    <i>
      <x v="1379"/>
      <x/>
      <x v="11"/>
      <x v="2"/>
      <x v="604"/>
      <x v="604"/>
      <x v="3"/>
      <x v="2"/>
    </i>
    <i>
      <x v="1398"/>
      <x v="2"/>
      <x v="15"/>
      <x v="4"/>
      <x v="609"/>
      <x v="609"/>
      <x v="1"/>
      <x v="3"/>
    </i>
    <i>
      <x v="1415"/>
      <x/>
      <x v="8"/>
      <x v="4"/>
      <x v="10"/>
      <x v="25"/>
      <x v="3"/>
      <x v="3"/>
    </i>
    <i>
      <x v="1416"/>
      <x v="2"/>
      <x v="3"/>
      <x v="4"/>
      <x v="610"/>
      <x v="610"/>
      <x v="1"/>
      <x v="2"/>
    </i>
    <i>
      <x v="1420"/>
      <x v="2"/>
      <x v="12"/>
      <x v="4"/>
      <x v="612"/>
      <x v="612"/>
      <x v="3"/>
      <x v="1"/>
    </i>
    <i>
      <x v="1429"/>
      <x v="2"/>
      <x v="13"/>
      <x v="4"/>
      <x v="615"/>
      <x v="615"/>
      <x v="3"/>
      <x v="1"/>
    </i>
    <i>
      <x v="1430"/>
      <x/>
      <x v="11"/>
      <x v="3"/>
      <x v="616"/>
      <x v="616"/>
      <x v="3"/>
      <x v="1"/>
    </i>
    <i>
      <x v="1436"/>
      <x v="2"/>
      <x v="15"/>
      <x v="4"/>
      <x v="619"/>
      <x v="619"/>
      <x v="3"/>
      <x v="3"/>
    </i>
    <i>
      <x v="1441"/>
      <x/>
      <x v="11"/>
      <x v="3"/>
      <x v="616"/>
      <x v="616"/>
      <x v="1"/>
      <x v="1"/>
    </i>
    <i>
      <x v="1453"/>
      <x v="2"/>
      <x v="3"/>
      <x v="4"/>
      <x/>
      <x v="33"/>
      <x v="1"/>
      <x v="2"/>
    </i>
    <i>
      <x v="1454"/>
      <x/>
      <x v="11"/>
      <x/>
      <x v="629"/>
      <x v="629"/>
      <x v="3"/>
      <x v="3"/>
    </i>
    <i>
      <x v="1473"/>
      <x/>
      <x v="11"/>
      <x v="4"/>
      <x/>
      <x v="33"/>
      <x v="1"/>
      <x v="2"/>
    </i>
    <i>
      <x v="1485"/>
      <x/>
      <x v="11"/>
      <x v="4"/>
      <x v="3"/>
      <x v="3"/>
      <x v="1"/>
      <x v="2"/>
    </i>
    <i>
      <x v="1489"/>
      <x/>
      <x v="11"/>
      <x/>
      <x v="645"/>
      <x v="645"/>
      <x v="1"/>
      <x v="3"/>
    </i>
    <i>
      <x v="1494"/>
      <x v="1"/>
      <x v="5"/>
      <x v="4"/>
      <x v="190"/>
      <x v="188"/>
      <x v="1"/>
      <x v="3"/>
    </i>
    <i>
      <x v="1498"/>
      <x v="2"/>
      <x v="10"/>
      <x v="4"/>
      <x/>
      <x v="33"/>
      <x v="1"/>
      <x v="1"/>
    </i>
    <i>
      <x v="1499"/>
      <x/>
      <x v="8"/>
      <x v="4"/>
      <x v="3"/>
      <x v="3"/>
      <x v="3"/>
      <x v="1"/>
    </i>
    <i>
      <x v="1501"/>
      <x v="2"/>
      <x v="13"/>
      <x v="4"/>
      <x v="649"/>
      <x v="649"/>
      <x v="3"/>
      <x v="1"/>
    </i>
    <i>
      <x v="1503"/>
      <x v="2"/>
      <x v="13"/>
      <x v="4"/>
      <x v="650"/>
      <x v="650"/>
      <x v="3"/>
      <x v="3"/>
    </i>
    <i>
      <x v="1510"/>
      <x v="1"/>
      <x v="5"/>
      <x v="4"/>
      <x v="416"/>
      <x v="411"/>
      <x v="1"/>
      <x v="3"/>
    </i>
    <i>
      <x v="1515"/>
      <x v="2"/>
      <x v="3"/>
      <x v="4"/>
      <x v="651"/>
      <x v="651"/>
      <x v="1"/>
      <x v="3"/>
    </i>
    <i>
      <x v="1526"/>
      <x v="2"/>
      <x v="15"/>
      <x v="4"/>
      <x v="654"/>
      <x v="654"/>
      <x v="1"/>
      <x v="3"/>
    </i>
    <i>
      <x v="1528"/>
      <x v="2"/>
      <x v="12"/>
      <x v="4"/>
      <x v="655"/>
      <x v="655"/>
      <x v="1"/>
      <x v="3"/>
    </i>
    <i>
      <x v="1532"/>
      <x/>
      <x v="11"/>
      <x v="3"/>
      <x v="659"/>
      <x v="659"/>
      <x v="1"/>
      <x v="3"/>
    </i>
    <i>
      <x v="1563"/>
      <x v="2"/>
      <x v="15"/>
      <x v="4"/>
      <x v="177"/>
      <x v="175"/>
      <x v="1"/>
      <x v="3"/>
    </i>
    <i>
      <x v="1567"/>
      <x v="2"/>
      <x v="2"/>
      <x v="4"/>
      <x v="3"/>
      <x v="3"/>
      <x v="3"/>
      <x v="2"/>
    </i>
    <i>
      <x v="1574"/>
      <x/>
      <x v="11"/>
      <x/>
      <x v="678"/>
      <x v="678"/>
      <x v="3"/>
      <x v="3"/>
    </i>
    <i>
      <x v="1577"/>
      <x/>
      <x v="11"/>
      <x/>
      <x v="680"/>
      <x v="680"/>
      <x v="3"/>
      <x v="1"/>
    </i>
    <i>
      <x v="1580"/>
      <x/>
      <x v="11"/>
      <x/>
      <x v="682"/>
      <x v="682"/>
      <x v="1"/>
      <x v="3"/>
    </i>
    <i>
      <x v="1591"/>
      <x v="2"/>
      <x v="2"/>
      <x v="4"/>
      <x v="686"/>
      <x v="686"/>
      <x v="1"/>
      <x v="1"/>
    </i>
    <i>
      <x v="1594"/>
      <x v="2"/>
      <x v="3"/>
      <x v="4"/>
      <x v="688"/>
      <x v="688"/>
      <x v="1"/>
      <x v="3"/>
    </i>
    <i>
      <x v="1601"/>
      <x v="2"/>
      <x v="12"/>
      <x v="4"/>
      <x v="691"/>
      <x v="691"/>
      <x v="3"/>
      <x v="3"/>
    </i>
    <i>
      <x v="1612"/>
      <x v="1"/>
      <x v="4"/>
      <x v="4"/>
      <x v="696"/>
      <x v="696"/>
      <x v="1"/>
      <x v="3"/>
    </i>
    <i>
      <x v="1622"/>
      <x v="2"/>
      <x v="3"/>
      <x v="4"/>
      <x v="483"/>
      <x v="483"/>
      <x v="3"/>
      <x v="2"/>
    </i>
    <i>
      <x v="1627"/>
      <x v="2"/>
      <x v="12"/>
      <x v="4"/>
      <x v="26"/>
      <x v="20"/>
      <x v="1"/>
      <x v="1"/>
    </i>
    <i>
      <x v="1641"/>
      <x v="1"/>
      <x v="4"/>
      <x v="4"/>
      <x v="3"/>
      <x v="3"/>
      <x v="3"/>
      <x v="2"/>
    </i>
    <i>
      <x v="1683"/>
      <x v="2"/>
      <x v="2"/>
      <x v="4"/>
      <x v="707"/>
      <x v="707"/>
      <x v="1"/>
      <x v="3"/>
    </i>
    <i>
      <x v="1685"/>
      <x/>
      <x v="11"/>
      <x v="4"/>
      <x v="38"/>
      <x v="4"/>
      <x v="3"/>
      <x v="3"/>
    </i>
    <i>
      <x v="1689"/>
      <x/>
      <x v="11"/>
      <x v="2"/>
      <x v="708"/>
      <x v="708"/>
      <x v="1"/>
      <x v="3"/>
    </i>
    <i>
      <x v="1693"/>
      <x/>
      <x v="11"/>
      <x v="3"/>
      <x v="711"/>
      <x v="711"/>
      <x v="1"/>
      <x v="3"/>
    </i>
    <i>
      <x v="1704"/>
      <x/>
      <x v="8"/>
      <x v="4"/>
      <x v="715"/>
      <x v="715"/>
      <x v="1"/>
      <x v="3"/>
    </i>
    <i>
      <x v="1713"/>
      <x/>
      <x v="8"/>
      <x v="4"/>
      <x/>
      <x v="33"/>
      <x v="3"/>
      <x v="2"/>
    </i>
    <i>
      <x v="1717"/>
      <x v="1"/>
      <x v="6"/>
      <x v="4"/>
      <x v="718"/>
      <x v="718"/>
      <x v="1"/>
      <x v="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9000000}" name="PivotTable7" cacheId="12" applyNumberFormats="0" applyBorderFormats="0" applyFontFormats="0" applyPatternFormats="0" applyAlignmentFormats="0" applyWidthHeightFormats="1" dataCaption="Values" missingCaption="0" updatedVersion="4" minRefreshableVersion="3" useAutoFormatting="1" rowGrandTotals="0" colGrandTotals="0" itemPrintTitles="1" createdVersion="4" indent="0" compact="0" compactData="0" multipleFieldFilters="0">
  <location ref="R27:U32" firstHeaderRow="1" firstDataRow="2" firstDataCol="1" rowPageCount="1" colPageCount="1"/>
  <pivotFields count="9">
    <pivotField dataField="1" compact="0" outline="0" showAll="0" defaultSubtotal="0"/>
    <pivotField compact="0" outline="0" showAll="0" defaultSubtotal="0"/>
    <pivotField axis="axisPage" compact="0" outline="0" showAll="0" defaultSubtotal="0">
      <items count="16">
        <item x="8"/>
        <item x="0"/>
        <item x="2"/>
        <item x="6"/>
        <item x="14"/>
        <item x="7"/>
        <item x="1"/>
        <item x="9"/>
        <item x="10"/>
        <item x="5"/>
        <item x="12"/>
        <item x="3"/>
        <item x="4"/>
        <item x="11"/>
        <item x="13"/>
        <item x="15"/>
      </items>
    </pivotField>
    <pivotField axis="axisRow" compact="0" outline="0" showAll="0" defaultSubtotal="0">
      <items count="4">
        <item x="0"/>
        <item x="2"/>
        <item x="1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3">
        <item x="0"/>
        <item x="1"/>
        <item x="2"/>
      </items>
    </pivotField>
    <pivotField compact="0" numFmtId="168" outline="0" showAll="0" defaultSubtotal="0"/>
  </pivotFields>
  <rowFields count="1">
    <field x="3"/>
  </rowFields>
  <rowItems count="4">
    <i>
      <x/>
    </i>
    <i>
      <x v="1"/>
    </i>
    <i>
      <x v="2"/>
    </i>
    <i>
      <x v="3"/>
    </i>
  </rowItems>
  <colFields count="1">
    <field x="7"/>
  </colFields>
  <colItems count="3">
    <i>
      <x/>
    </i>
    <i>
      <x v="1"/>
    </i>
    <i>
      <x v="2"/>
    </i>
  </colItems>
  <pageFields count="1">
    <pageField fld="2" item="2" hier="-1"/>
  </pageFields>
  <dataFields count="1">
    <dataField name="Count of Order #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8000000}" name="PivotTable4" cacheId="11" applyNumberFormats="0" applyBorderFormats="0" applyFontFormats="0" applyPatternFormats="0" applyAlignmentFormats="0" applyWidthHeightFormats="1" dataCaption="Values" missingCaption="0" updatedVersion="4" minRefreshableVersion="3" useAutoFormatting="1" rowGrandTotals="0" colGrandTotals="0" itemPrintTitles="1" createdVersion="4" indent="0" compact="0" compactData="0" multipleFieldFilters="0">
  <location ref="H5:K18" firstHeaderRow="1" firstDataRow="2" firstDataCol="1"/>
  <pivotFields count="9">
    <pivotField dataField="1" compact="0" outline="0" showAll="0" defaultSubtotal="0"/>
    <pivotField compact="0" outline="0" showAll="0" defaultSubtotal="0"/>
    <pivotField axis="axisRow" compact="0" outline="0" showAll="0" defaultSubtotal="0">
      <items count="12">
        <item x="11"/>
        <item x="5"/>
        <item x="2"/>
        <item x="9"/>
        <item x="4"/>
        <item x="1"/>
        <item x="6"/>
        <item x="3"/>
        <item x="7"/>
        <item x="0"/>
        <item x="8"/>
        <item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3">
        <item x="2"/>
        <item x="0"/>
        <item x="1"/>
      </items>
    </pivotField>
    <pivotField compact="0" numFmtId="168" outline="0"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7"/>
  </colFields>
  <colItems count="3">
    <i>
      <x/>
    </i>
    <i>
      <x v="1"/>
    </i>
    <i>
      <x v="2"/>
    </i>
  </colItems>
  <dataFields count="1">
    <dataField name="Count of Order #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7000000}" name="PivotTable12" cacheId="12" applyNumberFormats="0" applyBorderFormats="0" applyFontFormats="0" applyPatternFormats="0" applyAlignmentFormats="0" applyWidthHeightFormats="1" dataCaption="Values" missingCaption="0" updatedVersion="4" minRefreshableVersion="3" useAutoFormatting="1" rowGrandTotals="0" colGrandTotals="0" itemPrintTitles="1" createdVersion="4" indent="0" compact="0" compactData="0" multipleFieldFilters="0">
  <location ref="H27:K44" firstHeaderRow="1" firstDataRow="2" firstDataCol="1"/>
  <pivotFields count="9">
    <pivotField dataField="1" compact="0" outline="0" showAll="0" defaultSubtotal="0"/>
    <pivotField compact="0" outline="0" showAll="0" defaultSubtotal="0"/>
    <pivotField axis="axisRow" compact="0" outline="0" showAll="0" defaultSubtotal="0">
      <items count="16">
        <item x="8"/>
        <item x="0"/>
        <item x="2"/>
        <item x="6"/>
        <item x="14"/>
        <item x="7"/>
        <item x="1"/>
        <item x="9"/>
        <item x="10"/>
        <item x="5"/>
        <item x="12"/>
        <item x="3"/>
        <item x="4"/>
        <item x="11"/>
        <item x="13"/>
        <item x="1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3">
        <item x="0"/>
        <item x="1"/>
        <item x="2"/>
      </items>
    </pivotField>
    <pivotField compact="0" numFmtId="168" outline="0" showAll="0" defaultSubtotal="0"/>
  </pivotFields>
  <rowFields count="1">
    <field x="2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Fields count="1">
    <field x="7"/>
  </colFields>
  <colItems count="3">
    <i>
      <x/>
    </i>
    <i>
      <x v="1"/>
    </i>
    <i>
      <x v="2"/>
    </i>
  </colItems>
  <dataFields count="1">
    <dataField name="Count of Order #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6000000}" name="PivotTable11" cacheId="12" applyNumberFormats="0" applyBorderFormats="0" applyFontFormats="0" applyPatternFormats="0" applyAlignmentFormats="0" applyWidthHeightFormats="1" dataCaption="Values" missingCaption="0" updatedVersion="4" minRefreshableVersion="3" useAutoFormatting="1" colGrandTotals="0" itemPrintTitles="1" createdVersion="4" indent="0" compact="0" compactData="0" multipleFieldFilters="0">
  <location ref="M27:P32" firstHeaderRow="1" firstDataRow="2" firstDataCol="1"/>
  <pivotFields count="9">
    <pivotField dataField="1"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3">
        <item x="0"/>
        <item x="1"/>
        <item x="2"/>
      </items>
    </pivotField>
    <pivotField compact="0" numFmtId="168" outlin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7"/>
  </colFields>
  <colItems count="3">
    <i>
      <x/>
    </i>
    <i>
      <x v="1"/>
    </i>
    <i>
      <x v="2"/>
    </i>
  </colItems>
  <dataFields count="1">
    <dataField name="Count of Order #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5000000}" name="PivotTable6" cacheId="11" applyNumberFormats="0" applyBorderFormats="0" applyFontFormats="0" applyPatternFormats="0" applyAlignmentFormats="0" applyWidthHeightFormats="1" dataCaption="Values" missingCaption="0" updatedVersion="4" minRefreshableVersion="3" useAutoFormatting="1" colGrandTotals="0" itemPrintTitles="1" createdVersion="4" indent="0" compact="0" compactData="0" multipleFieldFilters="0">
  <location ref="M5:P10" firstHeaderRow="1" firstDataRow="2" firstDataCol="1"/>
  <pivotFields count="9">
    <pivotField dataField="1" compact="0" outline="0" showAll="0" defaultSubtotal="0"/>
    <pivotField axis="axisRow" compact="0" outline="0" showAll="0" defaultSubtotal="0">
      <items count="3">
        <item x="2"/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3">
        <item x="2"/>
        <item x="0"/>
        <item x="1"/>
      </items>
    </pivotField>
    <pivotField compact="0" numFmtId="168" outlin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7"/>
  </colFields>
  <colItems count="3">
    <i>
      <x/>
    </i>
    <i>
      <x v="1"/>
    </i>
    <i>
      <x v="2"/>
    </i>
  </colItems>
  <dataFields count="1">
    <dataField name="Count of Order #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5" cacheId="11" applyNumberFormats="0" applyBorderFormats="0" applyFontFormats="0" applyPatternFormats="0" applyAlignmentFormats="0" applyWidthHeightFormats="1" dataCaption="Values" missingCaption="0" updatedVersion="4" minRefreshableVersion="3" useAutoFormatting="1" rowGrandTotals="0" colGrandTotals="0" itemPrintTitles="1" createdVersion="4" indent="0" compact="0" compactData="0" multipleFieldFilters="0">
  <location ref="R5:U8" firstHeaderRow="1" firstDataRow="2" firstDataCol="1" rowPageCount="1" colPageCount="1"/>
  <pivotFields count="9">
    <pivotField dataField="1" compact="0" outline="0" showAll="0" defaultSubtotal="0"/>
    <pivotField compact="0" outline="0" showAll="0" defaultSubtotal="0"/>
    <pivotField axis="axisPage" compact="0" outline="0" showAll="0" defaultSubtotal="0">
      <items count="12">
        <item x="11"/>
        <item x="5"/>
        <item x="2"/>
        <item x="9"/>
        <item x="4"/>
        <item x="1"/>
        <item x="6"/>
        <item x="3"/>
        <item x="7"/>
        <item x="0"/>
        <item x="8"/>
        <item x="10"/>
      </items>
    </pivotField>
    <pivotField axis="axisRow" compact="0" outline="0" showAll="0" defaultSubtotal="0">
      <items count="3">
        <item x="0"/>
        <item x="2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3">
        <item x="2"/>
        <item x="0"/>
        <item x="1"/>
      </items>
    </pivotField>
    <pivotField compact="0" numFmtId="168" outline="0" showAll="0" defaultSubtotal="0"/>
  </pivotFields>
  <rowFields count="1">
    <field x="3"/>
  </rowFields>
  <rowItems count="2">
    <i>
      <x v="1"/>
    </i>
    <i>
      <x v="2"/>
    </i>
  </rowItems>
  <colFields count="1">
    <field x="7"/>
  </colFields>
  <colItems count="3">
    <i>
      <x/>
    </i>
    <i>
      <x v="1"/>
    </i>
    <i>
      <x v="2"/>
    </i>
  </colItems>
  <pageFields count="1">
    <pageField fld="2" item="5" hier="-1"/>
  </pageFields>
  <dataFields count="1">
    <dataField name="Count of Order #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A000000}" name="ptLicense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B21" firstHeaderRow="1" firstDataRow="1" firstDataCol="1" rowPageCount="1" colPageCount="1"/>
  <pivotFields count="22">
    <pivotField showAll="0"/>
    <pivotField axis="axisRow" showAll="0">
      <items count="17">
        <item x="0"/>
        <item x="12"/>
        <item x="1"/>
        <item x="4"/>
        <item x="14"/>
        <item x="11"/>
        <item x="6"/>
        <item x="15"/>
        <item x="7"/>
        <item x="9"/>
        <item x="13"/>
        <item x="8"/>
        <item x="3"/>
        <item x="5"/>
        <item x="2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axis="axisPage" dataField="1" multipleItemSelectionAllowed="1" showAll="0">
      <items count="2785">
        <item x="703"/>
        <item x="169"/>
        <item x="167"/>
        <item x="1191"/>
        <item x="1052"/>
        <item x="17"/>
        <item x="78"/>
        <item x="551"/>
        <item x="1"/>
        <item x="690"/>
        <item x="1064"/>
        <item x="921"/>
        <item x="176"/>
        <item x="154"/>
        <item x="230"/>
        <item x="1485"/>
        <item x="1358"/>
        <item x="140"/>
        <item x="150"/>
        <item x="490"/>
        <item x="145"/>
        <item x="157"/>
        <item x="484"/>
        <item x="153"/>
        <item x="554"/>
        <item x="740"/>
        <item x="151"/>
        <item x="180"/>
        <item x="701"/>
        <item x="699"/>
        <item x="702"/>
        <item x="696"/>
        <item x="1121"/>
        <item x="949"/>
        <item x="996"/>
        <item x="839"/>
        <item x="550"/>
        <item x="1040"/>
        <item x="1463"/>
        <item x="918"/>
        <item x="1690"/>
        <item x="1031"/>
        <item x="1691"/>
        <item x="113"/>
        <item x="111"/>
        <item x="1520"/>
        <item x="368"/>
        <item x="102"/>
        <item x="925"/>
        <item x="393"/>
        <item x="935"/>
        <item x="1274"/>
        <item x="1113"/>
        <item x="933"/>
        <item x="1267"/>
        <item x="178"/>
        <item x="563"/>
        <item x="373"/>
        <item x="566"/>
        <item x="931"/>
        <item x="832"/>
        <item x="1467"/>
        <item x="1674"/>
        <item x="1676"/>
        <item x="1490"/>
        <item x="1096"/>
        <item x="1637"/>
        <item x="975"/>
        <item x="973"/>
        <item x="979"/>
        <item x="485"/>
        <item x="1470"/>
        <item x="562"/>
        <item x="1474"/>
        <item x="561"/>
        <item x="1599"/>
        <item x="1311"/>
        <item x="977"/>
        <item x="1627"/>
        <item x="539"/>
        <item x="418"/>
        <item x="1482"/>
        <item x="1619"/>
        <item x="1483"/>
        <item x="1763"/>
        <item x="1576"/>
        <item x="1310"/>
        <item x="1760"/>
        <item x="1762"/>
        <item x="1723"/>
        <item x="1338"/>
        <item x="1638"/>
        <item x="1639"/>
        <item x="1640"/>
        <item x="1641"/>
        <item x="1642"/>
        <item x="1740"/>
        <item x="930"/>
        <item x="1469"/>
        <item x="824"/>
        <item x="1468"/>
        <item x="733"/>
        <item x="990"/>
        <item x="1114"/>
        <item x="989"/>
        <item x="423"/>
        <item x="1590"/>
        <item x="919"/>
        <item x="1521"/>
        <item x="209"/>
        <item x="101"/>
        <item x="784"/>
        <item x="1343"/>
        <item x="1110"/>
        <item x="1167"/>
        <item x="720"/>
        <item x="4"/>
        <item x="1117"/>
        <item x="1266"/>
        <item x="1545"/>
        <item x="1178"/>
        <item x="1181"/>
        <item x="1190"/>
        <item x="96"/>
        <item x="309"/>
        <item x="555"/>
        <item x="515"/>
        <item x="522"/>
        <item x="560"/>
        <item x="1175"/>
        <item x="1001"/>
        <item x="523"/>
        <item x="525"/>
        <item x="526"/>
        <item x="528"/>
        <item x="1063"/>
        <item x="1065"/>
        <item x="997"/>
        <item x="2392"/>
        <item x="938"/>
        <item x="116"/>
        <item x="538"/>
        <item x="106"/>
        <item x="105"/>
        <item x="149"/>
        <item x="569"/>
        <item x="118"/>
        <item x="104"/>
        <item x="559"/>
        <item x="1039"/>
        <item x="1649"/>
        <item x="188"/>
        <item x="1252"/>
        <item x="123"/>
        <item x="122"/>
        <item x="1739"/>
        <item x="1658"/>
        <item x="1049"/>
        <item x="1505"/>
        <item x="1061"/>
        <item x="1962"/>
        <item x="2256"/>
        <item x="1656"/>
        <item x="1328"/>
        <item x="1029"/>
        <item x="165"/>
        <item x="177"/>
        <item x="1028"/>
        <item x="737"/>
        <item x="826"/>
        <item x="825"/>
        <item x="700"/>
        <item x="1128"/>
        <item x="183"/>
        <item x="202"/>
        <item x="717"/>
        <item x="718"/>
        <item x="716"/>
        <item x="1002"/>
        <item x="838"/>
        <item x="842"/>
        <item x="715"/>
        <item x="753"/>
        <item x="714"/>
        <item x="719"/>
        <item x="1004"/>
        <item x="1125"/>
        <item x="1084"/>
        <item x="31"/>
        <item x="844"/>
        <item x="845"/>
        <item x="1083"/>
        <item x="1273"/>
        <item x="1277"/>
        <item x="1275"/>
        <item x="1755"/>
        <item x="1698"/>
        <item x="192"/>
        <item x="536"/>
        <item x="1631"/>
        <item x="1756"/>
        <item x="1752"/>
        <item x="801"/>
        <item x="1699"/>
        <item x="1700"/>
        <item x="1554"/>
        <item x="985"/>
        <item x="519"/>
        <item x="1919"/>
        <item x="752"/>
        <item x="1159"/>
        <item x="1166"/>
        <item x="1095"/>
        <item x="1094"/>
        <item x="488"/>
        <item x="1168"/>
        <item x="487"/>
        <item x="1530"/>
        <item x="383"/>
        <item x="1536"/>
        <item x="1537"/>
        <item x="1360"/>
        <item x="1721"/>
        <item x="370"/>
        <item x="1595"/>
        <item x="412"/>
        <item x="743"/>
        <item x="988"/>
        <item x="1171"/>
        <item x="1169"/>
        <item x="234"/>
        <item x="1170"/>
        <item x="1366"/>
        <item x="377"/>
        <item x="944"/>
        <item x="530"/>
        <item x="1722"/>
        <item x="379"/>
        <item x="1365"/>
        <item x="805"/>
        <item x="380"/>
        <item x="414"/>
        <item x="417"/>
        <item x="416"/>
        <item x="262"/>
        <item x="686"/>
        <item x="1492"/>
        <item x="987"/>
        <item x="1378"/>
        <item x="963"/>
        <item x="411"/>
        <item x="678"/>
        <item x="689"/>
        <item x="421"/>
        <item x="464"/>
        <item x="5"/>
        <item x="474"/>
        <item x="472"/>
        <item x="486"/>
        <item x="483"/>
        <item x="2"/>
        <item x="1217"/>
        <item x="1219"/>
        <item x="1218"/>
        <item x="1472"/>
        <item x="532"/>
        <item x="1515"/>
        <item x="1516"/>
        <item x="1287"/>
        <item x="1285"/>
        <item x="219"/>
        <item x="1288"/>
        <item x="1286"/>
        <item x="62"/>
        <item x="65"/>
        <item x="217"/>
        <item x="218"/>
        <item x="220"/>
        <item x="49"/>
        <item x="792"/>
        <item x="791"/>
        <item x="82"/>
        <item x="1238"/>
        <item x="89"/>
        <item x="1022"/>
        <item x="1023"/>
        <item x="1024"/>
        <item x="2322"/>
        <item x="1025"/>
        <item x="72"/>
        <item x="93"/>
        <item x="790"/>
        <item x="2148"/>
        <item x="66"/>
        <item x="70"/>
        <item x="69"/>
        <item x="408"/>
        <item x="71"/>
        <item x="723"/>
        <item x="722"/>
        <item x="1471"/>
        <item x="1493"/>
        <item x="1498"/>
        <item x="1481"/>
        <item x="291"/>
        <item x="1587"/>
        <item x="1570"/>
        <item x="1548"/>
        <item x="378"/>
        <item x="1569"/>
        <item x="99"/>
        <item x="506"/>
        <item x="520"/>
        <item x="12"/>
        <item x="1511"/>
        <item x="964"/>
        <item x="266"/>
        <item x="314"/>
        <item x="962"/>
        <item x="51"/>
        <item x="1241"/>
        <item x="1602"/>
        <item x="1603"/>
        <item x="32"/>
        <item x="1014"/>
        <item x="1020"/>
        <item x="232"/>
        <item x="731"/>
        <item x="48"/>
        <item x="730"/>
        <item x="1579"/>
        <item x="1130"/>
        <item x="697"/>
        <item x="1580"/>
        <item x="1278"/>
        <item x="1249"/>
        <item x="1248"/>
        <item x="732"/>
        <item x="1261"/>
        <item x="1243"/>
        <item x="1260"/>
        <item x="1263"/>
        <item x="943"/>
        <item x="920"/>
        <item x="1683"/>
        <item x="695"/>
        <item x="290"/>
        <item x="394"/>
        <item x="307"/>
        <item x="283"/>
        <item x="280"/>
        <item x="279"/>
        <item x="1502"/>
        <item x="1503"/>
        <item x="2282"/>
        <item x="1802"/>
        <item x="1600"/>
        <item x="1229"/>
        <item x="308"/>
        <item x="162"/>
        <item x="166"/>
        <item x="1228"/>
        <item x="936"/>
        <item x="1874"/>
        <item x="1873"/>
        <item x="1872"/>
        <item x="1811"/>
        <item x="1801"/>
        <item x="1808"/>
        <item x="1810"/>
        <item x="1547"/>
        <item x="510"/>
        <item x="511"/>
        <item x="517"/>
        <item x="518"/>
        <item x="1303"/>
        <item x="1142"/>
        <item x="1143"/>
        <item x="1144"/>
        <item x="1139"/>
        <item x="1140"/>
        <item x="1138"/>
        <item x="939"/>
        <item x="1860"/>
        <item x="1856"/>
        <item x="1857"/>
        <item x="1854"/>
        <item x="1855"/>
        <item x="1858"/>
        <item x="1887"/>
        <item x="1779"/>
        <item x="1880"/>
        <item x="1885"/>
        <item x="1884"/>
        <item x="1886"/>
        <item x="250"/>
        <item x="1226"/>
        <item x="1859"/>
        <item x="1806"/>
        <item x="1800"/>
        <item x="1803"/>
        <item x="1799"/>
        <item x="1798"/>
        <item x="1795"/>
        <item x="1797"/>
        <item x="1796"/>
        <item x="1807"/>
        <item x="1508"/>
        <item x="1509"/>
        <item x="1794"/>
        <item x="1805"/>
        <item x="1804"/>
        <item x="1793"/>
        <item x="1792"/>
        <item x="1791"/>
        <item x="1789"/>
        <item x="1790"/>
        <item x="1846"/>
        <item x="1830"/>
        <item x="1829"/>
        <item x="1850"/>
        <item x="1831"/>
        <item x="2783"/>
        <item x="1832"/>
        <item x="1847"/>
        <item x="1845"/>
        <item x="1849"/>
        <item x="1866"/>
        <item x="1967"/>
        <item x="1965"/>
        <item x="1824"/>
        <item x="1958"/>
        <item x="1835"/>
        <item x="1834"/>
        <item x="1833"/>
        <item x="1827"/>
        <item x="1836"/>
        <item x="1843"/>
        <item x="1851"/>
        <item x="1853"/>
        <item x="1844"/>
        <item x="1852"/>
        <item x="1863"/>
        <item x="1862"/>
        <item x="1861"/>
        <item x="1871"/>
        <item x="1876"/>
        <item x="1879"/>
        <item x="1877"/>
        <item x="1865"/>
        <item x="1864"/>
        <item x="1869"/>
        <item x="1881"/>
        <item x="1868"/>
        <item x="1867"/>
        <item x="1870"/>
        <item x="1882"/>
        <item x="1875"/>
        <item x="2782"/>
        <item x="1883"/>
        <item x="1878"/>
        <item x="1822"/>
        <item x="1823"/>
        <item x="1826"/>
        <item x="1809"/>
        <item x="1819"/>
        <item x="1818"/>
        <item x="1816"/>
        <item x="1813"/>
        <item x="1812"/>
        <item x="1817"/>
        <item x="1821"/>
        <item x="1820"/>
        <item x="1825"/>
        <item x="1815"/>
        <item x="1814"/>
        <item x="0"/>
        <item x="3"/>
        <item x="6"/>
        <item x="7"/>
        <item x="8"/>
        <item x="9"/>
        <item x="10"/>
        <item x="11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50"/>
        <item x="52"/>
        <item x="53"/>
        <item x="54"/>
        <item x="55"/>
        <item x="56"/>
        <item x="57"/>
        <item x="58"/>
        <item x="59"/>
        <item x="60"/>
        <item x="61"/>
        <item x="63"/>
        <item x="64"/>
        <item x="67"/>
        <item x="68"/>
        <item x="73"/>
        <item x="74"/>
        <item x="75"/>
        <item x="76"/>
        <item x="77"/>
        <item x="79"/>
        <item x="80"/>
        <item x="81"/>
        <item x="83"/>
        <item x="84"/>
        <item x="85"/>
        <item x="86"/>
        <item x="87"/>
        <item x="88"/>
        <item x="90"/>
        <item x="91"/>
        <item x="92"/>
        <item x="94"/>
        <item x="95"/>
        <item x="97"/>
        <item x="98"/>
        <item x="100"/>
        <item x="103"/>
        <item x="107"/>
        <item x="108"/>
        <item x="109"/>
        <item x="110"/>
        <item x="112"/>
        <item x="114"/>
        <item x="115"/>
        <item x="117"/>
        <item x="119"/>
        <item x="120"/>
        <item x="121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1"/>
        <item x="142"/>
        <item x="143"/>
        <item x="144"/>
        <item x="146"/>
        <item x="147"/>
        <item x="148"/>
        <item x="152"/>
        <item x="155"/>
        <item x="156"/>
        <item x="158"/>
        <item x="159"/>
        <item x="160"/>
        <item x="161"/>
        <item x="163"/>
        <item x="164"/>
        <item x="168"/>
        <item x="170"/>
        <item x="171"/>
        <item x="172"/>
        <item x="173"/>
        <item x="174"/>
        <item x="175"/>
        <item x="179"/>
        <item x="181"/>
        <item x="182"/>
        <item x="184"/>
        <item x="185"/>
        <item x="186"/>
        <item x="187"/>
        <item x="189"/>
        <item x="190"/>
        <item x="191"/>
        <item x="193"/>
        <item x="194"/>
        <item x="195"/>
        <item x="196"/>
        <item x="197"/>
        <item x="198"/>
        <item x="199"/>
        <item x="200"/>
        <item x="201"/>
        <item x="203"/>
        <item x="204"/>
        <item x="205"/>
        <item x="206"/>
        <item x="207"/>
        <item x="208"/>
        <item x="210"/>
        <item x="211"/>
        <item x="212"/>
        <item x="213"/>
        <item x="214"/>
        <item x="215"/>
        <item x="216"/>
        <item x="221"/>
        <item x="222"/>
        <item x="223"/>
        <item x="224"/>
        <item x="225"/>
        <item x="226"/>
        <item x="227"/>
        <item x="228"/>
        <item x="229"/>
        <item x="231"/>
        <item x="233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3"/>
        <item x="264"/>
        <item x="265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81"/>
        <item x="282"/>
        <item x="284"/>
        <item x="285"/>
        <item x="286"/>
        <item x="287"/>
        <item x="288"/>
        <item x="289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10"/>
        <item x="311"/>
        <item x="312"/>
        <item x="313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71"/>
        <item x="372"/>
        <item x="374"/>
        <item x="375"/>
        <item x="376"/>
        <item x="381"/>
        <item x="382"/>
        <item x="384"/>
        <item x="385"/>
        <item x="386"/>
        <item x="387"/>
        <item x="388"/>
        <item x="389"/>
        <item x="390"/>
        <item x="391"/>
        <item x="392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9"/>
        <item x="410"/>
        <item x="413"/>
        <item x="415"/>
        <item x="419"/>
        <item x="420"/>
        <item x="422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5"/>
        <item x="466"/>
        <item x="467"/>
        <item x="468"/>
        <item x="469"/>
        <item x="470"/>
        <item x="471"/>
        <item x="473"/>
        <item x="475"/>
        <item x="476"/>
        <item x="477"/>
        <item x="478"/>
        <item x="479"/>
        <item x="480"/>
        <item x="481"/>
        <item x="482"/>
        <item x="489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x="512"/>
        <item x="513"/>
        <item x="514"/>
        <item x="516"/>
        <item x="521"/>
        <item x="524"/>
        <item x="527"/>
        <item x="529"/>
        <item x="531"/>
        <item x="533"/>
        <item x="534"/>
        <item x="535"/>
        <item x="537"/>
        <item x="540"/>
        <item x="541"/>
        <item x="542"/>
        <item x="543"/>
        <item x="544"/>
        <item x="545"/>
        <item x="546"/>
        <item x="547"/>
        <item x="548"/>
        <item x="549"/>
        <item x="552"/>
        <item x="553"/>
        <item x="556"/>
        <item x="557"/>
        <item x="558"/>
        <item x="564"/>
        <item x="565"/>
        <item x="567"/>
        <item x="568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9"/>
        <item x="680"/>
        <item x="681"/>
        <item x="682"/>
        <item x="683"/>
        <item x="684"/>
        <item x="685"/>
        <item x="687"/>
        <item x="688"/>
        <item x="691"/>
        <item x="692"/>
        <item x="693"/>
        <item x="694"/>
        <item x="698"/>
        <item x="704"/>
        <item x="705"/>
        <item x="706"/>
        <item x="707"/>
        <item x="708"/>
        <item x="709"/>
        <item x="710"/>
        <item x="711"/>
        <item x="712"/>
        <item x="713"/>
        <item x="721"/>
        <item x="724"/>
        <item x="725"/>
        <item x="726"/>
        <item x="727"/>
        <item x="728"/>
        <item x="729"/>
        <item x="734"/>
        <item x="735"/>
        <item x="736"/>
        <item x="738"/>
        <item x="739"/>
        <item x="741"/>
        <item x="742"/>
        <item x="744"/>
        <item x="745"/>
        <item x="746"/>
        <item x="747"/>
        <item x="748"/>
        <item x="749"/>
        <item x="750"/>
        <item x="751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5"/>
        <item x="786"/>
        <item x="787"/>
        <item x="788"/>
        <item x="789"/>
        <item x="793"/>
        <item x="794"/>
        <item x="795"/>
        <item x="796"/>
        <item x="797"/>
        <item x="798"/>
        <item x="799"/>
        <item x="800"/>
        <item x="802"/>
        <item x="803"/>
        <item x="804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7"/>
        <item x="828"/>
        <item x="829"/>
        <item x="830"/>
        <item x="831"/>
        <item x="833"/>
        <item x="834"/>
        <item x="835"/>
        <item x="836"/>
        <item x="837"/>
        <item x="840"/>
        <item x="841"/>
        <item x="843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22"/>
        <item x="923"/>
        <item x="924"/>
        <item x="926"/>
        <item x="927"/>
        <item x="928"/>
        <item x="929"/>
        <item x="932"/>
        <item x="934"/>
        <item x="937"/>
        <item x="940"/>
        <item x="941"/>
        <item x="942"/>
        <item x="945"/>
        <item x="946"/>
        <item x="947"/>
        <item x="948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5"/>
        <item x="966"/>
        <item x="967"/>
        <item x="968"/>
        <item x="969"/>
        <item x="970"/>
        <item x="971"/>
        <item x="972"/>
        <item x="974"/>
        <item x="976"/>
        <item x="978"/>
        <item x="980"/>
        <item x="981"/>
        <item x="982"/>
        <item x="983"/>
        <item x="984"/>
        <item x="986"/>
        <item x="991"/>
        <item x="992"/>
        <item x="993"/>
        <item x="994"/>
        <item x="995"/>
        <item x="998"/>
        <item x="999"/>
        <item x="1000"/>
        <item x="1003"/>
        <item x="1005"/>
        <item x="1006"/>
        <item x="1007"/>
        <item x="1008"/>
        <item x="1009"/>
        <item x="1010"/>
        <item x="1011"/>
        <item x="1012"/>
        <item x="1013"/>
        <item x="1015"/>
        <item x="1016"/>
        <item x="1017"/>
        <item x="1018"/>
        <item x="1019"/>
        <item x="1021"/>
        <item x="1026"/>
        <item x="1027"/>
        <item x="1030"/>
        <item x="1032"/>
        <item x="1033"/>
        <item x="1034"/>
        <item x="1035"/>
        <item x="1036"/>
        <item x="1037"/>
        <item x="1038"/>
        <item x="1041"/>
        <item x="1042"/>
        <item x="1043"/>
        <item x="1044"/>
        <item x="1045"/>
        <item x="1046"/>
        <item x="1047"/>
        <item x="1048"/>
        <item x="1050"/>
        <item x="1051"/>
        <item x="1053"/>
        <item x="1054"/>
        <item x="1055"/>
        <item x="1056"/>
        <item x="1057"/>
        <item x="1058"/>
        <item x="1059"/>
        <item x="1060"/>
        <item x="1062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5"/>
        <item x="1086"/>
        <item x="1087"/>
        <item x="1088"/>
        <item x="1089"/>
        <item x="1090"/>
        <item x="1091"/>
        <item x="1092"/>
        <item x="1093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1"/>
        <item x="1112"/>
        <item x="1115"/>
        <item x="1116"/>
        <item x="1118"/>
        <item x="1119"/>
        <item x="1120"/>
        <item x="1122"/>
        <item x="1123"/>
        <item x="1124"/>
        <item x="1126"/>
        <item x="1127"/>
        <item x="1129"/>
        <item x="1131"/>
        <item x="1132"/>
        <item x="1133"/>
        <item x="1134"/>
        <item x="1135"/>
        <item x="1136"/>
        <item x="1137"/>
        <item x="1141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3"/>
        <item x="1164"/>
        <item x="1165"/>
        <item x="1172"/>
        <item x="1173"/>
        <item x="1174"/>
        <item x="1176"/>
        <item x="1177"/>
        <item x="1179"/>
        <item x="1180"/>
        <item x="1182"/>
        <item x="1183"/>
        <item x="1184"/>
        <item x="1185"/>
        <item x="1186"/>
        <item x="1187"/>
        <item x="1188"/>
        <item x="1189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20"/>
        <item x="1221"/>
        <item x="1222"/>
        <item x="1223"/>
        <item x="1224"/>
        <item x="1225"/>
        <item x="1227"/>
        <item x="1230"/>
        <item x="1231"/>
        <item x="1232"/>
        <item x="1233"/>
        <item x="1234"/>
        <item x="1235"/>
        <item x="1236"/>
        <item x="1237"/>
        <item x="1239"/>
        <item x="1240"/>
        <item x="1242"/>
        <item x="1244"/>
        <item x="1245"/>
        <item x="1246"/>
        <item x="1247"/>
        <item x="1250"/>
        <item x="1251"/>
        <item x="1253"/>
        <item x="1254"/>
        <item x="1255"/>
        <item x="1256"/>
        <item x="1257"/>
        <item x="1258"/>
        <item x="1259"/>
        <item x="1262"/>
        <item x="1264"/>
        <item x="1265"/>
        <item x="1268"/>
        <item x="1269"/>
        <item x="1270"/>
        <item x="1271"/>
        <item x="1272"/>
        <item x="1276"/>
        <item x="1279"/>
        <item x="1280"/>
        <item x="1281"/>
        <item x="1282"/>
        <item x="1283"/>
        <item x="1284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4"/>
        <item x="1305"/>
        <item x="1306"/>
        <item x="1307"/>
        <item x="1308"/>
        <item x="1309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9"/>
        <item x="1330"/>
        <item x="1331"/>
        <item x="1332"/>
        <item x="1333"/>
        <item x="1334"/>
        <item x="1335"/>
        <item x="1336"/>
        <item x="1337"/>
        <item x="1339"/>
        <item x="1340"/>
        <item x="1341"/>
        <item x="1342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9"/>
        <item x="1361"/>
        <item x="1362"/>
        <item x="1363"/>
        <item x="1364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4"/>
        <item x="1465"/>
        <item x="1466"/>
        <item x="1473"/>
        <item x="1475"/>
        <item x="1476"/>
        <item x="1477"/>
        <item x="1478"/>
        <item x="1479"/>
        <item x="1480"/>
        <item x="1484"/>
        <item x="1486"/>
        <item x="1487"/>
        <item x="1488"/>
        <item x="1489"/>
        <item x="1491"/>
        <item x="1494"/>
        <item x="1495"/>
        <item x="1496"/>
        <item x="1497"/>
        <item x="1499"/>
        <item x="1500"/>
        <item x="1501"/>
        <item x="1504"/>
        <item x="1506"/>
        <item x="1507"/>
        <item x="1510"/>
        <item x="1512"/>
        <item x="1513"/>
        <item x="1514"/>
        <item x="1517"/>
        <item x="1518"/>
        <item x="1519"/>
        <item x="1522"/>
        <item x="1523"/>
        <item x="1524"/>
        <item x="1525"/>
        <item x="1526"/>
        <item x="1527"/>
        <item x="1528"/>
        <item x="1529"/>
        <item x="1531"/>
        <item x="1532"/>
        <item x="1533"/>
        <item x="1534"/>
        <item x="1535"/>
        <item x="1538"/>
        <item x="1539"/>
        <item x="1540"/>
        <item x="1541"/>
        <item x="1542"/>
        <item x="1543"/>
        <item x="1544"/>
        <item x="1546"/>
        <item x="1549"/>
        <item x="1550"/>
        <item x="1551"/>
        <item x="1552"/>
        <item x="1553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71"/>
        <item x="1572"/>
        <item x="1573"/>
        <item x="1574"/>
        <item x="1575"/>
        <item x="1577"/>
        <item x="1578"/>
        <item x="1581"/>
        <item x="1582"/>
        <item x="1583"/>
        <item x="1584"/>
        <item x="1585"/>
        <item x="1586"/>
        <item x="1588"/>
        <item x="1589"/>
        <item x="1591"/>
        <item x="1592"/>
        <item x="1593"/>
        <item x="1594"/>
        <item x="1596"/>
        <item x="1597"/>
        <item x="1598"/>
        <item x="1601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20"/>
        <item x="1621"/>
        <item x="1622"/>
        <item x="1623"/>
        <item x="1624"/>
        <item x="1625"/>
        <item x="1626"/>
        <item x="1628"/>
        <item x="1629"/>
        <item x="1630"/>
        <item x="1632"/>
        <item x="1633"/>
        <item x="1634"/>
        <item x="1635"/>
        <item x="1636"/>
        <item x="1643"/>
        <item x="1644"/>
        <item x="1645"/>
        <item x="1646"/>
        <item x="1647"/>
        <item x="1648"/>
        <item x="1650"/>
        <item x="1651"/>
        <item x="1652"/>
        <item x="1653"/>
        <item x="1654"/>
        <item x="1655"/>
        <item x="1657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5"/>
        <item x="1677"/>
        <item x="1678"/>
        <item x="1679"/>
        <item x="1680"/>
        <item x="1681"/>
        <item x="1682"/>
        <item x="1684"/>
        <item x="1685"/>
        <item x="1686"/>
        <item x="1687"/>
        <item x="1688"/>
        <item x="1689"/>
        <item x="1692"/>
        <item x="1693"/>
        <item x="1694"/>
        <item x="1695"/>
        <item x="1696"/>
        <item x="1697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3"/>
        <item x="1754"/>
        <item x="1757"/>
        <item x="1758"/>
        <item x="1759"/>
        <item x="1761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80"/>
        <item x="1781"/>
        <item x="1782"/>
        <item x="1783"/>
        <item x="1784"/>
        <item x="1785"/>
        <item x="1786"/>
        <item x="1787"/>
        <item x="1788"/>
        <item x="1828"/>
        <item x="1837"/>
        <item x="1838"/>
        <item x="1839"/>
        <item x="1840"/>
        <item x="1841"/>
        <item x="1842"/>
        <item x="1848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9"/>
        <item x="1960"/>
        <item x="1961"/>
        <item x="1963"/>
        <item x="1964"/>
        <item x="1966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pageFields count="1">
    <pageField fld="15" hier="-1"/>
  </pageFields>
  <dataFields count="1">
    <dataField name="Sum of Net_Amount" fld="15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C000000}" name="ptPS1" cacheId="7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G6:J23" firstHeaderRow="1" firstDataRow="2" firstDataCol="1" rowPageCount="1" colPageCount="1"/>
  <pivotFields count="23">
    <pivotField showAll="0"/>
    <pivotField axis="axisRow" outline="0" showAll="0" defaultSubtotal="0">
      <items count="16">
        <item x="0"/>
        <item x="3"/>
        <item x="6"/>
        <item x="7"/>
        <item x="1"/>
        <item x="10"/>
        <item x="12"/>
        <item x="13"/>
        <item x="14"/>
        <item x="8"/>
        <item x="4"/>
        <item x="11"/>
        <item x="2"/>
        <item x="9"/>
        <item x="5"/>
        <item x="15"/>
      </items>
    </pivotField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5">
        <item x="0"/>
        <item x="1"/>
        <item x="2"/>
        <item x="3"/>
        <item t="default"/>
      </items>
    </pivotField>
    <pivotField multipleItemSelectionAllowed="1" showAll="0" defaultSubtotal="0"/>
    <pivotField dataField="1" numFmtId="165" multipleItemSelectionAllowed="1" showAll="0"/>
    <pivotField axis="axisCol" showAll="0" sortType="descending" defaultSubtotal="0">
      <items count="3">
        <item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Fields count="1">
    <field x="16"/>
  </colFields>
  <colItems count="3">
    <i>
      <x/>
    </i>
    <i>
      <x v="1"/>
    </i>
    <i>
      <x v="2"/>
    </i>
  </colItems>
  <pageFields count="1">
    <pageField fld="13" hier="-1"/>
  </pageFields>
  <dataFields count="1">
    <dataField name="Sum of Total" fld="15" baseField="0" baseItem="0" numFmtId="166"/>
  </dataFields>
  <formats count="7">
    <format dxfId="6">
      <pivotArea type="origin" dataOnly="0" labelOnly="1" outline="0" fieldPosition="0"/>
    </format>
    <format dxfId="5">
      <pivotArea field="-2" type="button" dataOnly="0" labelOnly="1" outline="0" axis="axisValues" fieldPosition="0"/>
    </format>
    <format dxfId="4">
      <pivotArea type="topRight" dataOnly="0" labelOnly="1" outline="0" fieldPosition="0"/>
    </format>
    <format dxfId="3">
      <pivotArea field="1" type="button" dataOnly="0" labelOnly="1" outline="0" axis="axisRow" fieldPosition="0"/>
    </format>
    <format dxfId="2">
      <pivotArea field="1" type="button" dataOnly="0" labelOnly="1" outline="0" axis="axisRow" fieldPosition="0"/>
    </format>
    <format dxfId="1">
      <pivotArea outline="0" collapsedLevelsAreSubtotals="1" fieldPosition="0"/>
    </format>
    <format dxfId="0">
      <pivotArea field="1" type="button" dataOnly="0" labelOnly="1" outline="0" axis="axisRow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B000000}" name="ptPs" cacheId="6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A6:D21" firstHeaderRow="1" firstDataRow="2" firstDataCol="1" rowPageCount="1" colPageCount="1"/>
  <pivotFields count="23">
    <pivotField showAll="0"/>
    <pivotField axis="axisRow" outline="0" showAll="0" defaultSubtotal="0">
      <items count="16">
        <item x="0"/>
        <item x="3"/>
        <item x="6"/>
        <item x="7"/>
        <item x="1"/>
        <item x="10"/>
        <item x="12"/>
        <item x="13"/>
        <item x="14"/>
        <item x="8"/>
        <item x="4"/>
        <item x="11"/>
        <item x="2"/>
        <item x="9"/>
        <item x="5"/>
        <item x="15"/>
      </items>
    </pivotField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5">
        <item h="1" x="0"/>
        <item x="1"/>
        <item x="2"/>
        <item x="3"/>
        <item t="default"/>
      </items>
    </pivotField>
    <pivotField multipleItemSelectionAllowed="1" showAll="0" defaultSubtotal="0"/>
    <pivotField dataField="1" numFmtId="165" multipleItemSelectionAllowed="1" showAll="0"/>
    <pivotField axis="axisCol" showAll="0" sortType="descending" defaultSubtotal="0">
      <items count="3">
        <item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3"/>
    </i>
    <i>
      <x v="14"/>
    </i>
  </rowItems>
  <colFields count="1">
    <field x="16"/>
  </colFields>
  <colItems count="3">
    <i>
      <x/>
    </i>
    <i>
      <x v="1"/>
    </i>
    <i>
      <x v="2"/>
    </i>
  </colItems>
  <pageFields count="1">
    <pageField fld="13" hier="-1"/>
  </pageFields>
  <dataFields count="1">
    <dataField name="Sum of Total" fld="15" baseField="0" baseItem="0" numFmtId="166"/>
  </dataFields>
  <formats count="7">
    <format dxfId="13">
      <pivotArea type="origin" dataOnly="0" labelOnly="1" outline="0" fieldPosition="0"/>
    </format>
    <format dxfId="12">
      <pivotArea field="-2" type="button" dataOnly="0" labelOnly="1" outline="0" axis="axisValues" fieldPosition="0"/>
    </format>
    <format dxfId="11">
      <pivotArea type="topRight" dataOnly="0" labelOnly="1" outline="0" fieldPosition="0"/>
    </format>
    <format dxfId="10">
      <pivotArea field="1" type="button" dataOnly="0" labelOnly="1" outline="0" axis="axisRow" fieldPosition="0"/>
    </format>
    <format dxfId="9">
      <pivotArea field="1" type="button" dataOnly="0" labelOnly="1" outline="0" axis="axisRow" fieldPosition="0"/>
    </format>
    <format dxfId="8">
      <pivotArea outline="0" collapsedLevelsAreSubtotals="1" fieldPosition="0"/>
    </format>
    <format dxfId="7">
      <pivotArea field="1" type="button" dataOnly="0" labelOnly="1" outline="0" axis="axisRow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D000000}" name="ptEdu" cacheId="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D18" firstHeaderRow="1" firstDataRow="2" firstDataCol="1" rowPageCount="3" colPageCount="1"/>
  <pivotFields count="23">
    <pivotField showAll="0"/>
    <pivotField axis="axisRow" showAll="0">
      <items count="17">
        <item x="0"/>
        <item x="3"/>
        <item x="6"/>
        <item x="7"/>
        <item x="1"/>
        <item x="10"/>
        <item x="12"/>
        <item x="13"/>
        <item x="14"/>
        <item x="8"/>
        <item x="4"/>
        <item x="11"/>
        <item x="2"/>
        <item x="9"/>
        <item x="5"/>
        <item x="15"/>
        <item t="default"/>
      </items>
    </pivotField>
    <pivotField showAll="0"/>
    <pivotField showAll="0"/>
    <pivotField numFmtId="164" showAll="0"/>
    <pivotField showAll="0"/>
    <pivotField axis="axisPage" multipleItemSelectionAllowed="1" showAll="0">
      <items count="7">
        <item h="1" x="3"/>
        <item x="0"/>
        <item x="2"/>
        <item x="1"/>
        <item h="1" x="5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5">
        <item x="0"/>
        <item x="1"/>
        <item x="2"/>
        <item x="3"/>
        <item t="default"/>
      </items>
    </pivotField>
    <pivotField axis="axisPage" multipleItemSelectionAllowed="1" showAll="0">
      <items count="5">
        <item h="1" x="0"/>
        <item x="2"/>
        <item x="1"/>
        <item x="3"/>
        <item t="default"/>
      </items>
    </pivotField>
    <pivotField dataField="1" multipleItemSelectionAllowed="1" showAll="0"/>
    <pivotField axis="axisCol" showAll="0" sortType="descending">
      <items count="4">
        <item x="2"/>
        <item x="0"/>
        <item x="1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16"/>
  </colFields>
  <colItems count="3">
    <i>
      <x v="1"/>
    </i>
    <i>
      <x v="2"/>
    </i>
    <i t="grand">
      <x/>
    </i>
  </colItems>
  <pageFields count="3">
    <pageField fld="13" hier="-1"/>
    <pageField fld="14" hier="-1"/>
    <pageField fld="6" hier="-1"/>
  </pageFields>
  <dataFields count="1">
    <dataField name="Sum of Total" fld="15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License" displayName="TblLicense" ref="A3:X3760" totalsRowShown="0">
  <autoFilter ref="A3:X3760" xr:uid="{00000000-0009-0000-0100-000001000000}"/>
  <tableColumns count="24">
    <tableColumn id="1" xr3:uid="{00000000-0010-0000-0000-000001000000}" name="Region"/>
    <tableColumn id="2" xr3:uid="{00000000-0010-0000-0000-000002000000}" name="Subregion"/>
    <tableColumn id="3" xr3:uid="{00000000-0010-0000-0000-000003000000}" name="Country"/>
    <tableColumn id="4" xr3:uid="{00000000-0010-0000-0000-000004000000}" name="Fiscal_Quarter"/>
    <tableColumn id="5" xr3:uid="{00000000-0010-0000-0000-000005000000}" name="Fiscal_Month"/>
    <tableColumn id="6" xr3:uid="{00000000-0010-0000-0000-000006000000}" name="Orderdate_Dt" dataDxfId="23"/>
    <tableColumn id="7" xr3:uid="{00000000-0010-0000-0000-000007000000}" name="Business_Area_Code"/>
    <tableColumn id="8" xr3:uid="{00000000-0010-0000-0000-000008000000}" name="PS_Client_Principal"/>
    <tableColumn id="9" xr3:uid="{00000000-0010-0000-0000-000009000000}" name="Legacy_Sales_Order_Identifier"/>
    <tableColumn id="10" xr3:uid="{00000000-0010-0000-0000-00000A000000}" name="Source_System_Name"/>
    <tableColumn id="11" xr3:uid="{00000000-0010-0000-0000-00000B000000}" name="Normalized_SalesOrderNo"/>
    <tableColumn id="12" xr3:uid="{00000000-0010-0000-0000-00000C000000}" name="Ship_To_Amid_Level_2_Identifier"/>
    <tableColumn id="13" xr3:uid="{00000000-0010-0000-0000-00000D000000}" name="Ship_To_Amid_Level_2_Name"/>
    <tableColumn id="14" xr3:uid="{00000000-0010-0000-0000-00000E000000}" name="Service_Attached"/>
    <tableColumn id="15" xr3:uid="{00000000-0010-0000-0000-00000F000000}" name="Education_Attached"/>
    <tableColumn id="16" xr3:uid="{00000000-0010-0000-0000-000010000000}" name="Net_Amount"/>
    <tableColumn id="17" xr3:uid="{00000000-0010-0000-0000-000011000000}" name="Purchase_Order"/>
    <tableColumn id="18" xr3:uid="{00000000-0010-0000-0000-000012000000}" name="Opportunity_Identifier"/>
    <tableColumn id="19" xr3:uid="{00000000-0010-0000-0000-000013000000}" name="US_SubRegion"/>
    <tableColumn id="20" xr3:uid="{00000000-0010-0000-0000-000014000000}" name="US_Area"/>
    <tableColumn id="21" xr3:uid="{00000000-0010-0000-0000-000015000000}" name="AMS_AMID4_SW_Tiering"/>
    <tableColumn id="22" xr3:uid="{00000000-0010-0000-0000-000016000000}" name="SW_Tiering_Expanded"/>
    <tableColumn id="23" xr3:uid="{00000000-0010-0000-0000-000017000000}" name="Deal Size" dataDxfId="22"/>
    <tableColumn id="24" xr3:uid="{00000000-0010-0000-0000-000018000000}" name="Exception" dataDxfId="2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Serivices" displayName="TblSerivices" ref="A3:Y2115" totalsRowShown="0">
  <autoFilter ref="A3:Y2115" xr:uid="{00000000-0009-0000-0100-000002000000}"/>
  <tableColumns count="25">
    <tableColumn id="1" xr3:uid="{00000000-0010-0000-0100-000001000000}" name="Region"/>
    <tableColumn id="2" xr3:uid="{00000000-0010-0000-0100-000002000000}" name="Subregion"/>
    <tableColumn id="3" xr3:uid="{00000000-0010-0000-0100-000003000000}" name="Country"/>
    <tableColumn id="4" xr3:uid="{00000000-0010-0000-0100-000004000000}" name="Quarter"/>
    <tableColumn id="5" xr3:uid="{00000000-0010-0000-0100-000005000000}" name="Bookingdate" dataDxfId="20"/>
    <tableColumn id="6" xr3:uid="{00000000-0010-0000-0100-000006000000}" name="Month"/>
    <tableColumn id="7" xr3:uid="{00000000-0010-0000-0100-000007000000}" name="PL"/>
    <tableColumn id="8" xr3:uid="{00000000-0010-0000-0100-000008000000}" name="PS_Client_Principal"/>
    <tableColumn id="9" xr3:uid="{00000000-0010-0000-0100-000009000000}" name="Sales_Order_Number"/>
    <tableColumn id="10" xr3:uid="{00000000-0010-0000-0100-00000A000000}" name="SourceSystem"/>
    <tableColumn id="11" xr3:uid="{00000000-0010-0000-0100-00000B000000}" name="Normalized_SalesOrderNo"/>
    <tableColumn id="12" xr3:uid="{00000000-0010-0000-0100-00000C000000}" name="Ship_To_Amid2"/>
    <tableColumn id="13" xr3:uid="{00000000-0010-0000-0100-00000D000000}" name="Account"/>
    <tableColumn id="14" xr3:uid="{00000000-0010-0000-0100-00000E000000}" name="Attach_Flag"/>
    <tableColumn id="15" xr3:uid="{00000000-0010-0000-0100-00000F000000}" name="EDU_To_Services"/>
    <tableColumn id="16" xr3:uid="{00000000-0010-0000-0100-000010000000}" name="Total"/>
    <tableColumn id="17" xr3:uid="{00000000-0010-0000-0100-000011000000}" name="PL_Portfolio"/>
    <tableColumn id="18" xr3:uid="{00000000-0010-0000-0100-000012000000}" name="Purchase_Order"/>
    <tableColumn id="19" xr3:uid="{00000000-0010-0000-0100-000013000000}" name="Opportunity_Identifier"/>
    <tableColumn id="20" xr3:uid="{00000000-0010-0000-0100-000014000000}" name="US_SubRegion"/>
    <tableColumn id="21" xr3:uid="{00000000-0010-0000-0100-000015000000}" name="US_Area"/>
    <tableColumn id="22" xr3:uid="{00000000-0010-0000-0100-000016000000}" name="AMS_AMID4_SW_Tiering"/>
    <tableColumn id="23" xr3:uid="{00000000-0010-0000-0100-000017000000}" name="SW_Tiering_Expanded"/>
    <tableColumn id="24" xr3:uid="{00000000-0010-0000-0100-000018000000}" name="Deal Size" dataDxfId="19"/>
    <tableColumn id="25" xr3:uid="{00000000-0010-0000-0100-000019000000}" name="Exception" dataDxfId="1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I3:K1848" totalsRowShown="0">
  <autoFilter ref="I3:K1848" xr:uid="{00000000-0009-0000-0100-000003000000}"/>
  <tableColumns count="3">
    <tableColumn id="1" xr3:uid="{00000000-0010-0000-0200-000001000000}" name="Order #"/>
    <tableColumn id="2" xr3:uid="{00000000-0010-0000-0200-000002000000}" name="Sum of Total" dataDxfId="17" dataCellStyle="Comma"/>
    <tableColumn id="3" xr3:uid="{00000000-0010-0000-0200-000003000000}" name="Deal Size" dataDxfId="16">
      <calculatedColumnFormula>[1]!ITEMSIZE(Table3[[#This Row],[Sum of Total]],M$3:M$4,N$3:N$5)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K3:S52" totalsRowShown="0">
  <autoFilter ref="K3:S52" xr:uid="{00000000-0009-0000-0100-000004000000}">
    <filterColumn colId="3">
      <filters>
        <filter val="(blank)"/>
      </filters>
    </filterColumn>
  </autoFilter>
  <sortState xmlns:xlrd2="http://schemas.microsoft.com/office/spreadsheetml/2017/richdata2" ref="K4:S105">
    <sortCondition ref="K3:K105"/>
  </sortState>
  <tableColumns count="9">
    <tableColumn id="1" xr3:uid="{00000000-0010-0000-0300-000001000000}" name="Order #"/>
    <tableColumn id="2" xr3:uid="{00000000-0010-0000-0300-000002000000}" name="Region"/>
    <tableColumn id="3" xr3:uid="{00000000-0010-0000-0300-000003000000}" name="Subregion"/>
    <tableColumn id="10" xr3:uid="{00000000-0010-0000-0300-00000A000000}" name="SW Sub-Reg"/>
    <tableColumn id="4" xr3:uid="{00000000-0010-0000-0300-000004000000}" name="AMID 2 #"/>
    <tableColumn id="5" xr3:uid="{00000000-0010-0000-0300-000005000000}" name="AMID 2 Name"/>
    <tableColumn id="7" xr3:uid="{00000000-0010-0000-0300-000007000000}" name="Deal Size"/>
    <tableColumn id="8" xr3:uid="{00000000-0010-0000-0300-000008000000}" name="Exception"/>
    <tableColumn id="9" xr3:uid="{00000000-0010-0000-0300-000009000000}" name="Amount" dataDxfId="15" dataCellStyle="Comma">
      <calculatedColumnFormula>GETPIVOTDATA("Total",'Deal Size'!$A$3,"Sales_Order_Number",Table4[[#This Row],[Order '#]])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5" displayName="Table5" ref="K3:S83" totalsRowShown="0">
  <autoFilter ref="K3:S83" xr:uid="{00000000-0009-0000-0100-000005000000}"/>
  <sortState xmlns:xlrd2="http://schemas.microsoft.com/office/spreadsheetml/2017/richdata2" ref="K4:S1738">
    <sortCondition ref="K3:K1738"/>
  </sortState>
  <tableColumns count="9">
    <tableColumn id="1" xr3:uid="{00000000-0010-0000-0400-000001000000}" name="Order #"/>
    <tableColumn id="2" xr3:uid="{00000000-0010-0000-0400-000002000000}" name="Region"/>
    <tableColumn id="3" xr3:uid="{00000000-0010-0000-0400-000003000000}" name="Subregion"/>
    <tableColumn id="6" xr3:uid="{00000000-0010-0000-0400-000006000000}" name="SW Sub-Reg"/>
    <tableColumn id="4" xr3:uid="{00000000-0010-0000-0400-000004000000}" name="AMID 2 #"/>
    <tableColumn id="5" xr3:uid="{00000000-0010-0000-0400-000005000000}" name="AMID 2 Name"/>
    <tableColumn id="7" xr3:uid="{00000000-0010-0000-0400-000007000000}" name="Deal Size"/>
    <tableColumn id="8" xr3:uid="{00000000-0010-0000-0400-000008000000}" name="Exception"/>
    <tableColumn id="9" xr3:uid="{00000000-0010-0000-0400-000009000000}" name="Amount" dataDxfId="14" dataCellStyle="Comma">
      <calculatedColumnFormula>VLOOKUP(Table5[[#This Row],[Order '#]],'Deal Size'!D:E,2,0)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7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S53"/>
  <sheetViews>
    <sheetView showGridLines="0" showRowColHeaders="0" tabSelected="1" workbookViewId="0"/>
  </sheetViews>
  <sheetFormatPr defaultColWidth="0" defaultRowHeight="15" customHeight="1" zeroHeight="1"/>
  <cols>
    <col min="1" max="1" width="4.5" style="58" customWidth="1"/>
    <col min="2" max="2" width="15.33203125" style="58" customWidth="1"/>
    <col min="3" max="4" width="10.6640625" style="58" customWidth="1"/>
    <col min="5" max="5" width="23.5" style="58" bestFit="1" customWidth="1"/>
    <col min="6" max="6" width="10.6640625" style="58" customWidth="1"/>
    <col min="7" max="7" width="16.83203125" style="58" bestFit="1" customWidth="1"/>
    <col min="8" max="8" width="45.5" style="58" customWidth="1"/>
    <col min="9" max="9" width="10.6640625" style="58" customWidth="1"/>
    <col min="10" max="10" width="19" style="58" customWidth="1"/>
    <col min="11" max="11" width="10.6640625" style="58" customWidth="1"/>
    <col min="12" max="12" width="12" style="58" bestFit="1" customWidth="1"/>
    <col min="13" max="16" width="10.6640625" style="58" customWidth="1"/>
    <col min="17" max="17" width="35" style="58" customWidth="1"/>
    <col min="18" max="19" width="0" style="58" hidden="1" customWidth="1"/>
    <col min="20" max="16384" width="10.6640625" style="58" hidden="1"/>
  </cols>
  <sheetData>
    <row r="1" spans="1:17" ht="16.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Q1" s="165">
        <v>1.2</v>
      </c>
    </row>
    <row r="2" spans="1:17" ht="30">
      <c r="A2" s="57"/>
      <c r="B2" s="57"/>
      <c r="C2" s="57"/>
      <c r="D2" s="57"/>
      <c r="F2" s="57"/>
      <c r="H2" s="63" t="s">
        <v>62</v>
      </c>
      <c r="J2" s="57"/>
      <c r="K2" s="57"/>
      <c r="L2" s="57"/>
      <c r="M2" s="57"/>
      <c r="N2" s="57"/>
      <c r="O2" s="57"/>
      <c r="P2" s="57"/>
      <c r="Q2" s="164"/>
    </row>
    <row r="3" spans="1:17" ht="30">
      <c r="A3" s="57"/>
      <c r="B3" s="57"/>
      <c r="C3" s="57"/>
      <c r="D3" s="57"/>
      <c r="F3" s="57"/>
      <c r="G3" s="63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30">
      <c r="A4" s="57"/>
      <c r="B4" s="57"/>
      <c r="C4" s="57"/>
      <c r="D4" s="57"/>
      <c r="F4" s="57"/>
      <c r="G4" s="63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30.75" thickBot="1">
      <c r="A5" s="57"/>
      <c r="B5" s="57"/>
      <c r="C5" s="57"/>
      <c r="D5" s="57"/>
      <c r="F5" s="57"/>
      <c r="G5" s="63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.75" customHeight="1">
      <c r="A6" s="57"/>
      <c r="B6" s="57"/>
      <c r="C6" s="79" t="s">
        <v>64</v>
      </c>
      <c r="D6" s="80"/>
      <c r="E6" s="94" t="s">
        <v>63</v>
      </c>
      <c r="F6" s="77"/>
      <c r="G6" s="190" t="s">
        <v>48</v>
      </c>
      <c r="H6" s="191"/>
      <c r="I6" s="66"/>
      <c r="J6" s="196" t="s">
        <v>65</v>
      </c>
      <c r="K6" s="197"/>
      <c r="L6" s="198"/>
      <c r="M6" s="57"/>
      <c r="N6" s="57"/>
      <c r="O6" s="57"/>
      <c r="P6" s="57"/>
      <c r="Q6" s="57"/>
    </row>
    <row r="7" spans="1:17" ht="15.75" customHeight="1">
      <c r="A7" s="57"/>
      <c r="B7" s="57"/>
      <c r="C7" s="81" t="s">
        <v>51</v>
      </c>
      <c r="D7" s="78"/>
      <c r="E7" s="82"/>
      <c r="F7" s="77"/>
      <c r="G7" s="192" t="s">
        <v>49</v>
      </c>
      <c r="H7" s="199" t="s">
        <v>50</v>
      </c>
      <c r="I7" s="73"/>
      <c r="J7" s="88" t="s">
        <v>66</v>
      </c>
      <c r="K7" s="87"/>
      <c r="L7" s="89" t="str">
        <f>TEXT(LicenseOrders!AA1,"dd-mmm") &amp;" - "&amp; YEAR(LicenseOrders!AA1)</f>
        <v>03-Jan - 2014</v>
      </c>
      <c r="M7" s="57"/>
      <c r="N7" s="57"/>
      <c r="O7" s="57"/>
      <c r="P7" s="57"/>
      <c r="Q7" s="57"/>
    </row>
    <row r="8" spans="1:17" ht="15.75" customHeight="1" thickBot="1">
      <c r="A8" s="57"/>
      <c r="B8" s="57"/>
      <c r="C8" s="81" t="s">
        <v>21</v>
      </c>
      <c r="D8" s="78"/>
      <c r="E8" s="95" t="s">
        <v>4381</v>
      </c>
      <c r="F8" s="34"/>
      <c r="G8" s="192"/>
      <c r="H8" s="199"/>
      <c r="J8" s="90" t="s">
        <v>67</v>
      </c>
      <c r="K8" s="91"/>
      <c r="L8" s="92" t="str">
        <f>TEXT(PSOrders!AA1,"dd-mmm") &amp; " - "&amp; YEAR(PSOrders!AA1)</f>
        <v>03-Jan - 2014</v>
      </c>
      <c r="M8" s="57"/>
      <c r="N8" s="57"/>
      <c r="O8" s="57"/>
      <c r="P8" s="57"/>
      <c r="Q8" s="57"/>
    </row>
    <row r="9" spans="1:17" ht="15.75" customHeight="1">
      <c r="A9" s="57"/>
      <c r="B9" s="57"/>
      <c r="C9" s="81" t="s">
        <v>22</v>
      </c>
      <c r="D9" s="78"/>
      <c r="E9" s="96">
        <v>32</v>
      </c>
      <c r="F9" s="34"/>
      <c r="G9" s="86"/>
      <c r="H9" s="199"/>
      <c r="J9" s="87"/>
      <c r="K9" s="87"/>
      <c r="L9" s="93"/>
      <c r="M9" s="57"/>
      <c r="N9" s="57"/>
      <c r="O9" s="57"/>
      <c r="P9" s="57"/>
      <c r="Q9" s="57"/>
    </row>
    <row r="10" spans="1:17" ht="15.75" customHeight="1">
      <c r="A10" s="57"/>
      <c r="B10" s="57"/>
      <c r="C10" s="81" t="s">
        <v>23</v>
      </c>
      <c r="D10" s="78"/>
      <c r="E10" s="95" t="s">
        <v>53</v>
      </c>
      <c r="F10" s="34"/>
      <c r="G10" s="193" t="s">
        <v>52</v>
      </c>
      <c r="H10" s="199" t="s">
        <v>54</v>
      </c>
      <c r="I10" s="85"/>
      <c r="J10" s="87"/>
      <c r="K10" s="87"/>
      <c r="L10" s="87"/>
      <c r="M10" s="57"/>
      <c r="N10" s="57"/>
      <c r="O10" s="57"/>
      <c r="P10" s="57"/>
      <c r="Q10" s="57"/>
    </row>
    <row r="11" spans="1:17" ht="15.75" customHeight="1">
      <c r="A11" s="57"/>
      <c r="B11" s="57"/>
      <c r="C11" s="81" t="s">
        <v>55</v>
      </c>
      <c r="D11" s="78"/>
      <c r="E11" s="82"/>
      <c r="F11" s="77"/>
      <c r="G11" s="193"/>
      <c r="H11" s="199"/>
      <c r="I11" s="85"/>
      <c r="J11" s="87"/>
      <c r="K11" s="87"/>
      <c r="L11" s="87"/>
      <c r="M11" s="57"/>
      <c r="N11" s="57"/>
      <c r="O11" s="57"/>
      <c r="P11" s="57"/>
      <c r="Q11" s="57"/>
    </row>
    <row r="12" spans="1:17" ht="25.5">
      <c r="A12" s="57"/>
      <c r="B12" s="57"/>
      <c r="C12" s="185" t="s">
        <v>56</v>
      </c>
      <c r="D12" s="78"/>
      <c r="E12" s="186" t="s">
        <v>5587</v>
      </c>
      <c r="F12" s="77"/>
      <c r="G12" s="81"/>
      <c r="H12" s="199"/>
      <c r="I12" s="66"/>
      <c r="J12" s="87"/>
      <c r="K12" s="87"/>
      <c r="L12" s="87"/>
      <c r="M12" s="57"/>
      <c r="N12" s="57"/>
      <c r="O12" s="57"/>
      <c r="P12" s="57"/>
      <c r="Q12" s="57"/>
    </row>
    <row r="13" spans="1:17" ht="15.75" customHeight="1">
      <c r="A13" s="57"/>
      <c r="B13" s="57"/>
      <c r="C13" s="81" t="s">
        <v>57</v>
      </c>
      <c r="D13" s="78"/>
      <c r="E13" s="115" t="str">
        <f>IF(OR(MONTH(MAX(LicenseOrders!F:F))=11,MONTH(MAX(LicenseOrders!F:F))=12,MONTH(MAX(LicenseOrders!F:F))=1),"Q1",IF(OR(MONTH(MAX(LicenseOrders!F:F))=2,MONTH(MAX(LicenseOrders!F:F))=3,MONTH(MAX(LicenseOrders!F:F))=4),"Q2",IF(OR(MONTH(MAX(LicenseOrders!F:F))=5,MONTH(MAX(LicenseOrders!F:F))=6,MONTH(MAX(LicenseOrders!F:F))=7),"Q3",IF(OR(MONTH(MAX(LicenseOrders!F:F))=8,MONTH(MAX(LicenseOrders!F:F))=9,MONTH(MAX(LicenseOrders!F:F))=10),"Q4")))) &amp;"-" &amp; IF(OR(MONTH(MAX(LicenseOrders!F:F))=11,MONTH(MAX(LicenseOrders!F:F))=12),YEAR(MAX(LicenseOrders!AA1))+1,YEAR(MAX(LicenseOrders!AA1))) &amp;" QTD"</f>
        <v>Q1-2014 QTD</v>
      </c>
      <c r="G13" s="194" t="s">
        <v>58</v>
      </c>
      <c r="H13" s="199" t="s">
        <v>59</v>
      </c>
      <c r="I13" s="57"/>
      <c r="J13" s="87"/>
      <c r="K13" s="87"/>
      <c r="L13" s="87"/>
      <c r="M13" s="57"/>
      <c r="N13" s="57"/>
      <c r="O13" s="57"/>
      <c r="P13" s="57"/>
      <c r="Q13" s="57"/>
    </row>
    <row r="14" spans="1:17" ht="15.75" customHeight="1">
      <c r="A14" s="57"/>
      <c r="B14" s="57"/>
      <c r="C14" s="81" t="s">
        <v>60</v>
      </c>
      <c r="D14" s="78"/>
      <c r="E14" s="116">
        <f ca="1">TODAY()</f>
        <v>45406</v>
      </c>
      <c r="G14" s="194"/>
      <c r="H14" s="199"/>
      <c r="I14" s="57"/>
      <c r="J14" s="87"/>
      <c r="K14" s="87"/>
      <c r="L14" s="87"/>
      <c r="M14" s="57"/>
      <c r="N14" s="57"/>
      <c r="O14" s="57"/>
      <c r="P14" s="57"/>
      <c r="Q14" s="57"/>
    </row>
    <row r="15" spans="1:17" ht="15.75" customHeight="1" thickBot="1">
      <c r="A15" s="57"/>
      <c r="B15" s="57"/>
      <c r="C15" s="83" t="s">
        <v>61</v>
      </c>
      <c r="D15" s="84"/>
      <c r="E15" s="97" t="str">
        <f>L7</f>
        <v>03-Jan - 2014</v>
      </c>
      <c r="G15" s="195"/>
      <c r="H15" s="200"/>
      <c r="I15" s="57"/>
      <c r="J15" s="87"/>
      <c r="K15" s="87"/>
      <c r="L15" s="87"/>
      <c r="M15" s="57"/>
      <c r="N15" s="57"/>
      <c r="O15" s="57"/>
      <c r="P15" s="57"/>
      <c r="Q15" s="57"/>
    </row>
    <row r="16" spans="1:17" ht="15.75" customHeight="1">
      <c r="A16" s="57"/>
      <c r="B16" s="57"/>
      <c r="I16" s="57"/>
      <c r="J16" s="57"/>
      <c r="K16" s="57"/>
      <c r="L16" s="57"/>
      <c r="M16" s="57"/>
      <c r="N16" s="57"/>
      <c r="O16" s="57"/>
      <c r="P16" s="57"/>
      <c r="Q16" s="57"/>
    </row>
    <row r="17" spans="1:17" ht="15.75" customHeight="1">
      <c r="A17" s="57"/>
      <c r="B17" s="57"/>
      <c r="C17" s="64"/>
      <c r="D17" s="64"/>
      <c r="E17" s="64"/>
      <c r="F17" s="64"/>
      <c r="G17" s="64"/>
      <c r="H17" s="64"/>
      <c r="I17" s="57"/>
      <c r="J17" s="57"/>
      <c r="K17" s="57"/>
      <c r="L17" s="57"/>
      <c r="M17" s="57"/>
      <c r="N17" s="57"/>
      <c r="O17" s="57"/>
      <c r="P17" s="57"/>
      <c r="Q17" s="57"/>
    </row>
    <row r="18" spans="1:17" ht="15.75" customHeight="1">
      <c r="A18" s="57"/>
      <c r="B18" s="57"/>
      <c r="C18" s="74"/>
      <c r="D18" s="66"/>
      <c r="E18" s="66"/>
      <c r="F18" s="66"/>
      <c r="G18" s="67"/>
      <c r="H18" s="66"/>
      <c r="I18" s="57"/>
      <c r="J18" s="57"/>
      <c r="K18" s="57"/>
      <c r="L18" s="57"/>
      <c r="M18" s="57"/>
      <c r="N18" s="57"/>
      <c r="O18" s="57"/>
      <c r="P18" s="57"/>
      <c r="Q18" s="57"/>
    </row>
    <row r="19" spans="1:17" ht="15.75" customHeight="1">
      <c r="A19" s="57"/>
      <c r="B19" s="57"/>
      <c r="C19" s="75"/>
      <c r="D19" s="66"/>
      <c r="E19" s="66"/>
      <c r="F19" s="66"/>
      <c r="G19" s="67"/>
      <c r="H19" s="66"/>
      <c r="I19" s="57"/>
      <c r="J19" s="57"/>
      <c r="K19" s="57"/>
      <c r="L19" s="57"/>
      <c r="M19" s="57"/>
      <c r="N19" s="57"/>
      <c r="O19" s="57"/>
      <c r="P19" s="57"/>
      <c r="Q19" s="57"/>
    </row>
    <row r="20" spans="1:17" ht="15.75" customHeight="1">
      <c r="A20" s="57"/>
      <c r="B20" s="57"/>
      <c r="D20" s="76"/>
      <c r="E20" s="66"/>
      <c r="F20" s="66"/>
      <c r="G20" s="67"/>
      <c r="H20" s="66"/>
      <c r="I20" s="57"/>
      <c r="J20" s="57"/>
      <c r="K20" s="57"/>
      <c r="L20" s="57"/>
      <c r="M20" s="57"/>
      <c r="N20" s="57"/>
      <c r="O20" s="57"/>
      <c r="P20" s="57"/>
      <c r="Q20" s="57"/>
    </row>
    <row r="21" spans="1:17" ht="15.75" customHeight="1">
      <c r="A21" s="57"/>
      <c r="B21" s="57"/>
      <c r="E21" s="66"/>
      <c r="F21" s="66"/>
      <c r="G21" s="66"/>
      <c r="H21" s="66"/>
      <c r="I21" s="57"/>
      <c r="J21" s="57"/>
      <c r="K21" s="57"/>
      <c r="L21" s="57"/>
      <c r="M21" s="57"/>
      <c r="N21" s="57"/>
      <c r="O21" s="57"/>
      <c r="P21" s="57"/>
      <c r="Q21" s="57"/>
    </row>
    <row r="22" spans="1:17" ht="15.75" customHeight="1">
      <c r="A22" s="57"/>
      <c r="B22" s="57"/>
      <c r="E22" s="66"/>
      <c r="F22" s="66"/>
      <c r="G22" s="66"/>
      <c r="H22" s="66"/>
      <c r="I22" s="57"/>
      <c r="J22" s="57"/>
      <c r="K22" s="57"/>
      <c r="L22" s="57"/>
      <c r="M22" s="57"/>
      <c r="N22" s="57"/>
      <c r="O22" s="57"/>
      <c r="P22" s="57"/>
      <c r="Q22" s="57"/>
    </row>
    <row r="23" spans="1:17" ht="15.75" customHeight="1">
      <c r="A23" s="59"/>
      <c r="B23" s="60"/>
      <c r="E23" s="64"/>
      <c r="F23" s="64"/>
      <c r="G23" s="64"/>
      <c r="H23" s="64"/>
      <c r="I23" s="68"/>
      <c r="J23" s="69"/>
      <c r="K23" s="59"/>
      <c r="L23" s="59"/>
      <c r="M23" s="59"/>
      <c r="N23" s="59"/>
      <c r="O23" s="59"/>
      <c r="P23" s="59"/>
      <c r="Q23" s="57"/>
    </row>
    <row r="24" spans="1:17" ht="15.75" customHeight="1">
      <c r="A24" s="59"/>
      <c r="B24" s="60"/>
      <c r="D24" s="76"/>
      <c r="E24" s="64"/>
      <c r="F24" s="64"/>
      <c r="G24" s="64"/>
      <c r="H24" s="64"/>
      <c r="I24" s="70"/>
      <c r="J24" s="69"/>
      <c r="K24" s="59"/>
      <c r="L24" s="59"/>
      <c r="M24" s="59"/>
      <c r="N24" s="59"/>
      <c r="O24" s="59"/>
      <c r="P24" s="59"/>
      <c r="Q24" s="57"/>
    </row>
    <row r="25" spans="1:17" ht="15.75" customHeight="1">
      <c r="A25" s="59"/>
      <c r="B25" s="60"/>
      <c r="E25" s="64"/>
      <c r="F25" s="64"/>
      <c r="G25" s="64"/>
      <c r="H25" s="64"/>
      <c r="I25" s="71"/>
      <c r="J25" s="71"/>
      <c r="K25" s="59"/>
      <c r="L25" s="59"/>
      <c r="M25" s="59"/>
      <c r="N25" s="59"/>
      <c r="O25" s="59"/>
      <c r="P25" s="59"/>
      <c r="Q25" s="57"/>
    </row>
    <row r="26" spans="1:17" ht="15.75" customHeight="1">
      <c r="A26" s="59"/>
      <c r="B26" s="60"/>
      <c r="E26" s="64"/>
      <c r="F26" s="64"/>
      <c r="G26" s="64"/>
      <c r="H26" s="64"/>
      <c r="I26" s="201"/>
      <c r="J26" s="201"/>
      <c r="K26" s="59"/>
      <c r="L26" s="59"/>
      <c r="M26" s="59"/>
      <c r="N26" s="59"/>
      <c r="O26" s="59"/>
      <c r="P26" s="59"/>
      <c r="Q26" s="57"/>
    </row>
    <row r="27" spans="1:17" ht="15.75" customHeight="1">
      <c r="A27" s="59"/>
      <c r="B27" s="60"/>
      <c r="E27" s="64"/>
      <c r="F27" s="64"/>
      <c r="G27" s="64"/>
      <c r="H27" s="64"/>
      <c r="I27" s="201"/>
      <c r="J27" s="201"/>
      <c r="K27" s="59"/>
      <c r="L27" s="59"/>
      <c r="M27" s="59"/>
      <c r="N27" s="59"/>
      <c r="O27" s="59"/>
      <c r="P27" s="59"/>
      <c r="Q27" s="57"/>
    </row>
    <row r="28" spans="1:17" ht="15.75" customHeight="1">
      <c r="A28" s="59"/>
      <c r="B28" s="60"/>
      <c r="C28" s="76"/>
      <c r="D28" s="76"/>
      <c r="E28" s="64"/>
      <c r="F28" s="64"/>
      <c r="G28" s="64"/>
      <c r="H28" s="64"/>
      <c r="I28" s="201"/>
      <c r="J28" s="201"/>
      <c r="K28" s="59"/>
      <c r="L28" s="59"/>
      <c r="M28" s="59"/>
      <c r="N28" s="59"/>
      <c r="O28" s="59"/>
      <c r="P28" s="59"/>
      <c r="Q28" s="57"/>
    </row>
    <row r="29" spans="1:17" ht="15.75" customHeight="1">
      <c r="A29" s="59"/>
      <c r="B29" s="60"/>
      <c r="D29" s="73"/>
      <c r="E29" s="65"/>
      <c r="F29" s="64"/>
      <c r="G29" s="64"/>
      <c r="H29" s="64"/>
      <c r="I29" s="71"/>
      <c r="J29" s="71"/>
      <c r="K29" s="59"/>
      <c r="L29" s="59"/>
      <c r="M29" s="59"/>
      <c r="N29" s="59"/>
      <c r="O29" s="59"/>
      <c r="P29" s="59"/>
      <c r="Q29" s="57"/>
    </row>
    <row r="30" spans="1:17" ht="15.75" customHeight="1">
      <c r="A30" s="59"/>
      <c r="B30" s="60"/>
      <c r="E30" s="64"/>
      <c r="F30" s="64"/>
      <c r="G30" s="64"/>
      <c r="H30" s="64"/>
      <c r="I30" s="201"/>
      <c r="J30" s="201"/>
      <c r="K30" s="59"/>
      <c r="L30" s="59"/>
      <c r="M30" s="59"/>
      <c r="N30" s="59"/>
      <c r="O30" s="59"/>
      <c r="P30" s="59"/>
      <c r="Q30" s="57"/>
    </row>
    <row r="31" spans="1:17" ht="15.75" customHeight="1">
      <c r="A31" s="59"/>
      <c r="B31" s="60"/>
      <c r="E31" s="64"/>
      <c r="F31" s="64"/>
      <c r="G31" s="64"/>
      <c r="H31" s="64"/>
      <c r="I31" s="201"/>
      <c r="J31" s="201"/>
      <c r="K31" s="59"/>
      <c r="L31" s="59"/>
      <c r="M31" s="59"/>
      <c r="N31" s="59"/>
      <c r="O31" s="59"/>
      <c r="P31" s="59"/>
      <c r="Q31" s="57"/>
    </row>
    <row r="32" spans="1:17" ht="15.75" customHeight="1">
      <c r="A32" s="59"/>
      <c r="B32" s="60"/>
      <c r="E32" s="64"/>
      <c r="F32" s="64"/>
      <c r="G32" s="64"/>
      <c r="H32" s="64"/>
      <c r="I32" s="201"/>
      <c r="J32" s="201"/>
      <c r="K32" s="59"/>
      <c r="L32" s="59"/>
      <c r="M32" s="59"/>
      <c r="N32" s="59"/>
      <c r="O32" s="59"/>
      <c r="P32" s="59"/>
      <c r="Q32" s="57"/>
    </row>
    <row r="33" spans="1:17" ht="15.75" customHeight="1">
      <c r="A33" s="59"/>
      <c r="B33" s="60"/>
      <c r="C33" s="75"/>
      <c r="D33" s="66"/>
      <c r="E33" s="64"/>
      <c r="F33" s="64"/>
      <c r="G33" s="64"/>
      <c r="H33" s="64"/>
      <c r="I33" s="71"/>
      <c r="J33" s="71"/>
      <c r="K33" s="59"/>
      <c r="L33" s="59"/>
      <c r="M33" s="59"/>
      <c r="N33" s="59"/>
      <c r="O33" s="59"/>
      <c r="P33" s="59"/>
      <c r="Q33" s="57"/>
    </row>
    <row r="34" spans="1:17" ht="15.75" customHeight="1">
      <c r="A34" s="59"/>
      <c r="B34" s="60"/>
      <c r="C34" s="60"/>
      <c r="D34" s="60"/>
      <c r="E34" s="64"/>
      <c r="F34" s="60"/>
      <c r="G34" s="60"/>
      <c r="H34" s="59"/>
      <c r="I34" s="72"/>
      <c r="J34" s="73"/>
      <c r="K34" s="59"/>
      <c r="L34" s="59"/>
      <c r="M34" s="59"/>
      <c r="N34" s="59"/>
      <c r="O34" s="59"/>
      <c r="P34" s="59"/>
      <c r="Q34" s="57"/>
    </row>
    <row r="35" spans="1:17" ht="15.75" customHeight="1">
      <c r="A35" s="59"/>
      <c r="B35" s="60"/>
      <c r="C35" s="60"/>
      <c r="D35" s="60"/>
      <c r="E35" s="60"/>
      <c r="F35" s="60"/>
      <c r="G35" s="60"/>
      <c r="H35" s="59"/>
      <c r="I35" s="201"/>
      <c r="J35" s="201"/>
      <c r="K35" s="59"/>
      <c r="L35" s="59"/>
      <c r="M35" s="59"/>
      <c r="N35" s="59"/>
      <c r="O35" s="59"/>
      <c r="P35" s="59"/>
      <c r="Q35" s="57"/>
    </row>
    <row r="36" spans="1:17" ht="15.75" customHeight="1">
      <c r="A36" s="59"/>
      <c r="B36" s="60"/>
      <c r="C36" s="60"/>
      <c r="D36" s="60"/>
      <c r="E36" s="202"/>
      <c r="F36" s="202"/>
      <c r="G36" s="202"/>
      <c r="H36" s="61"/>
      <c r="I36" s="201"/>
      <c r="J36" s="201"/>
      <c r="K36" s="59"/>
      <c r="L36" s="59"/>
      <c r="M36" s="59"/>
      <c r="N36" s="59"/>
      <c r="O36" s="59"/>
      <c r="P36" s="59"/>
      <c r="Q36" s="57"/>
    </row>
    <row r="37" spans="1:17" ht="15.75" customHeight="1">
      <c r="A37" s="59"/>
      <c r="B37" s="60"/>
      <c r="C37" s="60"/>
      <c r="D37" s="60"/>
      <c r="E37" s="202"/>
      <c r="F37" s="202"/>
      <c r="G37" s="202"/>
      <c r="H37" s="61"/>
      <c r="I37" s="201"/>
      <c r="J37" s="201"/>
      <c r="K37" s="61"/>
      <c r="L37" s="61"/>
      <c r="M37" s="61"/>
      <c r="N37" s="59"/>
      <c r="O37" s="59"/>
      <c r="P37" s="59"/>
      <c r="Q37" s="57"/>
    </row>
    <row r="38" spans="1:17" ht="15.75" customHeight="1">
      <c r="A38" s="59"/>
      <c r="B38" s="60"/>
      <c r="C38" s="60"/>
      <c r="D38" s="60"/>
      <c r="E38" s="60"/>
      <c r="F38" s="60"/>
      <c r="G38" s="60"/>
      <c r="H38" s="59"/>
      <c r="I38" s="62"/>
      <c r="J38" s="57"/>
      <c r="K38" s="59"/>
      <c r="L38" s="59"/>
      <c r="M38" s="59"/>
      <c r="N38" s="59"/>
      <c r="O38" s="59"/>
      <c r="P38" s="59"/>
      <c r="Q38" s="57"/>
    </row>
    <row r="39" spans="1:17" ht="15.75" customHeight="1">
      <c r="A39" s="59"/>
      <c r="B39" s="59"/>
      <c r="C39" s="59"/>
      <c r="D39" s="59"/>
      <c r="E39" s="59"/>
      <c r="F39" s="59"/>
      <c r="G39" s="59"/>
      <c r="H39" s="59"/>
      <c r="I39" s="62"/>
      <c r="J39" s="57"/>
      <c r="K39" s="59"/>
      <c r="L39" s="59"/>
      <c r="M39" s="59"/>
      <c r="N39" s="59"/>
      <c r="O39" s="59"/>
      <c r="P39" s="59"/>
      <c r="Q39" s="57"/>
    </row>
    <row r="40" spans="1:17" ht="15.75" customHeight="1">
      <c r="A40" s="59"/>
      <c r="B40" s="59"/>
      <c r="C40" s="59"/>
      <c r="D40" s="59"/>
      <c r="E40" s="59"/>
      <c r="F40" s="59"/>
      <c r="G40" s="59"/>
      <c r="H40" s="59"/>
      <c r="I40" s="62"/>
      <c r="J40" s="57"/>
      <c r="K40" s="59"/>
      <c r="L40" s="59"/>
      <c r="M40" s="59"/>
      <c r="N40" s="59"/>
      <c r="O40" s="59"/>
      <c r="P40" s="59"/>
      <c r="Q40" s="57"/>
    </row>
    <row r="41" spans="1:17" ht="15.75" customHeight="1">
      <c r="A41" s="62"/>
      <c r="B41" s="62"/>
      <c r="C41" s="62"/>
      <c r="D41" s="62"/>
      <c r="E41" s="62"/>
      <c r="F41" s="62"/>
      <c r="G41" s="62"/>
      <c r="H41" s="62"/>
      <c r="I41" s="62"/>
      <c r="J41" s="57"/>
      <c r="K41" s="62"/>
      <c r="L41" s="62"/>
      <c r="M41" s="62"/>
      <c r="N41" s="62"/>
      <c r="O41" s="62"/>
      <c r="P41" s="62"/>
      <c r="Q41" s="57"/>
    </row>
    <row r="42" spans="1:17" ht="15.75" customHeight="1">
      <c r="A42" s="62"/>
      <c r="B42" s="62"/>
      <c r="C42" s="62"/>
      <c r="D42" s="62"/>
      <c r="E42" s="62"/>
      <c r="F42" s="62"/>
      <c r="G42" s="62"/>
      <c r="H42" s="62"/>
      <c r="I42" s="62"/>
      <c r="J42" s="57"/>
      <c r="K42" s="62"/>
      <c r="L42" s="62"/>
      <c r="M42" s="62"/>
      <c r="N42" s="62"/>
      <c r="O42" s="62"/>
      <c r="P42" s="62"/>
      <c r="Q42" s="57"/>
    </row>
    <row r="43" spans="1:17" ht="15.75" customHeight="1">
      <c r="A43" s="57"/>
      <c r="B43" s="57"/>
      <c r="C43" s="57"/>
      <c r="D43" s="57"/>
      <c r="E43" s="57"/>
      <c r="F43" s="57"/>
      <c r="G43" s="57"/>
      <c r="H43" s="57"/>
      <c r="I43" s="62"/>
      <c r="J43" s="57"/>
      <c r="K43" s="57"/>
      <c r="L43" s="57"/>
      <c r="M43" s="57"/>
      <c r="N43" s="57"/>
      <c r="O43" s="57"/>
      <c r="P43" s="57"/>
      <c r="Q43" s="57"/>
    </row>
    <row r="44" spans="1:17" ht="15.75" customHeight="1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</row>
    <row r="45" spans="1:17" ht="15.75" customHeight="1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</row>
    <row r="46" spans="1:17" ht="15.75" customHeight="1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</row>
    <row r="47" spans="1:17" ht="15.75" customHeight="1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</row>
    <row r="48" spans="1:17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</row>
    <row r="49" spans="1:17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</row>
    <row r="50" spans="1:17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</row>
    <row r="51" spans="1:17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</row>
    <row r="52" spans="1:17">
      <c r="I52" s="57"/>
      <c r="J52" s="57"/>
    </row>
    <row r="53" spans="1:17"/>
  </sheetData>
  <mergeCells count="13">
    <mergeCell ref="I26:J28"/>
    <mergeCell ref="I30:J32"/>
    <mergeCell ref="I35:J37"/>
    <mergeCell ref="E36:G36"/>
    <mergeCell ref="E37:G37"/>
    <mergeCell ref="G6:H6"/>
    <mergeCell ref="G7:G8"/>
    <mergeCell ref="G10:G11"/>
    <mergeCell ref="G13:G15"/>
    <mergeCell ref="J6:L6"/>
    <mergeCell ref="H7:H9"/>
    <mergeCell ref="H10:H12"/>
    <mergeCell ref="H13:H1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X32"/>
  <sheetViews>
    <sheetView showGridLines="0" showRowColHeaders="0" workbookViewId="0">
      <selection sqref="A1:H1"/>
    </sheetView>
  </sheetViews>
  <sheetFormatPr defaultRowHeight="13.5"/>
  <cols>
    <col min="1" max="1" width="8.1640625" style="11" customWidth="1"/>
    <col min="2" max="2" width="12.83203125" style="11" customWidth="1"/>
    <col min="3" max="3" width="10" style="11" customWidth="1"/>
    <col min="4" max="4" width="10.33203125" style="11" customWidth="1"/>
    <col min="5" max="5" width="9.33203125" style="11" customWidth="1"/>
    <col min="6" max="6" width="10.33203125" style="11" customWidth="1"/>
    <col min="7" max="7" width="9.33203125" style="11" customWidth="1"/>
    <col min="8" max="8" width="10.33203125" style="11" customWidth="1"/>
    <col min="9" max="9" width="9.33203125" style="11" customWidth="1"/>
    <col min="10" max="10" width="10.33203125" style="11" customWidth="1"/>
    <col min="11" max="11" width="9.33203125" style="11" customWidth="1"/>
    <col min="12" max="12" width="9.33203125" style="11" hidden="1" customWidth="1"/>
    <col min="13" max="13" width="11.1640625" style="11" hidden="1" customWidth="1"/>
    <col min="14" max="14" width="9.33203125" style="11" hidden="1" customWidth="1"/>
    <col min="15" max="15" width="11" style="11" hidden="1" customWidth="1"/>
    <col min="16" max="16" width="9.33203125" style="11" hidden="1" customWidth="1"/>
    <col min="17" max="17" width="10.6640625" style="11" hidden="1" customWidth="1"/>
    <col min="18" max="18" width="9.33203125" style="11" hidden="1" customWidth="1"/>
    <col min="19" max="19" width="11.33203125" style="11" hidden="1" customWidth="1"/>
    <col min="20" max="20" width="10.33203125" style="11" hidden="1" customWidth="1"/>
    <col min="21" max="16384" width="9.33203125" style="11"/>
  </cols>
  <sheetData>
    <row r="1" spans="1:24" s="99" customFormat="1" ht="35.25" customHeight="1">
      <c r="A1" s="203" t="str">
        <f>"Services Attach To License " &amp; Home!E13</f>
        <v>Services Attach To License Q1-2014 QTD</v>
      </c>
      <c r="B1" s="203"/>
      <c r="C1" s="203"/>
      <c r="D1" s="203"/>
      <c r="E1" s="203"/>
      <c r="F1" s="203"/>
      <c r="G1" s="203"/>
      <c r="H1" s="203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</row>
    <row r="2" spans="1:24" s="43" customFormat="1" ht="12.7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</row>
    <row r="3" spans="1:24" ht="14.25" thickBot="1">
      <c r="T3" s="100" t="s">
        <v>29</v>
      </c>
      <c r="U3" s="100"/>
    </row>
    <row r="4" spans="1:24" ht="21" customHeight="1" thickBot="1">
      <c r="A4" s="12"/>
      <c r="B4" s="13"/>
      <c r="C4" s="204" t="s">
        <v>30</v>
      </c>
      <c r="D4" s="205"/>
      <c r="E4" s="205"/>
      <c r="F4" s="205"/>
      <c r="G4" s="205"/>
      <c r="H4" s="205"/>
      <c r="I4" s="205"/>
      <c r="J4" s="205"/>
      <c r="K4" s="206"/>
      <c r="L4" s="204" t="s">
        <v>31</v>
      </c>
      <c r="M4" s="205"/>
      <c r="N4" s="205"/>
      <c r="O4" s="205"/>
      <c r="P4" s="205"/>
      <c r="Q4" s="205"/>
      <c r="R4" s="205"/>
      <c r="S4" s="205"/>
      <c r="T4" s="206"/>
    </row>
    <row r="5" spans="1:24" ht="12.75" customHeight="1">
      <c r="A5" s="207"/>
      <c r="B5" s="207"/>
      <c r="C5" s="209" t="s">
        <v>32</v>
      </c>
      <c r="D5" s="211" t="s">
        <v>33</v>
      </c>
      <c r="E5" s="212"/>
      <c r="F5" s="212"/>
      <c r="G5" s="212"/>
      <c r="H5" s="212"/>
      <c r="I5" s="212"/>
      <c r="J5" s="212"/>
      <c r="K5" s="213"/>
      <c r="L5" s="209" t="s">
        <v>32</v>
      </c>
      <c r="M5" s="211" t="s">
        <v>34</v>
      </c>
      <c r="N5" s="212"/>
      <c r="O5" s="212"/>
      <c r="P5" s="212"/>
      <c r="Q5" s="212"/>
      <c r="R5" s="212"/>
      <c r="S5" s="212"/>
      <c r="T5" s="213"/>
      <c r="U5" s="10"/>
    </row>
    <row r="6" spans="1:24" ht="15" customHeight="1">
      <c r="A6" s="208"/>
      <c r="B6" s="208"/>
      <c r="C6" s="210"/>
      <c r="D6" s="14" t="s">
        <v>21</v>
      </c>
      <c r="E6" s="15"/>
      <c r="F6" s="16" t="s">
        <v>22</v>
      </c>
      <c r="G6" s="17"/>
      <c r="H6" s="16" t="s">
        <v>23</v>
      </c>
      <c r="I6" s="17"/>
      <c r="J6" s="16" t="s">
        <v>35</v>
      </c>
      <c r="K6" s="121"/>
      <c r="L6" s="210"/>
      <c r="M6" s="14" t="s">
        <v>21</v>
      </c>
      <c r="N6" s="15"/>
      <c r="O6" s="16" t="s">
        <v>22</v>
      </c>
      <c r="P6" s="17"/>
      <c r="Q6" s="16" t="s">
        <v>23</v>
      </c>
      <c r="R6" s="17"/>
      <c r="S6" s="16" t="s">
        <v>35</v>
      </c>
      <c r="T6" s="131"/>
    </row>
    <row r="7" spans="1:24" ht="36">
      <c r="A7" s="18" t="s">
        <v>0</v>
      </c>
      <c r="B7" s="117" t="s">
        <v>36</v>
      </c>
      <c r="C7" s="122" t="s">
        <v>37</v>
      </c>
      <c r="D7" s="19" t="s">
        <v>38</v>
      </c>
      <c r="E7" s="20" t="s">
        <v>37</v>
      </c>
      <c r="F7" s="19" t="s">
        <v>38</v>
      </c>
      <c r="G7" s="20" t="s">
        <v>37</v>
      </c>
      <c r="H7" s="19" t="s">
        <v>38</v>
      </c>
      <c r="I7" s="20" t="s">
        <v>37</v>
      </c>
      <c r="J7" s="19" t="s">
        <v>38</v>
      </c>
      <c r="K7" s="123" t="s">
        <v>37</v>
      </c>
      <c r="L7" s="122" t="s">
        <v>39</v>
      </c>
      <c r="M7" s="19" t="s">
        <v>40</v>
      </c>
      <c r="N7" s="21" t="s">
        <v>39</v>
      </c>
      <c r="O7" s="19" t="s">
        <v>40</v>
      </c>
      <c r="P7" s="21" t="s">
        <v>39</v>
      </c>
      <c r="Q7" s="19" t="s">
        <v>40</v>
      </c>
      <c r="R7" s="21" t="s">
        <v>39</v>
      </c>
      <c r="S7" s="19" t="s">
        <v>40</v>
      </c>
      <c r="T7" s="123" t="s">
        <v>39</v>
      </c>
    </row>
    <row r="8" spans="1:24">
      <c r="A8" s="22"/>
      <c r="B8" s="118" t="s">
        <v>15</v>
      </c>
      <c r="C8" s="124">
        <f>IFERROR(VLOOKUP($B8,Licensepivot!A:B,2,0),0)</f>
        <v>2779120.5729047176</v>
      </c>
      <c r="D8" s="23">
        <f>IFERROR(E8/$C8,0)</f>
        <v>0.1235336308203311</v>
      </c>
      <c r="E8" s="24">
        <f>IFERROR(GETPIVOTDATA("Total",PSPivot!$A$6,"Subregion",$B8,"PL_Portfolio",D$6),0)</f>
        <v>343314.85485839844</v>
      </c>
      <c r="F8" s="23">
        <f>IFERROR(G8/$C8,0)</f>
        <v>2.0514162329710798E-3</v>
      </c>
      <c r="G8" s="24">
        <f>IFERROR(GETPIVOTDATA("Total",PSPivot!$A$6,"Subregion",$B8,"PL_Portfolio",F$6),0)</f>
        <v>5701.133056640625</v>
      </c>
      <c r="H8" s="23">
        <f>IFERROR(I8/$C8,0)</f>
        <v>2.400811165309822E-2</v>
      </c>
      <c r="I8" s="24">
        <f>IFERROR(GETPIVOTDATA("Total",PSPivot!$A$6,"Subregion",$B8,"PL_Portfolio",H$6),0)</f>
        <v>66721.43701171875</v>
      </c>
      <c r="J8" s="23">
        <f>IFERROR(K8/$C8,0)</f>
        <v>2.60595278860693E-2</v>
      </c>
      <c r="K8" s="125">
        <f>I8+G8</f>
        <v>72422.570068359375</v>
      </c>
      <c r="L8" s="132">
        <f>IFERROR(VLOOKUP($B8,Licensepivot!A:C,3,0),0)</f>
        <v>0</v>
      </c>
      <c r="M8" s="23">
        <f>IFERROR(N8/$L8,0)</f>
        <v>0</v>
      </c>
      <c r="N8" s="36">
        <f>IFERROR(VLOOKUP($B8,PSPivot!$A:$K,MATCH(M$6,PSPivot!$7:$7,0)+1,0),0)</f>
        <v>5701.133056640625</v>
      </c>
      <c r="O8" s="23">
        <f>IFERROR(P8/$L8,0)</f>
        <v>0</v>
      </c>
      <c r="P8" s="36">
        <f>IFERROR(VLOOKUP($B8,PSPivot!$A:$K,MATCH(O$6,PSPivot!$7:$7,0)+1,0),0)</f>
        <v>66721.43701171875</v>
      </c>
      <c r="Q8" s="23">
        <f>IFERROR(R8/$L8,0)</f>
        <v>0</v>
      </c>
      <c r="R8" s="36">
        <f>IFERROR(VLOOKUP($B8,PSPivot!$A:$K,MATCH(Q$6,PSPivot!$7:$7,0)+1,0),0)</f>
        <v>0</v>
      </c>
      <c r="S8" s="23">
        <f>IFERROR(T8/$L8,0)</f>
        <v>0</v>
      </c>
      <c r="T8" s="133">
        <f>R8+P8</f>
        <v>66721.43701171875</v>
      </c>
    </row>
    <row r="9" spans="1:24">
      <c r="A9" s="25"/>
      <c r="B9" s="119" t="s">
        <v>10</v>
      </c>
      <c r="C9" s="124">
        <f>IFERROR(VLOOKUP($B9,Licensepivot!A:B,2,0),0)</f>
        <v>4485225.979700001</v>
      </c>
      <c r="D9" s="26">
        <f t="shared" ref="D9:D29" si="0">IFERROR(E9/C9,0)</f>
        <v>7.8163795256465329E-2</v>
      </c>
      <c r="E9" s="24">
        <f>IFERROR(GETPIVOTDATA("Total",PSPivot!$A$6,"Subregion",$B9,"PL_Portfolio",D$6),0)</f>
        <v>350582.28515625</v>
      </c>
      <c r="F9" s="26">
        <f>IFERROR(G9/$C9,0)</f>
        <v>3.3355306555684541E-2</v>
      </c>
      <c r="G9" s="24">
        <f>IFERROR(GETPIVOTDATA("Total",PSPivot!$A$6,"Subregion",$B9,"PL_Portfolio",F$6),0)</f>
        <v>149606.08752441406</v>
      </c>
      <c r="H9" s="26">
        <f>IFERROR(I9/$C9,0)</f>
        <v>0</v>
      </c>
      <c r="I9" s="24">
        <f>IFERROR(GETPIVOTDATA("Total",PSPivot!$A$6,"Subregion",$B9,"PL_Portfolio",H$6),0)</f>
        <v>0</v>
      </c>
      <c r="J9" s="26">
        <f>IFERROR(K9/$C9,0)</f>
        <v>3.3355306555684541E-2</v>
      </c>
      <c r="K9" s="126">
        <f>I9+G9</f>
        <v>149606.08752441406</v>
      </c>
      <c r="L9" s="132">
        <f>IFERROR(VLOOKUP($B9,Licensepivot!A:C,3,0),0)</f>
        <v>0</v>
      </c>
      <c r="M9" s="26">
        <f t="shared" ref="M9:O30" si="1">IFERROR(N9/$L9,0)</f>
        <v>0</v>
      </c>
      <c r="N9" s="36">
        <f>IFERROR(VLOOKUP($B9,PSPivot!$A:$K,MATCH(M$6,PSPivot!$7:$7,0)+1,0),0)</f>
        <v>149606.08752441406</v>
      </c>
      <c r="O9" s="26">
        <f t="shared" si="1"/>
        <v>0</v>
      </c>
      <c r="P9" s="36">
        <f>IFERROR(VLOOKUP($B9,PSPivot!$A:$K,MATCH(O$6,PSPivot!$7:$7,0)+1,0),0)</f>
        <v>0</v>
      </c>
      <c r="Q9" s="26">
        <f t="shared" ref="Q9:Q28" si="2">IFERROR(R9/$L9,0)</f>
        <v>0</v>
      </c>
      <c r="R9" s="36">
        <f>IFERROR(VLOOKUP($B9,PSPivot!$A:$K,MATCH(Q$6,PSPivot!$7:$7,0)+1,0),0)</f>
        <v>0</v>
      </c>
      <c r="S9" s="26">
        <f t="shared" ref="S9:S28" si="3">IFERROR(T9/$L9,0)</f>
        <v>0</v>
      </c>
      <c r="T9" s="134">
        <f>R9+P9</f>
        <v>0</v>
      </c>
    </row>
    <row r="10" spans="1:24">
      <c r="A10" s="27"/>
      <c r="B10" s="120" t="s">
        <v>14</v>
      </c>
      <c r="C10" s="124">
        <f>IFERROR(VLOOKUP($B10,Licensepivot!A:B,2,0),0)</f>
        <v>30387458.394400019</v>
      </c>
      <c r="D10" s="28">
        <f t="shared" si="0"/>
        <v>2.0232027701853242E-2</v>
      </c>
      <c r="E10" s="24">
        <f>IFERROR(GETPIVOTDATA("Total",PSPivot!$A$6,"Subregion",$B10,"PL_Portfolio",D$6),0)</f>
        <v>614799.90002441406</v>
      </c>
      <c r="F10" s="28">
        <f t="shared" ref="F10:F30" si="4">IFERROR(G10/$C10,0)</f>
        <v>7.1234157589135849E-3</v>
      </c>
      <c r="G10" s="24">
        <f>IFERROR(GETPIVOTDATA("Total",PSPivot!$A$6,"Subregion",$B10,"PL_Portfolio",F$6),0)</f>
        <v>216462.5</v>
      </c>
      <c r="H10" s="28">
        <f t="shared" ref="H10:H30" si="5">IFERROR(I10/$C10,0)</f>
        <v>3.3563711964369565E-3</v>
      </c>
      <c r="I10" s="24">
        <f>IFERROR(GETPIVOTDATA("Total",PSPivot!$A$6,"Subregion",$B10,"PL_Portfolio",H$6),0)</f>
        <v>101991.59008789063</v>
      </c>
      <c r="J10" s="28">
        <f t="shared" ref="J10:J30" si="6">IFERROR(K10/$C10,0)</f>
        <v>1.0479786955350541E-2</v>
      </c>
      <c r="K10" s="126">
        <f>I10+G10</f>
        <v>318454.09008789063</v>
      </c>
      <c r="L10" s="132">
        <f>IFERROR(VLOOKUP($B10,Licensepivot!A:C,3,0),0)</f>
        <v>0</v>
      </c>
      <c r="M10" s="28">
        <f t="shared" si="1"/>
        <v>0</v>
      </c>
      <c r="N10" s="36">
        <f>IFERROR(VLOOKUP($B10,PSPivot!$A:$K,MATCH(M$6,PSPivot!$7:$7,0)+1,0),0)</f>
        <v>216462.5</v>
      </c>
      <c r="O10" s="28">
        <f t="shared" si="1"/>
        <v>0</v>
      </c>
      <c r="P10" s="36">
        <f>IFERROR(VLOOKUP($B10,PSPivot!$A:$K,MATCH(O$6,PSPivot!$7:$7,0)+1,0),0)</f>
        <v>101991.59008789063</v>
      </c>
      <c r="Q10" s="28">
        <f t="shared" si="2"/>
        <v>0</v>
      </c>
      <c r="R10" s="36">
        <f>IFERROR(VLOOKUP($B10,PSPivot!$A:$K,MATCH(Q$6,PSPivot!$7:$7,0)+1,0),0)</f>
        <v>0</v>
      </c>
      <c r="S10" s="28">
        <f t="shared" si="3"/>
        <v>0</v>
      </c>
      <c r="T10" s="134">
        <f>R10+P10</f>
        <v>101991.59008789063</v>
      </c>
    </row>
    <row r="11" spans="1:24">
      <c r="A11" s="33"/>
      <c r="B11" s="120" t="s">
        <v>47</v>
      </c>
      <c r="C11" s="124">
        <f>IFERROR(VLOOKUP($B11,Licensepivot!A:B,2,0),0)</f>
        <v>0</v>
      </c>
      <c r="D11" s="28">
        <f>IFERROR(E11/C11,0)</f>
        <v>0</v>
      </c>
      <c r="E11" s="24">
        <f>IFERROR(GETPIVOTDATA("Total",PSPivot!$A$6,"Subregion",$B11,"PL_Portfolio",D$6),0)</f>
        <v>0</v>
      </c>
      <c r="F11" s="28">
        <f>IFERROR(G11/$C11,0)</f>
        <v>0</v>
      </c>
      <c r="G11" s="24">
        <f>IFERROR(GETPIVOTDATA("Total",PSPivot!$A$6,"Subregion",$B11,"PL_Portfolio",F$6),0)</f>
        <v>0</v>
      </c>
      <c r="H11" s="28">
        <f>IFERROR(I11/$C11,0)</f>
        <v>0</v>
      </c>
      <c r="I11" s="24">
        <f>IFERROR(GETPIVOTDATA("Total",PSPivot!$A$6,"Subregion",$B11,"PL_Portfolio",H$6),0)</f>
        <v>0</v>
      </c>
      <c r="J11" s="28">
        <f>IFERROR(K11/$C11,0)</f>
        <v>0</v>
      </c>
      <c r="K11" s="126">
        <f>I11+G11</f>
        <v>0</v>
      </c>
      <c r="L11" s="132">
        <f>IFERROR(VLOOKUP($B11,Licensepivot!A:C,3,0),0)</f>
        <v>0</v>
      </c>
      <c r="M11" s="28">
        <f>IFERROR(N11/$L11,0)</f>
        <v>0</v>
      </c>
      <c r="N11" s="36">
        <f>IFERROR(VLOOKUP($B11,PSPivot!$A:$K,MATCH(M$6,PSPivot!$7:$7,0)+1,0),0)</f>
        <v>0</v>
      </c>
      <c r="O11" s="28">
        <f>IFERROR(P11/$L11,0)</f>
        <v>0</v>
      </c>
      <c r="P11" s="36">
        <f>IFERROR(VLOOKUP($B11,PSPivot!$A:$K,MATCH(O$6,PSPivot!$7:$7,0)+1,0),0)</f>
        <v>0</v>
      </c>
      <c r="Q11" s="28">
        <f>IFERROR(R11/$L11,0)</f>
        <v>0</v>
      </c>
      <c r="R11" s="36">
        <f>IFERROR(VLOOKUP($B11,PSPivot!$A:$K,MATCH(Q$6,PSPivot!$7:$7,0)+1,0),0)</f>
        <v>0</v>
      </c>
      <c r="S11" s="28">
        <f>IFERROR(T11/$L11,0)</f>
        <v>0</v>
      </c>
      <c r="T11" s="134">
        <f>R11+P11</f>
        <v>0</v>
      </c>
    </row>
    <row r="12" spans="1:24">
      <c r="A12" s="29" t="s">
        <v>9</v>
      </c>
      <c r="B12" s="29"/>
      <c r="C12" s="127">
        <f>SUM(C8:C11)</f>
        <v>37651804.947004735</v>
      </c>
      <c r="D12" s="30">
        <f>IFERROR(E12/C12,0)</f>
        <v>3.4757883237764187E-2</v>
      </c>
      <c r="E12" s="31">
        <f>SUM(E8:E11)</f>
        <v>1308697.0400390625</v>
      </c>
      <c r="F12" s="30">
        <f t="shared" si="4"/>
        <v>9.873888412635836E-3</v>
      </c>
      <c r="G12" s="31">
        <f>SUM(G8:G11)</f>
        <v>371769.72058105469</v>
      </c>
      <c r="H12" s="30">
        <f t="shared" si="5"/>
        <v>4.4808748833442252E-3</v>
      </c>
      <c r="I12" s="31">
        <f>SUM(I8:I11)</f>
        <v>168713.02709960938</v>
      </c>
      <c r="J12" s="30">
        <f t="shared" si="6"/>
        <v>1.4354763295980061E-2</v>
      </c>
      <c r="K12" s="128">
        <f>SUM(K8:K11)</f>
        <v>540482.74768066406</v>
      </c>
      <c r="L12" s="135">
        <f>SUM(L8:L11)</f>
        <v>0</v>
      </c>
      <c r="M12" s="30">
        <f t="shared" si="1"/>
        <v>0</v>
      </c>
      <c r="N12" s="32">
        <f>SUM(N8:N11)</f>
        <v>371769.72058105469</v>
      </c>
      <c r="O12" s="30">
        <f t="shared" si="1"/>
        <v>0</v>
      </c>
      <c r="P12" s="32">
        <f>SUM(P8:P11)</f>
        <v>168713.02709960938</v>
      </c>
      <c r="Q12" s="30">
        <f t="shared" si="2"/>
        <v>0</v>
      </c>
      <c r="R12" s="32">
        <f>SUM(R8:R11)</f>
        <v>0</v>
      </c>
      <c r="S12" s="30">
        <f t="shared" si="3"/>
        <v>0</v>
      </c>
      <c r="T12" s="136">
        <f>SUM(T8:T11)</f>
        <v>168713.02709960938</v>
      </c>
    </row>
    <row r="13" spans="1:24">
      <c r="A13" s="25"/>
      <c r="B13" s="119" t="s">
        <v>11</v>
      </c>
      <c r="C13" s="124">
        <f>IFERROR(VLOOKUP($B13,Licensepivot!A:B,2,0),0)</f>
        <v>690978.81369999982</v>
      </c>
      <c r="D13" s="26">
        <f t="shared" si="0"/>
        <v>0.23416749984501015</v>
      </c>
      <c r="E13" s="24">
        <f>IFERROR(GETPIVOTDATA("Total",PSPivot!$A$6,"Subregion",$B13,"PL_Portfolio",D$6),0)</f>
        <v>161804.78125</v>
      </c>
      <c r="F13" s="26">
        <f t="shared" si="4"/>
        <v>3.1949198442234747E-2</v>
      </c>
      <c r="G13" s="24">
        <f>IFERROR(GETPIVOTDATA("Total",PSPivot!$A$6,"Subregion",$B13,"PL_Portfolio",F$6),0)</f>
        <v>22076.21923828125</v>
      </c>
      <c r="H13" s="26">
        <f t="shared" si="5"/>
        <v>7.4462662227516421E-2</v>
      </c>
      <c r="I13" s="24">
        <f>IFERROR(GETPIVOTDATA("Total",PSPivot!$A$6,"Subregion",$B13,"PL_Portfolio",H$6),0)</f>
        <v>51452.122010913081</v>
      </c>
      <c r="J13" s="26">
        <f t="shared" si="6"/>
        <v>0.10641186066975117</v>
      </c>
      <c r="K13" s="126">
        <f t="shared" ref="K13:K19" si="7">I13+G13</f>
        <v>73528.341249194331</v>
      </c>
      <c r="L13" s="132">
        <f>IFERROR(VLOOKUP($B13,Licensepivot!A:C,3,0),0)</f>
        <v>0</v>
      </c>
      <c r="M13" s="26">
        <f t="shared" si="1"/>
        <v>0</v>
      </c>
      <c r="N13" s="36">
        <f>IFERROR(VLOOKUP($B13,PSPivot!$A:$K,MATCH(M$6,PSPivot!$7:$7,0)+1,0),0)</f>
        <v>22076.21923828125</v>
      </c>
      <c r="O13" s="26">
        <f t="shared" si="1"/>
        <v>0</v>
      </c>
      <c r="P13" s="36">
        <f>IFERROR(VLOOKUP($B13,PSPivot!$A:$K,MATCH(O$6,PSPivot!$7:$7,0)+1,0),0)</f>
        <v>51452.122010913081</v>
      </c>
      <c r="Q13" s="26">
        <f t="shared" si="2"/>
        <v>0</v>
      </c>
      <c r="R13" s="36">
        <f>IFERROR(VLOOKUP($B13,PSPivot!$A:$K,MATCH(Q$6,PSPivot!$7:$7,0)+1,0),0)</f>
        <v>0</v>
      </c>
      <c r="S13" s="26">
        <f t="shared" si="3"/>
        <v>0</v>
      </c>
      <c r="T13" s="134">
        <f t="shared" ref="T13:T19" si="8">R13+P13</f>
        <v>51452.122010913081</v>
      </c>
    </row>
    <row r="14" spans="1:24">
      <c r="A14" s="25"/>
      <c r="B14" s="119" t="s">
        <v>16</v>
      </c>
      <c r="C14" s="124">
        <f>IFERROR(VLOOKUP($B14,Licensepivot!A:B,2,0),0)</f>
        <v>2365348.800700001</v>
      </c>
      <c r="D14" s="26">
        <f t="shared" si="0"/>
        <v>0</v>
      </c>
      <c r="E14" s="24">
        <f>IFERROR(GETPIVOTDATA("Total",PSPivot!$A$6,"Subregion",$B14,"PL_Portfolio",D$6),0)</f>
        <v>0</v>
      </c>
      <c r="F14" s="26">
        <f t="shared" si="4"/>
        <v>0</v>
      </c>
      <c r="G14" s="24">
        <f>IFERROR(GETPIVOTDATA("Total",PSPivot!$A$6,"Subregion",$B14,"PL_Portfolio",F$6),0)</f>
        <v>0</v>
      </c>
      <c r="H14" s="26">
        <f t="shared" si="5"/>
        <v>0</v>
      </c>
      <c r="I14" s="24">
        <f>IFERROR(GETPIVOTDATA("Total",PSPivot!$A$6,"Subregion",$B14,"PL_Portfolio",H$6),0)</f>
        <v>0</v>
      </c>
      <c r="J14" s="26">
        <f t="shared" si="6"/>
        <v>0</v>
      </c>
      <c r="K14" s="126">
        <f t="shared" si="7"/>
        <v>0</v>
      </c>
      <c r="L14" s="132">
        <f>IFERROR(VLOOKUP($B14,Licensepivot!A:C,3,0),0)</f>
        <v>0</v>
      </c>
      <c r="M14" s="26">
        <f t="shared" si="1"/>
        <v>0</v>
      </c>
      <c r="N14" s="36">
        <f>IFERROR(VLOOKUP($B14,PSPivot!$A:$K,MATCH(M$6,PSPivot!$7:$7,0)+1,0),0)</f>
        <v>0</v>
      </c>
      <c r="O14" s="26">
        <f t="shared" si="1"/>
        <v>0</v>
      </c>
      <c r="P14" s="36">
        <f>IFERROR(VLOOKUP($B14,PSPivot!$A:$K,MATCH(O$6,PSPivot!$7:$7,0)+1,0),0)</f>
        <v>0</v>
      </c>
      <c r="Q14" s="26">
        <f t="shared" si="2"/>
        <v>0</v>
      </c>
      <c r="R14" s="36">
        <f>IFERROR(VLOOKUP($B14,PSPivot!$A:$K,MATCH(Q$6,PSPivot!$7:$7,0)+1,0),0)</f>
        <v>0</v>
      </c>
      <c r="S14" s="26">
        <f t="shared" si="3"/>
        <v>0</v>
      </c>
      <c r="T14" s="134">
        <f t="shared" si="8"/>
        <v>0</v>
      </c>
    </row>
    <row r="15" spans="1:24">
      <c r="A15" s="25"/>
      <c r="B15" s="119" t="s">
        <v>17</v>
      </c>
      <c r="C15" s="124">
        <f>IFERROR(VLOOKUP($B15,Licensepivot!A:B,2,0),0)</f>
        <v>932763.0425000001</v>
      </c>
      <c r="D15" s="26">
        <f t="shared" si="0"/>
        <v>0</v>
      </c>
      <c r="E15" s="24">
        <f>IFERROR(GETPIVOTDATA("Total",PSPivot!$A$6,"Subregion",$B15,"PL_Portfolio",D$6),0)</f>
        <v>0</v>
      </c>
      <c r="F15" s="26">
        <f t="shared" si="4"/>
        <v>6.2519367683067664E-2</v>
      </c>
      <c r="G15" s="24">
        <f>IFERROR(GETPIVOTDATA("Total",PSPivot!$A$6,"Subregion",$B15,"PL_Portfolio",F$6),0)</f>
        <v>58315.755615234375</v>
      </c>
      <c r="H15" s="26">
        <f t="shared" si="5"/>
        <v>8.1163450377985641E-2</v>
      </c>
      <c r="I15" s="24">
        <f>IFERROR(GETPIVOTDATA("Total",PSPivot!$A$6,"Subregion",$B15,"PL_Portfolio",H$6),0)</f>
        <v>75706.266914367676</v>
      </c>
      <c r="J15" s="26">
        <f t="shared" si="6"/>
        <v>0.14368281806105332</v>
      </c>
      <c r="K15" s="126">
        <f t="shared" si="7"/>
        <v>134022.02252960205</v>
      </c>
      <c r="L15" s="132">
        <f>IFERROR(VLOOKUP($B15,Licensepivot!A:C,3,0),0)</f>
        <v>0</v>
      </c>
      <c r="M15" s="26">
        <f t="shared" si="1"/>
        <v>0</v>
      </c>
      <c r="N15" s="36">
        <f>IFERROR(VLOOKUP($B15,PSPivot!$A:$K,MATCH(M$6,PSPivot!$7:$7,0)+1,0),0)</f>
        <v>58315.755615234375</v>
      </c>
      <c r="O15" s="26">
        <f t="shared" si="1"/>
        <v>0</v>
      </c>
      <c r="P15" s="36">
        <f>IFERROR(VLOOKUP($B15,PSPivot!$A:$K,MATCH(O$6,PSPivot!$7:$7,0)+1,0),0)</f>
        <v>75706.266914367676</v>
      </c>
      <c r="Q15" s="26">
        <f t="shared" si="2"/>
        <v>0</v>
      </c>
      <c r="R15" s="36">
        <f>IFERROR(VLOOKUP($B15,PSPivot!$A:$K,MATCH(Q$6,PSPivot!$7:$7,0)+1,0),0)</f>
        <v>0</v>
      </c>
      <c r="S15" s="26">
        <f t="shared" si="3"/>
        <v>0</v>
      </c>
      <c r="T15" s="134">
        <f t="shared" si="8"/>
        <v>75706.266914367676</v>
      </c>
    </row>
    <row r="16" spans="1:24">
      <c r="A16" s="25"/>
      <c r="B16" s="119" t="s">
        <v>6</v>
      </c>
      <c r="C16" s="124">
        <f>IFERROR(VLOOKUP($B16,Licensepivot!A:B,2,0),0)</f>
        <v>1232592.3749000009</v>
      </c>
      <c r="D16" s="26">
        <f t="shared" si="0"/>
        <v>4.5296316664119873E-2</v>
      </c>
      <c r="E16" s="24">
        <f>IFERROR(GETPIVOTDATA("Total",PSPivot!$A$6,"Subregion",$B16,"PL_Portfolio",D$6),0)</f>
        <v>55831.89453125</v>
      </c>
      <c r="F16" s="26">
        <f t="shared" si="4"/>
        <v>5.7229214061222337E-3</v>
      </c>
      <c r="G16" s="24">
        <f>IFERROR(GETPIVOTDATA("Total",PSPivot!$A$6,"Subregion",$B16,"PL_Portfolio",F$6),0)</f>
        <v>7054.0292873382568</v>
      </c>
      <c r="H16" s="26">
        <f t="shared" si="5"/>
        <v>2.7597808851967441E-4</v>
      </c>
      <c r="I16" s="24">
        <f>IFERROR(GETPIVOTDATA("Total",PSPivot!$A$6,"Subregion",$B16,"PL_Portfolio",H$6),0)</f>
        <v>340.16848754882813</v>
      </c>
      <c r="J16" s="26">
        <f t="shared" si="6"/>
        <v>5.9988994946419084E-3</v>
      </c>
      <c r="K16" s="126">
        <f t="shared" si="7"/>
        <v>7394.197774887085</v>
      </c>
      <c r="L16" s="132">
        <f>IFERROR(VLOOKUP($B16,Licensepivot!A:C,3,0),0)</f>
        <v>0</v>
      </c>
      <c r="M16" s="26">
        <f t="shared" si="1"/>
        <v>0</v>
      </c>
      <c r="N16" s="36">
        <f>IFERROR(VLOOKUP($B16,PSPivot!$A:$K,MATCH(M$6,PSPivot!$7:$7,0)+1,0),0)</f>
        <v>7054.0292873382568</v>
      </c>
      <c r="O16" s="26">
        <f t="shared" si="1"/>
        <v>0</v>
      </c>
      <c r="P16" s="36">
        <f>IFERROR(VLOOKUP($B16,PSPivot!$A:$K,MATCH(O$6,PSPivot!$7:$7,0)+1,0),0)</f>
        <v>340.16848754882813</v>
      </c>
      <c r="Q16" s="26">
        <f t="shared" si="2"/>
        <v>0</v>
      </c>
      <c r="R16" s="36">
        <f>IFERROR(VLOOKUP($B16,PSPivot!$A:$K,MATCH(Q$6,PSPivot!$7:$7,0)+1,0),0)</f>
        <v>0</v>
      </c>
      <c r="S16" s="26">
        <f t="shared" si="3"/>
        <v>0</v>
      </c>
      <c r="T16" s="134">
        <f t="shared" si="8"/>
        <v>340.16848754882813</v>
      </c>
    </row>
    <row r="17" spans="1:20">
      <c r="A17" s="25"/>
      <c r="B17" s="119" t="s">
        <v>7</v>
      </c>
      <c r="C17" s="124">
        <f>IFERROR(VLOOKUP($B17,Licensepivot!A:B,2,0),0)</f>
        <v>546596.07959999994</v>
      </c>
      <c r="D17" s="26">
        <f t="shared" si="0"/>
        <v>0</v>
      </c>
      <c r="E17" s="24">
        <f>IFERROR(GETPIVOTDATA("Total",PSPivot!$A$6,"Subregion",$B17,"PL_Portfolio",D$6),0)</f>
        <v>0</v>
      </c>
      <c r="F17" s="26">
        <f t="shared" si="4"/>
        <v>0</v>
      </c>
      <c r="G17" s="24">
        <f>IFERROR(GETPIVOTDATA("Total",PSPivot!$A$6,"Subregion",$B17,"PL_Portfolio",F$6),0)</f>
        <v>0</v>
      </c>
      <c r="H17" s="26">
        <f t="shared" si="5"/>
        <v>0</v>
      </c>
      <c r="I17" s="24">
        <f>IFERROR(GETPIVOTDATA("Total",PSPivot!$A$6,"Subregion",$B17,"PL_Portfolio",H$6),0)</f>
        <v>0</v>
      </c>
      <c r="J17" s="26">
        <f t="shared" si="6"/>
        <v>0</v>
      </c>
      <c r="K17" s="126">
        <f t="shared" si="7"/>
        <v>0</v>
      </c>
      <c r="L17" s="132">
        <f>IFERROR(VLOOKUP($B17,Licensepivot!A:C,3,0),0)</f>
        <v>0</v>
      </c>
      <c r="M17" s="26">
        <f t="shared" si="1"/>
        <v>0</v>
      </c>
      <c r="N17" s="36">
        <f>IFERROR(VLOOKUP($B17,PSPivot!$A:$K,MATCH(M$6,PSPivot!$7:$7,0)+1,0),0)</f>
        <v>0</v>
      </c>
      <c r="O17" s="26">
        <f t="shared" si="1"/>
        <v>0</v>
      </c>
      <c r="P17" s="36">
        <f>IFERROR(VLOOKUP($B17,PSPivot!$A:$K,MATCH(O$6,PSPivot!$7:$7,0)+1,0),0)</f>
        <v>0</v>
      </c>
      <c r="Q17" s="26">
        <f t="shared" si="2"/>
        <v>0</v>
      </c>
      <c r="R17" s="36">
        <f>IFERROR(VLOOKUP($B17,PSPivot!$A:$K,MATCH(Q$6,PSPivot!$7:$7,0)+1,0),0)</f>
        <v>0</v>
      </c>
      <c r="S17" s="26">
        <f t="shared" si="3"/>
        <v>0</v>
      </c>
      <c r="T17" s="134">
        <f t="shared" si="8"/>
        <v>0</v>
      </c>
    </row>
    <row r="18" spans="1:20">
      <c r="A18" s="27"/>
      <c r="B18" s="120" t="s">
        <v>12</v>
      </c>
      <c r="C18" s="124">
        <f>IFERROR(VLOOKUP($B18,Licensepivot!A:B,2,0),0)</f>
        <v>942310.32689999999</v>
      </c>
      <c r="D18" s="28">
        <f t="shared" si="0"/>
        <v>3.7190450228631579E-2</v>
      </c>
      <c r="E18" s="24">
        <f>IFERROR(GETPIVOTDATA("Total",PSPivot!$A$6,"Subregion",$B18,"PL_Portfolio",D$6),0)</f>
        <v>35044.9453125</v>
      </c>
      <c r="F18" s="28">
        <f t="shared" si="4"/>
        <v>4.8180389846314443E-4</v>
      </c>
      <c r="G18" s="24">
        <f>IFERROR(GETPIVOTDATA("Total",PSPivot!$A$6,"Subregion",$B18,"PL_Portfolio",F$6),0)</f>
        <v>454.0087890625</v>
      </c>
      <c r="H18" s="28">
        <f t="shared" si="5"/>
        <v>0</v>
      </c>
      <c r="I18" s="24">
        <f>IFERROR(GETPIVOTDATA("Total",PSPivot!$A$6,"Subregion",$B18,"PL_Portfolio",H$6),0)</f>
        <v>0</v>
      </c>
      <c r="J18" s="28">
        <f t="shared" si="6"/>
        <v>4.8180389846314443E-4</v>
      </c>
      <c r="K18" s="126">
        <f t="shared" si="7"/>
        <v>454.0087890625</v>
      </c>
      <c r="L18" s="132">
        <f>IFERROR(VLOOKUP($B18,Licensepivot!A:C,3,0),0)</f>
        <v>0</v>
      </c>
      <c r="M18" s="28">
        <f t="shared" si="1"/>
        <v>0</v>
      </c>
      <c r="N18" s="36">
        <f>IFERROR(VLOOKUP($B18,PSPivot!$A:$K,MATCH(M$6,PSPivot!$7:$7,0)+1,0),0)</f>
        <v>454.0087890625</v>
      </c>
      <c r="O18" s="28">
        <f t="shared" si="1"/>
        <v>0</v>
      </c>
      <c r="P18" s="36">
        <f>IFERROR(VLOOKUP($B18,PSPivot!$A:$K,MATCH(O$6,PSPivot!$7:$7,0)+1,0),0)</f>
        <v>0</v>
      </c>
      <c r="Q18" s="28">
        <f t="shared" si="2"/>
        <v>0</v>
      </c>
      <c r="R18" s="36">
        <f>IFERROR(VLOOKUP($B18,PSPivot!$A:$K,MATCH(Q$6,PSPivot!$7:$7,0)+1,0),0)</f>
        <v>0</v>
      </c>
      <c r="S18" s="28">
        <f t="shared" si="3"/>
        <v>0</v>
      </c>
      <c r="T18" s="134">
        <f t="shared" si="8"/>
        <v>0</v>
      </c>
    </row>
    <row r="19" spans="1:20">
      <c r="A19" s="33"/>
      <c r="B19" s="120" t="s">
        <v>41</v>
      </c>
      <c r="C19" s="124">
        <f>IFERROR(VLOOKUP($B19,Licensepivot!A:B,2,0),0)</f>
        <v>0</v>
      </c>
      <c r="D19" s="28">
        <f t="shared" si="0"/>
        <v>0</v>
      </c>
      <c r="E19" s="24">
        <f>IFERROR(GETPIVOTDATA("Total",PSPivot!$A$6,"Subregion",$B19,"PL_Portfolio",D$6),0)</f>
        <v>0</v>
      </c>
      <c r="F19" s="28">
        <f t="shared" si="4"/>
        <v>0</v>
      </c>
      <c r="G19" s="24">
        <f>IFERROR(GETPIVOTDATA("Total",PSPivot!$A$6,"Subregion",$B19,"PL_Portfolio",F$6),0)</f>
        <v>0</v>
      </c>
      <c r="H19" s="28">
        <f t="shared" si="5"/>
        <v>0</v>
      </c>
      <c r="I19" s="24">
        <f>IFERROR(GETPIVOTDATA("Total",PSPivot!$A$6,"Subregion",$B19,"PL_Portfolio",H$6),0)</f>
        <v>0</v>
      </c>
      <c r="J19" s="28">
        <f t="shared" si="6"/>
        <v>0</v>
      </c>
      <c r="K19" s="126">
        <f t="shared" si="7"/>
        <v>0</v>
      </c>
      <c r="L19" s="132">
        <f>IFERROR(VLOOKUP($B19,Licensepivot!A:C,3,0),0)</f>
        <v>0</v>
      </c>
      <c r="M19" s="28">
        <f t="shared" si="1"/>
        <v>0</v>
      </c>
      <c r="N19" s="36">
        <f>IFERROR(VLOOKUP($B19,PSPivot!$A:$K,MATCH(M$6,PSPivot!$7:$7,0)+1,0),0)</f>
        <v>0</v>
      </c>
      <c r="O19" s="28">
        <f t="shared" si="1"/>
        <v>0</v>
      </c>
      <c r="P19" s="36">
        <f>IFERROR(VLOOKUP($B19,PSPivot!$A:$K,MATCH(O$6,PSPivot!$7:$7,0)+1,0),0)</f>
        <v>0</v>
      </c>
      <c r="Q19" s="28">
        <f t="shared" si="2"/>
        <v>0</v>
      </c>
      <c r="R19" s="36">
        <f>IFERROR(VLOOKUP($B19,PSPivot!$A:$K,MATCH(Q$6,PSPivot!$7:$7,0)+1,0),0)</f>
        <v>0</v>
      </c>
      <c r="S19" s="28">
        <f t="shared" si="3"/>
        <v>0</v>
      </c>
      <c r="T19" s="134">
        <f t="shared" si="8"/>
        <v>0</v>
      </c>
    </row>
    <row r="20" spans="1:20">
      <c r="A20" s="29" t="s">
        <v>5</v>
      </c>
      <c r="B20" s="29"/>
      <c r="C20" s="127">
        <f>SUM(C13:C19)</f>
        <v>6710589.4383000014</v>
      </c>
      <c r="D20" s="30">
        <f t="shared" si="0"/>
        <v>3.7654161890995082E-2</v>
      </c>
      <c r="E20" s="31">
        <f>SUM(E13:E19)</f>
        <v>252681.62109375</v>
      </c>
      <c r="F20" s="30">
        <f t="shared" si="4"/>
        <v>1.309870224338805E-2</v>
      </c>
      <c r="G20" s="31">
        <f>SUM(G13:G19)</f>
        <v>87900.012929916382</v>
      </c>
      <c r="H20" s="30">
        <f t="shared" si="5"/>
        <v>1.8999606306585325E-2</v>
      </c>
      <c r="I20" s="31">
        <f>SUM(I13:I19)</f>
        <v>127498.55741282958</v>
      </c>
      <c r="J20" s="30">
        <f t="shared" si="6"/>
        <v>3.2098308549973378E-2</v>
      </c>
      <c r="K20" s="128">
        <f>SUM(K13:K19)</f>
        <v>215398.57034274598</v>
      </c>
      <c r="L20" s="135">
        <f>SUM(L13:L19)</f>
        <v>0</v>
      </c>
      <c r="M20" s="30">
        <f t="shared" si="1"/>
        <v>0</v>
      </c>
      <c r="N20" s="32">
        <f>SUM(N13:N19)</f>
        <v>87900.012929916382</v>
      </c>
      <c r="O20" s="30">
        <f t="shared" si="1"/>
        <v>0</v>
      </c>
      <c r="P20" s="32">
        <f>SUM(P13:P19)</f>
        <v>127498.55741282958</v>
      </c>
      <c r="Q20" s="30">
        <f t="shared" si="2"/>
        <v>0</v>
      </c>
      <c r="R20" s="32">
        <f>SUM(R13:R19)</f>
        <v>0</v>
      </c>
      <c r="S20" s="30">
        <f t="shared" si="3"/>
        <v>0</v>
      </c>
      <c r="T20" s="136">
        <f>SUM(T13:T19)</f>
        <v>127498.55741282958</v>
      </c>
    </row>
    <row r="21" spans="1:20">
      <c r="A21" s="25"/>
      <c r="B21" s="119" t="s">
        <v>8</v>
      </c>
      <c r="C21" s="124">
        <f>IFERROR(VLOOKUP($B21,Licensepivot!A:B,2,0),0)</f>
        <v>4001856.4720000005</v>
      </c>
      <c r="D21" s="26">
        <f t="shared" si="0"/>
        <v>2.4725365333204781E-3</v>
      </c>
      <c r="E21" s="24">
        <f>IFERROR(GETPIVOTDATA("Total",PSPivot!$A$6,"Subregion",$B21,"PL_Portfolio",D$6),0)</f>
        <v>9894.736328125</v>
      </c>
      <c r="F21" s="26">
        <f t="shared" si="4"/>
        <v>5.9114354735393282E-4</v>
      </c>
      <c r="G21" s="24">
        <f>IFERROR(GETPIVOTDATA("Total",PSPivot!$A$6,"Subregion",$B21,"PL_Portfolio",F$6),0)</f>
        <v>2365.671630859375</v>
      </c>
      <c r="H21" s="26">
        <f t="shared" si="5"/>
        <v>0</v>
      </c>
      <c r="I21" s="24">
        <f>IFERROR(GETPIVOTDATA("Total",PSPivot!$A$6,"Subregion",$B21,"PL_Portfolio",H$6),0)</f>
        <v>0</v>
      </c>
      <c r="J21" s="26">
        <f t="shared" si="6"/>
        <v>5.9114354735393282E-4</v>
      </c>
      <c r="K21" s="126">
        <f t="shared" ref="K21:K28" si="9">I21+G21</f>
        <v>2365.671630859375</v>
      </c>
      <c r="L21" s="132">
        <f>IFERROR(VLOOKUP($B21,Licensepivot!A:C,3,0),0)</f>
        <v>0</v>
      </c>
      <c r="M21" s="26">
        <f t="shared" si="1"/>
        <v>0</v>
      </c>
      <c r="N21" s="36">
        <f>IFERROR(VLOOKUP($B21,PSPivot!$A:$K,MATCH(M$6,PSPivot!$7:$7,0)+1,0),0)</f>
        <v>2365.671630859375</v>
      </c>
      <c r="O21" s="26">
        <f t="shared" si="1"/>
        <v>0</v>
      </c>
      <c r="P21" s="36">
        <f>IFERROR(VLOOKUP($B21,PSPivot!$A:$K,MATCH(O$6,PSPivot!$7:$7,0)+1,0),0)</f>
        <v>0</v>
      </c>
      <c r="Q21" s="26">
        <f t="shared" si="2"/>
        <v>0</v>
      </c>
      <c r="R21" s="36">
        <f>IFERROR(VLOOKUP($B21,PSPivot!$A:$K,MATCH(Q$6,PSPivot!$7:$7,0)+1,0),0)</f>
        <v>0</v>
      </c>
      <c r="S21" s="26">
        <f t="shared" si="3"/>
        <v>0</v>
      </c>
      <c r="T21" s="134">
        <f t="shared" ref="T21:T28" si="10">R21+P21</f>
        <v>0</v>
      </c>
    </row>
    <row r="22" spans="1:20">
      <c r="A22" s="25"/>
      <c r="B22" s="119" t="s">
        <v>112</v>
      </c>
      <c r="C22" s="124">
        <f>IFERROR(VLOOKUP($B22,Licensepivot!A:B,2,0),0)</f>
        <v>4935033.6497</v>
      </c>
      <c r="D22" s="26">
        <f t="shared" si="0"/>
        <v>0.35427255890236398</v>
      </c>
      <c r="E22" s="24">
        <f>IFERROR(GETPIVOTDATA("Total",PSPivot!$A$6,"Subregion",$B22,"PL_Portfolio",D$6),0)</f>
        <v>1748346.9993484914</v>
      </c>
      <c r="F22" s="26">
        <f t="shared" si="4"/>
        <v>9.1841667707495203E-3</v>
      </c>
      <c r="G22" s="24">
        <f>IFERROR(GETPIVOTDATA("Total",PSPivot!$A$6,"Subregion",$B22,"PL_Portfolio",F$6),0)</f>
        <v>45324.172058105469</v>
      </c>
      <c r="H22" s="26">
        <f t="shared" si="5"/>
        <v>3.7883470148686203E-3</v>
      </c>
      <c r="I22" s="24">
        <f>IFERROR(GETPIVOTDATA("Total",PSPivot!$A$6,"Subregion",$B22,"PL_Portfolio",H$6),0)</f>
        <v>18695.619995117188</v>
      </c>
      <c r="J22" s="26">
        <f t="shared" si="6"/>
        <v>1.2972513785618141E-2</v>
      </c>
      <c r="K22" s="126">
        <f t="shared" si="9"/>
        <v>64019.792053222656</v>
      </c>
      <c r="L22" s="132">
        <f>IFERROR(VLOOKUP($B22,Licensepivot!A:C,3,0),0)</f>
        <v>0</v>
      </c>
      <c r="M22" s="26">
        <f t="shared" si="1"/>
        <v>0</v>
      </c>
      <c r="N22" s="36">
        <f>IFERROR(VLOOKUP($B22,PSPivot!$A:$K,MATCH(M$6,PSPivot!$7:$7,0)+1,0),0)</f>
        <v>45324.172058105469</v>
      </c>
      <c r="O22" s="26">
        <f t="shared" si="1"/>
        <v>0</v>
      </c>
      <c r="P22" s="36">
        <f>IFERROR(VLOOKUP($B22,PSPivot!$A:$K,MATCH(O$6,PSPivot!$7:$7,0)+1,0),0)</f>
        <v>18695.619995117188</v>
      </c>
      <c r="Q22" s="26">
        <f t="shared" si="2"/>
        <v>0</v>
      </c>
      <c r="R22" s="36">
        <f>IFERROR(VLOOKUP($B22,PSPivot!$A:$K,MATCH(Q$6,PSPivot!$7:$7,0)+1,0),0)</f>
        <v>0</v>
      </c>
      <c r="S22" s="26">
        <f t="shared" si="3"/>
        <v>0</v>
      </c>
      <c r="T22" s="134">
        <f t="shared" si="10"/>
        <v>18695.619995117188</v>
      </c>
    </row>
    <row r="23" spans="1:20">
      <c r="A23" s="25"/>
      <c r="B23" s="119" t="s">
        <v>4</v>
      </c>
      <c r="C23" s="124">
        <f>IFERROR(VLOOKUP($B23,Licensepivot!A:B,2,0),0)</f>
        <v>7438449.3850999996</v>
      </c>
      <c r="D23" s="26">
        <f t="shared" si="0"/>
        <v>7.9887294520290544E-2</v>
      </c>
      <c r="E23" s="24">
        <f>IFERROR(GETPIVOTDATA("Total",PSPivot!$A$6,"Subregion",$B23,"PL_Portfolio",D$6),0)</f>
        <v>594237.59680175781</v>
      </c>
      <c r="F23" s="26">
        <f t="shared" si="4"/>
        <v>0</v>
      </c>
      <c r="G23" s="24">
        <f>IFERROR(GETPIVOTDATA("Total",PSPivot!$A$6,"Subregion",$B23,"PL_Portfolio",F$6),0)</f>
        <v>0</v>
      </c>
      <c r="H23" s="26">
        <f t="shared" si="5"/>
        <v>0</v>
      </c>
      <c r="I23" s="24">
        <f>IFERROR(GETPIVOTDATA("Total",PSPivot!$A$6,"Subregion",$B23,"PL_Portfolio",H$6),0)</f>
        <v>0</v>
      </c>
      <c r="J23" s="26">
        <f t="shared" si="6"/>
        <v>0</v>
      </c>
      <c r="K23" s="126">
        <f t="shared" si="9"/>
        <v>0</v>
      </c>
      <c r="L23" s="132">
        <f>IFERROR(VLOOKUP($B23,Licensepivot!A:C,3,0),0)</f>
        <v>0</v>
      </c>
      <c r="M23" s="26">
        <f t="shared" si="1"/>
        <v>0</v>
      </c>
      <c r="N23" s="36">
        <f>IFERROR(VLOOKUP($B23,PSPivot!$A:$K,MATCH(M$6,PSPivot!$7:$7,0)+1,0),0)</f>
        <v>0</v>
      </c>
      <c r="O23" s="26">
        <f t="shared" si="1"/>
        <v>0</v>
      </c>
      <c r="P23" s="36">
        <f>IFERROR(VLOOKUP($B23,PSPivot!$A:$K,MATCH(O$6,PSPivot!$7:$7,0)+1,0),0)</f>
        <v>0</v>
      </c>
      <c r="Q23" s="26">
        <f t="shared" si="2"/>
        <v>0</v>
      </c>
      <c r="R23" s="36">
        <f>IFERROR(VLOOKUP($B23,PSPivot!$A:$K,MATCH(Q$6,PSPivot!$7:$7,0)+1,0),0)</f>
        <v>0</v>
      </c>
      <c r="S23" s="26">
        <f t="shared" si="3"/>
        <v>0</v>
      </c>
      <c r="T23" s="134">
        <f t="shared" si="10"/>
        <v>0</v>
      </c>
    </row>
    <row r="24" spans="1:20">
      <c r="A24" s="25"/>
      <c r="B24" s="119" t="s">
        <v>113</v>
      </c>
      <c r="C24" s="124">
        <f>IFERROR(VLOOKUP($B24,Licensepivot!A:B,2,0),0)</f>
        <v>2163286.1440999997</v>
      </c>
      <c r="D24" s="26">
        <f t="shared" si="0"/>
        <v>0</v>
      </c>
      <c r="E24" s="24">
        <f>IFERROR(GETPIVOTDATA("Total",PSPivot!$A$6,"Subregion",$B24,"PL_Portfolio",D$6),0)</f>
        <v>0</v>
      </c>
      <c r="F24" s="26">
        <f t="shared" si="4"/>
        <v>1.5310041202976892E-3</v>
      </c>
      <c r="G24" s="24">
        <f>IFERROR(GETPIVOTDATA("Total",PSPivot!$A$6,"Subregion",$B24,"PL_Portfolio",F$6),0)</f>
        <v>3312</v>
      </c>
      <c r="H24" s="26">
        <f t="shared" si="5"/>
        <v>0</v>
      </c>
      <c r="I24" s="24">
        <f>IFERROR(GETPIVOTDATA("Total",PSPivot!$A$6,"Subregion",$B24,"PL_Portfolio",H$6),0)</f>
        <v>0</v>
      </c>
      <c r="J24" s="26">
        <f t="shared" si="6"/>
        <v>1.5310041202976892E-3</v>
      </c>
      <c r="K24" s="126">
        <f t="shared" si="9"/>
        <v>3312</v>
      </c>
      <c r="L24" s="132">
        <f>IFERROR(VLOOKUP($B24,Licensepivot!A:C,3,0),0)</f>
        <v>0</v>
      </c>
      <c r="M24" s="26">
        <f t="shared" si="1"/>
        <v>0</v>
      </c>
      <c r="N24" s="36">
        <f>IFERROR(VLOOKUP($B24,PSPivot!$A:$K,MATCH(M$6,PSPivot!$7:$7,0)+1,0),0)</f>
        <v>3312</v>
      </c>
      <c r="O24" s="26">
        <f t="shared" si="1"/>
        <v>0</v>
      </c>
      <c r="P24" s="36">
        <f>IFERROR(VLOOKUP($B24,PSPivot!$A:$K,MATCH(O$6,PSPivot!$7:$7,0)+1,0),0)</f>
        <v>0</v>
      </c>
      <c r="Q24" s="26">
        <f t="shared" si="2"/>
        <v>0</v>
      </c>
      <c r="R24" s="36">
        <f>IFERROR(VLOOKUP($B24,PSPivot!$A:$K,MATCH(Q$6,PSPivot!$7:$7,0)+1,0),0)</f>
        <v>0</v>
      </c>
      <c r="S24" s="26">
        <f t="shared" si="3"/>
        <v>0</v>
      </c>
      <c r="T24" s="134">
        <f t="shared" si="10"/>
        <v>0</v>
      </c>
    </row>
    <row r="25" spans="1:20">
      <c r="A25" s="25"/>
      <c r="B25" s="119" t="s">
        <v>114</v>
      </c>
      <c r="C25" s="124">
        <f>IFERROR(VLOOKUP($B25,Licensepivot!A:B,2,0),0)</f>
        <v>2594424.0118</v>
      </c>
      <c r="D25" s="26">
        <f t="shared" si="0"/>
        <v>0.23888327123292827</v>
      </c>
      <c r="E25" s="24">
        <f>IFERROR(GETPIVOTDATA("Total",PSPivot!$A$6,"Subregion",$B25,"PL_Portfolio",D$6),0)</f>
        <v>619764.49490404129</v>
      </c>
      <c r="F25" s="26">
        <f t="shared" si="4"/>
        <v>9.6360501931429133E-3</v>
      </c>
      <c r="G25" s="24">
        <f>IFERROR(GETPIVOTDATA("Total",PSPivot!$A$6,"Subregion",$B25,"PL_Portfolio",F$6),0)</f>
        <v>25000</v>
      </c>
      <c r="H25" s="26">
        <f t="shared" si="5"/>
        <v>5.3148599386319578E-2</v>
      </c>
      <c r="I25" s="24">
        <f>IFERROR(GETPIVOTDATA("Total",PSPivot!$A$6,"Subregion",$B25,"PL_Portfolio",H$6),0)</f>
        <v>137890.00244140625</v>
      </c>
      <c r="J25" s="26">
        <f t="shared" si="6"/>
        <v>6.278464957946249E-2</v>
      </c>
      <c r="K25" s="126">
        <f t="shared" si="9"/>
        <v>162890.00244140625</v>
      </c>
      <c r="L25" s="132">
        <f>IFERROR(VLOOKUP($B25,Licensepivot!A:C,3,0),0)</f>
        <v>0</v>
      </c>
      <c r="M25" s="26">
        <f t="shared" si="1"/>
        <v>0</v>
      </c>
      <c r="N25" s="36">
        <f>IFERROR(VLOOKUP($B25,PSPivot!$A:$K,MATCH(M$6,PSPivot!$7:$7,0)+1,0),0)</f>
        <v>25000</v>
      </c>
      <c r="O25" s="26">
        <f t="shared" si="1"/>
        <v>0</v>
      </c>
      <c r="P25" s="36">
        <f>IFERROR(VLOOKUP($B25,PSPivot!$A:$K,MATCH(O$6,PSPivot!$7:$7,0)+1,0),0)</f>
        <v>137890.00244140625</v>
      </c>
      <c r="Q25" s="26">
        <f t="shared" si="2"/>
        <v>0</v>
      </c>
      <c r="R25" s="36">
        <f>IFERROR(VLOOKUP($B25,PSPivot!$A:$K,MATCH(Q$6,PSPivot!$7:$7,0)+1,0),0)</f>
        <v>0</v>
      </c>
      <c r="S25" s="26">
        <f t="shared" si="3"/>
        <v>0</v>
      </c>
      <c r="T25" s="134">
        <f t="shared" si="10"/>
        <v>137890.00244140625</v>
      </c>
    </row>
    <row r="26" spans="1:20">
      <c r="A26" s="25"/>
      <c r="B26" s="119" t="s">
        <v>115</v>
      </c>
      <c r="C26" s="124">
        <f>IFERROR(VLOOKUP($B26,Licensepivot!A:B,2,0),0)</f>
        <v>5066039.1000999995</v>
      </c>
      <c r="D26" s="26">
        <f t="shared" si="0"/>
        <v>4.4994625722218677E-2</v>
      </c>
      <c r="E26" s="24">
        <f>IFERROR(GETPIVOTDATA("Total",PSPivot!$A$6,"Subregion",$B26,"PL_Portfolio",D$6),0)</f>
        <v>227944.533203125</v>
      </c>
      <c r="F26" s="26">
        <f t="shared" si="4"/>
        <v>7.7834264203264164E-3</v>
      </c>
      <c r="G26" s="24">
        <f>IFERROR(GETPIVOTDATA("Total",PSPivot!$A$6,"Subregion",$B26,"PL_Portfolio",F$6),0)</f>
        <v>39431.142578125</v>
      </c>
      <c r="H26" s="26">
        <f t="shared" si="5"/>
        <v>2.5888124316425034E-2</v>
      </c>
      <c r="I26" s="24">
        <f>IFERROR(GETPIVOTDATA("Total",PSPivot!$A$6,"Subregion",$B26,"PL_Portfolio",H$6),0)</f>
        <v>131150.25001525879</v>
      </c>
      <c r="J26" s="26">
        <f t="shared" si="6"/>
        <v>3.3671550736751453E-2</v>
      </c>
      <c r="K26" s="126">
        <f t="shared" si="9"/>
        <v>170581.39259338379</v>
      </c>
      <c r="L26" s="132">
        <f>IFERROR(VLOOKUP($B26,Licensepivot!A:C,3,0),0)</f>
        <v>0</v>
      </c>
      <c r="M26" s="26">
        <f t="shared" si="1"/>
        <v>0</v>
      </c>
      <c r="N26" s="36">
        <f>IFERROR(VLOOKUP($B26,PSPivot!$A:$K,MATCH(M$6,PSPivot!$7:$7,0)+1,0),0)</f>
        <v>39431.142578125</v>
      </c>
      <c r="O26" s="26">
        <f t="shared" si="1"/>
        <v>0</v>
      </c>
      <c r="P26" s="36">
        <f>IFERROR(VLOOKUP($B26,PSPivot!$A:$K,MATCH(O$6,PSPivot!$7:$7,0)+1,0),0)</f>
        <v>131150.25001525879</v>
      </c>
      <c r="Q26" s="26">
        <f t="shared" si="2"/>
        <v>0</v>
      </c>
      <c r="R26" s="36">
        <f>IFERROR(VLOOKUP($B26,PSPivot!$A:$K,MATCH(Q$6,PSPivot!$7:$7,0)+1,0),0)</f>
        <v>0</v>
      </c>
      <c r="S26" s="26">
        <f t="shared" si="3"/>
        <v>0</v>
      </c>
      <c r="T26" s="134">
        <f t="shared" si="10"/>
        <v>131150.25001525879</v>
      </c>
    </row>
    <row r="27" spans="1:20">
      <c r="A27" s="25"/>
      <c r="B27" s="119" t="s">
        <v>13</v>
      </c>
      <c r="C27" s="124">
        <f>IFERROR(VLOOKUP($B27,Licensepivot!A:B,2,0),0)</f>
        <v>3721077.3685999969</v>
      </c>
      <c r="D27" s="26">
        <f t="shared" si="0"/>
        <v>0.42285168673847506</v>
      </c>
      <c r="E27" s="24">
        <f>IFERROR(GETPIVOTDATA("Total",PSPivot!$A$6,"Subregion",$B27,"PL_Portfolio",D$6),0)</f>
        <v>1573463.841796875</v>
      </c>
      <c r="F27" s="26">
        <f t="shared" si="4"/>
        <v>8.7227927044283508E-3</v>
      </c>
      <c r="G27" s="24">
        <f>IFERROR(GETPIVOTDATA("Total",PSPivot!$A$6,"Subregion",$B27,"PL_Portfolio",F$6),0)</f>
        <v>32458.1865234375</v>
      </c>
      <c r="H27" s="26">
        <f t="shared" si="5"/>
        <v>1.0213132170043314E-2</v>
      </c>
      <c r="I27" s="24">
        <f>IFERROR(GETPIVOTDATA("Total",PSPivot!$A$6,"Subregion",$B27,"PL_Portfolio",H$6),0)</f>
        <v>38003.85498046875</v>
      </c>
      <c r="J27" s="26">
        <f t="shared" si="6"/>
        <v>1.8935924874471665E-2</v>
      </c>
      <c r="K27" s="126">
        <f t="shared" si="9"/>
        <v>70462.04150390625</v>
      </c>
      <c r="L27" s="132">
        <f>IFERROR(VLOOKUP($B27,Licensepivot!A:C,3,0),0)</f>
        <v>0</v>
      </c>
      <c r="M27" s="26">
        <f t="shared" si="1"/>
        <v>0</v>
      </c>
      <c r="N27" s="36">
        <f>IFERROR(VLOOKUP($B27,PSPivot!$A:$K,MATCH(M$6,PSPivot!$7:$7,0)+1,0),0)</f>
        <v>32458.1865234375</v>
      </c>
      <c r="O27" s="26">
        <f t="shared" si="1"/>
        <v>0</v>
      </c>
      <c r="P27" s="36">
        <f>IFERROR(VLOOKUP($B27,PSPivot!$A:$K,MATCH(O$6,PSPivot!$7:$7,0)+1,0),0)</f>
        <v>38003.85498046875</v>
      </c>
      <c r="Q27" s="26">
        <f t="shared" si="2"/>
        <v>0</v>
      </c>
      <c r="R27" s="36">
        <f>IFERROR(VLOOKUP($B27,PSPivot!$A:$K,MATCH(Q$6,PSPivot!$7:$7,0)+1,0),0)</f>
        <v>0</v>
      </c>
      <c r="S27" s="26">
        <f t="shared" si="3"/>
        <v>0</v>
      </c>
      <c r="T27" s="134">
        <f t="shared" si="10"/>
        <v>38003.85498046875</v>
      </c>
    </row>
    <row r="28" spans="1:20">
      <c r="A28" s="25"/>
      <c r="B28" s="119" t="s">
        <v>26</v>
      </c>
      <c r="C28" s="124">
        <f>IFERROR(VLOOKUP($B28,Licensepivot!A:B,2,0),0)</f>
        <v>0</v>
      </c>
      <c r="D28" s="26">
        <f t="shared" si="0"/>
        <v>0</v>
      </c>
      <c r="E28" s="24">
        <f>IFERROR(GETPIVOTDATA("Total",PSPivot!$A$6,"Subregion",$B28,"PL_Portfolio",D$6),0)</f>
        <v>0</v>
      </c>
      <c r="F28" s="26">
        <f t="shared" si="4"/>
        <v>0</v>
      </c>
      <c r="G28" s="24">
        <f>IFERROR(GETPIVOTDATA("Total",PSPivot!$A$6,"Subregion",$B28,"PL_Portfolio",F$6),0)</f>
        <v>0</v>
      </c>
      <c r="H28" s="26">
        <f t="shared" si="5"/>
        <v>0</v>
      </c>
      <c r="I28" s="24">
        <f>IFERROR(GETPIVOTDATA("Total",PSPivot!$A$6,"Subregion",$B28,"PL_Portfolio",H$6),0)</f>
        <v>0</v>
      </c>
      <c r="J28" s="26">
        <f t="shared" si="6"/>
        <v>0</v>
      </c>
      <c r="K28" s="126">
        <f t="shared" si="9"/>
        <v>0</v>
      </c>
      <c r="L28" s="132">
        <f>IFERROR(VLOOKUP($B28,Licensepivot!A:C,3,0),0)</f>
        <v>0</v>
      </c>
      <c r="M28" s="26">
        <f t="shared" si="1"/>
        <v>0</v>
      </c>
      <c r="N28" s="36">
        <f>IFERROR(VLOOKUP($B28,PSPivot!$A:$K,MATCH(M$6,PSPivot!$7:$7,0)+1,0),0)</f>
        <v>0</v>
      </c>
      <c r="O28" s="26">
        <f t="shared" si="1"/>
        <v>0</v>
      </c>
      <c r="P28" s="36">
        <f>IFERROR(VLOOKUP($B28,PSPivot!$A:$K,MATCH(O$6,PSPivot!$7:$7,0)+1,0),0)</f>
        <v>0</v>
      </c>
      <c r="Q28" s="26">
        <f t="shared" si="2"/>
        <v>0</v>
      </c>
      <c r="R28" s="36">
        <f>IFERROR(VLOOKUP($B28,PSPivot!$A:$K,MATCH(Q$6,PSPivot!$7:$7,0)+1,0),0)</f>
        <v>0</v>
      </c>
      <c r="S28" s="26">
        <f t="shared" si="3"/>
        <v>0</v>
      </c>
      <c r="T28" s="134">
        <f t="shared" si="10"/>
        <v>0</v>
      </c>
    </row>
    <row r="29" spans="1:20">
      <c r="A29" s="29" t="s">
        <v>3</v>
      </c>
      <c r="B29" s="29"/>
      <c r="C29" s="127">
        <f>SUM(C21:C28)</f>
        <v>29920166.131399993</v>
      </c>
      <c r="D29" s="30">
        <f t="shared" si="0"/>
        <v>0.15954631339338263</v>
      </c>
      <c r="E29" s="31">
        <f>SUM(E21:E28)</f>
        <v>4773652.2023824155</v>
      </c>
      <c r="F29" s="30">
        <f t="shared" si="4"/>
        <v>4.942859345801613E-3</v>
      </c>
      <c r="G29" s="31">
        <f>SUM(G21:G28)</f>
        <v>147891.17279052734</v>
      </c>
      <c r="H29" s="30">
        <f t="shared" si="5"/>
        <v>1.0886962525599096E-2</v>
      </c>
      <c r="I29" s="31">
        <f>SUM(I21:I28)</f>
        <v>325739.72743225098</v>
      </c>
      <c r="J29" s="30">
        <f t="shared" si="6"/>
        <v>1.5829821871400709E-2</v>
      </c>
      <c r="K29" s="128">
        <f>SUM(K21:K28)</f>
        <v>473630.90022277832</v>
      </c>
      <c r="L29" s="135">
        <f>SUM(L21:L28)</f>
        <v>0</v>
      </c>
      <c r="M29" s="30">
        <f t="shared" si="1"/>
        <v>0</v>
      </c>
      <c r="N29" s="32">
        <f>SUM(N21:N28)</f>
        <v>147891.17279052734</v>
      </c>
      <c r="O29" s="30">
        <f t="shared" si="1"/>
        <v>0</v>
      </c>
      <c r="P29" s="32">
        <f>SUM(P21:P28)</f>
        <v>325739.72743225098</v>
      </c>
      <c r="Q29" s="30">
        <f>IFERROR(R29/$L29,0)</f>
        <v>0</v>
      </c>
      <c r="R29" s="32">
        <f>SUM(R21:R28)</f>
        <v>0</v>
      </c>
      <c r="S29" s="30">
        <f>IFERROR(T29/$L29,0)</f>
        <v>0</v>
      </c>
      <c r="T29" s="136">
        <f>SUM(T21:T28)</f>
        <v>325739.72743225098</v>
      </c>
    </row>
    <row r="30" spans="1:20" ht="14.25" thickBot="1">
      <c r="A30" s="162" t="s">
        <v>27</v>
      </c>
      <c r="B30" s="129"/>
      <c r="C30" s="129">
        <f>SUM(C29,C20,C12)</f>
        <v>74282560.516704738</v>
      </c>
      <c r="D30" s="160">
        <f>IFERROR(E30/C30,0)</f>
        <v>8.5282882273432128E-2</v>
      </c>
      <c r="E30" s="129">
        <f>SUM(E29,E20,E12)</f>
        <v>6335030.863515228</v>
      </c>
      <c r="F30" s="160">
        <f t="shared" si="4"/>
        <v>8.1790517461345393E-3</v>
      </c>
      <c r="G30" s="129">
        <f>SUM(G29,G20,G12)</f>
        <v>607560.90630149841</v>
      </c>
      <c r="H30" s="160">
        <f t="shared" si="5"/>
        <v>8.3727769697010505E-3</v>
      </c>
      <c r="I30" s="129">
        <f>SUM(I29,I20,I12)</f>
        <v>621951.31194468995</v>
      </c>
      <c r="J30" s="160">
        <f t="shared" si="6"/>
        <v>1.655182871583559E-2</v>
      </c>
      <c r="K30" s="129">
        <f>SUM(K29,K20,K12)</f>
        <v>1229512.2182461885</v>
      </c>
      <c r="L30" s="137" t="e">
        <f>SUM(L29,L20,L12,#REF!)</f>
        <v>#REF!</v>
      </c>
      <c r="M30" s="160">
        <f t="shared" si="1"/>
        <v>0</v>
      </c>
      <c r="N30" s="138" t="e">
        <f>SUM(N29,N20,N12,#REF!)</f>
        <v>#REF!</v>
      </c>
      <c r="O30" s="160">
        <f t="shared" si="1"/>
        <v>0</v>
      </c>
      <c r="P30" s="138" t="e">
        <f>SUM(P29,P20,P12,#REF!)</f>
        <v>#REF!</v>
      </c>
      <c r="Q30" s="160">
        <f>IFERROR(R30/$L30,0)</f>
        <v>0</v>
      </c>
      <c r="R30" s="138" t="e">
        <f>SUM(R29,R20,R12,#REF!)</f>
        <v>#REF!</v>
      </c>
      <c r="S30" s="160">
        <f>IFERROR(T30/$L30,0)</f>
        <v>0</v>
      </c>
      <c r="T30" s="139" t="e">
        <f>SUM(T29,T20,T12,#REF!)</f>
        <v>#REF!</v>
      </c>
    </row>
    <row r="31" spans="1:20">
      <c r="A31" s="34"/>
      <c r="B31" s="34"/>
      <c r="C31" s="34"/>
      <c r="D31" s="34"/>
      <c r="E31" s="34"/>
      <c r="F31" s="34"/>
      <c r="G31" s="34"/>
    </row>
    <row r="32" spans="1:20">
      <c r="C32" s="35"/>
    </row>
  </sheetData>
  <mergeCells count="8">
    <mergeCell ref="A1:H1"/>
    <mergeCell ref="C4:K4"/>
    <mergeCell ref="L4:T4"/>
    <mergeCell ref="A5:B6"/>
    <mergeCell ref="C5:C6"/>
    <mergeCell ref="D5:K5"/>
    <mergeCell ref="L5:L6"/>
    <mergeCell ref="M5:T5"/>
  </mergeCells>
  <pageMargins left="0.7" right="0.7" top="0.75" bottom="0.75" header="0.3" footer="0.3"/>
  <pageSetup paperSize="9" orientation="portrait" r:id="rId1"/>
  <ignoredErrors>
    <ignoredError sqref="F9 C12:D20 C22:D28 D21 S30 Q30 O30 J30 H30 E31:T31 F30 M30 D31 D30 N30 L30 P30 R30 T30 F8 E20:T20 F10 F11 F12:T12 F13:F19 E29:T29 F21:F28 H21:H28 J21:T28 J13:T19 H13:H19 J9:T9 J8:T8 J10:T10 J11:T11 H9 H8 H10 H11 C29:D2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X30"/>
  <sheetViews>
    <sheetView showGridLines="0" showRowColHeaders="0" workbookViewId="0">
      <selection sqref="A1:H1"/>
    </sheetView>
  </sheetViews>
  <sheetFormatPr defaultRowHeight="13.5"/>
  <cols>
    <col min="1" max="1" width="8.1640625" style="11" customWidth="1"/>
    <col min="2" max="2" width="12.83203125" style="11" customWidth="1"/>
    <col min="3" max="3" width="10" style="11" customWidth="1"/>
    <col min="4" max="4" width="10.33203125" style="11" customWidth="1"/>
    <col min="5" max="5" width="9.33203125" style="11" customWidth="1"/>
    <col min="6" max="6" width="10.33203125" style="11" customWidth="1"/>
    <col min="7" max="7" width="9.33203125" style="11" customWidth="1"/>
    <col min="8" max="8" width="10.33203125" style="11" customWidth="1"/>
    <col min="9" max="9" width="9.33203125" style="11" customWidth="1"/>
    <col min="10" max="10" width="10.33203125" style="11" customWidth="1"/>
    <col min="11" max="11" width="10" style="11" customWidth="1"/>
    <col min="12" max="12" width="15.83203125" style="11" customWidth="1"/>
    <col min="13" max="13" width="9.83203125" style="11" bestFit="1" customWidth="1"/>
    <col min="14" max="14" width="13.5" style="11" bestFit="1" customWidth="1"/>
    <col min="15" max="15" width="9.83203125" style="11" bestFit="1" customWidth="1"/>
    <col min="16" max="16" width="12.33203125" style="11" bestFit="1" customWidth="1"/>
    <col min="17" max="17" width="9.83203125" style="11" bestFit="1" customWidth="1"/>
    <col min="18" max="18" width="12.33203125" style="11" bestFit="1" customWidth="1"/>
    <col min="19" max="19" width="9.83203125" style="11" bestFit="1" customWidth="1"/>
    <col min="20" max="20" width="12.33203125" style="11" bestFit="1" customWidth="1"/>
    <col min="21" max="16384" width="9.33203125" style="11"/>
  </cols>
  <sheetData>
    <row r="1" spans="1:24" s="99" customFormat="1" ht="23.25">
      <c r="A1" s="203" t="str">
        <f>"Services Connect To License " &amp; Home!E13</f>
        <v>Services Connect To License Q1-2014 QTD</v>
      </c>
      <c r="B1" s="203"/>
      <c r="C1" s="203"/>
      <c r="D1" s="203"/>
      <c r="E1" s="203"/>
      <c r="F1" s="203"/>
      <c r="G1" s="203"/>
      <c r="H1" s="203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</row>
    <row r="2" spans="1:24" s="99" customFormat="1" ht="10.5" customHeight="1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</row>
    <row r="3" spans="1:24" ht="16.5" customHeight="1" thickBot="1">
      <c r="A3" s="214"/>
      <c r="B3" s="214"/>
    </row>
    <row r="4" spans="1:24" ht="22.5" customHeight="1" thickBot="1">
      <c r="A4" s="104"/>
      <c r="B4" s="105"/>
      <c r="C4" s="101"/>
      <c r="D4" s="101"/>
      <c r="E4" s="101"/>
      <c r="F4" s="101"/>
      <c r="G4" s="101"/>
      <c r="H4" s="101"/>
      <c r="I4" s="101"/>
      <c r="J4" s="101"/>
      <c r="K4" s="100" t="s">
        <v>29</v>
      </c>
      <c r="L4" s="37"/>
      <c r="T4" s="38"/>
    </row>
    <row r="5" spans="1:24" ht="12.75" customHeight="1">
      <c r="A5" s="215"/>
      <c r="B5" s="216"/>
      <c r="C5" s="219" t="s">
        <v>32</v>
      </c>
      <c r="D5" s="221" t="s">
        <v>34</v>
      </c>
      <c r="E5" s="221"/>
      <c r="F5" s="221"/>
      <c r="G5" s="221"/>
      <c r="H5" s="221"/>
      <c r="I5" s="221"/>
      <c r="J5" s="221"/>
      <c r="K5" s="222"/>
      <c r="L5" s="39"/>
      <c r="M5" s="40"/>
      <c r="N5" s="41"/>
      <c r="O5" s="41"/>
      <c r="P5" s="41"/>
      <c r="Q5" s="41"/>
      <c r="R5" s="41"/>
      <c r="S5" s="41"/>
      <c r="T5" s="42"/>
    </row>
    <row r="6" spans="1:24" ht="15" customHeight="1" thickBot="1">
      <c r="A6" s="217"/>
      <c r="B6" s="218"/>
      <c r="C6" s="220"/>
      <c r="D6" s="107" t="s">
        <v>21</v>
      </c>
      <c r="E6" s="107"/>
      <c r="F6" s="107" t="s">
        <v>22</v>
      </c>
      <c r="G6" s="108"/>
      <c r="H6" s="107" t="s">
        <v>23</v>
      </c>
      <c r="I6" s="108"/>
      <c r="J6" s="107" t="s">
        <v>35</v>
      </c>
      <c r="K6" s="140"/>
      <c r="L6" s="39"/>
      <c r="M6" s="43"/>
      <c r="N6" s="44"/>
      <c r="O6" s="43"/>
      <c r="P6" s="44"/>
      <c r="Q6" s="43"/>
      <c r="R6" s="44"/>
      <c r="S6" s="43"/>
      <c r="T6" s="39"/>
    </row>
    <row r="7" spans="1:24" ht="36">
      <c r="A7" s="141" t="s">
        <v>0</v>
      </c>
      <c r="B7" s="150" t="s">
        <v>36</v>
      </c>
      <c r="C7" s="21" t="s">
        <v>37</v>
      </c>
      <c r="D7" s="106" t="s">
        <v>38</v>
      </c>
      <c r="E7" s="21" t="s">
        <v>37</v>
      </c>
      <c r="F7" s="106" t="s">
        <v>38</v>
      </c>
      <c r="G7" s="21" t="s">
        <v>37</v>
      </c>
      <c r="H7" s="106" t="s">
        <v>38</v>
      </c>
      <c r="I7" s="21" t="s">
        <v>37</v>
      </c>
      <c r="J7" s="106" t="s">
        <v>38</v>
      </c>
      <c r="K7" s="123" t="s">
        <v>37</v>
      </c>
      <c r="L7" s="39"/>
      <c r="M7" s="43"/>
      <c r="N7" s="39"/>
      <c r="O7" s="43"/>
      <c r="P7" s="39"/>
      <c r="Q7" s="43"/>
      <c r="R7" s="39"/>
      <c r="S7" s="43"/>
      <c r="T7" s="39"/>
    </row>
    <row r="8" spans="1:24">
      <c r="A8" s="142"/>
      <c r="B8" s="151" t="s">
        <v>15</v>
      </c>
      <c r="C8" s="24">
        <f>IFERROR(VLOOKUP($B8,Licensepivot!A:B,2,0),0)</f>
        <v>2779120.5729047176</v>
      </c>
      <c r="D8" s="23">
        <f>IFERROR(E8/$C8,0)</f>
        <v>0.29897921773489511</v>
      </c>
      <c r="E8" s="24">
        <f>IFERROR(GETPIVOTDATA("Total",PSPivot!$G$6,"Subregion",$B8,"PL_Portfolio",D$6),0)</f>
        <v>830899.29487800598</v>
      </c>
      <c r="F8" s="23">
        <f>IFERROR(G8/$C8,0)</f>
        <v>1.0046311382362786E-2</v>
      </c>
      <c r="G8" s="24">
        <f>IFERROR(GETPIVOTDATA("Total",PSPivot!$G$6,"Subregion",$B8,"PL_Portfolio",F$6),0)</f>
        <v>27919.91064453125</v>
      </c>
      <c r="H8" s="23">
        <f>IFERROR(I8/$C8,0)</f>
        <v>2.400811165309822E-2</v>
      </c>
      <c r="I8" s="24">
        <f>IFERROR(GETPIVOTDATA("Total",PSPivot!$G$6,"Subregion",$B8,"PL_Portfolio",H$6),0)</f>
        <v>66721.43701171875</v>
      </c>
      <c r="J8" s="23">
        <f>IFERROR(K8/$C8,0)</f>
        <v>3.4054423035461003E-2</v>
      </c>
      <c r="K8" s="143">
        <f>I8+G8</f>
        <v>94641.34765625</v>
      </c>
      <c r="L8" s="42"/>
      <c r="M8" s="41"/>
      <c r="N8" s="42"/>
      <c r="O8" s="41"/>
      <c r="P8" s="42"/>
      <c r="Q8" s="41"/>
      <c r="R8" s="42"/>
      <c r="S8" s="41"/>
      <c r="T8" s="42"/>
    </row>
    <row r="9" spans="1:24">
      <c r="A9" s="144"/>
      <c r="B9" s="152" t="s">
        <v>10</v>
      </c>
      <c r="C9" s="24">
        <f>IFERROR(VLOOKUP($B9,Licensepivot!A:B,2,0),0)</f>
        <v>4485225.979700001</v>
      </c>
      <c r="D9" s="26">
        <f t="shared" ref="D9:D29" si="0">IFERROR(E9/$C9,0)</f>
        <v>5.1678424652596956E-2</v>
      </c>
      <c r="E9" s="24">
        <f>IFERROR(GETPIVOTDATA("Total",PSPivot!$G$6,"Subregion",$B9,"PL_Portfolio",D$6),0)</f>
        <v>231789.41284179688</v>
      </c>
      <c r="F9" s="26">
        <f t="shared" ref="F9:F29" si="1">IFERROR(G9/$C9,0)</f>
        <v>4.5230619178599912E-2</v>
      </c>
      <c r="G9" s="24">
        <f>IFERROR(GETPIVOTDATA("Total",PSPivot!$G$6,"Subregion",$B9,"PL_Portfolio",F$6),0)</f>
        <v>202869.54821777344</v>
      </c>
      <c r="H9" s="26">
        <f t="shared" ref="H9:H29" si="2">IFERROR(I9/$C9,0)</f>
        <v>5.752887285613335E-3</v>
      </c>
      <c r="I9" s="24">
        <f>IFERROR(GETPIVOTDATA("Total",PSPivot!$G$6,"Subregion",$B9,"PL_Portfolio",H$6),0)</f>
        <v>25802.99951171875</v>
      </c>
      <c r="J9" s="26">
        <f t="shared" ref="J9:J29" si="3">IFERROR(K9/$C9,0)</f>
        <v>5.0983506464213249E-2</v>
      </c>
      <c r="K9" s="143">
        <f>I9+G9</f>
        <v>228672.54772949219</v>
      </c>
      <c r="L9" s="45"/>
      <c r="M9" s="46"/>
      <c r="N9" s="45"/>
      <c r="O9" s="46"/>
      <c r="P9" s="45"/>
      <c r="Q9" s="46"/>
      <c r="R9" s="45"/>
      <c r="S9" s="46"/>
      <c r="T9" s="45"/>
    </row>
    <row r="10" spans="1:24">
      <c r="A10" s="145"/>
      <c r="B10" s="153" t="s">
        <v>14</v>
      </c>
      <c r="C10" s="24">
        <f>IFERROR(VLOOKUP($B10,Licensepivot!A:B,2,0),0)</f>
        <v>30387458.394400019</v>
      </c>
      <c r="D10" s="28">
        <f t="shared" si="0"/>
        <v>0.20634528079872838</v>
      </c>
      <c r="E10" s="24">
        <f>IFERROR(GETPIVOTDATA("Total",PSPivot!$G$6,"Subregion",$B10,"PL_Portfolio",D$6),0)</f>
        <v>6270308.6351521481</v>
      </c>
      <c r="F10" s="28">
        <f t="shared" si="1"/>
        <v>2.1608337605554525E-2</v>
      </c>
      <c r="G10" s="24">
        <f>IFERROR(GETPIVOTDATA("Total",PSPivot!$G$6,"Subregion",$B10,"PL_Portfolio",F$6),0)</f>
        <v>656622.4599609375</v>
      </c>
      <c r="H10" s="28">
        <f t="shared" si="2"/>
        <v>7.1319034644813598E-3</v>
      </c>
      <c r="I10" s="24">
        <f>IFERROR(GETPIVOTDATA("Total",PSPivot!$G$6,"Subregion",$B10,"PL_Portfolio",H$6),0)</f>
        <v>216720.41979980469</v>
      </c>
      <c r="J10" s="28">
        <f t="shared" si="3"/>
        <v>2.8740241070035887E-2</v>
      </c>
      <c r="K10" s="143">
        <f>I10+G10</f>
        <v>873342.87976074219</v>
      </c>
      <c r="L10" s="42"/>
      <c r="M10" s="41"/>
      <c r="N10" s="42"/>
      <c r="O10" s="41"/>
      <c r="P10" s="42"/>
      <c r="Q10" s="41"/>
      <c r="R10" s="42"/>
      <c r="S10" s="41"/>
      <c r="T10" s="42"/>
    </row>
    <row r="11" spans="1:24">
      <c r="A11" s="146" t="s">
        <v>9</v>
      </c>
      <c r="B11" s="154"/>
      <c r="C11" s="31">
        <f>SUM(C8:C10)</f>
        <v>37651804.947004735</v>
      </c>
      <c r="D11" s="30">
        <f t="shared" si="0"/>
        <v>0.19475818896844951</v>
      </c>
      <c r="E11" s="31">
        <f>SUM(E8:E10)</f>
        <v>7332997.3428719509</v>
      </c>
      <c r="F11" s="30">
        <f t="shared" si="1"/>
        <v>2.3568907787349973E-2</v>
      </c>
      <c r="G11" s="31">
        <f>SUM(G8:G10)</f>
        <v>887411.91882324219</v>
      </c>
      <c r="H11" s="30">
        <f t="shared" si="2"/>
        <v>8.2132810567383738E-3</v>
      </c>
      <c r="I11" s="31">
        <f>SUM(I8:I10)</f>
        <v>309244.85632324219</v>
      </c>
      <c r="J11" s="30">
        <f t="shared" si="3"/>
        <v>3.1782188844088351E-2</v>
      </c>
      <c r="K11" s="147">
        <f>SUM(K8:K10)</f>
        <v>1196656.7751464844</v>
      </c>
      <c r="L11" s="45"/>
      <c r="M11" s="46"/>
      <c r="N11" s="45"/>
      <c r="O11" s="46"/>
      <c r="P11" s="45"/>
      <c r="Q11" s="46"/>
      <c r="R11" s="45"/>
      <c r="S11" s="46"/>
      <c r="T11" s="45"/>
    </row>
    <row r="12" spans="1:24">
      <c r="A12" s="144"/>
      <c r="B12" s="152" t="s">
        <v>11</v>
      </c>
      <c r="C12" s="24">
        <f>IFERROR(VLOOKUP($B12,Licensepivot!A:B,2,0),0)</f>
        <v>690978.81369999982</v>
      </c>
      <c r="D12" s="26">
        <f t="shared" si="0"/>
        <v>0.96154598184819706</v>
      </c>
      <c r="E12" s="24">
        <f>IFERROR(GETPIVOTDATA("Total",PSPivot!$G$6,"Subregion",$B12,"PL_Portfolio",D$6),0)</f>
        <v>664407.90185546875</v>
      </c>
      <c r="F12" s="26">
        <f t="shared" si="1"/>
        <v>9.3964489721554897E-2</v>
      </c>
      <c r="G12" s="24">
        <f>IFERROR(GETPIVOTDATA("Total",PSPivot!$G$6,"Subregion",$B12,"PL_Portfolio",F$6),0)</f>
        <v>64927.47163772583</v>
      </c>
      <c r="H12" s="26">
        <f t="shared" si="2"/>
        <v>2.822593451778873E-2</v>
      </c>
      <c r="I12" s="24">
        <f>IFERROR(GETPIVOTDATA("Total",PSPivot!$G$6,"Subregion",$B12,"PL_Portfolio",H$6),0)</f>
        <v>19503.522748675532</v>
      </c>
      <c r="J12" s="26">
        <f t="shared" si="3"/>
        <v>0.12219042423934362</v>
      </c>
      <c r="K12" s="143">
        <f>I12+G12</f>
        <v>84430.994386401362</v>
      </c>
      <c r="L12" s="45"/>
      <c r="M12" s="46"/>
      <c r="N12" s="45"/>
      <c r="O12" s="46"/>
      <c r="P12" s="45"/>
      <c r="Q12" s="46"/>
      <c r="R12" s="45"/>
      <c r="S12" s="46"/>
      <c r="T12" s="45"/>
    </row>
    <row r="13" spans="1:24">
      <c r="A13" s="144"/>
      <c r="B13" s="152" t="s">
        <v>16</v>
      </c>
      <c r="C13" s="24">
        <f>IFERROR(VLOOKUP($B13,Licensepivot!A:B,2,0),0)</f>
        <v>2365348.800700001</v>
      </c>
      <c r="D13" s="26">
        <f t="shared" si="0"/>
        <v>1.267431019956329</v>
      </c>
      <c r="E13" s="24">
        <f>IFERROR(GETPIVOTDATA("Total",PSPivot!$G$6,"Subregion",$B13,"PL_Portfolio",D$6),0)</f>
        <v>2997916.4430236816</v>
      </c>
      <c r="F13" s="26">
        <f t="shared" si="1"/>
        <v>0.15739491008946743</v>
      </c>
      <c r="G13" s="24">
        <f>IFERROR(GETPIVOTDATA("Total",PSPivot!$G$6,"Subregion",$B13,"PL_Portfolio",F$6),0)</f>
        <v>372293.86181640625</v>
      </c>
      <c r="H13" s="26">
        <f t="shared" si="2"/>
        <v>0</v>
      </c>
      <c r="I13" s="24">
        <f>IFERROR(GETPIVOTDATA("Total",PSPivot!$G$6,"Subregion",$B13,"PL_Portfolio",H$6),0)</f>
        <v>0</v>
      </c>
      <c r="J13" s="26">
        <f t="shared" si="3"/>
        <v>0.15739491008946743</v>
      </c>
      <c r="K13" s="143">
        <f t="shared" ref="K13:K18" si="4">I13+G13</f>
        <v>372293.86181640625</v>
      </c>
      <c r="L13" s="45"/>
      <c r="M13" s="46"/>
      <c r="N13" s="45"/>
      <c r="O13" s="46"/>
      <c r="P13" s="45"/>
      <c r="Q13" s="46"/>
      <c r="R13" s="45"/>
      <c r="S13" s="46"/>
      <c r="T13" s="45"/>
    </row>
    <row r="14" spans="1:24">
      <c r="A14" s="144"/>
      <c r="B14" s="152" t="s">
        <v>17</v>
      </c>
      <c r="C14" s="24">
        <f>IFERROR(VLOOKUP($B14,Licensepivot!A:B,2,0),0)</f>
        <v>932763.0425000001</v>
      </c>
      <c r="D14" s="26">
        <f t="shared" si="0"/>
        <v>-0.1110623222294356</v>
      </c>
      <c r="E14" s="24">
        <f>IFERROR(GETPIVOTDATA("Total",PSPivot!$G$6,"Subregion",$B14,"PL_Portfolio",D$6),0)</f>
        <v>-103594.82958984375</v>
      </c>
      <c r="F14" s="26">
        <f t="shared" si="1"/>
        <v>0.12813604834959999</v>
      </c>
      <c r="G14" s="24">
        <f>IFERROR(GETPIVOTDATA("Total",PSPivot!$G$6,"Subregion",$B14,"PL_Portfolio",F$6),0)</f>
        <v>119520.5703125</v>
      </c>
      <c r="H14" s="26">
        <f t="shared" si="2"/>
        <v>8.1163450377985641E-2</v>
      </c>
      <c r="I14" s="24">
        <f>IFERROR(GETPIVOTDATA("Total",PSPivot!$G$6,"Subregion",$B14,"PL_Portfolio",H$6),0)</f>
        <v>75706.266914367676</v>
      </c>
      <c r="J14" s="26">
        <f t="shared" si="3"/>
        <v>0.20929949872758563</v>
      </c>
      <c r="K14" s="143">
        <f t="shared" si="4"/>
        <v>195226.83722686768</v>
      </c>
      <c r="L14" s="45"/>
      <c r="M14" s="46"/>
      <c r="N14" s="45"/>
      <c r="O14" s="46"/>
      <c r="P14" s="45"/>
      <c r="Q14" s="46"/>
      <c r="R14" s="45"/>
      <c r="S14" s="46"/>
      <c r="T14" s="45"/>
    </row>
    <row r="15" spans="1:24">
      <c r="A15" s="144"/>
      <c r="B15" s="152" t="s">
        <v>6</v>
      </c>
      <c r="C15" s="24">
        <f>IFERROR(VLOOKUP($B15,Licensepivot!A:B,2,0),0)</f>
        <v>1232592.3749000009</v>
      </c>
      <c r="D15" s="26">
        <f t="shared" si="0"/>
        <v>0.71422014457183391</v>
      </c>
      <c r="E15" s="24">
        <f>IFERROR(GETPIVOTDATA("Total",PSPivot!$G$6,"Subregion",$B15,"PL_Portfolio",D$6),0)</f>
        <v>880342.30419921875</v>
      </c>
      <c r="F15" s="26">
        <f t="shared" si="1"/>
        <v>4.0053934100929722E-2</v>
      </c>
      <c r="G15" s="24">
        <f>IFERROR(GETPIVOTDATA("Total",PSPivot!$G$6,"Subregion",$B15,"PL_Portfolio",F$6),0)</f>
        <v>49370.173757553101</v>
      </c>
      <c r="H15" s="26">
        <f t="shared" si="2"/>
        <v>1.7087594904421712E-4</v>
      </c>
      <c r="I15" s="24">
        <f>IFERROR(GETPIVOTDATA("Total",PSPivot!$G$6,"Subregion",$B15,"PL_Portfolio",H$6),0)</f>
        <v>210.62039184570313</v>
      </c>
      <c r="J15" s="26">
        <f t="shared" si="3"/>
        <v>4.0224810049973941E-2</v>
      </c>
      <c r="K15" s="143">
        <f t="shared" si="4"/>
        <v>49580.794149398804</v>
      </c>
      <c r="L15" s="45"/>
      <c r="M15" s="46"/>
      <c r="N15" s="45"/>
      <c r="O15" s="46"/>
      <c r="P15" s="45"/>
      <c r="Q15" s="46"/>
      <c r="R15" s="45"/>
      <c r="S15" s="46"/>
      <c r="T15" s="45"/>
    </row>
    <row r="16" spans="1:24">
      <c r="A16" s="144"/>
      <c r="B16" s="152" t="s">
        <v>7</v>
      </c>
      <c r="C16" s="24">
        <f>IFERROR(VLOOKUP($B16,Licensepivot!A:B,2,0),0)</f>
        <v>546596.07959999994</v>
      </c>
      <c r="D16" s="26">
        <f t="shared" si="0"/>
        <v>1.7243208768341851E-2</v>
      </c>
      <c r="E16" s="24">
        <f>IFERROR(GETPIVOTDATA("Total",PSPivot!$G$6,"Subregion",$B16,"PL_Portfolio",D$6),0)</f>
        <v>9425.0703125</v>
      </c>
      <c r="F16" s="26">
        <f t="shared" si="1"/>
        <v>4.5721345855107565E-2</v>
      </c>
      <c r="G16" s="24">
        <f>IFERROR(GETPIVOTDATA("Total",PSPivot!$G$6,"Subregion",$B16,"PL_Portfolio",F$6),0)</f>
        <v>24991.1083984375</v>
      </c>
      <c r="H16" s="26">
        <f t="shared" si="2"/>
        <v>0</v>
      </c>
      <c r="I16" s="24">
        <f>IFERROR(GETPIVOTDATA("Total",PSPivot!$G$6,"Subregion",$B16,"PL_Portfolio",H$6),0)</f>
        <v>0</v>
      </c>
      <c r="J16" s="26">
        <f t="shared" si="3"/>
        <v>4.5721345855107565E-2</v>
      </c>
      <c r="K16" s="143">
        <f t="shared" si="4"/>
        <v>24991.1083984375</v>
      </c>
      <c r="L16" s="45"/>
      <c r="M16" s="46"/>
      <c r="N16" s="45"/>
      <c r="O16" s="46"/>
      <c r="P16" s="45"/>
      <c r="Q16" s="46"/>
      <c r="R16" s="45"/>
      <c r="S16" s="46"/>
      <c r="T16" s="45"/>
    </row>
    <row r="17" spans="1:20">
      <c r="A17" s="145"/>
      <c r="B17" s="153" t="s">
        <v>12</v>
      </c>
      <c r="C17" s="24">
        <f>IFERROR(VLOOKUP($B17,Licensepivot!A:B,2,0),0)</f>
        <v>942310.32689999999</v>
      </c>
      <c r="D17" s="28">
        <f t="shared" si="0"/>
        <v>2.5634437020838625</v>
      </c>
      <c r="E17" s="24">
        <f>IFERROR(GETPIVOTDATA("Total",PSPivot!$G$6,"Subregion",$B17,"PL_Portfolio",D$6),0)</f>
        <v>2415559.4729003906</v>
      </c>
      <c r="F17" s="28">
        <f t="shared" si="1"/>
        <v>4.0997325945023824E-2</v>
      </c>
      <c r="G17" s="24">
        <f>IFERROR(GETPIVOTDATA("Total",PSPivot!$G$6,"Subregion",$B17,"PL_Portfolio",F$6),0)</f>
        <v>38632.20361328125</v>
      </c>
      <c r="H17" s="28">
        <f t="shared" si="2"/>
        <v>0</v>
      </c>
      <c r="I17" s="24">
        <f>IFERROR(GETPIVOTDATA("Total",PSPivot!$G$6,"Subregion",$B17,"PL_Portfolio",H$6),0)</f>
        <v>0</v>
      </c>
      <c r="J17" s="28">
        <f t="shared" si="3"/>
        <v>4.0997325945023824E-2</v>
      </c>
      <c r="K17" s="143">
        <f t="shared" si="4"/>
        <v>38632.20361328125</v>
      </c>
      <c r="L17" s="42"/>
      <c r="M17" s="41"/>
      <c r="N17" s="42"/>
      <c r="O17" s="41"/>
      <c r="P17" s="42"/>
      <c r="Q17" s="41"/>
      <c r="R17" s="42"/>
      <c r="S17" s="41"/>
      <c r="T17" s="42"/>
    </row>
    <row r="18" spans="1:20">
      <c r="A18" s="148"/>
      <c r="B18" s="153" t="s">
        <v>41</v>
      </c>
      <c r="C18" s="24">
        <f>IFERROR(VLOOKUP($B18,Licensepivot!A:B,2,0),0)</f>
        <v>0</v>
      </c>
      <c r="D18" s="28">
        <f t="shared" si="0"/>
        <v>0</v>
      </c>
      <c r="E18" s="24">
        <f>IFERROR(GETPIVOTDATA("Total",PSPivot!$G$6,"Subregion",$B18,"PL_Portfolio",D$6),0)</f>
        <v>0</v>
      </c>
      <c r="F18" s="28">
        <f t="shared" si="1"/>
        <v>0</v>
      </c>
      <c r="G18" s="24">
        <f>IFERROR(GETPIVOTDATA("Total",PSPivot!$G$6,"Subregion",$B18,"PL_Portfolio",F$6),0)</f>
        <v>0</v>
      </c>
      <c r="H18" s="28">
        <f t="shared" si="2"/>
        <v>0</v>
      </c>
      <c r="I18" s="24">
        <f>IFERROR(GETPIVOTDATA("Total",PSPivot!$G$6,"Subregion",$B18,"PL_Portfolio",H$6),0)</f>
        <v>0</v>
      </c>
      <c r="J18" s="28">
        <f t="shared" si="3"/>
        <v>0</v>
      </c>
      <c r="K18" s="143">
        <f t="shared" si="4"/>
        <v>0</v>
      </c>
      <c r="L18" s="42"/>
      <c r="M18" s="41"/>
      <c r="N18" s="42"/>
      <c r="O18" s="41"/>
      <c r="P18" s="42"/>
      <c r="Q18" s="41"/>
      <c r="R18" s="42"/>
      <c r="S18" s="41"/>
      <c r="T18" s="42"/>
    </row>
    <row r="19" spans="1:20">
      <c r="A19" s="146" t="s">
        <v>5</v>
      </c>
      <c r="B19" s="154"/>
      <c r="C19" s="31">
        <f>SUM(C12:C18)</f>
        <v>6710589.4383000014</v>
      </c>
      <c r="D19" s="30">
        <f t="shared" si="0"/>
        <v>1.0228693657706904</v>
      </c>
      <c r="E19" s="31">
        <f>SUM(E12:E18)</f>
        <v>6864056.362701416</v>
      </c>
      <c r="F19" s="30">
        <f t="shared" si="1"/>
        <v>9.9802766313411728E-2</v>
      </c>
      <c r="G19" s="31">
        <f>SUM(G12:G18)</f>
        <v>669735.38953590393</v>
      </c>
      <c r="H19" s="30">
        <f t="shared" si="2"/>
        <v>1.4219378332145713E-2</v>
      </c>
      <c r="I19" s="31">
        <f>SUM(I12:I18)</f>
        <v>95420.410054888911</v>
      </c>
      <c r="J19" s="30">
        <f t="shared" si="3"/>
        <v>0.11402214464555745</v>
      </c>
      <c r="K19" s="147">
        <f>SUM(K12:K18)</f>
        <v>765155.79959079286</v>
      </c>
      <c r="L19" s="45"/>
      <c r="M19" s="46"/>
      <c r="N19" s="45"/>
      <c r="O19" s="46"/>
      <c r="P19" s="45"/>
      <c r="Q19" s="46"/>
      <c r="R19" s="45"/>
      <c r="S19" s="46"/>
      <c r="T19" s="45"/>
    </row>
    <row r="20" spans="1:20">
      <c r="A20" s="144"/>
      <c r="B20" s="152" t="s">
        <v>8</v>
      </c>
      <c r="C20" s="24">
        <f>IFERROR(VLOOKUP($B20,Licensepivot!A:B,2,0),0)</f>
        <v>4001856.4720000005</v>
      </c>
      <c r="D20" s="26">
        <f t="shared" si="0"/>
        <v>0.10649069179619573</v>
      </c>
      <c r="E20" s="24">
        <f>IFERROR(GETPIVOTDATA("Total",PSPivot!$G$6,"Subregion",$B20,"PL_Portfolio",D$6),0)</f>
        <v>426160.46417236328</v>
      </c>
      <c r="F20" s="26">
        <f t="shared" si="1"/>
        <v>1.9411455386129078E-2</v>
      </c>
      <c r="G20" s="24">
        <f>IFERROR(GETPIVOTDATA("Total",PSPivot!$G$6,"Subregion",$B20,"PL_Portfolio",F$6),0)</f>
        <v>77681.858367919922</v>
      </c>
      <c r="H20" s="26">
        <f t="shared" si="2"/>
        <v>1.9356915765172023E-3</v>
      </c>
      <c r="I20" s="24">
        <f>IFERROR(GETPIVOTDATA("Total",PSPivot!$G$6,"Subregion",$B20,"PL_Portfolio",H$6),0)</f>
        <v>7746.35986328125</v>
      </c>
      <c r="J20" s="26">
        <f t="shared" si="3"/>
        <v>2.134714696264628E-2</v>
      </c>
      <c r="K20" s="143">
        <f>I20+G20</f>
        <v>85428.218231201172</v>
      </c>
      <c r="L20" s="45"/>
      <c r="M20" s="46"/>
      <c r="N20" s="45"/>
      <c r="O20" s="46"/>
      <c r="P20" s="45"/>
      <c r="Q20" s="46"/>
      <c r="R20" s="45"/>
      <c r="S20" s="46"/>
      <c r="T20" s="45"/>
    </row>
    <row r="21" spans="1:20">
      <c r="A21" s="144"/>
      <c r="B21" s="152" t="s">
        <v>112</v>
      </c>
      <c r="C21" s="24">
        <f>IFERROR(VLOOKUP($B21,Licensepivot!A:B,2,0),0)</f>
        <v>4935033.6497</v>
      </c>
      <c r="D21" s="26">
        <f t="shared" si="0"/>
        <v>1.2104175335279053</v>
      </c>
      <c r="E21" s="24">
        <f>IFERROR(GETPIVOTDATA("Total",PSPivot!$G$6,"Subregion",$B21,"PL_Portfolio",D$6),0)</f>
        <v>5973451.2581470907</v>
      </c>
      <c r="F21" s="26">
        <f t="shared" si="1"/>
        <v>6.4730921739750535E-2</v>
      </c>
      <c r="G21" s="24">
        <f>IFERROR(GETPIVOTDATA("Total",PSPivot!$G$6,"Subregion",$B21,"PL_Portfolio",F$6),0)</f>
        <v>319449.27696176618</v>
      </c>
      <c r="H21" s="26">
        <f t="shared" si="2"/>
        <v>2.3923032043930512E-2</v>
      </c>
      <c r="I21" s="24">
        <f>IFERROR(GETPIVOTDATA("Total",PSPivot!$G$6,"Subregion",$B21,"PL_Portfolio",H$6),0)</f>
        <v>118060.96813964844</v>
      </c>
      <c r="J21" s="26">
        <f t="shared" si="3"/>
        <v>8.8653953783681058E-2</v>
      </c>
      <c r="K21" s="143">
        <f t="shared" ref="K21:K27" si="5">I21+G21</f>
        <v>437510.24510141462</v>
      </c>
      <c r="L21" s="45"/>
      <c r="M21" s="46"/>
      <c r="N21" s="45"/>
      <c r="O21" s="46"/>
      <c r="P21" s="45"/>
      <c r="Q21" s="46"/>
      <c r="R21" s="45"/>
      <c r="S21" s="46"/>
      <c r="T21" s="45"/>
    </row>
    <row r="22" spans="1:20">
      <c r="A22" s="144"/>
      <c r="B22" s="152" t="s">
        <v>4</v>
      </c>
      <c r="C22" s="24">
        <f>IFERROR(VLOOKUP($B22,Licensepivot!A:B,2,0),0)</f>
        <v>7438449.3850999996</v>
      </c>
      <c r="D22" s="26">
        <f t="shared" si="0"/>
        <v>0.32689117084110553</v>
      </c>
      <c r="E22" s="24">
        <f>IFERROR(GETPIVOTDATA("Total",PSPivot!$G$6,"Subregion",$B22,"PL_Portfolio",D$6),0)</f>
        <v>2431563.4287376404</v>
      </c>
      <c r="F22" s="26">
        <f t="shared" si="1"/>
        <v>2.9669307823192423E-2</v>
      </c>
      <c r="G22" s="24">
        <f>IFERROR(GETPIVOTDATA("Total",PSPivot!$G$6,"Subregion",$B22,"PL_Portfolio",F$6),0)</f>
        <v>220693.6445337683</v>
      </c>
      <c r="H22" s="26">
        <f t="shared" si="2"/>
        <v>0</v>
      </c>
      <c r="I22" s="24">
        <f>IFERROR(GETPIVOTDATA("Total",PSPivot!$G$6,"Subregion",$B22,"PL_Portfolio",H$6),0)</f>
        <v>0</v>
      </c>
      <c r="J22" s="26">
        <f t="shared" si="3"/>
        <v>2.9669307823192423E-2</v>
      </c>
      <c r="K22" s="143">
        <f t="shared" si="5"/>
        <v>220693.6445337683</v>
      </c>
      <c r="L22" s="45"/>
      <c r="M22" s="46"/>
      <c r="N22" s="45"/>
      <c r="O22" s="46"/>
      <c r="P22" s="45"/>
      <c r="Q22" s="46"/>
      <c r="R22" s="45"/>
      <c r="S22" s="46"/>
      <c r="T22" s="45"/>
    </row>
    <row r="23" spans="1:20">
      <c r="A23" s="144"/>
      <c r="B23" s="152" t="s">
        <v>113</v>
      </c>
      <c r="C23" s="24">
        <f>IFERROR(VLOOKUP($B23,Licensepivot!A:B,2,0),0)</f>
        <v>2163286.1440999997</v>
      </c>
      <c r="D23" s="26">
        <f t="shared" si="0"/>
        <v>3.550154481849714E-3</v>
      </c>
      <c r="E23" s="24">
        <f>IFERROR(GETPIVOTDATA("Total",PSPivot!$G$6,"Subregion",$B23,"PL_Portfolio",D$6),0)</f>
        <v>7680</v>
      </c>
      <c r="F23" s="26">
        <f t="shared" si="1"/>
        <v>6.0591103441741873E-2</v>
      </c>
      <c r="G23" s="24">
        <f>IFERROR(GETPIVOTDATA("Total",PSPivot!$G$6,"Subregion",$B23,"PL_Portfolio",F$6),0)</f>
        <v>131075.89453125</v>
      </c>
      <c r="H23" s="26">
        <f t="shared" si="2"/>
        <v>4.8766813652160266E-3</v>
      </c>
      <c r="I23" s="24">
        <f>IFERROR(GETPIVOTDATA("Total",PSPivot!$G$6,"Subregion",$B23,"PL_Portfolio",H$6),0)</f>
        <v>10549.6572265625</v>
      </c>
      <c r="J23" s="26">
        <f t="shared" si="3"/>
        <v>6.5467784806957904E-2</v>
      </c>
      <c r="K23" s="143">
        <f t="shared" si="5"/>
        <v>141625.5517578125</v>
      </c>
      <c r="L23" s="45"/>
      <c r="M23" s="46"/>
      <c r="N23" s="45"/>
      <c r="O23" s="46"/>
      <c r="P23" s="45"/>
      <c r="Q23" s="46"/>
      <c r="R23" s="45"/>
      <c r="S23" s="46"/>
      <c r="T23" s="45"/>
    </row>
    <row r="24" spans="1:20">
      <c r="A24" s="144"/>
      <c r="B24" s="152" t="s">
        <v>114</v>
      </c>
      <c r="C24" s="24">
        <f>IFERROR(VLOOKUP($B24,Licensepivot!A:B,2,0),0)</f>
        <v>2594424.0118</v>
      </c>
      <c r="D24" s="26">
        <f t="shared" si="0"/>
        <v>1.5844412448597514</v>
      </c>
      <c r="E24" s="24">
        <f>IFERROR(GETPIVOTDATA("Total",PSPivot!$G$6,"Subregion",$B24,"PL_Portfolio",D$6),0)</f>
        <v>4110712.4109504223</v>
      </c>
      <c r="F24" s="26">
        <f t="shared" si="1"/>
        <v>0.10894647130238236</v>
      </c>
      <c r="G24" s="24">
        <f>IFERROR(GETPIVOTDATA("Total",PSPivot!$G$6,"Subregion",$B24,"PL_Portfolio",F$6),0)</f>
        <v>282653.34114778042</v>
      </c>
      <c r="H24" s="26">
        <f t="shared" si="2"/>
        <v>5.3148599386319578E-2</v>
      </c>
      <c r="I24" s="24">
        <f>IFERROR(GETPIVOTDATA("Total",PSPivot!$G$6,"Subregion",$B24,"PL_Portfolio",H$6),0)</f>
        <v>137890.00244140625</v>
      </c>
      <c r="J24" s="26">
        <f t="shared" si="3"/>
        <v>0.16209507068870194</v>
      </c>
      <c r="K24" s="143">
        <f t="shared" si="5"/>
        <v>420543.34358918667</v>
      </c>
      <c r="L24" s="45"/>
      <c r="M24" s="46"/>
      <c r="N24" s="45"/>
      <c r="O24" s="46"/>
      <c r="P24" s="45"/>
      <c r="Q24" s="46"/>
      <c r="R24" s="45"/>
      <c r="S24" s="46"/>
      <c r="T24" s="45"/>
    </row>
    <row r="25" spans="1:20">
      <c r="A25" s="144"/>
      <c r="B25" s="152" t="s">
        <v>115</v>
      </c>
      <c r="C25" s="24">
        <f>IFERROR(VLOOKUP($B25,Licensepivot!A:B,2,0),0)</f>
        <v>5066039.1000999995</v>
      </c>
      <c r="D25" s="26">
        <f t="shared" si="0"/>
        <v>0.96819404529800124</v>
      </c>
      <c r="E25" s="24">
        <f>IFERROR(GETPIVOTDATA("Total",PSPivot!$G$6,"Subregion",$B25,"PL_Portfolio",D$6),0)</f>
        <v>4904908.8899636641</v>
      </c>
      <c r="F25" s="26">
        <f t="shared" si="1"/>
        <v>3.3450813699290788E-2</v>
      </c>
      <c r="G25" s="24">
        <f>IFERROR(GETPIVOTDATA("Total",PSPivot!$G$6,"Subregion",$B25,"PL_Portfolio",F$6),0)</f>
        <v>169463.13013076782</v>
      </c>
      <c r="H25" s="26">
        <f t="shared" si="2"/>
        <v>2.7396305139800323E-2</v>
      </c>
      <c r="I25" s="24">
        <f>IFERROR(GETPIVOTDATA("Total",PSPivot!$G$6,"Subregion",$B25,"PL_Portfolio",H$6),0)</f>
        <v>138790.75303649902</v>
      </c>
      <c r="J25" s="26">
        <f t="shared" si="3"/>
        <v>6.0847118839091108E-2</v>
      </c>
      <c r="K25" s="143">
        <f t="shared" si="5"/>
        <v>308253.88316726685</v>
      </c>
      <c r="L25" s="45"/>
      <c r="M25" s="46"/>
      <c r="N25" s="45"/>
      <c r="O25" s="46"/>
      <c r="P25" s="45"/>
      <c r="Q25" s="46"/>
      <c r="R25" s="45"/>
      <c r="S25" s="46"/>
      <c r="T25" s="45"/>
    </row>
    <row r="26" spans="1:20">
      <c r="A26" s="144"/>
      <c r="B26" s="152" t="s">
        <v>13</v>
      </c>
      <c r="C26" s="24">
        <f>IFERROR(VLOOKUP($B26,Licensepivot!A:B,2,0),0)</f>
        <v>3721077.3685999969</v>
      </c>
      <c r="D26" s="26">
        <f t="shared" si="0"/>
        <v>0.91860674699182476</v>
      </c>
      <c r="E26" s="24">
        <f>IFERROR(GETPIVOTDATA("Total",PSPivot!$G$6,"Subregion",$B26,"PL_Portfolio",D$6),0)</f>
        <v>3418206.7768745422</v>
      </c>
      <c r="F26" s="26">
        <f t="shared" si="1"/>
        <v>5.7427056317718474E-2</v>
      </c>
      <c r="G26" s="24">
        <f>IFERROR(GETPIVOTDATA("Total",PSPivot!$G$6,"Subregion",$B26,"PL_Portfolio",F$6),0)</f>
        <v>213690.5196091797</v>
      </c>
      <c r="H26" s="26">
        <f t="shared" si="2"/>
        <v>2.335751937118432E-2</v>
      </c>
      <c r="I26" s="24">
        <f>IFERROR(GETPIVOTDATA("Total",PSPivot!$G$6,"Subregion",$B26,"PL_Portfolio",H$6),0)</f>
        <v>86915.13671875</v>
      </c>
      <c r="J26" s="26">
        <f t="shared" si="3"/>
        <v>8.0784575688902793E-2</v>
      </c>
      <c r="K26" s="143">
        <f t="shared" si="5"/>
        <v>300605.6563279297</v>
      </c>
      <c r="L26" s="45"/>
      <c r="M26" s="46"/>
      <c r="N26" s="45"/>
      <c r="O26" s="46"/>
      <c r="P26" s="45"/>
      <c r="Q26" s="46"/>
      <c r="R26" s="45"/>
      <c r="S26" s="46"/>
      <c r="T26" s="45"/>
    </row>
    <row r="27" spans="1:20">
      <c r="A27" s="144"/>
      <c r="B27" s="152" t="s">
        <v>26</v>
      </c>
      <c r="C27" s="24">
        <f>IFERROR(VLOOKUP($B27,Licensepivot!A:B,2,0),0)</f>
        <v>0</v>
      </c>
      <c r="D27" s="26">
        <f t="shared" si="0"/>
        <v>0</v>
      </c>
      <c r="E27" s="24">
        <f>IFERROR(GETPIVOTDATA("Total",PSPivot!$G$6,"Subregion",$B27,"PL_Portfolio",D$6),0)</f>
        <v>0</v>
      </c>
      <c r="F27" s="26">
        <f t="shared" si="1"/>
        <v>0</v>
      </c>
      <c r="G27" s="24">
        <f>IFERROR(GETPIVOTDATA("Total",PSPivot!$G$6,"Subregion",$B27,"PL_Portfolio",F$6),0)</f>
        <v>0</v>
      </c>
      <c r="H27" s="26">
        <f t="shared" si="2"/>
        <v>0</v>
      </c>
      <c r="I27" s="24">
        <f>IFERROR(GETPIVOTDATA("Total",PSPivot!$G$6,"Subregion",$B27,"PL_Portfolio",H$6),0)</f>
        <v>0</v>
      </c>
      <c r="J27" s="26">
        <f t="shared" si="3"/>
        <v>0</v>
      </c>
      <c r="K27" s="143">
        <f t="shared" si="5"/>
        <v>0</v>
      </c>
      <c r="L27" s="45"/>
      <c r="M27" s="46"/>
      <c r="N27" s="45"/>
      <c r="O27" s="46"/>
      <c r="P27" s="45"/>
      <c r="Q27" s="46"/>
      <c r="R27" s="45"/>
      <c r="S27" s="46"/>
      <c r="T27" s="45"/>
    </row>
    <row r="28" spans="1:20">
      <c r="A28" s="146" t="s">
        <v>3</v>
      </c>
      <c r="B28" s="154"/>
      <c r="C28" s="31">
        <f>SUM(C20:C27)</f>
        <v>29920166.131399993</v>
      </c>
      <c r="D28" s="30">
        <f t="shared" si="0"/>
        <v>0.71098145429483128</v>
      </c>
      <c r="E28" s="31">
        <f>SUM(E20:E27)</f>
        <v>21272683.228845723</v>
      </c>
      <c r="F28" s="30">
        <f t="shared" si="1"/>
        <v>4.7282747664885272E-2</v>
      </c>
      <c r="G28" s="31">
        <f>SUM(G20:G27)</f>
        <v>1414707.6652824325</v>
      </c>
      <c r="H28" s="30">
        <f t="shared" si="2"/>
        <v>1.6709562214010147E-2</v>
      </c>
      <c r="I28" s="31">
        <f>SUM(I20:I27)</f>
        <v>499952.87742614746</v>
      </c>
      <c r="J28" s="30">
        <f t="shared" si="3"/>
        <v>6.3992309878895426E-2</v>
      </c>
      <c r="K28" s="147">
        <f>SUM(K20:K27)</f>
        <v>1914660.5427085799</v>
      </c>
      <c r="L28" s="39"/>
      <c r="M28" s="43"/>
      <c r="N28" s="39"/>
      <c r="O28" s="43"/>
      <c r="P28" s="39"/>
      <c r="Q28" s="43"/>
      <c r="R28" s="39"/>
      <c r="S28" s="43"/>
      <c r="T28" s="39"/>
    </row>
    <row r="29" spans="1:20" ht="14.25" thickBot="1">
      <c r="A29" s="149" t="s">
        <v>27</v>
      </c>
      <c r="B29" s="155"/>
      <c r="C29" s="130">
        <f>SUM(C28,C19,C11)</f>
        <v>74282560.516704738</v>
      </c>
      <c r="D29" s="160">
        <f t="shared" si="0"/>
        <v>0.47749749992049101</v>
      </c>
      <c r="E29" s="130">
        <f>SUM(E28,E19,E11)</f>
        <v>35469736.934419088</v>
      </c>
      <c r="F29" s="160">
        <f t="shared" si="1"/>
        <v>4.0007438528902955E-2</v>
      </c>
      <c r="G29" s="130">
        <f>SUM(G28,G19,G11)</f>
        <v>2971854.9736415786</v>
      </c>
      <c r="H29" s="160">
        <f t="shared" si="2"/>
        <v>1.217806895066369E-2</v>
      </c>
      <c r="I29" s="130">
        <f>SUM(I28,I19,I11)</f>
        <v>904618.14380427857</v>
      </c>
      <c r="J29" s="160">
        <f t="shared" si="3"/>
        <v>5.2185507479566649E-2</v>
      </c>
      <c r="K29" s="130">
        <f>SUM(K28,K19,K11)</f>
        <v>3876473.1174458573</v>
      </c>
      <c r="L29" s="42"/>
      <c r="M29" s="41"/>
      <c r="N29" s="42"/>
      <c r="O29" s="41"/>
      <c r="P29" s="42"/>
      <c r="Q29" s="41"/>
      <c r="R29" s="42"/>
      <c r="S29" s="41"/>
      <c r="T29" s="42"/>
    </row>
    <row r="30" spans="1:20">
      <c r="A30" s="34"/>
      <c r="B30" s="34"/>
      <c r="C30" s="34"/>
      <c r="D30" s="34"/>
      <c r="E30" s="34"/>
      <c r="F30" s="34"/>
      <c r="G30" s="34"/>
    </row>
  </sheetData>
  <mergeCells count="5">
    <mergeCell ref="A1:H1"/>
    <mergeCell ref="A3:B3"/>
    <mergeCell ref="A5:B6"/>
    <mergeCell ref="C5:C6"/>
    <mergeCell ref="D5:K5"/>
  </mergeCells>
  <pageMargins left="0.7" right="0.7" top="0.75" bottom="0.75" header="0.3" footer="0.3"/>
  <pageSetup paperSize="9" orientation="portrait" r:id="rId1"/>
  <ignoredErrors>
    <ignoredError sqref="D29 C11:D11 C19:D19 C12:D18 C28:D28 C20:D27 K12:K18 K20:K27 K11 K19 K28 J20:J27 J12:J18 J9:J10 J8 H20:H27 H12:H18 H9:H10 H8 F20:F27 E28:J28 F12:F18 E19:J19 F8 F29 H29 J29 E11:J11 F9:F10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U30"/>
  <sheetViews>
    <sheetView showGridLines="0" showRowColHeaders="0" workbookViewId="0">
      <selection activeCell="J4" sqref="J4:O29"/>
    </sheetView>
  </sheetViews>
  <sheetFormatPr defaultRowHeight="13.5"/>
  <cols>
    <col min="1" max="1" width="8.1640625" style="11" customWidth="1"/>
    <col min="2" max="2" width="12.83203125" style="11" customWidth="1"/>
    <col min="3" max="3" width="10" style="11" customWidth="1"/>
    <col min="4" max="4" width="10.33203125" style="11" customWidth="1"/>
    <col min="5" max="5" width="9.33203125" style="11" customWidth="1"/>
    <col min="6" max="6" width="10.33203125" style="11" customWidth="1"/>
    <col min="7" max="7" width="9.33203125" style="11" customWidth="1"/>
    <col min="8" max="8" width="10.33203125" style="11" customWidth="1"/>
    <col min="9" max="9" width="9.33203125" style="11" customWidth="1"/>
    <col min="10" max="10" width="9.83203125" style="11" bestFit="1" customWidth="1"/>
    <col min="11" max="11" width="13.5" style="11" bestFit="1" customWidth="1"/>
    <col min="12" max="12" width="9.83203125" style="11" bestFit="1" customWidth="1"/>
    <col min="13" max="13" width="12.33203125" style="11" bestFit="1" customWidth="1"/>
    <col min="14" max="14" width="9.83203125" style="11" bestFit="1" customWidth="1"/>
    <col min="15" max="15" width="11.33203125" style="11" customWidth="1"/>
    <col min="16" max="16" width="9.83203125" style="11" bestFit="1" customWidth="1"/>
    <col min="17" max="17" width="12.33203125" style="11" bestFit="1" customWidth="1"/>
    <col min="18" max="16384" width="9.33203125" style="11"/>
  </cols>
  <sheetData>
    <row r="1" spans="1:21" s="99" customFormat="1" ht="23.25">
      <c r="A1" s="203" t="str">
        <f>"EDU Attach/Connect To Services " &amp; Home!E13</f>
        <v>EDU Attach/Connect To Services Q1-2014 QTD</v>
      </c>
      <c r="B1" s="203"/>
      <c r="C1" s="203"/>
      <c r="D1" s="203"/>
      <c r="E1" s="203"/>
      <c r="F1" s="203"/>
      <c r="G1" s="203"/>
      <c r="H1" s="203"/>
      <c r="I1" s="203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</row>
    <row r="2" spans="1:21" s="99" customFormat="1" ht="10.5" customHeight="1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</row>
    <row r="3" spans="1:21" ht="16.5" customHeight="1" thickBot="1">
      <c r="A3" s="214"/>
      <c r="B3" s="214"/>
      <c r="O3" s="102" t="s">
        <v>29</v>
      </c>
    </row>
    <row r="4" spans="1:21" ht="22.5" customHeight="1" thickBot="1">
      <c r="A4" s="104"/>
      <c r="B4" s="105"/>
      <c r="C4" s="223" t="s">
        <v>44</v>
      </c>
      <c r="D4" s="223"/>
      <c r="E4" s="223"/>
      <c r="F4" s="223"/>
      <c r="G4" s="223"/>
      <c r="H4" s="223"/>
      <c r="I4" s="223"/>
      <c r="J4" s="223" t="s">
        <v>45</v>
      </c>
      <c r="K4" s="223"/>
      <c r="L4" s="223"/>
      <c r="M4" s="223"/>
      <c r="N4" s="223"/>
      <c r="O4" s="223"/>
      <c r="Q4" s="38"/>
    </row>
    <row r="5" spans="1:21" ht="12.75" customHeight="1">
      <c r="A5" s="224"/>
      <c r="B5" s="225"/>
      <c r="C5" s="228" t="s">
        <v>21</v>
      </c>
      <c r="D5" s="230"/>
      <c r="E5" s="231"/>
      <c r="F5" s="231"/>
      <c r="G5" s="231"/>
      <c r="H5" s="231"/>
      <c r="I5" s="232"/>
      <c r="J5" s="231"/>
      <c r="K5" s="231"/>
      <c r="L5" s="231"/>
      <c r="M5" s="231"/>
      <c r="N5" s="231"/>
      <c r="O5" s="232"/>
      <c r="P5" s="41"/>
      <c r="Q5" s="42"/>
    </row>
    <row r="6" spans="1:21" ht="15" customHeight="1" thickBot="1">
      <c r="A6" s="226"/>
      <c r="B6" s="227"/>
      <c r="C6" s="229"/>
      <c r="D6" s="109" t="s">
        <v>22</v>
      </c>
      <c r="E6" s="110"/>
      <c r="F6" s="109" t="s">
        <v>23</v>
      </c>
      <c r="G6" s="110"/>
      <c r="H6" s="109" t="s">
        <v>35</v>
      </c>
      <c r="I6" s="156"/>
      <c r="J6" s="109" t="s">
        <v>22</v>
      </c>
      <c r="K6" s="110"/>
      <c r="L6" s="109" t="s">
        <v>23</v>
      </c>
      <c r="M6" s="110"/>
      <c r="N6" s="109" t="s">
        <v>35</v>
      </c>
      <c r="O6" s="156"/>
      <c r="P6" s="43"/>
      <c r="Q6" s="39"/>
    </row>
    <row r="7" spans="1:21" ht="36">
      <c r="A7" s="141" t="s">
        <v>0</v>
      </c>
      <c r="B7" s="150" t="s">
        <v>36</v>
      </c>
      <c r="C7" s="158" t="s">
        <v>37</v>
      </c>
      <c r="D7" s="106" t="s">
        <v>38</v>
      </c>
      <c r="E7" s="21" t="s">
        <v>37</v>
      </c>
      <c r="F7" s="106" t="s">
        <v>38</v>
      </c>
      <c r="G7" s="21" t="s">
        <v>37</v>
      </c>
      <c r="H7" s="106" t="s">
        <v>38</v>
      </c>
      <c r="I7" s="157" t="s">
        <v>37</v>
      </c>
      <c r="J7" s="111" t="s">
        <v>38</v>
      </c>
      <c r="K7" s="21" t="s">
        <v>37</v>
      </c>
      <c r="L7" s="106" t="s">
        <v>38</v>
      </c>
      <c r="M7" s="21" t="s">
        <v>37</v>
      </c>
      <c r="N7" s="106" t="s">
        <v>38</v>
      </c>
      <c r="O7" s="157" t="s">
        <v>37</v>
      </c>
      <c r="P7" s="43"/>
      <c r="Q7" s="39"/>
    </row>
    <row r="8" spans="1:21">
      <c r="A8" s="142"/>
      <c r="B8" s="151" t="s">
        <v>15</v>
      </c>
      <c r="C8" s="124">
        <f>IFERROR(VLOOKUP($B8,PSPivot!$G:$L,MATCH($C$5,PSPivot!$7:$7,0),0),0)</f>
        <v>830899.29487800598</v>
      </c>
      <c r="D8" s="53">
        <f>IFERROR(E8/$C8,0)</f>
        <v>3.6224787499722464E-3</v>
      </c>
      <c r="E8" s="24">
        <f>IFERROR(GETPIVOTDATA("Total",EduPivot!$A$5,"Subregion",$B8,"PL_Portfolio",D$6),0)</f>
        <v>3009.9150390625</v>
      </c>
      <c r="F8" s="23">
        <f>IFERROR(G8/$C8,0)</f>
        <v>0</v>
      </c>
      <c r="G8" s="24">
        <f>IFERROR(GETPIVOTDATA("Total",EduPivot!$A$5,"Subregion",$B8,"PL_Portfolio",F$6),0)</f>
        <v>0</v>
      </c>
      <c r="H8" s="23">
        <f>IFERROR(I8/$C8,0)</f>
        <v>3.6224787499722464E-3</v>
      </c>
      <c r="I8" s="126">
        <f>G8+E8</f>
        <v>3009.9150390625</v>
      </c>
      <c r="J8" s="112">
        <f>IFERROR(K8/$C8,0)</f>
        <v>3.3602039160029011E-2</v>
      </c>
      <c r="K8" s="24">
        <f>IFERROR(GETPIVOTDATA("Total",PSPivot!$G$6,"Subregion",$B8,"PL_Portfolio",J$6),0)</f>
        <v>27919.91064453125</v>
      </c>
      <c r="L8" s="23">
        <f>IFERROR(M8/$C8,0)</f>
        <v>8.0300269145751169E-2</v>
      </c>
      <c r="M8" s="24">
        <f>IFERROR(GETPIVOTDATA("Total",PSPivot!$G$6,"Subregion",$B8,"PL_Portfolio",L$6),0)</f>
        <v>66721.43701171875</v>
      </c>
      <c r="N8" s="23">
        <f>IFERROR(O8/$C8,0)</f>
        <v>0.11390230830578019</v>
      </c>
      <c r="O8" s="126">
        <f>M8+K8</f>
        <v>94641.34765625</v>
      </c>
      <c r="P8" s="41"/>
      <c r="Q8" s="42"/>
    </row>
    <row r="9" spans="1:21">
      <c r="A9" s="144"/>
      <c r="B9" s="152" t="s">
        <v>10</v>
      </c>
      <c r="C9" s="124">
        <f>IFERROR(VLOOKUP($B9,PSPivot!$G:$L,MATCH($C$5,PSPivot!$7:$7,0),0),0)</f>
        <v>231789.41284179688</v>
      </c>
      <c r="D9" s="26">
        <f t="shared" ref="D9:D29" si="0">IFERROR(E9/$C9,0)</f>
        <v>0</v>
      </c>
      <c r="E9" s="24">
        <f>IFERROR(GETPIVOTDATA("Total",EduPivot!$A$5,"Subregion",$B9,"PL_Portfolio",D$6),0)</f>
        <v>0</v>
      </c>
      <c r="F9" s="26">
        <f t="shared" ref="F9:F29" si="1">IFERROR(G9/$C9,0)</f>
        <v>0</v>
      </c>
      <c r="G9" s="24">
        <f>IFERROR(GETPIVOTDATA("Total",EduPivot!$A$5,"Subregion",$B9,"PL_Portfolio",F$6),0)</f>
        <v>0</v>
      </c>
      <c r="H9" s="26">
        <f t="shared" ref="H9:H29" si="2">IFERROR(I9/$C9,0)</f>
        <v>0</v>
      </c>
      <c r="I9" s="126">
        <f>G9+E9</f>
        <v>0</v>
      </c>
      <c r="J9" s="113">
        <f t="shared" ref="J9:J27" si="3">IFERROR(K9/$C9,0)</f>
        <v>0.87523215892624873</v>
      </c>
      <c r="K9" s="24">
        <f>IFERROR(GETPIVOTDATA("Total",PSPivot!$G$6,"Subregion",$B9,"PL_Portfolio",J$6),0)</f>
        <v>202869.54821777344</v>
      </c>
      <c r="L9" s="26">
        <f t="shared" ref="L9:L27" si="4">IFERROR(M9/$C9,0)</f>
        <v>0.11132087180068945</v>
      </c>
      <c r="M9" s="24">
        <f>IFERROR(GETPIVOTDATA("Total",PSPivot!$G$6,"Subregion",$B9,"PL_Portfolio",L$6),0)</f>
        <v>25802.99951171875</v>
      </c>
      <c r="N9" s="26">
        <f t="shared" ref="N9:N27" si="5">IFERROR(O9/$C9,0)</f>
        <v>0.98655303072693812</v>
      </c>
      <c r="O9" s="126">
        <f>M9+K9</f>
        <v>228672.54772949219</v>
      </c>
      <c r="P9" s="46"/>
      <c r="Q9" s="45"/>
    </row>
    <row r="10" spans="1:21">
      <c r="A10" s="145"/>
      <c r="B10" s="153" t="s">
        <v>14</v>
      </c>
      <c r="C10" s="124">
        <f>IFERROR(VLOOKUP($B10,PSPivot!$G:$L,MATCH($C$5,PSPivot!$7:$7,0),0),0)</f>
        <v>6270308.6351521481</v>
      </c>
      <c r="D10" s="28">
        <f t="shared" si="0"/>
        <v>1.7808931983663099E-2</v>
      </c>
      <c r="E10" s="24">
        <f>IFERROR(GETPIVOTDATA("Total",EduPivot!$A$5,"Subregion",$B10,"PL_Portfolio",D$6),0)</f>
        <v>111667.5</v>
      </c>
      <c r="F10" s="28">
        <f t="shared" si="1"/>
        <v>1.9723592123749537E-2</v>
      </c>
      <c r="G10" s="24">
        <f>IFERROR(GETPIVOTDATA("Total",EduPivot!$A$5,"Subregion",$B10,"PL_Portfolio",F$6),0)</f>
        <v>123673.01000976563</v>
      </c>
      <c r="H10" s="28">
        <f t="shared" si="2"/>
        <v>3.7532524107412639E-2</v>
      </c>
      <c r="I10" s="126">
        <f>G10+E10</f>
        <v>235340.51000976563</v>
      </c>
      <c r="J10" s="114">
        <f t="shared" si="3"/>
        <v>0.10471932055781567</v>
      </c>
      <c r="K10" s="24">
        <f>IFERROR(GETPIVOTDATA("Total",PSPivot!$G$6,"Subregion",$B10,"PL_Portfolio",J$6),0)</f>
        <v>656622.4599609375</v>
      </c>
      <c r="L10" s="28">
        <f t="shared" si="4"/>
        <v>3.4562958924356998E-2</v>
      </c>
      <c r="M10" s="24">
        <f>IFERROR(GETPIVOTDATA("Total",PSPivot!$G$6,"Subregion",$B10,"PL_Portfolio",L$6),0)</f>
        <v>216720.41979980469</v>
      </c>
      <c r="N10" s="28">
        <f t="shared" si="5"/>
        <v>0.13928227948217267</v>
      </c>
      <c r="O10" s="126">
        <f>M10+K10</f>
        <v>873342.87976074219</v>
      </c>
      <c r="P10" s="41"/>
      <c r="Q10" s="42"/>
    </row>
    <row r="11" spans="1:21">
      <c r="A11" s="146" t="s">
        <v>9</v>
      </c>
      <c r="B11" s="154"/>
      <c r="C11" s="127">
        <f>SUM(C8:C10)</f>
        <v>7332997.3428719509</v>
      </c>
      <c r="D11" s="30">
        <f t="shared" si="0"/>
        <v>1.5638545832903489E-2</v>
      </c>
      <c r="E11" s="31">
        <f>SUM(E8:E10)</f>
        <v>114677.4150390625</v>
      </c>
      <c r="F11" s="30">
        <f t="shared" si="1"/>
        <v>1.6865274079225206E-2</v>
      </c>
      <c r="G11" s="31">
        <f>SUM(G8:G10)</f>
        <v>123673.01000976563</v>
      </c>
      <c r="H11" s="30">
        <f t="shared" si="2"/>
        <v>3.2503819912128695E-2</v>
      </c>
      <c r="I11" s="128">
        <f>SUM(I8:I10)</f>
        <v>238350.42504882813</v>
      </c>
      <c r="J11" s="103">
        <f t="shared" si="3"/>
        <v>0.12101626079080091</v>
      </c>
      <c r="K11" s="31">
        <f>SUM(K8:K10)</f>
        <v>887411.91882324219</v>
      </c>
      <c r="L11" s="30">
        <f t="shared" si="4"/>
        <v>4.2171685310079109E-2</v>
      </c>
      <c r="M11" s="31">
        <f>SUM(M8:M10)</f>
        <v>309244.85632324219</v>
      </c>
      <c r="N11" s="30">
        <f t="shared" si="5"/>
        <v>0.16318794610088003</v>
      </c>
      <c r="O11" s="128">
        <f>SUM(O8:O10)</f>
        <v>1196656.7751464844</v>
      </c>
      <c r="P11" s="46"/>
      <c r="Q11" s="45"/>
    </row>
    <row r="12" spans="1:21">
      <c r="A12" s="144"/>
      <c r="B12" s="152" t="s">
        <v>11</v>
      </c>
      <c r="C12" s="124">
        <f>IFERROR(VLOOKUP($B12,PSPivot!$G:$L,MATCH($C$5,PSPivot!$7:$7,0),0),0)</f>
        <v>664407.90185546875</v>
      </c>
      <c r="D12" s="26">
        <f t="shared" si="0"/>
        <v>4.6858315605979188E-2</v>
      </c>
      <c r="E12" s="24">
        <f>IFERROR(GETPIVOTDATA("Total",EduPivot!$A$5,"Subregion",$B12,"PL_Portfolio",D$6),0)</f>
        <v>31133.03515625</v>
      </c>
      <c r="F12" s="26">
        <f t="shared" si="1"/>
        <v>4.2338494278604206E-2</v>
      </c>
      <c r="G12" s="24">
        <f>IFERROR(GETPIVOTDATA("Total",EduPivot!$A$5,"Subregion",$B12,"PL_Portfolio",F$6),0)</f>
        <v>28130.030151367188</v>
      </c>
      <c r="H12" s="26">
        <f t="shared" si="2"/>
        <v>8.9196809884583395E-2</v>
      </c>
      <c r="I12" s="126">
        <f>G12+E12</f>
        <v>59263.065307617188</v>
      </c>
      <c r="J12" s="113">
        <f t="shared" si="3"/>
        <v>9.7722305012335267E-2</v>
      </c>
      <c r="K12" s="24">
        <f>IFERROR(GETPIVOTDATA("Total",PSPivot!$G$6,"Subregion",$B12,"PL_Portfolio",J$6),0)</f>
        <v>64927.47163772583</v>
      </c>
      <c r="L12" s="26">
        <f t="shared" si="4"/>
        <v>2.9354742311475713E-2</v>
      </c>
      <c r="M12" s="24">
        <f>IFERROR(GETPIVOTDATA("Total",PSPivot!$G$6,"Subregion",$B12,"PL_Portfolio",L$6),0)</f>
        <v>19503.522748675532</v>
      </c>
      <c r="N12" s="26">
        <f t="shared" si="5"/>
        <v>0.12707704732381098</v>
      </c>
      <c r="O12" s="126">
        <f t="shared" ref="O12:O18" si="6">M12+K12</f>
        <v>84430.994386401362</v>
      </c>
      <c r="P12" s="46"/>
      <c r="Q12" s="45"/>
    </row>
    <row r="13" spans="1:21">
      <c r="A13" s="144"/>
      <c r="B13" s="152" t="s">
        <v>16</v>
      </c>
      <c r="C13" s="124">
        <f>IFERROR(VLOOKUP($B13,PSPivot!$G:$L,MATCH($C$5,PSPivot!$7:$7,0),0),0)</f>
        <v>2997916.4430236816</v>
      </c>
      <c r="D13" s="26">
        <f t="shared" si="0"/>
        <v>2.359359648731086E-2</v>
      </c>
      <c r="E13" s="24">
        <f>IFERROR(GETPIVOTDATA("Total",EduPivot!$A$5,"Subregion",$B13,"PL_Portfolio",D$6),0)</f>
        <v>70731.630859375</v>
      </c>
      <c r="F13" s="26">
        <f t="shared" si="1"/>
        <v>0</v>
      </c>
      <c r="G13" s="24">
        <f>IFERROR(GETPIVOTDATA("Total",EduPivot!$A$5,"Subregion",$B13,"PL_Portfolio",F$6),0)</f>
        <v>0</v>
      </c>
      <c r="H13" s="26">
        <f t="shared" si="2"/>
        <v>2.359359648731086E-2</v>
      </c>
      <c r="I13" s="126">
        <f t="shared" ref="I13:I18" si="7">G13+E13</f>
        <v>70731.630859375</v>
      </c>
      <c r="J13" s="113">
        <f t="shared" si="3"/>
        <v>0.12418420222576743</v>
      </c>
      <c r="K13" s="24">
        <f>IFERROR(GETPIVOTDATA("Total",PSPivot!$G$6,"Subregion",$B13,"PL_Portfolio",J$6),0)</f>
        <v>372293.86181640625</v>
      </c>
      <c r="L13" s="26">
        <f t="shared" si="4"/>
        <v>0</v>
      </c>
      <c r="M13" s="24">
        <f>IFERROR(GETPIVOTDATA("Total",PSPivot!$G$6,"Subregion",$B13,"PL_Portfolio",L$6),0)</f>
        <v>0</v>
      </c>
      <c r="N13" s="26">
        <f t="shared" si="5"/>
        <v>0.12418420222576743</v>
      </c>
      <c r="O13" s="126">
        <f t="shared" si="6"/>
        <v>372293.86181640625</v>
      </c>
      <c r="P13" s="46"/>
      <c r="Q13" s="45"/>
    </row>
    <row r="14" spans="1:21">
      <c r="A14" s="144"/>
      <c r="B14" s="152" t="s">
        <v>17</v>
      </c>
      <c r="C14" s="124">
        <f>IFERROR(VLOOKUP($B14,PSPivot!$G:$L,MATCH($C$5,PSPivot!$7:$7,0),0),0)</f>
        <v>-103594.82958984375</v>
      </c>
      <c r="D14" s="26">
        <f t="shared" si="0"/>
        <v>0</v>
      </c>
      <c r="E14" s="24">
        <f>IFERROR(GETPIVOTDATA("Total",EduPivot!$A$5,"Subregion",$B14,"PL_Portfolio",D$6),0)</f>
        <v>0</v>
      </c>
      <c r="F14" s="26">
        <f t="shared" si="1"/>
        <v>0</v>
      </c>
      <c r="G14" s="24">
        <f>IFERROR(GETPIVOTDATA("Total",EduPivot!$A$5,"Subregion",$B14,"PL_Portfolio",F$6),0)</f>
        <v>0</v>
      </c>
      <c r="H14" s="26">
        <f t="shared" si="2"/>
        <v>0</v>
      </c>
      <c r="I14" s="126">
        <f t="shared" si="7"/>
        <v>0</v>
      </c>
      <c r="J14" s="113">
        <f t="shared" si="3"/>
        <v>-1.1537310383704475</v>
      </c>
      <c r="K14" s="24">
        <f>IFERROR(GETPIVOTDATA("Total",PSPivot!$G$6,"Subregion",$B14,"PL_Portfolio",J$6),0)</f>
        <v>119520.5703125</v>
      </c>
      <c r="L14" s="26">
        <f t="shared" si="4"/>
        <v>-0.73079194409708048</v>
      </c>
      <c r="M14" s="24">
        <f>IFERROR(GETPIVOTDATA("Total",PSPivot!$G$6,"Subregion",$B14,"PL_Portfolio",L$6),0)</f>
        <v>75706.266914367676</v>
      </c>
      <c r="N14" s="26">
        <f t="shared" si="5"/>
        <v>-1.884522982467528</v>
      </c>
      <c r="O14" s="126">
        <f t="shared" si="6"/>
        <v>195226.83722686768</v>
      </c>
      <c r="P14" s="46"/>
      <c r="Q14" s="45"/>
    </row>
    <row r="15" spans="1:21">
      <c r="A15" s="144"/>
      <c r="B15" s="152" t="s">
        <v>6</v>
      </c>
      <c r="C15" s="124">
        <f>IFERROR(VLOOKUP($B15,PSPivot!$G:$L,MATCH($C$5,PSPivot!$7:$7,0),0),0)</f>
        <v>880342.30419921875</v>
      </c>
      <c r="D15" s="26">
        <f t="shared" si="0"/>
        <v>9.6390184837320137E-3</v>
      </c>
      <c r="E15" s="24">
        <f>IFERROR(GETPIVOTDATA("Total",EduPivot!$A$5,"Subregion",$B15,"PL_Portfolio",D$6),0)</f>
        <v>8485.6357421875</v>
      </c>
      <c r="F15" s="26">
        <f t="shared" si="1"/>
        <v>0</v>
      </c>
      <c r="G15" s="24">
        <f>IFERROR(GETPIVOTDATA("Total",EduPivot!$A$5,"Subregion",$B15,"PL_Portfolio",F$6),0)</f>
        <v>0</v>
      </c>
      <c r="H15" s="26">
        <f t="shared" si="2"/>
        <v>9.6390184837320137E-3</v>
      </c>
      <c r="I15" s="126">
        <f t="shared" si="7"/>
        <v>8485.6357421875</v>
      </c>
      <c r="J15" s="113">
        <f t="shared" si="3"/>
        <v>5.6080655810879655E-2</v>
      </c>
      <c r="K15" s="24">
        <f>IFERROR(GETPIVOTDATA("Total",PSPivot!$G$6,"Subregion",$B15,"PL_Portfolio",J$6),0)</f>
        <v>49370.173757553101</v>
      </c>
      <c r="L15" s="26">
        <f t="shared" si="4"/>
        <v>2.3924829108069352E-4</v>
      </c>
      <c r="M15" s="24">
        <f>IFERROR(GETPIVOTDATA("Total",PSPivot!$G$6,"Subregion",$B15,"PL_Portfolio",L$6),0)</f>
        <v>210.62039184570313</v>
      </c>
      <c r="N15" s="26">
        <f t="shared" si="5"/>
        <v>5.6319904101960347E-2</v>
      </c>
      <c r="O15" s="126">
        <f t="shared" si="6"/>
        <v>49580.794149398804</v>
      </c>
      <c r="P15" s="46"/>
      <c r="Q15" s="45"/>
    </row>
    <row r="16" spans="1:21">
      <c r="A16" s="144"/>
      <c r="B16" s="152" t="s">
        <v>7</v>
      </c>
      <c r="C16" s="124">
        <f>IFERROR(VLOOKUP($B16,PSPivot!$G:$L,MATCH($C$5,PSPivot!$7:$7,0),0),0)</f>
        <v>9425.0703125</v>
      </c>
      <c r="D16" s="26">
        <f t="shared" si="0"/>
        <v>0</v>
      </c>
      <c r="E16" s="24">
        <f>IFERROR(GETPIVOTDATA("Total",EduPivot!$A$5,"Subregion",$B16,"PL_Portfolio",D$6),0)</f>
        <v>0</v>
      </c>
      <c r="F16" s="26">
        <f t="shared" si="1"/>
        <v>0</v>
      </c>
      <c r="G16" s="24">
        <f>IFERROR(GETPIVOTDATA("Total",EduPivot!$A$5,"Subregion",$B16,"PL_Portfolio",F$6),0)</f>
        <v>0</v>
      </c>
      <c r="H16" s="26">
        <f t="shared" si="2"/>
        <v>0</v>
      </c>
      <c r="I16" s="126">
        <f t="shared" si="7"/>
        <v>0</v>
      </c>
      <c r="J16" s="113">
        <f t="shared" si="3"/>
        <v>2.6515567067221815</v>
      </c>
      <c r="K16" s="24">
        <f>IFERROR(GETPIVOTDATA("Total",PSPivot!$G$6,"Subregion",$B16,"PL_Portfolio",J$6),0)</f>
        <v>24991.1083984375</v>
      </c>
      <c r="L16" s="26">
        <f t="shared" si="4"/>
        <v>0</v>
      </c>
      <c r="M16" s="24">
        <f>IFERROR(GETPIVOTDATA("Total",PSPivot!$G$6,"Subregion",$B16,"PL_Portfolio",L$6),0)</f>
        <v>0</v>
      </c>
      <c r="N16" s="26">
        <f t="shared" si="5"/>
        <v>2.6515567067221815</v>
      </c>
      <c r="O16" s="126">
        <f t="shared" si="6"/>
        <v>24991.1083984375</v>
      </c>
      <c r="P16" s="46"/>
      <c r="Q16" s="45"/>
    </row>
    <row r="17" spans="1:17">
      <c r="A17" s="145"/>
      <c r="B17" s="153" t="s">
        <v>12</v>
      </c>
      <c r="C17" s="124">
        <f>IFERROR(VLOOKUP($B17,PSPivot!$G:$L,MATCH($C$5,PSPivot!$7:$7,0),0),0)</f>
        <v>2415559.4729003906</v>
      </c>
      <c r="D17" s="28">
        <f t="shared" si="0"/>
        <v>8.2475424717165124E-2</v>
      </c>
      <c r="E17" s="24">
        <f>IFERROR(GETPIVOTDATA("Total",EduPivot!$A$5,"Subregion",$B17,"PL_Portfolio",D$6),0)</f>
        <v>199224.29345703125</v>
      </c>
      <c r="F17" s="28">
        <f t="shared" si="1"/>
        <v>0</v>
      </c>
      <c r="G17" s="24">
        <f>IFERROR(GETPIVOTDATA("Total",EduPivot!$A$5,"Subregion",$B17,"PL_Portfolio",F$6),0)</f>
        <v>0</v>
      </c>
      <c r="H17" s="28">
        <f t="shared" si="2"/>
        <v>8.2475424717165124E-2</v>
      </c>
      <c r="I17" s="126">
        <f t="shared" si="7"/>
        <v>199224.29345703125</v>
      </c>
      <c r="J17" s="114">
        <f t="shared" si="3"/>
        <v>1.5993066635985206E-2</v>
      </c>
      <c r="K17" s="24">
        <f>IFERROR(GETPIVOTDATA("Total",PSPivot!$G$6,"Subregion",$B17,"PL_Portfolio",J$6),0)</f>
        <v>38632.20361328125</v>
      </c>
      <c r="L17" s="28">
        <f t="shared" si="4"/>
        <v>0</v>
      </c>
      <c r="M17" s="24">
        <f>IFERROR(GETPIVOTDATA("Total",PSPivot!$G$6,"Subregion",$B17,"PL_Portfolio",L$6),0)</f>
        <v>0</v>
      </c>
      <c r="N17" s="28">
        <f t="shared" si="5"/>
        <v>1.5993066635985206E-2</v>
      </c>
      <c r="O17" s="126">
        <f t="shared" si="6"/>
        <v>38632.20361328125</v>
      </c>
      <c r="P17" s="41"/>
      <c r="Q17" s="42"/>
    </row>
    <row r="18" spans="1:17">
      <c r="A18" s="148"/>
      <c r="B18" s="153" t="s">
        <v>41</v>
      </c>
      <c r="C18" s="124">
        <f>IFERROR(VLOOKUP($B18,PSPivot!$G:$L,MATCH($C$5,PSPivot!$7:$7,0),0),0)</f>
        <v>0</v>
      </c>
      <c r="D18" s="28">
        <f t="shared" si="0"/>
        <v>0</v>
      </c>
      <c r="E18" s="24">
        <f>IFERROR(GETPIVOTDATA("Total",EduPivot!$A$5,"Subregion",$B18,"PL_Portfolio",D$6),0)</f>
        <v>0</v>
      </c>
      <c r="F18" s="28">
        <f t="shared" si="1"/>
        <v>0</v>
      </c>
      <c r="G18" s="24">
        <f>IFERROR(GETPIVOTDATA("Total",EduPivot!$A$5,"Subregion",$B18,"PL_Portfolio",F$6),0)</f>
        <v>0</v>
      </c>
      <c r="H18" s="28">
        <f t="shared" si="2"/>
        <v>0</v>
      </c>
      <c r="I18" s="126">
        <f t="shared" si="7"/>
        <v>0</v>
      </c>
      <c r="J18" s="114">
        <f t="shared" si="3"/>
        <v>0</v>
      </c>
      <c r="K18" s="24">
        <f>IFERROR(GETPIVOTDATA("Total",PSPivot!$G$6,"Subregion",$B18,"PL_Portfolio",J$6),0)</f>
        <v>0</v>
      </c>
      <c r="L18" s="28">
        <f t="shared" si="4"/>
        <v>0</v>
      </c>
      <c r="M18" s="24">
        <f>IFERROR(GETPIVOTDATA("Total",PSPivot!$G$6,"Subregion",$B18,"PL_Portfolio",L$6),0)</f>
        <v>0</v>
      </c>
      <c r="N18" s="28">
        <f t="shared" si="5"/>
        <v>0</v>
      </c>
      <c r="O18" s="126">
        <f t="shared" si="6"/>
        <v>0</v>
      </c>
      <c r="P18" s="41"/>
      <c r="Q18" s="42"/>
    </row>
    <row r="19" spans="1:17">
      <c r="A19" s="146" t="s">
        <v>5</v>
      </c>
      <c r="B19" s="154"/>
      <c r="C19" s="127">
        <f>SUM(C12:C18)</f>
        <v>6864056.362701416</v>
      </c>
      <c r="D19" s="30">
        <f t="shared" si="0"/>
        <v>4.5100823602941348E-2</v>
      </c>
      <c r="E19" s="31">
        <f>SUM(E12:E18)</f>
        <v>309574.59521484375</v>
      </c>
      <c r="F19" s="30">
        <f t="shared" si="1"/>
        <v>4.098164214417427E-3</v>
      </c>
      <c r="G19" s="31">
        <f>SUM(G12:G18)</f>
        <v>28130.030151367188</v>
      </c>
      <c r="H19" s="30">
        <f t="shared" si="2"/>
        <v>4.9198987817358771E-2</v>
      </c>
      <c r="I19" s="128">
        <f>SUM(I12:I18)</f>
        <v>337704.62536621094</v>
      </c>
      <c r="J19" s="103">
        <f t="shared" si="3"/>
        <v>9.7571370942578201E-2</v>
      </c>
      <c r="K19" s="31">
        <f>SUM(K12:K18)</f>
        <v>669735.38953590393</v>
      </c>
      <c r="L19" s="30">
        <f t="shared" si="4"/>
        <v>1.3901460741696953E-2</v>
      </c>
      <c r="M19" s="31">
        <f>SUM(M12:M18)</f>
        <v>95420.410054888911</v>
      </c>
      <c r="N19" s="30">
        <f t="shared" si="5"/>
        <v>0.11147283168427514</v>
      </c>
      <c r="O19" s="128">
        <f>SUM(O12:O18)</f>
        <v>765155.79959079286</v>
      </c>
      <c r="P19" s="46"/>
      <c r="Q19" s="45"/>
    </row>
    <row r="20" spans="1:17">
      <c r="A20" s="144"/>
      <c r="B20" s="152" t="s">
        <v>8</v>
      </c>
      <c r="C20" s="124">
        <f>IFERROR(VLOOKUP($B20,PSPivot!$G:$L,MATCH($C$5,PSPivot!$7:$7,0),0),0)</f>
        <v>426160.46417236328</v>
      </c>
      <c r="D20" s="26">
        <f t="shared" si="0"/>
        <v>0</v>
      </c>
      <c r="E20" s="24">
        <f>IFERROR(GETPIVOTDATA("Total",EduPivot!$A$5,"Subregion",$B20,"PL_Portfolio",D$6),0)</f>
        <v>0</v>
      </c>
      <c r="F20" s="26">
        <f t="shared" si="1"/>
        <v>0</v>
      </c>
      <c r="G20" s="24">
        <f>IFERROR(GETPIVOTDATA("Total",EduPivot!$A$5,"Subregion",$B20,"PL_Portfolio",F$6),0)</f>
        <v>0</v>
      </c>
      <c r="H20" s="26">
        <f t="shared" si="2"/>
        <v>0</v>
      </c>
      <c r="I20" s="126">
        <f>G20+E20</f>
        <v>0</v>
      </c>
      <c r="J20" s="113">
        <f t="shared" si="3"/>
        <v>0.18228311844643807</v>
      </c>
      <c r="K20" s="24">
        <f>IFERROR(GETPIVOTDATA("Total",PSPivot!$G$6,"Subregion",$B20,"PL_Portfolio",J$6),0)</f>
        <v>77681.858367919922</v>
      </c>
      <c r="L20" s="26">
        <f t="shared" si="4"/>
        <v>1.8177096456672214E-2</v>
      </c>
      <c r="M20" s="24">
        <f>IFERROR(GETPIVOTDATA("Total",PSPivot!$G$6,"Subregion",$B20,"PL_Portfolio",L$6),0)</f>
        <v>7746.35986328125</v>
      </c>
      <c r="N20" s="26">
        <f t="shared" si="5"/>
        <v>0.20046021490311028</v>
      </c>
      <c r="O20" s="126">
        <f t="shared" ref="O20:O27" si="8">M20+K20</f>
        <v>85428.218231201172</v>
      </c>
      <c r="P20" s="46"/>
      <c r="Q20" s="45"/>
    </row>
    <row r="21" spans="1:17">
      <c r="A21" s="144"/>
      <c r="B21" s="152" t="s">
        <v>112</v>
      </c>
      <c r="C21" s="124">
        <f>IFERROR(VLOOKUP($B21,PSPivot!$G:$L,MATCH($C$5,PSPivot!$7:$7,0),0),0)</f>
        <v>5973451.2581470907</v>
      </c>
      <c r="D21" s="26">
        <f t="shared" si="0"/>
        <v>3.5501358251618688E-2</v>
      </c>
      <c r="E21" s="24">
        <f>IFERROR(GETPIVOTDATA("Total",EduPivot!$A$5,"Subregion",$B21,"PL_Portfolio",D$6),0)</f>
        <v>212065.63311406225</v>
      </c>
      <c r="F21" s="26">
        <f t="shared" si="1"/>
        <v>7.9772106312652798E-3</v>
      </c>
      <c r="G21" s="24">
        <f>IFERROR(GETPIVOTDATA("Total",EduPivot!$A$5,"Subregion",$B21,"PL_Portfolio",F$6),0)</f>
        <v>47651.478881835938</v>
      </c>
      <c r="H21" s="26">
        <f t="shared" si="2"/>
        <v>4.3478568882883969E-2</v>
      </c>
      <c r="I21" s="126">
        <f t="shared" ref="I21:I27" si="9">G21+E21</f>
        <v>259717.11199589819</v>
      </c>
      <c r="J21" s="113">
        <f t="shared" si="3"/>
        <v>5.347817587463774E-2</v>
      </c>
      <c r="K21" s="24">
        <f>IFERROR(GETPIVOTDATA("Total",PSPivot!$G$6,"Subregion",$B21,"PL_Portfolio",J$6),0)</f>
        <v>319449.27696176618</v>
      </c>
      <c r="L21" s="26">
        <f t="shared" si="4"/>
        <v>1.9764280821514539E-2</v>
      </c>
      <c r="M21" s="24">
        <f>IFERROR(GETPIVOTDATA("Total",PSPivot!$G$6,"Subregion",$B21,"PL_Portfolio",L$6),0)</f>
        <v>118060.96813964844</v>
      </c>
      <c r="N21" s="26">
        <f t="shared" si="5"/>
        <v>7.3242456696152272E-2</v>
      </c>
      <c r="O21" s="126">
        <f t="shared" si="8"/>
        <v>437510.24510141462</v>
      </c>
      <c r="P21" s="46"/>
      <c r="Q21" s="45"/>
    </row>
    <row r="22" spans="1:17">
      <c r="A22" s="144"/>
      <c r="B22" s="152" t="s">
        <v>4</v>
      </c>
      <c r="C22" s="124">
        <f>IFERROR(VLOOKUP($B22,PSPivot!$G:$L,MATCH($C$5,PSPivot!$7:$7,0),0),0)</f>
        <v>2431563.4287376404</v>
      </c>
      <c r="D22" s="26">
        <f t="shared" si="0"/>
        <v>2.8890430399512563E-3</v>
      </c>
      <c r="E22" s="24">
        <f>IFERROR(GETPIVOTDATA("Total",EduPivot!$A$5,"Subregion",$B22,"PL_Portfolio",D$6),0)</f>
        <v>7024.8913999944925</v>
      </c>
      <c r="F22" s="26">
        <f t="shared" si="1"/>
        <v>0</v>
      </c>
      <c r="G22" s="24">
        <f>IFERROR(GETPIVOTDATA("Total",EduPivot!$A$5,"Subregion",$B22,"PL_Portfolio",F$6),0)</f>
        <v>0</v>
      </c>
      <c r="H22" s="26">
        <f t="shared" si="2"/>
        <v>2.8890430399512563E-3</v>
      </c>
      <c r="I22" s="126">
        <f t="shared" si="9"/>
        <v>7024.8913999944925</v>
      </c>
      <c r="J22" s="113">
        <f t="shared" si="3"/>
        <v>9.0762034798468172E-2</v>
      </c>
      <c r="K22" s="24">
        <f>IFERROR(GETPIVOTDATA("Total",PSPivot!$G$6,"Subregion",$B22,"PL_Portfolio",J$6),0)</f>
        <v>220693.6445337683</v>
      </c>
      <c r="L22" s="26">
        <f t="shared" si="4"/>
        <v>0</v>
      </c>
      <c r="M22" s="24">
        <f>IFERROR(GETPIVOTDATA("Total",PSPivot!$G$6,"Subregion",$B22,"PL_Portfolio",L$6),0)</f>
        <v>0</v>
      </c>
      <c r="N22" s="26">
        <f t="shared" si="5"/>
        <v>9.0762034798468172E-2</v>
      </c>
      <c r="O22" s="126">
        <f t="shared" si="8"/>
        <v>220693.6445337683</v>
      </c>
      <c r="P22" s="46"/>
      <c r="Q22" s="45"/>
    </row>
    <row r="23" spans="1:17">
      <c r="A23" s="144"/>
      <c r="B23" s="152" t="s">
        <v>113</v>
      </c>
      <c r="C23" s="124">
        <f>IFERROR(VLOOKUP($B23,PSPivot!$G:$L,MATCH($C$5,PSPivot!$7:$7,0),0),0)</f>
        <v>7680</v>
      </c>
      <c r="D23" s="26">
        <f t="shared" si="0"/>
        <v>0</v>
      </c>
      <c r="E23" s="24">
        <f>IFERROR(GETPIVOTDATA("Total",EduPivot!$A$5,"Subregion",$B23,"PL_Portfolio",D$6),0)</f>
        <v>0</v>
      </c>
      <c r="F23" s="26">
        <f t="shared" si="1"/>
        <v>0</v>
      </c>
      <c r="G23" s="24">
        <f>IFERROR(GETPIVOTDATA("Total",EduPivot!$A$5,"Subregion",$B23,"PL_Portfolio",F$6),0)</f>
        <v>0</v>
      </c>
      <c r="H23" s="26">
        <f t="shared" si="2"/>
        <v>0</v>
      </c>
      <c r="I23" s="126">
        <f t="shared" si="9"/>
        <v>0</v>
      </c>
      <c r="J23" s="113">
        <f t="shared" si="3"/>
        <v>17.067173767089844</v>
      </c>
      <c r="K23" s="24">
        <f>IFERROR(GETPIVOTDATA("Total",PSPivot!$G$6,"Subregion",$B23,"PL_Portfolio",J$6),0)</f>
        <v>131075.89453125</v>
      </c>
      <c r="L23" s="26">
        <f t="shared" si="4"/>
        <v>1.3736532847086589</v>
      </c>
      <c r="M23" s="24">
        <f>IFERROR(GETPIVOTDATA("Total",PSPivot!$G$6,"Subregion",$B23,"PL_Portfolio",L$6),0)</f>
        <v>10549.6572265625</v>
      </c>
      <c r="N23" s="26">
        <f t="shared" si="5"/>
        <v>18.440827051798504</v>
      </c>
      <c r="O23" s="126">
        <f t="shared" si="8"/>
        <v>141625.5517578125</v>
      </c>
      <c r="P23" s="46"/>
      <c r="Q23" s="45"/>
    </row>
    <row r="24" spans="1:17">
      <c r="A24" s="144"/>
      <c r="B24" s="152" t="s">
        <v>114</v>
      </c>
      <c r="C24" s="124">
        <f>IFERROR(VLOOKUP($B24,PSPivot!$G:$L,MATCH($C$5,PSPivot!$7:$7,0),0),0)</f>
        <v>4110712.4109504223</v>
      </c>
      <c r="D24" s="26">
        <f t="shared" si="0"/>
        <v>8.320315115285349E-3</v>
      </c>
      <c r="E24" s="24">
        <f>IFERROR(GETPIVOTDATA("Total",EduPivot!$A$5,"Subregion",$B24,"PL_Portfolio",D$6),0)</f>
        <v>34202.422607421875</v>
      </c>
      <c r="F24" s="26">
        <f t="shared" si="1"/>
        <v>7.2557757013379702E-3</v>
      </c>
      <c r="G24" s="24">
        <f>IFERROR(GETPIVOTDATA("Total",EduPivot!$A$5,"Subregion",$B24,"PL_Portfolio",F$6),0)</f>
        <v>29826.4072265625</v>
      </c>
      <c r="H24" s="26">
        <f t="shared" si="2"/>
        <v>1.5576090816623318E-2</v>
      </c>
      <c r="I24" s="126">
        <f t="shared" si="9"/>
        <v>64028.829833984375</v>
      </c>
      <c r="J24" s="113">
        <f t="shared" si="3"/>
        <v>6.8760183853978057E-2</v>
      </c>
      <c r="K24" s="24">
        <f>IFERROR(GETPIVOTDATA("Total",PSPivot!$G$6,"Subregion",$B24,"PL_Portfolio",J$6),0)</f>
        <v>282653.34114778042</v>
      </c>
      <c r="L24" s="26">
        <f t="shared" si="4"/>
        <v>3.3544064545620991E-2</v>
      </c>
      <c r="M24" s="24">
        <f>IFERROR(GETPIVOTDATA("Total",PSPivot!$G$6,"Subregion",$B24,"PL_Portfolio",L$6),0)</f>
        <v>137890.00244140625</v>
      </c>
      <c r="N24" s="26">
        <f t="shared" si="5"/>
        <v>0.10230424839959905</v>
      </c>
      <c r="O24" s="126">
        <f t="shared" si="8"/>
        <v>420543.34358918667</v>
      </c>
      <c r="P24" s="46"/>
      <c r="Q24" s="45"/>
    </row>
    <row r="25" spans="1:17">
      <c r="A25" s="144"/>
      <c r="B25" s="152" t="s">
        <v>115</v>
      </c>
      <c r="C25" s="124">
        <f>IFERROR(VLOOKUP($B25,PSPivot!$G:$L,MATCH($C$5,PSPivot!$7:$7,0),0),0)</f>
        <v>4904908.8899636641</v>
      </c>
      <c r="D25" s="26">
        <f t="shared" si="0"/>
        <v>0</v>
      </c>
      <c r="E25" s="24">
        <f>IFERROR(GETPIVOTDATA("Total",EduPivot!$A$5,"Subregion",$B25,"PL_Portfolio",D$6),0)</f>
        <v>0</v>
      </c>
      <c r="F25" s="26">
        <f t="shared" si="1"/>
        <v>0</v>
      </c>
      <c r="G25" s="24">
        <f>IFERROR(GETPIVOTDATA("Total",EduPivot!$A$5,"Subregion",$B25,"PL_Portfolio",F$6),0)</f>
        <v>0</v>
      </c>
      <c r="H25" s="26">
        <f t="shared" si="2"/>
        <v>0</v>
      </c>
      <c r="I25" s="126">
        <f t="shared" si="9"/>
        <v>0</v>
      </c>
      <c r="J25" s="113">
        <f t="shared" si="3"/>
        <v>3.4549699888925603E-2</v>
      </c>
      <c r="K25" s="24">
        <f>IFERROR(GETPIVOTDATA("Total",PSPivot!$G$6,"Subregion",$B25,"PL_Portfolio",J$6),0)</f>
        <v>169463.13013076782</v>
      </c>
      <c r="L25" s="26">
        <f t="shared" si="4"/>
        <v>2.8296295843637412E-2</v>
      </c>
      <c r="M25" s="24">
        <f>IFERROR(GETPIVOTDATA("Total",PSPivot!$G$6,"Subregion",$B25,"PL_Portfolio",L$6),0)</f>
        <v>138790.75303649902</v>
      </c>
      <c r="N25" s="26">
        <f t="shared" si="5"/>
        <v>6.2845995732563012E-2</v>
      </c>
      <c r="O25" s="126">
        <f t="shared" si="8"/>
        <v>308253.88316726685</v>
      </c>
      <c r="P25" s="46"/>
      <c r="Q25" s="45"/>
    </row>
    <row r="26" spans="1:17">
      <c r="A26" s="144"/>
      <c r="B26" s="152" t="s">
        <v>13</v>
      </c>
      <c r="C26" s="124">
        <f>IFERROR(VLOOKUP($B26,PSPivot!$G:$L,MATCH($C$5,PSPivot!$7:$7,0),0),0)</f>
        <v>3418206.7768745422</v>
      </c>
      <c r="D26" s="26">
        <f t="shared" si="0"/>
        <v>6.5773482400857631E-3</v>
      </c>
      <c r="E26" s="24">
        <f>IFERROR(GETPIVOTDATA("Total",EduPivot!$A$5,"Subregion",$B26,"PL_Portfolio",D$6),0)</f>
        <v>22482.736328125</v>
      </c>
      <c r="F26" s="26">
        <f t="shared" si="1"/>
        <v>1.1118067882136084E-2</v>
      </c>
      <c r="G26" s="24">
        <f>IFERROR(GETPIVOTDATA("Total",EduPivot!$A$5,"Subregion",$B26,"PL_Portfolio",F$6),0)</f>
        <v>38003.85498046875</v>
      </c>
      <c r="H26" s="26">
        <f t="shared" si="2"/>
        <v>1.7695416122221846E-2</v>
      </c>
      <c r="I26" s="126">
        <f t="shared" si="9"/>
        <v>60486.59130859375</v>
      </c>
      <c r="J26" s="113">
        <f t="shared" si="3"/>
        <v>6.2515387031257627E-2</v>
      </c>
      <c r="K26" s="24">
        <f>IFERROR(GETPIVOTDATA("Total",PSPivot!$G$6,"Subregion",$B26,"PL_Portfolio",J$6),0)</f>
        <v>213690.5196091797</v>
      </c>
      <c r="L26" s="26">
        <f t="shared" si="4"/>
        <v>2.5427114973489512E-2</v>
      </c>
      <c r="M26" s="24">
        <f>IFERROR(GETPIVOTDATA("Total",PSPivot!$G$6,"Subregion",$B26,"PL_Portfolio",L$6),0)</f>
        <v>86915.13671875</v>
      </c>
      <c r="N26" s="26">
        <f t="shared" si="5"/>
        <v>8.7942502004747139E-2</v>
      </c>
      <c r="O26" s="126">
        <f t="shared" si="8"/>
        <v>300605.6563279297</v>
      </c>
      <c r="P26" s="46"/>
      <c r="Q26" s="45"/>
    </row>
    <row r="27" spans="1:17">
      <c r="A27" s="144"/>
      <c r="B27" s="152" t="s">
        <v>26</v>
      </c>
      <c r="C27" s="124">
        <f>IFERROR(VLOOKUP($B27,PSPivot!$G:$L,MATCH($C$5,PSPivot!$7:$7,0),0),0)</f>
        <v>0</v>
      </c>
      <c r="D27" s="26">
        <f t="shared" si="0"/>
        <v>0</v>
      </c>
      <c r="E27" s="24">
        <f>IFERROR(GETPIVOTDATA("Total",EduPivot!$A$5,"Subregion",$B27,"PL_Portfolio",D$6),0)</f>
        <v>0</v>
      </c>
      <c r="F27" s="26">
        <f t="shared" si="1"/>
        <v>0</v>
      </c>
      <c r="G27" s="24">
        <f>IFERROR(GETPIVOTDATA("Total",EduPivot!$A$5,"Subregion",$B27,"PL_Portfolio",F$6),0)</f>
        <v>0</v>
      </c>
      <c r="H27" s="26">
        <f t="shared" si="2"/>
        <v>0</v>
      </c>
      <c r="I27" s="126">
        <f t="shared" si="9"/>
        <v>0</v>
      </c>
      <c r="J27" s="113">
        <f t="shared" si="3"/>
        <v>0</v>
      </c>
      <c r="K27" s="24">
        <f>IFERROR(GETPIVOTDATA("Total",PSPivot!$G$6,"Subregion",$B27,"PL_Portfolio",J$6),0)</f>
        <v>0</v>
      </c>
      <c r="L27" s="26">
        <f t="shared" si="4"/>
        <v>0</v>
      </c>
      <c r="M27" s="24">
        <f>IFERROR(GETPIVOTDATA("Total",PSPivot!$G$6,"Subregion",$B27,"PL_Portfolio",L$6),0)</f>
        <v>0</v>
      </c>
      <c r="N27" s="26">
        <f t="shared" si="5"/>
        <v>0</v>
      </c>
      <c r="O27" s="126">
        <f t="shared" si="8"/>
        <v>0</v>
      </c>
      <c r="P27" s="46"/>
      <c r="Q27" s="45"/>
    </row>
    <row r="28" spans="1:17">
      <c r="A28" s="146" t="s">
        <v>3</v>
      </c>
      <c r="B28" s="154"/>
      <c r="C28" s="127">
        <f>SUM(C20:C27)</f>
        <v>21272683.228845723</v>
      </c>
      <c r="D28" s="30">
        <f t="shared" si="0"/>
        <v>1.2963841020095304E-2</v>
      </c>
      <c r="E28" s="31">
        <f>SUM(E20:E27)</f>
        <v>275775.68344960362</v>
      </c>
      <c r="F28" s="30">
        <f t="shared" si="1"/>
        <v>5.4286400942723644E-3</v>
      </c>
      <c r="G28" s="31">
        <f>SUM(G20:G27)</f>
        <v>115481.74108886719</v>
      </c>
      <c r="H28" s="30">
        <f t="shared" si="2"/>
        <v>1.839248111436767E-2</v>
      </c>
      <c r="I28" s="128">
        <f>SUM(I20:I27)</f>
        <v>391257.4245384708</v>
      </c>
      <c r="J28" s="103">
        <f>IFERROR(K28/$C28,0)</f>
        <v>6.6503489478191041E-2</v>
      </c>
      <c r="K28" s="31">
        <f>SUM(K20:K27)</f>
        <v>1414707.6652824325</v>
      </c>
      <c r="L28" s="30">
        <f>IFERROR(M28/$C28,0)</f>
        <v>2.3502107000221401E-2</v>
      </c>
      <c r="M28" s="31">
        <f>SUM(M20:M27)</f>
        <v>499952.87742614746</v>
      </c>
      <c r="N28" s="30">
        <f>IFERROR(O28/$C28,0)</f>
        <v>9.0005596478412442E-2</v>
      </c>
      <c r="O28" s="128">
        <f>SUM(O20:O27)</f>
        <v>1914660.5427085799</v>
      </c>
      <c r="P28" s="43"/>
      <c r="Q28" s="39"/>
    </row>
    <row r="29" spans="1:17" ht="14.25" thickBot="1">
      <c r="A29" s="149" t="s">
        <v>27</v>
      </c>
      <c r="B29" s="155"/>
      <c r="C29" s="129">
        <f>SUM(C28,C19,C11)</f>
        <v>35469736.934419088</v>
      </c>
      <c r="D29" s="160">
        <f t="shared" si="0"/>
        <v>1.9735914450051014E-2</v>
      </c>
      <c r="E29" s="129">
        <f>SUM(E28,E19,E11)</f>
        <v>700027.69370350987</v>
      </c>
      <c r="F29" s="160">
        <f t="shared" si="1"/>
        <v>7.5355726980493179E-3</v>
      </c>
      <c r="G29" s="129">
        <f>SUM(G28,G19,G11)</f>
        <v>267284.78125</v>
      </c>
      <c r="H29" s="160">
        <f t="shared" si="2"/>
        <v>2.7271487148100335E-2</v>
      </c>
      <c r="I29" s="129">
        <f>SUM(I28,I19,I11)</f>
        <v>967312.47495350987</v>
      </c>
      <c r="J29" s="161">
        <f>IFERROR(K29/$C29,0)</f>
        <v>8.3785650261131564E-2</v>
      </c>
      <c r="K29" s="129">
        <f>SUM(K28,K19,K11)</f>
        <v>2971854.9736415786</v>
      </c>
      <c r="L29" s="160">
        <f>IFERROR(M29/$C29,0)</f>
        <v>2.5503942853504959E-2</v>
      </c>
      <c r="M29" s="129">
        <f>SUM(M28,M19,M11)</f>
        <v>904618.14380427857</v>
      </c>
      <c r="N29" s="160">
        <f>IFERROR(O29/$C29,0)</f>
        <v>0.10928959311463653</v>
      </c>
      <c r="O29" s="129">
        <f>SUM(O28,O19,O11)</f>
        <v>3876473.1174458573</v>
      </c>
      <c r="P29" s="41"/>
      <c r="Q29" s="42"/>
    </row>
    <row r="30" spans="1:17">
      <c r="A30" s="34"/>
      <c r="B30" s="34"/>
      <c r="C30" s="34"/>
      <c r="D30" s="34"/>
      <c r="E30" s="34"/>
    </row>
  </sheetData>
  <mergeCells count="8">
    <mergeCell ref="A1:I1"/>
    <mergeCell ref="A3:B3"/>
    <mergeCell ref="C4:I4"/>
    <mergeCell ref="J4:O4"/>
    <mergeCell ref="A5:B6"/>
    <mergeCell ref="C5:C6"/>
    <mergeCell ref="D5:I5"/>
    <mergeCell ref="J5:O5"/>
  </mergeCells>
  <pageMargins left="0.7" right="0.7" top="0.75" bottom="0.75" header="0.3" footer="0.3"/>
  <ignoredErrors>
    <ignoredError sqref="D11 D29 D19 N29 L29 H29 F29 J29 D28 D20:D27 N20:O27 N12:O18 N9:O10 N8:O8 L20:L27 L12:L18 L9:L10 L8 E11:G11 E19:G19 F8 F9:F10 F12:F18 E28:G28 F20:F27 H28:O28 H19:O19 H20:J27 H12:J18 H9:J10 I8:J8 H11:O11 H8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A6236"/>
  <sheetViews>
    <sheetView showGridLines="0" showRowColHeaders="0" topLeftCell="N3" workbookViewId="0">
      <selection activeCell="W3" sqref="W3"/>
    </sheetView>
  </sheetViews>
  <sheetFormatPr defaultRowHeight="13.5"/>
  <cols>
    <col min="1" max="1" width="9.5" customWidth="1"/>
    <col min="2" max="2" width="12.33203125" customWidth="1"/>
    <col min="3" max="3" width="10.6640625" customWidth="1"/>
    <col min="4" max="4" width="16.6640625" customWidth="1"/>
    <col min="5" max="5" width="15.1640625" customWidth="1"/>
    <col min="6" max="6" width="15.83203125" customWidth="1"/>
    <col min="7" max="7" width="21.83203125" customWidth="1"/>
    <col min="8" max="8" width="20.5" customWidth="1"/>
    <col min="9" max="9" width="30.33203125" customWidth="1"/>
    <col min="10" max="10" width="23.6640625" customWidth="1"/>
    <col min="11" max="11" width="27.5" customWidth="1"/>
    <col min="12" max="12" width="33" customWidth="1"/>
    <col min="13" max="13" width="30.6640625" customWidth="1"/>
    <col min="14" max="14" width="19" customWidth="1"/>
    <col min="15" max="15" width="21" customWidth="1"/>
    <col min="16" max="16" width="15" customWidth="1"/>
    <col min="17" max="17" width="17.83203125" customWidth="1"/>
    <col min="18" max="18" width="22.83203125" customWidth="1"/>
    <col min="19" max="19" width="16.33203125" customWidth="1"/>
    <col min="20" max="20" width="23.5" customWidth="1"/>
    <col min="21" max="21" width="26.83203125" customWidth="1"/>
    <col min="22" max="22" width="23.33203125" customWidth="1"/>
    <col min="27" max="27" width="22.5" bestFit="1" customWidth="1"/>
  </cols>
  <sheetData>
    <row r="1" spans="1:27" ht="34.5" customHeight="1">
      <c r="A1" s="203" t="str">
        <f>"License Orders Data " &amp; Home!E13</f>
        <v>License Orders Data Q1-2014 QTD</v>
      </c>
      <c r="B1" s="203"/>
      <c r="C1" s="203"/>
      <c r="D1" s="203"/>
      <c r="E1" s="203"/>
      <c r="F1" s="203"/>
      <c r="G1" s="203"/>
      <c r="H1" s="203"/>
      <c r="I1" s="203"/>
      <c r="AA1" s="54">
        <v>41642.254094247684</v>
      </c>
    </row>
    <row r="2" spans="1:27">
      <c r="F2" s="54"/>
      <c r="W2" t="s">
        <v>10748</v>
      </c>
      <c r="X2" t="s">
        <v>10749</v>
      </c>
      <c r="AA2" s="159"/>
    </row>
    <row r="3" spans="1:27">
      <c r="A3" t="s">
        <v>0</v>
      </c>
      <c r="B3" t="s">
        <v>87</v>
      </c>
      <c r="C3" t="s">
        <v>88</v>
      </c>
      <c r="D3" t="s">
        <v>89</v>
      </c>
      <c r="E3" t="s">
        <v>90</v>
      </c>
      <c r="F3" s="54" t="s">
        <v>91</v>
      </c>
      <c r="G3" t="s">
        <v>92</v>
      </c>
      <c r="H3" t="s">
        <v>93</v>
      </c>
      <c r="I3" t="s">
        <v>94</v>
      </c>
      <c r="J3" t="s">
        <v>68</v>
      </c>
      <c r="K3" t="s">
        <v>69</v>
      </c>
      <c r="L3" t="s">
        <v>70</v>
      </c>
      <c r="M3" t="s">
        <v>71</v>
      </c>
      <c r="N3" t="s">
        <v>100</v>
      </c>
      <c r="O3" t="s">
        <v>101</v>
      </c>
      <c r="P3" t="s">
        <v>25</v>
      </c>
      <c r="Q3" t="s">
        <v>102</v>
      </c>
      <c r="R3" t="s">
        <v>103</v>
      </c>
      <c r="S3" t="s">
        <v>106</v>
      </c>
      <c r="T3" t="s">
        <v>107</v>
      </c>
      <c r="U3" t="s">
        <v>108</v>
      </c>
      <c r="V3" t="s">
        <v>109</v>
      </c>
      <c r="W3" t="s">
        <v>10728</v>
      </c>
      <c r="X3" t="s">
        <v>10732</v>
      </c>
    </row>
    <row r="4" spans="1:27">
      <c r="A4" t="s">
        <v>3</v>
      </c>
      <c r="B4" t="s">
        <v>13</v>
      </c>
      <c r="C4" t="s">
        <v>217</v>
      </c>
      <c r="D4" t="s">
        <v>117</v>
      </c>
      <c r="E4" t="s">
        <v>118</v>
      </c>
      <c r="F4" s="54">
        <v>41603</v>
      </c>
      <c r="G4" t="s">
        <v>72</v>
      </c>
      <c r="H4" t="s">
        <v>218</v>
      </c>
      <c r="I4" t="s">
        <v>3117</v>
      </c>
      <c r="J4" t="s">
        <v>73</v>
      </c>
      <c r="K4" t="s">
        <v>3112</v>
      </c>
      <c r="L4" t="s">
        <v>3113</v>
      </c>
      <c r="M4" t="s">
        <v>3114</v>
      </c>
      <c r="N4" t="s">
        <v>85</v>
      </c>
      <c r="O4" t="s">
        <v>1004</v>
      </c>
      <c r="P4">
        <v>52263.369200000001</v>
      </c>
      <c r="Q4" t="s">
        <v>3115</v>
      </c>
      <c r="R4" t="s">
        <v>75</v>
      </c>
      <c r="W4" t="s">
        <v>10730</v>
      </c>
      <c r="X4" t="s">
        <v>10739</v>
      </c>
    </row>
    <row r="5" spans="1:27">
      <c r="A5" t="s">
        <v>9</v>
      </c>
      <c r="B5" t="s">
        <v>14</v>
      </c>
      <c r="C5" t="s">
        <v>14</v>
      </c>
      <c r="D5" t="s">
        <v>117</v>
      </c>
      <c r="E5" t="s">
        <v>4382</v>
      </c>
      <c r="F5" s="54">
        <v>41632</v>
      </c>
      <c r="G5" t="s">
        <v>72</v>
      </c>
      <c r="I5" t="s">
        <v>5588</v>
      </c>
      <c r="J5" t="s">
        <v>132</v>
      </c>
      <c r="K5" t="s">
        <v>5589</v>
      </c>
      <c r="L5" t="s">
        <v>75</v>
      </c>
      <c r="M5" t="s">
        <v>122</v>
      </c>
      <c r="N5" t="s">
        <v>85</v>
      </c>
      <c r="O5" t="s">
        <v>85</v>
      </c>
      <c r="P5">
        <v>10000</v>
      </c>
      <c r="Q5" t="s">
        <v>3193</v>
      </c>
      <c r="R5" t="s">
        <v>75</v>
      </c>
      <c r="W5" t="s">
        <v>10729</v>
      </c>
      <c r="X5" t="s">
        <v>10737</v>
      </c>
    </row>
    <row r="6" spans="1:27">
      <c r="A6" t="s">
        <v>9</v>
      </c>
      <c r="B6" t="s">
        <v>14</v>
      </c>
      <c r="C6" t="s">
        <v>14</v>
      </c>
      <c r="D6" t="s">
        <v>117</v>
      </c>
      <c r="E6" t="s">
        <v>118</v>
      </c>
      <c r="F6" s="54">
        <v>41604</v>
      </c>
      <c r="G6" t="s">
        <v>72</v>
      </c>
      <c r="I6" t="s">
        <v>2932</v>
      </c>
      <c r="J6" t="s">
        <v>132</v>
      </c>
      <c r="K6" t="s">
        <v>2933</v>
      </c>
      <c r="L6" t="s">
        <v>75</v>
      </c>
      <c r="M6" t="s">
        <v>122</v>
      </c>
      <c r="N6" t="s">
        <v>85</v>
      </c>
      <c r="O6" t="s">
        <v>85</v>
      </c>
      <c r="P6">
        <v>5000</v>
      </c>
      <c r="Q6" t="s">
        <v>2934</v>
      </c>
      <c r="R6" t="s">
        <v>75</v>
      </c>
      <c r="W6" t="s">
        <v>10729</v>
      </c>
      <c r="X6" t="s">
        <v>10737</v>
      </c>
    </row>
    <row r="7" spans="1:27">
      <c r="A7" t="s">
        <v>3</v>
      </c>
      <c r="B7" t="s">
        <v>112</v>
      </c>
      <c r="C7" t="s">
        <v>269</v>
      </c>
      <c r="D7" t="s">
        <v>117</v>
      </c>
      <c r="E7" t="s">
        <v>118</v>
      </c>
      <c r="F7" s="54">
        <v>41596</v>
      </c>
      <c r="G7" t="s">
        <v>72</v>
      </c>
      <c r="H7" t="s">
        <v>1538</v>
      </c>
      <c r="I7" t="s">
        <v>2464</v>
      </c>
      <c r="J7" t="s">
        <v>73</v>
      </c>
      <c r="K7" t="s">
        <v>2465</v>
      </c>
      <c r="L7" t="s">
        <v>2439</v>
      </c>
      <c r="M7" t="s">
        <v>2440</v>
      </c>
      <c r="N7" t="s">
        <v>85</v>
      </c>
      <c r="O7" t="s">
        <v>85</v>
      </c>
      <c r="P7">
        <v>1135.6443999999999</v>
      </c>
      <c r="Q7" t="s">
        <v>601</v>
      </c>
      <c r="R7" t="s">
        <v>75</v>
      </c>
      <c r="W7" t="s">
        <v>10729</v>
      </c>
      <c r="X7" t="s">
        <v>85</v>
      </c>
    </row>
    <row r="8" spans="1:27">
      <c r="A8" t="s">
        <v>3</v>
      </c>
      <c r="B8" t="s">
        <v>8</v>
      </c>
      <c r="C8" t="s">
        <v>635</v>
      </c>
      <c r="D8" t="s">
        <v>117</v>
      </c>
      <c r="E8" t="s">
        <v>118</v>
      </c>
      <c r="F8" s="54">
        <v>41596</v>
      </c>
      <c r="G8" t="s">
        <v>119</v>
      </c>
      <c r="H8" t="s">
        <v>636</v>
      </c>
      <c r="I8" t="s">
        <v>637</v>
      </c>
      <c r="J8" t="s">
        <v>73</v>
      </c>
      <c r="K8" t="s">
        <v>638</v>
      </c>
      <c r="L8" t="s">
        <v>639</v>
      </c>
      <c r="M8" t="s">
        <v>640</v>
      </c>
      <c r="N8" t="s">
        <v>85</v>
      </c>
      <c r="O8" t="s">
        <v>85</v>
      </c>
      <c r="P8">
        <v>69773.161399999997</v>
      </c>
      <c r="Q8" t="s">
        <v>2474</v>
      </c>
      <c r="R8" t="s">
        <v>75</v>
      </c>
      <c r="W8" t="s">
        <v>10729</v>
      </c>
      <c r="X8" t="s">
        <v>85</v>
      </c>
    </row>
    <row r="9" spans="1:27">
      <c r="A9" t="s">
        <v>3</v>
      </c>
      <c r="B9" t="s">
        <v>8</v>
      </c>
      <c r="C9" t="s">
        <v>635</v>
      </c>
      <c r="D9" t="s">
        <v>117</v>
      </c>
      <c r="E9" t="s">
        <v>118</v>
      </c>
      <c r="F9" s="54">
        <v>41596</v>
      </c>
      <c r="G9" t="s">
        <v>119</v>
      </c>
      <c r="H9" t="s">
        <v>636</v>
      </c>
      <c r="I9" t="s">
        <v>637</v>
      </c>
      <c r="J9" t="s">
        <v>73</v>
      </c>
      <c r="K9" t="s">
        <v>638</v>
      </c>
      <c r="L9" t="s">
        <v>639</v>
      </c>
      <c r="M9" t="s">
        <v>640</v>
      </c>
      <c r="N9" t="s">
        <v>85</v>
      </c>
      <c r="O9" t="s">
        <v>85</v>
      </c>
      <c r="P9">
        <v>-69773.161399999997</v>
      </c>
      <c r="Q9" t="s">
        <v>641</v>
      </c>
      <c r="R9" t="s">
        <v>75</v>
      </c>
      <c r="W9" t="s">
        <v>10729</v>
      </c>
      <c r="X9" t="s">
        <v>85</v>
      </c>
    </row>
    <row r="10" spans="1:27">
      <c r="A10" t="s">
        <v>3</v>
      </c>
      <c r="B10" t="s">
        <v>112</v>
      </c>
      <c r="C10" t="s">
        <v>269</v>
      </c>
      <c r="D10" t="s">
        <v>117</v>
      </c>
      <c r="E10" t="s">
        <v>118</v>
      </c>
      <c r="F10" s="54">
        <v>41596</v>
      </c>
      <c r="G10" t="s">
        <v>72</v>
      </c>
      <c r="H10" t="s">
        <v>1538</v>
      </c>
      <c r="I10" t="s">
        <v>2464</v>
      </c>
      <c r="J10" t="s">
        <v>73</v>
      </c>
      <c r="K10" t="s">
        <v>2465</v>
      </c>
      <c r="L10" t="s">
        <v>2439</v>
      </c>
      <c r="M10" t="s">
        <v>2440</v>
      </c>
      <c r="N10" t="s">
        <v>85</v>
      </c>
      <c r="O10" t="s">
        <v>85</v>
      </c>
      <c r="P10">
        <v>757.09619999999995</v>
      </c>
      <c r="Q10" t="s">
        <v>601</v>
      </c>
      <c r="R10" t="s">
        <v>75</v>
      </c>
      <c r="W10" t="s">
        <v>10729</v>
      </c>
      <c r="X10" t="s">
        <v>85</v>
      </c>
    </row>
    <row r="11" spans="1:27">
      <c r="A11" t="s">
        <v>9</v>
      </c>
      <c r="B11" t="s">
        <v>10</v>
      </c>
      <c r="C11" t="s">
        <v>3326</v>
      </c>
      <c r="D11" t="s">
        <v>117</v>
      </c>
      <c r="E11" t="s">
        <v>118</v>
      </c>
      <c r="F11" s="54">
        <v>41606</v>
      </c>
      <c r="G11" t="s">
        <v>119</v>
      </c>
      <c r="I11" t="s">
        <v>3327</v>
      </c>
      <c r="J11" t="s">
        <v>132</v>
      </c>
      <c r="K11" t="s">
        <v>3328</v>
      </c>
      <c r="L11" t="s">
        <v>3329</v>
      </c>
      <c r="M11" t="s">
        <v>3330</v>
      </c>
      <c r="N11" t="s">
        <v>85</v>
      </c>
      <c r="O11" t="s">
        <v>85</v>
      </c>
      <c r="P11">
        <v>1577.92</v>
      </c>
      <c r="Q11" t="s">
        <v>3331</v>
      </c>
      <c r="R11" t="s">
        <v>75</v>
      </c>
      <c r="W11" t="s">
        <v>10729</v>
      </c>
      <c r="X11" t="s">
        <v>85</v>
      </c>
    </row>
    <row r="12" spans="1:27">
      <c r="A12" t="s">
        <v>9</v>
      </c>
      <c r="B12" t="s">
        <v>14</v>
      </c>
      <c r="C12" t="s">
        <v>14</v>
      </c>
      <c r="D12" t="s">
        <v>117</v>
      </c>
      <c r="E12" t="s">
        <v>118</v>
      </c>
      <c r="F12" s="54">
        <v>41606</v>
      </c>
      <c r="G12" t="s">
        <v>119</v>
      </c>
      <c r="I12" t="s">
        <v>2972</v>
      </c>
      <c r="J12" t="s">
        <v>132</v>
      </c>
      <c r="K12" t="s">
        <v>2973</v>
      </c>
      <c r="L12" t="s">
        <v>75</v>
      </c>
      <c r="M12" t="s">
        <v>122</v>
      </c>
      <c r="N12" t="s">
        <v>85</v>
      </c>
      <c r="O12" t="s">
        <v>1004</v>
      </c>
      <c r="P12">
        <v>14728.5</v>
      </c>
      <c r="Q12" t="s">
        <v>2976</v>
      </c>
      <c r="R12" t="s">
        <v>75</v>
      </c>
      <c r="W12" t="s">
        <v>10729</v>
      </c>
      <c r="X12" t="s">
        <v>10739</v>
      </c>
    </row>
    <row r="13" spans="1:27">
      <c r="A13" t="s">
        <v>3</v>
      </c>
      <c r="B13" t="s">
        <v>115</v>
      </c>
      <c r="C13" t="s">
        <v>734</v>
      </c>
      <c r="D13" t="s">
        <v>117</v>
      </c>
      <c r="E13" t="s">
        <v>118</v>
      </c>
      <c r="F13" s="54">
        <v>41605</v>
      </c>
      <c r="G13" t="s">
        <v>72</v>
      </c>
      <c r="I13" t="s">
        <v>3229</v>
      </c>
      <c r="J13" t="s">
        <v>73</v>
      </c>
      <c r="K13" t="s">
        <v>3230</v>
      </c>
      <c r="L13" t="s">
        <v>75</v>
      </c>
      <c r="M13" t="s">
        <v>122</v>
      </c>
      <c r="N13" t="s">
        <v>85</v>
      </c>
      <c r="O13" t="s">
        <v>85</v>
      </c>
      <c r="P13">
        <v>2051.3865999999998</v>
      </c>
      <c r="Q13" t="s">
        <v>3231</v>
      </c>
      <c r="R13" t="s">
        <v>75</v>
      </c>
      <c r="W13" t="s">
        <v>10729</v>
      </c>
      <c r="X13" t="s">
        <v>10737</v>
      </c>
    </row>
    <row r="14" spans="1:27">
      <c r="A14" t="s">
        <v>3</v>
      </c>
      <c r="B14" t="s">
        <v>115</v>
      </c>
      <c r="C14" t="s">
        <v>734</v>
      </c>
      <c r="D14" t="s">
        <v>117</v>
      </c>
      <c r="E14" t="s">
        <v>118</v>
      </c>
      <c r="F14" s="54">
        <v>41605</v>
      </c>
      <c r="G14" t="s">
        <v>125</v>
      </c>
      <c r="I14" t="s">
        <v>3229</v>
      </c>
      <c r="J14" t="s">
        <v>73</v>
      </c>
      <c r="K14" t="s">
        <v>3230</v>
      </c>
      <c r="L14" t="s">
        <v>75</v>
      </c>
      <c r="M14" t="s">
        <v>122</v>
      </c>
      <c r="N14" t="s">
        <v>85</v>
      </c>
      <c r="O14" t="s">
        <v>85</v>
      </c>
      <c r="P14">
        <v>10172.1044</v>
      </c>
      <c r="Q14" t="s">
        <v>3231</v>
      </c>
      <c r="R14" t="s">
        <v>75</v>
      </c>
      <c r="W14" t="s">
        <v>10729</v>
      </c>
      <c r="X14" t="s">
        <v>10737</v>
      </c>
    </row>
    <row r="15" spans="1:27">
      <c r="A15" t="s">
        <v>3</v>
      </c>
      <c r="B15" t="s">
        <v>115</v>
      </c>
      <c r="C15" t="s">
        <v>734</v>
      </c>
      <c r="D15" t="s">
        <v>117</v>
      </c>
      <c r="E15" t="s">
        <v>118</v>
      </c>
      <c r="F15" s="54">
        <v>41605</v>
      </c>
      <c r="G15" t="s">
        <v>72</v>
      </c>
      <c r="I15" t="s">
        <v>3229</v>
      </c>
      <c r="J15" t="s">
        <v>73</v>
      </c>
      <c r="K15" t="s">
        <v>3230</v>
      </c>
      <c r="L15" t="s">
        <v>75</v>
      </c>
      <c r="M15" t="s">
        <v>122</v>
      </c>
      <c r="N15" t="s">
        <v>85</v>
      </c>
      <c r="O15" t="s">
        <v>85</v>
      </c>
      <c r="P15">
        <v>1296.5199</v>
      </c>
      <c r="Q15" t="s">
        <v>3231</v>
      </c>
      <c r="R15" t="s">
        <v>75</v>
      </c>
      <c r="W15" t="s">
        <v>10729</v>
      </c>
      <c r="X15" t="s">
        <v>10737</v>
      </c>
    </row>
    <row r="16" spans="1:27">
      <c r="A16" t="s">
        <v>3</v>
      </c>
      <c r="B16" t="s">
        <v>115</v>
      </c>
      <c r="C16" t="s">
        <v>619</v>
      </c>
      <c r="D16" t="s">
        <v>117</v>
      </c>
      <c r="E16" t="s">
        <v>118</v>
      </c>
      <c r="F16" s="54">
        <v>41605</v>
      </c>
      <c r="G16" t="s">
        <v>72</v>
      </c>
      <c r="I16" t="s">
        <v>3404</v>
      </c>
      <c r="J16" t="s">
        <v>73</v>
      </c>
      <c r="K16" t="s">
        <v>3405</v>
      </c>
      <c r="L16" t="s">
        <v>3406</v>
      </c>
      <c r="M16" t="s">
        <v>3407</v>
      </c>
      <c r="N16" t="s">
        <v>85</v>
      </c>
      <c r="O16" t="s">
        <v>85</v>
      </c>
      <c r="P16">
        <v>1916.9</v>
      </c>
      <c r="Q16" t="s">
        <v>3408</v>
      </c>
      <c r="R16" t="s">
        <v>75</v>
      </c>
      <c r="W16" t="s">
        <v>10729</v>
      </c>
      <c r="X16" t="s">
        <v>85</v>
      </c>
    </row>
    <row r="17" spans="1:24">
      <c r="A17" t="s">
        <v>3</v>
      </c>
      <c r="B17" t="s">
        <v>115</v>
      </c>
      <c r="C17" t="s">
        <v>734</v>
      </c>
      <c r="D17" t="s">
        <v>117</v>
      </c>
      <c r="E17" t="s">
        <v>118</v>
      </c>
      <c r="F17" s="54">
        <v>41605</v>
      </c>
      <c r="G17" t="s">
        <v>72</v>
      </c>
      <c r="I17" t="s">
        <v>3229</v>
      </c>
      <c r="J17" t="s">
        <v>73</v>
      </c>
      <c r="K17" t="s">
        <v>3230</v>
      </c>
      <c r="L17" t="s">
        <v>75</v>
      </c>
      <c r="M17" t="s">
        <v>122</v>
      </c>
      <c r="N17" t="s">
        <v>85</v>
      </c>
      <c r="O17" t="s">
        <v>85</v>
      </c>
      <c r="P17">
        <v>20316.8027</v>
      </c>
      <c r="Q17" t="s">
        <v>3231</v>
      </c>
      <c r="R17" t="s">
        <v>75</v>
      </c>
      <c r="W17" t="s">
        <v>10729</v>
      </c>
      <c r="X17" t="s">
        <v>10737</v>
      </c>
    </row>
    <row r="18" spans="1:24">
      <c r="A18" t="s">
        <v>3</v>
      </c>
      <c r="B18" t="s">
        <v>115</v>
      </c>
      <c r="C18" t="s">
        <v>734</v>
      </c>
      <c r="D18" t="s">
        <v>117</v>
      </c>
      <c r="E18" t="s">
        <v>118</v>
      </c>
      <c r="F18" s="54">
        <v>41605</v>
      </c>
      <c r="G18" t="s">
        <v>72</v>
      </c>
      <c r="I18" t="s">
        <v>3229</v>
      </c>
      <c r="J18" t="s">
        <v>73</v>
      </c>
      <c r="K18" t="s">
        <v>3230</v>
      </c>
      <c r="L18" t="s">
        <v>75</v>
      </c>
      <c r="M18" t="s">
        <v>122</v>
      </c>
      <c r="N18" t="s">
        <v>85</v>
      </c>
      <c r="O18" t="s">
        <v>85</v>
      </c>
      <c r="P18">
        <v>5975.0816000000004</v>
      </c>
      <c r="Q18" t="s">
        <v>3231</v>
      </c>
      <c r="R18" t="s">
        <v>75</v>
      </c>
      <c r="W18" t="s">
        <v>10729</v>
      </c>
      <c r="X18" t="s">
        <v>10737</v>
      </c>
    </row>
    <row r="19" spans="1:24">
      <c r="A19" t="s">
        <v>3</v>
      </c>
      <c r="B19" t="s">
        <v>115</v>
      </c>
      <c r="C19" t="s">
        <v>734</v>
      </c>
      <c r="D19" t="s">
        <v>117</v>
      </c>
      <c r="E19" t="s">
        <v>118</v>
      </c>
      <c r="F19" s="54">
        <v>41605</v>
      </c>
      <c r="G19" t="s">
        <v>72</v>
      </c>
      <c r="I19" t="s">
        <v>3229</v>
      </c>
      <c r="J19" t="s">
        <v>73</v>
      </c>
      <c r="K19" t="s">
        <v>3230</v>
      </c>
      <c r="L19" t="s">
        <v>75</v>
      </c>
      <c r="M19" t="s">
        <v>122</v>
      </c>
      <c r="N19" t="s">
        <v>85</v>
      </c>
      <c r="O19" t="s">
        <v>85</v>
      </c>
      <c r="P19">
        <v>1659.7608</v>
      </c>
      <c r="Q19" t="s">
        <v>3231</v>
      </c>
      <c r="R19" t="s">
        <v>75</v>
      </c>
      <c r="W19" t="s">
        <v>10729</v>
      </c>
      <c r="X19" t="s">
        <v>10737</v>
      </c>
    </row>
    <row r="20" spans="1:24">
      <c r="A20" t="s">
        <v>5</v>
      </c>
      <c r="B20" t="s">
        <v>11</v>
      </c>
      <c r="C20" t="s">
        <v>2129</v>
      </c>
      <c r="D20" t="s">
        <v>117</v>
      </c>
      <c r="E20" t="s">
        <v>118</v>
      </c>
      <c r="F20" s="54">
        <v>41605</v>
      </c>
      <c r="G20" t="s">
        <v>290</v>
      </c>
      <c r="I20" t="s">
        <v>3381</v>
      </c>
      <c r="J20" t="s">
        <v>74</v>
      </c>
      <c r="K20" t="s">
        <v>3382</v>
      </c>
      <c r="L20" t="s">
        <v>3383</v>
      </c>
      <c r="M20" t="s">
        <v>3384</v>
      </c>
      <c r="N20" t="s">
        <v>85</v>
      </c>
      <c r="O20" t="s">
        <v>85</v>
      </c>
      <c r="P20">
        <v>59.8</v>
      </c>
      <c r="Q20" t="s">
        <v>3385</v>
      </c>
      <c r="R20" t="s">
        <v>75</v>
      </c>
      <c r="W20" t="s">
        <v>10729</v>
      </c>
      <c r="X20" t="s">
        <v>85</v>
      </c>
    </row>
    <row r="21" spans="1:24">
      <c r="A21" t="s">
        <v>9</v>
      </c>
      <c r="B21" t="s">
        <v>14</v>
      </c>
      <c r="C21" t="s">
        <v>14</v>
      </c>
      <c r="D21" t="s">
        <v>117</v>
      </c>
      <c r="E21" t="s">
        <v>4382</v>
      </c>
      <c r="F21" s="54">
        <v>41638</v>
      </c>
      <c r="G21" t="s">
        <v>72</v>
      </c>
      <c r="I21" t="s">
        <v>5590</v>
      </c>
      <c r="J21" t="s">
        <v>132</v>
      </c>
      <c r="K21" t="s">
        <v>5591</v>
      </c>
      <c r="L21" t="s">
        <v>75</v>
      </c>
      <c r="M21" t="s">
        <v>122</v>
      </c>
      <c r="N21" t="s">
        <v>85</v>
      </c>
      <c r="O21" t="s">
        <v>85</v>
      </c>
      <c r="P21">
        <v>2000</v>
      </c>
      <c r="Q21" t="s">
        <v>161</v>
      </c>
      <c r="R21" t="s">
        <v>75</v>
      </c>
      <c r="W21" t="s">
        <v>10729</v>
      </c>
      <c r="X21" t="s">
        <v>10737</v>
      </c>
    </row>
    <row r="22" spans="1:24">
      <c r="A22" t="s">
        <v>9</v>
      </c>
      <c r="B22" t="s">
        <v>14</v>
      </c>
      <c r="C22" t="s">
        <v>14</v>
      </c>
      <c r="D22" t="s">
        <v>117</v>
      </c>
      <c r="E22" t="s">
        <v>4382</v>
      </c>
      <c r="F22" s="54">
        <v>41632</v>
      </c>
      <c r="G22" t="s">
        <v>72</v>
      </c>
      <c r="I22" t="s">
        <v>5592</v>
      </c>
      <c r="J22" t="s">
        <v>132</v>
      </c>
      <c r="K22" t="s">
        <v>5593</v>
      </c>
      <c r="L22" t="s">
        <v>75</v>
      </c>
      <c r="M22" t="s">
        <v>122</v>
      </c>
      <c r="N22" t="s">
        <v>85</v>
      </c>
      <c r="O22" t="s">
        <v>85</v>
      </c>
      <c r="P22">
        <v>10000</v>
      </c>
      <c r="Q22" t="s">
        <v>5594</v>
      </c>
      <c r="R22" t="s">
        <v>75</v>
      </c>
      <c r="W22" t="s">
        <v>10729</v>
      </c>
      <c r="X22" t="s">
        <v>10737</v>
      </c>
    </row>
    <row r="23" spans="1:24">
      <c r="A23" t="s">
        <v>9</v>
      </c>
      <c r="B23" t="s">
        <v>14</v>
      </c>
      <c r="C23" t="s">
        <v>14</v>
      </c>
      <c r="D23" t="s">
        <v>117</v>
      </c>
      <c r="E23" t="s">
        <v>118</v>
      </c>
      <c r="F23" s="54">
        <v>41604</v>
      </c>
      <c r="G23" t="s">
        <v>119</v>
      </c>
      <c r="I23" t="s">
        <v>3024</v>
      </c>
      <c r="J23" t="s">
        <v>132</v>
      </c>
      <c r="K23" t="s">
        <v>944</v>
      </c>
      <c r="L23" t="s">
        <v>945</v>
      </c>
      <c r="M23" t="s">
        <v>946</v>
      </c>
      <c r="N23" t="s">
        <v>85</v>
      </c>
      <c r="O23" t="s">
        <v>85</v>
      </c>
      <c r="P23">
        <v>-5662</v>
      </c>
      <c r="Q23" t="s">
        <v>947</v>
      </c>
      <c r="R23" t="s">
        <v>75</v>
      </c>
      <c r="S23" t="s">
        <v>155</v>
      </c>
      <c r="T23" t="s">
        <v>156</v>
      </c>
      <c r="U23" t="s">
        <v>179</v>
      </c>
      <c r="V23" t="s">
        <v>180</v>
      </c>
      <c r="W23" t="s">
        <v>10729</v>
      </c>
      <c r="X23" t="s">
        <v>10737</v>
      </c>
    </row>
    <row r="24" spans="1:24">
      <c r="A24" t="s">
        <v>3</v>
      </c>
      <c r="B24" t="s">
        <v>115</v>
      </c>
      <c r="C24" t="s">
        <v>734</v>
      </c>
      <c r="D24" t="s">
        <v>117</v>
      </c>
      <c r="E24" t="s">
        <v>118</v>
      </c>
      <c r="F24" s="54">
        <v>41605</v>
      </c>
      <c r="G24" t="s">
        <v>125</v>
      </c>
      <c r="I24" t="s">
        <v>3229</v>
      </c>
      <c r="J24" t="s">
        <v>73</v>
      </c>
      <c r="K24" t="s">
        <v>3230</v>
      </c>
      <c r="L24" t="s">
        <v>75</v>
      </c>
      <c r="M24" t="s">
        <v>122</v>
      </c>
      <c r="N24" t="s">
        <v>85</v>
      </c>
      <c r="O24" t="s">
        <v>85</v>
      </c>
      <c r="P24">
        <v>1661.229</v>
      </c>
      <c r="Q24" t="s">
        <v>3231</v>
      </c>
      <c r="R24" t="s">
        <v>75</v>
      </c>
      <c r="W24" t="s">
        <v>10729</v>
      </c>
      <c r="X24" t="s">
        <v>10737</v>
      </c>
    </row>
    <row r="25" spans="1:24">
      <c r="A25" t="s">
        <v>9</v>
      </c>
      <c r="B25" t="s">
        <v>14</v>
      </c>
      <c r="C25" t="s">
        <v>14</v>
      </c>
      <c r="D25" t="s">
        <v>117</v>
      </c>
      <c r="E25" t="s">
        <v>118</v>
      </c>
      <c r="F25" s="54">
        <v>41604</v>
      </c>
      <c r="G25" t="s">
        <v>119</v>
      </c>
      <c r="I25" t="s">
        <v>3024</v>
      </c>
      <c r="J25" t="s">
        <v>132</v>
      </c>
      <c r="K25" t="s">
        <v>944</v>
      </c>
      <c r="L25" t="s">
        <v>945</v>
      </c>
      <c r="M25" t="s">
        <v>946</v>
      </c>
      <c r="N25" t="s">
        <v>85</v>
      </c>
      <c r="O25" t="s">
        <v>85</v>
      </c>
      <c r="P25">
        <v>-113240</v>
      </c>
      <c r="Q25" t="s">
        <v>947</v>
      </c>
      <c r="R25" t="s">
        <v>75</v>
      </c>
      <c r="S25" t="s">
        <v>155</v>
      </c>
      <c r="T25" t="s">
        <v>156</v>
      </c>
      <c r="U25" t="s">
        <v>179</v>
      </c>
      <c r="V25" t="s">
        <v>180</v>
      </c>
      <c r="W25" t="s">
        <v>10729</v>
      </c>
      <c r="X25" t="s">
        <v>10737</v>
      </c>
    </row>
    <row r="26" spans="1:24">
      <c r="A26" t="s">
        <v>3</v>
      </c>
      <c r="B26" t="s">
        <v>115</v>
      </c>
      <c r="C26" t="s">
        <v>734</v>
      </c>
      <c r="D26" t="s">
        <v>117</v>
      </c>
      <c r="E26" t="s">
        <v>118</v>
      </c>
      <c r="F26" s="54">
        <v>41605</v>
      </c>
      <c r="G26" t="s">
        <v>72</v>
      </c>
      <c r="I26" t="s">
        <v>3229</v>
      </c>
      <c r="J26" t="s">
        <v>73</v>
      </c>
      <c r="K26" t="s">
        <v>3230</v>
      </c>
      <c r="L26" t="s">
        <v>75</v>
      </c>
      <c r="M26" t="s">
        <v>122</v>
      </c>
      <c r="N26" t="s">
        <v>85</v>
      </c>
      <c r="O26" t="s">
        <v>85</v>
      </c>
      <c r="P26">
        <v>6247.9610000000002</v>
      </c>
      <c r="Q26" t="s">
        <v>3231</v>
      </c>
      <c r="R26" t="s">
        <v>75</v>
      </c>
      <c r="W26" t="s">
        <v>10729</v>
      </c>
      <c r="X26" t="s">
        <v>10737</v>
      </c>
    </row>
    <row r="27" spans="1:24">
      <c r="A27" t="s">
        <v>3</v>
      </c>
      <c r="B27" t="s">
        <v>115</v>
      </c>
      <c r="C27" t="s">
        <v>734</v>
      </c>
      <c r="D27" t="s">
        <v>117</v>
      </c>
      <c r="E27" t="s">
        <v>118</v>
      </c>
      <c r="F27" s="54">
        <v>41605</v>
      </c>
      <c r="G27" t="s">
        <v>125</v>
      </c>
      <c r="I27" t="s">
        <v>3229</v>
      </c>
      <c r="J27" t="s">
        <v>73</v>
      </c>
      <c r="K27" t="s">
        <v>3230</v>
      </c>
      <c r="L27" t="s">
        <v>75</v>
      </c>
      <c r="M27" t="s">
        <v>122</v>
      </c>
      <c r="N27" t="s">
        <v>85</v>
      </c>
      <c r="O27" t="s">
        <v>85</v>
      </c>
      <c r="P27">
        <v>3162.0446999999999</v>
      </c>
      <c r="Q27" t="s">
        <v>3231</v>
      </c>
      <c r="R27" t="s">
        <v>75</v>
      </c>
      <c r="W27" t="s">
        <v>10729</v>
      </c>
      <c r="X27" t="s">
        <v>10737</v>
      </c>
    </row>
    <row r="28" spans="1:24">
      <c r="A28" t="s">
        <v>5</v>
      </c>
      <c r="B28" t="s">
        <v>11</v>
      </c>
      <c r="C28" t="s">
        <v>2129</v>
      </c>
      <c r="D28" t="s">
        <v>117</v>
      </c>
      <c r="E28" t="s">
        <v>118</v>
      </c>
      <c r="F28" s="54">
        <v>41605</v>
      </c>
      <c r="G28" t="s">
        <v>290</v>
      </c>
      <c r="I28" t="s">
        <v>3381</v>
      </c>
      <c r="J28" t="s">
        <v>74</v>
      </c>
      <c r="K28" t="s">
        <v>3382</v>
      </c>
      <c r="L28" t="s">
        <v>3383</v>
      </c>
      <c r="M28" t="s">
        <v>3384</v>
      </c>
      <c r="N28" t="s">
        <v>85</v>
      </c>
      <c r="O28" t="s">
        <v>85</v>
      </c>
      <c r="P28">
        <v>290.02</v>
      </c>
      <c r="Q28" t="s">
        <v>3385</v>
      </c>
      <c r="R28" t="s">
        <v>75</v>
      </c>
      <c r="W28" t="s">
        <v>10729</v>
      </c>
      <c r="X28" t="s">
        <v>85</v>
      </c>
    </row>
    <row r="29" spans="1:24">
      <c r="A29" t="s">
        <v>5</v>
      </c>
      <c r="B29" t="s">
        <v>11</v>
      </c>
      <c r="C29" t="s">
        <v>2129</v>
      </c>
      <c r="D29" t="s">
        <v>117</v>
      </c>
      <c r="E29" t="s">
        <v>118</v>
      </c>
      <c r="F29" s="54">
        <v>41605</v>
      </c>
      <c r="G29" t="s">
        <v>290</v>
      </c>
      <c r="I29" t="s">
        <v>3381</v>
      </c>
      <c r="J29" t="s">
        <v>74</v>
      </c>
      <c r="K29" t="s">
        <v>3382</v>
      </c>
      <c r="L29" t="s">
        <v>3383</v>
      </c>
      <c r="M29" t="s">
        <v>3384</v>
      </c>
      <c r="N29" t="s">
        <v>85</v>
      </c>
      <c r="O29" t="s">
        <v>85</v>
      </c>
      <c r="P29">
        <v>1569.02</v>
      </c>
      <c r="Q29" t="s">
        <v>3385</v>
      </c>
      <c r="R29" t="s">
        <v>75</v>
      </c>
      <c r="W29" t="s">
        <v>10729</v>
      </c>
      <c r="X29" t="s">
        <v>85</v>
      </c>
    </row>
    <row r="30" spans="1:24">
      <c r="A30" t="s">
        <v>9</v>
      </c>
      <c r="B30" t="s">
        <v>14</v>
      </c>
      <c r="C30" t="s">
        <v>14</v>
      </c>
      <c r="D30" t="s">
        <v>117</v>
      </c>
      <c r="E30" t="s">
        <v>118</v>
      </c>
      <c r="F30" s="54">
        <v>41604</v>
      </c>
      <c r="G30" t="s">
        <v>119</v>
      </c>
      <c r="I30" t="s">
        <v>3045</v>
      </c>
      <c r="J30" t="s">
        <v>132</v>
      </c>
      <c r="K30" t="s">
        <v>944</v>
      </c>
      <c r="L30" t="s">
        <v>945</v>
      </c>
      <c r="M30" t="s">
        <v>946</v>
      </c>
      <c r="N30" t="s">
        <v>85</v>
      </c>
      <c r="O30" t="s">
        <v>85</v>
      </c>
      <c r="P30">
        <v>5662</v>
      </c>
      <c r="Q30" t="s">
        <v>947</v>
      </c>
      <c r="R30" t="s">
        <v>75</v>
      </c>
      <c r="S30" t="s">
        <v>155</v>
      </c>
      <c r="T30" t="s">
        <v>156</v>
      </c>
      <c r="U30" t="s">
        <v>179</v>
      </c>
      <c r="V30" t="s">
        <v>180</v>
      </c>
      <c r="W30" t="s">
        <v>10731</v>
      </c>
      <c r="X30" t="s">
        <v>10737</v>
      </c>
    </row>
    <row r="31" spans="1:24">
      <c r="A31" t="s">
        <v>9</v>
      </c>
      <c r="B31" t="s">
        <v>14</v>
      </c>
      <c r="C31" t="s">
        <v>14</v>
      </c>
      <c r="D31" t="s">
        <v>117</v>
      </c>
      <c r="E31" t="s">
        <v>118</v>
      </c>
      <c r="F31" s="54">
        <v>41604</v>
      </c>
      <c r="G31" t="s">
        <v>119</v>
      </c>
      <c r="I31" t="s">
        <v>3024</v>
      </c>
      <c r="J31" t="s">
        <v>132</v>
      </c>
      <c r="K31" t="s">
        <v>944</v>
      </c>
      <c r="L31" t="s">
        <v>945</v>
      </c>
      <c r="M31" t="s">
        <v>946</v>
      </c>
      <c r="N31" t="s">
        <v>85</v>
      </c>
      <c r="O31" t="s">
        <v>85</v>
      </c>
      <c r="P31">
        <v>-26188.6</v>
      </c>
      <c r="Q31" t="s">
        <v>947</v>
      </c>
      <c r="R31" t="s">
        <v>75</v>
      </c>
      <c r="S31" t="s">
        <v>155</v>
      </c>
      <c r="T31" t="s">
        <v>156</v>
      </c>
      <c r="U31" t="s">
        <v>179</v>
      </c>
      <c r="V31" t="s">
        <v>180</v>
      </c>
      <c r="W31" t="s">
        <v>10729</v>
      </c>
      <c r="X31" t="s">
        <v>10737</v>
      </c>
    </row>
    <row r="32" spans="1:24">
      <c r="A32" t="s">
        <v>3</v>
      </c>
      <c r="B32" t="s">
        <v>13</v>
      </c>
      <c r="C32" t="s">
        <v>217</v>
      </c>
      <c r="D32" t="s">
        <v>117</v>
      </c>
      <c r="E32" t="s">
        <v>118</v>
      </c>
      <c r="F32" s="54">
        <v>41603</v>
      </c>
      <c r="G32" t="s">
        <v>72</v>
      </c>
      <c r="H32" t="s">
        <v>218</v>
      </c>
      <c r="I32" t="s">
        <v>3111</v>
      </c>
      <c r="J32" t="s">
        <v>73</v>
      </c>
      <c r="K32" t="s">
        <v>3112</v>
      </c>
      <c r="L32" t="s">
        <v>3113</v>
      </c>
      <c r="M32" t="s">
        <v>3114</v>
      </c>
      <c r="N32" t="s">
        <v>85</v>
      </c>
      <c r="O32" t="s">
        <v>85</v>
      </c>
      <c r="P32">
        <v>-52263.369200000001</v>
      </c>
      <c r="Q32" t="s">
        <v>3115</v>
      </c>
      <c r="R32" t="s">
        <v>75</v>
      </c>
      <c r="W32" t="s">
        <v>10729</v>
      </c>
      <c r="X32" t="s">
        <v>85</v>
      </c>
    </row>
    <row r="33" spans="1:24">
      <c r="A33" t="s">
        <v>5</v>
      </c>
      <c r="B33" t="s">
        <v>11</v>
      </c>
      <c r="C33" t="s">
        <v>2129</v>
      </c>
      <c r="D33" t="s">
        <v>117</v>
      </c>
      <c r="E33" t="s">
        <v>118</v>
      </c>
      <c r="F33" s="54">
        <v>41605</v>
      </c>
      <c r="G33" t="s">
        <v>290</v>
      </c>
      <c r="I33" t="s">
        <v>3381</v>
      </c>
      <c r="J33" t="s">
        <v>74</v>
      </c>
      <c r="K33" t="s">
        <v>3382</v>
      </c>
      <c r="L33" t="s">
        <v>3383</v>
      </c>
      <c r="M33" t="s">
        <v>3384</v>
      </c>
      <c r="N33" t="s">
        <v>85</v>
      </c>
      <c r="O33" t="s">
        <v>85</v>
      </c>
      <c r="P33">
        <v>16767</v>
      </c>
      <c r="Q33" t="s">
        <v>3385</v>
      </c>
      <c r="R33" t="s">
        <v>75</v>
      </c>
      <c r="W33" t="s">
        <v>10729</v>
      </c>
      <c r="X33" t="s">
        <v>85</v>
      </c>
    </row>
    <row r="34" spans="1:24">
      <c r="A34" t="s">
        <v>5</v>
      </c>
      <c r="B34" t="s">
        <v>12</v>
      </c>
      <c r="C34" t="s">
        <v>77</v>
      </c>
      <c r="D34" t="s">
        <v>117</v>
      </c>
      <c r="E34" t="s">
        <v>118</v>
      </c>
      <c r="F34" s="54">
        <v>41596</v>
      </c>
      <c r="G34" t="s">
        <v>119</v>
      </c>
      <c r="I34" t="s">
        <v>2445</v>
      </c>
      <c r="J34" t="s">
        <v>74</v>
      </c>
      <c r="K34" t="s">
        <v>2446</v>
      </c>
      <c r="L34" t="s">
        <v>776</v>
      </c>
      <c r="M34" t="s">
        <v>777</v>
      </c>
      <c r="N34" t="s">
        <v>85</v>
      </c>
      <c r="O34" t="s">
        <v>213</v>
      </c>
      <c r="P34">
        <v>17600.037899999999</v>
      </c>
      <c r="Q34" t="s">
        <v>2447</v>
      </c>
      <c r="R34" t="s">
        <v>75</v>
      </c>
      <c r="W34" t="s">
        <v>10729</v>
      </c>
      <c r="X34" t="s">
        <v>10739</v>
      </c>
    </row>
    <row r="35" spans="1:24">
      <c r="A35" t="s">
        <v>9</v>
      </c>
      <c r="B35" t="s">
        <v>14</v>
      </c>
      <c r="C35" t="s">
        <v>14</v>
      </c>
      <c r="D35" t="s">
        <v>117</v>
      </c>
      <c r="E35" t="s">
        <v>118</v>
      </c>
      <c r="F35" s="54">
        <v>41582</v>
      </c>
      <c r="G35" t="s">
        <v>72</v>
      </c>
      <c r="H35" t="s">
        <v>358</v>
      </c>
      <c r="I35" t="s">
        <v>1168</v>
      </c>
      <c r="J35" t="s">
        <v>132</v>
      </c>
      <c r="K35" t="s">
        <v>1169</v>
      </c>
      <c r="L35" t="s">
        <v>1170</v>
      </c>
      <c r="M35" t="s">
        <v>1171</v>
      </c>
      <c r="N35" t="s">
        <v>213</v>
      </c>
      <c r="O35" t="s">
        <v>213</v>
      </c>
      <c r="P35">
        <v>26925</v>
      </c>
      <c r="Q35" t="s">
        <v>1172</v>
      </c>
      <c r="R35" t="s">
        <v>75</v>
      </c>
      <c r="S35" t="s">
        <v>155</v>
      </c>
      <c r="T35" t="s">
        <v>286</v>
      </c>
      <c r="U35" t="s">
        <v>179</v>
      </c>
      <c r="V35" t="s">
        <v>180</v>
      </c>
      <c r="W35" t="s">
        <v>10731</v>
      </c>
      <c r="X35" t="s">
        <v>10739</v>
      </c>
    </row>
    <row r="36" spans="1:24">
      <c r="A36" t="s">
        <v>3</v>
      </c>
      <c r="B36" t="s">
        <v>13</v>
      </c>
      <c r="C36" t="s">
        <v>217</v>
      </c>
      <c r="D36" t="s">
        <v>117</v>
      </c>
      <c r="E36" t="s">
        <v>118</v>
      </c>
      <c r="F36" s="54">
        <v>41581</v>
      </c>
      <c r="G36" t="s">
        <v>119</v>
      </c>
      <c r="I36" t="s">
        <v>1320</v>
      </c>
      <c r="J36" t="s">
        <v>73</v>
      </c>
      <c r="K36" t="s">
        <v>1321</v>
      </c>
      <c r="L36" t="s">
        <v>1322</v>
      </c>
      <c r="M36" t="s">
        <v>1323</v>
      </c>
      <c r="N36" t="s">
        <v>85</v>
      </c>
      <c r="O36" t="s">
        <v>85</v>
      </c>
      <c r="P36">
        <v>1203.951</v>
      </c>
      <c r="Q36" t="s">
        <v>1324</v>
      </c>
      <c r="R36" t="s">
        <v>75</v>
      </c>
      <c r="W36" t="s">
        <v>10729</v>
      </c>
      <c r="X36" t="s">
        <v>85</v>
      </c>
    </row>
    <row r="37" spans="1:24">
      <c r="A37" t="s">
        <v>3</v>
      </c>
      <c r="B37" t="s">
        <v>114</v>
      </c>
      <c r="C37" t="s">
        <v>892</v>
      </c>
      <c r="D37" t="s">
        <v>117</v>
      </c>
      <c r="E37" t="s">
        <v>118</v>
      </c>
      <c r="F37" s="54">
        <v>41600</v>
      </c>
      <c r="G37" t="s">
        <v>119</v>
      </c>
      <c r="I37" t="s">
        <v>3470</v>
      </c>
      <c r="J37" t="s">
        <v>73</v>
      </c>
      <c r="K37" t="s">
        <v>3471</v>
      </c>
      <c r="L37" t="s">
        <v>3472</v>
      </c>
      <c r="M37" t="s">
        <v>3473</v>
      </c>
      <c r="N37" t="s">
        <v>85</v>
      </c>
      <c r="O37" t="s">
        <v>85</v>
      </c>
      <c r="P37">
        <v>-3650.5882000000001</v>
      </c>
      <c r="Q37" t="s">
        <v>3474</v>
      </c>
      <c r="R37" t="s">
        <v>75</v>
      </c>
      <c r="W37" t="s">
        <v>10729</v>
      </c>
      <c r="X37" t="s">
        <v>85</v>
      </c>
    </row>
    <row r="38" spans="1:24">
      <c r="A38" t="s">
        <v>3</v>
      </c>
      <c r="B38" t="s">
        <v>115</v>
      </c>
      <c r="C38" t="s">
        <v>602</v>
      </c>
      <c r="D38" t="s">
        <v>117</v>
      </c>
      <c r="E38" t="s">
        <v>118</v>
      </c>
      <c r="F38" s="54">
        <v>41600</v>
      </c>
      <c r="G38" t="s">
        <v>72</v>
      </c>
      <c r="I38" t="s">
        <v>3441</v>
      </c>
      <c r="J38" t="s">
        <v>73</v>
      </c>
      <c r="K38" t="s">
        <v>3442</v>
      </c>
      <c r="L38" t="s">
        <v>3443</v>
      </c>
      <c r="M38" t="s">
        <v>5595</v>
      </c>
      <c r="N38" t="s">
        <v>85</v>
      </c>
      <c r="O38" t="s">
        <v>85</v>
      </c>
      <c r="P38">
        <v>352.31110000000001</v>
      </c>
      <c r="Q38" t="s">
        <v>3444</v>
      </c>
      <c r="R38" t="s">
        <v>75</v>
      </c>
      <c r="W38" t="s">
        <v>10729</v>
      </c>
      <c r="X38" t="s">
        <v>85</v>
      </c>
    </row>
    <row r="39" spans="1:24">
      <c r="A39" t="s">
        <v>3</v>
      </c>
      <c r="B39" t="s">
        <v>115</v>
      </c>
      <c r="C39" t="s">
        <v>619</v>
      </c>
      <c r="D39" t="s">
        <v>117</v>
      </c>
      <c r="E39" t="s">
        <v>118</v>
      </c>
      <c r="F39" s="54">
        <v>41600</v>
      </c>
      <c r="G39" t="s">
        <v>72</v>
      </c>
      <c r="I39" t="s">
        <v>3445</v>
      </c>
      <c r="J39" t="s">
        <v>73</v>
      </c>
      <c r="K39" t="s">
        <v>3446</v>
      </c>
      <c r="L39" t="s">
        <v>622</v>
      </c>
      <c r="M39" t="s">
        <v>623</v>
      </c>
      <c r="N39" t="s">
        <v>85</v>
      </c>
      <c r="O39" t="s">
        <v>85</v>
      </c>
      <c r="P39">
        <v>9900</v>
      </c>
      <c r="Q39" t="s">
        <v>3447</v>
      </c>
      <c r="R39" t="s">
        <v>75</v>
      </c>
      <c r="W39" t="s">
        <v>10730</v>
      </c>
      <c r="X39" t="s">
        <v>85</v>
      </c>
    </row>
    <row r="40" spans="1:24">
      <c r="A40" t="s">
        <v>3</v>
      </c>
      <c r="B40" t="s">
        <v>115</v>
      </c>
      <c r="C40" t="s">
        <v>619</v>
      </c>
      <c r="D40" t="s">
        <v>117</v>
      </c>
      <c r="E40" t="s">
        <v>118</v>
      </c>
      <c r="F40" s="54">
        <v>41600</v>
      </c>
      <c r="G40" t="s">
        <v>72</v>
      </c>
      <c r="I40" t="s">
        <v>3445</v>
      </c>
      <c r="J40" t="s">
        <v>73</v>
      </c>
      <c r="K40" t="s">
        <v>3446</v>
      </c>
      <c r="L40" t="s">
        <v>622</v>
      </c>
      <c r="M40" t="s">
        <v>623</v>
      </c>
      <c r="N40" t="s">
        <v>85</v>
      </c>
      <c r="O40" t="s">
        <v>85</v>
      </c>
      <c r="P40">
        <v>67320</v>
      </c>
      <c r="Q40" t="s">
        <v>3447</v>
      </c>
      <c r="R40" t="s">
        <v>75</v>
      </c>
      <c r="W40" t="s">
        <v>10730</v>
      </c>
      <c r="X40" t="s">
        <v>85</v>
      </c>
    </row>
    <row r="41" spans="1:24">
      <c r="A41" t="s">
        <v>5</v>
      </c>
      <c r="B41" t="s">
        <v>7</v>
      </c>
      <c r="C41" t="s">
        <v>7</v>
      </c>
      <c r="D41" t="s">
        <v>117</v>
      </c>
      <c r="E41" t="s">
        <v>118</v>
      </c>
      <c r="F41" s="54">
        <v>41600</v>
      </c>
      <c r="G41" t="s">
        <v>119</v>
      </c>
      <c r="I41" t="s">
        <v>3502</v>
      </c>
      <c r="J41" t="s">
        <v>74</v>
      </c>
      <c r="K41" t="s">
        <v>3503</v>
      </c>
      <c r="L41" t="s">
        <v>238</v>
      </c>
      <c r="M41" t="s">
        <v>76</v>
      </c>
      <c r="N41" t="s">
        <v>85</v>
      </c>
      <c r="O41" t="s">
        <v>85</v>
      </c>
      <c r="P41">
        <v>2719.8112999999998</v>
      </c>
      <c r="Q41" t="s">
        <v>3504</v>
      </c>
      <c r="R41" t="s">
        <v>75</v>
      </c>
      <c r="W41" t="s">
        <v>10729</v>
      </c>
      <c r="X41" t="s">
        <v>10737</v>
      </c>
    </row>
    <row r="42" spans="1:24">
      <c r="A42" t="s">
        <v>3</v>
      </c>
      <c r="B42" t="s">
        <v>113</v>
      </c>
      <c r="C42" t="s">
        <v>3544</v>
      </c>
      <c r="D42" t="s">
        <v>117</v>
      </c>
      <c r="E42" t="s">
        <v>118</v>
      </c>
      <c r="F42" s="54">
        <v>41600</v>
      </c>
      <c r="G42" t="s">
        <v>72</v>
      </c>
      <c r="I42" t="s">
        <v>3545</v>
      </c>
      <c r="J42" t="s">
        <v>73</v>
      </c>
      <c r="K42" t="s">
        <v>3546</v>
      </c>
      <c r="L42" t="s">
        <v>3547</v>
      </c>
      <c r="M42" t="s">
        <v>3548</v>
      </c>
      <c r="N42" t="s">
        <v>85</v>
      </c>
      <c r="O42" t="s">
        <v>85</v>
      </c>
      <c r="P42">
        <v>5082</v>
      </c>
      <c r="Q42" t="s">
        <v>3549</v>
      </c>
      <c r="R42" t="s">
        <v>75</v>
      </c>
      <c r="W42" t="s">
        <v>10730</v>
      </c>
      <c r="X42" t="s">
        <v>85</v>
      </c>
    </row>
    <row r="43" spans="1:24">
      <c r="A43" t="s">
        <v>3</v>
      </c>
      <c r="B43" t="s">
        <v>113</v>
      </c>
      <c r="C43" t="s">
        <v>3544</v>
      </c>
      <c r="D43" t="s">
        <v>117</v>
      </c>
      <c r="E43" t="s">
        <v>118</v>
      </c>
      <c r="F43" s="54">
        <v>41600</v>
      </c>
      <c r="G43" t="s">
        <v>72</v>
      </c>
      <c r="I43" t="s">
        <v>3545</v>
      </c>
      <c r="J43" t="s">
        <v>73</v>
      </c>
      <c r="K43" t="s">
        <v>3546</v>
      </c>
      <c r="L43" t="s">
        <v>3547</v>
      </c>
      <c r="M43" t="s">
        <v>3548</v>
      </c>
      <c r="N43" t="s">
        <v>85</v>
      </c>
      <c r="O43" t="s">
        <v>85</v>
      </c>
      <c r="P43">
        <v>38.76</v>
      </c>
      <c r="Q43" t="s">
        <v>3549</v>
      </c>
      <c r="R43" t="s">
        <v>75</v>
      </c>
      <c r="W43" t="s">
        <v>10730</v>
      </c>
      <c r="X43" t="s">
        <v>85</v>
      </c>
    </row>
    <row r="44" spans="1:24">
      <c r="A44" t="s">
        <v>3</v>
      </c>
      <c r="B44" t="s">
        <v>113</v>
      </c>
      <c r="C44" t="s">
        <v>3544</v>
      </c>
      <c r="D44" t="s">
        <v>117</v>
      </c>
      <c r="E44" t="s">
        <v>118</v>
      </c>
      <c r="F44" s="54">
        <v>41600</v>
      </c>
      <c r="G44" t="s">
        <v>72</v>
      </c>
      <c r="I44" t="s">
        <v>3545</v>
      </c>
      <c r="J44" t="s">
        <v>73</v>
      </c>
      <c r="K44" t="s">
        <v>3546</v>
      </c>
      <c r="L44" t="s">
        <v>3547</v>
      </c>
      <c r="M44" t="s">
        <v>3548</v>
      </c>
      <c r="N44" t="s">
        <v>85</v>
      </c>
      <c r="O44" t="s">
        <v>85</v>
      </c>
      <c r="P44">
        <v>1860</v>
      </c>
      <c r="Q44" t="s">
        <v>3549</v>
      </c>
      <c r="R44" t="s">
        <v>75</v>
      </c>
      <c r="W44" t="s">
        <v>10730</v>
      </c>
      <c r="X44" t="s">
        <v>85</v>
      </c>
    </row>
    <row r="45" spans="1:24">
      <c r="A45" t="s">
        <v>3</v>
      </c>
      <c r="B45" t="s">
        <v>113</v>
      </c>
      <c r="C45" t="s">
        <v>3544</v>
      </c>
      <c r="D45" t="s">
        <v>117</v>
      </c>
      <c r="E45" t="s">
        <v>118</v>
      </c>
      <c r="F45" s="54">
        <v>41600</v>
      </c>
      <c r="G45" t="s">
        <v>72</v>
      </c>
      <c r="I45" t="s">
        <v>3545</v>
      </c>
      <c r="J45" t="s">
        <v>73</v>
      </c>
      <c r="K45" t="s">
        <v>3546</v>
      </c>
      <c r="L45" t="s">
        <v>3547</v>
      </c>
      <c r="M45" t="s">
        <v>3548</v>
      </c>
      <c r="N45" t="s">
        <v>85</v>
      </c>
      <c r="O45" t="s">
        <v>85</v>
      </c>
      <c r="P45">
        <v>24803.8</v>
      </c>
      <c r="Q45" t="s">
        <v>3549</v>
      </c>
      <c r="R45" t="s">
        <v>75</v>
      </c>
      <c r="W45" t="s">
        <v>10730</v>
      </c>
      <c r="X45" t="s">
        <v>85</v>
      </c>
    </row>
    <row r="46" spans="1:24">
      <c r="A46" t="s">
        <v>3</v>
      </c>
      <c r="B46" t="s">
        <v>113</v>
      </c>
      <c r="C46" t="s">
        <v>3544</v>
      </c>
      <c r="D46" t="s">
        <v>117</v>
      </c>
      <c r="E46" t="s">
        <v>118</v>
      </c>
      <c r="F46" s="54">
        <v>41600</v>
      </c>
      <c r="G46" t="s">
        <v>72</v>
      </c>
      <c r="I46" t="s">
        <v>3545</v>
      </c>
      <c r="J46" t="s">
        <v>73</v>
      </c>
      <c r="K46" t="s">
        <v>3546</v>
      </c>
      <c r="L46" t="s">
        <v>3547</v>
      </c>
      <c r="M46" t="s">
        <v>3548</v>
      </c>
      <c r="N46" t="s">
        <v>85</v>
      </c>
      <c r="O46" t="s">
        <v>85</v>
      </c>
      <c r="P46">
        <v>36.590000000000003</v>
      </c>
      <c r="Q46" t="s">
        <v>3549</v>
      </c>
      <c r="R46" t="s">
        <v>75</v>
      </c>
      <c r="W46" t="s">
        <v>10730</v>
      </c>
      <c r="X46" t="s">
        <v>85</v>
      </c>
    </row>
    <row r="47" spans="1:24">
      <c r="A47" t="s">
        <v>3</v>
      </c>
      <c r="B47" t="s">
        <v>113</v>
      </c>
      <c r="C47" t="s">
        <v>3544</v>
      </c>
      <c r="D47" t="s">
        <v>117</v>
      </c>
      <c r="E47" t="s">
        <v>118</v>
      </c>
      <c r="F47" s="54">
        <v>41600</v>
      </c>
      <c r="G47" t="s">
        <v>290</v>
      </c>
      <c r="I47" t="s">
        <v>3545</v>
      </c>
      <c r="J47" t="s">
        <v>73</v>
      </c>
      <c r="K47" t="s">
        <v>3546</v>
      </c>
      <c r="L47" t="s">
        <v>3547</v>
      </c>
      <c r="M47" t="s">
        <v>3548</v>
      </c>
      <c r="N47" t="s">
        <v>85</v>
      </c>
      <c r="O47" t="s">
        <v>85</v>
      </c>
      <c r="P47">
        <v>717.44</v>
      </c>
      <c r="Q47" t="s">
        <v>3549</v>
      </c>
      <c r="R47" t="s">
        <v>75</v>
      </c>
      <c r="W47" t="s">
        <v>10730</v>
      </c>
      <c r="X47" t="s">
        <v>85</v>
      </c>
    </row>
    <row r="48" spans="1:24">
      <c r="A48" t="s">
        <v>3</v>
      </c>
      <c r="B48" t="s">
        <v>113</v>
      </c>
      <c r="C48" t="s">
        <v>3544</v>
      </c>
      <c r="D48" t="s">
        <v>117</v>
      </c>
      <c r="E48" t="s">
        <v>118</v>
      </c>
      <c r="F48" s="54">
        <v>41600</v>
      </c>
      <c r="G48" t="s">
        <v>290</v>
      </c>
      <c r="I48" t="s">
        <v>3545</v>
      </c>
      <c r="J48" t="s">
        <v>73</v>
      </c>
      <c r="K48" t="s">
        <v>3546</v>
      </c>
      <c r="L48" t="s">
        <v>3547</v>
      </c>
      <c r="M48" t="s">
        <v>3548</v>
      </c>
      <c r="N48" t="s">
        <v>85</v>
      </c>
      <c r="O48" t="s">
        <v>85</v>
      </c>
      <c r="P48">
        <v>478.3</v>
      </c>
      <c r="Q48" t="s">
        <v>3549</v>
      </c>
      <c r="R48" t="s">
        <v>75</v>
      </c>
      <c r="W48" t="s">
        <v>10730</v>
      </c>
      <c r="X48" t="s">
        <v>85</v>
      </c>
    </row>
    <row r="49" spans="1:24">
      <c r="A49" t="s">
        <v>3</v>
      </c>
      <c r="B49" t="s">
        <v>113</v>
      </c>
      <c r="C49" t="s">
        <v>3544</v>
      </c>
      <c r="D49" t="s">
        <v>117</v>
      </c>
      <c r="E49" t="s">
        <v>118</v>
      </c>
      <c r="F49" s="54">
        <v>41600</v>
      </c>
      <c r="G49" t="s">
        <v>290</v>
      </c>
      <c r="I49" t="s">
        <v>3545</v>
      </c>
      <c r="J49" t="s">
        <v>73</v>
      </c>
      <c r="K49" t="s">
        <v>3546</v>
      </c>
      <c r="L49" t="s">
        <v>3547</v>
      </c>
      <c r="M49" t="s">
        <v>3548</v>
      </c>
      <c r="N49" t="s">
        <v>85</v>
      </c>
      <c r="O49" t="s">
        <v>85</v>
      </c>
      <c r="P49">
        <v>717.44</v>
      </c>
      <c r="Q49" t="s">
        <v>3549</v>
      </c>
      <c r="R49" t="s">
        <v>75</v>
      </c>
      <c r="W49" t="s">
        <v>10730</v>
      </c>
      <c r="X49" t="s">
        <v>85</v>
      </c>
    </row>
    <row r="50" spans="1:24">
      <c r="A50" t="s">
        <v>5</v>
      </c>
      <c r="B50" t="s">
        <v>16</v>
      </c>
      <c r="C50" t="s">
        <v>235</v>
      </c>
      <c r="D50" t="s">
        <v>117</v>
      </c>
      <c r="E50" t="s">
        <v>118</v>
      </c>
      <c r="F50" s="54">
        <v>41580</v>
      </c>
      <c r="G50" t="s">
        <v>72</v>
      </c>
      <c r="I50" t="s">
        <v>5596</v>
      </c>
      <c r="J50" t="s">
        <v>74</v>
      </c>
      <c r="K50" t="s">
        <v>5597</v>
      </c>
      <c r="L50" t="s">
        <v>5598</v>
      </c>
      <c r="M50" t="s">
        <v>5599</v>
      </c>
      <c r="N50" t="s">
        <v>85</v>
      </c>
      <c r="O50" t="s">
        <v>85</v>
      </c>
      <c r="P50">
        <v>38.409999999999997</v>
      </c>
      <c r="Q50" t="s">
        <v>5600</v>
      </c>
      <c r="R50" t="s">
        <v>75</v>
      </c>
      <c r="W50" t="s">
        <v>10729</v>
      </c>
      <c r="X50" t="s">
        <v>85</v>
      </c>
    </row>
    <row r="51" spans="1:24">
      <c r="A51" t="s">
        <v>3</v>
      </c>
      <c r="B51" t="s">
        <v>113</v>
      </c>
      <c r="C51" t="s">
        <v>3544</v>
      </c>
      <c r="D51" t="s">
        <v>117</v>
      </c>
      <c r="E51" t="s">
        <v>118</v>
      </c>
      <c r="F51" s="54">
        <v>41600</v>
      </c>
      <c r="G51" t="s">
        <v>72</v>
      </c>
      <c r="I51" t="s">
        <v>3545</v>
      </c>
      <c r="J51" t="s">
        <v>73</v>
      </c>
      <c r="K51" t="s">
        <v>3546</v>
      </c>
      <c r="L51" t="s">
        <v>3547</v>
      </c>
      <c r="M51" t="s">
        <v>3548</v>
      </c>
      <c r="N51" t="s">
        <v>85</v>
      </c>
      <c r="O51" t="s">
        <v>85</v>
      </c>
      <c r="P51">
        <v>10231.56</v>
      </c>
      <c r="Q51" t="s">
        <v>3549</v>
      </c>
      <c r="R51" t="s">
        <v>75</v>
      </c>
      <c r="W51" t="s">
        <v>10730</v>
      </c>
      <c r="X51" t="s">
        <v>85</v>
      </c>
    </row>
    <row r="52" spans="1:24">
      <c r="A52" t="s">
        <v>3</v>
      </c>
      <c r="B52" t="s">
        <v>113</v>
      </c>
      <c r="C52" t="s">
        <v>3544</v>
      </c>
      <c r="D52" t="s">
        <v>117</v>
      </c>
      <c r="E52" t="s">
        <v>118</v>
      </c>
      <c r="F52" s="54">
        <v>41600</v>
      </c>
      <c r="G52" t="s">
        <v>290</v>
      </c>
      <c r="I52" t="s">
        <v>3545</v>
      </c>
      <c r="J52" t="s">
        <v>73</v>
      </c>
      <c r="K52" t="s">
        <v>3546</v>
      </c>
      <c r="L52" t="s">
        <v>3547</v>
      </c>
      <c r="M52" t="s">
        <v>3548</v>
      </c>
      <c r="N52" t="s">
        <v>85</v>
      </c>
      <c r="O52" t="s">
        <v>85</v>
      </c>
      <c r="P52">
        <v>179.41</v>
      </c>
      <c r="Q52" t="s">
        <v>3549</v>
      </c>
      <c r="R52" t="s">
        <v>75</v>
      </c>
      <c r="W52" t="s">
        <v>10730</v>
      </c>
      <c r="X52" t="s">
        <v>85</v>
      </c>
    </row>
    <row r="53" spans="1:24">
      <c r="A53" t="s">
        <v>5</v>
      </c>
      <c r="B53" t="s">
        <v>7</v>
      </c>
      <c r="C53" t="s">
        <v>7</v>
      </c>
      <c r="D53" t="s">
        <v>117</v>
      </c>
      <c r="E53" t="s">
        <v>118</v>
      </c>
      <c r="F53" s="54">
        <v>41600</v>
      </c>
      <c r="G53" t="s">
        <v>72</v>
      </c>
      <c r="I53" t="s">
        <v>3505</v>
      </c>
      <c r="J53" t="s">
        <v>74</v>
      </c>
      <c r="K53" t="s">
        <v>3506</v>
      </c>
      <c r="L53" t="s">
        <v>3507</v>
      </c>
      <c r="M53" t="s">
        <v>3508</v>
      </c>
      <c r="N53" t="s">
        <v>85</v>
      </c>
      <c r="O53" t="s">
        <v>85</v>
      </c>
      <c r="P53">
        <v>3667.4717999999998</v>
      </c>
      <c r="Q53" t="s">
        <v>3509</v>
      </c>
      <c r="R53" t="s">
        <v>75</v>
      </c>
      <c r="W53" t="s">
        <v>10729</v>
      </c>
      <c r="X53" t="s">
        <v>85</v>
      </c>
    </row>
    <row r="54" spans="1:24">
      <c r="A54" t="s">
        <v>5</v>
      </c>
      <c r="B54" t="s">
        <v>7</v>
      </c>
      <c r="C54" t="s">
        <v>7</v>
      </c>
      <c r="D54" t="s">
        <v>117</v>
      </c>
      <c r="E54" t="s">
        <v>118</v>
      </c>
      <c r="F54" s="54">
        <v>41600</v>
      </c>
      <c r="G54" t="s">
        <v>72</v>
      </c>
      <c r="I54" t="s">
        <v>3510</v>
      </c>
      <c r="J54" t="s">
        <v>74</v>
      </c>
      <c r="K54" t="s">
        <v>3506</v>
      </c>
      <c r="L54" t="s">
        <v>3507</v>
      </c>
      <c r="M54" t="s">
        <v>3508</v>
      </c>
      <c r="N54" t="s">
        <v>85</v>
      </c>
      <c r="O54" t="s">
        <v>85</v>
      </c>
      <c r="P54">
        <v>3667.4717999999998</v>
      </c>
      <c r="Q54" t="s">
        <v>3511</v>
      </c>
      <c r="R54" t="s">
        <v>75</v>
      </c>
      <c r="W54" t="s">
        <v>10729</v>
      </c>
      <c r="X54" t="s">
        <v>85</v>
      </c>
    </row>
    <row r="55" spans="1:24">
      <c r="A55" t="s">
        <v>5</v>
      </c>
      <c r="B55" t="s">
        <v>7</v>
      </c>
      <c r="C55" t="s">
        <v>7</v>
      </c>
      <c r="D55" t="s">
        <v>117</v>
      </c>
      <c r="E55" t="s">
        <v>118</v>
      </c>
      <c r="F55" s="54">
        <v>41600</v>
      </c>
      <c r="G55" t="s">
        <v>72</v>
      </c>
      <c r="I55" t="s">
        <v>3172</v>
      </c>
      <c r="J55" t="s">
        <v>74</v>
      </c>
      <c r="K55" t="s">
        <v>3173</v>
      </c>
      <c r="L55" t="s">
        <v>238</v>
      </c>
      <c r="M55" t="s">
        <v>76</v>
      </c>
      <c r="N55" t="s">
        <v>85</v>
      </c>
      <c r="O55" t="s">
        <v>85</v>
      </c>
      <c r="P55">
        <v>437.75189999999998</v>
      </c>
      <c r="Q55" t="s">
        <v>3174</v>
      </c>
      <c r="R55" t="s">
        <v>75</v>
      </c>
      <c r="W55" t="s">
        <v>10729</v>
      </c>
      <c r="X55" t="s">
        <v>10737</v>
      </c>
    </row>
    <row r="56" spans="1:24">
      <c r="A56" t="s">
        <v>5</v>
      </c>
      <c r="B56" t="s">
        <v>6</v>
      </c>
      <c r="C56" t="s">
        <v>6</v>
      </c>
      <c r="D56" t="s">
        <v>117</v>
      </c>
      <c r="E56" t="s">
        <v>118</v>
      </c>
      <c r="F56" s="54">
        <v>41604</v>
      </c>
      <c r="G56" t="s">
        <v>72</v>
      </c>
      <c r="I56" t="s">
        <v>3052</v>
      </c>
      <c r="J56" t="s">
        <v>74</v>
      </c>
      <c r="K56" t="s">
        <v>3053</v>
      </c>
      <c r="L56" t="s">
        <v>2946</v>
      </c>
      <c r="M56" t="s">
        <v>2947</v>
      </c>
      <c r="N56" t="s">
        <v>85</v>
      </c>
      <c r="O56" t="s">
        <v>85</v>
      </c>
      <c r="P56">
        <v>9257.9434000000001</v>
      </c>
      <c r="Q56" t="s">
        <v>3054</v>
      </c>
      <c r="R56" t="s">
        <v>75</v>
      </c>
      <c r="W56" t="s">
        <v>10729</v>
      </c>
      <c r="X56" t="s">
        <v>85</v>
      </c>
    </row>
    <row r="57" spans="1:24">
      <c r="A57" t="s">
        <v>5</v>
      </c>
      <c r="B57" t="s">
        <v>7</v>
      </c>
      <c r="C57" t="s">
        <v>7</v>
      </c>
      <c r="D57" t="s">
        <v>117</v>
      </c>
      <c r="E57" t="s">
        <v>118</v>
      </c>
      <c r="F57" s="54">
        <v>41600</v>
      </c>
      <c r="G57" t="s">
        <v>72</v>
      </c>
      <c r="I57" t="s">
        <v>3505</v>
      </c>
      <c r="J57" t="s">
        <v>74</v>
      </c>
      <c r="K57" t="s">
        <v>3506</v>
      </c>
      <c r="L57" t="s">
        <v>3507</v>
      </c>
      <c r="M57" t="s">
        <v>3508</v>
      </c>
      <c r="N57" t="s">
        <v>85</v>
      </c>
      <c r="O57" t="s">
        <v>85</v>
      </c>
      <c r="P57">
        <v>48.405700000000003</v>
      </c>
      <c r="Q57" t="s">
        <v>3509</v>
      </c>
      <c r="R57" t="s">
        <v>75</v>
      </c>
      <c r="W57" t="s">
        <v>10729</v>
      </c>
      <c r="X57" t="s">
        <v>85</v>
      </c>
    </row>
    <row r="58" spans="1:24">
      <c r="A58" t="s">
        <v>5</v>
      </c>
      <c r="B58" t="s">
        <v>7</v>
      </c>
      <c r="C58" t="s">
        <v>7</v>
      </c>
      <c r="D58" t="s">
        <v>117</v>
      </c>
      <c r="E58" t="s">
        <v>118</v>
      </c>
      <c r="F58" s="54">
        <v>41600</v>
      </c>
      <c r="G58" t="s">
        <v>72</v>
      </c>
      <c r="I58" t="s">
        <v>3510</v>
      </c>
      <c r="J58" t="s">
        <v>74</v>
      </c>
      <c r="K58" t="s">
        <v>3506</v>
      </c>
      <c r="L58" t="s">
        <v>3507</v>
      </c>
      <c r="M58" t="s">
        <v>3508</v>
      </c>
      <c r="N58" t="s">
        <v>85</v>
      </c>
      <c r="O58" t="s">
        <v>85</v>
      </c>
      <c r="P58">
        <v>48.405700000000003</v>
      </c>
      <c r="Q58" t="s">
        <v>3511</v>
      </c>
      <c r="R58" t="s">
        <v>75</v>
      </c>
      <c r="W58" t="s">
        <v>10729</v>
      </c>
      <c r="X58" t="s">
        <v>85</v>
      </c>
    </row>
    <row r="59" spans="1:24">
      <c r="A59" t="s">
        <v>5</v>
      </c>
      <c r="B59" t="s">
        <v>6</v>
      </c>
      <c r="C59" t="s">
        <v>6</v>
      </c>
      <c r="D59" t="s">
        <v>117</v>
      </c>
      <c r="E59" t="s">
        <v>118</v>
      </c>
      <c r="F59" s="54">
        <v>41600</v>
      </c>
      <c r="G59" t="s">
        <v>72</v>
      </c>
      <c r="I59" t="s">
        <v>3438</v>
      </c>
      <c r="J59" t="s">
        <v>74</v>
      </c>
      <c r="K59" t="s">
        <v>3439</v>
      </c>
      <c r="L59" t="s">
        <v>2946</v>
      </c>
      <c r="M59" t="s">
        <v>2947</v>
      </c>
      <c r="N59" t="s">
        <v>85</v>
      </c>
      <c r="O59" t="s">
        <v>85</v>
      </c>
      <c r="P59">
        <v>362.6028</v>
      </c>
      <c r="Q59" t="s">
        <v>3440</v>
      </c>
      <c r="R59" t="s">
        <v>75</v>
      </c>
      <c r="W59" t="s">
        <v>10729</v>
      </c>
      <c r="X59" t="s">
        <v>85</v>
      </c>
    </row>
    <row r="60" spans="1:24">
      <c r="A60" t="s">
        <v>3</v>
      </c>
      <c r="B60" t="s">
        <v>115</v>
      </c>
      <c r="C60" t="s">
        <v>619</v>
      </c>
      <c r="D60" t="s">
        <v>117</v>
      </c>
      <c r="E60" t="s">
        <v>118</v>
      </c>
      <c r="F60" s="54">
        <v>41600</v>
      </c>
      <c r="G60" t="s">
        <v>72</v>
      </c>
      <c r="I60" t="s">
        <v>3445</v>
      </c>
      <c r="J60" t="s">
        <v>73</v>
      </c>
      <c r="K60" t="s">
        <v>3446</v>
      </c>
      <c r="L60" t="s">
        <v>622</v>
      </c>
      <c r="M60" t="s">
        <v>623</v>
      </c>
      <c r="N60" t="s">
        <v>85</v>
      </c>
      <c r="O60" t="s">
        <v>85</v>
      </c>
      <c r="P60">
        <v>3300</v>
      </c>
      <c r="Q60" t="s">
        <v>3447</v>
      </c>
      <c r="R60" t="s">
        <v>75</v>
      </c>
      <c r="W60" t="s">
        <v>10730</v>
      </c>
      <c r="X60" t="s">
        <v>85</v>
      </c>
    </row>
    <row r="61" spans="1:24">
      <c r="A61" t="s">
        <v>3</v>
      </c>
      <c r="B61" t="s">
        <v>115</v>
      </c>
      <c r="C61" t="s">
        <v>619</v>
      </c>
      <c r="D61" t="s">
        <v>117</v>
      </c>
      <c r="E61" t="s">
        <v>118</v>
      </c>
      <c r="F61" s="54">
        <v>41600</v>
      </c>
      <c r="G61" t="s">
        <v>72</v>
      </c>
      <c r="I61" t="s">
        <v>3445</v>
      </c>
      <c r="J61" t="s">
        <v>73</v>
      </c>
      <c r="K61" t="s">
        <v>3446</v>
      </c>
      <c r="L61" t="s">
        <v>622</v>
      </c>
      <c r="M61" t="s">
        <v>623</v>
      </c>
      <c r="N61" t="s">
        <v>85</v>
      </c>
      <c r="O61" t="s">
        <v>85</v>
      </c>
      <c r="P61">
        <v>33000</v>
      </c>
      <c r="Q61" t="s">
        <v>3447</v>
      </c>
      <c r="R61" t="s">
        <v>75</v>
      </c>
      <c r="W61" t="s">
        <v>10730</v>
      </c>
      <c r="X61" t="s">
        <v>85</v>
      </c>
    </row>
    <row r="62" spans="1:24">
      <c r="A62" t="s">
        <v>3</v>
      </c>
      <c r="B62" t="s">
        <v>115</v>
      </c>
      <c r="C62" t="s">
        <v>619</v>
      </c>
      <c r="D62" t="s">
        <v>117</v>
      </c>
      <c r="E62" t="s">
        <v>118</v>
      </c>
      <c r="F62" s="54">
        <v>41600</v>
      </c>
      <c r="G62" t="s">
        <v>72</v>
      </c>
      <c r="I62" t="s">
        <v>3445</v>
      </c>
      <c r="J62" t="s">
        <v>73</v>
      </c>
      <c r="K62" t="s">
        <v>3446</v>
      </c>
      <c r="L62" t="s">
        <v>622</v>
      </c>
      <c r="M62" t="s">
        <v>623</v>
      </c>
      <c r="N62" t="s">
        <v>85</v>
      </c>
      <c r="O62" t="s">
        <v>85</v>
      </c>
      <c r="P62">
        <v>4950</v>
      </c>
      <c r="Q62" t="s">
        <v>3447</v>
      </c>
      <c r="R62" t="s">
        <v>75</v>
      </c>
      <c r="W62" t="s">
        <v>10730</v>
      </c>
      <c r="X62" t="s">
        <v>85</v>
      </c>
    </row>
    <row r="63" spans="1:24">
      <c r="A63" t="s">
        <v>9</v>
      </c>
      <c r="B63" t="s">
        <v>10</v>
      </c>
      <c r="C63" t="s">
        <v>963</v>
      </c>
      <c r="D63" t="s">
        <v>117</v>
      </c>
      <c r="E63" t="s">
        <v>118</v>
      </c>
      <c r="F63" s="54">
        <v>41605</v>
      </c>
      <c r="G63" t="s">
        <v>290</v>
      </c>
      <c r="I63" t="s">
        <v>3360</v>
      </c>
      <c r="J63" t="s">
        <v>132</v>
      </c>
      <c r="K63" t="s">
        <v>3361</v>
      </c>
      <c r="L63" t="s">
        <v>3362</v>
      </c>
      <c r="M63" t="s">
        <v>3363</v>
      </c>
      <c r="N63" t="s">
        <v>85</v>
      </c>
      <c r="O63" t="s">
        <v>85</v>
      </c>
      <c r="P63">
        <v>4259.1000000000004</v>
      </c>
      <c r="Q63" t="s">
        <v>3364</v>
      </c>
      <c r="R63" t="s">
        <v>75</v>
      </c>
      <c r="W63" t="s">
        <v>10729</v>
      </c>
      <c r="X63" t="s">
        <v>85</v>
      </c>
    </row>
    <row r="64" spans="1:24">
      <c r="A64" t="s">
        <v>3</v>
      </c>
      <c r="B64" t="s">
        <v>113</v>
      </c>
      <c r="C64" t="s">
        <v>3544</v>
      </c>
      <c r="D64" t="s">
        <v>117</v>
      </c>
      <c r="E64" t="s">
        <v>118</v>
      </c>
      <c r="F64" s="54">
        <v>41600</v>
      </c>
      <c r="G64" t="s">
        <v>290</v>
      </c>
      <c r="I64" t="s">
        <v>3545</v>
      </c>
      <c r="J64" t="s">
        <v>73</v>
      </c>
      <c r="K64" t="s">
        <v>3546</v>
      </c>
      <c r="L64" t="s">
        <v>3547</v>
      </c>
      <c r="M64" t="s">
        <v>3548</v>
      </c>
      <c r="N64" t="s">
        <v>85</v>
      </c>
      <c r="O64" t="s">
        <v>85</v>
      </c>
      <c r="P64">
        <v>17.36</v>
      </c>
      <c r="Q64" t="s">
        <v>3549</v>
      </c>
      <c r="R64" t="s">
        <v>75</v>
      </c>
      <c r="W64" t="s">
        <v>10730</v>
      </c>
      <c r="X64" t="s">
        <v>85</v>
      </c>
    </row>
    <row r="65" spans="1:24">
      <c r="A65" t="s">
        <v>9</v>
      </c>
      <c r="B65" t="s">
        <v>10</v>
      </c>
      <c r="C65" t="s">
        <v>963</v>
      </c>
      <c r="D65" t="s">
        <v>117</v>
      </c>
      <c r="E65" t="s">
        <v>118</v>
      </c>
      <c r="F65" s="54">
        <v>41605</v>
      </c>
      <c r="G65" t="s">
        <v>290</v>
      </c>
      <c r="I65" t="s">
        <v>3360</v>
      </c>
      <c r="J65" t="s">
        <v>132</v>
      </c>
      <c r="K65" t="s">
        <v>3361</v>
      </c>
      <c r="L65" t="s">
        <v>3362</v>
      </c>
      <c r="M65" t="s">
        <v>3363</v>
      </c>
      <c r="N65" t="s">
        <v>85</v>
      </c>
      <c r="O65" t="s">
        <v>85</v>
      </c>
      <c r="P65">
        <v>1173.9000000000001</v>
      </c>
      <c r="Q65" t="s">
        <v>3364</v>
      </c>
      <c r="R65" t="s">
        <v>75</v>
      </c>
      <c r="W65" t="s">
        <v>10729</v>
      </c>
      <c r="X65" t="s">
        <v>85</v>
      </c>
    </row>
    <row r="66" spans="1:24">
      <c r="A66" t="s">
        <v>3</v>
      </c>
      <c r="B66" t="s">
        <v>113</v>
      </c>
      <c r="C66" t="s">
        <v>3544</v>
      </c>
      <c r="D66" t="s">
        <v>117</v>
      </c>
      <c r="E66" t="s">
        <v>118</v>
      </c>
      <c r="F66" s="54">
        <v>41600</v>
      </c>
      <c r="G66" t="s">
        <v>72</v>
      </c>
      <c r="I66" t="s">
        <v>3545</v>
      </c>
      <c r="J66" t="s">
        <v>73</v>
      </c>
      <c r="K66" t="s">
        <v>3546</v>
      </c>
      <c r="L66" t="s">
        <v>3547</v>
      </c>
      <c r="M66" t="s">
        <v>3548</v>
      </c>
      <c r="N66" t="s">
        <v>85</v>
      </c>
      <c r="O66" t="s">
        <v>85</v>
      </c>
      <c r="P66">
        <v>7169.52</v>
      </c>
      <c r="Q66" t="s">
        <v>3549</v>
      </c>
      <c r="R66" t="s">
        <v>75</v>
      </c>
      <c r="W66" t="s">
        <v>10730</v>
      </c>
      <c r="X66" t="s">
        <v>85</v>
      </c>
    </row>
    <row r="67" spans="1:24">
      <c r="A67" t="s">
        <v>9</v>
      </c>
      <c r="B67" t="s">
        <v>10</v>
      </c>
      <c r="C67" t="s">
        <v>963</v>
      </c>
      <c r="D67" t="s">
        <v>117</v>
      </c>
      <c r="E67" t="s">
        <v>118</v>
      </c>
      <c r="F67" s="54">
        <v>41605</v>
      </c>
      <c r="G67" t="s">
        <v>290</v>
      </c>
      <c r="I67" t="s">
        <v>3360</v>
      </c>
      <c r="J67" t="s">
        <v>132</v>
      </c>
      <c r="K67" t="s">
        <v>3361</v>
      </c>
      <c r="L67" t="s">
        <v>3362</v>
      </c>
      <c r="M67" t="s">
        <v>3363</v>
      </c>
      <c r="N67" t="s">
        <v>85</v>
      </c>
      <c r="O67" t="s">
        <v>85</v>
      </c>
      <c r="P67">
        <v>21265.200000000001</v>
      </c>
      <c r="Q67" t="s">
        <v>3364</v>
      </c>
      <c r="R67" t="s">
        <v>75</v>
      </c>
      <c r="W67" t="s">
        <v>10729</v>
      </c>
      <c r="X67" t="s">
        <v>85</v>
      </c>
    </row>
    <row r="68" spans="1:24">
      <c r="A68" t="s">
        <v>3</v>
      </c>
      <c r="B68" t="s">
        <v>115</v>
      </c>
      <c r="C68" t="s">
        <v>602</v>
      </c>
      <c r="D68" t="s">
        <v>117</v>
      </c>
      <c r="E68" t="s">
        <v>118</v>
      </c>
      <c r="F68" s="54">
        <v>41600</v>
      </c>
      <c r="G68" t="s">
        <v>72</v>
      </c>
      <c r="I68" t="s">
        <v>3441</v>
      </c>
      <c r="J68" t="s">
        <v>73</v>
      </c>
      <c r="K68" t="s">
        <v>3442</v>
      </c>
      <c r="L68" t="s">
        <v>3443</v>
      </c>
      <c r="M68" t="s">
        <v>5595</v>
      </c>
      <c r="N68" t="s">
        <v>85</v>
      </c>
      <c r="O68" t="s">
        <v>85</v>
      </c>
      <c r="P68">
        <v>561.33770000000004</v>
      </c>
      <c r="Q68" t="s">
        <v>3444</v>
      </c>
      <c r="R68" t="s">
        <v>75</v>
      </c>
      <c r="W68" t="s">
        <v>10729</v>
      </c>
      <c r="X68" t="s">
        <v>85</v>
      </c>
    </row>
    <row r="69" spans="1:24">
      <c r="A69" t="s">
        <v>9</v>
      </c>
      <c r="B69" t="s">
        <v>10</v>
      </c>
      <c r="C69" t="s">
        <v>963</v>
      </c>
      <c r="D69" t="s">
        <v>117</v>
      </c>
      <c r="E69" t="s">
        <v>118</v>
      </c>
      <c r="F69" s="54">
        <v>41605</v>
      </c>
      <c r="G69" t="s">
        <v>290</v>
      </c>
      <c r="I69" t="s">
        <v>3360</v>
      </c>
      <c r="J69" t="s">
        <v>132</v>
      </c>
      <c r="K69" t="s">
        <v>3361</v>
      </c>
      <c r="L69" t="s">
        <v>3362</v>
      </c>
      <c r="M69" t="s">
        <v>3363</v>
      </c>
      <c r="N69" t="s">
        <v>85</v>
      </c>
      <c r="O69" t="s">
        <v>85</v>
      </c>
      <c r="P69">
        <v>2129.4</v>
      </c>
      <c r="Q69" t="s">
        <v>3364</v>
      </c>
      <c r="R69" t="s">
        <v>75</v>
      </c>
      <c r="W69" t="s">
        <v>10729</v>
      </c>
      <c r="X69" t="s">
        <v>85</v>
      </c>
    </row>
    <row r="70" spans="1:24">
      <c r="A70" t="s">
        <v>9</v>
      </c>
      <c r="B70" t="s">
        <v>10</v>
      </c>
      <c r="C70" t="s">
        <v>963</v>
      </c>
      <c r="D70" t="s">
        <v>117</v>
      </c>
      <c r="E70" t="s">
        <v>118</v>
      </c>
      <c r="F70" s="54">
        <v>41605</v>
      </c>
      <c r="G70" t="s">
        <v>290</v>
      </c>
      <c r="I70" t="s">
        <v>3360</v>
      </c>
      <c r="J70" t="s">
        <v>132</v>
      </c>
      <c r="K70" t="s">
        <v>3361</v>
      </c>
      <c r="L70" t="s">
        <v>3362</v>
      </c>
      <c r="M70" t="s">
        <v>3363</v>
      </c>
      <c r="N70" t="s">
        <v>85</v>
      </c>
      <c r="O70" t="s">
        <v>85</v>
      </c>
      <c r="P70">
        <v>1173.9000000000001</v>
      </c>
      <c r="Q70" t="s">
        <v>3364</v>
      </c>
      <c r="R70" t="s">
        <v>75</v>
      </c>
      <c r="W70" t="s">
        <v>10729</v>
      </c>
      <c r="X70" t="s">
        <v>85</v>
      </c>
    </row>
    <row r="71" spans="1:24">
      <c r="A71" t="s">
        <v>3</v>
      </c>
      <c r="B71" t="s">
        <v>13</v>
      </c>
      <c r="C71" t="s">
        <v>217</v>
      </c>
      <c r="D71" t="s">
        <v>117</v>
      </c>
      <c r="E71" t="s">
        <v>118</v>
      </c>
      <c r="F71" s="54">
        <v>41604</v>
      </c>
      <c r="G71" t="s">
        <v>125</v>
      </c>
      <c r="H71" t="s">
        <v>3010</v>
      </c>
      <c r="I71" t="s">
        <v>3011</v>
      </c>
      <c r="J71" t="s">
        <v>73</v>
      </c>
      <c r="K71" t="s">
        <v>3012</v>
      </c>
      <c r="L71" t="s">
        <v>3013</v>
      </c>
      <c r="M71" t="s">
        <v>3014</v>
      </c>
      <c r="N71" t="s">
        <v>199</v>
      </c>
      <c r="O71" t="s">
        <v>199</v>
      </c>
      <c r="P71">
        <v>1981872.5549999999</v>
      </c>
      <c r="Q71" t="s">
        <v>3015</v>
      </c>
      <c r="R71" t="s">
        <v>75</v>
      </c>
      <c r="W71" t="s">
        <v>10731</v>
      </c>
      <c r="X71" t="s">
        <v>10739</v>
      </c>
    </row>
    <row r="72" spans="1:24">
      <c r="A72" t="s">
        <v>9</v>
      </c>
      <c r="B72" t="s">
        <v>10</v>
      </c>
      <c r="C72" t="s">
        <v>963</v>
      </c>
      <c r="D72" t="s">
        <v>117</v>
      </c>
      <c r="E72" t="s">
        <v>118</v>
      </c>
      <c r="F72" s="54">
        <v>41605</v>
      </c>
      <c r="G72" t="s">
        <v>290</v>
      </c>
      <c r="I72" t="s">
        <v>3360</v>
      </c>
      <c r="J72" t="s">
        <v>132</v>
      </c>
      <c r="K72" t="s">
        <v>3361</v>
      </c>
      <c r="L72" t="s">
        <v>3362</v>
      </c>
      <c r="M72" t="s">
        <v>3363</v>
      </c>
      <c r="N72" t="s">
        <v>85</v>
      </c>
      <c r="O72" t="s">
        <v>85</v>
      </c>
      <c r="P72">
        <v>1173.9000000000001</v>
      </c>
      <c r="Q72" t="s">
        <v>3364</v>
      </c>
      <c r="R72" t="s">
        <v>75</v>
      </c>
      <c r="W72" t="s">
        <v>10729</v>
      </c>
      <c r="X72" t="s">
        <v>85</v>
      </c>
    </row>
    <row r="73" spans="1:24">
      <c r="A73" t="s">
        <v>9</v>
      </c>
      <c r="B73" t="s">
        <v>10</v>
      </c>
      <c r="C73" t="s">
        <v>963</v>
      </c>
      <c r="D73" t="s">
        <v>117</v>
      </c>
      <c r="E73" t="s">
        <v>118</v>
      </c>
      <c r="F73" s="54">
        <v>41605</v>
      </c>
      <c r="G73" t="s">
        <v>290</v>
      </c>
      <c r="I73" t="s">
        <v>3360</v>
      </c>
      <c r="J73" t="s">
        <v>132</v>
      </c>
      <c r="K73" t="s">
        <v>3361</v>
      </c>
      <c r="L73" t="s">
        <v>3362</v>
      </c>
      <c r="M73" t="s">
        <v>3363</v>
      </c>
      <c r="N73" t="s">
        <v>85</v>
      </c>
      <c r="O73" t="s">
        <v>85</v>
      </c>
      <c r="P73">
        <v>1173.9000000000001</v>
      </c>
      <c r="Q73" t="s">
        <v>3364</v>
      </c>
      <c r="R73" t="s">
        <v>75</v>
      </c>
      <c r="W73" t="s">
        <v>10729</v>
      </c>
      <c r="X73" t="s">
        <v>85</v>
      </c>
    </row>
    <row r="74" spans="1:24">
      <c r="A74" t="s">
        <v>9</v>
      </c>
      <c r="B74" t="s">
        <v>10</v>
      </c>
      <c r="C74" t="s">
        <v>963</v>
      </c>
      <c r="D74" t="s">
        <v>117</v>
      </c>
      <c r="E74" t="s">
        <v>118</v>
      </c>
      <c r="F74" s="54">
        <v>41605</v>
      </c>
      <c r="G74" t="s">
        <v>290</v>
      </c>
      <c r="I74" t="s">
        <v>3360</v>
      </c>
      <c r="J74" t="s">
        <v>132</v>
      </c>
      <c r="K74" t="s">
        <v>3361</v>
      </c>
      <c r="L74" t="s">
        <v>3362</v>
      </c>
      <c r="M74" t="s">
        <v>3363</v>
      </c>
      <c r="N74" t="s">
        <v>85</v>
      </c>
      <c r="O74" t="s">
        <v>85</v>
      </c>
      <c r="P74">
        <v>1173.9000000000001</v>
      </c>
      <c r="Q74" t="s">
        <v>3364</v>
      </c>
      <c r="R74" t="s">
        <v>75</v>
      </c>
      <c r="W74" t="s">
        <v>10729</v>
      </c>
      <c r="X74" t="s">
        <v>85</v>
      </c>
    </row>
    <row r="75" spans="1:24">
      <c r="A75" t="s">
        <v>9</v>
      </c>
      <c r="B75" t="s">
        <v>14</v>
      </c>
      <c r="C75" t="s">
        <v>14</v>
      </c>
      <c r="D75" t="s">
        <v>117</v>
      </c>
      <c r="E75" t="s">
        <v>118</v>
      </c>
      <c r="F75" s="54">
        <v>41605</v>
      </c>
      <c r="G75" t="s">
        <v>72</v>
      </c>
      <c r="I75" t="s">
        <v>2964</v>
      </c>
      <c r="J75" t="s">
        <v>132</v>
      </c>
      <c r="K75" t="s">
        <v>2965</v>
      </c>
      <c r="L75" t="s">
        <v>75</v>
      </c>
      <c r="M75" t="s">
        <v>122</v>
      </c>
      <c r="N75" t="s">
        <v>85</v>
      </c>
      <c r="O75" t="s">
        <v>85</v>
      </c>
      <c r="P75">
        <v>5000</v>
      </c>
      <c r="Q75" t="s">
        <v>2966</v>
      </c>
      <c r="R75" t="s">
        <v>75</v>
      </c>
      <c r="W75" t="s">
        <v>10729</v>
      </c>
      <c r="X75" t="s">
        <v>10737</v>
      </c>
    </row>
    <row r="76" spans="1:24">
      <c r="A76" t="s">
        <v>9</v>
      </c>
      <c r="B76" t="s">
        <v>14</v>
      </c>
      <c r="C76" t="s">
        <v>14</v>
      </c>
      <c r="D76" t="s">
        <v>117</v>
      </c>
      <c r="E76" t="s">
        <v>118</v>
      </c>
      <c r="F76" s="54">
        <v>41605</v>
      </c>
      <c r="G76" t="s">
        <v>72</v>
      </c>
      <c r="I76" t="s">
        <v>2961</v>
      </c>
      <c r="J76" t="s">
        <v>132</v>
      </c>
      <c r="K76" t="s">
        <v>2962</v>
      </c>
      <c r="L76" t="s">
        <v>75</v>
      </c>
      <c r="M76" t="s">
        <v>122</v>
      </c>
      <c r="N76" t="s">
        <v>85</v>
      </c>
      <c r="O76" t="s">
        <v>85</v>
      </c>
      <c r="P76">
        <v>5000</v>
      </c>
      <c r="Q76" t="s">
        <v>2963</v>
      </c>
      <c r="R76" t="s">
        <v>75</v>
      </c>
      <c r="W76" t="s">
        <v>10729</v>
      </c>
      <c r="X76" t="s">
        <v>10737</v>
      </c>
    </row>
    <row r="77" spans="1:24">
      <c r="A77" t="s">
        <v>3</v>
      </c>
      <c r="B77" t="s">
        <v>8</v>
      </c>
      <c r="C77" t="s">
        <v>392</v>
      </c>
      <c r="D77" t="s">
        <v>117</v>
      </c>
      <c r="E77" t="s">
        <v>118</v>
      </c>
      <c r="F77" s="54">
        <v>41604</v>
      </c>
      <c r="G77" t="s">
        <v>72</v>
      </c>
      <c r="I77" t="s">
        <v>3019</v>
      </c>
      <c r="J77" t="s">
        <v>73</v>
      </c>
      <c r="K77" t="s">
        <v>3020</v>
      </c>
      <c r="L77" t="s">
        <v>3021</v>
      </c>
      <c r="M77" t="s">
        <v>3022</v>
      </c>
      <c r="N77" t="s">
        <v>85</v>
      </c>
      <c r="O77" t="s">
        <v>85</v>
      </c>
      <c r="P77">
        <v>1056.18</v>
      </c>
      <c r="Q77" t="s">
        <v>3023</v>
      </c>
      <c r="R77" t="s">
        <v>75</v>
      </c>
      <c r="W77" t="s">
        <v>10730</v>
      </c>
      <c r="X77" t="s">
        <v>85</v>
      </c>
    </row>
    <row r="78" spans="1:24">
      <c r="A78" t="s">
        <v>9</v>
      </c>
      <c r="B78" t="s">
        <v>14</v>
      </c>
      <c r="C78" t="s">
        <v>14</v>
      </c>
      <c r="D78" t="s">
        <v>117</v>
      </c>
      <c r="E78" t="s">
        <v>118</v>
      </c>
      <c r="F78" s="54">
        <v>41605</v>
      </c>
      <c r="G78" t="s">
        <v>72</v>
      </c>
      <c r="I78" t="s">
        <v>3207</v>
      </c>
      <c r="J78" t="s">
        <v>132</v>
      </c>
      <c r="K78" t="s">
        <v>3208</v>
      </c>
      <c r="L78" t="s">
        <v>238</v>
      </c>
      <c r="M78" t="s">
        <v>76</v>
      </c>
      <c r="N78" t="s">
        <v>85</v>
      </c>
      <c r="O78" t="s">
        <v>85</v>
      </c>
      <c r="P78">
        <v>5000</v>
      </c>
      <c r="Q78" t="s">
        <v>2963</v>
      </c>
      <c r="R78" t="s">
        <v>75</v>
      </c>
      <c r="W78" t="s">
        <v>10729</v>
      </c>
      <c r="X78" t="s">
        <v>10737</v>
      </c>
    </row>
    <row r="79" spans="1:24">
      <c r="A79" t="s">
        <v>9</v>
      </c>
      <c r="B79" t="s">
        <v>14</v>
      </c>
      <c r="C79" t="s">
        <v>14</v>
      </c>
      <c r="D79" t="s">
        <v>117</v>
      </c>
      <c r="E79" t="s">
        <v>118</v>
      </c>
      <c r="F79" s="54">
        <v>41605</v>
      </c>
      <c r="G79" t="s">
        <v>72</v>
      </c>
      <c r="I79" t="s">
        <v>3194</v>
      </c>
      <c r="J79" t="s">
        <v>132</v>
      </c>
      <c r="K79" t="s">
        <v>3195</v>
      </c>
      <c r="L79" t="s">
        <v>238</v>
      </c>
      <c r="M79" t="s">
        <v>76</v>
      </c>
      <c r="N79" t="s">
        <v>85</v>
      </c>
      <c r="O79" t="s">
        <v>85</v>
      </c>
      <c r="P79">
        <v>5000</v>
      </c>
      <c r="Q79" t="s">
        <v>2963</v>
      </c>
      <c r="R79" t="s">
        <v>75</v>
      </c>
      <c r="W79" t="s">
        <v>10729</v>
      </c>
      <c r="X79" t="s">
        <v>10737</v>
      </c>
    </row>
    <row r="80" spans="1:24">
      <c r="A80" t="s">
        <v>3</v>
      </c>
      <c r="B80" t="s">
        <v>114</v>
      </c>
      <c r="C80" t="s">
        <v>2539</v>
      </c>
      <c r="D80" t="s">
        <v>117</v>
      </c>
      <c r="E80" t="s">
        <v>118</v>
      </c>
      <c r="F80" s="54">
        <v>41604</v>
      </c>
      <c r="G80" t="s">
        <v>72</v>
      </c>
      <c r="I80" t="s">
        <v>5601</v>
      </c>
      <c r="J80" t="s">
        <v>73</v>
      </c>
      <c r="K80" t="s">
        <v>5602</v>
      </c>
      <c r="L80" t="s">
        <v>5603</v>
      </c>
      <c r="M80" t="s">
        <v>5604</v>
      </c>
      <c r="N80" t="s">
        <v>85</v>
      </c>
      <c r="O80" t="s">
        <v>85</v>
      </c>
      <c r="P80">
        <v>-237.41159999999999</v>
      </c>
      <c r="Q80" t="s">
        <v>5605</v>
      </c>
      <c r="R80" t="s">
        <v>75</v>
      </c>
      <c r="W80" t="s">
        <v>10729</v>
      </c>
      <c r="X80" t="s">
        <v>85</v>
      </c>
    </row>
    <row r="81" spans="1:24">
      <c r="A81" t="s">
        <v>9</v>
      </c>
      <c r="B81" t="s">
        <v>14</v>
      </c>
      <c r="C81" t="s">
        <v>14</v>
      </c>
      <c r="D81" t="s">
        <v>117</v>
      </c>
      <c r="E81" t="s">
        <v>118</v>
      </c>
      <c r="F81" s="54">
        <v>41605</v>
      </c>
      <c r="G81" t="s">
        <v>72</v>
      </c>
      <c r="I81" t="s">
        <v>3187</v>
      </c>
      <c r="J81" t="s">
        <v>132</v>
      </c>
      <c r="K81" t="s">
        <v>3188</v>
      </c>
      <c r="L81" t="s">
        <v>3189</v>
      </c>
      <c r="M81" t="s">
        <v>3190</v>
      </c>
      <c r="N81" t="s">
        <v>85</v>
      </c>
      <c r="O81" t="s">
        <v>85</v>
      </c>
      <c r="P81">
        <v>5000</v>
      </c>
      <c r="Q81" t="s">
        <v>2963</v>
      </c>
      <c r="R81" t="s">
        <v>75</v>
      </c>
      <c r="W81" t="s">
        <v>10729</v>
      </c>
      <c r="X81" t="s">
        <v>85</v>
      </c>
    </row>
    <row r="82" spans="1:24">
      <c r="A82" t="s">
        <v>9</v>
      </c>
      <c r="B82" t="s">
        <v>14</v>
      </c>
      <c r="C82" t="s">
        <v>14</v>
      </c>
      <c r="D82" t="s">
        <v>117</v>
      </c>
      <c r="E82" t="s">
        <v>118</v>
      </c>
      <c r="F82" s="54">
        <v>41605</v>
      </c>
      <c r="G82" t="s">
        <v>72</v>
      </c>
      <c r="I82" t="s">
        <v>2967</v>
      </c>
      <c r="J82" t="s">
        <v>132</v>
      </c>
      <c r="K82" t="s">
        <v>2968</v>
      </c>
      <c r="L82" t="s">
        <v>75</v>
      </c>
      <c r="M82" t="s">
        <v>122</v>
      </c>
      <c r="N82" t="s">
        <v>85</v>
      </c>
      <c r="O82" t="s">
        <v>85</v>
      </c>
      <c r="P82">
        <v>5000</v>
      </c>
      <c r="Q82" t="s">
        <v>2969</v>
      </c>
      <c r="R82" t="s">
        <v>75</v>
      </c>
      <c r="W82" t="s">
        <v>10729</v>
      </c>
      <c r="X82" t="s">
        <v>10737</v>
      </c>
    </row>
    <row r="83" spans="1:24">
      <c r="A83" t="s">
        <v>3</v>
      </c>
      <c r="B83" t="s">
        <v>113</v>
      </c>
      <c r="C83" t="s">
        <v>498</v>
      </c>
      <c r="D83" t="s">
        <v>117</v>
      </c>
      <c r="E83" t="s">
        <v>118</v>
      </c>
      <c r="F83" s="54">
        <v>41604</v>
      </c>
      <c r="G83" t="s">
        <v>125</v>
      </c>
      <c r="I83" t="s">
        <v>3016</v>
      </c>
      <c r="J83" t="s">
        <v>73</v>
      </c>
      <c r="K83" t="s">
        <v>3017</v>
      </c>
      <c r="L83" t="s">
        <v>5606</v>
      </c>
      <c r="M83" t="s">
        <v>5607</v>
      </c>
      <c r="N83" t="s">
        <v>85</v>
      </c>
      <c r="O83" t="s">
        <v>85</v>
      </c>
      <c r="P83">
        <v>1055.0530000000001</v>
      </c>
      <c r="Q83" t="s">
        <v>3018</v>
      </c>
      <c r="R83" t="s">
        <v>75</v>
      </c>
      <c r="W83" t="s">
        <v>10729</v>
      </c>
      <c r="X83" t="s">
        <v>85</v>
      </c>
    </row>
    <row r="84" spans="1:24">
      <c r="A84" t="s">
        <v>9</v>
      </c>
      <c r="B84" t="s">
        <v>14</v>
      </c>
      <c r="C84" t="s">
        <v>14</v>
      </c>
      <c r="D84" t="s">
        <v>117</v>
      </c>
      <c r="E84" t="s">
        <v>118</v>
      </c>
      <c r="F84" s="54">
        <v>41605</v>
      </c>
      <c r="G84" t="s">
        <v>119</v>
      </c>
      <c r="I84" t="s">
        <v>3209</v>
      </c>
      <c r="J84" t="s">
        <v>132</v>
      </c>
      <c r="K84" t="s">
        <v>3210</v>
      </c>
      <c r="L84" t="s">
        <v>238</v>
      </c>
      <c r="M84" t="s">
        <v>76</v>
      </c>
      <c r="N84" t="s">
        <v>85</v>
      </c>
      <c r="O84" t="s">
        <v>85</v>
      </c>
      <c r="P84">
        <v>17280</v>
      </c>
      <c r="Q84" t="s">
        <v>3211</v>
      </c>
      <c r="R84" t="s">
        <v>75</v>
      </c>
      <c r="W84" t="s">
        <v>10729</v>
      </c>
      <c r="X84" t="s">
        <v>10737</v>
      </c>
    </row>
    <row r="85" spans="1:24">
      <c r="A85" t="s">
        <v>9</v>
      </c>
      <c r="B85" t="s">
        <v>14</v>
      </c>
      <c r="C85" t="s">
        <v>14</v>
      </c>
      <c r="D85" t="s">
        <v>117</v>
      </c>
      <c r="E85" t="s">
        <v>118</v>
      </c>
      <c r="F85" s="54">
        <v>41605</v>
      </c>
      <c r="G85" t="s">
        <v>72</v>
      </c>
      <c r="H85" t="s">
        <v>1227</v>
      </c>
      <c r="I85" t="s">
        <v>3199</v>
      </c>
      <c r="J85" t="s">
        <v>132</v>
      </c>
      <c r="K85" t="s">
        <v>3197</v>
      </c>
      <c r="L85" t="s">
        <v>1942</v>
      </c>
      <c r="M85" t="s">
        <v>1943</v>
      </c>
      <c r="N85" t="s">
        <v>85</v>
      </c>
      <c r="O85" t="s">
        <v>85</v>
      </c>
      <c r="P85">
        <v>108000</v>
      </c>
      <c r="Q85" t="s">
        <v>3198</v>
      </c>
      <c r="R85" t="s">
        <v>75</v>
      </c>
      <c r="S85" t="s">
        <v>155</v>
      </c>
      <c r="T85" t="s">
        <v>449</v>
      </c>
      <c r="U85" t="s">
        <v>179</v>
      </c>
      <c r="V85" t="s">
        <v>180</v>
      </c>
      <c r="W85" t="s">
        <v>10730</v>
      </c>
      <c r="X85" t="s">
        <v>85</v>
      </c>
    </row>
    <row r="86" spans="1:24">
      <c r="A86" t="s">
        <v>9</v>
      </c>
      <c r="B86" t="s">
        <v>14</v>
      </c>
      <c r="C86" t="s">
        <v>14</v>
      </c>
      <c r="D86" t="s">
        <v>117</v>
      </c>
      <c r="E86" t="s">
        <v>118</v>
      </c>
      <c r="F86" s="54">
        <v>41605</v>
      </c>
      <c r="G86" t="s">
        <v>72</v>
      </c>
      <c r="H86" t="s">
        <v>1227</v>
      </c>
      <c r="I86" t="s">
        <v>3196</v>
      </c>
      <c r="J86" t="s">
        <v>132</v>
      </c>
      <c r="K86" t="s">
        <v>3197</v>
      </c>
      <c r="L86" t="s">
        <v>1942</v>
      </c>
      <c r="M86" t="s">
        <v>1943</v>
      </c>
      <c r="N86" t="s">
        <v>85</v>
      </c>
      <c r="O86" t="s">
        <v>85</v>
      </c>
      <c r="P86">
        <v>-108000</v>
      </c>
      <c r="Q86" t="s">
        <v>3198</v>
      </c>
      <c r="R86" t="s">
        <v>75</v>
      </c>
      <c r="S86" t="s">
        <v>155</v>
      </c>
      <c r="T86" t="s">
        <v>449</v>
      </c>
      <c r="U86" t="s">
        <v>179</v>
      </c>
      <c r="V86" t="s">
        <v>180</v>
      </c>
      <c r="W86" t="s">
        <v>10729</v>
      </c>
      <c r="X86" t="s">
        <v>85</v>
      </c>
    </row>
    <row r="87" spans="1:24">
      <c r="A87" t="s">
        <v>9</v>
      </c>
      <c r="B87" t="s">
        <v>14</v>
      </c>
      <c r="C87" t="s">
        <v>14</v>
      </c>
      <c r="D87" t="s">
        <v>117</v>
      </c>
      <c r="E87" t="s">
        <v>118</v>
      </c>
      <c r="F87" s="54">
        <v>41605</v>
      </c>
      <c r="G87" t="s">
        <v>119</v>
      </c>
      <c r="I87" t="s">
        <v>3219</v>
      </c>
      <c r="J87" t="s">
        <v>132</v>
      </c>
      <c r="K87" t="s">
        <v>3220</v>
      </c>
      <c r="L87" t="s">
        <v>3221</v>
      </c>
      <c r="M87" t="s">
        <v>5608</v>
      </c>
      <c r="N87" t="s">
        <v>85</v>
      </c>
      <c r="O87" t="s">
        <v>85</v>
      </c>
      <c r="P87">
        <v>24800</v>
      </c>
      <c r="Q87" t="s">
        <v>3222</v>
      </c>
      <c r="R87" t="s">
        <v>75</v>
      </c>
      <c r="S87" t="s">
        <v>170</v>
      </c>
      <c r="T87" t="s">
        <v>436</v>
      </c>
      <c r="U87" t="s">
        <v>321</v>
      </c>
      <c r="V87" t="s">
        <v>321</v>
      </c>
      <c r="W87" t="s">
        <v>10729</v>
      </c>
      <c r="X87" t="s">
        <v>85</v>
      </c>
    </row>
    <row r="88" spans="1:24">
      <c r="A88" t="s">
        <v>9</v>
      </c>
      <c r="B88" t="s">
        <v>14</v>
      </c>
      <c r="C88" t="s">
        <v>14</v>
      </c>
      <c r="D88" t="s">
        <v>117</v>
      </c>
      <c r="E88" t="s">
        <v>118</v>
      </c>
      <c r="F88" s="54">
        <v>41605</v>
      </c>
      <c r="G88" t="s">
        <v>119</v>
      </c>
      <c r="H88" t="s">
        <v>1059</v>
      </c>
      <c r="I88" t="s">
        <v>3212</v>
      </c>
      <c r="J88" t="s">
        <v>132</v>
      </c>
      <c r="K88" t="s">
        <v>3213</v>
      </c>
      <c r="L88" t="s">
        <v>4490</v>
      </c>
      <c r="M88" t="s">
        <v>4491</v>
      </c>
      <c r="N88" t="s">
        <v>85</v>
      </c>
      <c r="O88" t="s">
        <v>85</v>
      </c>
      <c r="P88">
        <v>5760</v>
      </c>
      <c r="Q88" t="s">
        <v>3214</v>
      </c>
      <c r="R88" t="s">
        <v>75</v>
      </c>
      <c r="S88" t="s">
        <v>170</v>
      </c>
      <c r="T88" t="s">
        <v>178</v>
      </c>
      <c r="U88" t="s">
        <v>202</v>
      </c>
      <c r="V88" t="s">
        <v>202</v>
      </c>
      <c r="W88" t="s">
        <v>10729</v>
      </c>
      <c r="X88" t="s">
        <v>85</v>
      </c>
    </row>
    <row r="89" spans="1:24">
      <c r="A89" t="s">
        <v>9</v>
      </c>
      <c r="B89" t="s">
        <v>14</v>
      </c>
      <c r="C89" t="s">
        <v>14</v>
      </c>
      <c r="D89" t="s">
        <v>117</v>
      </c>
      <c r="E89" t="s">
        <v>118</v>
      </c>
      <c r="F89" s="54">
        <v>41605</v>
      </c>
      <c r="G89" t="s">
        <v>72</v>
      </c>
      <c r="H89" t="s">
        <v>999</v>
      </c>
      <c r="I89" t="s">
        <v>3255</v>
      </c>
      <c r="J89" t="s">
        <v>132</v>
      </c>
      <c r="K89" t="s">
        <v>3256</v>
      </c>
      <c r="L89" t="s">
        <v>2762</v>
      </c>
      <c r="M89" t="s">
        <v>2763</v>
      </c>
      <c r="N89" t="s">
        <v>85</v>
      </c>
      <c r="O89" t="s">
        <v>85</v>
      </c>
      <c r="P89">
        <v>2050</v>
      </c>
      <c r="Q89" t="s">
        <v>3257</v>
      </c>
      <c r="R89" t="s">
        <v>75</v>
      </c>
      <c r="S89" t="s">
        <v>170</v>
      </c>
      <c r="T89" t="s">
        <v>178</v>
      </c>
      <c r="U89" t="s">
        <v>450</v>
      </c>
      <c r="V89" t="s">
        <v>451</v>
      </c>
      <c r="W89" t="s">
        <v>10729</v>
      </c>
      <c r="X89" t="s">
        <v>10737</v>
      </c>
    </row>
    <row r="90" spans="1:24">
      <c r="A90" t="s">
        <v>9</v>
      </c>
      <c r="B90" t="s">
        <v>14</v>
      </c>
      <c r="C90" t="s">
        <v>14</v>
      </c>
      <c r="D90" t="s">
        <v>117</v>
      </c>
      <c r="E90" t="s">
        <v>118</v>
      </c>
      <c r="F90" s="54">
        <v>41605</v>
      </c>
      <c r="G90" t="s">
        <v>72</v>
      </c>
      <c r="I90" t="s">
        <v>3169</v>
      </c>
      <c r="J90" t="s">
        <v>132</v>
      </c>
      <c r="K90" t="s">
        <v>3170</v>
      </c>
      <c r="L90" t="s">
        <v>238</v>
      </c>
      <c r="M90" t="s">
        <v>76</v>
      </c>
      <c r="N90" t="s">
        <v>85</v>
      </c>
      <c r="O90" t="s">
        <v>1004</v>
      </c>
      <c r="P90">
        <v>6000</v>
      </c>
      <c r="Q90" t="s">
        <v>3171</v>
      </c>
      <c r="R90" t="s">
        <v>75</v>
      </c>
      <c r="W90" t="s">
        <v>10729</v>
      </c>
      <c r="X90" t="s">
        <v>10739</v>
      </c>
    </row>
    <row r="91" spans="1:24">
      <c r="A91" t="s">
        <v>9</v>
      </c>
      <c r="B91" t="s">
        <v>14</v>
      </c>
      <c r="C91" t="s">
        <v>14</v>
      </c>
      <c r="D91" t="s">
        <v>117</v>
      </c>
      <c r="E91" t="s">
        <v>118</v>
      </c>
      <c r="F91" s="54">
        <v>41605</v>
      </c>
      <c r="G91" t="s">
        <v>72</v>
      </c>
      <c r="H91" t="s">
        <v>1227</v>
      </c>
      <c r="I91" t="s">
        <v>3199</v>
      </c>
      <c r="J91" t="s">
        <v>132</v>
      </c>
      <c r="K91" t="s">
        <v>3197</v>
      </c>
      <c r="L91" t="s">
        <v>1942</v>
      </c>
      <c r="M91" t="s">
        <v>1943</v>
      </c>
      <c r="N91" t="s">
        <v>85</v>
      </c>
      <c r="O91" t="s">
        <v>85</v>
      </c>
      <c r="P91">
        <v>4000</v>
      </c>
      <c r="Q91" t="s">
        <v>3198</v>
      </c>
      <c r="R91" t="s">
        <v>75</v>
      </c>
      <c r="S91" t="s">
        <v>155</v>
      </c>
      <c r="T91" t="s">
        <v>449</v>
      </c>
      <c r="U91" t="s">
        <v>179</v>
      </c>
      <c r="V91" t="s">
        <v>180</v>
      </c>
      <c r="W91" t="s">
        <v>10730</v>
      </c>
      <c r="X91" t="s">
        <v>85</v>
      </c>
    </row>
    <row r="92" spans="1:24">
      <c r="A92" t="s">
        <v>9</v>
      </c>
      <c r="B92" t="s">
        <v>14</v>
      </c>
      <c r="C92" t="s">
        <v>14</v>
      </c>
      <c r="D92" t="s">
        <v>117</v>
      </c>
      <c r="E92" t="s">
        <v>118</v>
      </c>
      <c r="F92" s="54">
        <v>41605</v>
      </c>
      <c r="G92" t="s">
        <v>119</v>
      </c>
      <c r="I92" t="s">
        <v>3057</v>
      </c>
      <c r="J92" t="s">
        <v>132</v>
      </c>
      <c r="K92" t="s">
        <v>3058</v>
      </c>
      <c r="L92" t="s">
        <v>3059</v>
      </c>
      <c r="M92" t="s">
        <v>3060</v>
      </c>
      <c r="N92" t="s">
        <v>85</v>
      </c>
      <c r="O92" t="s">
        <v>85</v>
      </c>
      <c r="P92">
        <v>23100</v>
      </c>
      <c r="Q92" t="s">
        <v>3061</v>
      </c>
      <c r="R92" t="s">
        <v>75</v>
      </c>
      <c r="S92" t="s">
        <v>155</v>
      </c>
      <c r="T92" t="s">
        <v>379</v>
      </c>
      <c r="U92" t="s">
        <v>157</v>
      </c>
      <c r="V92" t="s">
        <v>157</v>
      </c>
      <c r="W92" t="s">
        <v>10729</v>
      </c>
      <c r="X92" t="s">
        <v>85</v>
      </c>
    </row>
    <row r="93" spans="1:24">
      <c r="A93" t="s">
        <v>9</v>
      </c>
      <c r="B93" t="s">
        <v>14</v>
      </c>
      <c r="C93" t="s">
        <v>14</v>
      </c>
      <c r="D93" t="s">
        <v>117</v>
      </c>
      <c r="E93" t="s">
        <v>118</v>
      </c>
      <c r="F93" s="54">
        <v>41605</v>
      </c>
      <c r="G93" t="s">
        <v>72</v>
      </c>
      <c r="H93" t="s">
        <v>1227</v>
      </c>
      <c r="I93" t="s">
        <v>3196</v>
      </c>
      <c r="J93" t="s">
        <v>132</v>
      </c>
      <c r="K93" t="s">
        <v>3197</v>
      </c>
      <c r="L93" t="s">
        <v>1942</v>
      </c>
      <c r="M93" t="s">
        <v>1943</v>
      </c>
      <c r="N93" t="s">
        <v>85</v>
      </c>
      <c r="O93" t="s">
        <v>85</v>
      </c>
      <c r="P93">
        <v>-4000</v>
      </c>
      <c r="Q93" t="s">
        <v>3198</v>
      </c>
      <c r="R93" t="s">
        <v>75</v>
      </c>
      <c r="S93" t="s">
        <v>155</v>
      </c>
      <c r="T93" t="s">
        <v>449</v>
      </c>
      <c r="U93" t="s">
        <v>179</v>
      </c>
      <c r="V93" t="s">
        <v>180</v>
      </c>
      <c r="W93" t="s">
        <v>10729</v>
      </c>
      <c r="X93" t="s">
        <v>85</v>
      </c>
    </row>
    <row r="94" spans="1:24">
      <c r="A94" t="s">
        <v>5</v>
      </c>
      <c r="B94" t="s">
        <v>11</v>
      </c>
      <c r="C94" t="s">
        <v>507</v>
      </c>
      <c r="D94" t="s">
        <v>117</v>
      </c>
      <c r="E94" t="s">
        <v>118</v>
      </c>
      <c r="F94" s="54">
        <v>41604</v>
      </c>
      <c r="G94" t="s">
        <v>72</v>
      </c>
      <c r="I94" t="s">
        <v>3007</v>
      </c>
      <c r="J94" t="s">
        <v>74</v>
      </c>
      <c r="K94" t="s">
        <v>3008</v>
      </c>
      <c r="L94" t="s">
        <v>510</v>
      </c>
      <c r="M94" t="s">
        <v>511</v>
      </c>
      <c r="N94" t="s">
        <v>85</v>
      </c>
      <c r="O94" t="s">
        <v>85</v>
      </c>
      <c r="P94">
        <v>16171.0201</v>
      </c>
      <c r="Q94" t="s">
        <v>3009</v>
      </c>
      <c r="R94" t="s">
        <v>75</v>
      </c>
      <c r="W94" t="s">
        <v>10729</v>
      </c>
      <c r="X94" t="s">
        <v>85</v>
      </c>
    </row>
    <row r="95" spans="1:24">
      <c r="A95" t="s">
        <v>9</v>
      </c>
      <c r="B95" t="s">
        <v>14</v>
      </c>
      <c r="C95" t="s">
        <v>14</v>
      </c>
      <c r="D95" t="s">
        <v>117</v>
      </c>
      <c r="E95" t="s">
        <v>118</v>
      </c>
      <c r="F95" s="54">
        <v>41605</v>
      </c>
      <c r="G95" t="s">
        <v>119</v>
      </c>
      <c r="I95" t="s">
        <v>3057</v>
      </c>
      <c r="J95" t="s">
        <v>132</v>
      </c>
      <c r="K95" t="s">
        <v>3058</v>
      </c>
      <c r="L95" t="s">
        <v>3059</v>
      </c>
      <c r="M95" t="s">
        <v>3060</v>
      </c>
      <c r="N95" t="s">
        <v>85</v>
      </c>
      <c r="O95" t="s">
        <v>85</v>
      </c>
      <c r="P95">
        <v>22176</v>
      </c>
      <c r="Q95" t="s">
        <v>3061</v>
      </c>
      <c r="R95" t="s">
        <v>75</v>
      </c>
      <c r="S95" t="s">
        <v>155</v>
      </c>
      <c r="T95" t="s">
        <v>379</v>
      </c>
      <c r="U95" t="s">
        <v>157</v>
      </c>
      <c r="V95" t="s">
        <v>157</v>
      </c>
      <c r="W95" t="s">
        <v>10729</v>
      </c>
      <c r="X95" t="s">
        <v>85</v>
      </c>
    </row>
    <row r="96" spans="1:24">
      <c r="A96" t="s">
        <v>9</v>
      </c>
      <c r="B96" t="s">
        <v>14</v>
      </c>
      <c r="C96" t="s">
        <v>14</v>
      </c>
      <c r="D96" t="s">
        <v>117</v>
      </c>
      <c r="E96" t="s">
        <v>118</v>
      </c>
      <c r="F96" s="54">
        <v>41605</v>
      </c>
      <c r="G96" t="s">
        <v>119</v>
      </c>
      <c r="I96" t="s">
        <v>3252</v>
      </c>
      <c r="J96" t="s">
        <v>132</v>
      </c>
      <c r="K96" t="s">
        <v>3253</v>
      </c>
      <c r="L96" t="s">
        <v>75</v>
      </c>
      <c r="M96" t="s">
        <v>122</v>
      </c>
      <c r="N96" t="s">
        <v>85</v>
      </c>
      <c r="O96" t="s">
        <v>85</v>
      </c>
      <c r="P96">
        <v>23400</v>
      </c>
      <c r="Q96" t="s">
        <v>3254</v>
      </c>
      <c r="R96" t="s">
        <v>75</v>
      </c>
      <c r="W96" t="s">
        <v>10729</v>
      </c>
      <c r="X96" t="s">
        <v>10737</v>
      </c>
    </row>
    <row r="97" spans="1:24">
      <c r="A97" t="s">
        <v>9</v>
      </c>
      <c r="B97" t="s">
        <v>14</v>
      </c>
      <c r="C97" t="s">
        <v>14</v>
      </c>
      <c r="D97" t="s">
        <v>117</v>
      </c>
      <c r="E97" t="s">
        <v>118</v>
      </c>
      <c r="F97" s="54">
        <v>41605</v>
      </c>
      <c r="G97" t="s">
        <v>119</v>
      </c>
      <c r="I97" t="s">
        <v>3200</v>
      </c>
      <c r="J97" t="s">
        <v>132</v>
      </c>
      <c r="K97" t="s">
        <v>3201</v>
      </c>
      <c r="L97" t="s">
        <v>4492</v>
      </c>
      <c r="M97" t="s">
        <v>4493</v>
      </c>
      <c r="N97" t="s">
        <v>85</v>
      </c>
      <c r="O97" t="s">
        <v>85</v>
      </c>
      <c r="P97">
        <v>11750.4</v>
      </c>
      <c r="Q97" t="s">
        <v>3202</v>
      </c>
      <c r="R97" t="s">
        <v>75</v>
      </c>
      <c r="S97" t="s">
        <v>155</v>
      </c>
      <c r="T97" t="s">
        <v>785</v>
      </c>
      <c r="U97" t="s">
        <v>321</v>
      </c>
      <c r="V97" t="s">
        <v>321</v>
      </c>
      <c r="W97" t="s">
        <v>10730</v>
      </c>
      <c r="X97" t="s">
        <v>85</v>
      </c>
    </row>
    <row r="98" spans="1:24">
      <c r="A98" t="s">
        <v>9</v>
      </c>
      <c r="B98" t="s">
        <v>14</v>
      </c>
      <c r="C98" t="s">
        <v>14</v>
      </c>
      <c r="D98" t="s">
        <v>117</v>
      </c>
      <c r="E98" t="s">
        <v>118</v>
      </c>
      <c r="F98" s="54">
        <v>41605</v>
      </c>
      <c r="G98" t="s">
        <v>119</v>
      </c>
      <c r="I98" t="s">
        <v>3200</v>
      </c>
      <c r="J98" t="s">
        <v>132</v>
      </c>
      <c r="K98" t="s">
        <v>3201</v>
      </c>
      <c r="L98" t="s">
        <v>4492</v>
      </c>
      <c r="M98" t="s">
        <v>4493</v>
      </c>
      <c r="N98" t="s">
        <v>85</v>
      </c>
      <c r="O98" t="s">
        <v>85</v>
      </c>
      <c r="P98">
        <v>50122.8</v>
      </c>
      <c r="Q98" t="s">
        <v>3202</v>
      </c>
      <c r="R98" t="s">
        <v>75</v>
      </c>
      <c r="S98" t="s">
        <v>155</v>
      </c>
      <c r="T98" t="s">
        <v>785</v>
      </c>
      <c r="U98" t="s">
        <v>321</v>
      </c>
      <c r="V98" t="s">
        <v>321</v>
      </c>
      <c r="W98" t="s">
        <v>10730</v>
      </c>
      <c r="X98" t="s">
        <v>85</v>
      </c>
    </row>
    <row r="99" spans="1:24">
      <c r="A99" t="s">
        <v>9</v>
      </c>
      <c r="B99" t="s">
        <v>14</v>
      </c>
      <c r="C99" t="s">
        <v>14</v>
      </c>
      <c r="D99" t="s">
        <v>117</v>
      </c>
      <c r="E99" t="s">
        <v>118</v>
      </c>
      <c r="F99" s="54">
        <v>41605</v>
      </c>
      <c r="G99" t="s">
        <v>119</v>
      </c>
      <c r="I99" t="s">
        <v>3252</v>
      </c>
      <c r="J99" t="s">
        <v>132</v>
      </c>
      <c r="K99" t="s">
        <v>3253</v>
      </c>
      <c r="L99" t="s">
        <v>75</v>
      </c>
      <c r="M99" t="s">
        <v>122</v>
      </c>
      <c r="N99" t="s">
        <v>85</v>
      </c>
      <c r="O99" t="s">
        <v>85</v>
      </c>
      <c r="P99">
        <v>11544</v>
      </c>
      <c r="Q99" t="s">
        <v>3254</v>
      </c>
      <c r="R99" t="s">
        <v>75</v>
      </c>
      <c r="W99" t="s">
        <v>10729</v>
      </c>
      <c r="X99" t="s">
        <v>10737</v>
      </c>
    </row>
    <row r="100" spans="1:24">
      <c r="A100" t="s">
        <v>9</v>
      </c>
      <c r="B100" t="s">
        <v>14</v>
      </c>
      <c r="C100" t="s">
        <v>14</v>
      </c>
      <c r="D100" t="s">
        <v>117</v>
      </c>
      <c r="E100" t="s">
        <v>118</v>
      </c>
      <c r="F100" s="54">
        <v>41605</v>
      </c>
      <c r="G100" t="s">
        <v>72</v>
      </c>
      <c r="H100" t="s">
        <v>358</v>
      </c>
      <c r="I100" t="s">
        <v>3082</v>
      </c>
      <c r="J100" t="s">
        <v>132</v>
      </c>
      <c r="K100" t="s">
        <v>3083</v>
      </c>
      <c r="L100" t="s">
        <v>361</v>
      </c>
      <c r="M100" t="s">
        <v>362</v>
      </c>
      <c r="N100" t="s">
        <v>85</v>
      </c>
      <c r="O100" t="s">
        <v>85</v>
      </c>
      <c r="P100">
        <v>312.95</v>
      </c>
      <c r="Q100" t="s">
        <v>3084</v>
      </c>
      <c r="R100" t="s">
        <v>75</v>
      </c>
      <c r="S100" t="s">
        <v>155</v>
      </c>
      <c r="T100" t="s">
        <v>156</v>
      </c>
      <c r="U100" t="s">
        <v>179</v>
      </c>
      <c r="V100" t="s">
        <v>364</v>
      </c>
      <c r="W100" t="s">
        <v>10729</v>
      </c>
      <c r="X100" t="s">
        <v>10737</v>
      </c>
    </row>
    <row r="101" spans="1:24">
      <c r="A101" t="s">
        <v>9</v>
      </c>
      <c r="B101" t="s">
        <v>14</v>
      </c>
      <c r="C101" t="s">
        <v>14</v>
      </c>
      <c r="D101" t="s">
        <v>117</v>
      </c>
      <c r="E101" t="s">
        <v>118</v>
      </c>
      <c r="F101" s="54">
        <v>41603</v>
      </c>
      <c r="G101" t="s">
        <v>119</v>
      </c>
      <c r="H101" t="s">
        <v>1864</v>
      </c>
      <c r="I101" t="s">
        <v>3090</v>
      </c>
      <c r="J101" t="s">
        <v>132</v>
      </c>
      <c r="K101" t="s">
        <v>3091</v>
      </c>
      <c r="L101" t="s">
        <v>1867</v>
      </c>
      <c r="M101" t="s">
        <v>1868</v>
      </c>
      <c r="N101" t="s">
        <v>85</v>
      </c>
      <c r="O101" t="s">
        <v>199</v>
      </c>
      <c r="P101">
        <v>144522</v>
      </c>
      <c r="Q101" t="s">
        <v>3092</v>
      </c>
      <c r="R101" t="s">
        <v>75</v>
      </c>
      <c r="S101" t="s">
        <v>170</v>
      </c>
      <c r="T101" t="s">
        <v>178</v>
      </c>
      <c r="U101" t="s">
        <v>450</v>
      </c>
      <c r="V101" t="s">
        <v>451</v>
      </c>
      <c r="W101" t="s">
        <v>10730</v>
      </c>
      <c r="X101" t="s">
        <v>10739</v>
      </c>
    </row>
    <row r="102" spans="1:24">
      <c r="A102" t="s">
        <v>5</v>
      </c>
      <c r="B102" t="s">
        <v>12</v>
      </c>
      <c r="C102" t="s">
        <v>77</v>
      </c>
      <c r="D102" t="s">
        <v>117</v>
      </c>
      <c r="E102" t="s">
        <v>118</v>
      </c>
      <c r="F102" s="54">
        <v>41604</v>
      </c>
      <c r="G102" t="s">
        <v>119</v>
      </c>
      <c r="I102" t="s">
        <v>2982</v>
      </c>
      <c r="J102" t="s">
        <v>74</v>
      </c>
      <c r="K102" t="s">
        <v>2983</v>
      </c>
      <c r="L102" t="s">
        <v>238</v>
      </c>
      <c r="M102" t="s">
        <v>76</v>
      </c>
      <c r="N102" t="s">
        <v>85</v>
      </c>
      <c r="O102" t="s">
        <v>85</v>
      </c>
      <c r="P102">
        <v>14757.355100000001</v>
      </c>
      <c r="Q102" t="s">
        <v>2984</v>
      </c>
      <c r="R102" t="s">
        <v>75</v>
      </c>
      <c r="W102" t="s">
        <v>10729</v>
      </c>
      <c r="X102" t="s">
        <v>10737</v>
      </c>
    </row>
    <row r="103" spans="1:24">
      <c r="A103" t="s">
        <v>9</v>
      </c>
      <c r="B103" t="s">
        <v>14</v>
      </c>
      <c r="C103" t="s">
        <v>14</v>
      </c>
      <c r="D103" t="s">
        <v>117</v>
      </c>
      <c r="E103" t="s">
        <v>118</v>
      </c>
      <c r="F103" s="54">
        <v>41603</v>
      </c>
      <c r="G103" t="s">
        <v>119</v>
      </c>
      <c r="I103" t="s">
        <v>3131</v>
      </c>
      <c r="J103" t="s">
        <v>132</v>
      </c>
      <c r="K103" t="s">
        <v>3132</v>
      </c>
      <c r="L103" t="s">
        <v>3133</v>
      </c>
      <c r="M103" t="s">
        <v>3134</v>
      </c>
      <c r="N103" t="s">
        <v>85</v>
      </c>
      <c r="O103" t="s">
        <v>85</v>
      </c>
      <c r="P103">
        <v>-9625</v>
      </c>
      <c r="Q103" t="s">
        <v>3135</v>
      </c>
      <c r="R103" t="s">
        <v>75</v>
      </c>
      <c r="S103" t="s">
        <v>155</v>
      </c>
      <c r="T103" t="s">
        <v>286</v>
      </c>
      <c r="U103" t="s">
        <v>157</v>
      </c>
      <c r="V103" t="s">
        <v>157</v>
      </c>
      <c r="W103" t="s">
        <v>10729</v>
      </c>
      <c r="X103" t="s">
        <v>85</v>
      </c>
    </row>
    <row r="104" spans="1:24">
      <c r="A104" t="s">
        <v>9</v>
      </c>
      <c r="B104" t="s">
        <v>14</v>
      </c>
      <c r="C104" t="s">
        <v>14</v>
      </c>
      <c r="D104" t="s">
        <v>117</v>
      </c>
      <c r="E104" t="s">
        <v>118</v>
      </c>
      <c r="F104" s="54">
        <v>41603</v>
      </c>
      <c r="G104" t="s">
        <v>119</v>
      </c>
      <c r="I104" t="s">
        <v>3150</v>
      </c>
      <c r="J104" t="s">
        <v>132</v>
      </c>
      <c r="K104" t="s">
        <v>3151</v>
      </c>
      <c r="L104" t="s">
        <v>238</v>
      </c>
      <c r="M104" t="s">
        <v>76</v>
      </c>
      <c r="N104" t="s">
        <v>85</v>
      </c>
      <c r="O104" t="s">
        <v>85</v>
      </c>
      <c r="P104">
        <v>16500</v>
      </c>
      <c r="Q104" t="s">
        <v>3152</v>
      </c>
      <c r="R104" t="s">
        <v>75</v>
      </c>
      <c r="W104" t="s">
        <v>10729</v>
      </c>
      <c r="X104" t="s">
        <v>10737</v>
      </c>
    </row>
    <row r="105" spans="1:24">
      <c r="A105" t="s">
        <v>9</v>
      </c>
      <c r="B105" t="s">
        <v>14</v>
      </c>
      <c r="C105" t="s">
        <v>14</v>
      </c>
      <c r="D105" t="s">
        <v>117</v>
      </c>
      <c r="E105" t="s">
        <v>118</v>
      </c>
      <c r="F105" s="54">
        <v>41603</v>
      </c>
      <c r="G105" t="s">
        <v>119</v>
      </c>
      <c r="I105" t="s">
        <v>3136</v>
      </c>
      <c r="J105" t="s">
        <v>132</v>
      </c>
      <c r="K105" t="s">
        <v>3132</v>
      </c>
      <c r="L105" t="s">
        <v>3133</v>
      </c>
      <c r="M105" t="s">
        <v>3134</v>
      </c>
      <c r="N105" t="s">
        <v>85</v>
      </c>
      <c r="O105" t="s">
        <v>85</v>
      </c>
      <c r="P105">
        <v>9625</v>
      </c>
      <c r="Q105" t="s">
        <v>3137</v>
      </c>
      <c r="R105" t="s">
        <v>75</v>
      </c>
      <c r="S105" t="s">
        <v>155</v>
      </c>
      <c r="T105" t="s">
        <v>286</v>
      </c>
      <c r="U105" t="s">
        <v>157</v>
      </c>
      <c r="V105" t="s">
        <v>157</v>
      </c>
      <c r="W105" t="s">
        <v>10729</v>
      </c>
      <c r="X105" t="s">
        <v>85</v>
      </c>
    </row>
    <row r="106" spans="1:24">
      <c r="A106" t="s">
        <v>5</v>
      </c>
      <c r="B106" t="s">
        <v>12</v>
      </c>
      <c r="C106" t="s">
        <v>77</v>
      </c>
      <c r="D106" t="s">
        <v>117</v>
      </c>
      <c r="E106" t="s">
        <v>118</v>
      </c>
      <c r="F106" s="54">
        <v>41604</v>
      </c>
      <c r="G106" t="s">
        <v>119</v>
      </c>
      <c r="I106" t="s">
        <v>2982</v>
      </c>
      <c r="J106" t="s">
        <v>74</v>
      </c>
      <c r="K106" t="s">
        <v>2983</v>
      </c>
      <c r="L106" t="s">
        <v>238</v>
      </c>
      <c r="M106" t="s">
        <v>76</v>
      </c>
      <c r="N106" t="s">
        <v>85</v>
      </c>
      <c r="O106" t="s">
        <v>85</v>
      </c>
      <c r="P106">
        <v>3614.6977999999999</v>
      </c>
      <c r="Q106" t="s">
        <v>2984</v>
      </c>
      <c r="R106" t="s">
        <v>75</v>
      </c>
      <c r="W106" t="s">
        <v>10729</v>
      </c>
      <c r="X106" t="s">
        <v>10737</v>
      </c>
    </row>
    <row r="107" spans="1:24">
      <c r="A107" t="s">
        <v>9</v>
      </c>
      <c r="B107" t="s">
        <v>14</v>
      </c>
      <c r="C107" t="s">
        <v>14</v>
      </c>
      <c r="D107" t="s">
        <v>117</v>
      </c>
      <c r="E107" t="s">
        <v>118</v>
      </c>
      <c r="F107" s="54">
        <v>41603</v>
      </c>
      <c r="G107" t="s">
        <v>125</v>
      </c>
      <c r="I107" t="s">
        <v>3101</v>
      </c>
      <c r="J107" t="s">
        <v>132</v>
      </c>
      <c r="K107" t="s">
        <v>3102</v>
      </c>
      <c r="L107" t="s">
        <v>3103</v>
      </c>
      <c r="M107" t="s">
        <v>261</v>
      </c>
      <c r="N107" t="s">
        <v>85</v>
      </c>
      <c r="O107" t="s">
        <v>85</v>
      </c>
      <c r="P107">
        <v>107604</v>
      </c>
      <c r="Q107" t="s">
        <v>3104</v>
      </c>
      <c r="R107" t="s">
        <v>75</v>
      </c>
      <c r="W107" t="s">
        <v>10730</v>
      </c>
      <c r="X107" t="s">
        <v>85</v>
      </c>
    </row>
    <row r="108" spans="1:24">
      <c r="A108" t="s">
        <v>9</v>
      </c>
      <c r="B108" t="s">
        <v>14</v>
      </c>
      <c r="C108" t="s">
        <v>14</v>
      </c>
      <c r="D108" t="s">
        <v>117</v>
      </c>
      <c r="E108" t="s">
        <v>118</v>
      </c>
      <c r="F108" s="54">
        <v>41603</v>
      </c>
      <c r="G108" t="s">
        <v>290</v>
      </c>
      <c r="H108" t="s">
        <v>1227</v>
      </c>
      <c r="I108" t="s">
        <v>3138</v>
      </c>
      <c r="J108" t="s">
        <v>132</v>
      </c>
      <c r="K108" t="s">
        <v>3139</v>
      </c>
      <c r="L108" t="s">
        <v>3140</v>
      </c>
      <c r="M108" t="s">
        <v>3141</v>
      </c>
      <c r="N108" t="s">
        <v>85</v>
      </c>
      <c r="O108" t="s">
        <v>85</v>
      </c>
      <c r="P108">
        <v>4700</v>
      </c>
      <c r="Q108" t="s">
        <v>3142</v>
      </c>
      <c r="R108" t="s">
        <v>75</v>
      </c>
      <c r="S108" t="s">
        <v>155</v>
      </c>
      <c r="T108" t="s">
        <v>379</v>
      </c>
      <c r="U108" t="s">
        <v>450</v>
      </c>
      <c r="V108" t="s">
        <v>1857</v>
      </c>
      <c r="W108" t="s">
        <v>10729</v>
      </c>
      <c r="X108" t="s">
        <v>85</v>
      </c>
    </row>
    <row r="109" spans="1:24">
      <c r="A109" t="s">
        <v>5</v>
      </c>
      <c r="B109" t="s">
        <v>11</v>
      </c>
      <c r="C109" t="s">
        <v>507</v>
      </c>
      <c r="D109" t="s">
        <v>117</v>
      </c>
      <c r="E109" t="s">
        <v>118</v>
      </c>
      <c r="F109" s="54">
        <v>41604</v>
      </c>
      <c r="G109" t="s">
        <v>72</v>
      </c>
      <c r="I109" t="s">
        <v>3007</v>
      </c>
      <c r="J109" t="s">
        <v>74</v>
      </c>
      <c r="K109" t="s">
        <v>3008</v>
      </c>
      <c r="L109" t="s">
        <v>510</v>
      </c>
      <c r="M109" t="s">
        <v>511</v>
      </c>
      <c r="N109" t="s">
        <v>85</v>
      </c>
      <c r="O109" t="s">
        <v>85</v>
      </c>
      <c r="P109">
        <v>756.05799999999999</v>
      </c>
      <c r="Q109" t="s">
        <v>3009</v>
      </c>
      <c r="R109" t="s">
        <v>75</v>
      </c>
      <c r="W109" t="s">
        <v>10729</v>
      </c>
      <c r="X109" t="s">
        <v>85</v>
      </c>
    </row>
    <row r="110" spans="1:24">
      <c r="A110" t="s">
        <v>9</v>
      </c>
      <c r="B110" t="s">
        <v>14</v>
      </c>
      <c r="C110" t="s">
        <v>14</v>
      </c>
      <c r="D110" t="s">
        <v>117</v>
      </c>
      <c r="E110" t="s">
        <v>118</v>
      </c>
      <c r="F110" s="54">
        <v>41605</v>
      </c>
      <c r="G110" t="s">
        <v>119</v>
      </c>
      <c r="I110" t="s">
        <v>2935</v>
      </c>
      <c r="J110" t="s">
        <v>132</v>
      </c>
      <c r="K110" t="s">
        <v>2936</v>
      </c>
      <c r="L110" t="s">
        <v>433</v>
      </c>
      <c r="M110" t="s">
        <v>434</v>
      </c>
      <c r="N110" t="s">
        <v>85</v>
      </c>
      <c r="O110" t="s">
        <v>85</v>
      </c>
      <c r="P110">
        <v>34425</v>
      </c>
      <c r="Q110" t="s">
        <v>2937</v>
      </c>
      <c r="R110" t="s">
        <v>75</v>
      </c>
      <c r="S110" t="s">
        <v>170</v>
      </c>
      <c r="T110" t="s">
        <v>436</v>
      </c>
      <c r="U110" t="s">
        <v>157</v>
      </c>
      <c r="V110" t="s">
        <v>157</v>
      </c>
      <c r="W110" t="s">
        <v>10729</v>
      </c>
      <c r="X110" t="s">
        <v>85</v>
      </c>
    </row>
    <row r="111" spans="1:24">
      <c r="A111" t="s">
        <v>5</v>
      </c>
      <c r="B111" t="s">
        <v>7</v>
      </c>
      <c r="C111" t="s">
        <v>7</v>
      </c>
      <c r="D111" t="s">
        <v>117</v>
      </c>
      <c r="E111" t="s">
        <v>118</v>
      </c>
      <c r="F111" s="54">
        <v>41603</v>
      </c>
      <c r="G111" t="s">
        <v>72</v>
      </c>
      <c r="I111" t="s">
        <v>3172</v>
      </c>
      <c r="J111" t="s">
        <v>74</v>
      </c>
      <c r="K111" t="s">
        <v>3173</v>
      </c>
      <c r="L111" t="s">
        <v>238</v>
      </c>
      <c r="M111" t="s">
        <v>76</v>
      </c>
      <c r="N111" t="s">
        <v>85</v>
      </c>
      <c r="O111" t="s">
        <v>85</v>
      </c>
      <c r="P111">
        <v>-8.9999999999999998E-4</v>
      </c>
      <c r="Q111" t="s">
        <v>3174</v>
      </c>
      <c r="R111" t="s">
        <v>75</v>
      </c>
      <c r="W111" t="s">
        <v>10729</v>
      </c>
      <c r="X111" t="s">
        <v>10737</v>
      </c>
    </row>
    <row r="112" spans="1:24">
      <c r="A112" t="s">
        <v>9</v>
      </c>
      <c r="B112" t="s">
        <v>14</v>
      </c>
      <c r="C112" t="s">
        <v>14</v>
      </c>
      <c r="D112" t="s">
        <v>117</v>
      </c>
      <c r="E112" t="s">
        <v>118</v>
      </c>
      <c r="F112" s="54">
        <v>41601</v>
      </c>
      <c r="G112" t="s">
        <v>72</v>
      </c>
      <c r="H112" t="s">
        <v>181</v>
      </c>
      <c r="I112" t="s">
        <v>3604</v>
      </c>
      <c r="J112" t="s">
        <v>132</v>
      </c>
      <c r="K112" t="s">
        <v>3482</v>
      </c>
      <c r="L112" t="s">
        <v>184</v>
      </c>
      <c r="M112" t="s">
        <v>185</v>
      </c>
      <c r="N112" t="s">
        <v>213</v>
      </c>
      <c r="O112" t="s">
        <v>85</v>
      </c>
      <c r="P112">
        <v>40000</v>
      </c>
      <c r="Q112" t="s">
        <v>3483</v>
      </c>
      <c r="R112" t="s">
        <v>75</v>
      </c>
      <c r="S112" t="s">
        <v>170</v>
      </c>
      <c r="T112" t="s">
        <v>187</v>
      </c>
      <c r="U112" t="s">
        <v>179</v>
      </c>
      <c r="V112" t="s">
        <v>180</v>
      </c>
      <c r="W112" t="s">
        <v>10730</v>
      </c>
      <c r="X112" t="s">
        <v>85</v>
      </c>
    </row>
    <row r="113" spans="1:24">
      <c r="A113" t="s">
        <v>9</v>
      </c>
      <c r="B113" t="s">
        <v>14</v>
      </c>
      <c r="C113" t="s">
        <v>14</v>
      </c>
      <c r="D113" t="s">
        <v>117</v>
      </c>
      <c r="E113" t="s">
        <v>118</v>
      </c>
      <c r="F113" s="54">
        <v>41601</v>
      </c>
      <c r="G113" t="s">
        <v>72</v>
      </c>
      <c r="H113" t="s">
        <v>181</v>
      </c>
      <c r="I113" t="s">
        <v>3604</v>
      </c>
      <c r="J113" t="s">
        <v>132</v>
      </c>
      <c r="K113" t="s">
        <v>3482</v>
      </c>
      <c r="L113" t="s">
        <v>184</v>
      </c>
      <c r="M113" t="s">
        <v>185</v>
      </c>
      <c r="N113" t="s">
        <v>213</v>
      </c>
      <c r="O113" t="s">
        <v>85</v>
      </c>
      <c r="P113">
        <v>142900</v>
      </c>
      <c r="Q113" t="s">
        <v>3483</v>
      </c>
      <c r="R113" t="s">
        <v>75</v>
      </c>
      <c r="S113" t="s">
        <v>170</v>
      </c>
      <c r="T113" t="s">
        <v>187</v>
      </c>
      <c r="U113" t="s">
        <v>179</v>
      </c>
      <c r="V113" t="s">
        <v>180</v>
      </c>
      <c r="W113" t="s">
        <v>10730</v>
      </c>
      <c r="X113" t="s">
        <v>85</v>
      </c>
    </row>
    <row r="114" spans="1:24">
      <c r="A114" t="s">
        <v>5</v>
      </c>
      <c r="B114" t="s">
        <v>6</v>
      </c>
      <c r="C114" t="s">
        <v>6</v>
      </c>
      <c r="D114" t="s">
        <v>117</v>
      </c>
      <c r="E114" t="s">
        <v>118</v>
      </c>
      <c r="F114" s="54">
        <v>41592</v>
      </c>
      <c r="G114" t="s">
        <v>72</v>
      </c>
      <c r="I114" t="s">
        <v>699</v>
      </c>
      <c r="J114" t="s">
        <v>74</v>
      </c>
      <c r="K114" t="s">
        <v>700</v>
      </c>
      <c r="L114" t="s">
        <v>2946</v>
      </c>
      <c r="M114" t="s">
        <v>2947</v>
      </c>
      <c r="N114" t="s">
        <v>85</v>
      </c>
      <c r="O114" t="s">
        <v>85</v>
      </c>
      <c r="P114">
        <v>879.50459999999998</v>
      </c>
      <c r="Q114" t="s">
        <v>701</v>
      </c>
      <c r="R114" t="s">
        <v>75</v>
      </c>
      <c r="W114" t="s">
        <v>10729</v>
      </c>
      <c r="X114" t="s">
        <v>85</v>
      </c>
    </row>
    <row r="115" spans="1:24">
      <c r="A115" t="s">
        <v>3</v>
      </c>
      <c r="B115" t="s">
        <v>115</v>
      </c>
      <c r="C115" t="s">
        <v>734</v>
      </c>
      <c r="D115" t="s">
        <v>117</v>
      </c>
      <c r="E115" t="s">
        <v>118</v>
      </c>
      <c r="F115" s="54">
        <v>41605</v>
      </c>
      <c r="G115" t="s">
        <v>72</v>
      </c>
      <c r="I115" t="s">
        <v>3229</v>
      </c>
      <c r="J115" t="s">
        <v>73</v>
      </c>
      <c r="K115" t="s">
        <v>3230</v>
      </c>
      <c r="L115" t="s">
        <v>75</v>
      </c>
      <c r="M115" t="s">
        <v>122</v>
      </c>
      <c r="N115" t="s">
        <v>85</v>
      </c>
      <c r="O115" t="s">
        <v>85</v>
      </c>
      <c r="P115">
        <v>2185.9706999999999</v>
      </c>
      <c r="Q115" t="s">
        <v>3231</v>
      </c>
      <c r="R115" t="s">
        <v>75</v>
      </c>
      <c r="W115" t="s">
        <v>10729</v>
      </c>
      <c r="X115" t="s">
        <v>10737</v>
      </c>
    </row>
    <row r="116" spans="1:24">
      <c r="A116" t="s">
        <v>3</v>
      </c>
      <c r="B116" t="s">
        <v>115</v>
      </c>
      <c r="C116" t="s">
        <v>734</v>
      </c>
      <c r="D116" t="s">
        <v>117</v>
      </c>
      <c r="E116" t="s">
        <v>118</v>
      </c>
      <c r="F116" s="54">
        <v>41605</v>
      </c>
      <c r="G116" t="s">
        <v>72</v>
      </c>
      <c r="I116" t="s">
        <v>3229</v>
      </c>
      <c r="J116" t="s">
        <v>73</v>
      </c>
      <c r="K116" t="s">
        <v>3230</v>
      </c>
      <c r="L116" t="s">
        <v>75</v>
      </c>
      <c r="M116" t="s">
        <v>122</v>
      </c>
      <c r="N116" t="s">
        <v>85</v>
      </c>
      <c r="O116" t="s">
        <v>85</v>
      </c>
      <c r="P116">
        <v>6337.1126000000004</v>
      </c>
      <c r="Q116" t="s">
        <v>3231</v>
      </c>
      <c r="R116" t="s">
        <v>75</v>
      </c>
      <c r="W116" t="s">
        <v>10729</v>
      </c>
      <c r="X116" t="s">
        <v>10737</v>
      </c>
    </row>
    <row r="117" spans="1:24">
      <c r="A117" t="s">
        <v>3</v>
      </c>
      <c r="B117" t="s">
        <v>4</v>
      </c>
      <c r="C117" t="s">
        <v>4</v>
      </c>
      <c r="D117" t="s">
        <v>117</v>
      </c>
      <c r="E117" t="s">
        <v>118</v>
      </c>
      <c r="F117" s="54">
        <v>41605</v>
      </c>
      <c r="G117" t="s">
        <v>119</v>
      </c>
      <c r="I117" t="s">
        <v>3355</v>
      </c>
      <c r="J117" t="s">
        <v>73</v>
      </c>
      <c r="K117" t="s">
        <v>3356</v>
      </c>
      <c r="L117" t="s">
        <v>3357</v>
      </c>
      <c r="M117" t="s">
        <v>3358</v>
      </c>
      <c r="N117" t="s">
        <v>85</v>
      </c>
      <c r="O117" t="s">
        <v>85</v>
      </c>
      <c r="P117">
        <v>102714.51880000001</v>
      </c>
      <c r="Q117" t="s">
        <v>3359</v>
      </c>
      <c r="R117" t="s">
        <v>75</v>
      </c>
      <c r="W117" t="s">
        <v>10730</v>
      </c>
      <c r="X117" t="s">
        <v>85</v>
      </c>
    </row>
    <row r="118" spans="1:24">
      <c r="A118" t="s">
        <v>5</v>
      </c>
      <c r="B118" t="s">
        <v>6</v>
      </c>
      <c r="C118" t="s">
        <v>6</v>
      </c>
      <c r="D118" t="s">
        <v>117</v>
      </c>
      <c r="E118" t="s">
        <v>118</v>
      </c>
      <c r="F118" s="54">
        <v>41590</v>
      </c>
      <c r="G118" t="s">
        <v>72</v>
      </c>
      <c r="I118" t="s">
        <v>588</v>
      </c>
      <c r="J118" t="s">
        <v>74</v>
      </c>
      <c r="K118" t="s">
        <v>589</v>
      </c>
      <c r="L118" t="s">
        <v>590</v>
      </c>
      <c r="M118" t="s">
        <v>591</v>
      </c>
      <c r="N118" t="s">
        <v>85</v>
      </c>
      <c r="O118" t="s">
        <v>85</v>
      </c>
      <c r="P118">
        <v>1033.3977</v>
      </c>
      <c r="Q118" t="s">
        <v>592</v>
      </c>
      <c r="R118" t="s">
        <v>75</v>
      </c>
      <c r="W118" t="s">
        <v>10729</v>
      </c>
      <c r="X118" t="s">
        <v>10737</v>
      </c>
    </row>
    <row r="119" spans="1:24">
      <c r="A119" t="s">
        <v>5</v>
      </c>
      <c r="B119" t="s">
        <v>6</v>
      </c>
      <c r="C119" t="s">
        <v>6</v>
      </c>
      <c r="D119" t="s">
        <v>117</v>
      </c>
      <c r="E119" t="s">
        <v>118</v>
      </c>
      <c r="F119" s="54">
        <v>41590</v>
      </c>
      <c r="G119" t="s">
        <v>72</v>
      </c>
      <c r="I119" t="s">
        <v>585</v>
      </c>
      <c r="J119" t="s">
        <v>74</v>
      </c>
      <c r="K119" t="s">
        <v>586</v>
      </c>
      <c r="L119" t="s">
        <v>483</v>
      </c>
      <c r="M119" t="s">
        <v>484</v>
      </c>
      <c r="N119" t="s">
        <v>85</v>
      </c>
      <c r="O119" t="s">
        <v>85</v>
      </c>
      <c r="P119">
        <v>4138.4630999999999</v>
      </c>
      <c r="Q119" t="s">
        <v>587</v>
      </c>
      <c r="R119" t="s">
        <v>75</v>
      </c>
      <c r="W119" t="s">
        <v>10729</v>
      </c>
      <c r="X119" t="s">
        <v>85</v>
      </c>
    </row>
    <row r="120" spans="1:24">
      <c r="A120" t="s">
        <v>5</v>
      </c>
      <c r="B120" t="s">
        <v>6</v>
      </c>
      <c r="C120" t="s">
        <v>6</v>
      </c>
      <c r="D120" t="s">
        <v>117</v>
      </c>
      <c r="E120" t="s">
        <v>118</v>
      </c>
      <c r="F120" s="54">
        <v>41586</v>
      </c>
      <c r="G120" t="s">
        <v>72</v>
      </c>
      <c r="I120" t="s">
        <v>146</v>
      </c>
      <c r="J120" t="s">
        <v>74</v>
      </c>
      <c r="K120" t="s">
        <v>147</v>
      </c>
      <c r="L120" t="s">
        <v>2946</v>
      </c>
      <c r="M120" t="s">
        <v>2947</v>
      </c>
      <c r="N120" t="s">
        <v>85</v>
      </c>
      <c r="O120" t="s">
        <v>85</v>
      </c>
      <c r="P120">
        <v>3703.1774</v>
      </c>
      <c r="Q120" t="s">
        <v>148</v>
      </c>
      <c r="R120" t="s">
        <v>75</v>
      </c>
      <c r="W120" t="s">
        <v>10729</v>
      </c>
      <c r="X120" t="s">
        <v>85</v>
      </c>
    </row>
    <row r="121" spans="1:24">
      <c r="A121" t="s">
        <v>5</v>
      </c>
      <c r="B121" t="s">
        <v>6</v>
      </c>
      <c r="C121" t="s">
        <v>6</v>
      </c>
      <c r="D121" t="s">
        <v>117</v>
      </c>
      <c r="E121" t="s">
        <v>118</v>
      </c>
      <c r="F121" s="54">
        <v>41590</v>
      </c>
      <c r="G121" t="s">
        <v>119</v>
      </c>
      <c r="I121" t="s">
        <v>593</v>
      </c>
      <c r="J121" t="s">
        <v>74</v>
      </c>
      <c r="K121" t="s">
        <v>594</v>
      </c>
      <c r="L121" t="s">
        <v>3619</v>
      </c>
      <c r="M121" t="s">
        <v>3620</v>
      </c>
      <c r="N121" t="s">
        <v>85</v>
      </c>
      <c r="O121" t="s">
        <v>85</v>
      </c>
      <c r="P121">
        <v>2923.5610000000001</v>
      </c>
      <c r="Q121" t="s">
        <v>595</v>
      </c>
      <c r="R121" t="s">
        <v>75</v>
      </c>
      <c r="W121" t="s">
        <v>10729</v>
      </c>
      <c r="X121" t="s">
        <v>85</v>
      </c>
    </row>
    <row r="122" spans="1:24">
      <c r="A122" t="s">
        <v>3</v>
      </c>
      <c r="B122" t="s">
        <v>112</v>
      </c>
      <c r="C122" t="s">
        <v>883</v>
      </c>
      <c r="D122" t="s">
        <v>117</v>
      </c>
      <c r="E122" t="s">
        <v>118</v>
      </c>
      <c r="F122" s="54">
        <v>41589</v>
      </c>
      <c r="G122" t="s">
        <v>72</v>
      </c>
      <c r="I122" t="s">
        <v>884</v>
      </c>
      <c r="J122" t="s">
        <v>73</v>
      </c>
      <c r="K122" t="s">
        <v>885</v>
      </c>
      <c r="L122" t="s">
        <v>886</v>
      </c>
      <c r="M122" t="s">
        <v>887</v>
      </c>
      <c r="N122" t="s">
        <v>85</v>
      </c>
      <c r="O122" t="s">
        <v>85</v>
      </c>
      <c r="P122">
        <v>17168.874199999998</v>
      </c>
      <c r="Q122" t="s">
        <v>888</v>
      </c>
      <c r="R122" t="s">
        <v>75</v>
      </c>
      <c r="W122" t="s">
        <v>10729</v>
      </c>
      <c r="X122" t="s">
        <v>85</v>
      </c>
    </row>
    <row r="123" spans="1:24">
      <c r="A123" t="s">
        <v>5</v>
      </c>
      <c r="B123" t="s">
        <v>6</v>
      </c>
      <c r="C123" t="s">
        <v>6</v>
      </c>
      <c r="D123" t="s">
        <v>117</v>
      </c>
      <c r="E123" t="s">
        <v>118</v>
      </c>
      <c r="F123" s="54">
        <v>41589</v>
      </c>
      <c r="G123" t="s">
        <v>72</v>
      </c>
      <c r="H123" t="s">
        <v>386</v>
      </c>
      <c r="I123" t="s">
        <v>830</v>
      </c>
      <c r="J123" t="s">
        <v>74</v>
      </c>
      <c r="K123" t="s">
        <v>831</v>
      </c>
      <c r="L123" t="s">
        <v>627</v>
      </c>
      <c r="M123" t="s">
        <v>628</v>
      </c>
      <c r="N123" t="s">
        <v>85</v>
      </c>
      <c r="O123" t="s">
        <v>85</v>
      </c>
      <c r="P123">
        <v>6456.1972999999998</v>
      </c>
      <c r="Q123" t="s">
        <v>832</v>
      </c>
      <c r="R123" t="s">
        <v>75</v>
      </c>
      <c r="W123" t="s">
        <v>10729</v>
      </c>
      <c r="X123" t="s">
        <v>85</v>
      </c>
    </row>
    <row r="124" spans="1:24">
      <c r="A124" t="s">
        <v>5</v>
      </c>
      <c r="B124" t="s">
        <v>6</v>
      </c>
      <c r="C124" t="s">
        <v>6</v>
      </c>
      <c r="D124" t="s">
        <v>117</v>
      </c>
      <c r="E124" t="s">
        <v>118</v>
      </c>
      <c r="F124" s="54">
        <v>41589</v>
      </c>
      <c r="G124" t="s">
        <v>72</v>
      </c>
      <c r="H124" t="s">
        <v>386</v>
      </c>
      <c r="I124" t="s">
        <v>815</v>
      </c>
      <c r="J124" t="s">
        <v>74</v>
      </c>
      <c r="K124" t="s">
        <v>816</v>
      </c>
      <c r="L124" t="s">
        <v>627</v>
      </c>
      <c r="M124" t="s">
        <v>628</v>
      </c>
      <c r="N124" t="s">
        <v>85</v>
      </c>
      <c r="O124" t="s">
        <v>85</v>
      </c>
      <c r="P124">
        <v>7479.4436999999998</v>
      </c>
      <c r="Q124" t="s">
        <v>817</v>
      </c>
      <c r="R124" t="s">
        <v>75</v>
      </c>
      <c r="W124" t="s">
        <v>10729</v>
      </c>
      <c r="X124" t="s">
        <v>85</v>
      </c>
    </row>
    <row r="125" spans="1:24">
      <c r="A125" t="s">
        <v>5</v>
      </c>
      <c r="B125" t="s">
        <v>6</v>
      </c>
      <c r="C125" t="s">
        <v>6</v>
      </c>
      <c r="D125" t="s">
        <v>117</v>
      </c>
      <c r="E125" t="s">
        <v>118</v>
      </c>
      <c r="F125" s="54">
        <v>41589</v>
      </c>
      <c r="G125" t="s">
        <v>72</v>
      </c>
      <c r="H125" t="s">
        <v>386</v>
      </c>
      <c r="I125" t="s">
        <v>827</v>
      </c>
      <c r="J125" t="s">
        <v>74</v>
      </c>
      <c r="K125" t="s">
        <v>828</v>
      </c>
      <c r="L125" t="s">
        <v>627</v>
      </c>
      <c r="M125" t="s">
        <v>628</v>
      </c>
      <c r="N125" t="s">
        <v>85</v>
      </c>
      <c r="O125" t="s">
        <v>85</v>
      </c>
      <c r="P125">
        <v>6456.1972999999998</v>
      </c>
      <c r="Q125" t="s">
        <v>829</v>
      </c>
      <c r="R125" t="s">
        <v>75</v>
      </c>
      <c r="W125" t="s">
        <v>10729</v>
      </c>
      <c r="X125" t="s">
        <v>85</v>
      </c>
    </row>
    <row r="126" spans="1:24">
      <c r="A126" t="s">
        <v>5</v>
      </c>
      <c r="B126" t="s">
        <v>6</v>
      </c>
      <c r="C126" t="s">
        <v>6</v>
      </c>
      <c r="D126" t="s">
        <v>117</v>
      </c>
      <c r="E126" t="s">
        <v>118</v>
      </c>
      <c r="F126" s="54">
        <v>41589</v>
      </c>
      <c r="G126" t="s">
        <v>72</v>
      </c>
      <c r="H126" t="s">
        <v>386</v>
      </c>
      <c r="I126" t="s">
        <v>848</v>
      </c>
      <c r="J126" t="s">
        <v>74</v>
      </c>
      <c r="K126" t="s">
        <v>849</v>
      </c>
      <c r="L126" t="s">
        <v>627</v>
      </c>
      <c r="M126" t="s">
        <v>628</v>
      </c>
      <c r="N126" t="s">
        <v>85</v>
      </c>
      <c r="O126" t="s">
        <v>85</v>
      </c>
      <c r="P126">
        <v>6456.1972999999998</v>
      </c>
      <c r="Q126" t="s">
        <v>850</v>
      </c>
      <c r="R126" t="s">
        <v>75</v>
      </c>
      <c r="W126" t="s">
        <v>10729</v>
      </c>
      <c r="X126" t="s">
        <v>85</v>
      </c>
    </row>
    <row r="127" spans="1:24">
      <c r="A127" t="s">
        <v>5</v>
      </c>
      <c r="B127" t="s">
        <v>6</v>
      </c>
      <c r="C127" t="s">
        <v>6</v>
      </c>
      <c r="D127" t="s">
        <v>117</v>
      </c>
      <c r="E127" t="s">
        <v>118</v>
      </c>
      <c r="F127" s="54">
        <v>41589</v>
      </c>
      <c r="G127" t="s">
        <v>72</v>
      </c>
      <c r="H127" t="s">
        <v>386</v>
      </c>
      <c r="I127" t="s">
        <v>851</v>
      </c>
      <c r="J127" t="s">
        <v>74</v>
      </c>
      <c r="K127" t="s">
        <v>852</v>
      </c>
      <c r="L127" t="s">
        <v>627</v>
      </c>
      <c r="M127" t="s">
        <v>628</v>
      </c>
      <c r="N127" t="s">
        <v>85</v>
      </c>
      <c r="O127" t="s">
        <v>85</v>
      </c>
      <c r="P127">
        <v>6456.1972999999998</v>
      </c>
      <c r="Q127" t="s">
        <v>853</v>
      </c>
      <c r="R127" t="s">
        <v>75</v>
      </c>
      <c r="W127" t="s">
        <v>10729</v>
      </c>
      <c r="X127" t="s">
        <v>85</v>
      </c>
    </row>
    <row r="128" spans="1:24">
      <c r="A128" t="s">
        <v>9</v>
      </c>
      <c r="B128" t="s">
        <v>10</v>
      </c>
      <c r="C128" t="s">
        <v>437</v>
      </c>
      <c r="D128" t="s">
        <v>117</v>
      </c>
      <c r="E128" t="s">
        <v>118</v>
      </c>
      <c r="F128" s="54">
        <v>41579</v>
      </c>
      <c r="G128" t="s">
        <v>72</v>
      </c>
      <c r="H128" t="s">
        <v>967</v>
      </c>
      <c r="I128" t="s">
        <v>968</v>
      </c>
      <c r="J128" t="s">
        <v>132</v>
      </c>
      <c r="K128" t="s">
        <v>969</v>
      </c>
      <c r="L128" t="s">
        <v>970</v>
      </c>
      <c r="M128" t="s">
        <v>971</v>
      </c>
      <c r="N128" t="s">
        <v>199</v>
      </c>
      <c r="O128" t="s">
        <v>85</v>
      </c>
      <c r="P128">
        <v>30165.72</v>
      </c>
      <c r="Q128" t="s">
        <v>972</v>
      </c>
      <c r="R128" t="s">
        <v>75</v>
      </c>
      <c r="W128" t="s">
        <v>10730</v>
      </c>
      <c r="X128" t="s">
        <v>85</v>
      </c>
    </row>
    <row r="129" spans="1:24">
      <c r="A129" t="s">
        <v>9</v>
      </c>
      <c r="B129" t="s">
        <v>10</v>
      </c>
      <c r="C129" t="s">
        <v>437</v>
      </c>
      <c r="D129" t="s">
        <v>117</v>
      </c>
      <c r="E129" t="s">
        <v>118</v>
      </c>
      <c r="F129" s="54">
        <v>41579</v>
      </c>
      <c r="G129" t="s">
        <v>72</v>
      </c>
      <c r="H129" t="s">
        <v>967</v>
      </c>
      <c r="I129" t="s">
        <v>968</v>
      </c>
      <c r="J129" t="s">
        <v>132</v>
      </c>
      <c r="K129" t="s">
        <v>969</v>
      </c>
      <c r="L129" t="s">
        <v>970</v>
      </c>
      <c r="M129" t="s">
        <v>971</v>
      </c>
      <c r="N129" t="s">
        <v>199</v>
      </c>
      <c r="O129" t="s">
        <v>85</v>
      </c>
      <c r="P129">
        <v>9049.68</v>
      </c>
      <c r="Q129" t="s">
        <v>972</v>
      </c>
      <c r="R129" t="s">
        <v>75</v>
      </c>
      <c r="W129" t="s">
        <v>10730</v>
      </c>
      <c r="X129" t="s">
        <v>85</v>
      </c>
    </row>
    <row r="130" spans="1:24">
      <c r="A130" t="s">
        <v>9</v>
      </c>
      <c r="B130" t="s">
        <v>10</v>
      </c>
      <c r="C130" t="s">
        <v>437</v>
      </c>
      <c r="D130" t="s">
        <v>117</v>
      </c>
      <c r="E130" t="s">
        <v>118</v>
      </c>
      <c r="F130" s="54">
        <v>41579</v>
      </c>
      <c r="G130" t="s">
        <v>72</v>
      </c>
      <c r="H130" t="s">
        <v>967</v>
      </c>
      <c r="I130" t="s">
        <v>968</v>
      </c>
      <c r="J130" t="s">
        <v>132</v>
      </c>
      <c r="K130" t="s">
        <v>969</v>
      </c>
      <c r="L130" t="s">
        <v>970</v>
      </c>
      <c r="M130" t="s">
        <v>971</v>
      </c>
      <c r="N130" t="s">
        <v>199</v>
      </c>
      <c r="O130" t="s">
        <v>85</v>
      </c>
      <c r="P130">
        <v>65.92</v>
      </c>
      <c r="Q130" t="s">
        <v>972</v>
      </c>
      <c r="R130" t="s">
        <v>75</v>
      </c>
      <c r="W130" t="s">
        <v>10730</v>
      </c>
      <c r="X130" t="s">
        <v>85</v>
      </c>
    </row>
    <row r="131" spans="1:24">
      <c r="A131" t="s">
        <v>5</v>
      </c>
      <c r="B131" t="s">
        <v>6</v>
      </c>
      <c r="C131" t="s">
        <v>6</v>
      </c>
      <c r="D131" t="s">
        <v>117</v>
      </c>
      <c r="E131" t="s">
        <v>118</v>
      </c>
      <c r="F131" s="54">
        <v>41589</v>
      </c>
      <c r="G131" t="s">
        <v>72</v>
      </c>
      <c r="H131" t="s">
        <v>386</v>
      </c>
      <c r="I131" t="s">
        <v>824</v>
      </c>
      <c r="J131" t="s">
        <v>74</v>
      </c>
      <c r="K131" t="s">
        <v>825</v>
      </c>
      <c r="L131" t="s">
        <v>627</v>
      </c>
      <c r="M131" t="s">
        <v>628</v>
      </c>
      <c r="N131" t="s">
        <v>85</v>
      </c>
      <c r="O131" t="s">
        <v>85</v>
      </c>
      <c r="P131">
        <v>7479.4436999999998</v>
      </c>
      <c r="Q131" t="s">
        <v>826</v>
      </c>
      <c r="R131" t="s">
        <v>75</v>
      </c>
      <c r="W131" t="s">
        <v>10729</v>
      </c>
      <c r="X131" t="s">
        <v>85</v>
      </c>
    </row>
    <row r="132" spans="1:24">
      <c r="A132" t="s">
        <v>9</v>
      </c>
      <c r="B132" t="s">
        <v>10</v>
      </c>
      <c r="C132" t="s">
        <v>437</v>
      </c>
      <c r="D132" t="s">
        <v>117</v>
      </c>
      <c r="E132" t="s">
        <v>118</v>
      </c>
      <c r="F132" s="54">
        <v>41579</v>
      </c>
      <c r="G132" t="s">
        <v>72</v>
      </c>
      <c r="H132" t="s">
        <v>967</v>
      </c>
      <c r="I132" t="s">
        <v>968</v>
      </c>
      <c r="J132" t="s">
        <v>132</v>
      </c>
      <c r="K132" t="s">
        <v>969</v>
      </c>
      <c r="L132" t="s">
        <v>970</v>
      </c>
      <c r="M132" t="s">
        <v>971</v>
      </c>
      <c r="N132" t="s">
        <v>199</v>
      </c>
      <c r="O132" t="s">
        <v>85</v>
      </c>
      <c r="P132">
        <v>32.4</v>
      </c>
      <c r="Q132" t="s">
        <v>972</v>
      </c>
      <c r="R132" t="s">
        <v>75</v>
      </c>
      <c r="W132" t="s">
        <v>10730</v>
      </c>
      <c r="X132" t="s">
        <v>85</v>
      </c>
    </row>
    <row r="133" spans="1:24">
      <c r="A133" t="s">
        <v>9</v>
      </c>
      <c r="B133" t="s">
        <v>10</v>
      </c>
      <c r="C133" t="s">
        <v>528</v>
      </c>
      <c r="D133" t="s">
        <v>117</v>
      </c>
      <c r="E133" t="s">
        <v>118</v>
      </c>
      <c r="F133" s="54">
        <v>41579</v>
      </c>
      <c r="G133" t="s">
        <v>72</v>
      </c>
      <c r="H133" t="s">
        <v>529</v>
      </c>
      <c r="I133" t="s">
        <v>994</v>
      </c>
      <c r="J133" t="s">
        <v>132</v>
      </c>
      <c r="K133" t="s">
        <v>995</v>
      </c>
      <c r="L133" t="s">
        <v>991</v>
      </c>
      <c r="M133" t="s">
        <v>992</v>
      </c>
      <c r="N133" t="s">
        <v>85</v>
      </c>
      <c r="O133" t="s">
        <v>85</v>
      </c>
      <c r="P133">
        <v>-3509.8</v>
      </c>
      <c r="Q133" t="s">
        <v>993</v>
      </c>
      <c r="R133" t="s">
        <v>75</v>
      </c>
      <c r="W133" t="s">
        <v>10729</v>
      </c>
      <c r="X133" t="s">
        <v>85</v>
      </c>
    </row>
    <row r="134" spans="1:24">
      <c r="A134" t="s">
        <v>9</v>
      </c>
      <c r="B134" t="s">
        <v>10</v>
      </c>
      <c r="C134" t="s">
        <v>437</v>
      </c>
      <c r="D134" t="s">
        <v>117</v>
      </c>
      <c r="E134" t="s">
        <v>118</v>
      </c>
      <c r="F134" s="54">
        <v>41579</v>
      </c>
      <c r="G134" t="s">
        <v>72</v>
      </c>
      <c r="H134" t="s">
        <v>967</v>
      </c>
      <c r="I134" t="s">
        <v>968</v>
      </c>
      <c r="J134" t="s">
        <v>132</v>
      </c>
      <c r="K134" t="s">
        <v>969</v>
      </c>
      <c r="L134" t="s">
        <v>970</v>
      </c>
      <c r="M134" t="s">
        <v>971</v>
      </c>
      <c r="N134" t="s">
        <v>199</v>
      </c>
      <c r="O134" t="s">
        <v>85</v>
      </c>
      <c r="P134">
        <v>15641.6</v>
      </c>
      <c r="Q134" t="s">
        <v>972</v>
      </c>
      <c r="R134" t="s">
        <v>75</v>
      </c>
      <c r="W134" t="s">
        <v>10730</v>
      </c>
      <c r="X134" t="s">
        <v>85</v>
      </c>
    </row>
    <row r="135" spans="1:24">
      <c r="A135" t="s">
        <v>9</v>
      </c>
      <c r="B135" t="s">
        <v>10</v>
      </c>
      <c r="C135" t="s">
        <v>528</v>
      </c>
      <c r="D135" t="s">
        <v>117</v>
      </c>
      <c r="E135" t="s">
        <v>118</v>
      </c>
      <c r="F135" s="54">
        <v>41579</v>
      </c>
      <c r="G135" t="s">
        <v>72</v>
      </c>
      <c r="H135" t="s">
        <v>529</v>
      </c>
      <c r="I135" t="s">
        <v>989</v>
      </c>
      <c r="J135" t="s">
        <v>132</v>
      </c>
      <c r="K135" t="s">
        <v>990</v>
      </c>
      <c r="L135" t="s">
        <v>991</v>
      </c>
      <c r="M135" t="s">
        <v>992</v>
      </c>
      <c r="N135" t="s">
        <v>85</v>
      </c>
      <c r="O135" t="s">
        <v>85</v>
      </c>
      <c r="P135">
        <v>-14515.92</v>
      </c>
      <c r="Q135" t="s">
        <v>993</v>
      </c>
      <c r="R135" t="s">
        <v>75</v>
      </c>
      <c r="W135" t="s">
        <v>10729</v>
      </c>
      <c r="X135" t="s">
        <v>85</v>
      </c>
    </row>
    <row r="136" spans="1:24">
      <c r="A136" t="s">
        <v>5</v>
      </c>
      <c r="B136" t="s">
        <v>6</v>
      </c>
      <c r="C136" t="s">
        <v>6</v>
      </c>
      <c r="D136" t="s">
        <v>117</v>
      </c>
      <c r="E136" t="s">
        <v>118</v>
      </c>
      <c r="F136" s="54">
        <v>41589</v>
      </c>
      <c r="G136" t="s">
        <v>72</v>
      </c>
      <c r="H136" t="s">
        <v>386</v>
      </c>
      <c r="I136" t="s">
        <v>839</v>
      </c>
      <c r="J136" t="s">
        <v>74</v>
      </c>
      <c r="K136" t="s">
        <v>840</v>
      </c>
      <c r="L136" t="s">
        <v>627</v>
      </c>
      <c r="M136" t="s">
        <v>628</v>
      </c>
      <c r="N136" t="s">
        <v>85</v>
      </c>
      <c r="O136" t="s">
        <v>85</v>
      </c>
      <c r="P136">
        <v>6456.1972999999998</v>
      </c>
      <c r="Q136" t="s">
        <v>841</v>
      </c>
      <c r="R136" t="s">
        <v>75</v>
      </c>
      <c r="W136" t="s">
        <v>10729</v>
      </c>
      <c r="X136" t="s">
        <v>85</v>
      </c>
    </row>
    <row r="137" spans="1:24">
      <c r="A137" t="s">
        <v>5</v>
      </c>
      <c r="B137" t="s">
        <v>6</v>
      </c>
      <c r="C137" t="s">
        <v>6</v>
      </c>
      <c r="D137" t="s">
        <v>117</v>
      </c>
      <c r="E137" t="s">
        <v>118</v>
      </c>
      <c r="F137" s="54">
        <v>41589</v>
      </c>
      <c r="G137" t="s">
        <v>72</v>
      </c>
      <c r="H137" t="s">
        <v>386</v>
      </c>
      <c r="I137" t="s">
        <v>842</v>
      </c>
      <c r="J137" t="s">
        <v>74</v>
      </c>
      <c r="K137" t="s">
        <v>843</v>
      </c>
      <c r="L137" t="s">
        <v>627</v>
      </c>
      <c r="M137" t="s">
        <v>628</v>
      </c>
      <c r="N137" t="s">
        <v>85</v>
      </c>
      <c r="O137" t="s">
        <v>85</v>
      </c>
      <c r="P137">
        <v>6456.1972999999998</v>
      </c>
      <c r="Q137" t="s">
        <v>844</v>
      </c>
      <c r="R137" t="s">
        <v>75</v>
      </c>
      <c r="W137" t="s">
        <v>10729</v>
      </c>
      <c r="X137" t="s">
        <v>85</v>
      </c>
    </row>
    <row r="138" spans="1:24">
      <c r="A138" t="s">
        <v>9</v>
      </c>
      <c r="B138" t="s">
        <v>10</v>
      </c>
      <c r="C138" t="s">
        <v>437</v>
      </c>
      <c r="D138" t="s">
        <v>117</v>
      </c>
      <c r="E138" t="s">
        <v>118</v>
      </c>
      <c r="F138" s="54">
        <v>41579</v>
      </c>
      <c r="G138" t="s">
        <v>72</v>
      </c>
      <c r="H138" t="s">
        <v>967</v>
      </c>
      <c r="I138" t="s">
        <v>968</v>
      </c>
      <c r="J138" t="s">
        <v>132</v>
      </c>
      <c r="K138" t="s">
        <v>969</v>
      </c>
      <c r="L138" t="s">
        <v>970</v>
      </c>
      <c r="M138" t="s">
        <v>971</v>
      </c>
      <c r="N138" t="s">
        <v>199</v>
      </c>
      <c r="O138" t="s">
        <v>85</v>
      </c>
      <c r="P138">
        <v>32.4</v>
      </c>
      <c r="Q138" t="s">
        <v>972</v>
      </c>
      <c r="R138" t="s">
        <v>75</v>
      </c>
      <c r="W138" t="s">
        <v>10730</v>
      </c>
      <c r="X138" t="s">
        <v>85</v>
      </c>
    </row>
    <row r="139" spans="1:24">
      <c r="A139" t="s">
        <v>9</v>
      </c>
      <c r="B139" t="s">
        <v>10</v>
      </c>
      <c r="C139" t="s">
        <v>437</v>
      </c>
      <c r="D139" t="s">
        <v>117</v>
      </c>
      <c r="E139" t="s">
        <v>118</v>
      </c>
      <c r="F139" s="54">
        <v>41579</v>
      </c>
      <c r="G139" t="s">
        <v>72</v>
      </c>
      <c r="H139" t="s">
        <v>967</v>
      </c>
      <c r="I139" t="s">
        <v>968</v>
      </c>
      <c r="J139" t="s">
        <v>132</v>
      </c>
      <c r="K139" t="s">
        <v>969</v>
      </c>
      <c r="L139" t="s">
        <v>970</v>
      </c>
      <c r="M139" t="s">
        <v>971</v>
      </c>
      <c r="N139" t="s">
        <v>199</v>
      </c>
      <c r="O139" t="s">
        <v>85</v>
      </c>
      <c r="P139">
        <v>17876</v>
      </c>
      <c r="Q139" t="s">
        <v>972</v>
      </c>
      <c r="R139" t="s">
        <v>75</v>
      </c>
      <c r="W139" t="s">
        <v>10730</v>
      </c>
      <c r="X139" t="s">
        <v>85</v>
      </c>
    </row>
    <row r="140" spans="1:24">
      <c r="A140" t="s">
        <v>9</v>
      </c>
      <c r="B140" t="s">
        <v>10</v>
      </c>
      <c r="C140" t="s">
        <v>437</v>
      </c>
      <c r="D140" t="s">
        <v>117</v>
      </c>
      <c r="E140" t="s">
        <v>118</v>
      </c>
      <c r="F140" s="54">
        <v>41579</v>
      </c>
      <c r="G140" t="s">
        <v>72</v>
      </c>
      <c r="H140" t="s">
        <v>967</v>
      </c>
      <c r="I140" t="s">
        <v>968</v>
      </c>
      <c r="J140" t="s">
        <v>132</v>
      </c>
      <c r="K140" t="s">
        <v>969</v>
      </c>
      <c r="L140" t="s">
        <v>970</v>
      </c>
      <c r="M140" t="s">
        <v>971</v>
      </c>
      <c r="N140" t="s">
        <v>199</v>
      </c>
      <c r="O140" t="s">
        <v>85</v>
      </c>
      <c r="P140">
        <v>21093.599999999999</v>
      </c>
      <c r="Q140" t="s">
        <v>972</v>
      </c>
      <c r="R140" t="s">
        <v>75</v>
      </c>
      <c r="W140" t="s">
        <v>10730</v>
      </c>
      <c r="X140" t="s">
        <v>85</v>
      </c>
    </row>
    <row r="141" spans="1:24">
      <c r="A141" t="s">
        <v>9</v>
      </c>
      <c r="B141" t="s">
        <v>15</v>
      </c>
      <c r="C141" t="s">
        <v>15</v>
      </c>
      <c r="D141" t="s">
        <v>117</v>
      </c>
      <c r="E141" t="s">
        <v>118</v>
      </c>
      <c r="F141" s="54">
        <v>41590</v>
      </c>
      <c r="G141" t="s">
        <v>119</v>
      </c>
      <c r="I141" t="s">
        <v>804</v>
      </c>
      <c r="J141" t="s">
        <v>805</v>
      </c>
      <c r="K141" t="s">
        <v>804</v>
      </c>
      <c r="L141" t="s">
        <v>806</v>
      </c>
      <c r="M141" t="s">
        <v>807</v>
      </c>
      <c r="N141" t="s">
        <v>85</v>
      </c>
      <c r="O141" t="s">
        <v>85</v>
      </c>
      <c r="P141">
        <v>-5884.5924999999997</v>
      </c>
      <c r="Q141" t="s">
        <v>808</v>
      </c>
      <c r="R141" t="s">
        <v>75</v>
      </c>
      <c r="W141" t="s">
        <v>10729</v>
      </c>
      <c r="X141" t="s">
        <v>85</v>
      </c>
    </row>
    <row r="142" spans="1:24">
      <c r="A142" t="s">
        <v>9</v>
      </c>
      <c r="B142" t="s">
        <v>10</v>
      </c>
      <c r="C142" t="s">
        <v>437</v>
      </c>
      <c r="D142" t="s">
        <v>117</v>
      </c>
      <c r="E142" t="s">
        <v>118</v>
      </c>
      <c r="F142" s="54">
        <v>41579</v>
      </c>
      <c r="G142" t="s">
        <v>72</v>
      </c>
      <c r="H142" t="s">
        <v>967</v>
      </c>
      <c r="I142" t="s">
        <v>968</v>
      </c>
      <c r="J142" t="s">
        <v>132</v>
      </c>
      <c r="K142" t="s">
        <v>969</v>
      </c>
      <c r="L142" t="s">
        <v>970</v>
      </c>
      <c r="M142" t="s">
        <v>971</v>
      </c>
      <c r="N142" t="s">
        <v>199</v>
      </c>
      <c r="O142" t="s">
        <v>85</v>
      </c>
      <c r="P142">
        <v>4826.3999999999996</v>
      </c>
      <c r="Q142" t="s">
        <v>972</v>
      </c>
      <c r="R142" t="s">
        <v>75</v>
      </c>
      <c r="W142" t="s">
        <v>10730</v>
      </c>
      <c r="X142" t="s">
        <v>85</v>
      </c>
    </row>
    <row r="143" spans="1:24">
      <c r="A143" t="s">
        <v>3</v>
      </c>
      <c r="B143" t="s">
        <v>13</v>
      </c>
      <c r="C143" t="s">
        <v>217</v>
      </c>
      <c r="D143" t="s">
        <v>117</v>
      </c>
      <c r="E143" t="s">
        <v>118</v>
      </c>
      <c r="F143" s="54">
        <v>41589</v>
      </c>
      <c r="G143" t="s">
        <v>125</v>
      </c>
      <c r="I143" t="s">
        <v>230</v>
      </c>
      <c r="J143" t="s">
        <v>73</v>
      </c>
      <c r="K143" t="s">
        <v>231</v>
      </c>
      <c r="L143" t="s">
        <v>232</v>
      </c>
      <c r="M143" t="s">
        <v>233</v>
      </c>
      <c r="N143" t="s">
        <v>85</v>
      </c>
      <c r="O143" t="s">
        <v>85</v>
      </c>
      <c r="P143">
        <v>-3531.6523999999999</v>
      </c>
      <c r="Q143" t="s">
        <v>234</v>
      </c>
      <c r="R143" t="s">
        <v>75</v>
      </c>
      <c r="W143" t="s">
        <v>10729</v>
      </c>
      <c r="X143" t="s">
        <v>85</v>
      </c>
    </row>
    <row r="144" spans="1:24">
      <c r="A144" t="s">
        <v>9</v>
      </c>
      <c r="B144" t="s">
        <v>10</v>
      </c>
      <c r="C144" t="s">
        <v>437</v>
      </c>
      <c r="D144" t="s">
        <v>117</v>
      </c>
      <c r="E144" t="s">
        <v>118</v>
      </c>
      <c r="F144" s="54">
        <v>41579</v>
      </c>
      <c r="G144" t="s">
        <v>72</v>
      </c>
      <c r="H144" t="s">
        <v>967</v>
      </c>
      <c r="I144" t="s">
        <v>968</v>
      </c>
      <c r="J144" t="s">
        <v>132</v>
      </c>
      <c r="K144" t="s">
        <v>969</v>
      </c>
      <c r="L144" t="s">
        <v>970</v>
      </c>
      <c r="M144" t="s">
        <v>971</v>
      </c>
      <c r="N144" t="s">
        <v>199</v>
      </c>
      <c r="O144" t="s">
        <v>85</v>
      </c>
      <c r="P144">
        <v>6328</v>
      </c>
      <c r="Q144" t="s">
        <v>972</v>
      </c>
      <c r="R144" t="s">
        <v>75</v>
      </c>
      <c r="W144" t="s">
        <v>10730</v>
      </c>
      <c r="X144" t="s">
        <v>85</v>
      </c>
    </row>
    <row r="145" spans="1:24">
      <c r="A145" t="s">
        <v>9</v>
      </c>
      <c r="B145" t="s">
        <v>10</v>
      </c>
      <c r="C145" t="s">
        <v>791</v>
      </c>
      <c r="D145" t="s">
        <v>117</v>
      </c>
      <c r="E145" t="s">
        <v>118</v>
      </c>
      <c r="F145" s="54">
        <v>41590</v>
      </c>
      <c r="G145" t="s">
        <v>119</v>
      </c>
      <c r="H145" t="s">
        <v>798</v>
      </c>
      <c r="I145" t="s">
        <v>799</v>
      </c>
      <c r="J145" t="s">
        <v>132</v>
      </c>
      <c r="K145" t="s">
        <v>800</v>
      </c>
      <c r="L145" t="s">
        <v>801</v>
      </c>
      <c r="M145" t="s">
        <v>802</v>
      </c>
      <c r="N145" t="s">
        <v>85</v>
      </c>
      <c r="O145" t="s">
        <v>85</v>
      </c>
      <c r="P145">
        <v>-67806.23</v>
      </c>
      <c r="Q145" t="s">
        <v>803</v>
      </c>
      <c r="R145" t="s">
        <v>75</v>
      </c>
      <c r="W145" t="s">
        <v>10729</v>
      </c>
      <c r="X145" t="s">
        <v>85</v>
      </c>
    </row>
    <row r="146" spans="1:24">
      <c r="A146" t="s">
        <v>5</v>
      </c>
      <c r="B146" t="s">
        <v>6</v>
      </c>
      <c r="C146" t="s">
        <v>6</v>
      </c>
      <c r="D146" t="s">
        <v>117</v>
      </c>
      <c r="E146" t="s">
        <v>118</v>
      </c>
      <c r="F146" s="54">
        <v>41589</v>
      </c>
      <c r="G146" t="s">
        <v>72</v>
      </c>
      <c r="H146" t="s">
        <v>386</v>
      </c>
      <c r="I146" t="s">
        <v>854</v>
      </c>
      <c r="J146" t="s">
        <v>74</v>
      </c>
      <c r="K146" t="s">
        <v>855</v>
      </c>
      <c r="L146" t="s">
        <v>627</v>
      </c>
      <c r="M146" t="s">
        <v>628</v>
      </c>
      <c r="N146" t="s">
        <v>85</v>
      </c>
      <c r="O146" t="s">
        <v>85</v>
      </c>
      <c r="P146">
        <v>6456.1972999999998</v>
      </c>
      <c r="Q146" t="s">
        <v>856</v>
      </c>
      <c r="R146" t="s">
        <v>75</v>
      </c>
      <c r="W146" t="s">
        <v>10729</v>
      </c>
      <c r="X146" t="s">
        <v>85</v>
      </c>
    </row>
    <row r="147" spans="1:24">
      <c r="A147" t="s">
        <v>9</v>
      </c>
      <c r="B147" t="s">
        <v>10</v>
      </c>
      <c r="C147" t="s">
        <v>963</v>
      </c>
      <c r="D147" t="s">
        <v>117</v>
      </c>
      <c r="E147" t="s">
        <v>118</v>
      </c>
      <c r="F147" s="54">
        <v>41579</v>
      </c>
      <c r="G147" t="s">
        <v>72</v>
      </c>
      <c r="I147" t="s">
        <v>964</v>
      </c>
      <c r="J147" t="s">
        <v>132</v>
      </c>
      <c r="K147" t="s">
        <v>965</v>
      </c>
      <c r="L147" t="s">
        <v>238</v>
      </c>
      <c r="M147" t="s">
        <v>76</v>
      </c>
      <c r="N147" t="s">
        <v>85</v>
      </c>
      <c r="O147" t="s">
        <v>85</v>
      </c>
      <c r="P147">
        <v>627.24</v>
      </c>
      <c r="Q147" t="s">
        <v>966</v>
      </c>
      <c r="R147" t="s">
        <v>75</v>
      </c>
      <c r="W147" t="s">
        <v>10729</v>
      </c>
      <c r="X147" t="s">
        <v>10737</v>
      </c>
    </row>
    <row r="148" spans="1:24">
      <c r="A148" t="s">
        <v>9</v>
      </c>
      <c r="B148" t="s">
        <v>15</v>
      </c>
      <c r="C148" t="s">
        <v>15</v>
      </c>
      <c r="D148" t="s">
        <v>117</v>
      </c>
      <c r="E148" t="s">
        <v>118</v>
      </c>
      <c r="F148" s="54">
        <v>41579</v>
      </c>
      <c r="G148" t="s">
        <v>119</v>
      </c>
      <c r="I148" t="s">
        <v>978</v>
      </c>
      <c r="J148" t="s">
        <v>132</v>
      </c>
      <c r="K148" t="s">
        <v>979</v>
      </c>
      <c r="L148" t="s">
        <v>975</v>
      </c>
      <c r="M148" t="s">
        <v>976</v>
      </c>
      <c r="N148" t="s">
        <v>85</v>
      </c>
      <c r="O148" t="s">
        <v>85</v>
      </c>
      <c r="P148">
        <v>8560.3112999999994</v>
      </c>
      <c r="Q148" t="s">
        <v>980</v>
      </c>
      <c r="R148" t="s">
        <v>75</v>
      </c>
      <c r="W148" t="s">
        <v>10729</v>
      </c>
      <c r="X148" t="s">
        <v>85</v>
      </c>
    </row>
    <row r="149" spans="1:24">
      <c r="A149" t="s">
        <v>5</v>
      </c>
      <c r="B149" t="s">
        <v>6</v>
      </c>
      <c r="C149" t="s">
        <v>6</v>
      </c>
      <c r="D149" t="s">
        <v>117</v>
      </c>
      <c r="E149" t="s">
        <v>118</v>
      </c>
      <c r="F149" s="54">
        <v>41589</v>
      </c>
      <c r="G149" t="s">
        <v>72</v>
      </c>
      <c r="H149" t="s">
        <v>386</v>
      </c>
      <c r="I149" t="s">
        <v>857</v>
      </c>
      <c r="J149" t="s">
        <v>74</v>
      </c>
      <c r="K149" t="s">
        <v>858</v>
      </c>
      <c r="L149" t="s">
        <v>627</v>
      </c>
      <c r="M149" t="s">
        <v>628</v>
      </c>
      <c r="N149" t="s">
        <v>85</v>
      </c>
      <c r="O149" t="s">
        <v>85</v>
      </c>
      <c r="P149">
        <v>6456.1972999999998</v>
      </c>
      <c r="Q149" t="s">
        <v>859</v>
      </c>
      <c r="R149" t="s">
        <v>75</v>
      </c>
      <c r="W149" t="s">
        <v>10729</v>
      </c>
      <c r="X149" t="s">
        <v>85</v>
      </c>
    </row>
    <row r="150" spans="1:24">
      <c r="A150" t="s">
        <v>9</v>
      </c>
      <c r="B150" t="s">
        <v>15</v>
      </c>
      <c r="C150" t="s">
        <v>15</v>
      </c>
      <c r="D150" t="s">
        <v>117</v>
      </c>
      <c r="E150" t="s">
        <v>118</v>
      </c>
      <c r="F150" s="54">
        <v>41579</v>
      </c>
      <c r="G150" t="s">
        <v>119</v>
      </c>
      <c r="I150" t="s">
        <v>973</v>
      </c>
      <c r="J150" t="s">
        <v>132</v>
      </c>
      <c r="K150" t="s">
        <v>974</v>
      </c>
      <c r="L150" t="s">
        <v>975</v>
      </c>
      <c r="M150" t="s">
        <v>976</v>
      </c>
      <c r="N150" t="s">
        <v>85</v>
      </c>
      <c r="O150" t="s">
        <v>85</v>
      </c>
      <c r="P150">
        <v>15818.7919</v>
      </c>
      <c r="Q150" t="s">
        <v>977</v>
      </c>
      <c r="R150" t="s">
        <v>75</v>
      </c>
      <c r="W150" t="s">
        <v>10729</v>
      </c>
      <c r="X150" t="s">
        <v>85</v>
      </c>
    </row>
    <row r="151" spans="1:24">
      <c r="A151" t="s">
        <v>5</v>
      </c>
      <c r="B151" t="s">
        <v>6</v>
      </c>
      <c r="C151" t="s">
        <v>6</v>
      </c>
      <c r="D151" t="s">
        <v>117</v>
      </c>
      <c r="E151" t="s">
        <v>118</v>
      </c>
      <c r="F151" s="54">
        <v>41589</v>
      </c>
      <c r="G151" t="s">
        <v>72</v>
      </c>
      <c r="H151" t="s">
        <v>386</v>
      </c>
      <c r="I151" t="s">
        <v>845</v>
      </c>
      <c r="J151" t="s">
        <v>74</v>
      </c>
      <c r="K151" t="s">
        <v>846</v>
      </c>
      <c r="L151" t="s">
        <v>627</v>
      </c>
      <c r="M151" t="s">
        <v>628</v>
      </c>
      <c r="N151" t="s">
        <v>85</v>
      </c>
      <c r="O151" t="s">
        <v>85</v>
      </c>
      <c r="P151">
        <v>6456.1972999999998</v>
      </c>
      <c r="Q151" t="s">
        <v>847</v>
      </c>
      <c r="R151" t="s">
        <v>75</v>
      </c>
      <c r="W151" t="s">
        <v>10729</v>
      </c>
      <c r="X151" t="s">
        <v>85</v>
      </c>
    </row>
    <row r="152" spans="1:24">
      <c r="A152" t="s">
        <v>5</v>
      </c>
      <c r="B152" t="s">
        <v>6</v>
      </c>
      <c r="C152" t="s">
        <v>6</v>
      </c>
      <c r="D152" t="s">
        <v>117</v>
      </c>
      <c r="E152" t="s">
        <v>118</v>
      </c>
      <c r="F152" s="54">
        <v>41589</v>
      </c>
      <c r="G152" t="s">
        <v>72</v>
      </c>
      <c r="H152" t="s">
        <v>386</v>
      </c>
      <c r="I152" t="s">
        <v>833</v>
      </c>
      <c r="J152" t="s">
        <v>74</v>
      </c>
      <c r="K152" t="s">
        <v>834</v>
      </c>
      <c r="L152" t="s">
        <v>627</v>
      </c>
      <c r="M152" t="s">
        <v>628</v>
      </c>
      <c r="N152" t="s">
        <v>85</v>
      </c>
      <c r="O152" t="s">
        <v>85</v>
      </c>
      <c r="P152">
        <v>6456.1972999999998</v>
      </c>
      <c r="Q152" t="s">
        <v>835</v>
      </c>
      <c r="R152" t="s">
        <v>75</v>
      </c>
      <c r="W152" t="s">
        <v>10729</v>
      </c>
      <c r="X152" t="s">
        <v>85</v>
      </c>
    </row>
    <row r="153" spans="1:24">
      <c r="A153" t="s">
        <v>9</v>
      </c>
      <c r="B153" t="s">
        <v>15</v>
      </c>
      <c r="C153" t="s">
        <v>15</v>
      </c>
      <c r="D153" t="s">
        <v>117</v>
      </c>
      <c r="E153" t="s">
        <v>118</v>
      </c>
      <c r="F153" s="54">
        <v>41579</v>
      </c>
      <c r="G153" t="s">
        <v>119</v>
      </c>
      <c r="H153" t="s">
        <v>188</v>
      </c>
      <c r="I153" t="s">
        <v>981</v>
      </c>
      <c r="J153" t="s">
        <v>132</v>
      </c>
      <c r="K153" t="s">
        <v>982</v>
      </c>
      <c r="L153" t="s">
        <v>983</v>
      </c>
      <c r="M153" t="s">
        <v>984</v>
      </c>
      <c r="N153" t="s">
        <v>85</v>
      </c>
      <c r="O153" t="s">
        <v>199</v>
      </c>
      <c r="P153">
        <v>731903.95010000002</v>
      </c>
      <c r="Q153" t="s">
        <v>985</v>
      </c>
      <c r="R153" t="s">
        <v>75</v>
      </c>
      <c r="W153" t="s">
        <v>10731</v>
      </c>
      <c r="X153" t="s">
        <v>10739</v>
      </c>
    </row>
    <row r="154" spans="1:24">
      <c r="A154" t="s">
        <v>5</v>
      </c>
      <c r="B154" t="s">
        <v>6</v>
      </c>
      <c r="C154" t="s">
        <v>6</v>
      </c>
      <c r="D154" t="s">
        <v>117</v>
      </c>
      <c r="E154" t="s">
        <v>118</v>
      </c>
      <c r="F154" s="54">
        <v>41589</v>
      </c>
      <c r="G154" t="s">
        <v>72</v>
      </c>
      <c r="H154" t="s">
        <v>386</v>
      </c>
      <c r="I154" t="s">
        <v>836</v>
      </c>
      <c r="J154" t="s">
        <v>74</v>
      </c>
      <c r="K154" t="s">
        <v>837</v>
      </c>
      <c r="L154" t="s">
        <v>627</v>
      </c>
      <c r="M154" t="s">
        <v>628</v>
      </c>
      <c r="N154" t="s">
        <v>85</v>
      </c>
      <c r="O154" t="s">
        <v>85</v>
      </c>
      <c r="P154">
        <v>6456.1972999999998</v>
      </c>
      <c r="Q154" t="s">
        <v>838</v>
      </c>
      <c r="R154" t="s">
        <v>75</v>
      </c>
      <c r="W154" t="s">
        <v>10729</v>
      </c>
      <c r="X154" t="s">
        <v>85</v>
      </c>
    </row>
    <row r="155" spans="1:24">
      <c r="A155" t="s">
        <v>9</v>
      </c>
      <c r="B155" t="s">
        <v>15</v>
      </c>
      <c r="C155" t="s">
        <v>15</v>
      </c>
      <c r="D155" t="s">
        <v>117</v>
      </c>
      <c r="E155" t="s">
        <v>118</v>
      </c>
      <c r="F155" s="54">
        <v>41579</v>
      </c>
      <c r="G155" t="s">
        <v>119</v>
      </c>
      <c r="H155" t="s">
        <v>188</v>
      </c>
      <c r="I155" t="s">
        <v>981</v>
      </c>
      <c r="J155" t="s">
        <v>132</v>
      </c>
      <c r="K155" t="s">
        <v>982</v>
      </c>
      <c r="L155" t="s">
        <v>983</v>
      </c>
      <c r="M155" t="s">
        <v>984</v>
      </c>
      <c r="N155" t="s">
        <v>85</v>
      </c>
      <c r="O155" t="s">
        <v>199</v>
      </c>
      <c r="P155">
        <v>416279.96159999998</v>
      </c>
      <c r="Q155" t="s">
        <v>985</v>
      </c>
      <c r="R155" t="s">
        <v>75</v>
      </c>
      <c r="W155" t="s">
        <v>10731</v>
      </c>
      <c r="X155" t="s">
        <v>10739</v>
      </c>
    </row>
    <row r="156" spans="1:24">
      <c r="A156" t="s">
        <v>9</v>
      </c>
      <c r="B156" t="s">
        <v>10</v>
      </c>
      <c r="C156" t="s">
        <v>791</v>
      </c>
      <c r="D156" t="s">
        <v>117</v>
      </c>
      <c r="E156" t="s">
        <v>118</v>
      </c>
      <c r="F156" s="54">
        <v>41590</v>
      </c>
      <c r="G156" t="s">
        <v>119</v>
      </c>
      <c r="H156" t="s">
        <v>798</v>
      </c>
      <c r="I156" t="s">
        <v>799</v>
      </c>
      <c r="J156" t="s">
        <v>132</v>
      </c>
      <c r="K156" t="s">
        <v>800</v>
      </c>
      <c r="L156" t="s">
        <v>801</v>
      </c>
      <c r="M156" t="s">
        <v>802</v>
      </c>
      <c r="N156" t="s">
        <v>85</v>
      </c>
      <c r="O156" t="s">
        <v>85</v>
      </c>
      <c r="P156">
        <v>-7679.27</v>
      </c>
      <c r="Q156" t="s">
        <v>803</v>
      </c>
      <c r="R156" t="s">
        <v>75</v>
      </c>
      <c r="W156" t="s">
        <v>10729</v>
      </c>
      <c r="X156" t="s">
        <v>85</v>
      </c>
    </row>
    <row r="157" spans="1:24">
      <c r="A157" t="s">
        <v>9</v>
      </c>
      <c r="B157" t="s">
        <v>10</v>
      </c>
      <c r="C157" t="s">
        <v>791</v>
      </c>
      <c r="D157" t="s">
        <v>117</v>
      </c>
      <c r="E157" t="s">
        <v>118</v>
      </c>
      <c r="F157" s="54">
        <v>41590</v>
      </c>
      <c r="G157" t="s">
        <v>119</v>
      </c>
      <c r="H157" t="s">
        <v>798</v>
      </c>
      <c r="I157" t="s">
        <v>799</v>
      </c>
      <c r="J157" t="s">
        <v>132</v>
      </c>
      <c r="K157" t="s">
        <v>800</v>
      </c>
      <c r="L157" t="s">
        <v>801</v>
      </c>
      <c r="M157" t="s">
        <v>802</v>
      </c>
      <c r="N157" t="s">
        <v>85</v>
      </c>
      <c r="O157" t="s">
        <v>85</v>
      </c>
      <c r="P157">
        <v>-71.14</v>
      </c>
      <c r="Q157" t="s">
        <v>803</v>
      </c>
      <c r="R157" t="s">
        <v>75</v>
      </c>
      <c r="W157" t="s">
        <v>10729</v>
      </c>
      <c r="X157" t="s">
        <v>85</v>
      </c>
    </row>
    <row r="158" spans="1:24">
      <c r="A158" t="s">
        <v>9</v>
      </c>
      <c r="B158" t="s">
        <v>10</v>
      </c>
      <c r="C158" t="s">
        <v>963</v>
      </c>
      <c r="D158" t="s">
        <v>117</v>
      </c>
      <c r="E158" t="s">
        <v>118</v>
      </c>
      <c r="F158" s="54">
        <v>41579</v>
      </c>
      <c r="G158" t="s">
        <v>72</v>
      </c>
      <c r="I158" t="s">
        <v>964</v>
      </c>
      <c r="J158" t="s">
        <v>132</v>
      </c>
      <c r="K158" t="s">
        <v>965</v>
      </c>
      <c r="L158" t="s">
        <v>238</v>
      </c>
      <c r="M158" t="s">
        <v>76</v>
      </c>
      <c r="N158" t="s">
        <v>85</v>
      </c>
      <c r="O158" t="s">
        <v>85</v>
      </c>
      <c r="P158">
        <v>627.24</v>
      </c>
      <c r="Q158" t="s">
        <v>966</v>
      </c>
      <c r="R158" t="s">
        <v>75</v>
      </c>
      <c r="W158" t="s">
        <v>10729</v>
      </c>
      <c r="X158" t="s">
        <v>10737</v>
      </c>
    </row>
    <row r="159" spans="1:24">
      <c r="A159" t="s">
        <v>9</v>
      </c>
      <c r="B159" t="s">
        <v>10</v>
      </c>
      <c r="C159" t="s">
        <v>963</v>
      </c>
      <c r="D159" t="s">
        <v>117</v>
      </c>
      <c r="E159" t="s">
        <v>118</v>
      </c>
      <c r="F159" s="54">
        <v>41579</v>
      </c>
      <c r="G159" t="s">
        <v>72</v>
      </c>
      <c r="I159" t="s">
        <v>964</v>
      </c>
      <c r="J159" t="s">
        <v>132</v>
      </c>
      <c r="K159" t="s">
        <v>965</v>
      </c>
      <c r="L159" t="s">
        <v>238</v>
      </c>
      <c r="M159" t="s">
        <v>76</v>
      </c>
      <c r="N159" t="s">
        <v>85</v>
      </c>
      <c r="O159" t="s">
        <v>85</v>
      </c>
      <c r="P159">
        <v>627.24</v>
      </c>
      <c r="Q159" t="s">
        <v>966</v>
      </c>
      <c r="R159" t="s">
        <v>75</v>
      </c>
      <c r="W159" t="s">
        <v>10729</v>
      </c>
      <c r="X159" t="s">
        <v>10737</v>
      </c>
    </row>
    <row r="160" spans="1:24">
      <c r="A160" t="s">
        <v>9</v>
      </c>
      <c r="B160" t="s">
        <v>10</v>
      </c>
      <c r="C160" t="s">
        <v>963</v>
      </c>
      <c r="D160" t="s">
        <v>117</v>
      </c>
      <c r="E160" t="s">
        <v>118</v>
      </c>
      <c r="F160" s="54">
        <v>41579</v>
      </c>
      <c r="G160" t="s">
        <v>72</v>
      </c>
      <c r="I160" t="s">
        <v>964</v>
      </c>
      <c r="J160" t="s">
        <v>132</v>
      </c>
      <c r="K160" t="s">
        <v>965</v>
      </c>
      <c r="L160" t="s">
        <v>238</v>
      </c>
      <c r="M160" t="s">
        <v>76</v>
      </c>
      <c r="N160" t="s">
        <v>85</v>
      </c>
      <c r="O160" t="s">
        <v>85</v>
      </c>
      <c r="P160">
        <v>627.24</v>
      </c>
      <c r="Q160" t="s">
        <v>966</v>
      </c>
      <c r="R160" t="s">
        <v>75</v>
      </c>
      <c r="W160" t="s">
        <v>10729</v>
      </c>
      <c r="X160" t="s">
        <v>10737</v>
      </c>
    </row>
    <row r="161" spans="1:24">
      <c r="A161" t="s">
        <v>9</v>
      </c>
      <c r="B161" t="s">
        <v>10</v>
      </c>
      <c r="C161" t="s">
        <v>963</v>
      </c>
      <c r="D161" t="s">
        <v>117</v>
      </c>
      <c r="E161" t="s">
        <v>118</v>
      </c>
      <c r="F161" s="54">
        <v>41579</v>
      </c>
      <c r="G161" t="s">
        <v>72</v>
      </c>
      <c r="I161" t="s">
        <v>964</v>
      </c>
      <c r="J161" t="s">
        <v>132</v>
      </c>
      <c r="K161" t="s">
        <v>965</v>
      </c>
      <c r="L161" t="s">
        <v>238</v>
      </c>
      <c r="M161" t="s">
        <v>76</v>
      </c>
      <c r="N161" t="s">
        <v>85</v>
      </c>
      <c r="O161" t="s">
        <v>85</v>
      </c>
      <c r="P161">
        <v>1885.56</v>
      </c>
      <c r="Q161" t="s">
        <v>966</v>
      </c>
      <c r="R161" t="s">
        <v>75</v>
      </c>
      <c r="W161" t="s">
        <v>10729</v>
      </c>
      <c r="X161" t="s">
        <v>10737</v>
      </c>
    </row>
    <row r="162" spans="1:24">
      <c r="A162" t="s">
        <v>9</v>
      </c>
      <c r="B162" t="s">
        <v>10</v>
      </c>
      <c r="C162" t="s">
        <v>963</v>
      </c>
      <c r="D162" t="s">
        <v>117</v>
      </c>
      <c r="E162" t="s">
        <v>118</v>
      </c>
      <c r="F162" s="54">
        <v>41579</v>
      </c>
      <c r="G162" t="s">
        <v>72</v>
      </c>
      <c r="I162" t="s">
        <v>964</v>
      </c>
      <c r="J162" t="s">
        <v>132</v>
      </c>
      <c r="K162" t="s">
        <v>965</v>
      </c>
      <c r="L162" t="s">
        <v>238</v>
      </c>
      <c r="M162" t="s">
        <v>76</v>
      </c>
      <c r="N162" t="s">
        <v>85</v>
      </c>
      <c r="O162" t="s">
        <v>85</v>
      </c>
      <c r="P162">
        <v>1258.32</v>
      </c>
      <c r="Q162" t="s">
        <v>966</v>
      </c>
      <c r="R162" t="s">
        <v>75</v>
      </c>
      <c r="W162" t="s">
        <v>10729</v>
      </c>
      <c r="X162" t="s">
        <v>10737</v>
      </c>
    </row>
    <row r="163" spans="1:24">
      <c r="A163" t="s">
        <v>9</v>
      </c>
      <c r="B163" t="s">
        <v>10</v>
      </c>
      <c r="C163" t="s">
        <v>963</v>
      </c>
      <c r="D163" t="s">
        <v>117</v>
      </c>
      <c r="E163" t="s">
        <v>118</v>
      </c>
      <c r="F163" s="54">
        <v>41579</v>
      </c>
      <c r="G163" t="s">
        <v>72</v>
      </c>
      <c r="I163" t="s">
        <v>964</v>
      </c>
      <c r="J163" t="s">
        <v>132</v>
      </c>
      <c r="K163" t="s">
        <v>965</v>
      </c>
      <c r="L163" t="s">
        <v>238</v>
      </c>
      <c r="M163" t="s">
        <v>76</v>
      </c>
      <c r="N163" t="s">
        <v>85</v>
      </c>
      <c r="O163" t="s">
        <v>85</v>
      </c>
      <c r="P163">
        <v>5068.8999999999996</v>
      </c>
      <c r="Q163" t="s">
        <v>966</v>
      </c>
      <c r="R163" t="s">
        <v>75</v>
      </c>
      <c r="W163" t="s">
        <v>10729</v>
      </c>
      <c r="X163" t="s">
        <v>10737</v>
      </c>
    </row>
    <row r="164" spans="1:24">
      <c r="A164" t="s">
        <v>9</v>
      </c>
      <c r="B164" t="s">
        <v>10</v>
      </c>
      <c r="C164" t="s">
        <v>963</v>
      </c>
      <c r="D164" t="s">
        <v>117</v>
      </c>
      <c r="E164" t="s">
        <v>118</v>
      </c>
      <c r="F164" s="54">
        <v>41579</v>
      </c>
      <c r="G164" t="s">
        <v>72</v>
      </c>
      <c r="I164" t="s">
        <v>964</v>
      </c>
      <c r="J164" t="s">
        <v>132</v>
      </c>
      <c r="K164" t="s">
        <v>965</v>
      </c>
      <c r="L164" t="s">
        <v>238</v>
      </c>
      <c r="M164" t="s">
        <v>76</v>
      </c>
      <c r="N164" t="s">
        <v>85</v>
      </c>
      <c r="O164" t="s">
        <v>85</v>
      </c>
      <c r="P164">
        <v>5068.8</v>
      </c>
      <c r="Q164" t="s">
        <v>966</v>
      </c>
      <c r="R164" t="s">
        <v>75</v>
      </c>
      <c r="W164" t="s">
        <v>10729</v>
      </c>
      <c r="X164" t="s">
        <v>10737</v>
      </c>
    </row>
    <row r="165" spans="1:24">
      <c r="A165" t="s">
        <v>9</v>
      </c>
      <c r="B165" t="s">
        <v>10</v>
      </c>
      <c r="C165" t="s">
        <v>437</v>
      </c>
      <c r="D165" t="s">
        <v>117</v>
      </c>
      <c r="E165" t="s">
        <v>118</v>
      </c>
      <c r="F165" s="54">
        <v>41590</v>
      </c>
      <c r="G165" t="s">
        <v>119</v>
      </c>
      <c r="I165" t="s">
        <v>438</v>
      </c>
      <c r="J165" t="s">
        <v>132</v>
      </c>
      <c r="K165" t="s">
        <v>439</v>
      </c>
      <c r="L165" t="s">
        <v>440</v>
      </c>
      <c r="M165" t="s">
        <v>441</v>
      </c>
      <c r="N165" t="s">
        <v>85</v>
      </c>
      <c r="O165" t="s">
        <v>85</v>
      </c>
      <c r="P165">
        <v>-32828.620000000003</v>
      </c>
      <c r="Q165" t="s">
        <v>442</v>
      </c>
      <c r="R165" t="s">
        <v>75</v>
      </c>
      <c r="W165" t="s">
        <v>10729</v>
      </c>
      <c r="X165" t="s">
        <v>85</v>
      </c>
    </row>
    <row r="166" spans="1:24">
      <c r="A166" t="s">
        <v>9</v>
      </c>
      <c r="B166" t="s">
        <v>10</v>
      </c>
      <c r="C166" t="s">
        <v>437</v>
      </c>
      <c r="D166" t="s">
        <v>117</v>
      </c>
      <c r="E166" t="s">
        <v>118</v>
      </c>
      <c r="F166" s="54">
        <v>41590</v>
      </c>
      <c r="G166" t="s">
        <v>119</v>
      </c>
      <c r="I166" t="s">
        <v>438</v>
      </c>
      <c r="J166" t="s">
        <v>132</v>
      </c>
      <c r="K166" t="s">
        <v>439</v>
      </c>
      <c r="L166" t="s">
        <v>440</v>
      </c>
      <c r="M166" t="s">
        <v>441</v>
      </c>
      <c r="N166" t="s">
        <v>85</v>
      </c>
      <c r="O166" t="s">
        <v>85</v>
      </c>
      <c r="P166">
        <v>-119.14</v>
      </c>
      <c r="Q166" t="s">
        <v>442</v>
      </c>
      <c r="R166" t="s">
        <v>75</v>
      </c>
      <c r="W166" t="s">
        <v>10729</v>
      </c>
      <c r="X166" t="s">
        <v>85</v>
      </c>
    </row>
    <row r="167" spans="1:24">
      <c r="A167" t="s">
        <v>3</v>
      </c>
      <c r="B167" t="s">
        <v>13</v>
      </c>
      <c r="C167" t="s">
        <v>217</v>
      </c>
      <c r="D167" t="s">
        <v>117</v>
      </c>
      <c r="E167" t="s">
        <v>118</v>
      </c>
      <c r="F167" s="54">
        <v>41603</v>
      </c>
      <c r="G167" t="s">
        <v>72</v>
      </c>
      <c r="H167" t="s">
        <v>218</v>
      </c>
      <c r="I167" t="s">
        <v>3118</v>
      </c>
      <c r="J167" t="s">
        <v>73</v>
      </c>
      <c r="K167" t="s">
        <v>3112</v>
      </c>
      <c r="L167" t="s">
        <v>3113</v>
      </c>
      <c r="M167" t="s">
        <v>3114</v>
      </c>
      <c r="N167" t="s">
        <v>85</v>
      </c>
      <c r="O167" t="s">
        <v>1004</v>
      </c>
      <c r="P167">
        <v>52263.369200000001</v>
      </c>
      <c r="Q167" t="s">
        <v>3115</v>
      </c>
      <c r="R167" t="s">
        <v>75</v>
      </c>
      <c r="W167" t="s">
        <v>10730</v>
      </c>
      <c r="X167" t="s">
        <v>10739</v>
      </c>
    </row>
    <row r="168" spans="1:24">
      <c r="A168" t="s">
        <v>9</v>
      </c>
      <c r="B168" t="s">
        <v>10</v>
      </c>
      <c r="C168" t="s">
        <v>437</v>
      </c>
      <c r="D168" t="s">
        <v>117</v>
      </c>
      <c r="E168" t="s">
        <v>118</v>
      </c>
      <c r="F168" s="54">
        <v>41590</v>
      </c>
      <c r="G168" t="s">
        <v>119</v>
      </c>
      <c r="I168" t="s">
        <v>438</v>
      </c>
      <c r="J168" t="s">
        <v>132</v>
      </c>
      <c r="K168" t="s">
        <v>439</v>
      </c>
      <c r="L168" t="s">
        <v>440</v>
      </c>
      <c r="M168" t="s">
        <v>441</v>
      </c>
      <c r="N168" t="s">
        <v>85</v>
      </c>
      <c r="O168" t="s">
        <v>85</v>
      </c>
      <c r="P168">
        <v>-18148.5</v>
      </c>
      <c r="Q168" t="s">
        <v>442</v>
      </c>
      <c r="R168" t="s">
        <v>75</v>
      </c>
      <c r="W168" t="s">
        <v>10729</v>
      </c>
      <c r="X168" t="s">
        <v>85</v>
      </c>
    </row>
    <row r="169" spans="1:24">
      <c r="A169" t="s">
        <v>9</v>
      </c>
      <c r="B169" t="s">
        <v>10</v>
      </c>
      <c r="C169" t="s">
        <v>437</v>
      </c>
      <c r="D169" t="s">
        <v>117</v>
      </c>
      <c r="E169" t="s">
        <v>118</v>
      </c>
      <c r="F169" s="54">
        <v>41590</v>
      </c>
      <c r="G169" t="s">
        <v>119</v>
      </c>
      <c r="I169" t="s">
        <v>789</v>
      </c>
      <c r="J169" t="s">
        <v>132</v>
      </c>
      <c r="K169" t="s">
        <v>790</v>
      </c>
      <c r="L169" t="s">
        <v>440</v>
      </c>
      <c r="M169" t="s">
        <v>441</v>
      </c>
      <c r="N169" t="s">
        <v>85</v>
      </c>
      <c r="O169" t="s">
        <v>85</v>
      </c>
      <c r="P169">
        <v>119.14</v>
      </c>
      <c r="Q169" t="s">
        <v>442</v>
      </c>
      <c r="R169" t="s">
        <v>75</v>
      </c>
      <c r="W169" t="s">
        <v>10729</v>
      </c>
      <c r="X169" t="s">
        <v>85</v>
      </c>
    </row>
    <row r="170" spans="1:24">
      <c r="A170" t="s">
        <v>9</v>
      </c>
      <c r="B170" t="s">
        <v>14</v>
      </c>
      <c r="C170" t="s">
        <v>14</v>
      </c>
      <c r="D170" t="s">
        <v>117</v>
      </c>
      <c r="E170" t="s">
        <v>118</v>
      </c>
      <c r="F170" s="54">
        <v>41579</v>
      </c>
      <c r="G170" t="s">
        <v>119</v>
      </c>
      <c r="H170" t="s">
        <v>999</v>
      </c>
      <c r="I170" t="s">
        <v>1000</v>
      </c>
      <c r="J170" t="s">
        <v>132</v>
      </c>
      <c r="K170" t="s">
        <v>1001</v>
      </c>
      <c r="L170" t="s">
        <v>1002</v>
      </c>
      <c r="M170" t="s">
        <v>1003</v>
      </c>
      <c r="N170" t="s">
        <v>85</v>
      </c>
      <c r="O170" t="s">
        <v>199</v>
      </c>
      <c r="P170">
        <v>467265.1</v>
      </c>
      <c r="Q170" t="s">
        <v>1005</v>
      </c>
      <c r="R170" t="s">
        <v>75</v>
      </c>
      <c r="S170" t="s">
        <v>170</v>
      </c>
      <c r="T170" t="s">
        <v>178</v>
      </c>
      <c r="U170" t="s">
        <v>179</v>
      </c>
      <c r="V170" t="s">
        <v>180</v>
      </c>
      <c r="W170" t="s">
        <v>10731</v>
      </c>
      <c r="X170" t="s">
        <v>10739</v>
      </c>
    </row>
    <row r="171" spans="1:24">
      <c r="A171" t="s">
        <v>9</v>
      </c>
      <c r="B171" t="s">
        <v>14</v>
      </c>
      <c r="C171" t="s">
        <v>14</v>
      </c>
      <c r="D171" t="s">
        <v>117</v>
      </c>
      <c r="E171" t="s">
        <v>118</v>
      </c>
      <c r="F171" s="54">
        <v>41579</v>
      </c>
      <c r="G171" t="s">
        <v>125</v>
      </c>
      <c r="H171" t="s">
        <v>999</v>
      </c>
      <c r="I171" t="s">
        <v>1000</v>
      </c>
      <c r="J171" t="s">
        <v>132</v>
      </c>
      <c r="K171" t="s">
        <v>1001</v>
      </c>
      <c r="L171" t="s">
        <v>1002</v>
      </c>
      <c r="M171" t="s">
        <v>1003</v>
      </c>
      <c r="N171" t="s">
        <v>85</v>
      </c>
      <c r="O171" t="s">
        <v>199</v>
      </c>
      <c r="P171">
        <v>81673.5</v>
      </c>
      <c r="Q171" t="s">
        <v>1005</v>
      </c>
      <c r="R171" t="s">
        <v>75</v>
      </c>
      <c r="S171" t="s">
        <v>170</v>
      </c>
      <c r="T171" t="s">
        <v>178</v>
      </c>
      <c r="U171" t="s">
        <v>179</v>
      </c>
      <c r="V171" t="s">
        <v>180</v>
      </c>
      <c r="W171" t="s">
        <v>10731</v>
      </c>
      <c r="X171" t="s">
        <v>10739</v>
      </c>
    </row>
    <row r="172" spans="1:24">
      <c r="A172" t="s">
        <v>9</v>
      </c>
      <c r="B172" t="s">
        <v>14</v>
      </c>
      <c r="C172" t="s">
        <v>14</v>
      </c>
      <c r="D172" t="s">
        <v>117</v>
      </c>
      <c r="E172" t="s">
        <v>118</v>
      </c>
      <c r="F172" s="54">
        <v>41579</v>
      </c>
      <c r="G172" t="s">
        <v>125</v>
      </c>
      <c r="H172" t="s">
        <v>999</v>
      </c>
      <c r="I172" t="s">
        <v>1000</v>
      </c>
      <c r="J172" t="s">
        <v>132</v>
      </c>
      <c r="K172" t="s">
        <v>1001</v>
      </c>
      <c r="L172" t="s">
        <v>1002</v>
      </c>
      <c r="M172" t="s">
        <v>1003</v>
      </c>
      <c r="N172" t="s">
        <v>85</v>
      </c>
      <c r="O172" t="s">
        <v>199</v>
      </c>
      <c r="P172">
        <v>771860.64</v>
      </c>
      <c r="Q172" t="s">
        <v>1005</v>
      </c>
      <c r="R172" t="s">
        <v>75</v>
      </c>
      <c r="S172" t="s">
        <v>170</v>
      </c>
      <c r="T172" t="s">
        <v>178</v>
      </c>
      <c r="U172" t="s">
        <v>179</v>
      </c>
      <c r="V172" t="s">
        <v>180</v>
      </c>
      <c r="W172" t="s">
        <v>10731</v>
      </c>
      <c r="X172" t="s">
        <v>10739</v>
      </c>
    </row>
    <row r="173" spans="1:24">
      <c r="A173" t="s">
        <v>9</v>
      </c>
      <c r="B173" t="s">
        <v>14</v>
      </c>
      <c r="C173" t="s">
        <v>14</v>
      </c>
      <c r="D173" t="s">
        <v>117</v>
      </c>
      <c r="E173" t="s">
        <v>118</v>
      </c>
      <c r="F173" s="54">
        <v>41579</v>
      </c>
      <c r="G173" t="s">
        <v>125</v>
      </c>
      <c r="I173" t="s">
        <v>1093</v>
      </c>
      <c r="J173" t="s">
        <v>132</v>
      </c>
      <c r="K173" t="s">
        <v>1094</v>
      </c>
      <c r="L173" t="s">
        <v>1095</v>
      </c>
      <c r="M173" t="s">
        <v>1096</v>
      </c>
      <c r="N173" t="s">
        <v>85</v>
      </c>
      <c r="O173" t="s">
        <v>85</v>
      </c>
      <c r="P173">
        <v>709.72</v>
      </c>
      <c r="Q173" t="s">
        <v>1097</v>
      </c>
      <c r="R173" t="s">
        <v>75</v>
      </c>
      <c r="S173" t="s">
        <v>155</v>
      </c>
      <c r="T173" t="s">
        <v>379</v>
      </c>
      <c r="U173" t="s">
        <v>157</v>
      </c>
      <c r="V173" t="s">
        <v>157</v>
      </c>
      <c r="W173" t="s">
        <v>10730</v>
      </c>
      <c r="X173" t="s">
        <v>85</v>
      </c>
    </row>
    <row r="174" spans="1:24">
      <c r="A174" t="s">
        <v>9</v>
      </c>
      <c r="B174" t="s">
        <v>14</v>
      </c>
      <c r="C174" t="s">
        <v>14</v>
      </c>
      <c r="D174" t="s">
        <v>117</v>
      </c>
      <c r="E174" t="s">
        <v>118</v>
      </c>
      <c r="F174" s="54">
        <v>41579</v>
      </c>
      <c r="G174" t="s">
        <v>125</v>
      </c>
      <c r="I174" t="s">
        <v>1093</v>
      </c>
      <c r="J174" t="s">
        <v>132</v>
      </c>
      <c r="K174" t="s">
        <v>1094</v>
      </c>
      <c r="L174" t="s">
        <v>1095</v>
      </c>
      <c r="M174" t="s">
        <v>1096</v>
      </c>
      <c r="N174" t="s">
        <v>85</v>
      </c>
      <c r="O174" t="s">
        <v>85</v>
      </c>
      <c r="P174">
        <v>709.72</v>
      </c>
      <c r="Q174" t="s">
        <v>1097</v>
      </c>
      <c r="R174" t="s">
        <v>75</v>
      </c>
      <c r="S174" t="s">
        <v>155</v>
      </c>
      <c r="T174" t="s">
        <v>379</v>
      </c>
      <c r="U174" t="s">
        <v>157</v>
      </c>
      <c r="V174" t="s">
        <v>157</v>
      </c>
      <c r="W174" t="s">
        <v>10730</v>
      </c>
      <c r="X174" t="s">
        <v>85</v>
      </c>
    </row>
    <row r="175" spans="1:24">
      <c r="A175" t="s">
        <v>9</v>
      </c>
      <c r="B175" t="s">
        <v>14</v>
      </c>
      <c r="C175" t="s">
        <v>14</v>
      </c>
      <c r="D175" t="s">
        <v>117</v>
      </c>
      <c r="E175" t="s">
        <v>118</v>
      </c>
      <c r="F175" s="54">
        <v>41589</v>
      </c>
      <c r="G175" t="s">
        <v>72</v>
      </c>
      <c r="H175" t="s">
        <v>208</v>
      </c>
      <c r="I175" t="s">
        <v>875</v>
      </c>
      <c r="J175" t="s">
        <v>132</v>
      </c>
      <c r="K175" t="s">
        <v>873</v>
      </c>
      <c r="L175" t="s">
        <v>211</v>
      </c>
      <c r="M175" t="s">
        <v>212</v>
      </c>
      <c r="N175" t="s">
        <v>213</v>
      </c>
      <c r="O175" t="s">
        <v>85</v>
      </c>
      <c r="P175">
        <v>87.1</v>
      </c>
      <c r="Q175" t="s">
        <v>876</v>
      </c>
      <c r="R175" t="s">
        <v>75</v>
      </c>
      <c r="S175" t="s">
        <v>215</v>
      </c>
      <c r="T175" t="s">
        <v>216</v>
      </c>
      <c r="U175" t="s">
        <v>179</v>
      </c>
      <c r="V175" t="s">
        <v>179</v>
      </c>
      <c r="W175" t="s">
        <v>10729</v>
      </c>
      <c r="X175" t="s">
        <v>85</v>
      </c>
    </row>
    <row r="176" spans="1:24">
      <c r="A176" t="s">
        <v>5</v>
      </c>
      <c r="B176" t="s">
        <v>16</v>
      </c>
      <c r="C176" t="s">
        <v>235</v>
      </c>
      <c r="D176" t="s">
        <v>117</v>
      </c>
      <c r="E176" t="s">
        <v>118</v>
      </c>
      <c r="F176" s="54">
        <v>41579</v>
      </c>
      <c r="G176" t="s">
        <v>72</v>
      </c>
      <c r="I176" t="s">
        <v>5609</v>
      </c>
      <c r="J176" t="s">
        <v>74</v>
      </c>
      <c r="K176" t="s">
        <v>5610</v>
      </c>
      <c r="L176" t="s">
        <v>246</v>
      </c>
      <c r="M176" t="s">
        <v>247</v>
      </c>
      <c r="N176" t="s">
        <v>85</v>
      </c>
      <c r="O176" t="s">
        <v>85</v>
      </c>
      <c r="P176">
        <v>15124.05</v>
      </c>
      <c r="Q176" t="s">
        <v>5611</v>
      </c>
      <c r="R176" t="s">
        <v>75</v>
      </c>
      <c r="W176" t="s">
        <v>10729</v>
      </c>
      <c r="X176" t="s">
        <v>85</v>
      </c>
    </row>
    <row r="177" spans="1:24">
      <c r="A177" t="s">
        <v>5</v>
      </c>
      <c r="B177" t="s">
        <v>16</v>
      </c>
      <c r="C177" t="s">
        <v>235</v>
      </c>
      <c r="D177" t="s">
        <v>117</v>
      </c>
      <c r="E177" t="s">
        <v>118</v>
      </c>
      <c r="F177" s="54">
        <v>41579</v>
      </c>
      <c r="G177" t="s">
        <v>72</v>
      </c>
      <c r="I177" t="s">
        <v>5609</v>
      </c>
      <c r="J177" t="s">
        <v>74</v>
      </c>
      <c r="K177" t="s">
        <v>5610</v>
      </c>
      <c r="L177" t="s">
        <v>246</v>
      </c>
      <c r="M177" t="s">
        <v>247</v>
      </c>
      <c r="N177" t="s">
        <v>85</v>
      </c>
      <c r="O177" t="s">
        <v>85</v>
      </c>
      <c r="P177">
        <v>7567.65</v>
      </c>
      <c r="Q177" t="s">
        <v>5611</v>
      </c>
      <c r="R177" t="s">
        <v>75</v>
      </c>
      <c r="W177" t="s">
        <v>10729</v>
      </c>
      <c r="X177" t="s">
        <v>85</v>
      </c>
    </row>
    <row r="178" spans="1:24">
      <c r="A178" t="s">
        <v>9</v>
      </c>
      <c r="B178" t="s">
        <v>14</v>
      </c>
      <c r="C178" t="s">
        <v>14</v>
      </c>
      <c r="D178" t="s">
        <v>117</v>
      </c>
      <c r="E178" t="s">
        <v>118</v>
      </c>
      <c r="F178" s="54">
        <v>41589</v>
      </c>
      <c r="G178" t="s">
        <v>72</v>
      </c>
      <c r="H178" t="s">
        <v>208</v>
      </c>
      <c r="I178" t="s">
        <v>872</v>
      </c>
      <c r="J178" t="s">
        <v>132</v>
      </c>
      <c r="K178" t="s">
        <v>873</v>
      </c>
      <c r="L178" t="s">
        <v>211</v>
      </c>
      <c r="M178" t="s">
        <v>212</v>
      </c>
      <c r="N178" t="s">
        <v>85</v>
      </c>
      <c r="O178" t="s">
        <v>85</v>
      </c>
      <c r="P178">
        <v>-87.1</v>
      </c>
      <c r="Q178" t="s">
        <v>874</v>
      </c>
      <c r="R178" t="s">
        <v>75</v>
      </c>
      <c r="S178" t="s">
        <v>215</v>
      </c>
      <c r="T178" t="s">
        <v>216</v>
      </c>
      <c r="U178" t="s">
        <v>179</v>
      </c>
      <c r="V178" t="s">
        <v>179</v>
      </c>
      <c r="W178" t="s">
        <v>10729</v>
      </c>
      <c r="X178" t="s">
        <v>85</v>
      </c>
    </row>
    <row r="179" spans="1:24">
      <c r="A179" t="s">
        <v>5</v>
      </c>
      <c r="B179" t="s">
        <v>16</v>
      </c>
      <c r="C179" t="s">
        <v>235</v>
      </c>
      <c r="D179" t="s">
        <v>117</v>
      </c>
      <c r="E179" t="s">
        <v>118</v>
      </c>
      <c r="F179" s="54">
        <v>41579</v>
      </c>
      <c r="G179" t="s">
        <v>290</v>
      </c>
      <c r="I179" t="s">
        <v>5609</v>
      </c>
      <c r="J179" t="s">
        <v>74</v>
      </c>
      <c r="K179" t="s">
        <v>5610</v>
      </c>
      <c r="L179" t="s">
        <v>246</v>
      </c>
      <c r="M179" t="s">
        <v>247</v>
      </c>
      <c r="N179" t="s">
        <v>85</v>
      </c>
      <c r="O179" t="s">
        <v>85</v>
      </c>
      <c r="P179">
        <v>-15124.05</v>
      </c>
      <c r="Q179" t="s">
        <v>5611</v>
      </c>
      <c r="R179" t="s">
        <v>75</v>
      </c>
      <c r="W179" t="s">
        <v>10729</v>
      </c>
      <c r="X179" t="s">
        <v>85</v>
      </c>
    </row>
    <row r="180" spans="1:24">
      <c r="A180" t="s">
        <v>9</v>
      </c>
      <c r="B180" t="s">
        <v>14</v>
      </c>
      <c r="C180" t="s">
        <v>14</v>
      </c>
      <c r="D180" t="s">
        <v>117</v>
      </c>
      <c r="E180" t="s">
        <v>118</v>
      </c>
      <c r="F180" s="54">
        <v>41589</v>
      </c>
      <c r="G180" t="s">
        <v>125</v>
      </c>
      <c r="H180" t="s">
        <v>208</v>
      </c>
      <c r="I180" t="s">
        <v>786</v>
      </c>
      <c r="J180" t="s">
        <v>132</v>
      </c>
      <c r="K180" t="s">
        <v>787</v>
      </c>
      <c r="L180" t="s">
        <v>211</v>
      </c>
      <c r="M180" t="s">
        <v>212</v>
      </c>
      <c r="N180" t="s">
        <v>213</v>
      </c>
      <c r="O180" t="s">
        <v>85</v>
      </c>
      <c r="P180">
        <v>1247.8</v>
      </c>
      <c r="Q180" t="s">
        <v>788</v>
      </c>
      <c r="R180" t="s">
        <v>75</v>
      </c>
      <c r="S180" t="s">
        <v>215</v>
      </c>
      <c r="T180" t="s">
        <v>216</v>
      </c>
      <c r="U180" t="s">
        <v>179</v>
      </c>
      <c r="V180" t="s">
        <v>179</v>
      </c>
      <c r="W180" t="s">
        <v>10729</v>
      </c>
      <c r="X180" t="s">
        <v>85</v>
      </c>
    </row>
    <row r="181" spans="1:24">
      <c r="A181" t="s">
        <v>5</v>
      </c>
      <c r="B181" t="s">
        <v>16</v>
      </c>
      <c r="C181" t="s">
        <v>235</v>
      </c>
      <c r="D181" t="s">
        <v>117</v>
      </c>
      <c r="E181" t="s">
        <v>118</v>
      </c>
      <c r="F181" s="54">
        <v>41579</v>
      </c>
      <c r="G181" t="s">
        <v>290</v>
      </c>
      <c r="I181" t="s">
        <v>5612</v>
      </c>
      <c r="J181" t="s">
        <v>74</v>
      </c>
      <c r="K181" t="s">
        <v>5613</v>
      </c>
      <c r="L181" t="s">
        <v>238</v>
      </c>
      <c r="M181" t="s">
        <v>76</v>
      </c>
      <c r="N181" t="s">
        <v>85</v>
      </c>
      <c r="O181" t="s">
        <v>85</v>
      </c>
      <c r="P181">
        <v>-4149</v>
      </c>
      <c r="Q181" t="s">
        <v>5614</v>
      </c>
      <c r="R181" t="s">
        <v>75</v>
      </c>
      <c r="W181" t="s">
        <v>10729</v>
      </c>
      <c r="X181" t="s">
        <v>10737</v>
      </c>
    </row>
    <row r="182" spans="1:24">
      <c r="A182" t="s">
        <v>9</v>
      </c>
      <c r="B182" t="s">
        <v>14</v>
      </c>
      <c r="C182" t="s">
        <v>14</v>
      </c>
      <c r="D182" t="s">
        <v>117</v>
      </c>
      <c r="E182" t="s">
        <v>118</v>
      </c>
      <c r="F182" s="54">
        <v>41579</v>
      </c>
      <c r="G182" t="s">
        <v>119</v>
      </c>
      <c r="I182" t="s">
        <v>943</v>
      </c>
      <c r="J182" t="s">
        <v>132</v>
      </c>
      <c r="K182" t="s">
        <v>944</v>
      </c>
      <c r="L182" t="s">
        <v>945</v>
      </c>
      <c r="M182" t="s">
        <v>946</v>
      </c>
      <c r="N182" t="s">
        <v>85</v>
      </c>
      <c r="O182" t="s">
        <v>85</v>
      </c>
      <c r="P182">
        <v>-26188.6</v>
      </c>
      <c r="Q182" t="s">
        <v>947</v>
      </c>
      <c r="R182" t="s">
        <v>75</v>
      </c>
      <c r="S182" t="s">
        <v>155</v>
      </c>
      <c r="T182" t="s">
        <v>156</v>
      </c>
      <c r="U182" t="s">
        <v>179</v>
      </c>
      <c r="V182" t="s">
        <v>180</v>
      </c>
      <c r="W182" t="s">
        <v>10729</v>
      </c>
      <c r="X182" t="s">
        <v>10737</v>
      </c>
    </row>
    <row r="183" spans="1:24">
      <c r="A183" t="s">
        <v>5</v>
      </c>
      <c r="B183" t="s">
        <v>16</v>
      </c>
      <c r="C183" t="s">
        <v>235</v>
      </c>
      <c r="D183" t="s">
        <v>117</v>
      </c>
      <c r="E183" t="s">
        <v>118</v>
      </c>
      <c r="F183" s="54">
        <v>41579</v>
      </c>
      <c r="G183" t="s">
        <v>72</v>
      </c>
      <c r="I183" t="s">
        <v>5615</v>
      </c>
      <c r="J183" t="s">
        <v>74</v>
      </c>
      <c r="K183" t="s">
        <v>5613</v>
      </c>
      <c r="L183" t="s">
        <v>238</v>
      </c>
      <c r="M183" t="s">
        <v>76</v>
      </c>
      <c r="N183" t="s">
        <v>85</v>
      </c>
      <c r="O183" t="s">
        <v>85</v>
      </c>
      <c r="P183">
        <v>4149</v>
      </c>
      <c r="Q183" t="s">
        <v>5614</v>
      </c>
      <c r="R183" t="s">
        <v>75</v>
      </c>
      <c r="W183" t="s">
        <v>10729</v>
      </c>
      <c r="X183" t="s">
        <v>10737</v>
      </c>
    </row>
    <row r="184" spans="1:24">
      <c r="A184" t="s">
        <v>9</v>
      </c>
      <c r="B184" t="s">
        <v>14</v>
      </c>
      <c r="C184" t="s">
        <v>14</v>
      </c>
      <c r="D184" t="s">
        <v>117</v>
      </c>
      <c r="E184" t="s">
        <v>118</v>
      </c>
      <c r="F184" s="54">
        <v>41579</v>
      </c>
      <c r="G184" t="s">
        <v>119</v>
      </c>
      <c r="I184" t="s">
        <v>943</v>
      </c>
      <c r="J184" t="s">
        <v>132</v>
      </c>
      <c r="K184" t="s">
        <v>944</v>
      </c>
      <c r="L184" t="s">
        <v>945</v>
      </c>
      <c r="M184" t="s">
        <v>946</v>
      </c>
      <c r="N184" t="s">
        <v>85</v>
      </c>
      <c r="O184" t="s">
        <v>85</v>
      </c>
      <c r="P184">
        <v>-23888.25</v>
      </c>
      <c r="Q184" t="s">
        <v>947</v>
      </c>
      <c r="R184" t="s">
        <v>75</v>
      </c>
      <c r="S184" t="s">
        <v>155</v>
      </c>
      <c r="T184" t="s">
        <v>156</v>
      </c>
      <c r="U184" t="s">
        <v>179</v>
      </c>
      <c r="V184" t="s">
        <v>180</v>
      </c>
      <c r="W184" t="s">
        <v>10729</v>
      </c>
      <c r="X184" t="s">
        <v>10737</v>
      </c>
    </row>
    <row r="185" spans="1:24">
      <c r="A185" t="s">
        <v>5</v>
      </c>
      <c r="B185" t="s">
        <v>16</v>
      </c>
      <c r="C185" t="s">
        <v>235</v>
      </c>
      <c r="D185" t="s">
        <v>117</v>
      </c>
      <c r="E185" t="s">
        <v>118</v>
      </c>
      <c r="F185" s="54">
        <v>41579</v>
      </c>
      <c r="G185" t="s">
        <v>72</v>
      </c>
      <c r="I185" t="s">
        <v>5616</v>
      </c>
      <c r="J185" t="s">
        <v>74</v>
      </c>
      <c r="K185" t="s">
        <v>5613</v>
      </c>
      <c r="L185" t="s">
        <v>238</v>
      </c>
      <c r="M185" t="s">
        <v>76</v>
      </c>
      <c r="N185" t="s">
        <v>85</v>
      </c>
      <c r="O185" t="s">
        <v>85</v>
      </c>
      <c r="P185">
        <v>4149</v>
      </c>
      <c r="Q185" t="s">
        <v>5614</v>
      </c>
      <c r="R185" t="s">
        <v>75</v>
      </c>
      <c r="W185" t="s">
        <v>10729</v>
      </c>
      <c r="X185" t="s">
        <v>10737</v>
      </c>
    </row>
    <row r="186" spans="1:24">
      <c r="A186" t="s">
        <v>5</v>
      </c>
      <c r="B186" t="s">
        <v>16</v>
      </c>
      <c r="C186" t="s">
        <v>235</v>
      </c>
      <c r="D186" t="s">
        <v>117</v>
      </c>
      <c r="E186" t="s">
        <v>118</v>
      </c>
      <c r="F186" s="54">
        <v>41579</v>
      </c>
      <c r="G186" t="s">
        <v>72</v>
      </c>
      <c r="I186" t="s">
        <v>5617</v>
      </c>
      <c r="J186" t="s">
        <v>74</v>
      </c>
      <c r="K186" t="s">
        <v>5613</v>
      </c>
      <c r="L186" t="s">
        <v>238</v>
      </c>
      <c r="M186" t="s">
        <v>76</v>
      </c>
      <c r="N186" t="s">
        <v>85</v>
      </c>
      <c r="O186" t="s">
        <v>85</v>
      </c>
      <c r="P186">
        <v>4149</v>
      </c>
      <c r="Q186" t="s">
        <v>5614</v>
      </c>
      <c r="R186" t="s">
        <v>75</v>
      </c>
      <c r="W186" t="s">
        <v>10729</v>
      </c>
      <c r="X186" t="s">
        <v>10737</v>
      </c>
    </row>
    <row r="187" spans="1:24">
      <c r="A187" t="s">
        <v>9</v>
      </c>
      <c r="B187" t="s">
        <v>14</v>
      </c>
      <c r="C187" t="s">
        <v>14</v>
      </c>
      <c r="D187" t="s">
        <v>117</v>
      </c>
      <c r="E187" t="s">
        <v>118</v>
      </c>
      <c r="F187" s="54">
        <v>41589</v>
      </c>
      <c r="G187" t="s">
        <v>72</v>
      </c>
      <c r="H187" t="s">
        <v>779</v>
      </c>
      <c r="I187" t="s">
        <v>865</v>
      </c>
      <c r="J187" t="s">
        <v>132</v>
      </c>
      <c r="K187" t="s">
        <v>861</v>
      </c>
      <c r="L187" t="s">
        <v>862</v>
      </c>
      <c r="M187" t="s">
        <v>863</v>
      </c>
      <c r="N187" t="s">
        <v>85</v>
      </c>
      <c r="O187" t="s">
        <v>85</v>
      </c>
      <c r="P187">
        <v>-12025</v>
      </c>
      <c r="Q187" t="s">
        <v>864</v>
      </c>
      <c r="R187" t="s">
        <v>75</v>
      </c>
      <c r="S187" t="s">
        <v>155</v>
      </c>
      <c r="T187" t="s">
        <v>785</v>
      </c>
      <c r="U187" t="s">
        <v>450</v>
      </c>
      <c r="V187" t="s">
        <v>451</v>
      </c>
      <c r="W187" t="s">
        <v>10729</v>
      </c>
      <c r="X187" t="s">
        <v>85</v>
      </c>
    </row>
    <row r="188" spans="1:24">
      <c r="A188" t="s">
        <v>5</v>
      </c>
      <c r="B188" t="s">
        <v>16</v>
      </c>
      <c r="C188" t="s">
        <v>235</v>
      </c>
      <c r="D188" t="s">
        <v>117</v>
      </c>
      <c r="E188" t="s">
        <v>118</v>
      </c>
      <c r="F188" s="54">
        <v>41579</v>
      </c>
      <c r="G188" t="s">
        <v>72</v>
      </c>
      <c r="I188" t="s">
        <v>5618</v>
      </c>
      <c r="J188" t="s">
        <v>74</v>
      </c>
      <c r="K188" t="s">
        <v>5613</v>
      </c>
      <c r="L188" t="s">
        <v>238</v>
      </c>
      <c r="M188" t="s">
        <v>76</v>
      </c>
      <c r="N188" t="s">
        <v>85</v>
      </c>
      <c r="O188" t="s">
        <v>85</v>
      </c>
      <c r="P188">
        <v>4149</v>
      </c>
      <c r="Q188" t="s">
        <v>5614</v>
      </c>
      <c r="R188" t="s">
        <v>75</v>
      </c>
      <c r="W188" t="s">
        <v>10729</v>
      </c>
      <c r="X188" t="s">
        <v>10737</v>
      </c>
    </row>
    <row r="189" spans="1:24">
      <c r="A189" t="s">
        <v>9</v>
      </c>
      <c r="B189" t="s">
        <v>14</v>
      </c>
      <c r="C189" t="s">
        <v>14</v>
      </c>
      <c r="D189" t="s">
        <v>117</v>
      </c>
      <c r="E189" t="s">
        <v>118</v>
      </c>
      <c r="F189" s="54">
        <v>41589</v>
      </c>
      <c r="G189" t="s">
        <v>72</v>
      </c>
      <c r="H189" t="s">
        <v>208</v>
      </c>
      <c r="I189" t="s">
        <v>875</v>
      </c>
      <c r="J189" t="s">
        <v>132</v>
      </c>
      <c r="K189" t="s">
        <v>873</v>
      </c>
      <c r="L189" t="s">
        <v>211</v>
      </c>
      <c r="M189" t="s">
        <v>212</v>
      </c>
      <c r="N189" t="s">
        <v>213</v>
      </c>
      <c r="O189" t="s">
        <v>85</v>
      </c>
      <c r="P189">
        <v>311.95</v>
      </c>
      <c r="Q189" t="s">
        <v>876</v>
      </c>
      <c r="R189" t="s">
        <v>75</v>
      </c>
      <c r="S189" t="s">
        <v>215</v>
      </c>
      <c r="T189" t="s">
        <v>216</v>
      </c>
      <c r="U189" t="s">
        <v>179</v>
      </c>
      <c r="V189" t="s">
        <v>179</v>
      </c>
      <c r="W189" t="s">
        <v>10729</v>
      </c>
      <c r="X189" t="s">
        <v>85</v>
      </c>
    </row>
    <row r="190" spans="1:24">
      <c r="A190" t="s">
        <v>5</v>
      </c>
      <c r="B190" t="s">
        <v>16</v>
      </c>
      <c r="C190" t="s">
        <v>235</v>
      </c>
      <c r="D190" t="s">
        <v>117</v>
      </c>
      <c r="E190" t="s">
        <v>118</v>
      </c>
      <c r="F190" s="54">
        <v>41579</v>
      </c>
      <c r="G190" t="s">
        <v>290</v>
      </c>
      <c r="I190" t="s">
        <v>5615</v>
      </c>
      <c r="J190" t="s">
        <v>74</v>
      </c>
      <c r="K190" t="s">
        <v>5613</v>
      </c>
      <c r="L190" t="s">
        <v>238</v>
      </c>
      <c r="M190" t="s">
        <v>76</v>
      </c>
      <c r="N190" t="s">
        <v>85</v>
      </c>
      <c r="O190" t="s">
        <v>85</v>
      </c>
      <c r="P190">
        <v>-4149</v>
      </c>
      <c r="Q190" t="s">
        <v>5614</v>
      </c>
      <c r="R190" t="s">
        <v>75</v>
      </c>
      <c r="W190" t="s">
        <v>10729</v>
      </c>
      <c r="X190" t="s">
        <v>10737</v>
      </c>
    </row>
    <row r="191" spans="1:24">
      <c r="A191" t="s">
        <v>9</v>
      </c>
      <c r="B191" t="s">
        <v>14</v>
      </c>
      <c r="C191" t="s">
        <v>14</v>
      </c>
      <c r="D191" t="s">
        <v>117</v>
      </c>
      <c r="E191" t="s">
        <v>118</v>
      </c>
      <c r="F191" s="54">
        <v>41589</v>
      </c>
      <c r="G191" t="s">
        <v>72</v>
      </c>
      <c r="H191" t="s">
        <v>779</v>
      </c>
      <c r="I191" t="s">
        <v>860</v>
      </c>
      <c r="J191" t="s">
        <v>132</v>
      </c>
      <c r="K191" t="s">
        <v>861</v>
      </c>
      <c r="L191" t="s">
        <v>862</v>
      </c>
      <c r="M191" t="s">
        <v>863</v>
      </c>
      <c r="N191" t="s">
        <v>85</v>
      </c>
      <c r="O191" t="s">
        <v>85</v>
      </c>
      <c r="P191">
        <v>12025</v>
      </c>
      <c r="Q191" t="s">
        <v>864</v>
      </c>
      <c r="R191" t="s">
        <v>75</v>
      </c>
      <c r="S191" t="s">
        <v>155</v>
      </c>
      <c r="T191" t="s">
        <v>785</v>
      </c>
      <c r="U191" t="s">
        <v>450</v>
      </c>
      <c r="V191" t="s">
        <v>451</v>
      </c>
      <c r="W191" t="s">
        <v>10729</v>
      </c>
      <c r="X191" t="s">
        <v>85</v>
      </c>
    </row>
    <row r="192" spans="1:24">
      <c r="A192" t="s">
        <v>5</v>
      </c>
      <c r="B192" t="s">
        <v>16</v>
      </c>
      <c r="C192" t="s">
        <v>235</v>
      </c>
      <c r="D192" t="s">
        <v>117</v>
      </c>
      <c r="E192" t="s">
        <v>118</v>
      </c>
      <c r="F192" s="54">
        <v>41579</v>
      </c>
      <c r="G192" t="s">
        <v>72</v>
      </c>
      <c r="I192" t="s">
        <v>5619</v>
      </c>
      <c r="J192" t="s">
        <v>74</v>
      </c>
      <c r="K192" t="s">
        <v>5613</v>
      </c>
      <c r="L192" t="s">
        <v>238</v>
      </c>
      <c r="M192" t="s">
        <v>76</v>
      </c>
      <c r="N192" t="s">
        <v>85</v>
      </c>
      <c r="O192" t="s">
        <v>85</v>
      </c>
      <c r="P192">
        <v>41490</v>
      </c>
      <c r="Q192" t="s">
        <v>5614</v>
      </c>
      <c r="R192" t="s">
        <v>75</v>
      </c>
      <c r="W192" t="s">
        <v>10729</v>
      </c>
      <c r="X192" t="s">
        <v>10737</v>
      </c>
    </row>
    <row r="193" spans="1:24">
      <c r="A193" t="s">
        <v>9</v>
      </c>
      <c r="B193" t="s">
        <v>14</v>
      </c>
      <c r="C193" t="s">
        <v>14</v>
      </c>
      <c r="D193" t="s">
        <v>117</v>
      </c>
      <c r="E193" t="s">
        <v>118</v>
      </c>
      <c r="F193" s="54">
        <v>41589</v>
      </c>
      <c r="G193" t="s">
        <v>72</v>
      </c>
      <c r="I193" t="s">
        <v>882</v>
      </c>
      <c r="J193" t="s">
        <v>132</v>
      </c>
      <c r="K193" t="s">
        <v>878</v>
      </c>
      <c r="L193" t="s">
        <v>879</v>
      </c>
      <c r="M193" t="s">
        <v>880</v>
      </c>
      <c r="N193" t="s">
        <v>85</v>
      </c>
      <c r="O193" t="s">
        <v>85</v>
      </c>
      <c r="P193">
        <v>-20000</v>
      </c>
      <c r="Q193" t="s">
        <v>881</v>
      </c>
      <c r="R193" t="s">
        <v>75</v>
      </c>
      <c r="S193" t="s">
        <v>170</v>
      </c>
      <c r="T193" t="s">
        <v>178</v>
      </c>
      <c r="U193" t="s">
        <v>202</v>
      </c>
      <c r="V193" t="s">
        <v>202</v>
      </c>
      <c r="W193" t="s">
        <v>10729</v>
      </c>
      <c r="X193" t="s">
        <v>85</v>
      </c>
    </row>
    <row r="194" spans="1:24">
      <c r="A194" t="s">
        <v>5</v>
      </c>
      <c r="B194" t="s">
        <v>16</v>
      </c>
      <c r="C194" t="s">
        <v>235</v>
      </c>
      <c r="D194" t="s">
        <v>117</v>
      </c>
      <c r="E194" t="s">
        <v>118</v>
      </c>
      <c r="F194" s="54">
        <v>41579</v>
      </c>
      <c r="G194" t="s">
        <v>72</v>
      </c>
      <c r="I194" t="s">
        <v>5620</v>
      </c>
      <c r="J194" t="s">
        <v>74</v>
      </c>
      <c r="K194" t="s">
        <v>5613</v>
      </c>
      <c r="L194" t="s">
        <v>238</v>
      </c>
      <c r="M194" t="s">
        <v>76</v>
      </c>
      <c r="N194" t="s">
        <v>85</v>
      </c>
      <c r="O194" t="s">
        <v>85</v>
      </c>
      <c r="P194">
        <v>4149</v>
      </c>
      <c r="Q194" t="s">
        <v>5614</v>
      </c>
      <c r="R194" t="s">
        <v>75</v>
      </c>
      <c r="W194" t="s">
        <v>10729</v>
      </c>
      <c r="X194" t="s">
        <v>10737</v>
      </c>
    </row>
    <row r="195" spans="1:24">
      <c r="A195" t="s">
        <v>9</v>
      </c>
      <c r="B195" t="s">
        <v>14</v>
      </c>
      <c r="C195" t="s">
        <v>14</v>
      </c>
      <c r="D195" t="s">
        <v>117</v>
      </c>
      <c r="E195" t="s">
        <v>118</v>
      </c>
      <c r="F195" s="54">
        <v>41589</v>
      </c>
      <c r="G195" t="s">
        <v>72</v>
      </c>
      <c r="H195" t="s">
        <v>779</v>
      </c>
      <c r="I195" t="s">
        <v>780</v>
      </c>
      <c r="J195" t="s">
        <v>132</v>
      </c>
      <c r="K195" t="s">
        <v>781</v>
      </c>
      <c r="L195" t="s">
        <v>782</v>
      </c>
      <c r="M195" t="s">
        <v>783</v>
      </c>
      <c r="N195" t="s">
        <v>85</v>
      </c>
      <c r="O195" t="s">
        <v>85</v>
      </c>
      <c r="P195">
        <v>15000</v>
      </c>
      <c r="Q195" t="s">
        <v>784</v>
      </c>
      <c r="R195" t="s">
        <v>75</v>
      </c>
      <c r="S195" t="s">
        <v>155</v>
      </c>
      <c r="T195" t="s">
        <v>785</v>
      </c>
      <c r="U195" t="s">
        <v>179</v>
      </c>
      <c r="V195" t="s">
        <v>180</v>
      </c>
      <c r="W195" t="s">
        <v>10729</v>
      </c>
      <c r="X195" t="s">
        <v>85</v>
      </c>
    </row>
    <row r="196" spans="1:24">
      <c r="A196" t="s">
        <v>5</v>
      </c>
      <c r="B196" t="s">
        <v>16</v>
      </c>
      <c r="C196" t="s">
        <v>235</v>
      </c>
      <c r="D196" t="s">
        <v>117</v>
      </c>
      <c r="E196" t="s">
        <v>118</v>
      </c>
      <c r="F196" s="54">
        <v>41579</v>
      </c>
      <c r="G196" t="s">
        <v>72</v>
      </c>
      <c r="I196" t="s">
        <v>5612</v>
      </c>
      <c r="J196" t="s">
        <v>74</v>
      </c>
      <c r="K196" t="s">
        <v>5613</v>
      </c>
      <c r="L196" t="s">
        <v>238</v>
      </c>
      <c r="M196" t="s">
        <v>76</v>
      </c>
      <c r="N196" t="s">
        <v>85</v>
      </c>
      <c r="O196" t="s">
        <v>85</v>
      </c>
      <c r="P196">
        <v>4149</v>
      </c>
      <c r="Q196" t="s">
        <v>5614</v>
      </c>
      <c r="R196" t="s">
        <v>75</v>
      </c>
      <c r="W196" t="s">
        <v>10729</v>
      </c>
      <c r="X196" t="s">
        <v>10737</v>
      </c>
    </row>
    <row r="197" spans="1:24">
      <c r="A197" t="s">
        <v>5</v>
      </c>
      <c r="B197" t="s">
        <v>16</v>
      </c>
      <c r="C197" t="s">
        <v>235</v>
      </c>
      <c r="D197" t="s">
        <v>117</v>
      </c>
      <c r="E197" t="s">
        <v>118</v>
      </c>
      <c r="F197" s="54">
        <v>41579</v>
      </c>
      <c r="G197" t="s">
        <v>72</v>
      </c>
      <c r="I197" t="s">
        <v>5621</v>
      </c>
      <c r="J197" t="s">
        <v>74</v>
      </c>
      <c r="K197" t="s">
        <v>5613</v>
      </c>
      <c r="L197" t="s">
        <v>238</v>
      </c>
      <c r="M197" t="s">
        <v>76</v>
      </c>
      <c r="N197" t="s">
        <v>85</v>
      </c>
      <c r="O197" t="s">
        <v>85</v>
      </c>
      <c r="P197">
        <v>4149</v>
      </c>
      <c r="Q197" t="s">
        <v>5614</v>
      </c>
      <c r="R197" t="s">
        <v>75</v>
      </c>
      <c r="W197" t="s">
        <v>10729</v>
      </c>
      <c r="X197" t="s">
        <v>10737</v>
      </c>
    </row>
    <row r="198" spans="1:24">
      <c r="A198" t="s">
        <v>5</v>
      </c>
      <c r="B198" t="s">
        <v>16</v>
      </c>
      <c r="C198" t="s">
        <v>235</v>
      </c>
      <c r="D198" t="s">
        <v>117</v>
      </c>
      <c r="E198" t="s">
        <v>118</v>
      </c>
      <c r="F198" s="54">
        <v>41579</v>
      </c>
      <c r="G198" t="s">
        <v>72</v>
      </c>
      <c r="I198" t="s">
        <v>5622</v>
      </c>
      <c r="J198" t="s">
        <v>74</v>
      </c>
      <c r="K198" t="s">
        <v>5613</v>
      </c>
      <c r="L198" t="s">
        <v>238</v>
      </c>
      <c r="M198" t="s">
        <v>76</v>
      </c>
      <c r="N198" t="s">
        <v>85</v>
      </c>
      <c r="O198" t="s">
        <v>85</v>
      </c>
      <c r="P198">
        <v>4149</v>
      </c>
      <c r="Q198" t="s">
        <v>5614</v>
      </c>
      <c r="R198" t="s">
        <v>75</v>
      </c>
      <c r="W198" t="s">
        <v>10729</v>
      </c>
      <c r="X198" t="s">
        <v>10737</v>
      </c>
    </row>
    <row r="199" spans="1:24">
      <c r="A199" t="s">
        <v>5</v>
      </c>
      <c r="B199" t="s">
        <v>16</v>
      </c>
      <c r="C199" t="s">
        <v>235</v>
      </c>
      <c r="D199" t="s">
        <v>117</v>
      </c>
      <c r="E199" t="s">
        <v>118</v>
      </c>
      <c r="F199" s="54">
        <v>41579</v>
      </c>
      <c r="G199" t="s">
        <v>72</v>
      </c>
      <c r="I199" t="s">
        <v>5623</v>
      </c>
      <c r="J199" t="s">
        <v>74</v>
      </c>
      <c r="K199" t="s">
        <v>5613</v>
      </c>
      <c r="L199" t="s">
        <v>238</v>
      </c>
      <c r="M199" t="s">
        <v>76</v>
      </c>
      <c r="N199" t="s">
        <v>85</v>
      </c>
      <c r="O199" t="s">
        <v>85</v>
      </c>
      <c r="P199">
        <v>4149</v>
      </c>
      <c r="Q199" t="s">
        <v>5614</v>
      </c>
      <c r="R199" t="s">
        <v>75</v>
      </c>
      <c r="W199" t="s">
        <v>10729</v>
      </c>
      <c r="X199" t="s">
        <v>10737</v>
      </c>
    </row>
    <row r="200" spans="1:24">
      <c r="A200" t="s">
        <v>9</v>
      </c>
      <c r="B200" t="s">
        <v>14</v>
      </c>
      <c r="C200" t="s">
        <v>14</v>
      </c>
      <c r="D200" t="s">
        <v>117</v>
      </c>
      <c r="E200" t="s">
        <v>118</v>
      </c>
      <c r="F200" s="54">
        <v>41579</v>
      </c>
      <c r="G200" t="s">
        <v>72</v>
      </c>
      <c r="I200" t="s">
        <v>1075</v>
      </c>
      <c r="J200" t="s">
        <v>132</v>
      </c>
      <c r="K200" t="s">
        <v>1076</v>
      </c>
      <c r="L200" t="s">
        <v>1077</v>
      </c>
      <c r="M200" t="s">
        <v>1078</v>
      </c>
      <c r="N200" t="s">
        <v>85</v>
      </c>
      <c r="O200" t="s">
        <v>85</v>
      </c>
      <c r="P200">
        <v>18700</v>
      </c>
      <c r="Q200" t="s">
        <v>1079</v>
      </c>
      <c r="R200" t="s">
        <v>75</v>
      </c>
      <c r="S200" t="s">
        <v>155</v>
      </c>
      <c r="T200" t="s">
        <v>156</v>
      </c>
      <c r="U200" t="s">
        <v>321</v>
      </c>
      <c r="V200" t="s">
        <v>321</v>
      </c>
      <c r="W200" t="s">
        <v>10731</v>
      </c>
      <c r="X200" t="s">
        <v>85</v>
      </c>
    </row>
    <row r="201" spans="1:24">
      <c r="A201" t="s">
        <v>9</v>
      </c>
      <c r="B201" t="s">
        <v>14</v>
      </c>
      <c r="C201" t="s">
        <v>14</v>
      </c>
      <c r="D201" t="s">
        <v>117</v>
      </c>
      <c r="E201" t="s">
        <v>118</v>
      </c>
      <c r="F201" s="54">
        <v>41589</v>
      </c>
      <c r="G201" t="s">
        <v>72</v>
      </c>
      <c r="H201" t="s">
        <v>208</v>
      </c>
      <c r="I201" t="s">
        <v>872</v>
      </c>
      <c r="J201" t="s">
        <v>132</v>
      </c>
      <c r="K201" t="s">
        <v>873</v>
      </c>
      <c r="L201" t="s">
        <v>211</v>
      </c>
      <c r="M201" t="s">
        <v>212</v>
      </c>
      <c r="N201" t="s">
        <v>85</v>
      </c>
      <c r="O201" t="s">
        <v>85</v>
      </c>
      <c r="P201">
        <v>-311.95</v>
      </c>
      <c r="Q201" t="s">
        <v>874</v>
      </c>
      <c r="R201" t="s">
        <v>75</v>
      </c>
      <c r="S201" t="s">
        <v>215</v>
      </c>
      <c r="T201" t="s">
        <v>216</v>
      </c>
      <c r="U201" t="s">
        <v>179</v>
      </c>
      <c r="V201" t="s">
        <v>179</v>
      </c>
      <c r="W201" t="s">
        <v>10729</v>
      </c>
      <c r="X201" t="s">
        <v>85</v>
      </c>
    </row>
    <row r="202" spans="1:24">
      <c r="A202" t="s">
        <v>9</v>
      </c>
      <c r="B202" t="s">
        <v>14</v>
      </c>
      <c r="C202" t="s">
        <v>14</v>
      </c>
      <c r="D202" t="s">
        <v>117</v>
      </c>
      <c r="E202" t="s">
        <v>118</v>
      </c>
      <c r="F202" s="54">
        <v>41589</v>
      </c>
      <c r="G202" t="s">
        <v>72</v>
      </c>
      <c r="H202" t="s">
        <v>208</v>
      </c>
      <c r="I202" t="s">
        <v>786</v>
      </c>
      <c r="J202" t="s">
        <v>132</v>
      </c>
      <c r="K202" t="s">
        <v>787</v>
      </c>
      <c r="L202" t="s">
        <v>211</v>
      </c>
      <c r="M202" t="s">
        <v>212</v>
      </c>
      <c r="N202" t="s">
        <v>213</v>
      </c>
      <c r="O202" t="s">
        <v>85</v>
      </c>
      <c r="P202">
        <v>348.4</v>
      </c>
      <c r="Q202" t="s">
        <v>788</v>
      </c>
      <c r="R202" t="s">
        <v>75</v>
      </c>
      <c r="S202" t="s">
        <v>215</v>
      </c>
      <c r="T202" t="s">
        <v>216</v>
      </c>
      <c r="U202" t="s">
        <v>179</v>
      </c>
      <c r="V202" t="s">
        <v>179</v>
      </c>
      <c r="W202" t="s">
        <v>10729</v>
      </c>
      <c r="X202" t="s">
        <v>85</v>
      </c>
    </row>
    <row r="203" spans="1:24">
      <c r="A203" t="s">
        <v>9</v>
      </c>
      <c r="B203" t="s">
        <v>14</v>
      </c>
      <c r="C203" t="s">
        <v>14</v>
      </c>
      <c r="D203" t="s">
        <v>117</v>
      </c>
      <c r="E203" t="s">
        <v>118</v>
      </c>
      <c r="F203" s="54">
        <v>41579</v>
      </c>
      <c r="G203" t="s">
        <v>119</v>
      </c>
      <c r="I203" t="s">
        <v>943</v>
      </c>
      <c r="J203" t="s">
        <v>132</v>
      </c>
      <c r="K203" t="s">
        <v>944</v>
      </c>
      <c r="L203" t="s">
        <v>945</v>
      </c>
      <c r="M203" t="s">
        <v>946</v>
      </c>
      <c r="N203" t="s">
        <v>85</v>
      </c>
      <c r="O203" t="s">
        <v>85</v>
      </c>
      <c r="P203">
        <v>-113240</v>
      </c>
      <c r="Q203" t="s">
        <v>947</v>
      </c>
      <c r="R203" t="s">
        <v>75</v>
      </c>
      <c r="S203" t="s">
        <v>155</v>
      </c>
      <c r="T203" t="s">
        <v>156</v>
      </c>
      <c r="U203" t="s">
        <v>179</v>
      </c>
      <c r="V203" t="s">
        <v>180</v>
      </c>
      <c r="W203" t="s">
        <v>10729</v>
      </c>
      <c r="X203" t="s">
        <v>10737</v>
      </c>
    </row>
    <row r="204" spans="1:24">
      <c r="A204" t="s">
        <v>9</v>
      </c>
      <c r="B204" t="s">
        <v>14</v>
      </c>
      <c r="C204" t="s">
        <v>14</v>
      </c>
      <c r="D204" t="s">
        <v>117</v>
      </c>
      <c r="E204" t="s">
        <v>118</v>
      </c>
      <c r="F204" s="54">
        <v>41579</v>
      </c>
      <c r="G204" t="s">
        <v>119</v>
      </c>
      <c r="I204" t="s">
        <v>943</v>
      </c>
      <c r="J204" t="s">
        <v>132</v>
      </c>
      <c r="K204" t="s">
        <v>944</v>
      </c>
      <c r="L204" t="s">
        <v>945</v>
      </c>
      <c r="M204" t="s">
        <v>946</v>
      </c>
      <c r="N204" t="s">
        <v>85</v>
      </c>
      <c r="O204" t="s">
        <v>85</v>
      </c>
      <c r="P204">
        <v>-69010.5</v>
      </c>
      <c r="Q204" t="s">
        <v>947</v>
      </c>
      <c r="R204" t="s">
        <v>75</v>
      </c>
      <c r="S204" t="s">
        <v>155</v>
      </c>
      <c r="T204" t="s">
        <v>156</v>
      </c>
      <c r="U204" t="s">
        <v>179</v>
      </c>
      <c r="V204" t="s">
        <v>180</v>
      </c>
      <c r="W204" t="s">
        <v>10729</v>
      </c>
      <c r="X204" t="s">
        <v>10737</v>
      </c>
    </row>
    <row r="205" spans="1:24">
      <c r="A205" t="s">
        <v>9</v>
      </c>
      <c r="B205" t="s">
        <v>14</v>
      </c>
      <c r="C205" t="s">
        <v>14</v>
      </c>
      <c r="D205" t="s">
        <v>117</v>
      </c>
      <c r="E205" t="s">
        <v>118</v>
      </c>
      <c r="F205" s="54">
        <v>41579</v>
      </c>
      <c r="G205" t="s">
        <v>119</v>
      </c>
      <c r="I205" t="s">
        <v>943</v>
      </c>
      <c r="J205" t="s">
        <v>132</v>
      </c>
      <c r="K205" t="s">
        <v>944</v>
      </c>
      <c r="L205" t="s">
        <v>945</v>
      </c>
      <c r="M205" t="s">
        <v>946</v>
      </c>
      <c r="N205" t="s">
        <v>85</v>
      </c>
      <c r="O205" t="s">
        <v>85</v>
      </c>
      <c r="P205">
        <v>-2831</v>
      </c>
      <c r="Q205" t="s">
        <v>947</v>
      </c>
      <c r="R205" t="s">
        <v>75</v>
      </c>
      <c r="S205" t="s">
        <v>155</v>
      </c>
      <c r="T205" t="s">
        <v>156</v>
      </c>
      <c r="U205" t="s">
        <v>179</v>
      </c>
      <c r="V205" t="s">
        <v>180</v>
      </c>
      <c r="W205" t="s">
        <v>10729</v>
      </c>
      <c r="X205" t="s">
        <v>10737</v>
      </c>
    </row>
    <row r="206" spans="1:24">
      <c r="A206" t="s">
        <v>9</v>
      </c>
      <c r="B206" t="s">
        <v>14</v>
      </c>
      <c r="C206" t="s">
        <v>14</v>
      </c>
      <c r="D206" t="s">
        <v>117</v>
      </c>
      <c r="E206" t="s">
        <v>118</v>
      </c>
      <c r="F206" s="54">
        <v>41579</v>
      </c>
      <c r="G206" t="s">
        <v>119</v>
      </c>
      <c r="I206" t="s">
        <v>943</v>
      </c>
      <c r="J206" t="s">
        <v>132</v>
      </c>
      <c r="K206" t="s">
        <v>944</v>
      </c>
      <c r="L206" t="s">
        <v>945</v>
      </c>
      <c r="M206" t="s">
        <v>946</v>
      </c>
      <c r="N206" t="s">
        <v>85</v>
      </c>
      <c r="O206" t="s">
        <v>85</v>
      </c>
      <c r="P206">
        <v>-5662</v>
      </c>
      <c r="Q206" t="s">
        <v>947</v>
      </c>
      <c r="R206" t="s">
        <v>75</v>
      </c>
      <c r="S206" t="s">
        <v>155</v>
      </c>
      <c r="T206" t="s">
        <v>156</v>
      </c>
      <c r="U206" t="s">
        <v>179</v>
      </c>
      <c r="V206" t="s">
        <v>180</v>
      </c>
      <c r="W206" t="s">
        <v>10729</v>
      </c>
      <c r="X206" t="s">
        <v>10737</v>
      </c>
    </row>
    <row r="207" spans="1:24">
      <c r="A207" t="s">
        <v>9</v>
      </c>
      <c r="B207" t="s">
        <v>14</v>
      </c>
      <c r="C207" t="s">
        <v>14</v>
      </c>
      <c r="D207" t="s">
        <v>117</v>
      </c>
      <c r="E207" t="s">
        <v>118</v>
      </c>
      <c r="F207" s="54">
        <v>41579</v>
      </c>
      <c r="G207" t="s">
        <v>119</v>
      </c>
      <c r="I207" t="s">
        <v>1018</v>
      </c>
      <c r="J207" t="s">
        <v>132</v>
      </c>
      <c r="K207" t="s">
        <v>1019</v>
      </c>
      <c r="L207" t="s">
        <v>1020</v>
      </c>
      <c r="M207" t="s">
        <v>1021</v>
      </c>
      <c r="N207" t="s">
        <v>85</v>
      </c>
      <c r="O207" t="s">
        <v>85</v>
      </c>
      <c r="P207">
        <v>17600</v>
      </c>
      <c r="Q207" t="s">
        <v>1022</v>
      </c>
      <c r="R207" t="s">
        <v>75</v>
      </c>
      <c r="W207" t="s">
        <v>10729</v>
      </c>
      <c r="X207" t="s">
        <v>85</v>
      </c>
    </row>
    <row r="208" spans="1:24">
      <c r="A208" t="s">
        <v>5</v>
      </c>
      <c r="B208" t="s">
        <v>17</v>
      </c>
      <c r="C208" t="s">
        <v>17</v>
      </c>
      <c r="D208" t="s">
        <v>117</v>
      </c>
      <c r="E208" t="s">
        <v>118</v>
      </c>
      <c r="F208" s="54">
        <v>41608</v>
      </c>
      <c r="G208" t="s">
        <v>72</v>
      </c>
      <c r="I208" t="s">
        <v>4555</v>
      </c>
      <c r="J208" t="s">
        <v>74</v>
      </c>
      <c r="K208" t="s">
        <v>4556</v>
      </c>
      <c r="L208" t="s">
        <v>4557</v>
      </c>
      <c r="M208" t="s">
        <v>4558</v>
      </c>
      <c r="N208" t="s">
        <v>85</v>
      </c>
      <c r="O208" t="s">
        <v>85</v>
      </c>
      <c r="P208">
        <v>1568.43</v>
      </c>
      <c r="Q208" t="s">
        <v>4559</v>
      </c>
      <c r="R208" t="s">
        <v>75</v>
      </c>
      <c r="W208" t="s">
        <v>10729</v>
      </c>
      <c r="X208" t="s">
        <v>85</v>
      </c>
    </row>
    <row r="209" spans="1:24">
      <c r="A209" t="s">
        <v>9</v>
      </c>
      <c r="B209" t="s">
        <v>14</v>
      </c>
      <c r="C209" t="s">
        <v>14</v>
      </c>
      <c r="D209" t="s">
        <v>117</v>
      </c>
      <c r="E209" t="s">
        <v>118</v>
      </c>
      <c r="F209" s="54">
        <v>41579</v>
      </c>
      <c r="G209" t="s">
        <v>119</v>
      </c>
      <c r="I209" t="s">
        <v>943</v>
      </c>
      <c r="J209" t="s">
        <v>132</v>
      </c>
      <c r="K209" t="s">
        <v>944</v>
      </c>
      <c r="L209" t="s">
        <v>945</v>
      </c>
      <c r="M209" t="s">
        <v>946</v>
      </c>
      <c r="N209" t="s">
        <v>85</v>
      </c>
      <c r="O209" t="s">
        <v>85</v>
      </c>
      <c r="P209">
        <v>-5662</v>
      </c>
      <c r="Q209" t="s">
        <v>947</v>
      </c>
      <c r="R209" t="s">
        <v>75</v>
      </c>
      <c r="S209" t="s">
        <v>155</v>
      </c>
      <c r="T209" t="s">
        <v>156</v>
      </c>
      <c r="U209" t="s">
        <v>179</v>
      </c>
      <c r="V209" t="s">
        <v>180</v>
      </c>
      <c r="W209" t="s">
        <v>10729</v>
      </c>
      <c r="X209" t="s">
        <v>10737</v>
      </c>
    </row>
    <row r="210" spans="1:24">
      <c r="A210" t="s">
        <v>9</v>
      </c>
      <c r="B210" t="s">
        <v>10</v>
      </c>
      <c r="C210" t="s">
        <v>791</v>
      </c>
      <c r="D210" t="s">
        <v>117</v>
      </c>
      <c r="E210" t="s">
        <v>118</v>
      </c>
      <c r="F210" s="54">
        <v>41607</v>
      </c>
      <c r="G210" t="s">
        <v>72</v>
      </c>
      <c r="I210" t="s">
        <v>4415</v>
      </c>
      <c r="J210" t="s">
        <v>805</v>
      </c>
      <c r="K210" t="s">
        <v>4415</v>
      </c>
      <c r="L210" t="s">
        <v>4416</v>
      </c>
      <c r="M210" t="s">
        <v>4417</v>
      </c>
      <c r="N210" t="s">
        <v>85</v>
      </c>
      <c r="O210" t="s">
        <v>85</v>
      </c>
      <c r="P210">
        <v>-3369.27</v>
      </c>
      <c r="Q210" t="s">
        <v>4418</v>
      </c>
      <c r="R210" t="s">
        <v>75</v>
      </c>
      <c r="W210" t="s">
        <v>10729</v>
      </c>
      <c r="X210" t="s">
        <v>85</v>
      </c>
    </row>
    <row r="211" spans="1:24">
      <c r="A211" t="s">
        <v>9</v>
      </c>
      <c r="B211" t="s">
        <v>14</v>
      </c>
      <c r="C211" t="s">
        <v>14</v>
      </c>
      <c r="D211" t="s">
        <v>117</v>
      </c>
      <c r="E211" t="s">
        <v>118</v>
      </c>
      <c r="F211" s="54">
        <v>41579</v>
      </c>
      <c r="G211" t="s">
        <v>119</v>
      </c>
      <c r="I211" t="s">
        <v>943</v>
      </c>
      <c r="J211" t="s">
        <v>132</v>
      </c>
      <c r="K211" t="s">
        <v>944</v>
      </c>
      <c r="L211" t="s">
        <v>945</v>
      </c>
      <c r="M211" t="s">
        <v>946</v>
      </c>
      <c r="N211" t="s">
        <v>85</v>
      </c>
      <c r="O211" t="s">
        <v>85</v>
      </c>
      <c r="P211">
        <v>-19641.45</v>
      </c>
      <c r="Q211" t="s">
        <v>947</v>
      </c>
      <c r="R211" t="s">
        <v>75</v>
      </c>
      <c r="S211" t="s">
        <v>155</v>
      </c>
      <c r="T211" t="s">
        <v>156</v>
      </c>
      <c r="U211" t="s">
        <v>179</v>
      </c>
      <c r="V211" t="s">
        <v>180</v>
      </c>
      <c r="W211" t="s">
        <v>10729</v>
      </c>
      <c r="X211" t="s">
        <v>10737</v>
      </c>
    </row>
    <row r="212" spans="1:24">
      <c r="A212" t="s">
        <v>9</v>
      </c>
      <c r="B212" t="s">
        <v>14</v>
      </c>
      <c r="C212" t="s">
        <v>14</v>
      </c>
      <c r="D212" t="s">
        <v>117</v>
      </c>
      <c r="E212" t="s">
        <v>118</v>
      </c>
      <c r="F212" s="54">
        <v>41579</v>
      </c>
      <c r="G212" t="s">
        <v>125</v>
      </c>
      <c r="I212" t="s">
        <v>1093</v>
      </c>
      <c r="J212" t="s">
        <v>132</v>
      </c>
      <c r="K212" t="s">
        <v>1094</v>
      </c>
      <c r="L212" t="s">
        <v>1095</v>
      </c>
      <c r="M212" t="s">
        <v>1096</v>
      </c>
      <c r="N212" t="s">
        <v>85</v>
      </c>
      <c r="O212" t="s">
        <v>85</v>
      </c>
      <c r="P212">
        <v>153816</v>
      </c>
      <c r="Q212" t="s">
        <v>1097</v>
      </c>
      <c r="R212" t="s">
        <v>75</v>
      </c>
      <c r="S212" t="s">
        <v>155</v>
      </c>
      <c r="T212" t="s">
        <v>379</v>
      </c>
      <c r="U212" t="s">
        <v>157</v>
      </c>
      <c r="V212" t="s">
        <v>157</v>
      </c>
      <c r="W212" t="s">
        <v>10730</v>
      </c>
      <c r="X212" t="s">
        <v>85</v>
      </c>
    </row>
    <row r="213" spans="1:24">
      <c r="A213" t="s">
        <v>9</v>
      </c>
      <c r="B213" t="s">
        <v>14</v>
      </c>
      <c r="C213" t="s">
        <v>14</v>
      </c>
      <c r="D213" t="s">
        <v>117</v>
      </c>
      <c r="E213" t="s">
        <v>118</v>
      </c>
      <c r="F213" s="54">
        <v>41579</v>
      </c>
      <c r="G213" t="s">
        <v>125</v>
      </c>
      <c r="H213" t="s">
        <v>1006</v>
      </c>
      <c r="I213" t="s">
        <v>1007</v>
      </c>
      <c r="J213" t="s">
        <v>132</v>
      </c>
      <c r="K213" t="s">
        <v>1008</v>
      </c>
      <c r="L213" t="s">
        <v>1009</v>
      </c>
      <c r="M213" t="s">
        <v>1010</v>
      </c>
      <c r="N213" t="s">
        <v>85</v>
      </c>
      <c r="O213" t="s">
        <v>85</v>
      </c>
      <c r="P213">
        <v>29400</v>
      </c>
      <c r="Q213" t="s">
        <v>1011</v>
      </c>
      <c r="R213" t="s">
        <v>75</v>
      </c>
      <c r="S213" t="s">
        <v>170</v>
      </c>
      <c r="T213" t="s">
        <v>187</v>
      </c>
      <c r="U213" t="s">
        <v>179</v>
      </c>
      <c r="V213" t="s">
        <v>180</v>
      </c>
      <c r="W213" t="s">
        <v>10731</v>
      </c>
      <c r="X213" t="s">
        <v>85</v>
      </c>
    </row>
    <row r="214" spans="1:24">
      <c r="A214" t="s">
        <v>9</v>
      </c>
      <c r="B214" t="s">
        <v>10</v>
      </c>
      <c r="C214" t="s">
        <v>791</v>
      </c>
      <c r="D214" t="s">
        <v>117</v>
      </c>
      <c r="E214" t="s">
        <v>118</v>
      </c>
      <c r="F214" s="54">
        <v>41607</v>
      </c>
      <c r="G214" t="s">
        <v>72</v>
      </c>
      <c r="I214" t="s">
        <v>4419</v>
      </c>
      <c r="J214" t="s">
        <v>805</v>
      </c>
      <c r="K214" t="s">
        <v>4419</v>
      </c>
      <c r="L214" t="s">
        <v>4420</v>
      </c>
      <c r="M214" t="s">
        <v>4421</v>
      </c>
      <c r="N214" t="s">
        <v>85</v>
      </c>
      <c r="O214" t="s">
        <v>85</v>
      </c>
      <c r="P214">
        <v>-1123.0899999999999</v>
      </c>
      <c r="Q214" t="s">
        <v>4422</v>
      </c>
      <c r="R214" t="s">
        <v>75</v>
      </c>
      <c r="W214" t="s">
        <v>10729</v>
      </c>
      <c r="X214" t="s">
        <v>85</v>
      </c>
    </row>
    <row r="215" spans="1:24">
      <c r="A215" t="s">
        <v>9</v>
      </c>
      <c r="B215" t="s">
        <v>10</v>
      </c>
      <c r="C215" t="s">
        <v>791</v>
      </c>
      <c r="D215" t="s">
        <v>117</v>
      </c>
      <c r="E215" t="s">
        <v>118</v>
      </c>
      <c r="F215" s="54">
        <v>41607</v>
      </c>
      <c r="G215" t="s">
        <v>72</v>
      </c>
      <c r="I215" t="s">
        <v>4430</v>
      </c>
      <c r="J215" t="s">
        <v>805</v>
      </c>
      <c r="K215" t="s">
        <v>4430</v>
      </c>
      <c r="L215" t="s">
        <v>238</v>
      </c>
      <c r="M215" t="s">
        <v>76</v>
      </c>
      <c r="N215" t="s">
        <v>85</v>
      </c>
      <c r="O215" t="s">
        <v>85</v>
      </c>
      <c r="P215">
        <v>-1123.0899999999999</v>
      </c>
      <c r="Q215" t="s">
        <v>4431</v>
      </c>
      <c r="R215" t="s">
        <v>75</v>
      </c>
      <c r="W215" t="s">
        <v>10729</v>
      </c>
      <c r="X215" t="s">
        <v>10737</v>
      </c>
    </row>
    <row r="216" spans="1:24">
      <c r="A216" t="s">
        <v>9</v>
      </c>
      <c r="B216" t="s">
        <v>10</v>
      </c>
      <c r="C216" t="s">
        <v>437</v>
      </c>
      <c r="D216" t="s">
        <v>117</v>
      </c>
      <c r="E216" t="s">
        <v>118</v>
      </c>
      <c r="F216" s="54">
        <v>41607</v>
      </c>
      <c r="G216" t="s">
        <v>119</v>
      </c>
      <c r="I216" t="s">
        <v>4562</v>
      </c>
      <c r="J216" t="s">
        <v>805</v>
      </c>
      <c r="K216" t="s">
        <v>4562</v>
      </c>
      <c r="L216" t="s">
        <v>3591</v>
      </c>
      <c r="M216" t="s">
        <v>3592</v>
      </c>
      <c r="N216" t="s">
        <v>85</v>
      </c>
      <c r="O216" t="s">
        <v>85</v>
      </c>
      <c r="P216">
        <v>-600</v>
      </c>
      <c r="Q216" t="s">
        <v>4563</v>
      </c>
      <c r="R216" t="s">
        <v>75</v>
      </c>
      <c r="W216" t="s">
        <v>10729</v>
      </c>
      <c r="X216" t="s">
        <v>85</v>
      </c>
    </row>
    <row r="217" spans="1:24">
      <c r="A217" t="s">
        <v>9</v>
      </c>
      <c r="B217" t="s">
        <v>14</v>
      </c>
      <c r="C217" t="s">
        <v>14</v>
      </c>
      <c r="D217" t="s">
        <v>117</v>
      </c>
      <c r="E217" t="s">
        <v>118</v>
      </c>
      <c r="F217" s="54">
        <v>41579</v>
      </c>
      <c r="G217" t="s">
        <v>119</v>
      </c>
      <c r="I217" t="s">
        <v>943</v>
      </c>
      <c r="J217" t="s">
        <v>132</v>
      </c>
      <c r="K217" t="s">
        <v>944</v>
      </c>
      <c r="L217" t="s">
        <v>945</v>
      </c>
      <c r="M217" t="s">
        <v>946</v>
      </c>
      <c r="N217" t="s">
        <v>85</v>
      </c>
      <c r="O217" t="s">
        <v>85</v>
      </c>
      <c r="P217">
        <v>-11679</v>
      </c>
      <c r="Q217" t="s">
        <v>947</v>
      </c>
      <c r="R217" t="s">
        <v>75</v>
      </c>
      <c r="S217" t="s">
        <v>155</v>
      </c>
      <c r="T217" t="s">
        <v>156</v>
      </c>
      <c r="U217" t="s">
        <v>179</v>
      </c>
      <c r="V217" t="s">
        <v>180</v>
      </c>
      <c r="W217" t="s">
        <v>10729</v>
      </c>
      <c r="X217" t="s">
        <v>10737</v>
      </c>
    </row>
    <row r="218" spans="1:24">
      <c r="A218" t="s">
        <v>9</v>
      </c>
      <c r="B218" t="s">
        <v>14</v>
      </c>
      <c r="C218" t="s">
        <v>14</v>
      </c>
      <c r="D218" t="s">
        <v>117</v>
      </c>
      <c r="E218" t="s">
        <v>118</v>
      </c>
      <c r="F218" s="54">
        <v>41579</v>
      </c>
      <c r="G218" t="s">
        <v>119</v>
      </c>
      <c r="I218" t="s">
        <v>943</v>
      </c>
      <c r="J218" t="s">
        <v>132</v>
      </c>
      <c r="K218" t="s">
        <v>944</v>
      </c>
      <c r="L218" t="s">
        <v>945</v>
      </c>
      <c r="M218" t="s">
        <v>946</v>
      </c>
      <c r="N218" t="s">
        <v>85</v>
      </c>
      <c r="O218" t="s">
        <v>85</v>
      </c>
      <c r="P218">
        <v>-5662</v>
      </c>
      <c r="Q218" t="s">
        <v>947</v>
      </c>
      <c r="R218" t="s">
        <v>75</v>
      </c>
      <c r="S218" t="s">
        <v>155</v>
      </c>
      <c r="T218" t="s">
        <v>156</v>
      </c>
      <c r="U218" t="s">
        <v>179</v>
      </c>
      <c r="V218" t="s">
        <v>180</v>
      </c>
      <c r="W218" t="s">
        <v>10729</v>
      </c>
      <c r="X218" t="s">
        <v>10737</v>
      </c>
    </row>
    <row r="219" spans="1:24">
      <c r="A219" t="s">
        <v>9</v>
      </c>
      <c r="B219" t="s">
        <v>14</v>
      </c>
      <c r="C219" t="s">
        <v>14</v>
      </c>
      <c r="D219" t="s">
        <v>117</v>
      </c>
      <c r="E219" t="s">
        <v>118</v>
      </c>
      <c r="F219" s="54">
        <v>41579</v>
      </c>
      <c r="G219" t="s">
        <v>119</v>
      </c>
      <c r="I219" t="s">
        <v>943</v>
      </c>
      <c r="J219" t="s">
        <v>132</v>
      </c>
      <c r="K219" t="s">
        <v>944</v>
      </c>
      <c r="L219" t="s">
        <v>945</v>
      </c>
      <c r="M219" t="s">
        <v>946</v>
      </c>
      <c r="N219" t="s">
        <v>85</v>
      </c>
      <c r="O219" t="s">
        <v>85</v>
      </c>
      <c r="P219">
        <v>-5662</v>
      </c>
      <c r="Q219" t="s">
        <v>947</v>
      </c>
      <c r="R219" t="s">
        <v>75</v>
      </c>
      <c r="S219" t="s">
        <v>155</v>
      </c>
      <c r="T219" t="s">
        <v>156</v>
      </c>
      <c r="U219" t="s">
        <v>179</v>
      </c>
      <c r="V219" t="s">
        <v>180</v>
      </c>
      <c r="W219" t="s">
        <v>10729</v>
      </c>
      <c r="X219" t="s">
        <v>10737</v>
      </c>
    </row>
    <row r="220" spans="1:24">
      <c r="A220" t="s">
        <v>9</v>
      </c>
      <c r="B220" t="s">
        <v>10</v>
      </c>
      <c r="C220" t="s">
        <v>437</v>
      </c>
      <c r="D220" t="s">
        <v>117</v>
      </c>
      <c r="E220" t="s">
        <v>118</v>
      </c>
      <c r="F220" s="54">
        <v>41607</v>
      </c>
      <c r="G220" t="s">
        <v>72</v>
      </c>
      <c r="I220" t="s">
        <v>4562</v>
      </c>
      <c r="J220" t="s">
        <v>805</v>
      </c>
      <c r="K220" t="s">
        <v>4562</v>
      </c>
      <c r="L220" t="s">
        <v>3591</v>
      </c>
      <c r="M220" t="s">
        <v>3592</v>
      </c>
      <c r="N220" t="s">
        <v>85</v>
      </c>
      <c r="O220" t="s">
        <v>85</v>
      </c>
      <c r="P220">
        <v>-1500</v>
      </c>
      <c r="Q220" t="s">
        <v>4563</v>
      </c>
      <c r="R220" t="s">
        <v>75</v>
      </c>
      <c r="W220" t="s">
        <v>10729</v>
      </c>
      <c r="X220" t="s">
        <v>85</v>
      </c>
    </row>
    <row r="221" spans="1:24">
      <c r="A221" t="s">
        <v>9</v>
      </c>
      <c r="B221" t="s">
        <v>14</v>
      </c>
      <c r="C221" t="s">
        <v>14</v>
      </c>
      <c r="D221" t="s">
        <v>117</v>
      </c>
      <c r="E221" t="s">
        <v>118</v>
      </c>
      <c r="F221" s="54">
        <v>41579</v>
      </c>
      <c r="G221" t="s">
        <v>119</v>
      </c>
      <c r="I221" t="s">
        <v>943</v>
      </c>
      <c r="J221" t="s">
        <v>132</v>
      </c>
      <c r="K221" t="s">
        <v>944</v>
      </c>
      <c r="L221" t="s">
        <v>945</v>
      </c>
      <c r="M221" t="s">
        <v>946</v>
      </c>
      <c r="N221" t="s">
        <v>85</v>
      </c>
      <c r="O221" t="s">
        <v>85</v>
      </c>
      <c r="P221">
        <v>-5662</v>
      </c>
      <c r="Q221" t="s">
        <v>947</v>
      </c>
      <c r="R221" t="s">
        <v>75</v>
      </c>
      <c r="S221" t="s">
        <v>155</v>
      </c>
      <c r="T221" t="s">
        <v>156</v>
      </c>
      <c r="U221" t="s">
        <v>179</v>
      </c>
      <c r="V221" t="s">
        <v>180</v>
      </c>
      <c r="W221" t="s">
        <v>10729</v>
      </c>
      <c r="X221" t="s">
        <v>10737</v>
      </c>
    </row>
    <row r="222" spans="1:24">
      <c r="A222" t="s">
        <v>9</v>
      </c>
      <c r="B222" t="s">
        <v>14</v>
      </c>
      <c r="C222" t="s">
        <v>14</v>
      </c>
      <c r="D222" t="s">
        <v>117</v>
      </c>
      <c r="E222" t="s">
        <v>118</v>
      </c>
      <c r="F222" s="54">
        <v>41579</v>
      </c>
      <c r="G222" t="s">
        <v>119</v>
      </c>
      <c r="I222" t="s">
        <v>943</v>
      </c>
      <c r="J222" t="s">
        <v>132</v>
      </c>
      <c r="K222" t="s">
        <v>944</v>
      </c>
      <c r="L222" t="s">
        <v>945</v>
      </c>
      <c r="M222" t="s">
        <v>946</v>
      </c>
      <c r="N222" t="s">
        <v>85</v>
      </c>
      <c r="O222" t="s">
        <v>85</v>
      </c>
      <c r="P222">
        <v>-11325</v>
      </c>
      <c r="Q222" t="s">
        <v>947</v>
      </c>
      <c r="R222" t="s">
        <v>75</v>
      </c>
      <c r="S222" t="s">
        <v>155</v>
      </c>
      <c r="T222" t="s">
        <v>156</v>
      </c>
      <c r="U222" t="s">
        <v>179</v>
      </c>
      <c r="V222" t="s">
        <v>180</v>
      </c>
      <c r="W222" t="s">
        <v>10729</v>
      </c>
      <c r="X222" t="s">
        <v>10737</v>
      </c>
    </row>
    <row r="223" spans="1:24">
      <c r="A223" t="s">
        <v>9</v>
      </c>
      <c r="B223" t="s">
        <v>14</v>
      </c>
      <c r="C223" t="s">
        <v>14</v>
      </c>
      <c r="D223" t="s">
        <v>117</v>
      </c>
      <c r="E223" t="s">
        <v>118</v>
      </c>
      <c r="F223" s="54">
        <v>41579</v>
      </c>
      <c r="G223" t="s">
        <v>119</v>
      </c>
      <c r="I223" t="s">
        <v>943</v>
      </c>
      <c r="J223" t="s">
        <v>132</v>
      </c>
      <c r="K223" t="s">
        <v>944</v>
      </c>
      <c r="L223" t="s">
        <v>945</v>
      </c>
      <c r="M223" t="s">
        <v>946</v>
      </c>
      <c r="N223" t="s">
        <v>85</v>
      </c>
      <c r="O223" t="s">
        <v>85</v>
      </c>
      <c r="P223">
        <v>-5662</v>
      </c>
      <c r="Q223" t="s">
        <v>947</v>
      </c>
      <c r="R223" t="s">
        <v>75</v>
      </c>
      <c r="S223" t="s">
        <v>155</v>
      </c>
      <c r="T223" t="s">
        <v>156</v>
      </c>
      <c r="U223" t="s">
        <v>179</v>
      </c>
      <c r="V223" t="s">
        <v>180</v>
      </c>
      <c r="W223" t="s">
        <v>10729</v>
      </c>
      <c r="X223" t="s">
        <v>10737</v>
      </c>
    </row>
    <row r="224" spans="1:24">
      <c r="A224" t="s">
        <v>9</v>
      </c>
      <c r="B224" t="s">
        <v>14</v>
      </c>
      <c r="C224" t="s">
        <v>14</v>
      </c>
      <c r="D224" t="s">
        <v>117</v>
      </c>
      <c r="E224" t="s">
        <v>118</v>
      </c>
      <c r="F224" s="54">
        <v>41579</v>
      </c>
      <c r="G224" t="s">
        <v>119</v>
      </c>
      <c r="I224" t="s">
        <v>943</v>
      </c>
      <c r="J224" t="s">
        <v>132</v>
      </c>
      <c r="K224" t="s">
        <v>944</v>
      </c>
      <c r="L224" t="s">
        <v>945</v>
      </c>
      <c r="M224" t="s">
        <v>946</v>
      </c>
      <c r="N224" t="s">
        <v>85</v>
      </c>
      <c r="O224" t="s">
        <v>85</v>
      </c>
      <c r="P224">
        <v>-12262.65</v>
      </c>
      <c r="Q224" t="s">
        <v>947</v>
      </c>
      <c r="R224" t="s">
        <v>75</v>
      </c>
      <c r="S224" t="s">
        <v>155</v>
      </c>
      <c r="T224" t="s">
        <v>156</v>
      </c>
      <c r="U224" t="s">
        <v>179</v>
      </c>
      <c r="V224" t="s">
        <v>180</v>
      </c>
      <c r="W224" t="s">
        <v>10729</v>
      </c>
      <c r="X224" t="s">
        <v>10737</v>
      </c>
    </row>
    <row r="225" spans="1:24">
      <c r="A225" t="s">
        <v>9</v>
      </c>
      <c r="B225" t="s">
        <v>14</v>
      </c>
      <c r="C225" t="s">
        <v>14</v>
      </c>
      <c r="D225" t="s">
        <v>117</v>
      </c>
      <c r="E225" t="s">
        <v>118</v>
      </c>
      <c r="F225" s="54">
        <v>41579</v>
      </c>
      <c r="G225" t="s">
        <v>119</v>
      </c>
      <c r="H225" t="s">
        <v>1006</v>
      </c>
      <c r="I225" t="s">
        <v>1090</v>
      </c>
      <c r="J225" t="s">
        <v>132</v>
      </c>
      <c r="K225" t="s">
        <v>1091</v>
      </c>
      <c r="L225" t="s">
        <v>1009</v>
      </c>
      <c r="M225" t="s">
        <v>1010</v>
      </c>
      <c r="N225" t="s">
        <v>85</v>
      </c>
      <c r="O225" t="s">
        <v>85</v>
      </c>
      <c r="P225">
        <v>108000</v>
      </c>
      <c r="Q225" t="s">
        <v>1092</v>
      </c>
      <c r="R225" t="s">
        <v>75</v>
      </c>
      <c r="S225" t="s">
        <v>170</v>
      </c>
      <c r="T225" t="s">
        <v>187</v>
      </c>
      <c r="U225" t="s">
        <v>179</v>
      </c>
      <c r="V225" t="s">
        <v>180</v>
      </c>
      <c r="W225" t="s">
        <v>10730</v>
      </c>
      <c r="X225" t="s">
        <v>85</v>
      </c>
    </row>
    <row r="226" spans="1:24">
      <c r="A226" t="s">
        <v>9</v>
      </c>
      <c r="B226" t="s">
        <v>14</v>
      </c>
      <c r="C226" t="s">
        <v>14</v>
      </c>
      <c r="D226" t="s">
        <v>117</v>
      </c>
      <c r="E226" t="s">
        <v>118</v>
      </c>
      <c r="F226" s="54">
        <v>41579</v>
      </c>
      <c r="G226" t="s">
        <v>119</v>
      </c>
      <c r="H226" t="s">
        <v>1006</v>
      </c>
      <c r="I226" t="s">
        <v>1090</v>
      </c>
      <c r="J226" t="s">
        <v>132</v>
      </c>
      <c r="K226" t="s">
        <v>1091</v>
      </c>
      <c r="L226" t="s">
        <v>1009</v>
      </c>
      <c r="M226" t="s">
        <v>1010</v>
      </c>
      <c r="N226" t="s">
        <v>85</v>
      </c>
      <c r="O226" t="s">
        <v>85</v>
      </c>
      <c r="P226">
        <v>36000</v>
      </c>
      <c r="Q226" t="s">
        <v>1092</v>
      </c>
      <c r="R226" t="s">
        <v>75</v>
      </c>
      <c r="S226" t="s">
        <v>170</v>
      </c>
      <c r="T226" t="s">
        <v>187</v>
      </c>
      <c r="U226" t="s">
        <v>179</v>
      </c>
      <c r="V226" t="s">
        <v>180</v>
      </c>
      <c r="W226" t="s">
        <v>10730</v>
      </c>
      <c r="X226" t="s">
        <v>85</v>
      </c>
    </row>
    <row r="227" spans="1:24">
      <c r="A227" t="s">
        <v>9</v>
      </c>
      <c r="B227" t="s">
        <v>14</v>
      </c>
      <c r="C227" t="s">
        <v>14</v>
      </c>
      <c r="D227" t="s">
        <v>117</v>
      </c>
      <c r="E227" t="s">
        <v>118</v>
      </c>
      <c r="F227" s="54">
        <v>41579</v>
      </c>
      <c r="G227" t="s">
        <v>119</v>
      </c>
      <c r="I227" t="s">
        <v>943</v>
      </c>
      <c r="J227" t="s">
        <v>132</v>
      </c>
      <c r="K227" t="s">
        <v>944</v>
      </c>
      <c r="L227" t="s">
        <v>945</v>
      </c>
      <c r="M227" t="s">
        <v>946</v>
      </c>
      <c r="N227" t="s">
        <v>85</v>
      </c>
      <c r="O227" t="s">
        <v>85</v>
      </c>
      <c r="P227">
        <v>-11325</v>
      </c>
      <c r="Q227" t="s">
        <v>947</v>
      </c>
      <c r="R227" t="s">
        <v>75</v>
      </c>
      <c r="S227" t="s">
        <v>155</v>
      </c>
      <c r="T227" t="s">
        <v>156</v>
      </c>
      <c r="U227" t="s">
        <v>179</v>
      </c>
      <c r="V227" t="s">
        <v>180</v>
      </c>
      <c r="W227" t="s">
        <v>10729</v>
      </c>
      <c r="X227" t="s">
        <v>10737</v>
      </c>
    </row>
    <row r="228" spans="1:24">
      <c r="A228" t="s">
        <v>9</v>
      </c>
      <c r="B228" t="s">
        <v>14</v>
      </c>
      <c r="C228" t="s">
        <v>14</v>
      </c>
      <c r="D228" t="s">
        <v>117</v>
      </c>
      <c r="E228" t="s">
        <v>118</v>
      </c>
      <c r="F228" s="54">
        <v>41579</v>
      </c>
      <c r="G228" t="s">
        <v>119</v>
      </c>
      <c r="I228" t="s">
        <v>943</v>
      </c>
      <c r="J228" t="s">
        <v>132</v>
      </c>
      <c r="K228" t="s">
        <v>944</v>
      </c>
      <c r="L228" t="s">
        <v>945</v>
      </c>
      <c r="M228" t="s">
        <v>946</v>
      </c>
      <c r="N228" t="s">
        <v>85</v>
      </c>
      <c r="O228" t="s">
        <v>85</v>
      </c>
      <c r="P228">
        <v>-5662</v>
      </c>
      <c r="Q228" t="s">
        <v>947</v>
      </c>
      <c r="R228" t="s">
        <v>75</v>
      </c>
      <c r="S228" t="s">
        <v>155</v>
      </c>
      <c r="T228" t="s">
        <v>156</v>
      </c>
      <c r="U228" t="s">
        <v>179</v>
      </c>
      <c r="V228" t="s">
        <v>180</v>
      </c>
      <c r="W228" t="s">
        <v>10729</v>
      </c>
      <c r="X228" t="s">
        <v>10737</v>
      </c>
    </row>
    <row r="229" spans="1:24">
      <c r="A229" t="s">
        <v>9</v>
      </c>
      <c r="B229" t="s">
        <v>14</v>
      </c>
      <c r="C229" t="s">
        <v>14</v>
      </c>
      <c r="D229" t="s">
        <v>117</v>
      </c>
      <c r="E229" t="s">
        <v>118</v>
      </c>
      <c r="F229" s="54">
        <v>41579</v>
      </c>
      <c r="G229" t="s">
        <v>119</v>
      </c>
      <c r="H229" t="s">
        <v>1006</v>
      </c>
      <c r="I229" t="s">
        <v>1085</v>
      </c>
      <c r="J229" t="s">
        <v>132</v>
      </c>
      <c r="K229" t="s">
        <v>1086</v>
      </c>
      <c r="L229" t="s">
        <v>1087</v>
      </c>
      <c r="M229" t="s">
        <v>1088</v>
      </c>
      <c r="N229" t="s">
        <v>85</v>
      </c>
      <c r="O229" t="s">
        <v>85</v>
      </c>
      <c r="P229">
        <v>6540</v>
      </c>
      <c r="Q229" t="s">
        <v>1089</v>
      </c>
      <c r="R229" t="s">
        <v>75</v>
      </c>
      <c r="S229" t="s">
        <v>155</v>
      </c>
      <c r="T229" t="s">
        <v>785</v>
      </c>
      <c r="U229" t="s">
        <v>202</v>
      </c>
      <c r="V229" t="s">
        <v>202</v>
      </c>
      <c r="W229" t="s">
        <v>10731</v>
      </c>
      <c r="X229" t="s">
        <v>85</v>
      </c>
    </row>
    <row r="230" spans="1:24">
      <c r="A230" t="s">
        <v>9</v>
      </c>
      <c r="B230" t="s">
        <v>14</v>
      </c>
      <c r="C230" t="s">
        <v>14</v>
      </c>
      <c r="D230" t="s">
        <v>117</v>
      </c>
      <c r="E230" t="s">
        <v>118</v>
      </c>
      <c r="F230" s="54">
        <v>41579</v>
      </c>
      <c r="G230" t="s">
        <v>119</v>
      </c>
      <c r="I230" t="s">
        <v>1098</v>
      </c>
      <c r="J230" t="s">
        <v>132</v>
      </c>
      <c r="K230" t="s">
        <v>1099</v>
      </c>
      <c r="L230" t="s">
        <v>1100</v>
      </c>
      <c r="M230" t="s">
        <v>1101</v>
      </c>
      <c r="N230" t="s">
        <v>85</v>
      </c>
      <c r="O230" t="s">
        <v>85</v>
      </c>
      <c r="P230">
        <v>14080</v>
      </c>
      <c r="Q230" t="s">
        <v>1102</v>
      </c>
      <c r="R230" t="s">
        <v>75</v>
      </c>
      <c r="S230" t="s">
        <v>170</v>
      </c>
      <c r="T230" t="s">
        <v>178</v>
      </c>
      <c r="U230" t="s">
        <v>202</v>
      </c>
      <c r="V230" t="s">
        <v>202</v>
      </c>
      <c r="W230" t="s">
        <v>10730</v>
      </c>
      <c r="X230" t="s">
        <v>85</v>
      </c>
    </row>
    <row r="231" spans="1:24">
      <c r="A231" t="s">
        <v>9</v>
      </c>
      <c r="B231" t="s">
        <v>14</v>
      </c>
      <c r="C231" t="s">
        <v>14</v>
      </c>
      <c r="D231" t="s">
        <v>117</v>
      </c>
      <c r="E231" t="s">
        <v>118</v>
      </c>
      <c r="F231" s="54">
        <v>41579</v>
      </c>
      <c r="G231" t="s">
        <v>119</v>
      </c>
      <c r="I231" t="s">
        <v>918</v>
      </c>
      <c r="J231" t="s">
        <v>132</v>
      </c>
      <c r="K231" t="s">
        <v>919</v>
      </c>
      <c r="L231" t="s">
        <v>920</v>
      </c>
      <c r="M231" t="s">
        <v>921</v>
      </c>
      <c r="N231" t="s">
        <v>85</v>
      </c>
      <c r="O231" t="s">
        <v>85</v>
      </c>
      <c r="P231">
        <v>35932.5</v>
      </c>
      <c r="Q231" t="s">
        <v>922</v>
      </c>
      <c r="R231" t="s">
        <v>75</v>
      </c>
      <c r="S231" t="s">
        <v>170</v>
      </c>
      <c r="T231" t="s">
        <v>187</v>
      </c>
      <c r="U231" t="s">
        <v>157</v>
      </c>
      <c r="V231" t="s">
        <v>157</v>
      </c>
      <c r="W231" t="s">
        <v>10730</v>
      </c>
      <c r="X231" t="s">
        <v>85</v>
      </c>
    </row>
    <row r="232" spans="1:24">
      <c r="A232" t="s">
        <v>9</v>
      </c>
      <c r="B232" t="s">
        <v>14</v>
      </c>
      <c r="C232" t="s">
        <v>14</v>
      </c>
      <c r="D232" t="s">
        <v>117</v>
      </c>
      <c r="E232" t="s">
        <v>118</v>
      </c>
      <c r="F232" s="54">
        <v>41579</v>
      </c>
      <c r="G232" t="s">
        <v>119</v>
      </c>
      <c r="I232" t="s">
        <v>1108</v>
      </c>
      <c r="J232" t="s">
        <v>132</v>
      </c>
      <c r="K232" t="s">
        <v>1109</v>
      </c>
      <c r="L232" t="s">
        <v>1110</v>
      </c>
      <c r="M232" t="s">
        <v>1111</v>
      </c>
      <c r="N232" t="s">
        <v>85</v>
      </c>
      <c r="O232" t="s">
        <v>85</v>
      </c>
      <c r="P232">
        <v>15600</v>
      </c>
      <c r="Q232" t="s">
        <v>1112</v>
      </c>
      <c r="R232" t="s">
        <v>75</v>
      </c>
      <c r="S232" t="s">
        <v>170</v>
      </c>
      <c r="T232" t="s">
        <v>436</v>
      </c>
      <c r="U232" t="s">
        <v>202</v>
      </c>
      <c r="V232" t="s">
        <v>202</v>
      </c>
      <c r="W232" t="s">
        <v>10729</v>
      </c>
      <c r="X232" t="s">
        <v>85</v>
      </c>
    </row>
    <row r="233" spans="1:24">
      <c r="A233" t="s">
        <v>9</v>
      </c>
      <c r="B233" t="s">
        <v>14</v>
      </c>
      <c r="C233" t="s">
        <v>14</v>
      </c>
      <c r="D233" t="s">
        <v>117</v>
      </c>
      <c r="E233" t="s">
        <v>118</v>
      </c>
      <c r="F233" s="54">
        <v>41579</v>
      </c>
      <c r="G233" t="s">
        <v>125</v>
      </c>
      <c r="I233" t="s">
        <v>923</v>
      </c>
      <c r="J233" t="s">
        <v>132</v>
      </c>
      <c r="K233" t="s">
        <v>924</v>
      </c>
      <c r="L233" t="s">
        <v>925</v>
      </c>
      <c r="M233" t="s">
        <v>926</v>
      </c>
      <c r="N233" t="s">
        <v>85</v>
      </c>
      <c r="O233" t="s">
        <v>199</v>
      </c>
      <c r="P233">
        <v>54947.74</v>
      </c>
      <c r="Q233" t="s">
        <v>927</v>
      </c>
      <c r="R233" t="s">
        <v>75</v>
      </c>
      <c r="S233" t="s">
        <v>155</v>
      </c>
      <c r="T233" t="s">
        <v>785</v>
      </c>
      <c r="U233" t="s">
        <v>157</v>
      </c>
      <c r="V233" t="s">
        <v>157</v>
      </c>
      <c r="W233" t="s">
        <v>10731</v>
      </c>
      <c r="X233" t="s">
        <v>10739</v>
      </c>
    </row>
    <row r="234" spans="1:24">
      <c r="A234" t="s">
        <v>9</v>
      </c>
      <c r="B234" t="s">
        <v>14</v>
      </c>
      <c r="C234" t="s">
        <v>14</v>
      </c>
      <c r="D234" t="s">
        <v>117</v>
      </c>
      <c r="E234" t="s">
        <v>118</v>
      </c>
      <c r="F234" s="54">
        <v>41579</v>
      </c>
      <c r="G234" t="s">
        <v>72</v>
      </c>
      <c r="I234" t="s">
        <v>938</v>
      </c>
      <c r="J234" t="s">
        <v>132</v>
      </c>
      <c r="K234" t="s">
        <v>939</v>
      </c>
      <c r="L234" t="s">
        <v>940</v>
      </c>
      <c r="M234" t="s">
        <v>941</v>
      </c>
      <c r="N234" t="s">
        <v>85</v>
      </c>
      <c r="O234" t="s">
        <v>85</v>
      </c>
      <c r="P234">
        <v>2700</v>
      </c>
      <c r="Q234" t="s">
        <v>942</v>
      </c>
      <c r="R234" t="s">
        <v>75</v>
      </c>
      <c r="S234" t="s">
        <v>170</v>
      </c>
      <c r="T234" t="s">
        <v>171</v>
      </c>
      <c r="U234" t="s">
        <v>157</v>
      </c>
      <c r="V234" t="s">
        <v>157</v>
      </c>
      <c r="W234" t="s">
        <v>10729</v>
      </c>
      <c r="X234" t="s">
        <v>85</v>
      </c>
    </row>
    <row r="235" spans="1:24">
      <c r="A235" t="s">
        <v>9</v>
      </c>
      <c r="B235" t="s">
        <v>14</v>
      </c>
      <c r="C235" t="s">
        <v>14</v>
      </c>
      <c r="D235" t="s">
        <v>117</v>
      </c>
      <c r="E235" t="s">
        <v>118</v>
      </c>
      <c r="F235" s="54">
        <v>41579</v>
      </c>
      <c r="G235" t="s">
        <v>119</v>
      </c>
      <c r="I235" t="s">
        <v>1034</v>
      </c>
      <c r="J235" t="s">
        <v>132</v>
      </c>
      <c r="K235" t="s">
        <v>1035</v>
      </c>
      <c r="L235" t="s">
        <v>238</v>
      </c>
      <c r="M235" t="s">
        <v>76</v>
      </c>
      <c r="N235" t="s">
        <v>85</v>
      </c>
      <c r="O235" t="s">
        <v>85</v>
      </c>
      <c r="P235">
        <v>8320</v>
      </c>
      <c r="Q235" t="s">
        <v>1036</v>
      </c>
      <c r="R235" t="s">
        <v>75</v>
      </c>
      <c r="W235" t="s">
        <v>10729</v>
      </c>
      <c r="X235" t="s">
        <v>10737</v>
      </c>
    </row>
    <row r="236" spans="1:24">
      <c r="A236" t="s">
        <v>9</v>
      </c>
      <c r="B236" t="s">
        <v>14</v>
      </c>
      <c r="C236" t="s">
        <v>14</v>
      </c>
      <c r="D236" t="s">
        <v>117</v>
      </c>
      <c r="E236" t="s">
        <v>118</v>
      </c>
      <c r="F236" s="54">
        <v>41579</v>
      </c>
      <c r="G236" t="s">
        <v>119</v>
      </c>
      <c r="I236" t="s">
        <v>1065</v>
      </c>
      <c r="J236" t="s">
        <v>132</v>
      </c>
      <c r="K236" t="s">
        <v>1066</v>
      </c>
      <c r="L236" t="s">
        <v>1067</v>
      </c>
      <c r="M236" t="s">
        <v>1068</v>
      </c>
      <c r="N236" t="s">
        <v>85</v>
      </c>
      <c r="O236" t="s">
        <v>85</v>
      </c>
      <c r="P236">
        <v>6240</v>
      </c>
      <c r="Q236" t="s">
        <v>1069</v>
      </c>
      <c r="R236" t="s">
        <v>75</v>
      </c>
      <c r="S236" t="s">
        <v>170</v>
      </c>
      <c r="T236" t="s">
        <v>171</v>
      </c>
      <c r="U236" t="s">
        <v>321</v>
      </c>
      <c r="V236" t="s">
        <v>321</v>
      </c>
      <c r="W236" t="s">
        <v>10729</v>
      </c>
      <c r="X236" t="s">
        <v>85</v>
      </c>
    </row>
    <row r="237" spans="1:24">
      <c r="A237" t="s">
        <v>3</v>
      </c>
      <c r="B237" t="s">
        <v>8</v>
      </c>
      <c r="C237" t="s">
        <v>3232</v>
      </c>
      <c r="D237" t="s">
        <v>117</v>
      </c>
      <c r="E237" t="s">
        <v>118</v>
      </c>
      <c r="F237" s="54">
        <v>41605</v>
      </c>
      <c r="G237" t="s">
        <v>119</v>
      </c>
      <c r="I237" t="s">
        <v>3233</v>
      </c>
      <c r="J237" t="s">
        <v>73</v>
      </c>
      <c r="K237" t="s">
        <v>3234</v>
      </c>
      <c r="L237" t="s">
        <v>3235</v>
      </c>
      <c r="M237" t="s">
        <v>3236</v>
      </c>
      <c r="N237" t="s">
        <v>85</v>
      </c>
      <c r="O237" t="s">
        <v>85</v>
      </c>
      <c r="P237">
        <v>21451.876</v>
      </c>
      <c r="Q237" t="s">
        <v>3237</v>
      </c>
      <c r="R237" t="s">
        <v>75</v>
      </c>
      <c r="W237" t="s">
        <v>10729</v>
      </c>
      <c r="X237" t="s">
        <v>85</v>
      </c>
    </row>
    <row r="238" spans="1:24">
      <c r="A238" t="s">
        <v>9</v>
      </c>
      <c r="B238" t="s">
        <v>14</v>
      </c>
      <c r="C238" t="s">
        <v>14</v>
      </c>
      <c r="D238" t="s">
        <v>117</v>
      </c>
      <c r="E238" t="s">
        <v>118</v>
      </c>
      <c r="F238" s="54">
        <v>41579</v>
      </c>
      <c r="G238" t="s">
        <v>119</v>
      </c>
      <c r="I238" t="s">
        <v>918</v>
      </c>
      <c r="J238" t="s">
        <v>132</v>
      </c>
      <c r="K238" t="s">
        <v>919</v>
      </c>
      <c r="L238" t="s">
        <v>920</v>
      </c>
      <c r="M238" t="s">
        <v>921</v>
      </c>
      <c r="N238" t="s">
        <v>85</v>
      </c>
      <c r="O238" t="s">
        <v>85</v>
      </c>
      <c r="P238">
        <v>37369.800000000003</v>
      </c>
      <c r="Q238" t="s">
        <v>922</v>
      </c>
      <c r="R238" t="s">
        <v>75</v>
      </c>
      <c r="S238" t="s">
        <v>170</v>
      </c>
      <c r="T238" t="s">
        <v>187</v>
      </c>
      <c r="U238" t="s">
        <v>157</v>
      </c>
      <c r="V238" t="s">
        <v>157</v>
      </c>
      <c r="W238" t="s">
        <v>10730</v>
      </c>
      <c r="X238" t="s">
        <v>85</v>
      </c>
    </row>
    <row r="239" spans="1:24">
      <c r="A239" t="s">
        <v>3</v>
      </c>
      <c r="B239" t="s">
        <v>112</v>
      </c>
      <c r="C239" t="s">
        <v>269</v>
      </c>
      <c r="D239" t="s">
        <v>117</v>
      </c>
      <c r="E239" t="s">
        <v>118</v>
      </c>
      <c r="F239" s="54">
        <v>41605</v>
      </c>
      <c r="G239" t="s">
        <v>119</v>
      </c>
      <c r="H239" t="s">
        <v>1473</v>
      </c>
      <c r="I239" t="s">
        <v>3352</v>
      </c>
      <c r="J239" t="s">
        <v>73</v>
      </c>
      <c r="K239" t="s">
        <v>3353</v>
      </c>
      <c r="L239" t="s">
        <v>2428</v>
      </c>
      <c r="M239" t="s">
        <v>2429</v>
      </c>
      <c r="N239" t="s">
        <v>85</v>
      </c>
      <c r="O239" t="s">
        <v>85</v>
      </c>
      <c r="P239">
        <v>1719.4127000000001</v>
      </c>
      <c r="Q239" t="s">
        <v>3354</v>
      </c>
      <c r="R239" t="s">
        <v>75</v>
      </c>
      <c r="W239" t="s">
        <v>10729</v>
      </c>
      <c r="X239" t="s">
        <v>85</v>
      </c>
    </row>
    <row r="240" spans="1:24">
      <c r="A240" t="s">
        <v>9</v>
      </c>
      <c r="B240" t="s">
        <v>14</v>
      </c>
      <c r="C240" t="s">
        <v>14</v>
      </c>
      <c r="D240" t="s">
        <v>117</v>
      </c>
      <c r="E240" t="s">
        <v>118</v>
      </c>
      <c r="F240" s="54">
        <v>41579</v>
      </c>
      <c r="G240" t="s">
        <v>119</v>
      </c>
      <c r="I240" t="s">
        <v>1113</v>
      </c>
      <c r="J240" t="s">
        <v>132</v>
      </c>
      <c r="K240" t="s">
        <v>1114</v>
      </c>
      <c r="L240" t="s">
        <v>1115</v>
      </c>
      <c r="M240" t="s">
        <v>1116</v>
      </c>
      <c r="N240" t="s">
        <v>85</v>
      </c>
      <c r="O240" t="s">
        <v>85</v>
      </c>
      <c r="P240">
        <v>17634.5</v>
      </c>
      <c r="Q240" t="s">
        <v>1117</v>
      </c>
      <c r="R240" t="s">
        <v>75</v>
      </c>
      <c r="S240" t="s">
        <v>155</v>
      </c>
      <c r="T240" t="s">
        <v>156</v>
      </c>
      <c r="U240" t="s">
        <v>157</v>
      </c>
      <c r="V240" t="s">
        <v>157</v>
      </c>
      <c r="W240" t="s">
        <v>10729</v>
      </c>
      <c r="X240" t="s">
        <v>85</v>
      </c>
    </row>
    <row r="241" spans="1:24">
      <c r="A241" t="s">
        <v>9</v>
      </c>
      <c r="B241" t="s">
        <v>14</v>
      </c>
      <c r="C241" t="s">
        <v>14</v>
      </c>
      <c r="D241" t="s">
        <v>117</v>
      </c>
      <c r="E241" t="s">
        <v>118</v>
      </c>
      <c r="F241" s="54">
        <v>41579</v>
      </c>
      <c r="G241" t="s">
        <v>119</v>
      </c>
      <c r="I241" t="s">
        <v>918</v>
      </c>
      <c r="J241" t="s">
        <v>132</v>
      </c>
      <c r="K241" t="s">
        <v>919</v>
      </c>
      <c r="L241" t="s">
        <v>920</v>
      </c>
      <c r="M241" t="s">
        <v>921</v>
      </c>
      <c r="N241" t="s">
        <v>85</v>
      </c>
      <c r="O241" t="s">
        <v>85</v>
      </c>
      <c r="P241">
        <v>31141.5</v>
      </c>
      <c r="Q241" t="s">
        <v>922</v>
      </c>
      <c r="R241" t="s">
        <v>75</v>
      </c>
      <c r="S241" t="s">
        <v>170</v>
      </c>
      <c r="T241" t="s">
        <v>187</v>
      </c>
      <c r="U241" t="s">
        <v>157</v>
      </c>
      <c r="V241" t="s">
        <v>157</v>
      </c>
      <c r="W241" t="s">
        <v>10730</v>
      </c>
      <c r="X241" t="s">
        <v>85</v>
      </c>
    </row>
    <row r="242" spans="1:24">
      <c r="A242" t="s">
        <v>9</v>
      </c>
      <c r="B242" t="s">
        <v>14</v>
      </c>
      <c r="C242" t="s">
        <v>14</v>
      </c>
      <c r="D242" t="s">
        <v>117</v>
      </c>
      <c r="E242" t="s">
        <v>118</v>
      </c>
      <c r="F242" s="54">
        <v>41579</v>
      </c>
      <c r="G242" t="s">
        <v>119</v>
      </c>
      <c r="I242" t="s">
        <v>1113</v>
      </c>
      <c r="J242" t="s">
        <v>132</v>
      </c>
      <c r="K242" t="s">
        <v>1114</v>
      </c>
      <c r="L242" t="s">
        <v>1115</v>
      </c>
      <c r="M242" t="s">
        <v>1116</v>
      </c>
      <c r="N242" t="s">
        <v>85</v>
      </c>
      <c r="O242" t="s">
        <v>85</v>
      </c>
      <c r="P242">
        <v>60774</v>
      </c>
      <c r="Q242" t="s">
        <v>1117</v>
      </c>
      <c r="R242" t="s">
        <v>75</v>
      </c>
      <c r="S242" t="s">
        <v>155</v>
      </c>
      <c r="T242" t="s">
        <v>156</v>
      </c>
      <c r="U242" t="s">
        <v>157</v>
      </c>
      <c r="V242" t="s">
        <v>157</v>
      </c>
      <c r="W242" t="s">
        <v>10729</v>
      </c>
      <c r="X242" t="s">
        <v>85</v>
      </c>
    </row>
    <row r="243" spans="1:24">
      <c r="A243" t="s">
        <v>5</v>
      </c>
      <c r="B243" t="s">
        <v>12</v>
      </c>
      <c r="C243" t="s">
        <v>77</v>
      </c>
      <c r="D243" t="s">
        <v>117</v>
      </c>
      <c r="E243" t="s">
        <v>118</v>
      </c>
      <c r="F243" s="54">
        <v>41596</v>
      </c>
      <c r="G243" t="s">
        <v>119</v>
      </c>
      <c r="I243" t="s">
        <v>2445</v>
      </c>
      <c r="J243" t="s">
        <v>74</v>
      </c>
      <c r="K243" t="s">
        <v>2446</v>
      </c>
      <c r="L243" t="s">
        <v>776</v>
      </c>
      <c r="M243" t="s">
        <v>777</v>
      </c>
      <c r="N243" t="s">
        <v>85</v>
      </c>
      <c r="O243" t="s">
        <v>213</v>
      </c>
      <c r="P243">
        <v>8546.7315999999992</v>
      </c>
      <c r="Q243" t="s">
        <v>2447</v>
      </c>
      <c r="R243" t="s">
        <v>75</v>
      </c>
      <c r="W243" t="s">
        <v>10729</v>
      </c>
      <c r="X243" t="s">
        <v>10739</v>
      </c>
    </row>
    <row r="244" spans="1:24">
      <c r="A244" t="s">
        <v>3</v>
      </c>
      <c r="B244" t="s">
        <v>13</v>
      </c>
      <c r="C244" t="s">
        <v>217</v>
      </c>
      <c r="D244" t="s">
        <v>117</v>
      </c>
      <c r="E244" t="s">
        <v>118</v>
      </c>
      <c r="F244" s="54">
        <v>41603</v>
      </c>
      <c r="G244" t="s">
        <v>72</v>
      </c>
      <c r="H244" t="s">
        <v>218</v>
      </c>
      <c r="I244" t="s">
        <v>3116</v>
      </c>
      <c r="J244" t="s">
        <v>73</v>
      </c>
      <c r="K244" t="s">
        <v>3112</v>
      </c>
      <c r="L244" t="s">
        <v>3113</v>
      </c>
      <c r="M244" t="s">
        <v>3114</v>
      </c>
      <c r="N244" t="s">
        <v>85</v>
      </c>
      <c r="O244" t="s">
        <v>85</v>
      </c>
      <c r="P244">
        <v>-52263.369200000001</v>
      </c>
      <c r="Q244" t="s">
        <v>3115</v>
      </c>
      <c r="R244" t="s">
        <v>75</v>
      </c>
      <c r="W244" t="s">
        <v>10729</v>
      </c>
      <c r="X244" t="s">
        <v>85</v>
      </c>
    </row>
    <row r="245" spans="1:24">
      <c r="A245" t="s">
        <v>9</v>
      </c>
      <c r="B245" t="s">
        <v>14</v>
      </c>
      <c r="C245" t="s">
        <v>14</v>
      </c>
      <c r="D245" t="s">
        <v>117</v>
      </c>
      <c r="E245" t="s">
        <v>118</v>
      </c>
      <c r="F245" s="54">
        <v>41579</v>
      </c>
      <c r="G245" t="s">
        <v>72</v>
      </c>
      <c r="I245" t="s">
        <v>951</v>
      </c>
      <c r="J245" t="s">
        <v>132</v>
      </c>
      <c r="K245" t="s">
        <v>952</v>
      </c>
      <c r="L245" t="s">
        <v>953</v>
      </c>
      <c r="M245" t="s">
        <v>954</v>
      </c>
      <c r="N245" t="s">
        <v>85</v>
      </c>
      <c r="O245" t="s">
        <v>85</v>
      </c>
      <c r="P245">
        <v>18125.919999999998</v>
      </c>
      <c r="Q245" t="s">
        <v>955</v>
      </c>
      <c r="R245" t="s">
        <v>75</v>
      </c>
      <c r="W245" t="s">
        <v>10729</v>
      </c>
      <c r="X245" t="s">
        <v>85</v>
      </c>
    </row>
    <row r="246" spans="1:24">
      <c r="A246" t="s">
        <v>3</v>
      </c>
      <c r="B246" t="s">
        <v>13</v>
      </c>
      <c r="C246" t="s">
        <v>217</v>
      </c>
      <c r="D246" t="s">
        <v>117</v>
      </c>
      <c r="E246" t="s">
        <v>118</v>
      </c>
      <c r="F246" s="54">
        <v>41603</v>
      </c>
      <c r="G246" t="s">
        <v>72</v>
      </c>
      <c r="H246" t="s">
        <v>218</v>
      </c>
      <c r="I246" t="s">
        <v>3111</v>
      </c>
      <c r="J246" t="s">
        <v>73</v>
      </c>
      <c r="K246" t="s">
        <v>3112</v>
      </c>
      <c r="L246" t="s">
        <v>3113</v>
      </c>
      <c r="M246" t="s">
        <v>3114</v>
      </c>
      <c r="N246" t="s">
        <v>85</v>
      </c>
      <c r="O246" t="s">
        <v>85</v>
      </c>
      <c r="P246">
        <v>-67647.342199999999</v>
      </c>
      <c r="Q246" t="s">
        <v>3115</v>
      </c>
      <c r="R246" t="s">
        <v>75</v>
      </c>
      <c r="W246" t="s">
        <v>10729</v>
      </c>
      <c r="X246" t="s">
        <v>85</v>
      </c>
    </row>
    <row r="247" spans="1:24">
      <c r="A247" t="s">
        <v>3</v>
      </c>
      <c r="B247" t="s">
        <v>13</v>
      </c>
      <c r="C247" t="s">
        <v>217</v>
      </c>
      <c r="D247" t="s">
        <v>117</v>
      </c>
      <c r="E247" t="s">
        <v>118</v>
      </c>
      <c r="F247" s="54">
        <v>41603</v>
      </c>
      <c r="G247" t="s">
        <v>72</v>
      </c>
      <c r="H247" t="s">
        <v>218</v>
      </c>
      <c r="I247" t="s">
        <v>3117</v>
      </c>
      <c r="J247" t="s">
        <v>73</v>
      </c>
      <c r="K247" t="s">
        <v>3112</v>
      </c>
      <c r="L247" t="s">
        <v>3113</v>
      </c>
      <c r="M247" t="s">
        <v>3114</v>
      </c>
      <c r="N247" t="s">
        <v>85</v>
      </c>
      <c r="O247" t="s">
        <v>1004</v>
      </c>
      <c r="P247">
        <v>67647.342199999999</v>
      </c>
      <c r="Q247" t="s">
        <v>3115</v>
      </c>
      <c r="R247" t="s">
        <v>75</v>
      </c>
      <c r="W247" t="s">
        <v>10730</v>
      </c>
      <c r="X247" t="s">
        <v>10739</v>
      </c>
    </row>
    <row r="248" spans="1:24">
      <c r="A248" t="s">
        <v>9</v>
      </c>
      <c r="B248" t="s">
        <v>14</v>
      </c>
      <c r="C248" t="s">
        <v>14</v>
      </c>
      <c r="D248" t="s">
        <v>117</v>
      </c>
      <c r="E248" t="s">
        <v>118</v>
      </c>
      <c r="F248" s="54">
        <v>41579</v>
      </c>
      <c r="G248" t="s">
        <v>72</v>
      </c>
      <c r="H248" t="s">
        <v>2197</v>
      </c>
      <c r="I248" t="s">
        <v>904</v>
      </c>
      <c r="J248" t="s">
        <v>132</v>
      </c>
      <c r="K248" t="s">
        <v>905</v>
      </c>
      <c r="L248" t="s">
        <v>3617</v>
      </c>
      <c r="M248" t="s">
        <v>3618</v>
      </c>
      <c r="N248" t="s">
        <v>85</v>
      </c>
      <c r="O248" t="s">
        <v>85</v>
      </c>
      <c r="P248">
        <v>37281.599999999999</v>
      </c>
      <c r="Q248" t="s">
        <v>906</v>
      </c>
      <c r="R248" t="s">
        <v>75</v>
      </c>
      <c r="S248" t="s">
        <v>170</v>
      </c>
      <c r="T248" t="s">
        <v>187</v>
      </c>
      <c r="U248" t="s">
        <v>179</v>
      </c>
      <c r="V248" t="s">
        <v>364</v>
      </c>
      <c r="W248" t="s">
        <v>10731</v>
      </c>
      <c r="X248" t="s">
        <v>85</v>
      </c>
    </row>
    <row r="249" spans="1:24">
      <c r="A249" t="s">
        <v>9</v>
      </c>
      <c r="B249" t="s">
        <v>15</v>
      </c>
      <c r="C249" t="s">
        <v>15</v>
      </c>
      <c r="D249" t="s">
        <v>117</v>
      </c>
      <c r="E249" t="s">
        <v>118</v>
      </c>
      <c r="F249" s="54">
        <v>41604</v>
      </c>
      <c r="G249" t="s">
        <v>72</v>
      </c>
      <c r="I249" t="s">
        <v>2981</v>
      </c>
      <c r="J249" t="s">
        <v>132</v>
      </c>
      <c r="K249" t="s">
        <v>295</v>
      </c>
      <c r="L249" t="s">
        <v>296</v>
      </c>
      <c r="M249" t="s">
        <v>297</v>
      </c>
      <c r="N249" t="s">
        <v>85</v>
      </c>
      <c r="O249" t="s">
        <v>85</v>
      </c>
      <c r="P249">
        <v>-7202.3010999999997</v>
      </c>
      <c r="Q249" t="s">
        <v>298</v>
      </c>
      <c r="R249" t="s">
        <v>75</v>
      </c>
      <c r="W249" t="s">
        <v>10729</v>
      </c>
      <c r="X249" t="s">
        <v>85</v>
      </c>
    </row>
    <row r="250" spans="1:24">
      <c r="A250" t="s">
        <v>9</v>
      </c>
      <c r="B250" t="s">
        <v>14</v>
      </c>
      <c r="C250" t="s">
        <v>14</v>
      </c>
      <c r="D250" t="s">
        <v>117</v>
      </c>
      <c r="E250" t="s">
        <v>118</v>
      </c>
      <c r="F250" s="54">
        <v>41604</v>
      </c>
      <c r="G250" t="s">
        <v>119</v>
      </c>
      <c r="I250" t="s">
        <v>3045</v>
      </c>
      <c r="J250" t="s">
        <v>132</v>
      </c>
      <c r="K250" t="s">
        <v>944</v>
      </c>
      <c r="L250" t="s">
        <v>945</v>
      </c>
      <c r="M250" t="s">
        <v>946</v>
      </c>
      <c r="N250" t="s">
        <v>85</v>
      </c>
      <c r="O250" t="s">
        <v>85</v>
      </c>
      <c r="P250">
        <v>5662</v>
      </c>
      <c r="Q250" t="s">
        <v>947</v>
      </c>
      <c r="R250" t="s">
        <v>75</v>
      </c>
      <c r="S250" t="s">
        <v>155</v>
      </c>
      <c r="T250" t="s">
        <v>156</v>
      </c>
      <c r="U250" t="s">
        <v>179</v>
      </c>
      <c r="V250" t="s">
        <v>180</v>
      </c>
      <c r="W250" t="s">
        <v>10731</v>
      </c>
      <c r="X250" t="s">
        <v>10737</v>
      </c>
    </row>
    <row r="251" spans="1:24">
      <c r="A251" t="s">
        <v>9</v>
      </c>
      <c r="B251" t="s">
        <v>14</v>
      </c>
      <c r="C251" t="s">
        <v>14</v>
      </c>
      <c r="D251" t="s">
        <v>117</v>
      </c>
      <c r="E251" t="s">
        <v>118</v>
      </c>
      <c r="F251" s="54">
        <v>41604</v>
      </c>
      <c r="G251" t="s">
        <v>119</v>
      </c>
      <c r="I251" t="s">
        <v>3024</v>
      </c>
      <c r="J251" t="s">
        <v>132</v>
      </c>
      <c r="K251" t="s">
        <v>944</v>
      </c>
      <c r="L251" t="s">
        <v>945</v>
      </c>
      <c r="M251" t="s">
        <v>946</v>
      </c>
      <c r="N251" t="s">
        <v>85</v>
      </c>
      <c r="O251" t="s">
        <v>85</v>
      </c>
      <c r="P251">
        <v>-5662</v>
      </c>
      <c r="Q251" t="s">
        <v>947</v>
      </c>
      <c r="R251" t="s">
        <v>75</v>
      </c>
      <c r="S251" t="s">
        <v>155</v>
      </c>
      <c r="T251" t="s">
        <v>156</v>
      </c>
      <c r="U251" t="s">
        <v>179</v>
      </c>
      <c r="V251" t="s">
        <v>180</v>
      </c>
      <c r="W251" t="s">
        <v>10729</v>
      </c>
      <c r="X251" t="s">
        <v>10737</v>
      </c>
    </row>
    <row r="252" spans="1:24">
      <c r="A252" t="s">
        <v>9</v>
      </c>
      <c r="B252" t="s">
        <v>14</v>
      </c>
      <c r="C252" t="s">
        <v>14</v>
      </c>
      <c r="D252" t="s">
        <v>117</v>
      </c>
      <c r="E252" t="s">
        <v>118</v>
      </c>
      <c r="F252" s="54">
        <v>41604</v>
      </c>
      <c r="G252" t="s">
        <v>119</v>
      </c>
      <c r="I252" t="s">
        <v>3045</v>
      </c>
      <c r="J252" t="s">
        <v>132</v>
      </c>
      <c r="K252" t="s">
        <v>944</v>
      </c>
      <c r="L252" t="s">
        <v>945</v>
      </c>
      <c r="M252" t="s">
        <v>946</v>
      </c>
      <c r="N252" t="s">
        <v>85</v>
      </c>
      <c r="O252" t="s">
        <v>85</v>
      </c>
      <c r="P252">
        <v>113240</v>
      </c>
      <c r="Q252" t="s">
        <v>947</v>
      </c>
      <c r="R252" t="s">
        <v>75</v>
      </c>
      <c r="S252" t="s">
        <v>155</v>
      </c>
      <c r="T252" t="s">
        <v>156</v>
      </c>
      <c r="U252" t="s">
        <v>179</v>
      </c>
      <c r="V252" t="s">
        <v>180</v>
      </c>
      <c r="W252" t="s">
        <v>10731</v>
      </c>
      <c r="X252" t="s">
        <v>10737</v>
      </c>
    </row>
    <row r="253" spans="1:24">
      <c r="A253" t="s">
        <v>9</v>
      </c>
      <c r="B253" t="s">
        <v>14</v>
      </c>
      <c r="C253" t="s">
        <v>14</v>
      </c>
      <c r="D253" t="s">
        <v>117</v>
      </c>
      <c r="E253" t="s">
        <v>118</v>
      </c>
      <c r="F253" s="54">
        <v>41604</v>
      </c>
      <c r="G253" t="s">
        <v>119</v>
      </c>
      <c r="I253" t="s">
        <v>3045</v>
      </c>
      <c r="J253" t="s">
        <v>132</v>
      </c>
      <c r="K253" t="s">
        <v>944</v>
      </c>
      <c r="L253" t="s">
        <v>945</v>
      </c>
      <c r="M253" t="s">
        <v>946</v>
      </c>
      <c r="N253" t="s">
        <v>85</v>
      </c>
      <c r="O253" t="s">
        <v>85</v>
      </c>
      <c r="P253">
        <v>69010.5</v>
      </c>
      <c r="Q253" t="s">
        <v>947</v>
      </c>
      <c r="R253" t="s">
        <v>75</v>
      </c>
      <c r="S253" t="s">
        <v>155</v>
      </c>
      <c r="T253" t="s">
        <v>156</v>
      </c>
      <c r="U253" t="s">
        <v>179</v>
      </c>
      <c r="V253" t="s">
        <v>180</v>
      </c>
      <c r="W253" t="s">
        <v>10731</v>
      </c>
      <c r="X253" t="s">
        <v>10737</v>
      </c>
    </row>
    <row r="254" spans="1:24">
      <c r="A254" t="s">
        <v>9</v>
      </c>
      <c r="B254" t="s">
        <v>14</v>
      </c>
      <c r="C254" t="s">
        <v>14</v>
      </c>
      <c r="D254" t="s">
        <v>117</v>
      </c>
      <c r="E254" t="s">
        <v>118</v>
      </c>
      <c r="F254" s="54">
        <v>41604</v>
      </c>
      <c r="G254" t="s">
        <v>119</v>
      </c>
      <c r="I254" t="s">
        <v>3045</v>
      </c>
      <c r="J254" t="s">
        <v>132</v>
      </c>
      <c r="K254" t="s">
        <v>944</v>
      </c>
      <c r="L254" t="s">
        <v>945</v>
      </c>
      <c r="M254" t="s">
        <v>946</v>
      </c>
      <c r="N254" t="s">
        <v>85</v>
      </c>
      <c r="O254" t="s">
        <v>85</v>
      </c>
      <c r="P254">
        <v>5662</v>
      </c>
      <c r="Q254" t="s">
        <v>947</v>
      </c>
      <c r="R254" t="s">
        <v>75</v>
      </c>
      <c r="S254" t="s">
        <v>155</v>
      </c>
      <c r="T254" t="s">
        <v>156</v>
      </c>
      <c r="U254" t="s">
        <v>179</v>
      </c>
      <c r="V254" t="s">
        <v>180</v>
      </c>
      <c r="W254" t="s">
        <v>10731</v>
      </c>
      <c r="X254" t="s">
        <v>10737</v>
      </c>
    </row>
    <row r="255" spans="1:24">
      <c r="A255" t="s">
        <v>9</v>
      </c>
      <c r="B255" t="s">
        <v>14</v>
      </c>
      <c r="C255" t="s">
        <v>14</v>
      </c>
      <c r="D255" t="s">
        <v>117</v>
      </c>
      <c r="E255" t="s">
        <v>118</v>
      </c>
      <c r="F255" s="54">
        <v>41604</v>
      </c>
      <c r="G255" t="s">
        <v>119</v>
      </c>
      <c r="I255" t="s">
        <v>3024</v>
      </c>
      <c r="J255" t="s">
        <v>132</v>
      </c>
      <c r="K255" t="s">
        <v>944</v>
      </c>
      <c r="L255" t="s">
        <v>945</v>
      </c>
      <c r="M255" t="s">
        <v>946</v>
      </c>
      <c r="N255" t="s">
        <v>85</v>
      </c>
      <c r="O255" t="s">
        <v>85</v>
      </c>
      <c r="P255">
        <v>-5662</v>
      </c>
      <c r="Q255" t="s">
        <v>947</v>
      </c>
      <c r="R255" t="s">
        <v>75</v>
      </c>
      <c r="S255" t="s">
        <v>155</v>
      </c>
      <c r="T255" t="s">
        <v>156</v>
      </c>
      <c r="U255" t="s">
        <v>179</v>
      </c>
      <c r="V255" t="s">
        <v>180</v>
      </c>
      <c r="W255" t="s">
        <v>10729</v>
      </c>
      <c r="X255" t="s">
        <v>10737</v>
      </c>
    </row>
    <row r="256" spans="1:24">
      <c r="A256" t="s">
        <v>5</v>
      </c>
      <c r="B256" t="s">
        <v>17</v>
      </c>
      <c r="C256" t="s">
        <v>17</v>
      </c>
      <c r="D256" t="s">
        <v>117</v>
      </c>
      <c r="E256" t="s">
        <v>118</v>
      </c>
      <c r="F256" s="54">
        <v>41605</v>
      </c>
      <c r="G256" t="s">
        <v>72</v>
      </c>
      <c r="I256" t="s">
        <v>3434</v>
      </c>
      <c r="J256" t="s">
        <v>74</v>
      </c>
      <c r="K256" t="s">
        <v>3376</v>
      </c>
      <c r="L256" t="s">
        <v>238</v>
      </c>
      <c r="M256" t="s">
        <v>76</v>
      </c>
      <c r="N256" t="s">
        <v>85</v>
      </c>
      <c r="O256" t="s">
        <v>1004</v>
      </c>
      <c r="P256">
        <v>-2085.0733</v>
      </c>
      <c r="Q256" t="s">
        <v>3377</v>
      </c>
      <c r="R256" t="s">
        <v>75</v>
      </c>
      <c r="W256" t="s">
        <v>10729</v>
      </c>
      <c r="X256" t="s">
        <v>10739</v>
      </c>
    </row>
    <row r="257" spans="1:24">
      <c r="A257" t="s">
        <v>5</v>
      </c>
      <c r="B257" t="s">
        <v>17</v>
      </c>
      <c r="C257" t="s">
        <v>17</v>
      </c>
      <c r="D257" t="s">
        <v>117</v>
      </c>
      <c r="E257" t="s">
        <v>118</v>
      </c>
      <c r="F257" s="54">
        <v>41605</v>
      </c>
      <c r="G257" t="s">
        <v>72</v>
      </c>
      <c r="I257" t="s">
        <v>3378</v>
      </c>
      <c r="J257" t="s">
        <v>74</v>
      </c>
      <c r="K257" t="s">
        <v>1393</v>
      </c>
      <c r="L257" t="s">
        <v>238</v>
      </c>
      <c r="M257" t="s">
        <v>76</v>
      </c>
      <c r="N257" t="s">
        <v>85</v>
      </c>
      <c r="O257" t="s">
        <v>1004</v>
      </c>
      <c r="P257">
        <v>-1668.491</v>
      </c>
      <c r="Q257" t="s">
        <v>1394</v>
      </c>
      <c r="R257" t="s">
        <v>75</v>
      </c>
      <c r="W257" t="s">
        <v>10729</v>
      </c>
      <c r="X257" t="s">
        <v>10739</v>
      </c>
    </row>
    <row r="258" spans="1:24">
      <c r="A258" t="s">
        <v>5</v>
      </c>
      <c r="B258" t="s">
        <v>17</v>
      </c>
      <c r="C258" t="s">
        <v>17</v>
      </c>
      <c r="D258" t="s">
        <v>117</v>
      </c>
      <c r="E258" t="s">
        <v>118</v>
      </c>
      <c r="F258" s="54">
        <v>41605</v>
      </c>
      <c r="G258" t="s">
        <v>72</v>
      </c>
      <c r="I258" t="s">
        <v>3430</v>
      </c>
      <c r="J258" t="s">
        <v>74</v>
      </c>
      <c r="K258" t="s">
        <v>3376</v>
      </c>
      <c r="L258" t="s">
        <v>238</v>
      </c>
      <c r="M258" t="s">
        <v>76</v>
      </c>
      <c r="N258" t="s">
        <v>85</v>
      </c>
      <c r="O258" t="s">
        <v>1004</v>
      </c>
      <c r="P258">
        <v>2085.0733</v>
      </c>
      <c r="Q258" t="s">
        <v>3377</v>
      </c>
      <c r="R258" t="s">
        <v>75</v>
      </c>
      <c r="W258" t="s">
        <v>10729</v>
      </c>
      <c r="X258" t="s">
        <v>10739</v>
      </c>
    </row>
    <row r="259" spans="1:24">
      <c r="A259" t="s">
        <v>5</v>
      </c>
      <c r="B259" t="s">
        <v>17</v>
      </c>
      <c r="C259" t="s">
        <v>17</v>
      </c>
      <c r="D259" t="s">
        <v>117</v>
      </c>
      <c r="E259" t="s">
        <v>118</v>
      </c>
      <c r="F259" s="54">
        <v>41605</v>
      </c>
      <c r="G259" t="s">
        <v>72</v>
      </c>
      <c r="I259" t="s">
        <v>3437</v>
      </c>
      <c r="J259" t="s">
        <v>74</v>
      </c>
      <c r="K259" t="s">
        <v>3376</v>
      </c>
      <c r="L259" t="s">
        <v>238</v>
      </c>
      <c r="M259" t="s">
        <v>76</v>
      </c>
      <c r="N259" t="s">
        <v>85</v>
      </c>
      <c r="O259" t="s">
        <v>1004</v>
      </c>
      <c r="P259">
        <v>1390.1922</v>
      </c>
      <c r="Q259" t="s">
        <v>3377</v>
      </c>
      <c r="R259" t="s">
        <v>75</v>
      </c>
      <c r="W259" t="s">
        <v>10729</v>
      </c>
      <c r="X259" t="s">
        <v>10739</v>
      </c>
    </row>
    <row r="260" spans="1:24">
      <c r="A260" t="s">
        <v>5</v>
      </c>
      <c r="B260" t="s">
        <v>17</v>
      </c>
      <c r="C260" t="s">
        <v>17</v>
      </c>
      <c r="D260" t="s">
        <v>117</v>
      </c>
      <c r="E260" t="s">
        <v>118</v>
      </c>
      <c r="F260" s="54">
        <v>41605</v>
      </c>
      <c r="G260" t="s">
        <v>72</v>
      </c>
      <c r="I260" t="s">
        <v>3420</v>
      </c>
      <c r="J260" t="s">
        <v>74</v>
      </c>
      <c r="K260" t="s">
        <v>3376</v>
      </c>
      <c r="L260" t="s">
        <v>238</v>
      </c>
      <c r="M260" t="s">
        <v>76</v>
      </c>
      <c r="N260" t="s">
        <v>85</v>
      </c>
      <c r="O260" t="s">
        <v>1004</v>
      </c>
      <c r="P260">
        <v>-1390.1922</v>
      </c>
      <c r="Q260" t="s">
        <v>3377</v>
      </c>
      <c r="R260" t="s">
        <v>75</v>
      </c>
      <c r="W260" t="s">
        <v>10729</v>
      </c>
      <c r="X260" t="s">
        <v>10739</v>
      </c>
    </row>
    <row r="261" spans="1:24">
      <c r="A261" t="s">
        <v>9</v>
      </c>
      <c r="B261" t="s">
        <v>14</v>
      </c>
      <c r="C261" t="s">
        <v>14</v>
      </c>
      <c r="D261" t="s">
        <v>117</v>
      </c>
      <c r="E261" t="s">
        <v>118</v>
      </c>
      <c r="F261" s="54">
        <v>41579</v>
      </c>
      <c r="G261" t="s">
        <v>72</v>
      </c>
      <c r="I261" t="s">
        <v>923</v>
      </c>
      <c r="J261" t="s">
        <v>132</v>
      </c>
      <c r="K261" t="s">
        <v>924</v>
      </c>
      <c r="L261" t="s">
        <v>925</v>
      </c>
      <c r="M261" t="s">
        <v>926</v>
      </c>
      <c r="N261" t="s">
        <v>85</v>
      </c>
      <c r="O261" t="s">
        <v>199</v>
      </c>
      <c r="P261">
        <v>422091.8</v>
      </c>
      <c r="Q261" t="s">
        <v>927</v>
      </c>
      <c r="R261" t="s">
        <v>75</v>
      </c>
      <c r="S261" t="s">
        <v>155</v>
      </c>
      <c r="T261" t="s">
        <v>785</v>
      </c>
      <c r="U261" t="s">
        <v>157</v>
      </c>
      <c r="V261" t="s">
        <v>157</v>
      </c>
      <c r="W261" t="s">
        <v>10731</v>
      </c>
      <c r="X261" t="s">
        <v>10739</v>
      </c>
    </row>
    <row r="262" spans="1:24">
      <c r="A262" t="s">
        <v>9</v>
      </c>
      <c r="B262" t="s">
        <v>14</v>
      </c>
      <c r="C262" t="s">
        <v>14</v>
      </c>
      <c r="D262" t="s">
        <v>117</v>
      </c>
      <c r="E262" t="s">
        <v>118</v>
      </c>
      <c r="F262" s="54">
        <v>41579</v>
      </c>
      <c r="G262" t="s">
        <v>119</v>
      </c>
      <c r="I262" t="s">
        <v>923</v>
      </c>
      <c r="J262" t="s">
        <v>132</v>
      </c>
      <c r="K262" t="s">
        <v>924</v>
      </c>
      <c r="L262" t="s">
        <v>925</v>
      </c>
      <c r="M262" t="s">
        <v>926</v>
      </c>
      <c r="N262" t="s">
        <v>85</v>
      </c>
      <c r="O262" t="s">
        <v>199</v>
      </c>
      <c r="P262">
        <v>25926.75</v>
      </c>
      <c r="Q262" t="s">
        <v>927</v>
      </c>
      <c r="R262" t="s">
        <v>75</v>
      </c>
      <c r="S262" t="s">
        <v>155</v>
      </c>
      <c r="T262" t="s">
        <v>785</v>
      </c>
      <c r="U262" t="s">
        <v>157</v>
      </c>
      <c r="V262" t="s">
        <v>157</v>
      </c>
      <c r="W262" t="s">
        <v>10731</v>
      </c>
      <c r="X262" t="s">
        <v>10739</v>
      </c>
    </row>
    <row r="263" spans="1:24">
      <c r="A263" t="s">
        <v>3</v>
      </c>
      <c r="B263" t="s">
        <v>112</v>
      </c>
      <c r="C263" t="s">
        <v>269</v>
      </c>
      <c r="D263" t="s">
        <v>117</v>
      </c>
      <c r="E263" t="s">
        <v>118</v>
      </c>
      <c r="F263" s="54">
        <v>41584</v>
      </c>
      <c r="G263" t="s">
        <v>72</v>
      </c>
      <c r="H263" t="s">
        <v>1192</v>
      </c>
      <c r="I263" t="s">
        <v>1210</v>
      </c>
      <c r="J263" t="s">
        <v>73</v>
      </c>
      <c r="K263" t="s">
        <v>1211</v>
      </c>
      <c r="L263" t="s">
        <v>1195</v>
      </c>
      <c r="M263" t="s">
        <v>1196</v>
      </c>
      <c r="N263" t="s">
        <v>85</v>
      </c>
      <c r="O263" t="s">
        <v>85</v>
      </c>
      <c r="P263">
        <v>679.71720000000005</v>
      </c>
      <c r="Q263" t="s">
        <v>1212</v>
      </c>
      <c r="R263" t="s">
        <v>75</v>
      </c>
      <c r="W263" t="s">
        <v>10729</v>
      </c>
      <c r="X263" t="s">
        <v>10737</v>
      </c>
    </row>
    <row r="264" spans="1:24">
      <c r="A264" t="s">
        <v>5</v>
      </c>
      <c r="B264" t="s">
        <v>17</v>
      </c>
      <c r="C264" t="s">
        <v>17</v>
      </c>
      <c r="D264" t="s">
        <v>117</v>
      </c>
      <c r="E264" t="s">
        <v>118</v>
      </c>
      <c r="F264" s="54">
        <v>41579</v>
      </c>
      <c r="G264" t="s">
        <v>72</v>
      </c>
      <c r="I264" t="s">
        <v>337</v>
      </c>
      <c r="J264" t="s">
        <v>74</v>
      </c>
      <c r="K264" t="s">
        <v>338</v>
      </c>
      <c r="L264" t="s">
        <v>339</v>
      </c>
      <c r="M264" t="s">
        <v>340</v>
      </c>
      <c r="N264" t="s">
        <v>85</v>
      </c>
      <c r="O264" t="s">
        <v>85</v>
      </c>
      <c r="P264">
        <v>67.884200000000007</v>
      </c>
      <c r="Q264" t="s">
        <v>341</v>
      </c>
      <c r="R264" t="s">
        <v>75</v>
      </c>
      <c r="W264" t="s">
        <v>10729</v>
      </c>
      <c r="X264" t="s">
        <v>85</v>
      </c>
    </row>
    <row r="265" spans="1:24">
      <c r="A265" t="s">
        <v>9</v>
      </c>
      <c r="B265" t="s">
        <v>14</v>
      </c>
      <c r="C265" t="s">
        <v>14</v>
      </c>
      <c r="D265" t="s">
        <v>117</v>
      </c>
      <c r="E265" t="s">
        <v>118</v>
      </c>
      <c r="F265" s="54">
        <v>41579</v>
      </c>
      <c r="G265" t="s">
        <v>72</v>
      </c>
      <c r="H265" t="s">
        <v>999</v>
      </c>
      <c r="I265" t="s">
        <v>1000</v>
      </c>
      <c r="J265" t="s">
        <v>132</v>
      </c>
      <c r="K265" t="s">
        <v>1001</v>
      </c>
      <c r="L265" t="s">
        <v>1002</v>
      </c>
      <c r="M265" t="s">
        <v>1003</v>
      </c>
      <c r="N265" t="s">
        <v>85</v>
      </c>
      <c r="O265" t="s">
        <v>199</v>
      </c>
      <c r="P265">
        <v>68443.220000000074</v>
      </c>
      <c r="Q265" t="s">
        <v>1005</v>
      </c>
      <c r="R265" t="s">
        <v>75</v>
      </c>
      <c r="S265" t="s">
        <v>170</v>
      </c>
      <c r="T265" t="s">
        <v>178</v>
      </c>
      <c r="U265" t="s">
        <v>179</v>
      </c>
      <c r="V265" t="s">
        <v>180</v>
      </c>
      <c r="W265" t="s">
        <v>10731</v>
      </c>
      <c r="X265" t="s">
        <v>10739</v>
      </c>
    </row>
    <row r="266" spans="1:24">
      <c r="A266" t="s">
        <v>9</v>
      </c>
      <c r="B266" t="s">
        <v>14</v>
      </c>
      <c r="C266" t="s">
        <v>14</v>
      </c>
      <c r="D266" t="s">
        <v>117</v>
      </c>
      <c r="E266" t="s">
        <v>118</v>
      </c>
      <c r="F266" s="54">
        <v>41599</v>
      </c>
      <c r="G266" t="s">
        <v>125</v>
      </c>
      <c r="H266" t="s">
        <v>208</v>
      </c>
      <c r="I266" t="s">
        <v>5624</v>
      </c>
      <c r="J266" t="s">
        <v>132</v>
      </c>
      <c r="K266" t="s">
        <v>5625</v>
      </c>
      <c r="L266" t="s">
        <v>211</v>
      </c>
      <c r="M266" t="s">
        <v>212</v>
      </c>
      <c r="N266" t="s">
        <v>85</v>
      </c>
      <c r="O266" t="s">
        <v>85</v>
      </c>
      <c r="P266">
        <v>-311.95</v>
      </c>
      <c r="Q266" t="s">
        <v>5626</v>
      </c>
      <c r="R266" t="s">
        <v>75</v>
      </c>
      <c r="S266" t="s">
        <v>215</v>
      </c>
      <c r="T266" t="s">
        <v>216</v>
      </c>
      <c r="U266" t="s">
        <v>179</v>
      </c>
      <c r="V266" t="s">
        <v>179</v>
      </c>
      <c r="W266" t="s">
        <v>10729</v>
      </c>
      <c r="X266" t="s">
        <v>85</v>
      </c>
    </row>
    <row r="267" spans="1:24">
      <c r="A267" t="s">
        <v>9</v>
      </c>
      <c r="B267" t="s">
        <v>14</v>
      </c>
      <c r="C267" t="s">
        <v>14</v>
      </c>
      <c r="D267" t="s">
        <v>117</v>
      </c>
      <c r="E267" t="s">
        <v>118</v>
      </c>
      <c r="F267" s="54">
        <v>41599</v>
      </c>
      <c r="G267" t="s">
        <v>125</v>
      </c>
      <c r="H267" t="s">
        <v>208</v>
      </c>
      <c r="I267" t="s">
        <v>5627</v>
      </c>
      <c r="J267" t="s">
        <v>132</v>
      </c>
      <c r="K267" t="s">
        <v>5628</v>
      </c>
      <c r="L267" t="s">
        <v>211</v>
      </c>
      <c r="M267" t="s">
        <v>212</v>
      </c>
      <c r="N267" t="s">
        <v>85</v>
      </c>
      <c r="O267" t="s">
        <v>85</v>
      </c>
      <c r="P267">
        <v>-311.95</v>
      </c>
      <c r="Q267" t="s">
        <v>5629</v>
      </c>
      <c r="R267" t="s">
        <v>75</v>
      </c>
      <c r="S267" t="s">
        <v>215</v>
      </c>
      <c r="T267" t="s">
        <v>216</v>
      </c>
      <c r="U267" t="s">
        <v>179</v>
      </c>
      <c r="V267" t="s">
        <v>179</v>
      </c>
      <c r="W267" t="s">
        <v>10729</v>
      </c>
      <c r="X267" t="s">
        <v>85</v>
      </c>
    </row>
    <row r="268" spans="1:24">
      <c r="A268" t="s">
        <v>9</v>
      </c>
      <c r="B268" t="s">
        <v>14</v>
      </c>
      <c r="C268" t="s">
        <v>14</v>
      </c>
      <c r="D268" t="s">
        <v>117</v>
      </c>
      <c r="E268" t="s">
        <v>118</v>
      </c>
      <c r="F268" s="54">
        <v>41579</v>
      </c>
      <c r="G268" t="s">
        <v>72</v>
      </c>
      <c r="H268" t="s">
        <v>1006</v>
      </c>
      <c r="I268" t="s">
        <v>1085</v>
      </c>
      <c r="J268" t="s">
        <v>132</v>
      </c>
      <c r="K268" t="s">
        <v>1086</v>
      </c>
      <c r="L268" t="s">
        <v>1087</v>
      </c>
      <c r="M268" t="s">
        <v>1088</v>
      </c>
      <c r="N268" t="s">
        <v>85</v>
      </c>
      <c r="O268" t="s">
        <v>85</v>
      </c>
      <c r="P268">
        <v>117720</v>
      </c>
      <c r="Q268" t="s">
        <v>1089</v>
      </c>
      <c r="R268" t="s">
        <v>75</v>
      </c>
      <c r="S268" t="s">
        <v>155</v>
      </c>
      <c r="T268" t="s">
        <v>785</v>
      </c>
      <c r="U268" t="s">
        <v>202</v>
      </c>
      <c r="V268" t="s">
        <v>202</v>
      </c>
      <c r="W268" t="s">
        <v>10731</v>
      </c>
      <c r="X268" t="s">
        <v>85</v>
      </c>
    </row>
    <row r="269" spans="1:24">
      <c r="A269" t="s">
        <v>5</v>
      </c>
      <c r="B269" t="s">
        <v>16</v>
      </c>
      <c r="C269" t="s">
        <v>235</v>
      </c>
      <c r="D269" t="s">
        <v>117</v>
      </c>
      <c r="E269" t="s">
        <v>118</v>
      </c>
      <c r="F269" s="54">
        <v>41579</v>
      </c>
      <c r="G269" t="s">
        <v>290</v>
      </c>
      <c r="I269" t="s">
        <v>5618</v>
      </c>
      <c r="J269" t="s">
        <v>74</v>
      </c>
      <c r="K269" t="s">
        <v>5613</v>
      </c>
      <c r="L269" t="s">
        <v>238</v>
      </c>
      <c r="M269" t="s">
        <v>76</v>
      </c>
      <c r="N269" t="s">
        <v>85</v>
      </c>
      <c r="O269" t="s">
        <v>85</v>
      </c>
      <c r="P269">
        <v>-4149</v>
      </c>
      <c r="Q269" t="s">
        <v>5614</v>
      </c>
      <c r="R269" t="s">
        <v>75</v>
      </c>
      <c r="W269" t="s">
        <v>10729</v>
      </c>
      <c r="X269" t="s">
        <v>10737</v>
      </c>
    </row>
    <row r="270" spans="1:24">
      <c r="A270" t="s">
        <v>5</v>
      </c>
      <c r="B270" t="s">
        <v>16</v>
      </c>
      <c r="C270" t="s">
        <v>235</v>
      </c>
      <c r="D270" t="s">
        <v>117</v>
      </c>
      <c r="E270" t="s">
        <v>118</v>
      </c>
      <c r="F270" s="54">
        <v>41579</v>
      </c>
      <c r="G270" t="s">
        <v>290</v>
      </c>
      <c r="I270" t="s">
        <v>5616</v>
      </c>
      <c r="J270" t="s">
        <v>74</v>
      </c>
      <c r="K270" t="s">
        <v>5613</v>
      </c>
      <c r="L270" t="s">
        <v>238</v>
      </c>
      <c r="M270" t="s">
        <v>76</v>
      </c>
      <c r="N270" t="s">
        <v>85</v>
      </c>
      <c r="O270" t="s">
        <v>85</v>
      </c>
      <c r="P270">
        <v>-4149</v>
      </c>
      <c r="Q270" t="s">
        <v>5614</v>
      </c>
      <c r="R270" t="s">
        <v>75</v>
      </c>
      <c r="W270" t="s">
        <v>10729</v>
      </c>
      <c r="X270" t="s">
        <v>10737</v>
      </c>
    </row>
    <row r="271" spans="1:24">
      <c r="A271" t="s">
        <v>5</v>
      </c>
      <c r="B271" t="s">
        <v>16</v>
      </c>
      <c r="C271" t="s">
        <v>235</v>
      </c>
      <c r="D271" t="s">
        <v>117</v>
      </c>
      <c r="E271" t="s">
        <v>118</v>
      </c>
      <c r="F271" s="54">
        <v>41579</v>
      </c>
      <c r="G271" t="s">
        <v>290</v>
      </c>
      <c r="I271" t="s">
        <v>5619</v>
      </c>
      <c r="J271" t="s">
        <v>74</v>
      </c>
      <c r="K271" t="s">
        <v>5613</v>
      </c>
      <c r="L271" t="s">
        <v>238</v>
      </c>
      <c r="M271" t="s">
        <v>76</v>
      </c>
      <c r="N271" t="s">
        <v>85</v>
      </c>
      <c r="O271" t="s">
        <v>85</v>
      </c>
      <c r="P271">
        <v>-41490</v>
      </c>
      <c r="Q271" t="s">
        <v>5614</v>
      </c>
      <c r="R271" t="s">
        <v>75</v>
      </c>
      <c r="W271" t="s">
        <v>10729</v>
      </c>
      <c r="X271" t="s">
        <v>10737</v>
      </c>
    </row>
    <row r="272" spans="1:24">
      <c r="A272" t="s">
        <v>5</v>
      </c>
      <c r="B272" t="s">
        <v>16</v>
      </c>
      <c r="C272" t="s">
        <v>235</v>
      </c>
      <c r="D272" t="s">
        <v>117</v>
      </c>
      <c r="E272" t="s">
        <v>118</v>
      </c>
      <c r="F272" s="54">
        <v>41579</v>
      </c>
      <c r="G272" t="s">
        <v>290</v>
      </c>
      <c r="I272" t="s">
        <v>5609</v>
      </c>
      <c r="J272" t="s">
        <v>74</v>
      </c>
      <c r="K272" t="s">
        <v>5610</v>
      </c>
      <c r="L272" t="s">
        <v>246</v>
      </c>
      <c r="M272" t="s">
        <v>247</v>
      </c>
      <c r="N272" t="s">
        <v>85</v>
      </c>
      <c r="O272" t="s">
        <v>85</v>
      </c>
      <c r="P272">
        <v>-6049.5</v>
      </c>
      <c r="Q272" t="s">
        <v>5611</v>
      </c>
      <c r="R272" t="s">
        <v>75</v>
      </c>
      <c r="W272" t="s">
        <v>10729</v>
      </c>
      <c r="X272" t="s">
        <v>85</v>
      </c>
    </row>
    <row r="273" spans="1:24">
      <c r="A273" t="s">
        <v>5</v>
      </c>
      <c r="B273" t="s">
        <v>16</v>
      </c>
      <c r="C273" t="s">
        <v>235</v>
      </c>
      <c r="D273" t="s">
        <v>117</v>
      </c>
      <c r="E273" t="s">
        <v>118</v>
      </c>
      <c r="F273" s="54">
        <v>41579</v>
      </c>
      <c r="G273" t="s">
        <v>72</v>
      </c>
      <c r="I273" t="s">
        <v>5609</v>
      </c>
      <c r="J273" t="s">
        <v>74</v>
      </c>
      <c r="K273" t="s">
        <v>5610</v>
      </c>
      <c r="L273" t="s">
        <v>246</v>
      </c>
      <c r="M273" t="s">
        <v>247</v>
      </c>
      <c r="N273" t="s">
        <v>85</v>
      </c>
      <c r="O273" t="s">
        <v>85</v>
      </c>
      <c r="P273">
        <v>6049.5</v>
      </c>
      <c r="Q273" t="s">
        <v>5611</v>
      </c>
      <c r="R273" t="s">
        <v>75</v>
      </c>
      <c r="W273" t="s">
        <v>10729</v>
      </c>
      <c r="X273" t="s">
        <v>85</v>
      </c>
    </row>
    <row r="274" spans="1:24">
      <c r="A274" t="s">
        <v>5</v>
      </c>
      <c r="B274" t="s">
        <v>16</v>
      </c>
      <c r="C274" t="s">
        <v>235</v>
      </c>
      <c r="D274" t="s">
        <v>117</v>
      </c>
      <c r="E274" t="s">
        <v>118</v>
      </c>
      <c r="F274" s="54">
        <v>41579</v>
      </c>
      <c r="G274" t="s">
        <v>290</v>
      </c>
      <c r="I274" t="s">
        <v>5621</v>
      </c>
      <c r="J274" t="s">
        <v>74</v>
      </c>
      <c r="K274" t="s">
        <v>5613</v>
      </c>
      <c r="L274" t="s">
        <v>238</v>
      </c>
      <c r="M274" t="s">
        <v>76</v>
      </c>
      <c r="N274" t="s">
        <v>85</v>
      </c>
      <c r="O274" t="s">
        <v>85</v>
      </c>
      <c r="P274">
        <v>-4149</v>
      </c>
      <c r="Q274" t="s">
        <v>5614</v>
      </c>
      <c r="R274" t="s">
        <v>75</v>
      </c>
      <c r="W274" t="s">
        <v>10729</v>
      </c>
      <c r="X274" t="s">
        <v>10737</v>
      </c>
    </row>
    <row r="275" spans="1:24">
      <c r="A275" t="s">
        <v>5</v>
      </c>
      <c r="B275" t="s">
        <v>16</v>
      </c>
      <c r="C275" t="s">
        <v>235</v>
      </c>
      <c r="D275" t="s">
        <v>117</v>
      </c>
      <c r="E275" t="s">
        <v>118</v>
      </c>
      <c r="F275" s="54">
        <v>41579</v>
      </c>
      <c r="G275" t="s">
        <v>290</v>
      </c>
      <c r="I275" t="s">
        <v>5620</v>
      </c>
      <c r="J275" t="s">
        <v>74</v>
      </c>
      <c r="K275" t="s">
        <v>5613</v>
      </c>
      <c r="L275" t="s">
        <v>238</v>
      </c>
      <c r="M275" t="s">
        <v>76</v>
      </c>
      <c r="N275" t="s">
        <v>85</v>
      </c>
      <c r="O275" t="s">
        <v>85</v>
      </c>
      <c r="P275">
        <v>-4149</v>
      </c>
      <c r="Q275" t="s">
        <v>5614</v>
      </c>
      <c r="R275" t="s">
        <v>75</v>
      </c>
      <c r="W275" t="s">
        <v>10729</v>
      </c>
      <c r="X275" t="s">
        <v>10737</v>
      </c>
    </row>
    <row r="276" spans="1:24">
      <c r="A276" t="s">
        <v>5</v>
      </c>
      <c r="B276" t="s">
        <v>16</v>
      </c>
      <c r="C276" t="s">
        <v>235</v>
      </c>
      <c r="D276" t="s">
        <v>117</v>
      </c>
      <c r="E276" t="s">
        <v>118</v>
      </c>
      <c r="F276" s="54">
        <v>41579</v>
      </c>
      <c r="G276" t="s">
        <v>290</v>
      </c>
      <c r="I276" t="s">
        <v>5623</v>
      </c>
      <c r="J276" t="s">
        <v>74</v>
      </c>
      <c r="K276" t="s">
        <v>5613</v>
      </c>
      <c r="L276" t="s">
        <v>238</v>
      </c>
      <c r="M276" t="s">
        <v>76</v>
      </c>
      <c r="N276" t="s">
        <v>85</v>
      </c>
      <c r="O276" t="s">
        <v>85</v>
      </c>
      <c r="P276">
        <v>-4149</v>
      </c>
      <c r="Q276" t="s">
        <v>5614</v>
      </c>
      <c r="R276" t="s">
        <v>75</v>
      </c>
      <c r="W276" t="s">
        <v>10729</v>
      </c>
      <c r="X276" t="s">
        <v>10737</v>
      </c>
    </row>
    <row r="277" spans="1:24">
      <c r="A277" t="s">
        <v>5</v>
      </c>
      <c r="B277" t="s">
        <v>16</v>
      </c>
      <c r="C277" t="s">
        <v>235</v>
      </c>
      <c r="D277" t="s">
        <v>117</v>
      </c>
      <c r="E277" t="s">
        <v>118</v>
      </c>
      <c r="F277" s="54">
        <v>41579</v>
      </c>
      <c r="G277" t="s">
        <v>290</v>
      </c>
      <c r="I277" t="s">
        <v>5617</v>
      </c>
      <c r="J277" t="s">
        <v>74</v>
      </c>
      <c r="K277" t="s">
        <v>5613</v>
      </c>
      <c r="L277" t="s">
        <v>238</v>
      </c>
      <c r="M277" t="s">
        <v>76</v>
      </c>
      <c r="N277" t="s">
        <v>85</v>
      </c>
      <c r="O277" t="s">
        <v>85</v>
      </c>
      <c r="P277">
        <v>-4149</v>
      </c>
      <c r="Q277" t="s">
        <v>5614</v>
      </c>
      <c r="R277" t="s">
        <v>75</v>
      </c>
      <c r="W277" t="s">
        <v>10729</v>
      </c>
      <c r="X277" t="s">
        <v>10737</v>
      </c>
    </row>
    <row r="278" spans="1:24">
      <c r="A278" t="s">
        <v>5</v>
      </c>
      <c r="B278" t="s">
        <v>16</v>
      </c>
      <c r="C278" t="s">
        <v>235</v>
      </c>
      <c r="D278" t="s">
        <v>117</v>
      </c>
      <c r="E278" t="s">
        <v>118</v>
      </c>
      <c r="F278" s="54">
        <v>41579</v>
      </c>
      <c r="G278" t="s">
        <v>290</v>
      </c>
      <c r="I278" t="s">
        <v>5622</v>
      </c>
      <c r="J278" t="s">
        <v>74</v>
      </c>
      <c r="K278" t="s">
        <v>5613</v>
      </c>
      <c r="L278" t="s">
        <v>238</v>
      </c>
      <c r="M278" t="s">
        <v>76</v>
      </c>
      <c r="N278" t="s">
        <v>85</v>
      </c>
      <c r="O278" t="s">
        <v>85</v>
      </c>
      <c r="P278">
        <v>-4149</v>
      </c>
      <c r="Q278" t="s">
        <v>5614</v>
      </c>
      <c r="R278" t="s">
        <v>75</v>
      </c>
      <c r="W278" t="s">
        <v>10729</v>
      </c>
      <c r="X278" t="s">
        <v>10737</v>
      </c>
    </row>
    <row r="279" spans="1:24">
      <c r="A279" t="s">
        <v>9</v>
      </c>
      <c r="B279" t="s">
        <v>14</v>
      </c>
      <c r="C279" t="s">
        <v>14</v>
      </c>
      <c r="D279" t="s">
        <v>117</v>
      </c>
      <c r="E279" t="s">
        <v>118</v>
      </c>
      <c r="F279" s="54">
        <v>41585</v>
      </c>
      <c r="G279" t="s">
        <v>119</v>
      </c>
      <c r="I279" t="s">
        <v>457</v>
      </c>
      <c r="J279" t="s">
        <v>132</v>
      </c>
      <c r="K279" t="s">
        <v>458</v>
      </c>
      <c r="L279" t="s">
        <v>879</v>
      </c>
      <c r="M279" t="s">
        <v>880</v>
      </c>
      <c r="N279" t="s">
        <v>85</v>
      </c>
      <c r="O279" t="s">
        <v>85</v>
      </c>
      <c r="P279">
        <v>-130000</v>
      </c>
      <c r="Q279" t="s">
        <v>459</v>
      </c>
      <c r="R279" t="s">
        <v>75</v>
      </c>
      <c r="S279" t="s">
        <v>170</v>
      </c>
      <c r="T279" t="s">
        <v>178</v>
      </c>
      <c r="U279" t="s">
        <v>202</v>
      </c>
      <c r="V279" t="s">
        <v>202</v>
      </c>
      <c r="W279" t="s">
        <v>10729</v>
      </c>
      <c r="X279" t="s">
        <v>85</v>
      </c>
    </row>
    <row r="280" spans="1:24">
      <c r="A280" t="s">
        <v>9</v>
      </c>
      <c r="B280" t="s">
        <v>14</v>
      </c>
      <c r="C280" t="s">
        <v>14</v>
      </c>
      <c r="D280" t="s">
        <v>117</v>
      </c>
      <c r="E280" t="s">
        <v>118</v>
      </c>
      <c r="F280" s="54">
        <v>41585</v>
      </c>
      <c r="G280" t="s">
        <v>125</v>
      </c>
      <c r="H280" t="s">
        <v>181</v>
      </c>
      <c r="I280" t="s">
        <v>5630</v>
      </c>
      <c r="J280" t="s">
        <v>132</v>
      </c>
      <c r="K280" t="s">
        <v>5631</v>
      </c>
      <c r="L280" t="s">
        <v>1082</v>
      </c>
      <c r="M280" t="s">
        <v>1083</v>
      </c>
      <c r="N280" t="s">
        <v>85</v>
      </c>
      <c r="O280" t="s">
        <v>85</v>
      </c>
      <c r="P280">
        <v>25000</v>
      </c>
      <c r="Q280" t="s">
        <v>5632</v>
      </c>
      <c r="R280" t="s">
        <v>75</v>
      </c>
      <c r="S280" t="s">
        <v>155</v>
      </c>
      <c r="T280" t="s">
        <v>286</v>
      </c>
      <c r="U280" t="s">
        <v>179</v>
      </c>
      <c r="V280" t="s">
        <v>364</v>
      </c>
      <c r="W280" t="s">
        <v>10729</v>
      </c>
      <c r="X280" t="s">
        <v>85</v>
      </c>
    </row>
    <row r="281" spans="1:24">
      <c r="A281" t="s">
        <v>5</v>
      </c>
      <c r="B281" t="s">
        <v>17</v>
      </c>
      <c r="C281" t="s">
        <v>17</v>
      </c>
      <c r="D281" t="s">
        <v>117</v>
      </c>
      <c r="E281" t="s">
        <v>118</v>
      </c>
      <c r="F281" s="54">
        <v>41579</v>
      </c>
      <c r="G281" t="s">
        <v>72</v>
      </c>
      <c r="I281" t="s">
        <v>337</v>
      </c>
      <c r="J281" t="s">
        <v>74</v>
      </c>
      <c r="K281" t="s">
        <v>338</v>
      </c>
      <c r="L281" t="s">
        <v>339</v>
      </c>
      <c r="M281" t="s">
        <v>340</v>
      </c>
      <c r="N281" t="s">
        <v>85</v>
      </c>
      <c r="O281" t="s">
        <v>85</v>
      </c>
      <c r="P281">
        <v>172.37610000000001</v>
      </c>
      <c r="Q281" t="s">
        <v>341</v>
      </c>
      <c r="R281" t="s">
        <v>75</v>
      </c>
      <c r="W281" t="s">
        <v>10729</v>
      </c>
      <c r="X281" t="s">
        <v>85</v>
      </c>
    </row>
    <row r="282" spans="1:24">
      <c r="A282" t="s">
        <v>5</v>
      </c>
      <c r="B282" t="s">
        <v>17</v>
      </c>
      <c r="C282" t="s">
        <v>17</v>
      </c>
      <c r="D282" t="s">
        <v>117</v>
      </c>
      <c r="E282" t="s">
        <v>118</v>
      </c>
      <c r="F282" s="54">
        <v>41579</v>
      </c>
      <c r="G282" t="s">
        <v>72</v>
      </c>
      <c r="I282" t="s">
        <v>337</v>
      </c>
      <c r="J282" t="s">
        <v>74</v>
      </c>
      <c r="K282" t="s">
        <v>338</v>
      </c>
      <c r="L282" t="s">
        <v>339</v>
      </c>
      <c r="M282" t="s">
        <v>340</v>
      </c>
      <c r="N282" t="s">
        <v>85</v>
      </c>
      <c r="O282" t="s">
        <v>85</v>
      </c>
      <c r="P282">
        <v>67.884200000000007</v>
      </c>
      <c r="Q282" t="s">
        <v>341</v>
      </c>
      <c r="R282" t="s">
        <v>75</v>
      </c>
      <c r="W282" t="s">
        <v>10729</v>
      </c>
      <c r="X282" t="s">
        <v>85</v>
      </c>
    </row>
    <row r="283" spans="1:24">
      <c r="A283" t="s">
        <v>5</v>
      </c>
      <c r="B283" t="s">
        <v>17</v>
      </c>
      <c r="C283" t="s">
        <v>17</v>
      </c>
      <c r="D283" t="s">
        <v>117</v>
      </c>
      <c r="E283" t="s">
        <v>118</v>
      </c>
      <c r="F283" s="54">
        <v>41579</v>
      </c>
      <c r="G283" t="s">
        <v>290</v>
      </c>
      <c r="I283" t="s">
        <v>337</v>
      </c>
      <c r="J283" t="s">
        <v>74</v>
      </c>
      <c r="K283" t="s">
        <v>338</v>
      </c>
      <c r="L283" t="s">
        <v>339</v>
      </c>
      <c r="M283" t="s">
        <v>340</v>
      </c>
      <c r="N283" t="s">
        <v>85</v>
      </c>
      <c r="O283" t="s">
        <v>85</v>
      </c>
      <c r="P283">
        <v>-172.37610000000001</v>
      </c>
      <c r="Q283" t="s">
        <v>341</v>
      </c>
      <c r="R283" t="s">
        <v>75</v>
      </c>
      <c r="W283" t="s">
        <v>10729</v>
      </c>
      <c r="X283" t="s">
        <v>85</v>
      </c>
    </row>
    <row r="284" spans="1:24">
      <c r="A284" t="s">
        <v>3</v>
      </c>
      <c r="B284" t="s">
        <v>115</v>
      </c>
      <c r="C284" t="s">
        <v>734</v>
      </c>
      <c r="D284" t="s">
        <v>117</v>
      </c>
      <c r="E284" t="s">
        <v>118</v>
      </c>
      <c r="F284" s="54">
        <v>41603</v>
      </c>
      <c r="G284" t="s">
        <v>72</v>
      </c>
      <c r="I284" t="s">
        <v>3178</v>
      </c>
      <c r="J284" t="s">
        <v>73</v>
      </c>
      <c r="K284" t="s">
        <v>3179</v>
      </c>
      <c r="L284" t="s">
        <v>3180</v>
      </c>
      <c r="M284" t="s">
        <v>3181</v>
      </c>
      <c r="N284" t="s">
        <v>85</v>
      </c>
      <c r="O284" t="s">
        <v>85</v>
      </c>
      <c r="P284">
        <v>6690.4567999999999</v>
      </c>
      <c r="Q284" t="s">
        <v>3182</v>
      </c>
      <c r="R284" t="s">
        <v>75</v>
      </c>
      <c r="W284" t="s">
        <v>10729</v>
      </c>
      <c r="X284" t="s">
        <v>85</v>
      </c>
    </row>
    <row r="285" spans="1:24">
      <c r="A285" t="s">
        <v>3</v>
      </c>
      <c r="B285" t="s">
        <v>13</v>
      </c>
      <c r="C285" t="s">
        <v>217</v>
      </c>
      <c r="D285" t="s">
        <v>117</v>
      </c>
      <c r="E285" t="s">
        <v>118</v>
      </c>
      <c r="F285" s="54">
        <v>41603</v>
      </c>
      <c r="G285" t="s">
        <v>72</v>
      </c>
      <c r="H285" t="s">
        <v>3119</v>
      </c>
      <c r="I285" t="s">
        <v>3120</v>
      </c>
      <c r="J285" t="s">
        <v>73</v>
      </c>
      <c r="K285" t="s">
        <v>3121</v>
      </c>
      <c r="L285" t="s">
        <v>3122</v>
      </c>
      <c r="M285" t="s">
        <v>3123</v>
      </c>
      <c r="N285" t="s">
        <v>213</v>
      </c>
      <c r="O285" t="s">
        <v>85</v>
      </c>
      <c r="P285">
        <v>4999.88</v>
      </c>
      <c r="Q285" t="s">
        <v>3124</v>
      </c>
      <c r="R285" t="s">
        <v>75</v>
      </c>
      <c r="W285" t="s">
        <v>10729</v>
      </c>
      <c r="X285" t="s">
        <v>10737</v>
      </c>
    </row>
    <row r="286" spans="1:24">
      <c r="A286" t="s">
        <v>3</v>
      </c>
      <c r="B286" t="s">
        <v>13</v>
      </c>
      <c r="C286" t="s">
        <v>217</v>
      </c>
      <c r="D286" t="s">
        <v>117</v>
      </c>
      <c r="E286" t="s">
        <v>118</v>
      </c>
      <c r="F286" s="54">
        <v>41603</v>
      </c>
      <c r="G286" t="s">
        <v>72</v>
      </c>
      <c r="H286" t="s">
        <v>3119</v>
      </c>
      <c r="I286" t="s">
        <v>3120</v>
      </c>
      <c r="J286" t="s">
        <v>73</v>
      </c>
      <c r="K286" t="s">
        <v>3121</v>
      </c>
      <c r="L286" t="s">
        <v>3122</v>
      </c>
      <c r="M286" t="s">
        <v>3123</v>
      </c>
      <c r="N286" t="s">
        <v>213</v>
      </c>
      <c r="O286" t="s">
        <v>85</v>
      </c>
      <c r="P286">
        <v>7960</v>
      </c>
      <c r="Q286" t="s">
        <v>3124</v>
      </c>
      <c r="R286" t="s">
        <v>75</v>
      </c>
      <c r="W286" t="s">
        <v>10729</v>
      </c>
      <c r="X286" t="s">
        <v>10737</v>
      </c>
    </row>
    <row r="287" spans="1:24">
      <c r="A287" t="s">
        <v>3</v>
      </c>
      <c r="B287" t="s">
        <v>13</v>
      </c>
      <c r="C287" t="s">
        <v>217</v>
      </c>
      <c r="D287" t="s">
        <v>117</v>
      </c>
      <c r="E287" t="s">
        <v>118</v>
      </c>
      <c r="F287" s="54">
        <v>41603</v>
      </c>
      <c r="G287" t="s">
        <v>72</v>
      </c>
      <c r="H287" t="s">
        <v>3119</v>
      </c>
      <c r="I287" t="s">
        <v>3120</v>
      </c>
      <c r="J287" t="s">
        <v>73</v>
      </c>
      <c r="K287" t="s">
        <v>3121</v>
      </c>
      <c r="L287" t="s">
        <v>3122</v>
      </c>
      <c r="M287" t="s">
        <v>3123</v>
      </c>
      <c r="N287" t="s">
        <v>213</v>
      </c>
      <c r="O287" t="s">
        <v>85</v>
      </c>
      <c r="P287">
        <v>1500.06</v>
      </c>
      <c r="Q287" t="s">
        <v>3124</v>
      </c>
      <c r="R287" t="s">
        <v>75</v>
      </c>
      <c r="W287" t="s">
        <v>10729</v>
      </c>
      <c r="X287" t="s">
        <v>10737</v>
      </c>
    </row>
    <row r="288" spans="1:24">
      <c r="A288" t="s">
        <v>3</v>
      </c>
      <c r="B288" t="s">
        <v>13</v>
      </c>
      <c r="C288" t="s">
        <v>217</v>
      </c>
      <c r="D288" t="s">
        <v>117</v>
      </c>
      <c r="E288" t="s">
        <v>118</v>
      </c>
      <c r="F288" s="54">
        <v>41603</v>
      </c>
      <c r="G288" t="s">
        <v>72</v>
      </c>
      <c r="H288" t="s">
        <v>218</v>
      </c>
      <c r="I288" t="s">
        <v>3116</v>
      </c>
      <c r="J288" t="s">
        <v>73</v>
      </c>
      <c r="K288" t="s">
        <v>3112</v>
      </c>
      <c r="L288" t="s">
        <v>3113</v>
      </c>
      <c r="M288" t="s">
        <v>3114</v>
      </c>
      <c r="N288" t="s">
        <v>85</v>
      </c>
      <c r="O288" t="s">
        <v>85</v>
      </c>
      <c r="P288">
        <v>-67647.342199999999</v>
      </c>
      <c r="Q288" t="s">
        <v>3115</v>
      </c>
      <c r="R288" t="s">
        <v>75</v>
      </c>
      <c r="W288" t="s">
        <v>10729</v>
      </c>
      <c r="X288" t="s">
        <v>85</v>
      </c>
    </row>
    <row r="289" spans="1:24">
      <c r="A289" t="s">
        <v>9</v>
      </c>
      <c r="B289" t="s">
        <v>14</v>
      </c>
      <c r="C289" t="s">
        <v>14</v>
      </c>
      <c r="D289" t="s">
        <v>117</v>
      </c>
      <c r="E289" t="s">
        <v>118</v>
      </c>
      <c r="F289" s="54">
        <v>41604</v>
      </c>
      <c r="G289" t="s">
        <v>119</v>
      </c>
      <c r="I289" t="s">
        <v>3025</v>
      </c>
      <c r="J289" t="s">
        <v>132</v>
      </c>
      <c r="K289" t="s">
        <v>3026</v>
      </c>
      <c r="L289" t="s">
        <v>3027</v>
      </c>
      <c r="M289" t="s">
        <v>3028</v>
      </c>
      <c r="N289" t="s">
        <v>85</v>
      </c>
      <c r="O289" t="s">
        <v>85</v>
      </c>
      <c r="P289">
        <v>10800</v>
      </c>
      <c r="Q289" t="s">
        <v>3029</v>
      </c>
      <c r="R289" t="s">
        <v>75</v>
      </c>
      <c r="S289" t="s">
        <v>155</v>
      </c>
      <c r="T289" t="s">
        <v>201</v>
      </c>
      <c r="U289" t="s">
        <v>157</v>
      </c>
      <c r="V289" t="s">
        <v>579</v>
      </c>
      <c r="W289" t="s">
        <v>10729</v>
      </c>
      <c r="X289" t="s">
        <v>85</v>
      </c>
    </row>
    <row r="290" spans="1:24">
      <c r="A290" t="s">
        <v>9</v>
      </c>
      <c r="B290" t="s">
        <v>14</v>
      </c>
      <c r="C290" t="s">
        <v>14</v>
      </c>
      <c r="D290" t="s">
        <v>117</v>
      </c>
      <c r="E290" t="s">
        <v>118</v>
      </c>
      <c r="F290" s="54">
        <v>41604</v>
      </c>
      <c r="G290" t="s">
        <v>119</v>
      </c>
      <c r="I290" t="s">
        <v>3030</v>
      </c>
      <c r="J290" t="s">
        <v>132</v>
      </c>
      <c r="K290" t="s">
        <v>3031</v>
      </c>
      <c r="L290" t="s">
        <v>3027</v>
      </c>
      <c r="M290" t="s">
        <v>3028</v>
      </c>
      <c r="N290" t="s">
        <v>85</v>
      </c>
      <c r="O290" t="s">
        <v>85</v>
      </c>
      <c r="P290">
        <v>21600</v>
      </c>
      <c r="Q290" t="s">
        <v>3032</v>
      </c>
      <c r="R290" t="s">
        <v>75</v>
      </c>
      <c r="S290" t="s">
        <v>155</v>
      </c>
      <c r="T290" t="s">
        <v>201</v>
      </c>
      <c r="U290" t="s">
        <v>157</v>
      </c>
      <c r="V290" t="s">
        <v>579</v>
      </c>
      <c r="W290" t="s">
        <v>10729</v>
      </c>
      <c r="X290" t="s">
        <v>85</v>
      </c>
    </row>
    <row r="291" spans="1:24">
      <c r="A291" t="s">
        <v>9</v>
      </c>
      <c r="B291" t="s">
        <v>14</v>
      </c>
      <c r="C291" t="s">
        <v>14</v>
      </c>
      <c r="D291" t="s">
        <v>117</v>
      </c>
      <c r="E291" t="s">
        <v>118</v>
      </c>
      <c r="F291" s="54">
        <v>41604</v>
      </c>
      <c r="G291" t="s">
        <v>72</v>
      </c>
      <c r="I291" t="s">
        <v>2996</v>
      </c>
      <c r="J291" t="s">
        <v>132</v>
      </c>
      <c r="K291" t="s">
        <v>2997</v>
      </c>
      <c r="L291" t="s">
        <v>4573</v>
      </c>
      <c r="M291" t="s">
        <v>4574</v>
      </c>
      <c r="N291" t="s">
        <v>85</v>
      </c>
      <c r="O291" t="s">
        <v>85</v>
      </c>
      <c r="P291">
        <v>41567.57</v>
      </c>
      <c r="Q291" t="s">
        <v>2998</v>
      </c>
      <c r="R291" t="s">
        <v>75</v>
      </c>
      <c r="S291" t="s">
        <v>170</v>
      </c>
      <c r="T291" t="s">
        <v>436</v>
      </c>
      <c r="U291" t="s">
        <v>321</v>
      </c>
      <c r="V291" t="s">
        <v>321</v>
      </c>
      <c r="W291" t="s">
        <v>10729</v>
      </c>
      <c r="X291" t="s">
        <v>85</v>
      </c>
    </row>
    <row r="292" spans="1:24">
      <c r="A292" t="s">
        <v>9</v>
      </c>
      <c r="B292" t="s">
        <v>14</v>
      </c>
      <c r="C292" t="s">
        <v>14</v>
      </c>
      <c r="D292" t="s">
        <v>117</v>
      </c>
      <c r="E292" t="s">
        <v>118</v>
      </c>
      <c r="F292" s="54">
        <v>41604</v>
      </c>
      <c r="G292" t="s">
        <v>72</v>
      </c>
      <c r="I292" t="s">
        <v>3046</v>
      </c>
      <c r="J292" t="s">
        <v>132</v>
      </c>
      <c r="K292" t="s">
        <v>2933</v>
      </c>
      <c r="L292" t="s">
        <v>3047</v>
      </c>
      <c r="M292" t="s">
        <v>3048</v>
      </c>
      <c r="N292" t="s">
        <v>85</v>
      </c>
      <c r="O292" t="s">
        <v>85</v>
      </c>
      <c r="P292">
        <v>-5000</v>
      </c>
      <c r="Q292" t="s">
        <v>2963</v>
      </c>
      <c r="R292" t="s">
        <v>75</v>
      </c>
      <c r="S292" t="s">
        <v>170</v>
      </c>
      <c r="T292" t="s">
        <v>171</v>
      </c>
      <c r="U292" t="s">
        <v>321</v>
      </c>
      <c r="V292" t="s">
        <v>321</v>
      </c>
      <c r="W292" t="s">
        <v>10729</v>
      </c>
      <c r="X292" t="s">
        <v>85</v>
      </c>
    </row>
    <row r="293" spans="1:24">
      <c r="A293" t="s">
        <v>9</v>
      </c>
      <c r="B293" t="s">
        <v>14</v>
      </c>
      <c r="C293" t="s">
        <v>14</v>
      </c>
      <c r="D293" t="s">
        <v>117</v>
      </c>
      <c r="E293" t="s">
        <v>118</v>
      </c>
      <c r="F293" s="54">
        <v>41604</v>
      </c>
      <c r="G293" t="s">
        <v>72</v>
      </c>
      <c r="I293" t="s">
        <v>3045</v>
      </c>
      <c r="J293" t="s">
        <v>132</v>
      </c>
      <c r="K293" t="s">
        <v>944</v>
      </c>
      <c r="L293" t="s">
        <v>945</v>
      </c>
      <c r="M293" t="s">
        <v>946</v>
      </c>
      <c r="N293" t="s">
        <v>85</v>
      </c>
      <c r="O293" t="s">
        <v>85</v>
      </c>
      <c r="P293">
        <v>4069.85</v>
      </c>
      <c r="Q293" t="s">
        <v>947</v>
      </c>
      <c r="R293" t="s">
        <v>75</v>
      </c>
      <c r="S293" t="s">
        <v>155</v>
      </c>
      <c r="T293" t="s">
        <v>156</v>
      </c>
      <c r="U293" t="s">
        <v>179</v>
      </c>
      <c r="V293" t="s">
        <v>180</v>
      </c>
      <c r="W293" t="s">
        <v>10731</v>
      </c>
      <c r="X293" t="s">
        <v>10737</v>
      </c>
    </row>
    <row r="294" spans="1:24">
      <c r="A294" t="s">
        <v>9</v>
      </c>
      <c r="B294" t="s">
        <v>14</v>
      </c>
      <c r="C294" t="s">
        <v>14</v>
      </c>
      <c r="D294" t="s">
        <v>117</v>
      </c>
      <c r="E294" t="s">
        <v>118</v>
      </c>
      <c r="F294" s="54">
        <v>41604</v>
      </c>
      <c r="G294" t="s">
        <v>72</v>
      </c>
      <c r="I294" t="s">
        <v>3024</v>
      </c>
      <c r="J294" t="s">
        <v>132</v>
      </c>
      <c r="K294" t="s">
        <v>944</v>
      </c>
      <c r="L294" t="s">
        <v>945</v>
      </c>
      <c r="M294" t="s">
        <v>946</v>
      </c>
      <c r="N294" t="s">
        <v>85</v>
      </c>
      <c r="O294" t="s">
        <v>85</v>
      </c>
      <c r="P294">
        <v>-4069.85</v>
      </c>
      <c r="Q294" t="s">
        <v>947</v>
      </c>
      <c r="R294" t="s">
        <v>75</v>
      </c>
      <c r="S294" t="s">
        <v>155</v>
      </c>
      <c r="T294" t="s">
        <v>156</v>
      </c>
      <c r="U294" t="s">
        <v>179</v>
      </c>
      <c r="V294" t="s">
        <v>180</v>
      </c>
      <c r="W294" t="s">
        <v>10729</v>
      </c>
      <c r="X294" t="s">
        <v>10737</v>
      </c>
    </row>
    <row r="295" spans="1:24">
      <c r="A295" t="s">
        <v>9</v>
      </c>
      <c r="B295" t="s">
        <v>14</v>
      </c>
      <c r="C295" t="s">
        <v>14</v>
      </c>
      <c r="D295" t="s">
        <v>117</v>
      </c>
      <c r="E295" t="s">
        <v>118</v>
      </c>
      <c r="F295" s="54">
        <v>41579</v>
      </c>
      <c r="G295" t="s">
        <v>290</v>
      </c>
      <c r="H295" t="s">
        <v>999</v>
      </c>
      <c r="I295" t="s">
        <v>1000</v>
      </c>
      <c r="J295" t="s">
        <v>132</v>
      </c>
      <c r="K295" t="s">
        <v>1001</v>
      </c>
      <c r="L295" t="s">
        <v>1002</v>
      </c>
      <c r="M295" t="s">
        <v>1003</v>
      </c>
      <c r="N295" t="s">
        <v>85</v>
      </c>
      <c r="O295" t="s">
        <v>199</v>
      </c>
      <c r="P295">
        <v>28.000000000000032</v>
      </c>
      <c r="Q295" t="s">
        <v>1005</v>
      </c>
      <c r="R295" t="s">
        <v>75</v>
      </c>
      <c r="S295" t="s">
        <v>170</v>
      </c>
      <c r="T295" t="s">
        <v>178</v>
      </c>
      <c r="U295" t="s">
        <v>179</v>
      </c>
      <c r="V295" t="s">
        <v>180</v>
      </c>
      <c r="W295" t="s">
        <v>10731</v>
      </c>
      <c r="X295" t="s">
        <v>10739</v>
      </c>
    </row>
    <row r="296" spans="1:24">
      <c r="A296" t="s">
        <v>9</v>
      </c>
      <c r="B296" t="s">
        <v>14</v>
      </c>
      <c r="C296" t="s">
        <v>14</v>
      </c>
      <c r="D296" t="s">
        <v>117</v>
      </c>
      <c r="E296" t="s">
        <v>118</v>
      </c>
      <c r="F296" s="54">
        <v>41604</v>
      </c>
      <c r="G296" t="s">
        <v>72</v>
      </c>
      <c r="I296" t="s">
        <v>3024</v>
      </c>
      <c r="J296" t="s">
        <v>132</v>
      </c>
      <c r="K296" t="s">
        <v>944</v>
      </c>
      <c r="L296" t="s">
        <v>945</v>
      </c>
      <c r="M296" t="s">
        <v>946</v>
      </c>
      <c r="N296" t="s">
        <v>85</v>
      </c>
      <c r="O296" t="s">
        <v>85</v>
      </c>
      <c r="P296">
        <v>-398.25</v>
      </c>
      <c r="Q296" t="s">
        <v>947</v>
      </c>
      <c r="R296" t="s">
        <v>75</v>
      </c>
      <c r="S296" t="s">
        <v>155</v>
      </c>
      <c r="T296" t="s">
        <v>156</v>
      </c>
      <c r="U296" t="s">
        <v>179</v>
      </c>
      <c r="V296" t="s">
        <v>180</v>
      </c>
      <c r="W296" t="s">
        <v>10729</v>
      </c>
      <c r="X296" t="s">
        <v>10737</v>
      </c>
    </row>
    <row r="297" spans="1:24">
      <c r="A297" t="s">
        <v>9</v>
      </c>
      <c r="B297" t="s">
        <v>14</v>
      </c>
      <c r="C297" t="s">
        <v>14</v>
      </c>
      <c r="D297" t="s">
        <v>117</v>
      </c>
      <c r="E297" t="s">
        <v>118</v>
      </c>
      <c r="F297" s="54">
        <v>41600</v>
      </c>
      <c r="G297" t="s">
        <v>125</v>
      </c>
      <c r="H297" t="s">
        <v>208</v>
      </c>
      <c r="I297" t="s">
        <v>5633</v>
      </c>
      <c r="J297" t="s">
        <v>132</v>
      </c>
      <c r="K297" t="s">
        <v>5634</v>
      </c>
      <c r="L297" t="s">
        <v>211</v>
      </c>
      <c r="M297" t="s">
        <v>212</v>
      </c>
      <c r="N297" t="s">
        <v>85</v>
      </c>
      <c r="O297" t="s">
        <v>85</v>
      </c>
      <c r="P297">
        <v>-1871.7</v>
      </c>
      <c r="Q297" t="s">
        <v>5635</v>
      </c>
      <c r="R297" t="s">
        <v>75</v>
      </c>
      <c r="S297" t="s">
        <v>215</v>
      </c>
      <c r="T297" t="s">
        <v>216</v>
      </c>
      <c r="U297" t="s">
        <v>179</v>
      </c>
      <c r="V297" t="s">
        <v>179</v>
      </c>
      <c r="W297" t="s">
        <v>10729</v>
      </c>
      <c r="X297" t="s">
        <v>85</v>
      </c>
    </row>
    <row r="298" spans="1:24">
      <c r="A298" t="s">
        <v>9</v>
      </c>
      <c r="B298" t="s">
        <v>14</v>
      </c>
      <c r="C298" t="s">
        <v>14</v>
      </c>
      <c r="D298" t="s">
        <v>117</v>
      </c>
      <c r="E298" t="s">
        <v>118</v>
      </c>
      <c r="F298" s="54">
        <v>41600</v>
      </c>
      <c r="G298" t="s">
        <v>125</v>
      </c>
      <c r="H298" t="s">
        <v>208</v>
      </c>
      <c r="I298" t="s">
        <v>5636</v>
      </c>
      <c r="J298" t="s">
        <v>132</v>
      </c>
      <c r="K298" t="s">
        <v>5637</v>
      </c>
      <c r="L298" t="s">
        <v>211</v>
      </c>
      <c r="M298" t="s">
        <v>212</v>
      </c>
      <c r="N298" t="s">
        <v>85</v>
      </c>
      <c r="O298" t="s">
        <v>85</v>
      </c>
      <c r="P298">
        <v>-623.9</v>
      </c>
      <c r="Q298" t="s">
        <v>5638</v>
      </c>
      <c r="R298" t="s">
        <v>75</v>
      </c>
      <c r="S298" t="s">
        <v>215</v>
      </c>
      <c r="T298" t="s">
        <v>216</v>
      </c>
      <c r="U298" t="s">
        <v>179</v>
      </c>
      <c r="V298" t="s">
        <v>179</v>
      </c>
      <c r="W298" t="s">
        <v>10729</v>
      </c>
      <c r="X298" t="s">
        <v>85</v>
      </c>
    </row>
    <row r="299" spans="1:24">
      <c r="A299" t="s">
        <v>9</v>
      </c>
      <c r="B299" t="s">
        <v>14</v>
      </c>
      <c r="C299" t="s">
        <v>14</v>
      </c>
      <c r="D299" t="s">
        <v>117</v>
      </c>
      <c r="E299" t="s">
        <v>118</v>
      </c>
      <c r="F299" s="54">
        <v>41604</v>
      </c>
      <c r="G299" t="s">
        <v>72</v>
      </c>
      <c r="I299" t="s">
        <v>3045</v>
      </c>
      <c r="J299" t="s">
        <v>132</v>
      </c>
      <c r="K299" t="s">
        <v>944</v>
      </c>
      <c r="L299" t="s">
        <v>945</v>
      </c>
      <c r="M299" t="s">
        <v>946</v>
      </c>
      <c r="N299" t="s">
        <v>85</v>
      </c>
      <c r="O299" t="s">
        <v>85</v>
      </c>
      <c r="P299">
        <v>398.25</v>
      </c>
      <c r="Q299" t="s">
        <v>947</v>
      </c>
      <c r="R299" t="s">
        <v>75</v>
      </c>
      <c r="S299" t="s">
        <v>155</v>
      </c>
      <c r="T299" t="s">
        <v>156</v>
      </c>
      <c r="U299" t="s">
        <v>179</v>
      </c>
      <c r="V299" t="s">
        <v>180</v>
      </c>
      <c r="W299" t="s">
        <v>10731</v>
      </c>
      <c r="X299" t="s">
        <v>10737</v>
      </c>
    </row>
    <row r="300" spans="1:24">
      <c r="A300" t="s">
        <v>9</v>
      </c>
      <c r="B300" t="s">
        <v>14</v>
      </c>
      <c r="C300" t="s">
        <v>14</v>
      </c>
      <c r="D300" t="s">
        <v>117</v>
      </c>
      <c r="E300" t="s">
        <v>118</v>
      </c>
      <c r="F300" s="54">
        <v>41600</v>
      </c>
      <c r="G300" t="s">
        <v>125</v>
      </c>
      <c r="H300" t="s">
        <v>208</v>
      </c>
      <c r="I300" t="s">
        <v>5639</v>
      </c>
      <c r="J300" t="s">
        <v>132</v>
      </c>
      <c r="K300" t="s">
        <v>5640</v>
      </c>
      <c r="L300" t="s">
        <v>211</v>
      </c>
      <c r="M300" t="s">
        <v>212</v>
      </c>
      <c r="N300" t="s">
        <v>85</v>
      </c>
      <c r="O300" t="s">
        <v>85</v>
      </c>
      <c r="P300">
        <v>-4991.2</v>
      </c>
      <c r="Q300" t="s">
        <v>5641</v>
      </c>
      <c r="R300" t="s">
        <v>75</v>
      </c>
      <c r="S300" t="s">
        <v>215</v>
      </c>
      <c r="T300" t="s">
        <v>216</v>
      </c>
      <c r="U300" t="s">
        <v>179</v>
      </c>
      <c r="V300" t="s">
        <v>179</v>
      </c>
      <c r="W300" t="s">
        <v>10729</v>
      </c>
      <c r="X300" t="s">
        <v>85</v>
      </c>
    </row>
    <row r="301" spans="1:24">
      <c r="A301" t="s">
        <v>9</v>
      </c>
      <c r="B301" t="s">
        <v>14</v>
      </c>
      <c r="C301" t="s">
        <v>14</v>
      </c>
      <c r="D301" t="s">
        <v>117</v>
      </c>
      <c r="E301" t="s">
        <v>118</v>
      </c>
      <c r="F301" s="54">
        <v>41600</v>
      </c>
      <c r="G301" t="s">
        <v>72</v>
      </c>
      <c r="H301" t="s">
        <v>208</v>
      </c>
      <c r="I301" t="s">
        <v>5639</v>
      </c>
      <c r="J301" t="s">
        <v>132</v>
      </c>
      <c r="K301" t="s">
        <v>5640</v>
      </c>
      <c r="L301" t="s">
        <v>211</v>
      </c>
      <c r="M301" t="s">
        <v>212</v>
      </c>
      <c r="N301" t="s">
        <v>85</v>
      </c>
      <c r="O301" t="s">
        <v>85</v>
      </c>
      <c r="P301">
        <v>4991.2</v>
      </c>
      <c r="Q301" t="s">
        <v>5641</v>
      </c>
      <c r="R301" t="s">
        <v>75</v>
      </c>
      <c r="S301" t="s">
        <v>215</v>
      </c>
      <c r="T301" t="s">
        <v>216</v>
      </c>
      <c r="U301" t="s">
        <v>179</v>
      </c>
      <c r="V301" t="s">
        <v>179</v>
      </c>
      <c r="W301" t="s">
        <v>10729</v>
      </c>
      <c r="X301" t="s">
        <v>85</v>
      </c>
    </row>
    <row r="302" spans="1:24">
      <c r="A302" t="s">
        <v>9</v>
      </c>
      <c r="B302" t="s">
        <v>14</v>
      </c>
      <c r="C302" t="s">
        <v>14</v>
      </c>
      <c r="D302" t="s">
        <v>117</v>
      </c>
      <c r="E302" t="s">
        <v>118</v>
      </c>
      <c r="F302" s="54">
        <v>41600</v>
      </c>
      <c r="G302" t="s">
        <v>72</v>
      </c>
      <c r="H302" t="s">
        <v>208</v>
      </c>
      <c r="I302" t="s">
        <v>5633</v>
      </c>
      <c r="J302" t="s">
        <v>132</v>
      </c>
      <c r="K302" t="s">
        <v>5634</v>
      </c>
      <c r="L302" t="s">
        <v>211</v>
      </c>
      <c r="M302" t="s">
        <v>212</v>
      </c>
      <c r="N302" t="s">
        <v>85</v>
      </c>
      <c r="O302" t="s">
        <v>85</v>
      </c>
      <c r="P302">
        <v>1871.7</v>
      </c>
      <c r="Q302" t="s">
        <v>5635</v>
      </c>
      <c r="R302" t="s">
        <v>75</v>
      </c>
      <c r="S302" t="s">
        <v>215</v>
      </c>
      <c r="T302" t="s">
        <v>216</v>
      </c>
      <c r="U302" t="s">
        <v>179</v>
      </c>
      <c r="V302" t="s">
        <v>179</v>
      </c>
      <c r="W302" t="s">
        <v>10729</v>
      </c>
      <c r="X302" t="s">
        <v>85</v>
      </c>
    </row>
    <row r="303" spans="1:24">
      <c r="A303" t="s">
        <v>9</v>
      </c>
      <c r="B303" t="s">
        <v>14</v>
      </c>
      <c r="C303" t="s">
        <v>14</v>
      </c>
      <c r="D303" t="s">
        <v>117</v>
      </c>
      <c r="E303" t="s">
        <v>118</v>
      </c>
      <c r="F303" s="54">
        <v>41600</v>
      </c>
      <c r="G303" t="s">
        <v>72</v>
      </c>
      <c r="H303" t="s">
        <v>181</v>
      </c>
      <c r="I303" t="s">
        <v>3481</v>
      </c>
      <c r="J303" t="s">
        <v>132</v>
      </c>
      <c r="K303" t="s">
        <v>3482</v>
      </c>
      <c r="L303" t="s">
        <v>184</v>
      </c>
      <c r="M303" t="s">
        <v>185</v>
      </c>
      <c r="N303" t="s">
        <v>213</v>
      </c>
      <c r="O303" t="s">
        <v>85</v>
      </c>
      <c r="P303">
        <v>-142900</v>
      </c>
      <c r="Q303" t="s">
        <v>3483</v>
      </c>
      <c r="R303" t="s">
        <v>75</v>
      </c>
      <c r="S303" t="s">
        <v>170</v>
      </c>
      <c r="T303" t="s">
        <v>187</v>
      </c>
      <c r="U303" t="s">
        <v>179</v>
      </c>
      <c r="V303" t="s">
        <v>180</v>
      </c>
      <c r="W303" t="s">
        <v>10729</v>
      </c>
      <c r="X303" t="s">
        <v>85</v>
      </c>
    </row>
    <row r="304" spans="1:24">
      <c r="A304" t="s">
        <v>9</v>
      </c>
      <c r="B304" t="s">
        <v>14</v>
      </c>
      <c r="C304" t="s">
        <v>14</v>
      </c>
      <c r="D304" t="s">
        <v>117</v>
      </c>
      <c r="E304" t="s">
        <v>118</v>
      </c>
      <c r="F304" s="54">
        <v>41600</v>
      </c>
      <c r="G304" t="s">
        <v>125</v>
      </c>
      <c r="H304" t="s">
        <v>208</v>
      </c>
      <c r="I304" t="s">
        <v>5642</v>
      </c>
      <c r="J304" t="s">
        <v>132</v>
      </c>
      <c r="K304" t="s">
        <v>5643</v>
      </c>
      <c r="L304" t="s">
        <v>211</v>
      </c>
      <c r="M304" t="s">
        <v>212</v>
      </c>
      <c r="N304" t="s">
        <v>85</v>
      </c>
      <c r="O304" t="s">
        <v>85</v>
      </c>
      <c r="P304">
        <v>-623.9</v>
      </c>
      <c r="Q304" t="s">
        <v>5644</v>
      </c>
      <c r="R304" t="s">
        <v>75</v>
      </c>
      <c r="S304" t="s">
        <v>215</v>
      </c>
      <c r="T304" t="s">
        <v>216</v>
      </c>
      <c r="U304" t="s">
        <v>179</v>
      </c>
      <c r="V304" t="s">
        <v>179</v>
      </c>
      <c r="W304" t="s">
        <v>10729</v>
      </c>
      <c r="X304" t="s">
        <v>85</v>
      </c>
    </row>
    <row r="305" spans="1:24">
      <c r="A305" t="s">
        <v>9</v>
      </c>
      <c r="B305" t="s">
        <v>14</v>
      </c>
      <c r="C305" t="s">
        <v>14</v>
      </c>
      <c r="D305" t="s">
        <v>117</v>
      </c>
      <c r="E305" t="s">
        <v>118</v>
      </c>
      <c r="F305" s="54">
        <v>41600</v>
      </c>
      <c r="G305" t="s">
        <v>72</v>
      </c>
      <c r="I305" t="s">
        <v>3492</v>
      </c>
      <c r="J305" t="s">
        <v>132</v>
      </c>
      <c r="K305" t="s">
        <v>3102</v>
      </c>
      <c r="L305" t="s">
        <v>3103</v>
      </c>
      <c r="M305" t="s">
        <v>261</v>
      </c>
      <c r="N305" t="s">
        <v>85</v>
      </c>
      <c r="O305" t="s">
        <v>85</v>
      </c>
      <c r="P305">
        <v>-107604</v>
      </c>
      <c r="Q305" t="s">
        <v>3104</v>
      </c>
      <c r="R305" t="s">
        <v>75</v>
      </c>
      <c r="W305" t="s">
        <v>10729</v>
      </c>
      <c r="X305" t="s">
        <v>85</v>
      </c>
    </row>
    <row r="306" spans="1:24">
      <c r="A306" t="s">
        <v>9</v>
      </c>
      <c r="B306" t="s">
        <v>14</v>
      </c>
      <c r="C306" t="s">
        <v>14</v>
      </c>
      <c r="D306" t="s">
        <v>117</v>
      </c>
      <c r="E306" t="s">
        <v>118</v>
      </c>
      <c r="F306" s="54">
        <v>41600</v>
      </c>
      <c r="G306" t="s">
        <v>72</v>
      </c>
      <c r="H306" t="s">
        <v>2917</v>
      </c>
      <c r="I306" t="s">
        <v>3496</v>
      </c>
      <c r="J306" t="s">
        <v>132</v>
      </c>
      <c r="K306" t="s">
        <v>3497</v>
      </c>
      <c r="L306" t="s">
        <v>3205</v>
      </c>
      <c r="M306" t="s">
        <v>3206</v>
      </c>
      <c r="N306" t="s">
        <v>85</v>
      </c>
      <c r="O306" t="s">
        <v>85</v>
      </c>
      <c r="P306">
        <v>11160</v>
      </c>
      <c r="Q306" t="s">
        <v>3498</v>
      </c>
      <c r="R306" t="s">
        <v>75</v>
      </c>
      <c r="S306" t="s">
        <v>215</v>
      </c>
      <c r="T306" t="s">
        <v>661</v>
      </c>
      <c r="U306" t="s">
        <v>202</v>
      </c>
      <c r="V306" t="s">
        <v>202</v>
      </c>
      <c r="W306" t="s">
        <v>10729</v>
      </c>
      <c r="X306" t="s">
        <v>85</v>
      </c>
    </row>
    <row r="307" spans="1:24">
      <c r="A307" t="s">
        <v>5</v>
      </c>
      <c r="B307" t="s">
        <v>6</v>
      </c>
      <c r="C307" t="s">
        <v>6</v>
      </c>
      <c r="D307" t="s">
        <v>117</v>
      </c>
      <c r="E307" t="s">
        <v>118</v>
      </c>
      <c r="F307" s="54">
        <v>41599</v>
      </c>
      <c r="G307" t="s">
        <v>72</v>
      </c>
      <c r="H307" t="s">
        <v>386</v>
      </c>
      <c r="I307" t="s">
        <v>2296</v>
      </c>
      <c r="J307" t="s">
        <v>74</v>
      </c>
      <c r="K307" t="s">
        <v>2297</v>
      </c>
      <c r="L307" t="s">
        <v>2298</v>
      </c>
      <c r="M307" t="s">
        <v>2299</v>
      </c>
      <c r="N307" t="s">
        <v>85</v>
      </c>
      <c r="O307" t="s">
        <v>85</v>
      </c>
      <c r="P307">
        <v>7308.9026999999996</v>
      </c>
      <c r="Q307" t="s">
        <v>2300</v>
      </c>
      <c r="R307" t="s">
        <v>75</v>
      </c>
      <c r="W307" t="s">
        <v>10729</v>
      </c>
      <c r="X307" t="s">
        <v>10737</v>
      </c>
    </row>
    <row r="308" spans="1:24">
      <c r="A308" t="s">
        <v>9</v>
      </c>
      <c r="B308" t="s">
        <v>14</v>
      </c>
      <c r="C308" t="s">
        <v>14</v>
      </c>
      <c r="D308" t="s">
        <v>117</v>
      </c>
      <c r="E308" t="s">
        <v>118</v>
      </c>
      <c r="F308" s="54">
        <v>41600</v>
      </c>
      <c r="G308" t="s">
        <v>72</v>
      </c>
      <c r="H308" t="s">
        <v>2917</v>
      </c>
      <c r="I308" t="s">
        <v>3496</v>
      </c>
      <c r="J308" t="s">
        <v>132</v>
      </c>
      <c r="K308" t="s">
        <v>3497</v>
      </c>
      <c r="L308" t="s">
        <v>3205</v>
      </c>
      <c r="M308" t="s">
        <v>3206</v>
      </c>
      <c r="N308" t="s">
        <v>85</v>
      </c>
      <c r="O308" t="s">
        <v>85</v>
      </c>
      <c r="P308">
        <v>3100</v>
      </c>
      <c r="Q308" t="s">
        <v>3498</v>
      </c>
      <c r="R308" t="s">
        <v>75</v>
      </c>
      <c r="S308" t="s">
        <v>215</v>
      </c>
      <c r="T308" t="s">
        <v>661</v>
      </c>
      <c r="U308" t="s">
        <v>202</v>
      </c>
      <c r="V308" t="s">
        <v>202</v>
      </c>
      <c r="W308" t="s">
        <v>10729</v>
      </c>
      <c r="X308" t="s">
        <v>85</v>
      </c>
    </row>
    <row r="309" spans="1:24">
      <c r="A309" t="s">
        <v>9</v>
      </c>
      <c r="B309" t="s">
        <v>14</v>
      </c>
      <c r="C309" t="s">
        <v>14</v>
      </c>
      <c r="D309" t="s">
        <v>117</v>
      </c>
      <c r="E309" t="s">
        <v>118</v>
      </c>
      <c r="F309" s="54">
        <v>41603</v>
      </c>
      <c r="G309" t="s">
        <v>119</v>
      </c>
      <c r="I309" t="s">
        <v>3136</v>
      </c>
      <c r="J309" t="s">
        <v>132</v>
      </c>
      <c r="K309" t="s">
        <v>3132</v>
      </c>
      <c r="L309" t="s">
        <v>3133</v>
      </c>
      <c r="M309" t="s">
        <v>3134</v>
      </c>
      <c r="N309" t="s">
        <v>85</v>
      </c>
      <c r="O309" t="s">
        <v>85</v>
      </c>
      <c r="P309">
        <v>19250</v>
      </c>
      <c r="Q309" t="s">
        <v>3137</v>
      </c>
      <c r="R309" t="s">
        <v>75</v>
      </c>
      <c r="S309" t="s">
        <v>155</v>
      </c>
      <c r="T309" t="s">
        <v>286</v>
      </c>
      <c r="U309" t="s">
        <v>157</v>
      </c>
      <c r="V309" t="s">
        <v>157</v>
      </c>
      <c r="W309" t="s">
        <v>10729</v>
      </c>
      <c r="X309" t="s">
        <v>85</v>
      </c>
    </row>
    <row r="310" spans="1:24">
      <c r="A310" t="s">
        <v>9</v>
      </c>
      <c r="B310" t="s">
        <v>14</v>
      </c>
      <c r="C310" t="s">
        <v>14</v>
      </c>
      <c r="D310" t="s">
        <v>117</v>
      </c>
      <c r="E310" t="s">
        <v>118</v>
      </c>
      <c r="F310" s="54">
        <v>41603</v>
      </c>
      <c r="G310" t="s">
        <v>119</v>
      </c>
      <c r="I310" t="s">
        <v>3131</v>
      </c>
      <c r="J310" t="s">
        <v>132</v>
      </c>
      <c r="K310" t="s">
        <v>3132</v>
      </c>
      <c r="L310" t="s">
        <v>3133</v>
      </c>
      <c r="M310" t="s">
        <v>3134</v>
      </c>
      <c r="N310" t="s">
        <v>85</v>
      </c>
      <c r="O310" t="s">
        <v>85</v>
      </c>
      <c r="P310">
        <v>-19250</v>
      </c>
      <c r="Q310" t="s">
        <v>3135</v>
      </c>
      <c r="R310" t="s">
        <v>75</v>
      </c>
      <c r="S310" t="s">
        <v>155</v>
      </c>
      <c r="T310" t="s">
        <v>286</v>
      </c>
      <c r="U310" t="s">
        <v>157</v>
      </c>
      <c r="V310" t="s">
        <v>157</v>
      </c>
      <c r="W310" t="s">
        <v>10729</v>
      </c>
      <c r="X310" t="s">
        <v>85</v>
      </c>
    </row>
    <row r="311" spans="1:24">
      <c r="A311" t="s">
        <v>9</v>
      </c>
      <c r="B311" t="s">
        <v>14</v>
      </c>
      <c r="C311" t="s">
        <v>14</v>
      </c>
      <c r="D311" t="s">
        <v>117</v>
      </c>
      <c r="E311" t="s">
        <v>118</v>
      </c>
      <c r="F311" s="54">
        <v>41603</v>
      </c>
      <c r="G311" t="s">
        <v>119</v>
      </c>
      <c r="I311" t="s">
        <v>3150</v>
      </c>
      <c r="J311" t="s">
        <v>132</v>
      </c>
      <c r="K311" t="s">
        <v>3151</v>
      </c>
      <c r="L311" t="s">
        <v>238</v>
      </c>
      <c r="M311" t="s">
        <v>76</v>
      </c>
      <c r="N311" t="s">
        <v>85</v>
      </c>
      <c r="O311" t="s">
        <v>85</v>
      </c>
      <c r="P311">
        <v>3850</v>
      </c>
      <c r="Q311" t="s">
        <v>3152</v>
      </c>
      <c r="R311" t="s">
        <v>75</v>
      </c>
      <c r="W311" t="s">
        <v>10729</v>
      </c>
      <c r="X311" t="s">
        <v>10737</v>
      </c>
    </row>
    <row r="312" spans="1:24">
      <c r="A312" t="s">
        <v>9</v>
      </c>
      <c r="B312" t="s">
        <v>14</v>
      </c>
      <c r="C312" t="s">
        <v>14</v>
      </c>
      <c r="D312" t="s">
        <v>117</v>
      </c>
      <c r="E312" t="s">
        <v>118</v>
      </c>
      <c r="F312" s="54">
        <v>41603</v>
      </c>
      <c r="G312" t="s">
        <v>119</v>
      </c>
      <c r="I312" t="s">
        <v>3150</v>
      </c>
      <c r="J312" t="s">
        <v>132</v>
      </c>
      <c r="K312" t="s">
        <v>3151</v>
      </c>
      <c r="L312" t="s">
        <v>238</v>
      </c>
      <c r="M312" t="s">
        <v>76</v>
      </c>
      <c r="N312" t="s">
        <v>85</v>
      </c>
      <c r="O312" t="s">
        <v>85</v>
      </c>
      <c r="P312">
        <v>9625</v>
      </c>
      <c r="Q312" t="s">
        <v>3152</v>
      </c>
      <c r="R312" t="s">
        <v>75</v>
      </c>
      <c r="W312" t="s">
        <v>10729</v>
      </c>
      <c r="X312" t="s">
        <v>10737</v>
      </c>
    </row>
    <row r="313" spans="1:24">
      <c r="A313" t="s">
        <v>9</v>
      </c>
      <c r="B313" t="s">
        <v>14</v>
      </c>
      <c r="C313" t="s">
        <v>14</v>
      </c>
      <c r="D313" t="s">
        <v>117</v>
      </c>
      <c r="E313" t="s">
        <v>118</v>
      </c>
      <c r="F313" s="54">
        <v>41603</v>
      </c>
      <c r="G313" t="s">
        <v>290</v>
      </c>
      <c r="H313" t="s">
        <v>1227</v>
      </c>
      <c r="I313" t="s">
        <v>3138</v>
      </c>
      <c r="J313" t="s">
        <v>132</v>
      </c>
      <c r="K313" t="s">
        <v>3139</v>
      </c>
      <c r="L313" t="s">
        <v>3140</v>
      </c>
      <c r="M313" t="s">
        <v>3141</v>
      </c>
      <c r="N313" t="s">
        <v>85</v>
      </c>
      <c r="O313" t="s">
        <v>85</v>
      </c>
      <c r="P313">
        <v>14100</v>
      </c>
      <c r="Q313" t="s">
        <v>3142</v>
      </c>
      <c r="R313" t="s">
        <v>75</v>
      </c>
      <c r="S313" t="s">
        <v>155</v>
      </c>
      <c r="T313" t="s">
        <v>379</v>
      </c>
      <c r="U313" t="s">
        <v>450</v>
      </c>
      <c r="V313" t="s">
        <v>1857</v>
      </c>
      <c r="W313" t="s">
        <v>10729</v>
      </c>
      <c r="X313" t="s">
        <v>85</v>
      </c>
    </row>
    <row r="314" spans="1:24">
      <c r="A314" t="s">
        <v>9</v>
      </c>
      <c r="B314" t="s">
        <v>14</v>
      </c>
      <c r="C314" t="s">
        <v>14</v>
      </c>
      <c r="D314" t="s">
        <v>117</v>
      </c>
      <c r="E314" t="s">
        <v>118</v>
      </c>
      <c r="F314" s="54">
        <v>41603</v>
      </c>
      <c r="G314" t="s">
        <v>290</v>
      </c>
      <c r="H314" t="s">
        <v>1227</v>
      </c>
      <c r="I314" t="s">
        <v>3138</v>
      </c>
      <c r="J314" t="s">
        <v>132</v>
      </c>
      <c r="K314" t="s">
        <v>3139</v>
      </c>
      <c r="L314" t="s">
        <v>3140</v>
      </c>
      <c r="M314" t="s">
        <v>3141</v>
      </c>
      <c r="N314" t="s">
        <v>85</v>
      </c>
      <c r="O314" t="s">
        <v>85</v>
      </c>
      <c r="P314">
        <v>7050</v>
      </c>
      <c r="Q314" t="s">
        <v>3142</v>
      </c>
      <c r="R314" t="s">
        <v>75</v>
      </c>
      <c r="S314" t="s">
        <v>155</v>
      </c>
      <c r="T314" t="s">
        <v>379</v>
      </c>
      <c r="U314" t="s">
        <v>450</v>
      </c>
      <c r="V314" t="s">
        <v>1857</v>
      </c>
      <c r="W314" t="s">
        <v>10729</v>
      </c>
      <c r="X314" t="s">
        <v>85</v>
      </c>
    </row>
    <row r="315" spans="1:24">
      <c r="A315" t="s">
        <v>5</v>
      </c>
      <c r="B315" t="s">
        <v>17</v>
      </c>
      <c r="C315" t="s">
        <v>17</v>
      </c>
      <c r="D315" t="s">
        <v>117</v>
      </c>
      <c r="E315" t="s">
        <v>118</v>
      </c>
      <c r="F315" s="54">
        <v>41599</v>
      </c>
      <c r="G315" t="s">
        <v>119</v>
      </c>
      <c r="I315" t="s">
        <v>2291</v>
      </c>
      <c r="J315" t="s">
        <v>74</v>
      </c>
      <c r="K315" t="s">
        <v>2292</v>
      </c>
      <c r="L315" t="s">
        <v>2293</v>
      </c>
      <c r="M315" t="s">
        <v>2294</v>
      </c>
      <c r="N315" t="s">
        <v>85</v>
      </c>
      <c r="O315" t="s">
        <v>85</v>
      </c>
      <c r="P315">
        <v>7956.8513999999996</v>
      </c>
      <c r="Q315" t="s">
        <v>2295</v>
      </c>
      <c r="R315" t="s">
        <v>75</v>
      </c>
      <c r="W315" t="s">
        <v>10729</v>
      </c>
      <c r="X315" t="s">
        <v>85</v>
      </c>
    </row>
    <row r="316" spans="1:24">
      <c r="A316" t="s">
        <v>9</v>
      </c>
      <c r="B316" t="s">
        <v>10</v>
      </c>
      <c r="C316" t="s">
        <v>791</v>
      </c>
      <c r="D316" t="s">
        <v>117</v>
      </c>
      <c r="E316" t="s">
        <v>118</v>
      </c>
      <c r="F316" s="54">
        <v>41607</v>
      </c>
      <c r="G316" t="s">
        <v>290</v>
      </c>
      <c r="I316" t="s">
        <v>5645</v>
      </c>
      <c r="J316" t="s">
        <v>132</v>
      </c>
      <c r="K316" t="s">
        <v>5646</v>
      </c>
      <c r="L316" t="s">
        <v>5647</v>
      </c>
      <c r="M316" t="s">
        <v>5648</v>
      </c>
      <c r="N316" t="s">
        <v>85</v>
      </c>
      <c r="O316" t="s">
        <v>85</v>
      </c>
      <c r="P316">
        <v>-602.16999999999996</v>
      </c>
      <c r="Q316" t="s">
        <v>5649</v>
      </c>
      <c r="R316" t="s">
        <v>75</v>
      </c>
      <c r="W316" t="s">
        <v>10729</v>
      </c>
      <c r="X316" t="s">
        <v>85</v>
      </c>
    </row>
    <row r="317" spans="1:24">
      <c r="A317" t="s">
        <v>9</v>
      </c>
      <c r="B317" t="s">
        <v>10</v>
      </c>
      <c r="C317" t="s">
        <v>791</v>
      </c>
      <c r="D317" t="s">
        <v>117</v>
      </c>
      <c r="E317" t="s">
        <v>118</v>
      </c>
      <c r="F317" s="54">
        <v>41607</v>
      </c>
      <c r="G317" t="s">
        <v>72</v>
      </c>
      <c r="I317" t="s">
        <v>5645</v>
      </c>
      <c r="J317" t="s">
        <v>132</v>
      </c>
      <c r="K317" t="s">
        <v>5646</v>
      </c>
      <c r="L317" t="s">
        <v>5647</v>
      </c>
      <c r="M317" t="s">
        <v>5648</v>
      </c>
      <c r="N317" t="s">
        <v>85</v>
      </c>
      <c r="O317" t="s">
        <v>85</v>
      </c>
      <c r="P317">
        <v>401.44</v>
      </c>
      <c r="Q317" t="s">
        <v>5649</v>
      </c>
      <c r="R317" t="s">
        <v>75</v>
      </c>
      <c r="W317" t="s">
        <v>10729</v>
      </c>
      <c r="X317" t="s">
        <v>85</v>
      </c>
    </row>
    <row r="318" spans="1:24">
      <c r="A318" t="s">
        <v>9</v>
      </c>
      <c r="B318" t="s">
        <v>10</v>
      </c>
      <c r="C318" t="s">
        <v>791</v>
      </c>
      <c r="D318" t="s">
        <v>117</v>
      </c>
      <c r="E318" t="s">
        <v>118</v>
      </c>
      <c r="F318" s="54">
        <v>41607</v>
      </c>
      <c r="G318" t="s">
        <v>72</v>
      </c>
      <c r="I318" t="s">
        <v>5645</v>
      </c>
      <c r="J318" t="s">
        <v>132</v>
      </c>
      <c r="K318" t="s">
        <v>5646</v>
      </c>
      <c r="L318" t="s">
        <v>5647</v>
      </c>
      <c r="M318" t="s">
        <v>5648</v>
      </c>
      <c r="N318" t="s">
        <v>85</v>
      </c>
      <c r="O318" t="s">
        <v>85</v>
      </c>
      <c r="P318">
        <v>602.16999999999996</v>
      </c>
      <c r="Q318" t="s">
        <v>5649</v>
      </c>
      <c r="R318" t="s">
        <v>75</v>
      </c>
      <c r="W318" t="s">
        <v>10729</v>
      </c>
      <c r="X318" t="s">
        <v>85</v>
      </c>
    </row>
    <row r="319" spans="1:24">
      <c r="A319" t="s">
        <v>9</v>
      </c>
      <c r="B319" t="s">
        <v>10</v>
      </c>
      <c r="C319" t="s">
        <v>791</v>
      </c>
      <c r="D319" t="s">
        <v>117</v>
      </c>
      <c r="E319" t="s">
        <v>118</v>
      </c>
      <c r="F319" s="54">
        <v>41607</v>
      </c>
      <c r="G319" t="s">
        <v>290</v>
      </c>
      <c r="I319" t="s">
        <v>5645</v>
      </c>
      <c r="J319" t="s">
        <v>132</v>
      </c>
      <c r="K319" t="s">
        <v>5646</v>
      </c>
      <c r="L319" t="s">
        <v>5647</v>
      </c>
      <c r="M319" t="s">
        <v>5648</v>
      </c>
      <c r="N319" t="s">
        <v>85</v>
      </c>
      <c r="O319" t="s">
        <v>85</v>
      </c>
      <c r="P319">
        <v>-401.44</v>
      </c>
      <c r="Q319" t="s">
        <v>5649</v>
      </c>
      <c r="R319" t="s">
        <v>75</v>
      </c>
      <c r="W319" t="s">
        <v>10729</v>
      </c>
      <c r="X319" t="s">
        <v>85</v>
      </c>
    </row>
    <row r="320" spans="1:24">
      <c r="A320" t="s">
        <v>5</v>
      </c>
      <c r="B320" t="s">
        <v>17</v>
      </c>
      <c r="C320" t="s">
        <v>17</v>
      </c>
      <c r="D320" t="s">
        <v>117</v>
      </c>
      <c r="E320" t="s">
        <v>118</v>
      </c>
      <c r="F320" s="54">
        <v>41599</v>
      </c>
      <c r="G320" t="s">
        <v>119</v>
      </c>
      <c r="I320" t="s">
        <v>2291</v>
      </c>
      <c r="J320" t="s">
        <v>74</v>
      </c>
      <c r="K320" t="s">
        <v>2292</v>
      </c>
      <c r="L320" t="s">
        <v>2293</v>
      </c>
      <c r="M320" t="s">
        <v>2294</v>
      </c>
      <c r="N320" t="s">
        <v>85</v>
      </c>
      <c r="O320" t="s">
        <v>85</v>
      </c>
      <c r="P320">
        <v>54.240699999999997</v>
      </c>
      <c r="Q320" t="s">
        <v>2295</v>
      </c>
      <c r="R320" t="s">
        <v>75</v>
      </c>
      <c r="W320" t="s">
        <v>10729</v>
      </c>
      <c r="X320" t="s">
        <v>85</v>
      </c>
    </row>
    <row r="321" spans="1:24">
      <c r="A321" t="s">
        <v>5</v>
      </c>
      <c r="B321" t="s">
        <v>17</v>
      </c>
      <c r="C321" t="s">
        <v>17</v>
      </c>
      <c r="D321" t="s">
        <v>117</v>
      </c>
      <c r="E321" t="s">
        <v>118</v>
      </c>
      <c r="F321" s="54">
        <v>41599</v>
      </c>
      <c r="G321" t="s">
        <v>119</v>
      </c>
      <c r="I321" t="s">
        <v>2291</v>
      </c>
      <c r="J321" t="s">
        <v>74</v>
      </c>
      <c r="K321" t="s">
        <v>2292</v>
      </c>
      <c r="L321" t="s">
        <v>2293</v>
      </c>
      <c r="M321" t="s">
        <v>2294</v>
      </c>
      <c r="N321" t="s">
        <v>85</v>
      </c>
      <c r="O321" t="s">
        <v>85</v>
      </c>
      <c r="P321">
        <v>2870.6484</v>
      </c>
      <c r="Q321" t="s">
        <v>2295</v>
      </c>
      <c r="R321" t="s">
        <v>75</v>
      </c>
      <c r="W321" t="s">
        <v>10729</v>
      </c>
      <c r="X321" t="s">
        <v>85</v>
      </c>
    </row>
    <row r="322" spans="1:24">
      <c r="A322" t="s">
        <v>9</v>
      </c>
      <c r="B322" t="s">
        <v>10</v>
      </c>
      <c r="C322" t="s">
        <v>791</v>
      </c>
      <c r="D322" t="s">
        <v>117</v>
      </c>
      <c r="E322" t="s">
        <v>118</v>
      </c>
      <c r="F322" s="54">
        <v>41607</v>
      </c>
      <c r="G322" t="s">
        <v>290</v>
      </c>
      <c r="I322" t="s">
        <v>5645</v>
      </c>
      <c r="J322" t="s">
        <v>132</v>
      </c>
      <c r="K322" t="s">
        <v>5646</v>
      </c>
      <c r="L322" t="s">
        <v>5647</v>
      </c>
      <c r="M322" t="s">
        <v>5648</v>
      </c>
      <c r="N322" t="s">
        <v>85</v>
      </c>
      <c r="O322" t="s">
        <v>85</v>
      </c>
      <c r="P322">
        <v>-301.08</v>
      </c>
      <c r="Q322" t="s">
        <v>5649</v>
      </c>
      <c r="R322" t="s">
        <v>75</v>
      </c>
      <c r="W322" t="s">
        <v>10729</v>
      </c>
      <c r="X322" t="s">
        <v>85</v>
      </c>
    </row>
    <row r="323" spans="1:24">
      <c r="A323" t="s">
        <v>9</v>
      </c>
      <c r="B323" t="s">
        <v>10</v>
      </c>
      <c r="C323" t="s">
        <v>791</v>
      </c>
      <c r="D323" t="s">
        <v>117</v>
      </c>
      <c r="E323" t="s">
        <v>118</v>
      </c>
      <c r="F323" s="54">
        <v>41607</v>
      </c>
      <c r="G323" t="s">
        <v>72</v>
      </c>
      <c r="I323" t="s">
        <v>5645</v>
      </c>
      <c r="J323" t="s">
        <v>132</v>
      </c>
      <c r="K323" t="s">
        <v>5646</v>
      </c>
      <c r="L323" t="s">
        <v>5647</v>
      </c>
      <c r="M323" t="s">
        <v>5648</v>
      </c>
      <c r="N323" t="s">
        <v>85</v>
      </c>
      <c r="O323" t="s">
        <v>85</v>
      </c>
      <c r="P323">
        <v>301.08</v>
      </c>
      <c r="Q323" t="s">
        <v>5649</v>
      </c>
      <c r="R323" t="s">
        <v>75</v>
      </c>
      <c r="W323" t="s">
        <v>10729</v>
      </c>
      <c r="X323" t="s">
        <v>85</v>
      </c>
    </row>
    <row r="324" spans="1:24">
      <c r="A324" t="s">
        <v>5</v>
      </c>
      <c r="B324" t="s">
        <v>11</v>
      </c>
      <c r="C324" t="s">
        <v>2129</v>
      </c>
      <c r="D324" t="s">
        <v>117</v>
      </c>
      <c r="E324" t="s">
        <v>118</v>
      </c>
      <c r="F324" s="54">
        <v>41608</v>
      </c>
      <c r="G324" t="s">
        <v>119</v>
      </c>
      <c r="I324" t="s">
        <v>4635</v>
      </c>
      <c r="J324" t="s">
        <v>74</v>
      </c>
      <c r="K324" t="s">
        <v>4636</v>
      </c>
      <c r="L324" t="s">
        <v>238</v>
      </c>
      <c r="M324" t="s">
        <v>76</v>
      </c>
      <c r="N324" t="s">
        <v>85</v>
      </c>
      <c r="O324" t="s">
        <v>85</v>
      </c>
      <c r="P324">
        <v>4978.05</v>
      </c>
      <c r="Q324" t="s">
        <v>4637</v>
      </c>
      <c r="R324" t="s">
        <v>75</v>
      </c>
      <c r="W324" t="s">
        <v>10729</v>
      </c>
      <c r="X324" t="s">
        <v>10737</v>
      </c>
    </row>
    <row r="325" spans="1:24">
      <c r="A325" t="s">
        <v>5</v>
      </c>
      <c r="B325" t="s">
        <v>7</v>
      </c>
      <c r="C325" t="s">
        <v>7</v>
      </c>
      <c r="D325" t="s">
        <v>117</v>
      </c>
      <c r="E325" t="s">
        <v>118</v>
      </c>
      <c r="F325" s="54">
        <v>41582</v>
      </c>
      <c r="G325" t="s">
        <v>119</v>
      </c>
      <c r="I325" t="s">
        <v>1201</v>
      </c>
      <c r="J325" t="s">
        <v>74</v>
      </c>
      <c r="K325" t="s">
        <v>1202</v>
      </c>
      <c r="L325" t="s">
        <v>238</v>
      </c>
      <c r="M325" t="s">
        <v>76</v>
      </c>
      <c r="N325" t="s">
        <v>85</v>
      </c>
      <c r="O325" t="s">
        <v>85</v>
      </c>
      <c r="P325">
        <v>8894.5282999999999</v>
      </c>
      <c r="Q325" t="s">
        <v>1203</v>
      </c>
      <c r="R325" t="s">
        <v>75</v>
      </c>
      <c r="W325" t="s">
        <v>10729</v>
      </c>
      <c r="X325" t="s">
        <v>10737</v>
      </c>
    </row>
    <row r="326" spans="1:24">
      <c r="A326" t="s">
        <v>5</v>
      </c>
      <c r="B326" t="s">
        <v>7</v>
      </c>
      <c r="C326" t="s">
        <v>7</v>
      </c>
      <c r="D326" t="s">
        <v>117</v>
      </c>
      <c r="E326" t="s">
        <v>118</v>
      </c>
      <c r="F326" s="54">
        <v>41582</v>
      </c>
      <c r="G326" t="s">
        <v>119</v>
      </c>
      <c r="I326" t="s">
        <v>1201</v>
      </c>
      <c r="J326" t="s">
        <v>74</v>
      </c>
      <c r="K326" t="s">
        <v>1202</v>
      </c>
      <c r="L326" t="s">
        <v>238</v>
      </c>
      <c r="M326" t="s">
        <v>76</v>
      </c>
      <c r="N326" t="s">
        <v>85</v>
      </c>
      <c r="O326" t="s">
        <v>85</v>
      </c>
      <c r="P326">
        <v>2375.3258000000001</v>
      </c>
      <c r="Q326" t="s">
        <v>1203</v>
      </c>
      <c r="R326" t="s">
        <v>75</v>
      </c>
      <c r="W326" t="s">
        <v>10729</v>
      </c>
      <c r="X326" t="s">
        <v>10737</v>
      </c>
    </row>
    <row r="327" spans="1:24">
      <c r="A327" t="s">
        <v>5</v>
      </c>
      <c r="B327" t="s">
        <v>7</v>
      </c>
      <c r="C327" t="s">
        <v>7</v>
      </c>
      <c r="D327" t="s">
        <v>117</v>
      </c>
      <c r="E327" t="s">
        <v>118</v>
      </c>
      <c r="F327" s="54">
        <v>41582</v>
      </c>
      <c r="G327" t="s">
        <v>119</v>
      </c>
      <c r="I327" t="s">
        <v>1198</v>
      </c>
      <c r="J327" t="s">
        <v>74</v>
      </c>
      <c r="K327" t="s">
        <v>1199</v>
      </c>
      <c r="L327" t="s">
        <v>238</v>
      </c>
      <c r="M327" t="s">
        <v>76</v>
      </c>
      <c r="N327" t="s">
        <v>85</v>
      </c>
      <c r="O327" t="s">
        <v>85</v>
      </c>
      <c r="P327">
        <v>2151.9263999999998</v>
      </c>
      <c r="Q327" t="s">
        <v>1200</v>
      </c>
      <c r="R327" t="s">
        <v>75</v>
      </c>
      <c r="W327" t="s">
        <v>10729</v>
      </c>
      <c r="X327" t="s">
        <v>10737</v>
      </c>
    </row>
    <row r="328" spans="1:24">
      <c r="A328" t="s">
        <v>5</v>
      </c>
      <c r="B328" t="s">
        <v>7</v>
      </c>
      <c r="C328" t="s">
        <v>7</v>
      </c>
      <c r="D328" t="s">
        <v>117</v>
      </c>
      <c r="E328" t="s">
        <v>118</v>
      </c>
      <c r="F328" s="54">
        <v>41582</v>
      </c>
      <c r="G328" t="s">
        <v>119</v>
      </c>
      <c r="I328" t="s">
        <v>1198</v>
      </c>
      <c r="J328" t="s">
        <v>74</v>
      </c>
      <c r="K328" t="s">
        <v>1199</v>
      </c>
      <c r="L328" t="s">
        <v>238</v>
      </c>
      <c r="M328" t="s">
        <v>76</v>
      </c>
      <c r="N328" t="s">
        <v>85</v>
      </c>
      <c r="O328" t="s">
        <v>85</v>
      </c>
      <c r="P328">
        <v>6040.1574000000001</v>
      </c>
      <c r="Q328" t="s">
        <v>1200</v>
      </c>
      <c r="R328" t="s">
        <v>75</v>
      </c>
      <c r="W328" t="s">
        <v>10729</v>
      </c>
      <c r="X328" t="s">
        <v>10737</v>
      </c>
    </row>
    <row r="329" spans="1:24">
      <c r="A329" t="s">
        <v>9</v>
      </c>
      <c r="B329" t="s">
        <v>14</v>
      </c>
      <c r="C329" t="s">
        <v>14</v>
      </c>
      <c r="D329" t="s">
        <v>117</v>
      </c>
      <c r="E329" t="s">
        <v>118</v>
      </c>
      <c r="F329" s="54">
        <v>41605</v>
      </c>
      <c r="G329" t="s">
        <v>72</v>
      </c>
      <c r="I329" t="s">
        <v>3167</v>
      </c>
      <c r="J329" t="s">
        <v>132</v>
      </c>
      <c r="K329" t="s">
        <v>3168</v>
      </c>
      <c r="L329" t="s">
        <v>75</v>
      </c>
      <c r="M329" t="s">
        <v>122</v>
      </c>
      <c r="N329" t="s">
        <v>85</v>
      </c>
      <c r="O329" t="s">
        <v>85</v>
      </c>
      <c r="P329">
        <v>5000</v>
      </c>
      <c r="Q329" t="s">
        <v>2963</v>
      </c>
      <c r="R329" t="s">
        <v>75</v>
      </c>
      <c r="W329" t="s">
        <v>10729</v>
      </c>
      <c r="X329" t="s">
        <v>10737</v>
      </c>
    </row>
    <row r="330" spans="1:24">
      <c r="A330" t="s">
        <v>9</v>
      </c>
      <c r="B330" t="s">
        <v>14</v>
      </c>
      <c r="C330" t="s">
        <v>14</v>
      </c>
      <c r="D330" t="s">
        <v>117</v>
      </c>
      <c r="E330" t="s">
        <v>118</v>
      </c>
      <c r="F330" s="54">
        <v>41579</v>
      </c>
      <c r="G330" t="s">
        <v>72</v>
      </c>
      <c r="H330" t="s">
        <v>999</v>
      </c>
      <c r="I330" t="s">
        <v>1000</v>
      </c>
      <c r="J330" t="s">
        <v>132</v>
      </c>
      <c r="K330" t="s">
        <v>1001</v>
      </c>
      <c r="L330" t="s">
        <v>1002</v>
      </c>
      <c r="M330" t="s">
        <v>1003</v>
      </c>
      <c r="N330" t="s">
        <v>85</v>
      </c>
      <c r="O330" t="s">
        <v>199</v>
      </c>
      <c r="P330">
        <v>20532.970000000023</v>
      </c>
      <c r="Q330" t="s">
        <v>1005</v>
      </c>
      <c r="R330" t="s">
        <v>75</v>
      </c>
      <c r="S330" t="s">
        <v>170</v>
      </c>
      <c r="T330" t="s">
        <v>178</v>
      </c>
      <c r="U330" t="s">
        <v>179</v>
      </c>
      <c r="V330" t="s">
        <v>180</v>
      </c>
      <c r="W330" t="s">
        <v>10731</v>
      </c>
      <c r="X330" t="s">
        <v>10739</v>
      </c>
    </row>
    <row r="331" spans="1:24">
      <c r="A331" t="s">
        <v>9</v>
      </c>
      <c r="B331" t="s">
        <v>14</v>
      </c>
      <c r="C331" t="s">
        <v>14</v>
      </c>
      <c r="D331" t="s">
        <v>117</v>
      </c>
      <c r="E331" t="s">
        <v>118</v>
      </c>
      <c r="F331" s="54">
        <v>41605</v>
      </c>
      <c r="G331" t="s">
        <v>72</v>
      </c>
      <c r="I331" t="s">
        <v>2970</v>
      </c>
      <c r="J331" t="s">
        <v>132</v>
      </c>
      <c r="K331" t="s">
        <v>2971</v>
      </c>
      <c r="L331" t="s">
        <v>75</v>
      </c>
      <c r="M331" t="s">
        <v>122</v>
      </c>
      <c r="N331" t="s">
        <v>85</v>
      </c>
      <c r="O331" t="s">
        <v>85</v>
      </c>
      <c r="P331">
        <v>5000</v>
      </c>
      <c r="Q331" t="s">
        <v>2963</v>
      </c>
      <c r="R331" t="s">
        <v>75</v>
      </c>
      <c r="W331" t="s">
        <v>10729</v>
      </c>
      <c r="X331" t="s">
        <v>10737</v>
      </c>
    </row>
    <row r="332" spans="1:24">
      <c r="A332" t="s">
        <v>5</v>
      </c>
      <c r="B332" t="s">
        <v>17</v>
      </c>
      <c r="C332" t="s">
        <v>17</v>
      </c>
      <c r="D332" t="s">
        <v>117</v>
      </c>
      <c r="E332" t="s">
        <v>118</v>
      </c>
      <c r="F332" s="54">
        <v>41593</v>
      </c>
      <c r="G332" t="s">
        <v>119</v>
      </c>
      <c r="I332" t="s">
        <v>2411</v>
      </c>
      <c r="J332" t="s">
        <v>74</v>
      </c>
      <c r="K332" t="s">
        <v>2412</v>
      </c>
      <c r="L332" t="s">
        <v>2293</v>
      </c>
      <c r="M332" t="s">
        <v>2294</v>
      </c>
      <c r="N332" t="s">
        <v>85</v>
      </c>
      <c r="O332" t="s">
        <v>85</v>
      </c>
      <c r="P332">
        <v>115.4456</v>
      </c>
      <c r="Q332" t="s">
        <v>2413</v>
      </c>
      <c r="R332" t="s">
        <v>75</v>
      </c>
      <c r="W332" t="s">
        <v>10729</v>
      </c>
      <c r="X332" t="s">
        <v>85</v>
      </c>
    </row>
    <row r="333" spans="1:24">
      <c r="A333" t="s">
        <v>5</v>
      </c>
      <c r="B333" t="s">
        <v>17</v>
      </c>
      <c r="C333" t="s">
        <v>17</v>
      </c>
      <c r="D333" t="s">
        <v>117</v>
      </c>
      <c r="E333" t="s">
        <v>118</v>
      </c>
      <c r="F333" s="54">
        <v>41593</v>
      </c>
      <c r="G333" t="s">
        <v>119</v>
      </c>
      <c r="I333" t="s">
        <v>2411</v>
      </c>
      <c r="J333" t="s">
        <v>74</v>
      </c>
      <c r="K333" t="s">
        <v>2412</v>
      </c>
      <c r="L333" t="s">
        <v>2293</v>
      </c>
      <c r="M333" t="s">
        <v>2294</v>
      </c>
      <c r="N333" t="s">
        <v>85</v>
      </c>
      <c r="O333" t="s">
        <v>85</v>
      </c>
      <c r="P333">
        <v>56.736800000000002</v>
      </c>
      <c r="Q333" t="s">
        <v>2413</v>
      </c>
      <c r="R333" t="s">
        <v>75</v>
      </c>
      <c r="W333" t="s">
        <v>10729</v>
      </c>
      <c r="X333" t="s">
        <v>85</v>
      </c>
    </row>
    <row r="334" spans="1:24">
      <c r="A334" t="s">
        <v>5</v>
      </c>
      <c r="B334" t="s">
        <v>11</v>
      </c>
      <c r="C334" t="s">
        <v>2129</v>
      </c>
      <c r="D334" t="s">
        <v>117</v>
      </c>
      <c r="E334" t="s">
        <v>118</v>
      </c>
      <c r="F334" s="54">
        <v>41593</v>
      </c>
      <c r="G334" t="s">
        <v>119</v>
      </c>
      <c r="I334" t="s">
        <v>2425</v>
      </c>
      <c r="J334" t="s">
        <v>74</v>
      </c>
      <c r="K334" t="s">
        <v>2415</v>
      </c>
      <c r="L334" t="s">
        <v>238</v>
      </c>
      <c r="M334" t="s">
        <v>76</v>
      </c>
      <c r="N334" t="s">
        <v>85</v>
      </c>
      <c r="O334" t="s">
        <v>85</v>
      </c>
      <c r="P334">
        <v>5554.63</v>
      </c>
      <c r="Q334" t="s">
        <v>2416</v>
      </c>
      <c r="R334" t="s">
        <v>75</v>
      </c>
      <c r="W334" t="s">
        <v>10729</v>
      </c>
      <c r="X334" t="s">
        <v>10737</v>
      </c>
    </row>
    <row r="335" spans="1:24">
      <c r="A335" t="s">
        <v>5</v>
      </c>
      <c r="B335" t="s">
        <v>11</v>
      </c>
      <c r="C335" t="s">
        <v>2129</v>
      </c>
      <c r="D335" t="s">
        <v>117</v>
      </c>
      <c r="E335" t="s">
        <v>118</v>
      </c>
      <c r="F335" s="54">
        <v>41593</v>
      </c>
      <c r="G335" t="s">
        <v>119</v>
      </c>
      <c r="I335" t="s">
        <v>2414</v>
      </c>
      <c r="J335" t="s">
        <v>74</v>
      </c>
      <c r="K335" t="s">
        <v>2415</v>
      </c>
      <c r="L335" t="s">
        <v>75</v>
      </c>
      <c r="M335" t="s">
        <v>122</v>
      </c>
      <c r="N335" t="s">
        <v>85</v>
      </c>
      <c r="O335" t="s">
        <v>85</v>
      </c>
      <c r="P335">
        <v>-5554.63</v>
      </c>
      <c r="Q335" t="s">
        <v>2416</v>
      </c>
      <c r="R335" t="s">
        <v>75</v>
      </c>
      <c r="W335" t="s">
        <v>10729</v>
      </c>
      <c r="X335" t="s">
        <v>10737</v>
      </c>
    </row>
    <row r="336" spans="1:24">
      <c r="A336" t="s">
        <v>5</v>
      </c>
      <c r="B336" t="s">
        <v>11</v>
      </c>
      <c r="C336" t="s">
        <v>2129</v>
      </c>
      <c r="D336" t="s">
        <v>117</v>
      </c>
      <c r="E336" t="s">
        <v>118</v>
      </c>
      <c r="F336" s="54">
        <v>41593</v>
      </c>
      <c r="G336" t="s">
        <v>119</v>
      </c>
      <c r="I336" t="s">
        <v>2414</v>
      </c>
      <c r="J336" t="s">
        <v>74</v>
      </c>
      <c r="K336" t="s">
        <v>2415</v>
      </c>
      <c r="L336" t="s">
        <v>75</v>
      </c>
      <c r="M336" t="s">
        <v>122</v>
      </c>
      <c r="N336" t="s">
        <v>85</v>
      </c>
      <c r="O336" t="s">
        <v>85</v>
      </c>
      <c r="P336">
        <v>-100.42</v>
      </c>
      <c r="Q336" t="s">
        <v>2416</v>
      </c>
      <c r="R336" t="s">
        <v>75</v>
      </c>
      <c r="W336" t="s">
        <v>10729</v>
      </c>
      <c r="X336" t="s">
        <v>10737</v>
      </c>
    </row>
    <row r="337" spans="1:24">
      <c r="A337" t="s">
        <v>5</v>
      </c>
      <c r="B337" t="s">
        <v>11</v>
      </c>
      <c r="C337" t="s">
        <v>2129</v>
      </c>
      <c r="D337" t="s">
        <v>117</v>
      </c>
      <c r="E337" t="s">
        <v>118</v>
      </c>
      <c r="F337" s="54">
        <v>41593</v>
      </c>
      <c r="G337" t="s">
        <v>119</v>
      </c>
      <c r="I337" t="s">
        <v>2425</v>
      </c>
      <c r="J337" t="s">
        <v>74</v>
      </c>
      <c r="K337" t="s">
        <v>2415</v>
      </c>
      <c r="L337" t="s">
        <v>238</v>
      </c>
      <c r="M337" t="s">
        <v>76</v>
      </c>
      <c r="N337" t="s">
        <v>85</v>
      </c>
      <c r="O337" t="s">
        <v>85</v>
      </c>
      <c r="P337">
        <v>100.42</v>
      </c>
      <c r="Q337" t="s">
        <v>2416</v>
      </c>
      <c r="R337" t="s">
        <v>75</v>
      </c>
      <c r="W337" t="s">
        <v>10729</v>
      </c>
      <c r="X337" t="s">
        <v>10737</v>
      </c>
    </row>
    <row r="338" spans="1:24">
      <c r="A338" t="s">
        <v>5</v>
      </c>
      <c r="B338" t="s">
        <v>6</v>
      </c>
      <c r="C338" t="s">
        <v>6</v>
      </c>
      <c r="D338" t="s">
        <v>117</v>
      </c>
      <c r="E338" t="s">
        <v>118</v>
      </c>
      <c r="F338" s="54">
        <v>41593</v>
      </c>
      <c r="G338" t="s">
        <v>72</v>
      </c>
      <c r="I338" t="s">
        <v>2373</v>
      </c>
      <c r="J338" t="s">
        <v>74</v>
      </c>
      <c r="K338" t="s">
        <v>2374</v>
      </c>
      <c r="L338" t="s">
        <v>2946</v>
      </c>
      <c r="M338" t="s">
        <v>2947</v>
      </c>
      <c r="N338" t="s">
        <v>85</v>
      </c>
      <c r="O338" t="s">
        <v>85</v>
      </c>
      <c r="P338">
        <v>1053.0911000000001</v>
      </c>
      <c r="Q338" t="s">
        <v>2375</v>
      </c>
      <c r="R338" t="s">
        <v>75</v>
      </c>
      <c r="W338" t="s">
        <v>10729</v>
      </c>
      <c r="X338" t="s">
        <v>85</v>
      </c>
    </row>
    <row r="339" spans="1:24">
      <c r="A339" t="s">
        <v>5</v>
      </c>
      <c r="B339" t="s">
        <v>6</v>
      </c>
      <c r="C339" t="s">
        <v>6</v>
      </c>
      <c r="D339" t="s">
        <v>117</v>
      </c>
      <c r="E339" t="s">
        <v>118</v>
      </c>
      <c r="F339" s="54">
        <v>41593</v>
      </c>
      <c r="G339" t="s">
        <v>72</v>
      </c>
      <c r="I339" t="s">
        <v>2376</v>
      </c>
      <c r="J339" t="s">
        <v>74</v>
      </c>
      <c r="K339" t="s">
        <v>2377</v>
      </c>
      <c r="L339" t="s">
        <v>2946</v>
      </c>
      <c r="M339" t="s">
        <v>2947</v>
      </c>
      <c r="N339" t="s">
        <v>85</v>
      </c>
      <c r="O339" t="s">
        <v>85</v>
      </c>
      <c r="P339">
        <v>1053.0911000000001</v>
      </c>
      <c r="Q339" t="s">
        <v>2378</v>
      </c>
      <c r="R339" t="s">
        <v>75</v>
      </c>
      <c r="W339" t="s">
        <v>10729</v>
      </c>
      <c r="X339" t="s">
        <v>85</v>
      </c>
    </row>
    <row r="340" spans="1:24">
      <c r="A340" t="s">
        <v>5</v>
      </c>
      <c r="B340" t="s">
        <v>17</v>
      </c>
      <c r="C340" t="s">
        <v>17</v>
      </c>
      <c r="D340" t="s">
        <v>117</v>
      </c>
      <c r="E340" t="s">
        <v>118</v>
      </c>
      <c r="F340" s="54">
        <v>41605</v>
      </c>
      <c r="G340" t="s">
        <v>72</v>
      </c>
      <c r="I340" t="s">
        <v>3434</v>
      </c>
      <c r="J340" t="s">
        <v>74</v>
      </c>
      <c r="K340" t="s">
        <v>3376</v>
      </c>
      <c r="L340" t="s">
        <v>238</v>
      </c>
      <c r="M340" t="s">
        <v>76</v>
      </c>
      <c r="N340" t="s">
        <v>85</v>
      </c>
      <c r="O340" t="s">
        <v>1004</v>
      </c>
      <c r="P340">
        <v>-15822.801299999999</v>
      </c>
      <c r="Q340" t="s">
        <v>3377</v>
      </c>
      <c r="R340" t="s">
        <v>75</v>
      </c>
      <c r="W340" t="s">
        <v>10729</v>
      </c>
      <c r="X340" t="s">
        <v>10739</v>
      </c>
    </row>
    <row r="341" spans="1:24">
      <c r="A341" t="s">
        <v>5</v>
      </c>
      <c r="B341" t="s">
        <v>17</v>
      </c>
      <c r="C341" t="s">
        <v>17</v>
      </c>
      <c r="D341" t="s">
        <v>117</v>
      </c>
      <c r="E341" t="s">
        <v>118</v>
      </c>
      <c r="F341" s="54">
        <v>41605</v>
      </c>
      <c r="G341" t="s">
        <v>125</v>
      </c>
      <c r="I341" t="s">
        <v>3418</v>
      </c>
      <c r="J341" t="s">
        <v>74</v>
      </c>
      <c r="K341" t="s">
        <v>3376</v>
      </c>
      <c r="L341" t="s">
        <v>238</v>
      </c>
      <c r="M341" t="s">
        <v>76</v>
      </c>
      <c r="N341" t="s">
        <v>85</v>
      </c>
      <c r="O341" t="s">
        <v>1004</v>
      </c>
      <c r="P341">
        <v>1392.0196000000001</v>
      </c>
      <c r="Q341" t="s">
        <v>3377</v>
      </c>
      <c r="R341" t="s">
        <v>75</v>
      </c>
      <c r="W341" t="s">
        <v>10729</v>
      </c>
      <c r="X341" t="s">
        <v>10739</v>
      </c>
    </row>
    <row r="342" spans="1:24">
      <c r="A342" t="s">
        <v>5</v>
      </c>
      <c r="B342" t="s">
        <v>17</v>
      </c>
      <c r="C342" t="s">
        <v>17</v>
      </c>
      <c r="D342" t="s">
        <v>117</v>
      </c>
      <c r="E342" t="s">
        <v>118</v>
      </c>
      <c r="F342" s="54">
        <v>41605</v>
      </c>
      <c r="G342" t="s">
        <v>72</v>
      </c>
      <c r="I342" t="s">
        <v>3378</v>
      </c>
      <c r="J342" t="s">
        <v>74</v>
      </c>
      <c r="K342" t="s">
        <v>1393</v>
      </c>
      <c r="L342" t="s">
        <v>238</v>
      </c>
      <c r="M342" t="s">
        <v>76</v>
      </c>
      <c r="N342" t="s">
        <v>85</v>
      </c>
      <c r="O342" t="s">
        <v>1004</v>
      </c>
      <c r="P342">
        <v>-12534.9316</v>
      </c>
      <c r="Q342" t="s">
        <v>1394</v>
      </c>
      <c r="R342" t="s">
        <v>75</v>
      </c>
      <c r="W342" t="s">
        <v>10729</v>
      </c>
      <c r="X342" t="s">
        <v>10739</v>
      </c>
    </row>
    <row r="343" spans="1:24">
      <c r="A343" t="s">
        <v>5</v>
      </c>
      <c r="B343" t="s">
        <v>17</v>
      </c>
      <c r="C343" t="s">
        <v>17</v>
      </c>
      <c r="D343" t="s">
        <v>117</v>
      </c>
      <c r="E343" t="s">
        <v>118</v>
      </c>
      <c r="F343" s="54">
        <v>41605</v>
      </c>
      <c r="G343" t="s">
        <v>72</v>
      </c>
      <c r="I343" t="s">
        <v>3430</v>
      </c>
      <c r="J343" t="s">
        <v>74</v>
      </c>
      <c r="K343" t="s">
        <v>3376</v>
      </c>
      <c r="L343" t="s">
        <v>238</v>
      </c>
      <c r="M343" t="s">
        <v>76</v>
      </c>
      <c r="N343" t="s">
        <v>85</v>
      </c>
      <c r="O343" t="s">
        <v>1004</v>
      </c>
      <c r="P343">
        <v>5.0522</v>
      </c>
      <c r="Q343" t="s">
        <v>3377</v>
      </c>
      <c r="R343" t="s">
        <v>75</v>
      </c>
      <c r="W343" t="s">
        <v>10729</v>
      </c>
      <c r="X343" t="s">
        <v>10739</v>
      </c>
    </row>
    <row r="344" spans="1:24">
      <c r="A344" t="s">
        <v>5</v>
      </c>
      <c r="B344" t="s">
        <v>17</v>
      </c>
      <c r="C344" t="s">
        <v>17</v>
      </c>
      <c r="D344" t="s">
        <v>117</v>
      </c>
      <c r="E344" t="s">
        <v>118</v>
      </c>
      <c r="F344" s="54">
        <v>41605</v>
      </c>
      <c r="G344" t="s">
        <v>72</v>
      </c>
      <c r="I344" t="s">
        <v>3386</v>
      </c>
      <c r="J344" t="s">
        <v>74</v>
      </c>
      <c r="K344" t="s">
        <v>1393</v>
      </c>
      <c r="L344" t="s">
        <v>238</v>
      </c>
      <c r="M344" t="s">
        <v>76</v>
      </c>
      <c r="N344" t="s">
        <v>85</v>
      </c>
      <c r="O344" t="s">
        <v>1004</v>
      </c>
      <c r="P344">
        <v>12534.9316</v>
      </c>
      <c r="Q344" t="s">
        <v>1394</v>
      </c>
      <c r="R344" t="s">
        <v>75</v>
      </c>
      <c r="W344" t="s">
        <v>10730</v>
      </c>
      <c r="X344" t="s">
        <v>10739</v>
      </c>
    </row>
    <row r="345" spans="1:24">
      <c r="A345" t="s">
        <v>5</v>
      </c>
      <c r="B345" t="s">
        <v>11</v>
      </c>
      <c r="C345" t="s">
        <v>2129</v>
      </c>
      <c r="D345" t="s">
        <v>117</v>
      </c>
      <c r="E345" t="s">
        <v>118</v>
      </c>
      <c r="F345" s="54">
        <v>41596</v>
      </c>
      <c r="G345" t="s">
        <v>119</v>
      </c>
      <c r="I345" t="s">
        <v>2130</v>
      </c>
      <c r="J345" t="s">
        <v>74</v>
      </c>
      <c r="K345" t="s">
        <v>2131</v>
      </c>
      <c r="L345" t="s">
        <v>2132</v>
      </c>
      <c r="M345" t="s">
        <v>2133</v>
      </c>
      <c r="N345" t="s">
        <v>85</v>
      </c>
      <c r="O345" t="s">
        <v>85</v>
      </c>
      <c r="P345">
        <v>1761.3</v>
      </c>
      <c r="Q345" t="s">
        <v>2134</v>
      </c>
      <c r="R345" t="s">
        <v>75</v>
      </c>
      <c r="W345" t="s">
        <v>10729</v>
      </c>
      <c r="X345" t="s">
        <v>85</v>
      </c>
    </row>
    <row r="346" spans="1:24">
      <c r="A346" t="s">
        <v>5</v>
      </c>
      <c r="B346" t="s">
        <v>11</v>
      </c>
      <c r="C346" t="s">
        <v>2129</v>
      </c>
      <c r="D346" t="s">
        <v>117</v>
      </c>
      <c r="E346" t="s">
        <v>118</v>
      </c>
      <c r="F346" s="54">
        <v>41596</v>
      </c>
      <c r="G346" t="s">
        <v>119</v>
      </c>
      <c r="I346" t="s">
        <v>2130</v>
      </c>
      <c r="J346" t="s">
        <v>74</v>
      </c>
      <c r="K346" t="s">
        <v>2131</v>
      </c>
      <c r="L346" t="s">
        <v>2132</v>
      </c>
      <c r="M346" t="s">
        <v>2133</v>
      </c>
      <c r="N346" t="s">
        <v>85</v>
      </c>
      <c r="O346" t="s">
        <v>85</v>
      </c>
      <c r="P346">
        <v>72.709999999999994</v>
      </c>
      <c r="Q346" t="s">
        <v>2134</v>
      </c>
      <c r="R346" t="s">
        <v>75</v>
      </c>
      <c r="W346" t="s">
        <v>10729</v>
      </c>
      <c r="X346" t="s">
        <v>85</v>
      </c>
    </row>
    <row r="347" spans="1:24">
      <c r="A347" t="s">
        <v>5</v>
      </c>
      <c r="B347" t="s">
        <v>11</v>
      </c>
      <c r="C347" t="s">
        <v>2129</v>
      </c>
      <c r="D347" t="s">
        <v>117</v>
      </c>
      <c r="E347" t="s">
        <v>118</v>
      </c>
      <c r="F347" s="54">
        <v>41596</v>
      </c>
      <c r="G347" t="s">
        <v>119</v>
      </c>
      <c r="I347" t="s">
        <v>2130</v>
      </c>
      <c r="J347" t="s">
        <v>74</v>
      </c>
      <c r="K347" t="s">
        <v>2131</v>
      </c>
      <c r="L347" t="s">
        <v>2132</v>
      </c>
      <c r="M347" t="s">
        <v>2133</v>
      </c>
      <c r="N347" t="s">
        <v>85</v>
      </c>
      <c r="O347" t="s">
        <v>85</v>
      </c>
      <c r="P347">
        <v>148.13</v>
      </c>
      <c r="Q347" t="s">
        <v>2134</v>
      </c>
      <c r="R347" t="s">
        <v>75</v>
      </c>
      <c r="W347" t="s">
        <v>10729</v>
      </c>
      <c r="X347" t="s">
        <v>85</v>
      </c>
    </row>
    <row r="348" spans="1:24">
      <c r="A348" t="s">
        <v>9</v>
      </c>
      <c r="B348" t="s">
        <v>14</v>
      </c>
      <c r="C348" t="s">
        <v>14</v>
      </c>
      <c r="D348" t="s">
        <v>117</v>
      </c>
      <c r="E348" t="s">
        <v>118</v>
      </c>
      <c r="F348" s="54">
        <v>41597</v>
      </c>
      <c r="G348" t="s">
        <v>290</v>
      </c>
      <c r="H348" t="s">
        <v>443</v>
      </c>
      <c r="I348" t="s">
        <v>2311</v>
      </c>
      <c r="J348" t="s">
        <v>132</v>
      </c>
      <c r="K348" t="s">
        <v>445</v>
      </c>
      <c r="L348" t="s">
        <v>446</v>
      </c>
      <c r="M348" t="s">
        <v>447</v>
      </c>
      <c r="N348" t="s">
        <v>85</v>
      </c>
      <c r="O348" t="s">
        <v>199</v>
      </c>
      <c r="P348">
        <v>8461.4500000000007</v>
      </c>
      <c r="Q348" t="s">
        <v>448</v>
      </c>
      <c r="R348" t="s">
        <v>75</v>
      </c>
      <c r="S348" t="s">
        <v>155</v>
      </c>
      <c r="T348" t="s">
        <v>449</v>
      </c>
      <c r="U348" t="s">
        <v>450</v>
      </c>
      <c r="V348" t="s">
        <v>451</v>
      </c>
      <c r="W348" t="s">
        <v>10731</v>
      </c>
      <c r="X348" t="s">
        <v>10739</v>
      </c>
    </row>
    <row r="349" spans="1:24">
      <c r="A349" t="s">
        <v>5</v>
      </c>
      <c r="B349" t="s">
        <v>17</v>
      </c>
      <c r="C349" t="s">
        <v>17</v>
      </c>
      <c r="D349" t="s">
        <v>117</v>
      </c>
      <c r="E349" t="s">
        <v>118</v>
      </c>
      <c r="F349" s="54">
        <v>41605</v>
      </c>
      <c r="G349" t="s">
        <v>72</v>
      </c>
      <c r="I349" t="s">
        <v>3386</v>
      </c>
      <c r="J349" t="s">
        <v>74</v>
      </c>
      <c r="K349" t="s">
        <v>1393</v>
      </c>
      <c r="L349" t="s">
        <v>238</v>
      </c>
      <c r="M349" t="s">
        <v>76</v>
      </c>
      <c r="N349" t="s">
        <v>85</v>
      </c>
      <c r="O349" t="s">
        <v>1004</v>
      </c>
      <c r="P349">
        <v>235.0301</v>
      </c>
      <c r="Q349" t="s">
        <v>1394</v>
      </c>
      <c r="R349" t="s">
        <v>75</v>
      </c>
      <c r="W349" t="s">
        <v>10730</v>
      </c>
      <c r="X349" t="s">
        <v>10739</v>
      </c>
    </row>
    <row r="350" spans="1:24">
      <c r="A350" t="s">
        <v>5</v>
      </c>
      <c r="B350" t="s">
        <v>17</v>
      </c>
      <c r="C350" t="s">
        <v>17</v>
      </c>
      <c r="D350" t="s">
        <v>117</v>
      </c>
      <c r="E350" t="s">
        <v>118</v>
      </c>
      <c r="F350" s="54">
        <v>41605</v>
      </c>
      <c r="G350" t="s">
        <v>72</v>
      </c>
      <c r="I350" t="s">
        <v>3378</v>
      </c>
      <c r="J350" t="s">
        <v>74</v>
      </c>
      <c r="K350" t="s">
        <v>1393</v>
      </c>
      <c r="L350" t="s">
        <v>238</v>
      </c>
      <c r="M350" t="s">
        <v>76</v>
      </c>
      <c r="N350" t="s">
        <v>85</v>
      </c>
      <c r="O350" t="s">
        <v>1004</v>
      </c>
      <c r="P350">
        <v>-235.0301</v>
      </c>
      <c r="Q350" t="s">
        <v>1394</v>
      </c>
      <c r="R350" t="s">
        <v>75</v>
      </c>
      <c r="W350" t="s">
        <v>10729</v>
      </c>
      <c r="X350" t="s">
        <v>10739</v>
      </c>
    </row>
    <row r="351" spans="1:24">
      <c r="A351" t="s">
        <v>5</v>
      </c>
      <c r="B351" t="s">
        <v>17</v>
      </c>
      <c r="C351" t="s">
        <v>17</v>
      </c>
      <c r="D351" t="s">
        <v>117</v>
      </c>
      <c r="E351" t="s">
        <v>118</v>
      </c>
      <c r="F351" s="54">
        <v>41605</v>
      </c>
      <c r="G351" t="s">
        <v>72</v>
      </c>
      <c r="I351" t="s">
        <v>3386</v>
      </c>
      <c r="J351" t="s">
        <v>74</v>
      </c>
      <c r="K351" t="s">
        <v>1393</v>
      </c>
      <c r="L351" t="s">
        <v>238</v>
      </c>
      <c r="M351" t="s">
        <v>76</v>
      </c>
      <c r="N351" t="s">
        <v>85</v>
      </c>
      <c r="O351" t="s">
        <v>1004</v>
      </c>
      <c r="P351">
        <v>8685.7615999999998</v>
      </c>
      <c r="Q351" t="s">
        <v>1394</v>
      </c>
      <c r="R351" t="s">
        <v>75</v>
      </c>
      <c r="W351" t="s">
        <v>10730</v>
      </c>
      <c r="X351" t="s">
        <v>10739</v>
      </c>
    </row>
    <row r="352" spans="1:24">
      <c r="A352" t="s">
        <v>5</v>
      </c>
      <c r="B352" t="s">
        <v>17</v>
      </c>
      <c r="C352" t="s">
        <v>17</v>
      </c>
      <c r="D352" t="s">
        <v>117</v>
      </c>
      <c r="E352" t="s">
        <v>118</v>
      </c>
      <c r="F352" s="54">
        <v>41605</v>
      </c>
      <c r="G352" t="s">
        <v>72</v>
      </c>
      <c r="I352" t="s">
        <v>3378</v>
      </c>
      <c r="J352" t="s">
        <v>74</v>
      </c>
      <c r="K352" t="s">
        <v>1393</v>
      </c>
      <c r="L352" t="s">
        <v>238</v>
      </c>
      <c r="M352" t="s">
        <v>76</v>
      </c>
      <c r="N352" t="s">
        <v>85</v>
      </c>
      <c r="O352" t="s">
        <v>1004</v>
      </c>
      <c r="P352">
        <v>-8685.7615999999998</v>
      </c>
      <c r="Q352" t="s">
        <v>1394</v>
      </c>
      <c r="R352" t="s">
        <v>75</v>
      </c>
      <c r="W352" t="s">
        <v>10729</v>
      </c>
      <c r="X352" t="s">
        <v>10739</v>
      </c>
    </row>
    <row r="353" spans="1:24">
      <c r="A353" t="s">
        <v>5</v>
      </c>
      <c r="B353" t="s">
        <v>17</v>
      </c>
      <c r="C353" t="s">
        <v>17</v>
      </c>
      <c r="D353" t="s">
        <v>117</v>
      </c>
      <c r="E353" t="s">
        <v>118</v>
      </c>
      <c r="F353" s="54">
        <v>41605</v>
      </c>
      <c r="G353" t="s">
        <v>72</v>
      </c>
      <c r="I353" t="s">
        <v>3434</v>
      </c>
      <c r="J353" t="s">
        <v>74</v>
      </c>
      <c r="K353" t="s">
        <v>3376</v>
      </c>
      <c r="L353" t="s">
        <v>238</v>
      </c>
      <c r="M353" t="s">
        <v>76</v>
      </c>
      <c r="N353" t="s">
        <v>85</v>
      </c>
      <c r="O353" t="s">
        <v>1004</v>
      </c>
      <c r="P353">
        <v>-379.0163</v>
      </c>
      <c r="Q353" t="s">
        <v>3377</v>
      </c>
      <c r="R353" t="s">
        <v>75</v>
      </c>
      <c r="W353" t="s">
        <v>10729</v>
      </c>
      <c r="X353" t="s">
        <v>10739</v>
      </c>
    </row>
    <row r="354" spans="1:24">
      <c r="A354" t="s">
        <v>5</v>
      </c>
      <c r="B354" t="s">
        <v>11</v>
      </c>
      <c r="C354" t="s">
        <v>2129</v>
      </c>
      <c r="D354" t="s">
        <v>117</v>
      </c>
      <c r="E354" t="s">
        <v>118</v>
      </c>
      <c r="F354" s="54">
        <v>41596</v>
      </c>
      <c r="G354" t="s">
        <v>119</v>
      </c>
      <c r="I354" t="s">
        <v>2130</v>
      </c>
      <c r="J354" t="s">
        <v>74</v>
      </c>
      <c r="K354" t="s">
        <v>2131</v>
      </c>
      <c r="L354" t="s">
        <v>2132</v>
      </c>
      <c r="M354" t="s">
        <v>2133</v>
      </c>
      <c r="N354" t="s">
        <v>85</v>
      </c>
      <c r="O354" t="s">
        <v>85</v>
      </c>
      <c r="P354">
        <v>16086.99</v>
      </c>
      <c r="Q354" t="s">
        <v>2134</v>
      </c>
      <c r="R354" t="s">
        <v>75</v>
      </c>
      <c r="W354" t="s">
        <v>10729</v>
      </c>
      <c r="X354" t="s">
        <v>85</v>
      </c>
    </row>
    <row r="355" spans="1:24">
      <c r="A355" t="s">
        <v>5</v>
      </c>
      <c r="B355" t="s">
        <v>11</v>
      </c>
      <c r="C355" t="s">
        <v>2129</v>
      </c>
      <c r="D355" t="s">
        <v>117</v>
      </c>
      <c r="E355" t="s">
        <v>118</v>
      </c>
      <c r="F355" s="54">
        <v>41596</v>
      </c>
      <c r="G355" t="s">
        <v>119</v>
      </c>
      <c r="I355" t="s">
        <v>2130</v>
      </c>
      <c r="J355" t="s">
        <v>74</v>
      </c>
      <c r="K355" t="s">
        <v>2131</v>
      </c>
      <c r="L355" t="s">
        <v>2132</v>
      </c>
      <c r="M355" t="s">
        <v>2133</v>
      </c>
      <c r="N355" t="s">
        <v>85</v>
      </c>
      <c r="O355" t="s">
        <v>85</v>
      </c>
      <c r="P355">
        <v>72.7</v>
      </c>
      <c r="Q355" t="s">
        <v>2134</v>
      </c>
      <c r="R355" t="s">
        <v>75</v>
      </c>
      <c r="W355" t="s">
        <v>10729</v>
      </c>
      <c r="X355" t="s">
        <v>85</v>
      </c>
    </row>
    <row r="356" spans="1:24">
      <c r="A356" t="s">
        <v>9</v>
      </c>
      <c r="B356" t="s">
        <v>10</v>
      </c>
      <c r="C356" t="s">
        <v>437</v>
      </c>
      <c r="D356" t="s">
        <v>117</v>
      </c>
      <c r="E356" t="s">
        <v>118</v>
      </c>
      <c r="F356" s="54">
        <v>41603</v>
      </c>
      <c r="G356" t="s">
        <v>119</v>
      </c>
      <c r="I356" t="s">
        <v>3590</v>
      </c>
      <c r="J356" t="s">
        <v>805</v>
      </c>
      <c r="K356" t="s">
        <v>3590</v>
      </c>
      <c r="L356" t="s">
        <v>3591</v>
      </c>
      <c r="M356" t="s">
        <v>3592</v>
      </c>
      <c r="N356" t="s">
        <v>85</v>
      </c>
      <c r="O356" t="s">
        <v>85</v>
      </c>
      <c r="P356">
        <v>-719.62</v>
      </c>
      <c r="Q356" t="s">
        <v>3593</v>
      </c>
      <c r="R356" t="s">
        <v>75</v>
      </c>
      <c r="W356" t="s">
        <v>10729</v>
      </c>
      <c r="X356" t="s">
        <v>85</v>
      </c>
    </row>
    <row r="357" spans="1:24">
      <c r="A357" t="s">
        <v>9</v>
      </c>
      <c r="B357" t="s">
        <v>10</v>
      </c>
      <c r="C357" t="s">
        <v>437</v>
      </c>
      <c r="D357" t="s">
        <v>117</v>
      </c>
      <c r="E357" t="s">
        <v>118</v>
      </c>
      <c r="F357" s="54">
        <v>41603</v>
      </c>
      <c r="G357" t="s">
        <v>72</v>
      </c>
      <c r="I357" t="s">
        <v>3590</v>
      </c>
      <c r="J357" t="s">
        <v>805</v>
      </c>
      <c r="K357" t="s">
        <v>3590</v>
      </c>
      <c r="L357" t="s">
        <v>3591</v>
      </c>
      <c r="M357" t="s">
        <v>3592</v>
      </c>
      <c r="N357" t="s">
        <v>85</v>
      </c>
      <c r="O357" t="s">
        <v>85</v>
      </c>
      <c r="P357">
        <v>-1799.05</v>
      </c>
      <c r="Q357" t="s">
        <v>3593</v>
      </c>
      <c r="R357" t="s">
        <v>75</v>
      </c>
      <c r="W357" t="s">
        <v>10729</v>
      </c>
      <c r="X357" t="s">
        <v>85</v>
      </c>
    </row>
    <row r="358" spans="1:24">
      <c r="A358" t="s">
        <v>9</v>
      </c>
      <c r="B358" t="s">
        <v>10</v>
      </c>
      <c r="C358" t="s">
        <v>2279</v>
      </c>
      <c r="D358" t="s">
        <v>117</v>
      </c>
      <c r="E358" t="s">
        <v>118</v>
      </c>
      <c r="F358" s="54">
        <v>41603</v>
      </c>
      <c r="G358" t="s">
        <v>290</v>
      </c>
      <c r="I358" t="s">
        <v>3143</v>
      </c>
      <c r="J358" t="s">
        <v>132</v>
      </c>
      <c r="K358" t="s">
        <v>3144</v>
      </c>
      <c r="L358" t="s">
        <v>2282</v>
      </c>
      <c r="M358" t="s">
        <v>2283</v>
      </c>
      <c r="N358" t="s">
        <v>85</v>
      </c>
      <c r="O358" t="s">
        <v>85</v>
      </c>
      <c r="P358">
        <v>29383.18</v>
      </c>
      <c r="Q358" t="s">
        <v>2284</v>
      </c>
      <c r="R358" t="s">
        <v>75</v>
      </c>
      <c r="W358" t="s">
        <v>10731</v>
      </c>
      <c r="X358" t="s">
        <v>85</v>
      </c>
    </row>
    <row r="359" spans="1:24">
      <c r="A359" t="s">
        <v>9</v>
      </c>
      <c r="B359" t="s">
        <v>10</v>
      </c>
      <c r="C359" t="s">
        <v>2279</v>
      </c>
      <c r="D359" t="s">
        <v>117</v>
      </c>
      <c r="E359" t="s">
        <v>118</v>
      </c>
      <c r="F359" s="54">
        <v>41603</v>
      </c>
      <c r="G359" t="s">
        <v>290</v>
      </c>
      <c r="I359" t="s">
        <v>3143</v>
      </c>
      <c r="J359" t="s">
        <v>132</v>
      </c>
      <c r="K359" t="s">
        <v>3144</v>
      </c>
      <c r="L359" t="s">
        <v>2282</v>
      </c>
      <c r="M359" t="s">
        <v>2283</v>
      </c>
      <c r="N359" t="s">
        <v>85</v>
      </c>
      <c r="O359" t="s">
        <v>85</v>
      </c>
      <c r="P359">
        <v>8815.6</v>
      </c>
      <c r="Q359" t="s">
        <v>2284</v>
      </c>
      <c r="R359" t="s">
        <v>75</v>
      </c>
      <c r="W359" t="s">
        <v>10731</v>
      </c>
      <c r="X359" t="s">
        <v>85</v>
      </c>
    </row>
    <row r="360" spans="1:24">
      <c r="A360" t="s">
        <v>3</v>
      </c>
      <c r="B360" t="s">
        <v>113</v>
      </c>
      <c r="C360" t="s">
        <v>3158</v>
      </c>
      <c r="D360" t="s">
        <v>117</v>
      </c>
      <c r="E360" t="s">
        <v>118</v>
      </c>
      <c r="F360" s="54">
        <v>41602</v>
      </c>
      <c r="G360" t="s">
        <v>119</v>
      </c>
      <c r="I360" t="s">
        <v>3587</v>
      </c>
      <c r="J360" t="s">
        <v>73</v>
      </c>
      <c r="K360" t="s">
        <v>3588</v>
      </c>
      <c r="L360" t="s">
        <v>3161</v>
      </c>
      <c r="M360" t="s">
        <v>3162</v>
      </c>
      <c r="N360" t="s">
        <v>85</v>
      </c>
      <c r="O360" t="s">
        <v>85</v>
      </c>
      <c r="P360">
        <v>9997.3549999999996</v>
      </c>
      <c r="Q360" t="s">
        <v>3589</v>
      </c>
      <c r="R360" t="s">
        <v>75</v>
      </c>
      <c r="W360" t="s">
        <v>10729</v>
      </c>
      <c r="X360" t="s">
        <v>85</v>
      </c>
    </row>
    <row r="361" spans="1:24">
      <c r="A361" t="s">
        <v>9</v>
      </c>
      <c r="B361" t="s">
        <v>10</v>
      </c>
      <c r="C361" t="s">
        <v>963</v>
      </c>
      <c r="D361" t="s">
        <v>117</v>
      </c>
      <c r="E361" t="s">
        <v>118</v>
      </c>
      <c r="F361" s="54">
        <v>41603</v>
      </c>
      <c r="G361" t="s">
        <v>119</v>
      </c>
      <c r="I361" t="s">
        <v>3067</v>
      </c>
      <c r="J361" t="s">
        <v>805</v>
      </c>
      <c r="K361" t="s">
        <v>3067</v>
      </c>
      <c r="L361" t="s">
        <v>2339</v>
      </c>
      <c r="M361" t="s">
        <v>2340</v>
      </c>
      <c r="N361" t="s">
        <v>85</v>
      </c>
      <c r="O361" t="s">
        <v>85</v>
      </c>
      <c r="P361">
        <v>-600</v>
      </c>
      <c r="Q361" t="s">
        <v>3068</v>
      </c>
      <c r="R361" t="s">
        <v>75</v>
      </c>
      <c r="W361" t="s">
        <v>10729</v>
      </c>
      <c r="X361" t="s">
        <v>85</v>
      </c>
    </row>
    <row r="362" spans="1:24">
      <c r="A362" t="s">
        <v>9</v>
      </c>
      <c r="B362" t="s">
        <v>10</v>
      </c>
      <c r="C362" t="s">
        <v>963</v>
      </c>
      <c r="D362" t="s">
        <v>117</v>
      </c>
      <c r="E362" t="s">
        <v>118</v>
      </c>
      <c r="F362" s="54">
        <v>41603</v>
      </c>
      <c r="G362" t="s">
        <v>72</v>
      </c>
      <c r="I362" t="s">
        <v>3067</v>
      </c>
      <c r="J362" t="s">
        <v>805</v>
      </c>
      <c r="K362" t="s">
        <v>3067</v>
      </c>
      <c r="L362" t="s">
        <v>2339</v>
      </c>
      <c r="M362" t="s">
        <v>2340</v>
      </c>
      <c r="N362" t="s">
        <v>85</v>
      </c>
      <c r="O362" t="s">
        <v>85</v>
      </c>
      <c r="P362">
        <v>-1500</v>
      </c>
      <c r="Q362" t="s">
        <v>3068</v>
      </c>
      <c r="R362" t="s">
        <v>75</v>
      </c>
      <c r="W362" t="s">
        <v>10729</v>
      </c>
      <c r="X362" t="s">
        <v>85</v>
      </c>
    </row>
    <row r="363" spans="1:24">
      <c r="A363" t="s">
        <v>9</v>
      </c>
      <c r="B363" t="s">
        <v>10</v>
      </c>
      <c r="C363" t="s">
        <v>2279</v>
      </c>
      <c r="D363" t="s">
        <v>117</v>
      </c>
      <c r="E363" t="s">
        <v>118</v>
      </c>
      <c r="F363" s="54">
        <v>41603</v>
      </c>
      <c r="G363" t="s">
        <v>290</v>
      </c>
      <c r="I363" t="s">
        <v>3143</v>
      </c>
      <c r="J363" t="s">
        <v>132</v>
      </c>
      <c r="K363" t="s">
        <v>3144</v>
      </c>
      <c r="L363" t="s">
        <v>2282</v>
      </c>
      <c r="M363" t="s">
        <v>2283</v>
      </c>
      <c r="N363" t="s">
        <v>85</v>
      </c>
      <c r="O363" t="s">
        <v>85</v>
      </c>
      <c r="P363">
        <v>216.72</v>
      </c>
      <c r="Q363" t="s">
        <v>2284</v>
      </c>
      <c r="R363" t="s">
        <v>75</v>
      </c>
      <c r="W363" t="s">
        <v>10731</v>
      </c>
      <c r="X363" t="s">
        <v>85</v>
      </c>
    </row>
    <row r="364" spans="1:24">
      <c r="A364" t="s">
        <v>9</v>
      </c>
      <c r="B364" t="s">
        <v>10</v>
      </c>
      <c r="C364" t="s">
        <v>2279</v>
      </c>
      <c r="D364" t="s">
        <v>117</v>
      </c>
      <c r="E364" t="s">
        <v>118</v>
      </c>
      <c r="F364" s="54">
        <v>41603</v>
      </c>
      <c r="G364" t="s">
        <v>290</v>
      </c>
      <c r="I364" t="s">
        <v>3143</v>
      </c>
      <c r="J364" t="s">
        <v>132</v>
      </c>
      <c r="K364" t="s">
        <v>3144</v>
      </c>
      <c r="L364" t="s">
        <v>2282</v>
      </c>
      <c r="M364" t="s">
        <v>2283</v>
      </c>
      <c r="N364" t="s">
        <v>85</v>
      </c>
      <c r="O364" t="s">
        <v>85</v>
      </c>
      <c r="P364">
        <v>9367</v>
      </c>
      <c r="Q364" t="s">
        <v>2284</v>
      </c>
      <c r="R364" t="s">
        <v>75</v>
      </c>
      <c r="W364" t="s">
        <v>10731</v>
      </c>
      <c r="X364" t="s">
        <v>85</v>
      </c>
    </row>
    <row r="365" spans="1:24">
      <c r="A365" t="s">
        <v>9</v>
      </c>
      <c r="B365" t="s">
        <v>10</v>
      </c>
      <c r="C365" t="s">
        <v>2279</v>
      </c>
      <c r="D365" t="s">
        <v>117</v>
      </c>
      <c r="E365" t="s">
        <v>118</v>
      </c>
      <c r="F365" s="54">
        <v>41603</v>
      </c>
      <c r="G365" t="s">
        <v>290</v>
      </c>
      <c r="I365" t="s">
        <v>3143</v>
      </c>
      <c r="J365" t="s">
        <v>132</v>
      </c>
      <c r="K365" t="s">
        <v>3144</v>
      </c>
      <c r="L365" t="s">
        <v>2282</v>
      </c>
      <c r="M365" t="s">
        <v>2283</v>
      </c>
      <c r="N365" t="s">
        <v>85</v>
      </c>
      <c r="O365" t="s">
        <v>85</v>
      </c>
      <c r="P365">
        <v>66117.3</v>
      </c>
      <c r="Q365" t="s">
        <v>2284</v>
      </c>
      <c r="R365" t="s">
        <v>75</v>
      </c>
      <c r="W365" t="s">
        <v>10731</v>
      </c>
      <c r="X365" t="s">
        <v>85</v>
      </c>
    </row>
    <row r="366" spans="1:24">
      <c r="A366" t="s">
        <v>5</v>
      </c>
      <c r="B366" t="s">
        <v>17</v>
      </c>
      <c r="C366" t="s">
        <v>17</v>
      </c>
      <c r="D366" t="s">
        <v>117</v>
      </c>
      <c r="E366" t="s">
        <v>118</v>
      </c>
      <c r="F366" s="54">
        <v>41606</v>
      </c>
      <c r="G366" t="s">
        <v>119</v>
      </c>
      <c r="I366" t="s">
        <v>3332</v>
      </c>
      <c r="J366" t="s">
        <v>74</v>
      </c>
      <c r="K366" t="s">
        <v>3333</v>
      </c>
      <c r="L366" t="s">
        <v>3334</v>
      </c>
      <c r="M366" t="s">
        <v>3335</v>
      </c>
      <c r="N366" t="s">
        <v>85</v>
      </c>
      <c r="O366" t="s">
        <v>213</v>
      </c>
      <c r="P366">
        <v>2441.5969</v>
      </c>
      <c r="Q366" t="s">
        <v>3336</v>
      </c>
      <c r="R366" t="s">
        <v>75</v>
      </c>
      <c r="W366" t="s">
        <v>10729</v>
      </c>
      <c r="X366" t="s">
        <v>10739</v>
      </c>
    </row>
    <row r="367" spans="1:24">
      <c r="A367" t="s">
        <v>5</v>
      </c>
      <c r="B367" t="s">
        <v>17</v>
      </c>
      <c r="C367" t="s">
        <v>17</v>
      </c>
      <c r="D367" t="s">
        <v>117</v>
      </c>
      <c r="E367" t="s">
        <v>118</v>
      </c>
      <c r="F367" s="54">
        <v>41606</v>
      </c>
      <c r="G367" t="s">
        <v>119</v>
      </c>
      <c r="I367" t="s">
        <v>3332</v>
      </c>
      <c r="J367" t="s">
        <v>74</v>
      </c>
      <c r="K367" t="s">
        <v>3333</v>
      </c>
      <c r="L367" t="s">
        <v>3334</v>
      </c>
      <c r="M367" t="s">
        <v>3335</v>
      </c>
      <c r="N367" t="s">
        <v>85</v>
      </c>
      <c r="O367" t="s">
        <v>213</v>
      </c>
      <c r="P367">
        <v>97.459800000000001</v>
      </c>
      <c r="Q367" t="s">
        <v>3336</v>
      </c>
      <c r="R367" t="s">
        <v>75</v>
      </c>
      <c r="W367" t="s">
        <v>10729</v>
      </c>
      <c r="X367" t="s">
        <v>10739</v>
      </c>
    </row>
    <row r="368" spans="1:24">
      <c r="A368" t="s">
        <v>5</v>
      </c>
      <c r="B368" t="s">
        <v>7</v>
      </c>
      <c r="C368" t="s">
        <v>7</v>
      </c>
      <c r="D368" t="s">
        <v>117</v>
      </c>
      <c r="E368" t="s">
        <v>118</v>
      </c>
      <c r="F368" s="54">
        <v>41607</v>
      </c>
      <c r="G368" t="s">
        <v>72</v>
      </c>
      <c r="I368" t="s">
        <v>4529</v>
      </c>
      <c r="J368" t="s">
        <v>74</v>
      </c>
      <c r="K368" t="s">
        <v>4522</v>
      </c>
      <c r="L368" t="s">
        <v>4518</v>
      </c>
      <c r="M368" t="s">
        <v>4519</v>
      </c>
      <c r="N368" t="s">
        <v>85</v>
      </c>
      <c r="O368" t="s">
        <v>85</v>
      </c>
      <c r="P368">
        <v>935.82079999999996</v>
      </c>
      <c r="Q368" t="s">
        <v>4530</v>
      </c>
      <c r="R368" t="s">
        <v>75</v>
      </c>
      <c r="W368" t="s">
        <v>10729</v>
      </c>
      <c r="X368" t="s">
        <v>85</v>
      </c>
    </row>
    <row r="369" spans="1:24">
      <c r="A369" t="s">
        <v>5</v>
      </c>
      <c r="B369" t="s">
        <v>7</v>
      </c>
      <c r="C369" t="s">
        <v>7</v>
      </c>
      <c r="D369" t="s">
        <v>117</v>
      </c>
      <c r="E369" t="s">
        <v>118</v>
      </c>
      <c r="F369" s="54">
        <v>41607</v>
      </c>
      <c r="G369" t="s">
        <v>72</v>
      </c>
      <c r="I369" t="s">
        <v>4541</v>
      </c>
      <c r="J369" t="s">
        <v>74</v>
      </c>
      <c r="K369" t="s">
        <v>4522</v>
      </c>
      <c r="L369" t="s">
        <v>4518</v>
      </c>
      <c r="M369" t="s">
        <v>4519</v>
      </c>
      <c r="N369" t="s">
        <v>85</v>
      </c>
      <c r="O369" t="s">
        <v>85</v>
      </c>
      <c r="P369">
        <v>935.82079999999996</v>
      </c>
      <c r="Q369" t="s">
        <v>4542</v>
      </c>
      <c r="R369" t="s">
        <v>75</v>
      </c>
      <c r="W369" t="s">
        <v>10729</v>
      </c>
      <c r="X369" t="s">
        <v>85</v>
      </c>
    </row>
    <row r="370" spans="1:24">
      <c r="A370" t="s">
        <v>3</v>
      </c>
      <c r="B370" t="s">
        <v>115</v>
      </c>
      <c r="C370" t="s">
        <v>619</v>
      </c>
      <c r="D370" t="s">
        <v>117</v>
      </c>
      <c r="E370" t="s">
        <v>118</v>
      </c>
      <c r="F370" s="54">
        <v>41602</v>
      </c>
      <c r="G370" t="s">
        <v>72</v>
      </c>
      <c r="I370" t="s">
        <v>3565</v>
      </c>
      <c r="J370" t="s">
        <v>73</v>
      </c>
      <c r="K370" t="s">
        <v>3446</v>
      </c>
      <c r="L370" t="s">
        <v>622</v>
      </c>
      <c r="M370" t="s">
        <v>623</v>
      </c>
      <c r="N370" t="s">
        <v>85</v>
      </c>
      <c r="O370" t="s">
        <v>85</v>
      </c>
      <c r="P370">
        <v>-118470</v>
      </c>
      <c r="Q370" t="s">
        <v>3447</v>
      </c>
      <c r="R370" t="s">
        <v>75</v>
      </c>
      <c r="W370" t="s">
        <v>10729</v>
      </c>
      <c r="X370" t="s">
        <v>85</v>
      </c>
    </row>
    <row r="371" spans="1:24">
      <c r="A371" t="s">
        <v>9</v>
      </c>
      <c r="B371" t="s">
        <v>14</v>
      </c>
      <c r="C371" t="s">
        <v>14</v>
      </c>
      <c r="D371" t="s">
        <v>117</v>
      </c>
      <c r="E371" t="s">
        <v>118</v>
      </c>
      <c r="F371" s="54">
        <v>41605</v>
      </c>
      <c r="G371" t="s">
        <v>119</v>
      </c>
      <c r="I371" t="s">
        <v>3294</v>
      </c>
      <c r="J371" t="s">
        <v>132</v>
      </c>
      <c r="K371" t="s">
        <v>3295</v>
      </c>
      <c r="L371" t="s">
        <v>3296</v>
      </c>
      <c r="M371" t="s">
        <v>3297</v>
      </c>
      <c r="N371" t="s">
        <v>85</v>
      </c>
      <c r="O371" t="s">
        <v>85</v>
      </c>
      <c r="P371">
        <v>96000</v>
      </c>
      <c r="Q371" t="s">
        <v>3298</v>
      </c>
      <c r="R371" t="s">
        <v>75</v>
      </c>
      <c r="S371" t="s">
        <v>170</v>
      </c>
      <c r="T371" t="s">
        <v>187</v>
      </c>
      <c r="U371" t="s">
        <v>157</v>
      </c>
      <c r="V371" t="s">
        <v>157</v>
      </c>
      <c r="W371" t="s">
        <v>10729</v>
      </c>
      <c r="X371" t="s">
        <v>85</v>
      </c>
    </row>
    <row r="372" spans="1:24">
      <c r="A372" t="s">
        <v>5</v>
      </c>
      <c r="B372" t="s">
        <v>17</v>
      </c>
      <c r="C372" t="s">
        <v>17</v>
      </c>
      <c r="D372" t="s">
        <v>117</v>
      </c>
      <c r="E372" t="s">
        <v>118</v>
      </c>
      <c r="F372" s="54">
        <v>41605</v>
      </c>
      <c r="G372" t="s">
        <v>72</v>
      </c>
      <c r="I372" t="s">
        <v>3378</v>
      </c>
      <c r="J372" t="s">
        <v>74</v>
      </c>
      <c r="K372" t="s">
        <v>1393</v>
      </c>
      <c r="L372" t="s">
        <v>238</v>
      </c>
      <c r="M372" t="s">
        <v>76</v>
      </c>
      <c r="N372" t="s">
        <v>85</v>
      </c>
      <c r="O372" t="s">
        <v>1004</v>
      </c>
      <c r="P372">
        <v>-16047.077600000001</v>
      </c>
      <c r="Q372" t="s">
        <v>1394</v>
      </c>
      <c r="R372" t="s">
        <v>75</v>
      </c>
      <c r="W372" t="s">
        <v>10729</v>
      </c>
      <c r="X372" t="s">
        <v>10739</v>
      </c>
    </row>
    <row r="373" spans="1:24">
      <c r="A373" t="s">
        <v>5</v>
      </c>
      <c r="B373" t="s">
        <v>17</v>
      </c>
      <c r="C373" t="s">
        <v>17</v>
      </c>
      <c r="D373" t="s">
        <v>117</v>
      </c>
      <c r="E373" t="s">
        <v>118</v>
      </c>
      <c r="F373" s="54">
        <v>41605</v>
      </c>
      <c r="G373" t="s">
        <v>72</v>
      </c>
      <c r="I373" t="s">
        <v>3430</v>
      </c>
      <c r="J373" t="s">
        <v>74</v>
      </c>
      <c r="K373" t="s">
        <v>3376</v>
      </c>
      <c r="L373" t="s">
        <v>238</v>
      </c>
      <c r="M373" t="s">
        <v>76</v>
      </c>
      <c r="N373" t="s">
        <v>85</v>
      </c>
      <c r="O373" t="s">
        <v>1004</v>
      </c>
      <c r="P373">
        <v>15822.801299999999</v>
      </c>
      <c r="Q373" t="s">
        <v>3377</v>
      </c>
      <c r="R373" t="s">
        <v>75</v>
      </c>
      <c r="W373" t="s">
        <v>10729</v>
      </c>
      <c r="X373" t="s">
        <v>10739</v>
      </c>
    </row>
    <row r="374" spans="1:24">
      <c r="A374" t="s">
        <v>5</v>
      </c>
      <c r="B374" t="s">
        <v>17</v>
      </c>
      <c r="C374" t="s">
        <v>17</v>
      </c>
      <c r="D374" t="s">
        <v>117</v>
      </c>
      <c r="E374" t="s">
        <v>118</v>
      </c>
      <c r="F374" s="54">
        <v>41605</v>
      </c>
      <c r="G374" t="s">
        <v>72</v>
      </c>
      <c r="I374" t="s">
        <v>3386</v>
      </c>
      <c r="J374" t="s">
        <v>74</v>
      </c>
      <c r="K374" t="s">
        <v>1393</v>
      </c>
      <c r="L374" t="s">
        <v>238</v>
      </c>
      <c r="M374" t="s">
        <v>76</v>
      </c>
      <c r="N374" t="s">
        <v>85</v>
      </c>
      <c r="O374" t="s">
        <v>1004</v>
      </c>
      <c r="P374">
        <v>16047.077600000001</v>
      </c>
      <c r="Q374" t="s">
        <v>1394</v>
      </c>
      <c r="R374" t="s">
        <v>75</v>
      </c>
      <c r="W374" t="s">
        <v>10730</v>
      </c>
      <c r="X374" t="s">
        <v>10739</v>
      </c>
    </row>
    <row r="375" spans="1:24">
      <c r="A375" t="s">
        <v>5</v>
      </c>
      <c r="B375" t="s">
        <v>17</v>
      </c>
      <c r="C375" t="s">
        <v>17</v>
      </c>
      <c r="D375" t="s">
        <v>117</v>
      </c>
      <c r="E375" t="s">
        <v>118</v>
      </c>
      <c r="F375" s="54">
        <v>41605</v>
      </c>
      <c r="G375" t="s">
        <v>72</v>
      </c>
      <c r="I375" t="s">
        <v>3430</v>
      </c>
      <c r="J375" t="s">
        <v>74</v>
      </c>
      <c r="K375" t="s">
        <v>3376</v>
      </c>
      <c r="L375" t="s">
        <v>238</v>
      </c>
      <c r="M375" t="s">
        <v>76</v>
      </c>
      <c r="N375" t="s">
        <v>85</v>
      </c>
      <c r="O375" t="s">
        <v>1004</v>
      </c>
      <c r="P375">
        <v>631.62220000000002</v>
      </c>
      <c r="Q375" t="s">
        <v>3377</v>
      </c>
      <c r="R375" t="s">
        <v>75</v>
      </c>
      <c r="W375" t="s">
        <v>10729</v>
      </c>
      <c r="X375" t="s">
        <v>10739</v>
      </c>
    </row>
    <row r="376" spans="1:24">
      <c r="A376" t="s">
        <v>5</v>
      </c>
      <c r="B376" t="s">
        <v>17</v>
      </c>
      <c r="C376" t="s">
        <v>17</v>
      </c>
      <c r="D376" t="s">
        <v>117</v>
      </c>
      <c r="E376" t="s">
        <v>118</v>
      </c>
      <c r="F376" s="54">
        <v>41605</v>
      </c>
      <c r="G376" t="s">
        <v>72</v>
      </c>
      <c r="I376" t="s">
        <v>3434</v>
      </c>
      <c r="J376" t="s">
        <v>74</v>
      </c>
      <c r="K376" t="s">
        <v>3376</v>
      </c>
      <c r="L376" t="s">
        <v>238</v>
      </c>
      <c r="M376" t="s">
        <v>76</v>
      </c>
      <c r="N376" t="s">
        <v>85</v>
      </c>
      <c r="O376" t="s">
        <v>1004</v>
      </c>
      <c r="P376">
        <v>-631.62220000000002</v>
      </c>
      <c r="Q376" t="s">
        <v>3377</v>
      </c>
      <c r="R376" t="s">
        <v>75</v>
      </c>
      <c r="W376" t="s">
        <v>10729</v>
      </c>
      <c r="X376" t="s">
        <v>10739</v>
      </c>
    </row>
    <row r="377" spans="1:24">
      <c r="A377" t="s">
        <v>5</v>
      </c>
      <c r="B377" t="s">
        <v>17</v>
      </c>
      <c r="C377" t="s">
        <v>17</v>
      </c>
      <c r="D377" t="s">
        <v>117</v>
      </c>
      <c r="E377" t="s">
        <v>118</v>
      </c>
      <c r="F377" s="54">
        <v>41608</v>
      </c>
      <c r="G377" t="s">
        <v>72</v>
      </c>
      <c r="I377" t="s">
        <v>4555</v>
      </c>
      <c r="J377" t="s">
        <v>74</v>
      </c>
      <c r="K377" t="s">
        <v>4556</v>
      </c>
      <c r="L377" t="s">
        <v>4557</v>
      </c>
      <c r="M377" t="s">
        <v>4558</v>
      </c>
      <c r="N377" t="s">
        <v>85</v>
      </c>
      <c r="O377" t="s">
        <v>85</v>
      </c>
      <c r="P377">
        <v>3594.0571</v>
      </c>
      <c r="Q377" t="s">
        <v>4559</v>
      </c>
      <c r="R377" t="s">
        <v>75</v>
      </c>
      <c r="W377" t="s">
        <v>10729</v>
      </c>
      <c r="X377" t="s">
        <v>85</v>
      </c>
    </row>
    <row r="378" spans="1:24">
      <c r="A378" t="s">
        <v>9</v>
      </c>
      <c r="B378" t="s">
        <v>14</v>
      </c>
      <c r="C378" t="s">
        <v>14</v>
      </c>
      <c r="D378" t="s">
        <v>117</v>
      </c>
      <c r="E378" t="s">
        <v>118</v>
      </c>
      <c r="F378" s="54">
        <v>41605</v>
      </c>
      <c r="G378" t="s">
        <v>119</v>
      </c>
      <c r="I378" t="s">
        <v>3249</v>
      </c>
      <c r="J378" t="s">
        <v>132</v>
      </c>
      <c r="K378" t="s">
        <v>3250</v>
      </c>
      <c r="L378" t="s">
        <v>433</v>
      </c>
      <c r="M378" t="s">
        <v>434</v>
      </c>
      <c r="N378" t="s">
        <v>85</v>
      </c>
      <c r="O378" t="s">
        <v>85</v>
      </c>
      <c r="P378">
        <v>5355</v>
      </c>
      <c r="Q378" t="s">
        <v>3251</v>
      </c>
      <c r="R378" t="s">
        <v>75</v>
      </c>
      <c r="S378" t="s">
        <v>170</v>
      </c>
      <c r="T378" t="s">
        <v>436</v>
      </c>
      <c r="U378" t="s">
        <v>157</v>
      </c>
      <c r="V378" t="s">
        <v>157</v>
      </c>
      <c r="W378" t="s">
        <v>10729</v>
      </c>
      <c r="X378" t="s">
        <v>85</v>
      </c>
    </row>
    <row r="379" spans="1:24">
      <c r="A379" t="s">
        <v>9</v>
      </c>
      <c r="B379" t="s">
        <v>14</v>
      </c>
      <c r="C379" t="s">
        <v>14</v>
      </c>
      <c r="D379" t="s">
        <v>117</v>
      </c>
      <c r="E379" t="s">
        <v>118</v>
      </c>
      <c r="F379" s="54">
        <v>41605</v>
      </c>
      <c r="G379" t="s">
        <v>119</v>
      </c>
      <c r="I379" t="s">
        <v>2935</v>
      </c>
      <c r="J379" t="s">
        <v>132</v>
      </c>
      <c r="K379" t="s">
        <v>2936</v>
      </c>
      <c r="L379" t="s">
        <v>433</v>
      </c>
      <c r="M379" t="s">
        <v>434</v>
      </c>
      <c r="N379" t="s">
        <v>85</v>
      </c>
      <c r="O379" t="s">
        <v>85</v>
      </c>
      <c r="P379">
        <v>2040</v>
      </c>
      <c r="Q379" t="s">
        <v>2937</v>
      </c>
      <c r="R379" t="s">
        <v>75</v>
      </c>
      <c r="S379" t="s">
        <v>170</v>
      </c>
      <c r="T379" t="s">
        <v>436</v>
      </c>
      <c r="U379" t="s">
        <v>157</v>
      </c>
      <c r="V379" t="s">
        <v>157</v>
      </c>
      <c r="W379" t="s">
        <v>10729</v>
      </c>
      <c r="X379" t="s">
        <v>85</v>
      </c>
    </row>
    <row r="380" spans="1:24">
      <c r="A380" t="s">
        <v>9</v>
      </c>
      <c r="B380" t="s">
        <v>14</v>
      </c>
      <c r="C380" t="s">
        <v>14</v>
      </c>
      <c r="D380" t="s">
        <v>117</v>
      </c>
      <c r="E380" t="s">
        <v>118</v>
      </c>
      <c r="F380" s="54">
        <v>41605</v>
      </c>
      <c r="G380" t="s">
        <v>119</v>
      </c>
      <c r="I380" t="s">
        <v>3249</v>
      </c>
      <c r="J380" t="s">
        <v>132</v>
      </c>
      <c r="K380" t="s">
        <v>3250</v>
      </c>
      <c r="L380" t="s">
        <v>433</v>
      </c>
      <c r="M380" t="s">
        <v>434</v>
      </c>
      <c r="N380" t="s">
        <v>85</v>
      </c>
      <c r="O380" t="s">
        <v>85</v>
      </c>
      <c r="P380">
        <v>22491</v>
      </c>
      <c r="Q380" t="s">
        <v>3251</v>
      </c>
      <c r="R380" t="s">
        <v>75</v>
      </c>
      <c r="S380" t="s">
        <v>170</v>
      </c>
      <c r="T380" t="s">
        <v>436</v>
      </c>
      <c r="U380" t="s">
        <v>157</v>
      </c>
      <c r="V380" t="s">
        <v>157</v>
      </c>
      <c r="W380" t="s">
        <v>10729</v>
      </c>
      <c r="X380" t="s">
        <v>85</v>
      </c>
    </row>
    <row r="381" spans="1:24">
      <c r="A381" t="s">
        <v>5</v>
      </c>
      <c r="B381" t="s">
        <v>7</v>
      </c>
      <c r="C381" t="s">
        <v>7</v>
      </c>
      <c r="D381" t="s">
        <v>117</v>
      </c>
      <c r="E381" t="s">
        <v>118</v>
      </c>
      <c r="F381" s="54">
        <v>41607</v>
      </c>
      <c r="G381" t="s">
        <v>72</v>
      </c>
      <c r="I381" t="s">
        <v>4543</v>
      </c>
      <c r="J381" t="s">
        <v>74</v>
      </c>
      <c r="K381" t="s">
        <v>4522</v>
      </c>
      <c r="L381" t="s">
        <v>4518</v>
      </c>
      <c r="M381" t="s">
        <v>4519</v>
      </c>
      <c r="N381" t="s">
        <v>85</v>
      </c>
      <c r="O381" t="s">
        <v>85</v>
      </c>
      <c r="P381">
        <v>1871.6415</v>
      </c>
      <c r="Q381" t="s">
        <v>4544</v>
      </c>
      <c r="R381" t="s">
        <v>75</v>
      </c>
      <c r="W381" t="s">
        <v>10729</v>
      </c>
      <c r="X381" t="s">
        <v>85</v>
      </c>
    </row>
    <row r="382" spans="1:24">
      <c r="A382" t="s">
        <v>5</v>
      </c>
      <c r="B382" t="s">
        <v>7</v>
      </c>
      <c r="C382" t="s">
        <v>7</v>
      </c>
      <c r="D382" t="s">
        <v>117</v>
      </c>
      <c r="E382" t="s">
        <v>118</v>
      </c>
      <c r="F382" s="54">
        <v>41607</v>
      </c>
      <c r="G382" t="s">
        <v>72</v>
      </c>
      <c r="I382" t="s">
        <v>4545</v>
      </c>
      <c r="J382" t="s">
        <v>74</v>
      </c>
      <c r="K382" t="s">
        <v>4522</v>
      </c>
      <c r="L382" t="s">
        <v>4518</v>
      </c>
      <c r="M382" t="s">
        <v>4519</v>
      </c>
      <c r="N382" t="s">
        <v>85</v>
      </c>
      <c r="O382" t="s">
        <v>85</v>
      </c>
      <c r="P382">
        <v>2807.4623000000001</v>
      </c>
      <c r="Q382" t="s">
        <v>4546</v>
      </c>
      <c r="R382" t="s">
        <v>75</v>
      </c>
      <c r="W382" t="s">
        <v>10729</v>
      </c>
      <c r="X382" t="s">
        <v>85</v>
      </c>
    </row>
    <row r="383" spans="1:24">
      <c r="A383" t="s">
        <v>5</v>
      </c>
      <c r="B383" t="s">
        <v>7</v>
      </c>
      <c r="C383" t="s">
        <v>7</v>
      </c>
      <c r="D383" t="s">
        <v>117</v>
      </c>
      <c r="E383" t="s">
        <v>118</v>
      </c>
      <c r="F383" s="54">
        <v>41607</v>
      </c>
      <c r="G383" t="s">
        <v>72</v>
      </c>
      <c r="I383" t="s">
        <v>4539</v>
      </c>
      <c r="J383" t="s">
        <v>74</v>
      </c>
      <c r="K383" t="s">
        <v>4522</v>
      </c>
      <c r="L383" t="s">
        <v>4518</v>
      </c>
      <c r="M383" t="s">
        <v>4519</v>
      </c>
      <c r="N383" t="s">
        <v>85</v>
      </c>
      <c r="O383" t="s">
        <v>85</v>
      </c>
      <c r="P383">
        <v>1871.6415</v>
      </c>
      <c r="Q383" t="s">
        <v>4540</v>
      </c>
      <c r="R383" t="s">
        <v>75</v>
      </c>
      <c r="W383" t="s">
        <v>10729</v>
      </c>
      <c r="X383" t="s">
        <v>85</v>
      </c>
    </row>
    <row r="384" spans="1:24">
      <c r="A384" t="s">
        <v>5</v>
      </c>
      <c r="B384" t="s">
        <v>17</v>
      </c>
      <c r="C384" t="s">
        <v>17</v>
      </c>
      <c r="D384" t="s">
        <v>117</v>
      </c>
      <c r="E384" t="s">
        <v>118</v>
      </c>
      <c r="F384" s="54">
        <v>41605</v>
      </c>
      <c r="G384" t="s">
        <v>125</v>
      </c>
      <c r="I384" t="s">
        <v>3418</v>
      </c>
      <c r="J384" t="s">
        <v>74</v>
      </c>
      <c r="K384" t="s">
        <v>3376</v>
      </c>
      <c r="L384" t="s">
        <v>238</v>
      </c>
      <c r="M384" t="s">
        <v>76</v>
      </c>
      <c r="N384" t="s">
        <v>85</v>
      </c>
      <c r="O384" t="s">
        <v>1004</v>
      </c>
      <c r="P384">
        <v>3289.2509</v>
      </c>
      <c r="Q384" t="s">
        <v>3377</v>
      </c>
      <c r="R384" t="s">
        <v>75</v>
      </c>
      <c r="W384" t="s">
        <v>10729</v>
      </c>
      <c r="X384" t="s">
        <v>10739</v>
      </c>
    </row>
    <row r="385" spans="1:24">
      <c r="A385" t="s">
        <v>5</v>
      </c>
      <c r="B385" t="s">
        <v>17</v>
      </c>
      <c r="C385" t="s">
        <v>17</v>
      </c>
      <c r="D385" t="s">
        <v>117</v>
      </c>
      <c r="E385" t="s">
        <v>118</v>
      </c>
      <c r="F385" s="54">
        <v>41605</v>
      </c>
      <c r="G385" t="s">
        <v>125</v>
      </c>
      <c r="I385" t="s">
        <v>3426</v>
      </c>
      <c r="J385" t="s">
        <v>74</v>
      </c>
      <c r="K385" t="s">
        <v>3376</v>
      </c>
      <c r="L385" t="s">
        <v>238</v>
      </c>
      <c r="M385" t="s">
        <v>76</v>
      </c>
      <c r="N385" t="s">
        <v>85</v>
      </c>
      <c r="O385" t="s">
        <v>1004</v>
      </c>
      <c r="P385">
        <v>-3289.2509</v>
      </c>
      <c r="Q385" t="s">
        <v>3377</v>
      </c>
      <c r="R385" t="s">
        <v>75</v>
      </c>
      <c r="W385" t="s">
        <v>10729</v>
      </c>
      <c r="X385" t="s">
        <v>10739</v>
      </c>
    </row>
    <row r="386" spans="1:24">
      <c r="A386" t="s">
        <v>5</v>
      </c>
      <c r="B386" t="s">
        <v>11</v>
      </c>
      <c r="C386" t="s">
        <v>2129</v>
      </c>
      <c r="D386" t="s">
        <v>117</v>
      </c>
      <c r="E386" t="s">
        <v>118</v>
      </c>
      <c r="F386" s="54">
        <v>41596</v>
      </c>
      <c r="G386" t="s">
        <v>119</v>
      </c>
      <c r="I386" t="s">
        <v>2130</v>
      </c>
      <c r="J386" t="s">
        <v>74</v>
      </c>
      <c r="K386" t="s">
        <v>2131</v>
      </c>
      <c r="L386" t="s">
        <v>2132</v>
      </c>
      <c r="M386" t="s">
        <v>2133</v>
      </c>
      <c r="N386" t="s">
        <v>85</v>
      </c>
      <c r="O386" t="s">
        <v>85</v>
      </c>
      <c r="P386">
        <v>12065.25</v>
      </c>
      <c r="Q386" t="s">
        <v>2134</v>
      </c>
      <c r="R386" t="s">
        <v>75</v>
      </c>
      <c r="W386" t="s">
        <v>10729</v>
      </c>
      <c r="X386" t="s">
        <v>85</v>
      </c>
    </row>
    <row r="387" spans="1:24">
      <c r="A387" t="s">
        <v>5</v>
      </c>
      <c r="B387" t="s">
        <v>17</v>
      </c>
      <c r="C387" t="s">
        <v>17</v>
      </c>
      <c r="D387" t="s">
        <v>117</v>
      </c>
      <c r="E387" t="s">
        <v>118</v>
      </c>
      <c r="F387" s="54">
        <v>41605</v>
      </c>
      <c r="G387" t="s">
        <v>125</v>
      </c>
      <c r="I387" t="s">
        <v>3426</v>
      </c>
      <c r="J387" t="s">
        <v>74</v>
      </c>
      <c r="K387" t="s">
        <v>3376</v>
      </c>
      <c r="L387" t="s">
        <v>238</v>
      </c>
      <c r="M387" t="s">
        <v>76</v>
      </c>
      <c r="N387" t="s">
        <v>85</v>
      </c>
      <c r="O387" t="s">
        <v>1004</v>
      </c>
      <c r="P387">
        <v>-1392.0196000000001</v>
      </c>
      <c r="Q387" t="s">
        <v>3377</v>
      </c>
      <c r="R387" t="s">
        <v>75</v>
      </c>
      <c r="W387" t="s">
        <v>10729</v>
      </c>
      <c r="X387" t="s">
        <v>10739</v>
      </c>
    </row>
    <row r="388" spans="1:24">
      <c r="A388" t="s">
        <v>9</v>
      </c>
      <c r="B388" t="s">
        <v>15</v>
      </c>
      <c r="C388" t="s">
        <v>15</v>
      </c>
      <c r="D388" t="s">
        <v>117</v>
      </c>
      <c r="E388" t="s">
        <v>118</v>
      </c>
      <c r="F388" s="54">
        <v>41603</v>
      </c>
      <c r="G388" t="s">
        <v>119</v>
      </c>
      <c r="H388" t="s">
        <v>1420</v>
      </c>
      <c r="I388" t="s">
        <v>3582</v>
      </c>
      <c r="J388" t="s">
        <v>132</v>
      </c>
      <c r="K388" t="s">
        <v>3583</v>
      </c>
      <c r="L388" t="s">
        <v>3584</v>
      </c>
      <c r="M388" t="s">
        <v>3585</v>
      </c>
      <c r="N388" t="s">
        <v>85</v>
      </c>
      <c r="O388" t="s">
        <v>85</v>
      </c>
      <c r="P388">
        <v>3614.5733</v>
      </c>
      <c r="Q388" t="s">
        <v>3586</v>
      </c>
      <c r="R388" t="s">
        <v>75</v>
      </c>
      <c r="W388" t="s">
        <v>10729</v>
      </c>
      <c r="X388" t="s">
        <v>85</v>
      </c>
    </row>
    <row r="389" spans="1:24">
      <c r="A389" t="s">
        <v>5</v>
      </c>
      <c r="B389" t="s">
        <v>17</v>
      </c>
      <c r="C389" t="s">
        <v>17</v>
      </c>
      <c r="D389" t="s">
        <v>117</v>
      </c>
      <c r="E389" t="s">
        <v>118</v>
      </c>
      <c r="F389" s="54">
        <v>41607</v>
      </c>
      <c r="G389" t="s">
        <v>72</v>
      </c>
      <c r="H389" t="s">
        <v>257</v>
      </c>
      <c r="I389" t="s">
        <v>4410</v>
      </c>
      <c r="J389" t="s">
        <v>74</v>
      </c>
      <c r="K389" t="s">
        <v>4411</v>
      </c>
      <c r="L389" t="s">
        <v>4412</v>
      </c>
      <c r="M389" t="s">
        <v>4413</v>
      </c>
      <c r="N389" t="s">
        <v>85</v>
      </c>
      <c r="O389" t="s">
        <v>85</v>
      </c>
      <c r="P389">
        <v>3096.0844999999999</v>
      </c>
      <c r="Q389" t="s">
        <v>4414</v>
      </c>
      <c r="R389" t="s">
        <v>75</v>
      </c>
      <c r="W389" t="s">
        <v>10729</v>
      </c>
      <c r="X389" t="s">
        <v>85</v>
      </c>
    </row>
    <row r="390" spans="1:24">
      <c r="A390" t="s">
        <v>5</v>
      </c>
      <c r="B390" t="s">
        <v>6</v>
      </c>
      <c r="C390" t="s">
        <v>6</v>
      </c>
      <c r="D390" t="s">
        <v>117</v>
      </c>
      <c r="E390" t="s">
        <v>118</v>
      </c>
      <c r="F390" s="54">
        <v>41592</v>
      </c>
      <c r="G390" t="s">
        <v>72</v>
      </c>
      <c r="I390" t="s">
        <v>702</v>
      </c>
      <c r="J390" t="s">
        <v>74</v>
      </c>
      <c r="K390" t="s">
        <v>703</v>
      </c>
      <c r="L390" t="s">
        <v>2946</v>
      </c>
      <c r="M390" t="s">
        <v>2947</v>
      </c>
      <c r="N390" t="s">
        <v>85</v>
      </c>
      <c r="O390" t="s">
        <v>85</v>
      </c>
      <c r="P390">
        <v>181.3015</v>
      </c>
      <c r="Q390" t="s">
        <v>704</v>
      </c>
      <c r="R390" t="s">
        <v>75</v>
      </c>
      <c r="W390" t="s">
        <v>10729</v>
      </c>
      <c r="X390" t="s">
        <v>85</v>
      </c>
    </row>
    <row r="391" spans="1:24">
      <c r="A391" t="s">
        <v>5</v>
      </c>
      <c r="B391" t="s">
        <v>6</v>
      </c>
      <c r="C391" t="s">
        <v>6</v>
      </c>
      <c r="D391" t="s">
        <v>117</v>
      </c>
      <c r="E391" t="s">
        <v>118</v>
      </c>
      <c r="F391" s="54">
        <v>41592</v>
      </c>
      <c r="G391" t="s">
        <v>72</v>
      </c>
      <c r="I391" t="s">
        <v>705</v>
      </c>
      <c r="J391" t="s">
        <v>74</v>
      </c>
      <c r="K391" t="s">
        <v>706</v>
      </c>
      <c r="L391" t="s">
        <v>2946</v>
      </c>
      <c r="M391" t="s">
        <v>2947</v>
      </c>
      <c r="N391" t="s">
        <v>85</v>
      </c>
      <c r="O391" t="s">
        <v>85</v>
      </c>
      <c r="P391">
        <v>181.3015</v>
      </c>
      <c r="Q391" t="s">
        <v>707</v>
      </c>
      <c r="R391" t="s">
        <v>75</v>
      </c>
      <c r="W391" t="s">
        <v>10729</v>
      </c>
      <c r="X391" t="s">
        <v>85</v>
      </c>
    </row>
    <row r="392" spans="1:24">
      <c r="A392" t="s">
        <v>9</v>
      </c>
      <c r="B392" t="s">
        <v>14</v>
      </c>
      <c r="C392" t="s">
        <v>14</v>
      </c>
      <c r="D392" t="s">
        <v>117</v>
      </c>
      <c r="E392" t="s">
        <v>118</v>
      </c>
      <c r="F392" s="54">
        <v>41606</v>
      </c>
      <c r="G392" t="s">
        <v>119</v>
      </c>
      <c r="I392" t="s">
        <v>2972</v>
      </c>
      <c r="J392" t="s">
        <v>132</v>
      </c>
      <c r="K392" t="s">
        <v>2973</v>
      </c>
      <c r="L392" t="s">
        <v>75</v>
      </c>
      <c r="M392" t="s">
        <v>122</v>
      </c>
      <c r="N392" t="s">
        <v>85</v>
      </c>
      <c r="O392" t="s">
        <v>1004</v>
      </c>
      <c r="P392">
        <v>14730</v>
      </c>
      <c r="Q392" t="s">
        <v>2976</v>
      </c>
      <c r="R392" t="s">
        <v>75</v>
      </c>
      <c r="W392" t="s">
        <v>10729</v>
      </c>
      <c r="X392" t="s">
        <v>10739</v>
      </c>
    </row>
    <row r="393" spans="1:24">
      <c r="A393" t="s">
        <v>9</v>
      </c>
      <c r="B393" t="s">
        <v>14</v>
      </c>
      <c r="C393" t="s">
        <v>14</v>
      </c>
      <c r="D393" t="s">
        <v>117</v>
      </c>
      <c r="E393" t="s">
        <v>118</v>
      </c>
      <c r="F393" s="54">
        <v>41606</v>
      </c>
      <c r="G393" t="s">
        <v>119</v>
      </c>
      <c r="I393" t="s">
        <v>3283</v>
      </c>
      <c r="J393" t="s">
        <v>132</v>
      </c>
      <c r="K393" t="s">
        <v>3284</v>
      </c>
      <c r="L393" t="s">
        <v>4564</v>
      </c>
      <c r="M393" t="s">
        <v>4565</v>
      </c>
      <c r="N393" t="s">
        <v>85</v>
      </c>
      <c r="O393" t="s">
        <v>85</v>
      </c>
      <c r="P393">
        <v>4290</v>
      </c>
      <c r="Q393" t="s">
        <v>3285</v>
      </c>
      <c r="R393" t="s">
        <v>75</v>
      </c>
      <c r="S393" t="s">
        <v>155</v>
      </c>
      <c r="T393" t="s">
        <v>785</v>
      </c>
      <c r="U393" t="s">
        <v>321</v>
      </c>
      <c r="V393" t="s">
        <v>321</v>
      </c>
      <c r="W393" t="s">
        <v>10729</v>
      </c>
      <c r="X393" t="s">
        <v>85</v>
      </c>
    </row>
    <row r="394" spans="1:24">
      <c r="A394" t="s">
        <v>9</v>
      </c>
      <c r="B394" t="s">
        <v>14</v>
      </c>
      <c r="C394" t="s">
        <v>14</v>
      </c>
      <c r="D394" t="s">
        <v>117</v>
      </c>
      <c r="E394" t="s">
        <v>118</v>
      </c>
      <c r="F394" s="54">
        <v>41597</v>
      </c>
      <c r="G394" t="s">
        <v>290</v>
      </c>
      <c r="H394" t="s">
        <v>443</v>
      </c>
      <c r="I394" t="s">
        <v>2311</v>
      </c>
      <c r="J394" t="s">
        <v>132</v>
      </c>
      <c r="K394" t="s">
        <v>445</v>
      </c>
      <c r="L394" t="s">
        <v>446</v>
      </c>
      <c r="M394" t="s">
        <v>447</v>
      </c>
      <c r="N394" t="s">
        <v>85</v>
      </c>
      <c r="O394" t="s">
        <v>199</v>
      </c>
      <c r="P394">
        <v>17406.36</v>
      </c>
      <c r="Q394" t="s">
        <v>448</v>
      </c>
      <c r="R394" t="s">
        <v>75</v>
      </c>
      <c r="S394" t="s">
        <v>155</v>
      </c>
      <c r="T394" t="s">
        <v>449</v>
      </c>
      <c r="U394" t="s">
        <v>450</v>
      </c>
      <c r="V394" t="s">
        <v>451</v>
      </c>
      <c r="W394" t="s">
        <v>10731</v>
      </c>
      <c r="X394" t="s">
        <v>10739</v>
      </c>
    </row>
    <row r="395" spans="1:24">
      <c r="A395" t="s">
        <v>9</v>
      </c>
      <c r="B395" t="s">
        <v>14</v>
      </c>
      <c r="C395" t="s">
        <v>14</v>
      </c>
      <c r="D395" t="s">
        <v>117</v>
      </c>
      <c r="E395" t="s">
        <v>118</v>
      </c>
      <c r="F395" s="54">
        <v>41597</v>
      </c>
      <c r="G395" t="s">
        <v>119</v>
      </c>
      <c r="H395" t="s">
        <v>443</v>
      </c>
      <c r="I395" t="s">
        <v>2311</v>
      </c>
      <c r="J395" t="s">
        <v>132</v>
      </c>
      <c r="K395" t="s">
        <v>445</v>
      </c>
      <c r="L395" t="s">
        <v>446</v>
      </c>
      <c r="M395" t="s">
        <v>447</v>
      </c>
      <c r="N395" t="s">
        <v>85</v>
      </c>
      <c r="O395" t="s">
        <v>199</v>
      </c>
      <c r="P395">
        <v>68229</v>
      </c>
      <c r="Q395" t="s">
        <v>448</v>
      </c>
      <c r="R395" t="s">
        <v>75</v>
      </c>
      <c r="S395" t="s">
        <v>155</v>
      </c>
      <c r="T395" t="s">
        <v>449</v>
      </c>
      <c r="U395" t="s">
        <v>450</v>
      </c>
      <c r="V395" t="s">
        <v>451</v>
      </c>
      <c r="W395" t="s">
        <v>10731</v>
      </c>
      <c r="X395" t="s">
        <v>10739</v>
      </c>
    </row>
    <row r="396" spans="1:24">
      <c r="A396" t="s">
        <v>5</v>
      </c>
      <c r="B396" t="s">
        <v>17</v>
      </c>
      <c r="C396" t="s">
        <v>17</v>
      </c>
      <c r="D396" t="s">
        <v>117</v>
      </c>
      <c r="E396" t="s">
        <v>118</v>
      </c>
      <c r="F396" s="54">
        <v>41605</v>
      </c>
      <c r="G396" t="s">
        <v>72</v>
      </c>
      <c r="I396" t="s">
        <v>3434</v>
      </c>
      <c r="J396" t="s">
        <v>74</v>
      </c>
      <c r="K396" t="s">
        <v>3376</v>
      </c>
      <c r="L396" t="s">
        <v>238</v>
      </c>
      <c r="M396" t="s">
        <v>76</v>
      </c>
      <c r="N396" t="s">
        <v>85</v>
      </c>
      <c r="O396" t="s">
        <v>1004</v>
      </c>
      <c r="P396">
        <v>-5.0522</v>
      </c>
      <c r="Q396" t="s">
        <v>3377</v>
      </c>
      <c r="R396" t="s">
        <v>75</v>
      </c>
      <c r="W396" t="s">
        <v>10729</v>
      </c>
      <c r="X396" t="s">
        <v>10739</v>
      </c>
    </row>
    <row r="397" spans="1:24">
      <c r="A397" t="s">
        <v>5</v>
      </c>
      <c r="B397" t="s">
        <v>17</v>
      </c>
      <c r="C397" t="s">
        <v>17</v>
      </c>
      <c r="D397" t="s">
        <v>117</v>
      </c>
      <c r="E397" t="s">
        <v>118</v>
      </c>
      <c r="F397" s="54">
        <v>41605</v>
      </c>
      <c r="G397" t="s">
        <v>72</v>
      </c>
      <c r="I397" t="s">
        <v>3430</v>
      </c>
      <c r="J397" t="s">
        <v>74</v>
      </c>
      <c r="K397" t="s">
        <v>3376</v>
      </c>
      <c r="L397" t="s">
        <v>238</v>
      </c>
      <c r="M397" t="s">
        <v>76</v>
      </c>
      <c r="N397" t="s">
        <v>85</v>
      </c>
      <c r="O397" t="s">
        <v>1004</v>
      </c>
      <c r="P397">
        <v>379.0163</v>
      </c>
      <c r="Q397" t="s">
        <v>3377</v>
      </c>
      <c r="R397" t="s">
        <v>75</v>
      </c>
      <c r="W397" t="s">
        <v>10729</v>
      </c>
      <c r="X397" t="s">
        <v>10739</v>
      </c>
    </row>
    <row r="398" spans="1:24">
      <c r="A398" t="s">
        <v>5</v>
      </c>
      <c r="B398" t="s">
        <v>17</v>
      </c>
      <c r="C398" t="s">
        <v>17</v>
      </c>
      <c r="D398" t="s">
        <v>117</v>
      </c>
      <c r="E398" t="s">
        <v>118</v>
      </c>
      <c r="F398" s="54">
        <v>41605</v>
      </c>
      <c r="G398" t="s">
        <v>125</v>
      </c>
      <c r="I398" t="s">
        <v>3418</v>
      </c>
      <c r="J398" t="s">
        <v>74</v>
      </c>
      <c r="K398" t="s">
        <v>3376</v>
      </c>
      <c r="L398" t="s">
        <v>238</v>
      </c>
      <c r="M398" t="s">
        <v>76</v>
      </c>
      <c r="N398" t="s">
        <v>85</v>
      </c>
      <c r="O398" t="s">
        <v>1004</v>
      </c>
      <c r="P398">
        <v>5.0522</v>
      </c>
      <c r="Q398" t="s">
        <v>3377</v>
      </c>
      <c r="R398" t="s">
        <v>75</v>
      </c>
      <c r="W398" t="s">
        <v>10729</v>
      </c>
      <c r="X398" t="s">
        <v>10739</v>
      </c>
    </row>
    <row r="399" spans="1:24">
      <c r="A399" t="s">
        <v>5</v>
      </c>
      <c r="B399" t="s">
        <v>17</v>
      </c>
      <c r="C399" t="s">
        <v>17</v>
      </c>
      <c r="D399" t="s">
        <v>117</v>
      </c>
      <c r="E399" t="s">
        <v>118</v>
      </c>
      <c r="F399" s="54">
        <v>41605</v>
      </c>
      <c r="G399" t="s">
        <v>72</v>
      </c>
      <c r="I399" t="s">
        <v>3430</v>
      </c>
      <c r="J399" t="s">
        <v>74</v>
      </c>
      <c r="K399" t="s">
        <v>3376</v>
      </c>
      <c r="L399" t="s">
        <v>238</v>
      </c>
      <c r="M399" t="s">
        <v>76</v>
      </c>
      <c r="N399" t="s">
        <v>85</v>
      </c>
      <c r="O399" t="s">
        <v>1004</v>
      </c>
      <c r="P399">
        <v>3475.2118</v>
      </c>
      <c r="Q399" t="s">
        <v>3377</v>
      </c>
      <c r="R399" t="s">
        <v>75</v>
      </c>
      <c r="W399" t="s">
        <v>10729</v>
      </c>
      <c r="X399" t="s">
        <v>10739</v>
      </c>
    </row>
    <row r="400" spans="1:24">
      <c r="A400" t="s">
        <v>5</v>
      </c>
      <c r="B400" t="s">
        <v>17</v>
      </c>
      <c r="C400" t="s">
        <v>17</v>
      </c>
      <c r="D400" t="s">
        <v>117</v>
      </c>
      <c r="E400" t="s">
        <v>118</v>
      </c>
      <c r="F400" s="54">
        <v>41605</v>
      </c>
      <c r="G400" t="s">
        <v>72</v>
      </c>
      <c r="I400" t="s">
        <v>3434</v>
      </c>
      <c r="J400" t="s">
        <v>74</v>
      </c>
      <c r="K400" t="s">
        <v>3376</v>
      </c>
      <c r="L400" t="s">
        <v>238</v>
      </c>
      <c r="M400" t="s">
        <v>76</v>
      </c>
      <c r="N400" t="s">
        <v>85</v>
      </c>
      <c r="O400" t="s">
        <v>1004</v>
      </c>
      <c r="P400">
        <v>-3475.2118</v>
      </c>
      <c r="Q400" t="s">
        <v>3377</v>
      </c>
      <c r="R400" t="s">
        <v>75</v>
      </c>
      <c r="W400" t="s">
        <v>10729</v>
      </c>
      <c r="X400" t="s">
        <v>10739</v>
      </c>
    </row>
    <row r="401" spans="1:24">
      <c r="A401" t="s">
        <v>5</v>
      </c>
      <c r="B401" t="s">
        <v>12</v>
      </c>
      <c r="C401" t="s">
        <v>77</v>
      </c>
      <c r="D401" t="s">
        <v>117</v>
      </c>
      <c r="E401" t="s">
        <v>118</v>
      </c>
      <c r="F401" s="54">
        <v>41596</v>
      </c>
      <c r="G401" t="s">
        <v>119</v>
      </c>
      <c r="I401" t="s">
        <v>2445</v>
      </c>
      <c r="J401" t="s">
        <v>74</v>
      </c>
      <c r="K401" t="s">
        <v>2446</v>
      </c>
      <c r="L401" t="s">
        <v>776</v>
      </c>
      <c r="M401" t="s">
        <v>777</v>
      </c>
      <c r="N401" t="s">
        <v>85</v>
      </c>
      <c r="O401" t="s">
        <v>213</v>
      </c>
      <c r="P401">
        <v>15633.828299999999</v>
      </c>
      <c r="Q401" t="s">
        <v>2447</v>
      </c>
      <c r="R401" t="s">
        <v>75</v>
      </c>
      <c r="W401" t="s">
        <v>10729</v>
      </c>
      <c r="X401" t="s">
        <v>10739</v>
      </c>
    </row>
    <row r="402" spans="1:24">
      <c r="A402" t="s">
        <v>9</v>
      </c>
      <c r="B402" t="s">
        <v>14</v>
      </c>
      <c r="C402" t="s">
        <v>14</v>
      </c>
      <c r="D402" t="s">
        <v>117</v>
      </c>
      <c r="E402" t="s">
        <v>118</v>
      </c>
      <c r="F402" s="54">
        <v>41579</v>
      </c>
      <c r="G402" t="s">
        <v>290</v>
      </c>
      <c r="H402" t="s">
        <v>999</v>
      </c>
      <c r="I402" t="s">
        <v>1000</v>
      </c>
      <c r="J402" t="s">
        <v>132</v>
      </c>
      <c r="K402" t="s">
        <v>1001</v>
      </c>
      <c r="L402" t="s">
        <v>1002</v>
      </c>
      <c r="M402" t="s">
        <v>1003</v>
      </c>
      <c r="N402" t="s">
        <v>85</v>
      </c>
      <c r="O402" t="s">
        <v>199</v>
      </c>
      <c r="P402">
        <v>606.72000000000071</v>
      </c>
      <c r="Q402" t="s">
        <v>1005</v>
      </c>
      <c r="R402" t="s">
        <v>75</v>
      </c>
      <c r="S402" t="s">
        <v>170</v>
      </c>
      <c r="T402" t="s">
        <v>178</v>
      </c>
      <c r="U402" t="s">
        <v>179</v>
      </c>
      <c r="V402" t="s">
        <v>180</v>
      </c>
      <c r="W402" t="s">
        <v>10731</v>
      </c>
      <c r="X402" t="s">
        <v>10739</v>
      </c>
    </row>
    <row r="403" spans="1:24">
      <c r="A403" t="s">
        <v>9</v>
      </c>
      <c r="B403" t="s">
        <v>14</v>
      </c>
      <c r="C403" t="s">
        <v>14</v>
      </c>
      <c r="D403" t="s">
        <v>117</v>
      </c>
      <c r="E403" t="s">
        <v>118</v>
      </c>
      <c r="F403" s="54">
        <v>41579</v>
      </c>
      <c r="G403" t="s">
        <v>290</v>
      </c>
      <c r="H403" t="s">
        <v>999</v>
      </c>
      <c r="I403" t="s">
        <v>1000</v>
      </c>
      <c r="J403" t="s">
        <v>132</v>
      </c>
      <c r="K403" t="s">
        <v>1001</v>
      </c>
      <c r="L403" t="s">
        <v>1002</v>
      </c>
      <c r="M403" t="s">
        <v>1003</v>
      </c>
      <c r="N403" t="s">
        <v>85</v>
      </c>
      <c r="O403" t="s">
        <v>199</v>
      </c>
      <c r="P403">
        <v>560.05000000000052</v>
      </c>
      <c r="Q403" t="s">
        <v>1005</v>
      </c>
      <c r="R403" t="s">
        <v>75</v>
      </c>
      <c r="S403" t="s">
        <v>170</v>
      </c>
      <c r="T403" t="s">
        <v>178</v>
      </c>
      <c r="U403" t="s">
        <v>179</v>
      </c>
      <c r="V403" t="s">
        <v>180</v>
      </c>
      <c r="W403" t="s">
        <v>10731</v>
      </c>
      <c r="X403" t="s">
        <v>10739</v>
      </c>
    </row>
    <row r="404" spans="1:24">
      <c r="A404" t="s">
        <v>9</v>
      </c>
      <c r="B404" t="s">
        <v>14</v>
      </c>
      <c r="C404" t="s">
        <v>14</v>
      </c>
      <c r="D404" t="s">
        <v>117</v>
      </c>
      <c r="E404" t="s">
        <v>118</v>
      </c>
      <c r="F404" s="54">
        <v>41579</v>
      </c>
      <c r="G404" t="s">
        <v>72</v>
      </c>
      <c r="H404" t="s">
        <v>999</v>
      </c>
      <c r="I404" t="s">
        <v>1000</v>
      </c>
      <c r="J404" t="s">
        <v>132</v>
      </c>
      <c r="K404" t="s">
        <v>1001</v>
      </c>
      <c r="L404" t="s">
        <v>1002</v>
      </c>
      <c r="M404" t="s">
        <v>1003</v>
      </c>
      <c r="N404" t="s">
        <v>85</v>
      </c>
      <c r="O404" t="s">
        <v>199</v>
      </c>
      <c r="P404">
        <v>231.02000000000027</v>
      </c>
      <c r="Q404" t="s">
        <v>1005</v>
      </c>
      <c r="R404" t="s">
        <v>75</v>
      </c>
      <c r="S404" t="s">
        <v>170</v>
      </c>
      <c r="T404" t="s">
        <v>178</v>
      </c>
      <c r="U404" t="s">
        <v>179</v>
      </c>
      <c r="V404" t="s">
        <v>180</v>
      </c>
      <c r="W404" t="s">
        <v>10731</v>
      </c>
      <c r="X404" t="s">
        <v>10739</v>
      </c>
    </row>
    <row r="405" spans="1:24">
      <c r="A405" t="s">
        <v>9</v>
      </c>
      <c r="B405" t="s">
        <v>14</v>
      </c>
      <c r="C405" t="s">
        <v>14</v>
      </c>
      <c r="D405" t="s">
        <v>117</v>
      </c>
      <c r="E405" t="s">
        <v>118</v>
      </c>
      <c r="F405" s="54">
        <v>41579</v>
      </c>
      <c r="G405" t="s">
        <v>72</v>
      </c>
      <c r="H405" t="s">
        <v>999</v>
      </c>
      <c r="I405" t="s">
        <v>1000</v>
      </c>
      <c r="J405" t="s">
        <v>132</v>
      </c>
      <c r="K405" t="s">
        <v>1001</v>
      </c>
      <c r="L405" t="s">
        <v>1002</v>
      </c>
      <c r="M405" t="s">
        <v>1003</v>
      </c>
      <c r="N405" t="s">
        <v>85</v>
      </c>
      <c r="O405" t="s">
        <v>199</v>
      </c>
      <c r="P405">
        <v>256.69000000000028</v>
      </c>
      <c r="Q405" t="s">
        <v>1005</v>
      </c>
      <c r="R405" t="s">
        <v>75</v>
      </c>
      <c r="S405" t="s">
        <v>170</v>
      </c>
      <c r="T405" t="s">
        <v>178</v>
      </c>
      <c r="U405" t="s">
        <v>179</v>
      </c>
      <c r="V405" t="s">
        <v>180</v>
      </c>
      <c r="W405" t="s">
        <v>10731</v>
      </c>
      <c r="X405" t="s">
        <v>10739</v>
      </c>
    </row>
    <row r="406" spans="1:24">
      <c r="A406" t="s">
        <v>9</v>
      </c>
      <c r="B406" t="s">
        <v>14</v>
      </c>
      <c r="C406" t="s">
        <v>14</v>
      </c>
      <c r="D406" t="s">
        <v>117</v>
      </c>
      <c r="E406" t="s">
        <v>118</v>
      </c>
      <c r="F406" s="54">
        <v>41579</v>
      </c>
      <c r="G406" t="s">
        <v>72</v>
      </c>
      <c r="H406" t="s">
        <v>999</v>
      </c>
      <c r="I406" t="s">
        <v>1000</v>
      </c>
      <c r="J406" t="s">
        <v>132</v>
      </c>
      <c r="K406" t="s">
        <v>1001</v>
      </c>
      <c r="L406" t="s">
        <v>1002</v>
      </c>
      <c r="M406" t="s">
        <v>1003</v>
      </c>
      <c r="N406" t="s">
        <v>85</v>
      </c>
      <c r="O406" t="s">
        <v>199</v>
      </c>
      <c r="P406">
        <v>855.56000000000085</v>
      </c>
      <c r="Q406" t="s">
        <v>1005</v>
      </c>
      <c r="R406" t="s">
        <v>75</v>
      </c>
      <c r="S406" t="s">
        <v>170</v>
      </c>
      <c r="T406" t="s">
        <v>178</v>
      </c>
      <c r="U406" t="s">
        <v>179</v>
      </c>
      <c r="V406" t="s">
        <v>180</v>
      </c>
      <c r="W406" t="s">
        <v>10731</v>
      </c>
      <c r="X406" t="s">
        <v>10739</v>
      </c>
    </row>
    <row r="407" spans="1:24">
      <c r="A407" t="s">
        <v>9</v>
      </c>
      <c r="B407" t="s">
        <v>14</v>
      </c>
      <c r="C407" t="s">
        <v>14</v>
      </c>
      <c r="D407" t="s">
        <v>117</v>
      </c>
      <c r="E407" t="s">
        <v>118</v>
      </c>
      <c r="F407" s="54">
        <v>41579</v>
      </c>
      <c r="G407" t="s">
        <v>72</v>
      </c>
      <c r="H407" t="s">
        <v>999</v>
      </c>
      <c r="I407" t="s">
        <v>1000</v>
      </c>
      <c r="J407" t="s">
        <v>132</v>
      </c>
      <c r="K407" t="s">
        <v>1001</v>
      </c>
      <c r="L407" t="s">
        <v>1002</v>
      </c>
      <c r="M407" t="s">
        <v>1003</v>
      </c>
      <c r="N407" t="s">
        <v>85</v>
      </c>
      <c r="O407" t="s">
        <v>199</v>
      </c>
      <c r="P407">
        <v>256.69000000000028</v>
      </c>
      <c r="Q407" t="s">
        <v>1005</v>
      </c>
      <c r="R407" t="s">
        <v>75</v>
      </c>
      <c r="S407" t="s">
        <v>170</v>
      </c>
      <c r="T407" t="s">
        <v>178</v>
      </c>
      <c r="U407" t="s">
        <v>179</v>
      </c>
      <c r="V407" t="s">
        <v>180</v>
      </c>
      <c r="W407" t="s">
        <v>10731</v>
      </c>
      <c r="X407" t="s">
        <v>10739</v>
      </c>
    </row>
    <row r="408" spans="1:24">
      <c r="A408" t="s">
        <v>9</v>
      </c>
      <c r="B408" t="s">
        <v>14</v>
      </c>
      <c r="C408" t="s">
        <v>14</v>
      </c>
      <c r="D408" t="s">
        <v>117</v>
      </c>
      <c r="E408" t="s">
        <v>118</v>
      </c>
      <c r="F408" s="54">
        <v>41579</v>
      </c>
      <c r="G408" t="s">
        <v>72</v>
      </c>
      <c r="H408" t="s">
        <v>999</v>
      </c>
      <c r="I408" t="s">
        <v>1000</v>
      </c>
      <c r="J408" t="s">
        <v>132</v>
      </c>
      <c r="K408" t="s">
        <v>1001</v>
      </c>
      <c r="L408" t="s">
        <v>1002</v>
      </c>
      <c r="M408" t="s">
        <v>1003</v>
      </c>
      <c r="N408" t="s">
        <v>85</v>
      </c>
      <c r="O408" t="s">
        <v>199</v>
      </c>
      <c r="P408">
        <v>855.56000000000085</v>
      </c>
      <c r="Q408" t="s">
        <v>1005</v>
      </c>
      <c r="R408" t="s">
        <v>75</v>
      </c>
      <c r="S408" t="s">
        <v>170</v>
      </c>
      <c r="T408" t="s">
        <v>178</v>
      </c>
      <c r="U408" t="s">
        <v>179</v>
      </c>
      <c r="V408" t="s">
        <v>180</v>
      </c>
      <c r="W408" t="s">
        <v>10731</v>
      </c>
      <c r="X408" t="s">
        <v>10739</v>
      </c>
    </row>
    <row r="409" spans="1:24">
      <c r="A409" t="s">
        <v>9</v>
      </c>
      <c r="B409" t="s">
        <v>14</v>
      </c>
      <c r="C409" t="s">
        <v>14</v>
      </c>
      <c r="D409" t="s">
        <v>117</v>
      </c>
      <c r="E409" t="s">
        <v>118</v>
      </c>
      <c r="F409" s="54">
        <v>41579</v>
      </c>
      <c r="G409" t="s">
        <v>72</v>
      </c>
      <c r="H409" t="s">
        <v>999</v>
      </c>
      <c r="I409" t="s">
        <v>1000</v>
      </c>
      <c r="J409" t="s">
        <v>132</v>
      </c>
      <c r="K409" t="s">
        <v>1001</v>
      </c>
      <c r="L409" t="s">
        <v>1002</v>
      </c>
      <c r="M409" t="s">
        <v>1003</v>
      </c>
      <c r="N409" t="s">
        <v>85</v>
      </c>
      <c r="O409" t="s">
        <v>199</v>
      </c>
      <c r="P409">
        <v>256.69000000000028</v>
      </c>
      <c r="Q409" t="s">
        <v>1005</v>
      </c>
      <c r="R409" t="s">
        <v>75</v>
      </c>
      <c r="S409" t="s">
        <v>170</v>
      </c>
      <c r="T409" t="s">
        <v>178</v>
      </c>
      <c r="U409" t="s">
        <v>179</v>
      </c>
      <c r="V409" t="s">
        <v>180</v>
      </c>
      <c r="W409" t="s">
        <v>10731</v>
      </c>
      <c r="X409" t="s">
        <v>10739</v>
      </c>
    </row>
    <row r="410" spans="1:24">
      <c r="A410" t="s">
        <v>9</v>
      </c>
      <c r="B410" t="s">
        <v>14</v>
      </c>
      <c r="C410" t="s">
        <v>14</v>
      </c>
      <c r="D410" t="s">
        <v>117</v>
      </c>
      <c r="E410" t="s">
        <v>118</v>
      </c>
      <c r="F410" s="54">
        <v>41579</v>
      </c>
      <c r="G410" t="s">
        <v>290</v>
      </c>
      <c r="H410" t="s">
        <v>999</v>
      </c>
      <c r="I410" t="s">
        <v>1000</v>
      </c>
      <c r="J410" t="s">
        <v>132</v>
      </c>
      <c r="K410" t="s">
        <v>1001</v>
      </c>
      <c r="L410" t="s">
        <v>1002</v>
      </c>
      <c r="M410" t="s">
        <v>1003</v>
      </c>
      <c r="N410" t="s">
        <v>85</v>
      </c>
      <c r="O410" t="s">
        <v>199</v>
      </c>
      <c r="P410">
        <v>280.02000000000027</v>
      </c>
      <c r="Q410" t="s">
        <v>1005</v>
      </c>
      <c r="R410" t="s">
        <v>75</v>
      </c>
      <c r="S410" t="s">
        <v>170</v>
      </c>
      <c r="T410" t="s">
        <v>178</v>
      </c>
      <c r="U410" t="s">
        <v>179</v>
      </c>
      <c r="V410" t="s">
        <v>180</v>
      </c>
      <c r="W410" t="s">
        <v>10731</v>
      </c>
      <c r="X410" t="s">
        <v>10739</v>
      </c>
    </row>
    <row r="411" spans="1:24">
      <c r="A411" t="s">
        <v>9</v>
      </c>
      <c r="B411" t="s">
        <v>14</v>
      </c>
      <c r="C411" t="s">
        <v>14</v>
      </c>
      <c r="D411" t="s">
        <v>117</v>
      </c>
      <c r="E411" t="s">
        <v>118</v>
      </c>
      <c r="F411" s="54">
        <v>41579</v>
      </c>
      <c r="G411" t="s">
        <v>125</v>
      </c>
      <c r="H411" t="s">
        <v>999</v>
      </c>
      <c r="I411" t="s">
        <v>1000</v>
      </c>
      <c r="J411" t="s">
        <v>132</v>
      </c>
      <c r="K411" t="s">
        <v>1001</v>
      </c>
      <c r="L411" t="s">
        <v>1002</v>
      </c>
      <c r="M411" t="s">
        <v>1003</v>
      </c>
      <c r="N411" t="s">
        <v>85</v>
      </c>
      <c r="O411" t="s">
        <v>199</v>
      </c>
      <c r="P411">
        <v>280.02000000000027</v>
      </c>
      <c r="Q411" t="s">
        <v>1005</v>
      </c>
      <c r="R411" t="s">
        <v>75</v>
      </c>
      <c r="S411" t="s">
        <v>170</v>
      </c>
      <c r="T411" t="s">
        <v>178</v>
      </c>
      <c r="U411" t="s">
        <v>179</v>
      </c>
      <c r="V411" t="s">
        <v>180</v>
      </c>
      <c r="W411" t="s">
        <v>10731</v>
      </c>
      <c r="X411" t="s">
        <v>10739</v>
      </c>
    </row>
    <row r="412" spans="1:24">
      <c r="A412" t="s">
        <v>9</v>
      </c>
      <c r="B412" t="s">
        <v>14</v>
      </c>
      <c r="C412" t="s">
        <v>14</v>
      </c>
      <c r="D412" t="s">
        <v>117</v>
      </c>
      <c r="E412" t="s">
        <v>118</v>
      </c>
      <c r="F412" s="54">
        <v>41579</v>
      </c>
      <c r="G412" t="s">
        <v>125</v>
      </c>
      <c r="H412" t="s">
        <v>999</v>
      </c>
      <c r="I412" t="s">
        <v>1000</v>
      </c>
      <c r="J412" t="s">
        <v>132</v>
      </c>
      <c r="K412" t="s">
        <v>1001</v>
      </c>
      <c r="L412" t="s">
        <v>1002</v>
      </c>
      <c r="M412" t="s">
        <v>1003</v>
      </c>
      <c r="N412" t="s">
        <v>85</v>
      </c>
      <c r="O412" t="s">
        <v>199</v>
      </c>
      <c r="P412">
        <v>44550.000000000051</v>
      </c>
      <c r="Q412" t="s">
        <v>1005</v>
      </c>
      <c r="R412" t="s">
        <v>75</v>
      </c>
      <c r="S412" t="s">
        <v>170</v>
      </c>
      <c r="T412" t="s">
        <v>178</v>
      </c>
      <c r="U412" t="s">
        <v>179</v>
      </c>
      <c r="V412" t="s">
        <v>180</v>
      </c>
      <c r="W412" t="s">
        <v>10731</v>
      </c>
      <c r="X412" t="s">
        <v>10739</v>
      </c>
    </row>
    <row r="413" spans="1:24">
      <c r="A413" t="s">
        <v>9</v>
      </c>
      <c r="B413" t="s">
        <v>14</v>
      </c>
      <c r="C413" t="s">
        <v>14</v>
      </c>
      <c r="D413" t="s">
        <v>117</v>
      </c>
      <c r="E413" t="s">
        <v>118</v>
      </c>
      <c r="F413" s="54">
        <v>41579</v>
      </c>
      <c r="G413" t="s">
        <v>5650</v>
      </c>
      <c r="H413" t="s">
        <v>999</v>
      </c>
      <c r="I413" t="s">
        <v>1000</v>
      </c>
      <c r="J413" t="s">
        <v>132</v>
      </c>
      <c r="K413" t="s">
        <v>1001</v>
      </c>
      <c r="L413" t="s">
        <v>1002</v>
      </c>
      <c r="M413" t="s">
        <v>1003</v>
      </c>
      <c r="N413" t="s">
        <v>85</v>
      </c>
      <c r="O413" t="s">
        <v>199</v>
      </c>
      <c r="P413">
        <v>46670.500000000051</v>
      </c>
      <c r="Q413" t="s">
        <v>1005</v>
      </c>
      <c r="R413" t="s">
        <v>75</v>
      </c>
      <c r="S413" t="s">
        <v>170</v>
      </c>
      <c r="T413" t="s">
        <v>178</v>
      </c>
      <c r="U413" t="s">
        <v>179</v>
      </c>
      <c r="V413" t="s">
        <v>180</v>
      </c>
      <c r="W413" t="s">
        <v>10731</v>
      </c>
      <c r="X413" t="s">
        <v>10739</v>
      </c>
    </row>
    <row r="414" spans="1:24">
      <c r="A414" t="s">
        <v>9</v>
      </c>
      <c r="B414" t="s">
        <v>14</v>
      </c>
      <c r="C414" t="s">
        <v>14</v>
      </c>
      <c r="D414" t="s">
        <v>117</v>
      </c>
      <c r="E414" t="s">
        <v>118</v>
      </c>
      <c r="F414" s="54">
        <v>41579</v>
      </c>
      <c r="G414" t="s">
        <v>5650</v>
      </c>
      <c r="H414" t="s">
        <v>999</v>
      </c>
      <c r="I414" t="s">
        <v>1000</v>
      </c>
      <c r="J414" t="s">
        <v>132</v>
      </c>
      <c r="K414" t="s">
        <v>1001</v>
      </c>
      <c r="L414" t="s">
        <v>1002</v>
      </c>
      <c r="M414" t="s">
        <v>1003</v>
      </c>
      <c r="N414" t="s">
        <v>85</v>
      </c>
      <c r="O414" t="s">
        <v>199</v>
      </c>
      <c r="P414">
        <v>35003.000000000036</v>
      </c>
      <c r="Q414" t="s">
        <v>1005</v>
      </c>
      <c r="R414" t="s">
        <v>75</v>
      </c>
      <c r="S414" t="s">
        <v>170</v>
      </c>
      <c r="T414" t="s">
        <v>178</v>
      </c>
      <c r="U414" t="s">
        <v>179</v>
      </c>
      <c r="V414" t="s">
        <v>180</v>
      </c>
      <c r="W414" t="s">
        <v>10731</v>
      </c>
      <c r="X414" t="s">
        <v>10739</v>
      </c>
    </row>
    <row r="415" spans="1:24">
      <c r="A415" t="s">
        <v>9</v>
      </c>
      <c r="B415" t="s">
        <v>14</v>
      </c>
      <c r="C415" t="s">
        <v>14</v>
      </c>
      <c r="D415" t="s">
        <v>117</v>
      </c>
      <c r="E415" t="s">
        <v>118</v>
      </c>
      <c r="F415" s="54">
        <v>41579</v>
      </c>
      <c r="G415" t="s">
        <v>290</v>
      </c>
      <c r="H415" t="s">
        <v>999</v>
      </c>
      <c r="I415" t="s">
        <v>1000</v>
      </c>
      <c r="J415" t="s">
        <v>132</v>
      </c>
      <c r="K415" t="s">
        <v>1001</v>
      </c>
      <c r="L415" t="s">
        <v>1002</v>
      </c>
      <c r="M415" t="s">
        <v>1003</v>
      </c>
      <c r="N415" t="s">
        <v>85</v>
      </c>
      <c r="O415" t="s">
        <v>199</v>
      </c>
      <c r="P415">
        <v>350.0000000000004</v>
      </c>
      <c r="Q415" t="s">
        <v>1005</v>
      </c>
      <c r="R415" t="s">
        <v>75</v>
      </c>
      <c r="S415" t="s">
        <v>170</v>
      </c>
      <c r="T415" t="s">
        <v>178</v>
      </c>
      <c r="U415" t="s">
        <v>179</v>
      </c>
      <c r="V415" t="s">
        <v>180</v>
      </c>
      <c r="W415" t="s">
        <v>10731</v>
      </c>
      <c r="X415" t="s">
        <v>10739</v>
      </c>
    </row>
    <row r="416" spans="1:24">
      <c r="A416" t="s">
        <v>9</v>
      </c>
      <c r="B416" t="s">
        <v>14</v>
      </c>
      <c r="C416" t="s">
        <v>14</v>
      </c>
      <c r="D416" t="s">
        <v>117</v>
      </c>
      <c r="E416" t="s">
        <v>118</v>
      </c>
      <c r="F416" s="54">
        <v>41579</v>
      </c>
      <c r="G416" t="s">
        <v>290</v>
      </c>
      <c r="H416" t="s">
        <v>999</v>
      </c>
      <c r="I416" t="s">
        <v>1000</v>
      </c>
      <c r="J416" t="s">
        <v>132</v>
      </c>
      <c r="K416" t="s">
        <v>1001</v>
      </c>
      <c r="L416" t="s">
        <v>1002</v>
      </c>
      <c r="M416" t="s">
        <v>1003</v>
      </c>
      <c r="N416" t="s">
        <v>85</v>
      </c>
      <c r="O416" t="s">
        <v>199</v>
      </c>
      <c r="P416">
        <v>10267.510000000011</v>
      </c>
      <c r="Q416" t="s">
        <v>1005</v>
      </c>
      <c r="R416" t="s">
        <v>75</v>
      </c>
      <c r="S416" t="s">
        <v>170</v>
      </c>
      <c r="T416" t="s">
        <v>178</v>
      </c>
      <c r="U416" t="s">
        <v>179</v>
      </c>
      <c r="V416" t="s">
        <v>180</v>
      </c>
      <c r="W416" t="s">
        <v>10731</v>
      </c>
      <c r="X416" t="s">
        <v>10739</v>
      </c>
    </row>
    <row r="417" spans="1:24">
      <c r="A417" t="s">
        <v>9</v>
      </c>
      <c r="B417" t="s">
        <v>14</v>
      </c>
      <c r="C417" t="s">
        <v>14</v>
      </c>
      <c r="D417" t="s">
        <v>117</v>
      </c>
      <c r="E417" t="s">
        <v>118</v>
      </c>
      <c r="F417" s="54">
        <v>41579</v>
      </c>
      <c r="G417" t="s">
        <v>290</v>
      </c>
      <c r="H417" t="s">
        <v>999</v>
      </c>
      <c r="I417" t="s">
        <v>1000</v>
      </c>
      <c r="J417" t="s">
        <v>132</v>
      </c>
      <c r="K417" t="s">
        <v>1001</v>
      </c>
      <c r="L417" t="s">
        <v>1002</v>
      </c>
      <c r="M417" t="s">
        <v>1003</v>
      </c>
      <c r="N417" t="s">
        <v>85</v>
      </c>
      <c r="O417" t="s">
        <v>199</v>
      </c>
      <c r="P417">
        <v>28.000000000000032</v>
      </c>
      <c r="Q417" t="s">
        <v>1005</v>
      </c>
      <c r="R417" t="s">
        <v>75</v>
      </c>
      <c r="S417" t="s">
        <v>170</v>
      </c>
      <c r="T417" t="s">
        <v>178</v>
      </c>
      <c r="U417" t="s">
        <v>179</v>
      </c>
      <c r="V417" t="s">
        <v>180</v>
      </c>
      <c r="W417" t="s">
        <v>10731</v>
      </c>
      <c r="X417" t="s">
        <v>10739</v>
      </c>
    </row>
    <row r="418" spans="1:24">
      <c r="A418" t="s">
        <v>9</v>
      </c>
      <c r="B418" t="s">
        <v>14</v>
      </c>
      <c r="C418" t="s">
        <v>14</v>
      </c>
      <c r="D418" t="s">
        <v>117</v>
      </c>
      <c r="E418" t="s">
        <v>118</v>
      </c>
      <c r="F418" s="54">
        <v>41579</v>
      </c>
      <c r="G418" t="s">
        <v>290</v>
      </c>
      <c r="H418" t="s">
        <v>999</v>
      </c>
      <c r="I418" t="s">
        <v>1000</v>
      </c>
      <c r="J418" t="s">
        <v>132</v>
      </c>
      <c r="K418" t="s">
        <v>1001</v>
      </c>
      <c r="L418" t="s">
        <v>1002</v>
      </c>
      <c r="M418" t="s">
        <v>1003</v>
      </c>
      <c r="N418" t="s">
        <v>85</v>
      </c>
      <c r="O418" t="s">
        <v>199</v>
      </c>
      <c r="P418">
        <v>2520.2100000000028</v>
      </c>
      <c r="Q418" t="s">
        <v>1005</v>
      </c>
      <c r="R418" t="s">
        <v>75</v>
      </c>
      <c r="S418" t="s">
        <v>170</v>
      </c>
      <c r="T418" t="s">
        <v>178</v>
      </c>
      <c r="U418" t="s">
        <v>179</v>
      </c>
      <c r="V418" t="s">
        <v>180</v>
      </c>
      <c r="W418" t="s">
        <v>10731</v>
      </c>
      <c r="X418" t="s">
        <v>10739</v>
      </c>
    </row>
    <row r="419" spans="1:24">
      <c r="A419" t="s">
        <v>9</v>
      </c>
      <c r="B419" t="s">
        <v>14</v>
      </c>
      <c r="C419" t="s">
        <v>14</v>
      </c>
      <c r="D419" t="s">
        <v>117</v>
      </c>
      <c r="E419" t="s">
        <v>118</v>
      </c>
      <c r="F419" s="54">
        <v>41579</v>
      </c>
      <c r="G419" t="s">
        <v>72</v>
      </c>
      <c r="H419" t="s">
        <v>999</v>
      </c>
      <c r="I419" t="s">
        <v>1000</v>
      </c>
      <c r="J419" t="s">
        <v>132</v>
      </c>
      <c r="K419" t="s">
        <v>1001</v>
      </c>
      <c r="L419" t="s">
        <v>1002</v>
      </c>
      <c r="M419" t="s">
        <v>1003</v>
      </c>
      <c r="N419" t="s">
        <v>85</v>
      </c>
      <c r="O419" t="s">
        <v>199</v>
      </c>
      <c r="P419">
        <v>1260.0900000000013</v>
      </c>
      <c r="Q419" t="s">
        <v>1005</v>
      </c>
      <c r="R419" t="s">
        <v>75</v>
      </c>
      <c r="S419" t="s">
        <v>170</v>
      </c>
      <c r="T419" t="s">
        <v>178</v>
      </c>
      <c r="U419" t="s">
        <v>179</v>
      </c>
      <c r="V419" t="s">
        <v>180</v>
      </c>
      <c r="W419" t="s">
        <v>10731</v>
      </c>
      <c r="X419" t="s">
        <v>10739</v>
      </c>
    </row>
    <row r="420" spans="1:24">
      <c r="A420" t="s">
        <v>9</v>
      </c>
      <c r="B420" t="s">
        <v>14</v>
      </c>
      <c r="C420" t="s">
        <v>14</v>
      </c>
      <c r="D420" t="s">
        <v>117</v>
      </c>
      <c r="E420" t="s">
        <v>118</v>
      </c>
      <c r="F420" s="54">
        <v>41579</v>
      </c>
      <c r="G420" t="s">
        <v>72</v>
      </c>
      <c r="H420" t="s">
        <v>999</v>
      </c>
      <c r="I420" t="s">
        <v>1000</v>
      </c>
      <c r="J420" t="s">
        <v>132</v>
      </c>
      <c r="K420" t="s">
        <v>1001</v>
      </c>
      <c r="L420" t="s">
        <v>1002</v>
      </c>
      <c r="M420" t="s">
        <v>1003</v>
      </c>
      <c r="N420" t="s">
        <v>85</v>
      </c>
      <c r="O420" t="s">
        <v>199</v>
      </c>
      <c r="P420">
        <v>63005.20000000007</v>
      </c>
      <c r="Q420" t="s">
        <v>1005</v>
      </c>
      <c r="R420" t="s">
        <v>75</v>
      </c>
      <c r="S420" t="s">
        <v>170</v>
      </c>
      <c r="T420" t="s">
        <v>178</v>
      </c>
      <c r="U420" t="s">
        <v>179</v>
      </c>
      <c r="V420" t="s">
        <v>180</v>
      </c>
      <c r="W420" t="s">
        <v>10731</v>
      </c>
      <c r="X420" t="s">
        <v>10739</v>
      </c>
    </row>
    <row r="421" spans="1:24">
      <c r="A421" t="s">
        <v>9</v>
      </c>
      <c r="B421" t="s">
        <v>14</v>
      </c>
      <c r="C421" t="s">
        <v>14</v>
      </c>
      <c r="D421" t="s">
        <v>117</v>
      </c>
      <c r="E421" t="s">
        <v>118</v>
      </c>
      <c r="F421" s="54">
        <v>41579</v>
      </c>
      <c r="G421" t="s">
        <v>72</v>
      </c>
      <c r="H421" t="s">
        <v>999</v>
      </c>
      <c r="I421" t="s">
        <v>1000</v>
      </c>
      <c r="J421" t="s">
        <v>132</v>
      </c>
      <c r="K421" t="s">
        <v>1001</v>
      </c>
      <c r="L421" t="s">
        <v>1002</v>
      </c>
      <c r="M421" t="s">
        <v>1003</v>
      </c>
      <c r="N421" t="s">
        <v>85</v>
      </c>
      <c r="O421" t="s">
        <v>199</v>
      </c>
      <c r="P421">
        <v>280.02000000000027</v>
      </c>
      <c r="Q421" t="s">
        <v>1005</v>
      </c>
      <c r="R421" t="s">
        <v>75</v>
      </c>
      <c r="S421" t="s">
        <v>170</v>
      </c>
      <c r="T421" t="s">
        <v>178</v>
      </c>
      <c r="U421" t="s">
        <v>179</v>
      </c>
      <c r="V421" t="s">
        <v>180</v>
      </c>
      <c r="W421" t="s">
        <v>10731</v>
      </c>
      <c r="X421" t="s">
        <v>10739</v>
      </c>
    </row>
    <row r="422" spans="1:24">
      <c r="A422" t="s">
        <v>9</v>
      </c>
      <c r="B422" t="s">
        <v>14</v>
      </c>
      <c r="C422" t="s">
        <v>14</v>
      </c>
      <c r="D422" t="s">
        <v>117</v>
      </c>
      <c r="E422" t="s">
        <v>118</v>
      </c>
      <c r="F422" s="54">
        <v>41579</v>
      </c>
      <c r="G422" t="s">
        <v>72</v>
      </c>
      <c r="H422" t="s">
        <v>999</v>
      </c>
      <c r="I422" t="s">
        <v>1000</v>
      </c>
      <c r="J422" t="s">
        <v>132</v>
      </c>
      <c r="K422" t="s">
        <v>1001</v>
      </c>
      <c r="L422" t="s">
        <v>1002</v>
      </c>
      <c r="M422" t="s">
        <v>1003</v>
      </c>
      <c r="N422" t="s">
        <v>85</v>
      </c>
      <c r="O422" t="s">
        <v>199</v>
      </c>
      <c r="P422">
        <v>707.06000000000074</v>
      </c>
      <c r="Q422" t="s">
        <v>1005</v>
      </c>
      <c r="R422" t="s">
        <v>75</v>
      </c>
      <c r="S422" t="s">
        <v>170</v>
      </c>
      <c r="T422" t="s">
        <v>178</v>
      </c>
      <c r="U422" t="s">
        <v>179</v>
      </c>
      <c r="V422" t="s">
        <v>180</v>
      </c>
      <c r="W422" t="s">
        <v>10731</v>
      </c>
      <c r="X422" t="s">
        <v>10739</v>
      </c>
    </row>
    <row r="423" spans="1:24">
      <c r="A423" t="s">
        <v>9</v>
      </c>
      <c r="B423" t="s">
        <v>14</v>
      </c>
      <c r="C423" t="s">
        <v>14</v>
      </c>
      <c r="D423" t="s">
        <v>117</v>
      </c>
      <c r="E423" t="s">
        <v>118</v>
      </c>
      <c r="F423" s="54">
        <v>41579</v>
      </c>
      <c r="G423" t="s">
        <v>72</v>
      </c>
      <c r="H423" t="s">
        <v>999</v>
      </c>
      <c r="I423" t="s">
        <v>1000</v>
      </c>
      <c r="J423" t="s">
        <v>132</v>
      </c>
      <c r="K423" t="s">
        <v>1001</v>
      </c>
      <c r="L423" t="s">
        <v>1002</v>
      </c>
      <c r="M423" t="s">
        <v>1003</v>
      </c>
      <c r="N423" t="s">
        <v>85</v>
      </c>
      <c r="O423" t="s">
        <v>199</v>
      </c>
      <c r="P423">
        <v>85.590000000000103</v>
      </c>
      <c r="Q423" t="s">
        <v>1005</v>
      </c>
      <c r="R423" t="s">
        <v>75</v>
      </c>
      <c r="S423" t="s">
        <v>170</v>
      </c>
      <c r="T423" t="s">
        <v>178</v>
      </c>
      <c r="U423" t="s">
        <v>179</v>
      </c>
      <c r="V423" t="s">
        <v>180</v>
      </c>
      <c r="W423" t="s">
        <v>10731</v>
      </c>
      <c r="X423" t="s">
        <v>10739</v>
      </c>
    </row>
    <row r="424" spans="1:24">
      <c r="A424" t="s">
        <v>9</v>
      </c>
      <c r="B424" t="s">
        <v>14</v>
      </c>
      <c r="C424" t="s">
        <v>14</v>
      </c>
      <c r="D424" t="s">
        <v>117</v>
      </c>
      <c r="E424" t="s">
        <v>118</v>
      </c>
      <c r="F424" s="54">
        <v>41579</v>
      </c>
      <c r="G424" t="s">
        <v>72</v>
      </c>
      <c r="H424" t="s">
        <v>999</v>
      </c>
      <c r="I424" t="s">
        <v>1000</v>
      </c>
      <c r="J424" t="s">
        <v>132</v>
      </c>
      <c r="K424" t="s">
        <v>1001</v>
      </c>
      <c r="L424" t="s">
        <v>1002</v>
      </c>
      <c r="M424" t="s">
        <v>1003</v>
      </c>
      <c r="N424" t="s">
        <v>85</v>
      </c>
      <c r="O424" t="s">
        <v>199</v>
      </c>
      <c r="P424">
        <v>285.16000000000037</v>
      </c>
      <c r="Q424" t="s">
        <v>1005</v>
      </c>
      <c r="R424" t="s">
        <v>75</v>
      </c>
      <c r="S424" t="s">
        <v>170</v>
      </c>
      <c r="T424" t="s">
        <v>178</v>
      </c>
      <c r="U424" t="s">
        <v>179</v>
      </c>
      <c r="V424" t="s">
        <v>180</v>
      </c>
      <c r="W424" t="s">
        <v>10731</v>
      </c>
      <c r="X424" t="s">
        <v>10739</v>
      </c>
    </row>
    <row r="425" spans="1:24">
      <c r="A425" t="s">
        <v>9</v>
      </c>
      <c r="B425" t="s">
        <v>14</v>
      </c>
      <c r="C425" t="s">
        <v>14</v>
      </c>
      <c r="D425" t="s">
        <v>117</v>
      </c>
      <c r="E425" t="s">
        <v>118</v>
      </c>
      <c r="F425" s="54">
        <v>41579</v>
      </c>
      <c r="G425" t="s">
        <v>72</v>
      </c>
      <c r="H425" t="s">
        <v>999</v>
      </c>
      <c r="I425" t="s">
        <v>1000</v>
      </c>
      <c r="J425" t="s">
        <v>132</v>
      </c>
      <c r="K425" t="s">
        <v>1001</v>
      </c>
      <c r="L425" t="s">
        <v>1002</v>
      </c>
      <c r="M425" t="s">
        <v>1003</v>
      </c>
      <c r="N425" t="s">
        <v>85</v>
      </c>
      <c r="O425" t="s">
        <v>199</v>
      </c>
      <c r="P425">
        <v>85.590000000000103</v>
      </c>
      <c r="Q425" t="s">
        <v>1005</v>
      </c>
      <c r="R425" t="s">
        <v>75</v>
      </c>
      <c r="S425" t="s">
        <v>170</v>
      </c>
      <c r="T425" t="s">
        <v>178</v>
      </c>
      <c r="U425" t="s">
        <v>179</v>
      </c>
      <c r="V425" t="s">
        <v>180</v>
      </c>
      <c r="W425" t="s">
        <v>10731</v>
      </c>
      <c r="X425" t="s">
        <v>10739</v>
      </c>
    </row>
    <row r="426" spans="1:24">
      <c r="A426" t="s">
        <v>9</v>
      </c>
      <c r="B426" t="s">
        <v>14</v>
      </c>
      <c r="C426" t="s">
        <v>14</v>
      </c>
      <c r="D426" t="s">
        <v>117</v>
      </c>
      <c r="E426" t="s">
        <v>118</v>
      </c>
      <c r="F426" s="54">
        <v>41579</v>
      </c>
      <c r="G426" t="s">
        <v>72</v>
      </c>
      <c r="H426" t="s">
        <v>999</v>
      </c>
      <c r="I426" t="s">
        <v>1000</v>
      </c>
      <c r="J426" t="s">
        <v>132</v>
      </c>
      <c r="K426" t="s">
        <v>1001</v>
      </c>
      <c r="L426" t="s">
        <v>1002</v>
      </c>
      <c r="M426" t="s">
        <v>1003</v>
      </c>
      <c r="N426" t="s">
        <v>85</v>
      </c>
      <c r="O426" t="s">
        <v>199</v>
      </c>
      <c r="P426">
        <v>280.02000000000027</v>
      </c>
      <c r="Q426" t="s">
        <v>1005</v>
      </c>
      <c r="R426" t="s">
        <v>75</v>
      </c>
      <c r="S426" t="s">
        <v>170</v>
      </c>
      <c r="T426" t="s">
        <v>178</v>
      </c>
      <c r="U426" t="s">
        <v>179</v>
      </c>
      <c r="V426" t="s">
        <v>180</v>
      </c>
      <c r="W426" t="s">
        <v>10731</v>
      </c>
      <c r="X426" t="s">
        <v>10739</v>
      </c>
    </row>
    <row r="427" spans="1:24">
      <c r="A427" t="s">
        <v>9</v>
      </c>
      <c r="B427" t="s">
        <v>14</v>
      </c>
      <c r="C427" t="s">
        <v>14</v>
      </c>
      <c r="D427" t="s">
        <v>117</v>
      </c>
      <c r="E427" t="s">
        <v>118</v>
      </c>
      <c r="F427" s="54">
        <v>41579</v>
      </c>
      <c r="G427" t="s">
        <v>72</v>
      </c>
      <c r="H427" t="s">
        <v>999</v>
      </c>
      <c r="I427" t="s">
        <v>1000</v>
      </c>
      <c r="J427" t="s">
        <v>132</v>
      </c>
      <c r="K427" t="s">
        <v>1001</v>
      </c>
      <c r="L427" t="s">
        <v>1002</v>
      </c>
      <c r="M427" t="s">
        <v>1003</v>
      </c>
      <c r="N427" t="s">
        <v>85</v>
      </c>
      <c r="O427" t="s">
        <v>199</v>
      </c>
      <c r="P427">
        <v>70.010000000000076</v>
      </c>
      <c r="Q427" t="s">
        <v>1005</v>
      </c>
      <c r="R427" t="s">
        <v>75</v>
      </c>
      <c r="S427" t="s">
        <v>170</v>
      </c>
      <c r="T427" t="s">
        <v>178</v>
      </c>
      <c r="U427" t="s">
        <v>179</v>
      </c>
      <c r="V427" t="s">
        <v>180</v>
      </c>
      <c r="W427" t="s">
        <v>10731</v>
      </c>
      <c r="X427" t="s">
        <v>10739</v>
      </c>
    </row>
    <row r="428" spans="1:24">
      <c r="A428" t="s">
        <v>9</v>
      </c>
      <c r="B428" t="s">
        <v>14</v>
      </c>
      <c r="C428" t="s">
        <v>14</v>
      </c>
      <c r="D428" t="s">
        <v>117</v>
      </c>
      <c r="E428" t="s">
        <v>118</v>
      </c>
      <c r="F428" s="54">
        <v>41579</v>
      </c>
      <c r="G428" t="s">
        <v>125</v>
      </c>
      <c r="H428" t="s">
        <v>999</v>
      </c>
      <c r="I428" t="s">
        <v>1000</v>
      </c>
      <c r="J428" t="s">
        <v>132</v>
      </c>
      <c r="K428" t="s">
        <v>1001</v>
      </c>
      <c r="L428" t="s">
        <v>1002</v>
      </c>
      <c r="M428" t="s">
        <v>1003</v>
      </c>
      <c r="N428" t="s">
        <v>85</v>
      </c>
      <c r="O428" t="s">
        <v>199</v>
      </c>
      <c r="P428">
        <v>933.41000000000099</v>
      </c>
      <c r="Q428" t="s">
        <v>1005</v>
      </c>
      <c r="R428" t="s">
        <v>75</v>
      </c>
      <c r="S428" t="s">
        <v>170</v>
      </c>
      <c r="T428" t="s">
        <v>178</v>
      </c>
      <c r="U428" t="s">
        <v>179</v>
      </c>
      <c r="V428" t="s">
        <v>180</v>
      </c>
      <c r="W428" t="s">
        <v>10731</v>
      </c>
      <c r="X428" t="s">
        <v>10739</v>
      </c>
    </row>
    <row r="429" spans="1:24">
      <c r="A429" t="s">
        <v>9</v>
      </c>
      <c r="B429" t="s">
        <v>14</v>
      </c>
      <c r="C429" t="s">
        <v>14</v>
      </c>
      <c r="D429" t="s">
        <v>117</v>
      </c>
      <c r="E429" t="s">
        <v>118</v>
      </c>
      <c r="F429" s="54">
        <v>41579</v>
      </c>
      <c r="G429" t="s">
        <v>72</v>
      </c>
      <c r="H429" t="s">
        <v>999</v>
      </c>
      <c r="I429" t="s">
        <v>1000</v>
      </c>
      <c r="J429" t="s">
        <v>132</v>
      </c>
      <c r="K429" t="s">
        <v>1001</v>
      </c>
      <c r="L429" t="s">
        <v>1002</v>
      </c>
      <c r="M429" t="s">
        <v>1003</v>
      </c>
      <c r="N429" t="s">
        <v>85</v>
      </c>
      <c r="O429" t="s">
        <v>199</v>
      </c>
      <c r="P429">
        <v>973944.00000000105</v>
      </c>
      <c r="Q429" t="s">
        <v>1005</v>
      </c>
      <c r="R429" t="s">
        <v>75</v>
      </c>
      <c r="S429" t="s">
        <v>170</v>
      </c>
      <c r="T429" t="s">
        <v>178</v>
      </c>
      <c r="U429" t="s">
        <v>179</v>
      </c>
      <c r="V429" t="s">
        <v>180</v>
      </c>
      <c r="W429" t="s">
        <v>10731</v>
      </c>
      <c r="X429" t="s">
        <v>10739</v>
      </c>
    </row>
    <row r="430" spans="1:24">
      <c r="A430" t="s">
        <v>9</v>
      </c>
      <c r="B430" t="s">
        <v>14</v>
      </c>
      <c r="C430" t="s">
        <v>14</v>
      </c>
      <c r="D430" t="s">
        <v>117</v>
      </c>
      <c r="E430" t="s">
        <v>118</v>
      </c>
      <c r="F430" s="54">
        <v>41579</v>
      </c>
      <c r="G430" t="s">
        <v>125</v>
      </c>
      <c r="H430" t="s">
        <v>999</v>
      </c>
      <c r="I430" t="s">
        <v>1000</v>
      </c>
      <c r="J430" t="s">
        <v>132</v>
      </c>
      <c r="K430" t="s">
        <v>1001</v>
      </c>
      <c r="L430" t="s">
        <v>1002</v>
      </c>
      <c r="M430" t="s">
        <v>1003</v>
      </c>
      <c r="N430" t="s">
        <v>85</v>
      </c>
      <c r="O430" t="s">
        <v>199</v>
      </c>
      <c r="P430">
        <v>700.06000000000074</v>
      </c>
      <c r="Q430" t="s">
        <v>1005</v>
      </c>
      <c r="R430" t="s">
        <v>75</v>
      </c>
      <c r="S430" t="s">
        <v>170</v>
      </c>
      <c r="T430" t="s">
        <v>178</v>
      </c>
      <c r="U430" t="s">
        <v>179</v>
      </c>
      <c r="V430" t="s">
        <v>180</v>
      </c>
      <c r="W430" t="s">
        <v>10731</v>
      </c>
      <c r="X430" t="s">
        <v>10739</v>
      </c>
    </row>
    <row r="431" spans="1:24">
      <c r="A431" t="s">
        <v>9</v>
      </c>
      <c r="B431" t="s">
        <v>14</v>
      </c>
      <c r="C431" t="s">
        <v>14</v>
      </c>
      <c r="D431" t="s">
        <v>117</v>
      </c>
      <c r="E431" t="s">
        <v>118</v>
      </c>
      <c r="F431" s="54">
        <v>41579</v>
      </c>
      <c r="G431" t="s">
        <v>125</v>
      </c>
      <c r="H431" t="s">
        <v>999</v>
      </c>
      <c r="I431" t="s">
        <v>1000</v>
      </c>
      <c r="J431" t="s">
        <v>132</v>
      </c>
      <c r="K431" t="s">
        <v>1001</v>
      </c>
      <c r="L431" t="s">
        <v>1002</v>
      </c>
      <c r="M431" t="s">
        <v>1003</v>
      </c>
      <c r="N431" t="s">
        <v>85</v>
      </c>
      <c r="O431" t="s">
        <v>199</v>
      </c>
      <c r="P431">
        <v>9334.1000000000113</v>
      </c>
      <c r="Q431" t="s">
        <v>1005</v>
      </c>
      <c r="R431" t="s">
        <v>75</v>
      </c>
      <c r="S431" t="s">
        <v>170</v>
      </c>
      <c r="T431" t="s">
        <v>178</v>
      </c>
      <c r="U431" t="s">
        <v>179</v>
      </c>
      <c r="V431" t="s">
        <v>180</v>
      </c>
      <c r="W431" t="s">
        <v>10731</v>
      </c>
      <c r="X431" t="s">
        <v>10739</v>
      </c>
    </row>
    <row r="432" spans="1:24">
      <c r="A432" t="s">
        <v>9</v>
      </c>
      <c r="B432" t="s">
        <v>14</v>
      </c>
      <c r="C432" t="s">
        <v>14</v>
      </c>
      <c r="D432" t="s">
        <v>117</v>
      </c>
      <c r="E432" t="s">
        <v>118</v>
      </c>
      <c r="F432" s="54">
        <v>41579</v>
      </c>
      <c r="G432" t="s">
        <v>125</v>
      </c>
      <c r="H432" t="s">
        <v>999</v>
      </c>
      <c r="I432" t="s">
        <v>1000</v>
      </c>
      <c r="J432" t="s">
        <v>132</v>
      </c>
      <c r="K432" t="s">
        <v>1001</v>
      </c>
      <c r="L432" t="s">
        <v>1002</v>
      </c>
      <c r="M432" t="s">
        <v>1003</v>
      </c>
      <c r="N432" t="s">
        <v>85</v>
      </c>
      <c r="O432" t="s">
        <v>199</v>
      </c>
      <c r="P432">
        <v>186.68000000000021</v>
      </c>
      <c r="Q432" t="s">
        <v>1005</v>
      </c>
      <c r="R432" t="s">
        <v>75</v>
      </c>
      <c r="S432" t="s">
        <v>170</v>
      </c>
      <c r="T432" t="s">
        <v>178</v>
      </c>
      <c r="U432" t="s">
        <v>179</v>
      </c>
      <c r="V432" t="s">
        <v>180</v>
      </c>
      <c r="W432" t="s">
        <v>10731</v>
      </c>
      <c r="X432" t="s">
        <v>10739</v>
      </c>
    </row>
    <row r="433" spans="1:24">
      <c r="A433" t="s">
        <v>9</v>
      </c>
      <c r="B433" t="s">
        <v>14</v>
      </c>
      <c r="C433" t="s">
        <v>14</v>
      </c>
      <c r="D433" t="s">
        <v>117</v>
      </c>
      <c r="E433" t="s">
        <v>118</v>
      </c>
      <c r="F433" s="54">
        <v>41579</v>
      </c>
      <c r="G433" t="s">
        <v>72</v>
      </c>
      <c r="H433" t="s">
        <v>999</v>
      </c>
      <c r="I433" t="s">
        <v>1000</v>
      </c>
      <c r="J433" t="s">
        <v>132</v>
      </c>
      <c r="K433" t="s">
        <v>1001</v>
      </c>
      <c r="L433" t="s">
        <v>1002</v>
      </c>
      <c r="M433" t="s">
        <v>1003</v>
      </c>
      <c r="N433" t="s">
        <v>85</v>
      </c>
      <c r="O433" t="s">
        <v>199</v>
      </c>
      <c r="P433">
        <v>25202.160000000029</v>
      </c>
      <c r="Q433" t="s">
        <v>1005</v>
      </c>
      <c r="R433" t="s">
        <v>75</v>
      </c>
      <c r="S433" t="s">
        <v>170</v>
      </c>
      <c r="T433" t="s">
        <v>178</v>
      </c>
      <c r="U433" t="s">
        <v>179</v>
      </c>
      <c r="V433" t="s">
        <v>180</v>
      </c>
      <c r="W433" t="s">
        <v>10731</v>
      </c>
      <c r="X433" t="s">
        <v>10739</v>
      </c>
    </row>
    <row r="434" spans="1:24">
      <c r="A434" t="s">
        <v>9</v>
      </c>
      <c r="B434" t="s">
        <v>14</v>
      </c>
      <c r="C434" t="s">
        <v>14</v>
      </c>
      <c r="D434" t="s">
        <v>117</v>
      </c>
      <c r="E434" t="s">
        <v>118</v>
      </c>
      <c r="F434" s="54">
        <v>41579</v>
      </c>
      <c r="G434" t="s">
        <v>125</v>
      </c>
      <c r="H434" t="s">
        <v>999</v>
      </c>
      <c r="I434" t="s">
        <v>1000</v>
      </c>
      <c r="J434" t="s">
        <v>132</v>
      </c>
      <c r="K434" t="s">
        <v>1001</v>
      </c>
      <c r="L434" t="s">
        <v>1002</v>
      </c>
      <c r="M434" t="s">
        <v>1003</v>
      </c>
      <c r="N434" t="s">
        <v>85</v>
      </c>
      <c r="O434" t="s">
        <v>199</v>
      </c>
      <c r="P434">
        <v>9334.1000000000113</v>
      </c>
      <c r="Q434" t="s">
        <v>1005</v>
      </c>
      <c r="R434" t="s">
        <v>75</v>
      </c>
      <c r="S434" t="s">
        <v>170</v>
      </c>
      <c r="T434" t="s">
        <v>178</v>
      </c>
      <c r="U434" t="s">
        <v>179</v>
      </c>
      <c r="V434" t="s">
        <v>180</v>
      </c>
      <c r="W434" t="s">
        <v>10731</v>
      </c>
      <c r="X434" t="s">
        <v>10739</v>
      </c>
    </row>
    <row r="435" spans="1:24">
      <c r="A435" t="s">
        <v>9</v>
      </c>
      <c r="B435" t="s">
        <v>14</v>
      </c>
      <c r="C435" t="s">
        <v>14</v>
      </c>
      <c r="D435" t="s">
        <v>117</v>
      </c>
      <c r="E435" t="s">
        <v>118</v>
      </c>
      <c r="F435" s="54">
        <v>41579</v>
      </c>
      <c r="G435" t="s">
        <v>72</v>
      </c>
      <c r="H435" t="s">
        <v>999</v>
      </c>
      <c r="I435" t="s">
        <v>1000</v>
      </c>
      <c r="J435" t="s">
        <v>132</v>
      </c>
      <c r="K435" t="s">
        <v>1001</v>
      </c>
      <c r="L435" t="s">
        <v>1002</v>
      </c>
      <c r="M435" t="s">
        <v>1003</v>
      </c>
      <c r="N435" t="s">
        <v>85</v>
      </c>
      <c r="O435" t="s">
        <v>199</v>
      </c>
      <c r="P435">
        <v>7695.0000000000082</v>
      </c>
      <c r="Q435" t="s">
        <v>1005</v>
      </c>
      <c r="R435" t="s">
        <v>75</v>
      </c>
      <c r="S435" t="s">
        <v>170</v>
      </c>
      <c r="T435" t="s">
        <v>178</v>
      </c>
      <c r="U435" t="s">
        <v>179</v>
      </c>
      <c r="V435" t="s">
        <v>180</v>
      </c>
      <c r="W435" t="s">
        <v>10731</v>
      </c>
      <c r="X435" t="s">
        <v>10739</v>
      </c>
    </row>
    <row r="436" spans="1:24">
      <c r="A436" t="s">
        <v>9</v>
      </c>
      <c r="B436" t="s">
        <v>14</v>
      </c>
      <c r="C436" t="s">
        <v>14</v>
      </c>
      <c r="D436" t="s">
        <v>117</v>
      </c>
      <c r="E436" t="s">
        <v>118</v>
      </c>
      <c r="F436" s="54">
        <v>41579</v>
      </c>
      <c r="G436" t="s">
        <v>72</v>
      </c>
      <c r="H436" t="s">
        <v>999</v>
      </c>
      <c r="I436" t="s">
        <v>1000</v>
      </c>
      <c r="J436" t="s">
        <v>132</v>
      </c>
      <c r="K436" t="s">
        <v>1001</v>
      </c>
      <c r="L436" t="s">
        <v>1002</v>
      </c>
      <c r="M436" t="s">
        <v>1003</v>
      </c>
      <c r="N436" t="s">
        <v>85</v>
      </c>
      <c r="O436" t="s">
        <v>199</v>
      </c>
      <c r="P436">
        <v>932.94000000000108</v>
      </c>
      <c r="Q436" t="s">
        <v>1005</v>
      </c>
      <c r="R436" t="s">
        <v>75</v>
      </c>
      <c r="S436" t="s">
        <v>170</v>
      </c>
      <c r="T436" t="s">
        <v>178</v>
      </c>
      <c r="U436" t="s">
        <v>179</v>
      </c>
      <c r="V436" t="s">
        <v>180</v>
      </c>
      <c r="W436" t="s">
        <v>10731</v>
      </c>
      <c r="X436" t="s">
        <v>10739</v>
      </c>
    </row>
    <row r="437" spans="1:24">
      <c r="A437" t="s">
        <v>9</v>
      </c>
      <c r="B437" t="s">
        <v>14</v>
      </c>
      <c r="C437" t="s">
        <v>14</v>
      </c>
      <c r="D437" t="s">
        <v>117</v>
      </c>
      <c r="E437" t="s">
        <v>118</v>
      </c>
      <c r="F437" s="54">
        <v>41579</v>
      </c>
      <c r="G437" t="s">
        <v>72</v>
      </c>
      <c r="H437" t="s">
        <v>999</v>
      </c>
      <c r="I437" t="s">
        <v>1000</v>
      </c>
      <c r="J437" t="s">
        <v>132</v>
      </c>
      <c r="K437" t="s">
        <v>1001</v>
      </c>
      <c r="L437" t="s">
        <v>1002</v>
      </c>
      <c r="M437" t="s">
        <v>1003</v>
      </c>
      <c r="N437" t="s">
        <v>85</v>
      </c>
      <c r="O437" t="s">
        <v>199</v>
      </c>
      <c r="P437">
        <v>1710.4700000000018</v>
      </c>
      <c r="Q437" t="s">
        <v>1005</v>
      </c>
      <c r="R437" t="s">
        <v>75</v>
      </c>
      <c r="S437" t="s">
        <v>170</v>
      </c>
      <c r="T437" t="s">
        <v>178</v>
      </c>
      <c r="U437" t="s">
        <v>179</v>
      </c>
      <c r="V437" t="s">
        <v>180</v>
      </c>
      <c r="W437" t="s">
        <v>10731</v>
      </c>
      <c r="X437" t="s">
        <v>10739</v>
      </c>
    </row>
    <row r="438" spans="1:24">
      <c r="A438" t="s">
        <v>9</v>
      </c>
      <c r="B438" t="s">
        <v>14</v>
      </c>
      <c r="C438" t="s">
        <v>14</v>
      </c>
      <c r="D438" t="s">
        <v>117</v>
      </c>
      <c r="E438" t="s">
        <v>118</v>
      </c>
      <c r="F438" s="54">
        <v>41579</v>
      </c>
      <c r="G438" t="s">
        <v>72</v>
      </c>
      <c r="H438" t="s">
        <v>999</v>
      </c>
      <c r="I438" t="s">
        <v>1000</v>
      </c>
      <c r="J438" t="s">
        <v>132</v>
      </c>
      <c r="K438" t="s">
        <v>1001</v>
      </c>
      <c r="L438" t="s">
        <v>1002</v>
      </c>
      <c r="M438" t="s">
        <v>1003</v>
      </c>
      <c r="N438" t="s">
        <v>85</v>
      </c>
      <c r="O438" t="s">
        <v>199</v>
      </c>
      <c r="P438">
        <v>4667.0500000000056</v>
      </c>
      <c r="Q438" t="s">
        <v>1005</v>
      </c>
      <c r="R438" t="s">
        <v>75</v>
      </c>
      <c r="S438" t="s">
        <v>170</v>
      </c>
      <c r="T438" t="s">
        <v>178</v>
      </c>
      <c r="U438" t="s">
        <v>179</v>
      </c>
      <c r="V438" t="s">
        <v>180</v>
      </c>
      <c r="W438" t="s">
        <v>10731</v>
      </c>
      <c r="X438" t="s">
        <v>10739</v>
      </c>
    </row>
    <row r="439" spans="1:24">
      <c r="A439" t="s">
        <v>9</v>
      </c>
      <c r="B439" t="s">
        <v>14</v>
      </c>
      <c r="C439" t="s">
        <v>14</v>
      </c>
      <c r="D439" t="s">
        <v>117</v>
      </c>
      <c r="E439" t="s">
        <v>118</v>
      </c>
      <c r="F439" s="54">
        <v>41579</v>
      </c>
      <c r="G439" t="s">
        <v>72</v>
      </c>
      <c r="H439" t="s">
        <v>999</v>
      </c>
      <c r="I439" t="s">
        <v>1000</v>
      </c>
      <c r="J439" t="s">
        <v>132</v>
      </c>
      <c r="K439" t="s">
        <v>1001</v>
      </c>
      <c r="L439" t="s">
        <v>1002</v>
      </c>
      <c r="M439" t="s">
        <v>1003</v>
      </c>
      <c r="N439" t="s">
        <v>85</v>
      </c>
      <c r="O439" t="s">
        <v>199</v>
      </c>
      <c r="P439">
        <v>1925.1500000000021</v>
      </c>
      <c r="Q439" t="s">
        <v>1005</v>
      </c>
      <c r="R439" t="s">
        <v>75</v>
      </c>
      <c r="S439" t="s">
        <v>170</v>
      </c>
      <c r="T439" t="s">
        <v>178</v>
      </c>
      <c r="U439" t="s">
        <v>179</v>
      </c>
      <c r="V439" t="s">
        <v>180</v>
      </c>
      <c r="W439" t="s">
        <v>10731</v>
      </c>
      <c r="X439" t="s">
        <v>10739</v>
      </c>
    </row>
    <row r="440" spans="1:24">
      <c r="A440" t="s">
        <v>9</v>
      </c>
      <c r="B440" t="s">
        <v>14</v>
      </c>
      <c r="C440" t="s">
        <v>14</v>
      </c>
      <c r="D440" t="s">
        <v>117</v>
      </c>
      <c r="E440" t="s">
        <v>118</v>
      </c>
      <c r="F440" s="54">
        <v>41579</v>
      </c>
      <c r="G440" t="s">
        <v>72</v>
      </c>
      <c r="H440" t="s">
        <v>999</v>
      </c>
      <c r="I440" t="s">
        <v>1000</v>
      </c>
      <c r="J440" t="s">
        <v>132</v>
      </c>
      <c r="K440" t="s">
        <v>1001</v>
      </c>
      <c r="L440" t="s">
        <v>1002</v>
      </c>
      <c r="M440" t="s">
        <v>1003</v>
      </c>
      <c r="N440" t="s">
        <v>85</v>
      </c>
      <c r="O440" t="s">
        <v>199</v>
      </c>
      <c r="P440">
        <v>5600.400000000006</v>
      </c>
      <c r="Q440" t="s">
        <v>1005</v>
      </c>
      <c r="R440" t="s">
        <v>75</v>
      </c>
      <c r="S440" t="s">
        <v>170</v>
      </c>
      <c r="T440" t="s">
        <v>178</v>
      </c>
      <c r="U440" t="s">
        <v>179</v>
      </c>
      <c r="V440" t="s">
        <v>180</v>
      </c>
      <c r="W440" t="s">
        <v>10731</v>
      </c>
      <c r="X440" t="s">
        <v>10739</v>
      </c>
    </row>
    <row r="441" spans="1:24">
      <c r="A441" t="s">
        <v>9</v>
      </c>
      <c r="B441" t="s">
        <v>14</v>
      </c>
      <c r="C441" t="s">
        <v>14</v>
      </c>
      <c r="D441" t="s">
        <v>117</v>
      </c>
      <c r="E441" t="s">
        <v>118</v>
      </c>
      <c r="F441" s="54">
        <v>41579</v>
      </c>
      <c r="G441" t="s">
        <v>72</v>
      </c>
      <c r="H441" t="s">
        <v>999</v>
      </c>
      <c r="I441" t="s">
        <v>1000</v>
      </c>
      <c r="J441" t="s">
        <v>132</v>
      </c>
      <c r="K441" t="s">
        <v>1001</v>
      </c>
      <c r="L441" t="s">
        <v>1002</v>
      </c>
      <c r="M441" t="s">
        <v>1003</v>
      </c>
      <c r="N441" t="s">
        <v>85</v>
      </c>
      <c r="O441" t="s">
        <v>199</v>
      </c>
      <c r="P441">
        <v>6417.2000000000071</v>
      </c>
      <c r="Q441" t="s">
        <v>1005</v>
      </c>
      <c r="R441" t="s">
        <v>75</v>
      </c>
      <c r="S441" t="s">
        <v>170</v>
      </c>
      <c r="T441" t="s">
        <v>178</v>
      </c>
      <c r="U441" t="s">
        <v>179</v>
      </c>
      <c r="V441" t="s">
        <v>180</v>
      </c>
      <c r="W441" t="s">
        <v>10731</v>
      </c>
      <c r="X441" t="s">
        <v>10739</v>
      </c>
    </row>
    <row r="442" spans="1:24">
      <c r="A442" t="s">
        <v>9</v>
      </c>
      <c r="B442" t="s">
        <v>14</v>
      </c>
      <c r="C442" t="s">
        <v>14</v>
      </c>
      <c r="D442" t="s">
        <v>117</v>
      </c>
      <c r="E442" t="s">
        <v>118</v>
      </c>
      <c r="F442" s="54">
        <v>41579</v>
      </c>
      <c r="G442" t="s">
        <v>72</v>
      </c>
      <c r="H442" t="s">
        <v>999</v>
      </c>
      <c r="I442" t="s">
        <v>1000</v>
      </c>
      <c r="J442" t="s">
        <v>132</v>
      </c>
      <c r="K442" t="s">
        <v>1001</v>
      </c>
      <c r="L442" t="s">
        <v>1002</v>
      </c>
      <c r="M442" t="s">
        <v>1003</v>
      </c>
      <c r="N442" t="s">
        <v>85</v>
      </c>
      <c r="O442" t="s">
        <v>199</v>
      </c>
      <c r="P442">
        <v>933.41000000000099</v>
      </c>
      <c r="Q442" t="s">
        <v>1005</v>
      </c>
      <c r="R442" t="s">
        <v>75</v>
      </c>
      <c r="S442" t="s">
        <v>170</v>
      </c>
      <c r="T442" t="s">
        <v>178</v>
      </c>
      <c r="U442" t="s">
        <v>179</v>
      </c>
      <c r="V442" t="s">
        <v>180</v>
      </c>
      <c r="W442" t="s">
        <v>10731</v>
      </c>
      <c r="X442" t="s">
        <v>10739</v>
      </c>
    </row>
    <row r="443" spans="1:24">
      <c r="A443" t="s">
        <v>9</v>
      </c>
      <c r="B443" t="s">
        <v>14</v>
      </c>
      <c r="C443" t="s">
        <v>14</v>
      </c>
      <c r="D443" t="s">
        <v>117</v>
      </c>
      <c r="E443" t="s">
        <v>118</v>
      </c>
      <c r="F443" s="54">
        <v>41579</v>
      </c>
      <c r="G443" t="s">
        <v>72</v>
      </c>
      <c r="H443" t="s">
        <v>999</v>
      </c>
      <c r="I443" t="s">
        <v>1000</v>
      </c>
      <c r="J443" t="s">
        <v>132</v>
      </c>
      <c r="K443" t="s">
        <v>1001</v>
      </c>
      <c r="L443" t="s">
        <v>1002</v>
      </c>
      <c r="M443" t="s">
        <v>1003</v>
      </c>
      <c r="N443" t="s">
        <v>85</v>
      </c>
      <c r="O443" t="s">
        <v>199</v>
      </c>
      <c r="P443">
        <v>2.8000000000000029</v>
      </c>
      <c r="Q443" t="s">
        <v>1005</v>
      </c>
      <c r="R443" t="s">
        <v>75</v>
      </c>
      <c r="S443" t="s">
        <v>170</v>
      </c>
      <c r="T443" t="s">
        <v>178</v>
      </c>
      <c r="U443" t="s">
        <v>179</v>
      </c>
      <c r="V443" t="s">
        <v>180</v>
      </c>
      <c r="W443" t="s">
        <v>10731</v>
      </c>
      <c r="X443" t="s">
        <v>10739</v>
      </c>
    </row>
    <row r="444" spans="1:24">
      <c r="A444" t="s">
        <v>9</v>
      </c>
      <c r="B444" t="s">
        <v>14</v>
      </c>
      <c r="C444" t="s">
        <v>14</v>
      </c>
      <c r="D444" t="s">
        <v>117</v>
      </c>
      <c r="E444" t="s">
        <v>118</v>
      </c>
      <c r="F444" s="54">
        <v>41579</v>
      </c>
      <c r="G444" t="s">
        <v>72</v>
      </c>
      <c r="H444" t="s">
        <v>999</v>
      </c>
      <c r="I444" t="s">
        <v>1000</v>
      </c>
      <c r="J444" t="s">
        <v>132</v>
      </c>
      <c r="K444" t="s">
        <v>1001</v>
      </c>
      <c r="L444" t="s">
        <v>1002</v>
      </c>
      <c r="M444" t="s">
        <v>1003</v>
      </c>
      <c r="N444" t="s">
        <v>85</v>
      </c>
      <c r="O444" t="s">
        <v>199</v>
      </c>
      <c r="P444">
        <v>420.05000000000047</v>
      </c>
      <c r="Q444" t="s">
        <v>1005</v>
      </c>
      <c r="R444" t="s">
        <v>75</v>
      </c>
      <c r="S444" t="s">
        <v>170</v>
      </c>
      <c r="T444" t="s">
        <v>178</v>
      </c>
      <c r="U444" t="s">
        <v>179</v>
      </c>
      <c r="V444" t="s">
        <v>180</v>
      </c>
      <c r="W444" t="s">
        <v>10731</v>
      </c>
      <c r="X444" t="s">
        <v>10739</v>
      </c>
    </row>
    <row r="445" spans="1:24">
      <c r="A445" t="s">
        <v>9</v>
      </c>
      <c r="B445" t="s">
        <v>14</v>
      </c>
      <c r="C445" t="s">
        <v>14</v>
      </c>
      <c r="D445" t="s">
        <v>117</v>
      </c>
      <c r="E445" t="s">
        <v>118</v>
      </c>
      <c r="F445" s="54">
        <v>41579</v>
      </c>
      <c r="G445" t="s">
        <v>72</v>
      </c>
      <c r="H445" t="s">
        <v>999</v>
      </c>
      <c r="I445" t="s">
        <v>1000</v>
      </c>
      <c r="J445" t="s">
        <v>132</v>
      </c>
      <c r="K445" t="s">
        <v>1001</v>
      </c>
      <c r="L445" t="s">
        <v>1002</v>
      </c>
      <c r="M445" t="s">
        <v>1003</v>
      </c>
      <c r="N445" t="s">
        <v>85</v>
      </c>
      <c r="O445" t="s">
        <v>199</v>
      </c>
      <c r="P445">
        <v>1400.1000000000015</v>
      </c>
      <c r="Q445" t="s">
        <v>1005</v>
      </c>
      <c r="R445" t="s">
        <v>75</v>
      </c>
      <c r="S445" t="s">
        <v>170</v>
      </c>
      <c r="T445" t="s">
        <v>178</v>
      </c>
      <c r="U445" t="s">
        <v>179</v>
      </c>
      <c r="V445" t="s">
        <v>180</v>
      </c>
      <c r="W445" t="s">
        <v>10731</v>
      </c>
      <c r="X445" t="s">
        <v>10739</v>
      </c>
    </row>
    <row r="446" spans="1:24">
      <c r="A446" t="s">
        <v>9</v>
      </c>
      <c r="B446" t="s">
        <v>14</v>
      </c>
      <c r="C446" t="s">
        <v>14</v>
      </c>
      <c r="D446" t="s">
        <v>117</v>
      </c>
      <c r="E446" t="s">
        <v>118</v>
      </c>
      <c r="F446" s="54">
        <v>41579</v>
      </c>
      <c r="G446" t="s">
        <v>72</v>
      </c>
      <c r="H446" t="s">
        <v>999</v>
      </c>
      <c r="I446" t="s">
        <v>1000</v>
      </c>
      <c r="J446" t="s">
        <v>132</v>
      </c>
      <c r="K446" t="s">
        <v>1001</v>
      </c>
      <c r="L446" t="s">
        <v>1002</v>
      </c>
      <c r="M446" t="s">
        <v>1003</v>
      </c>
      <c r="N446" t="s">
        <v>85</v>
      </c>
      <c r="O446" t="s">
        <v>199</v>
      </c>
      <c r="P446">
        <v>210.00000000000023</v>
      </c>
      <c r="Q446" t="s">
        <v>1005</v>
      </c>
      <c r="R446" t="s">
        <v>75</v>
      </c>
      <c r="S446" t="s">
        <v>170</v>
      </c>
      <c r="T446" t="s">
        <v>178</v>
      </c>
      <c r="U446" t="s">
        <v>179</v>
      </c>
      <c r="V446" t="s">
        <v>180</v>
      </c>
      <c r="W446" t="s">
        <v>10731</v>
      </c>
      <c r="X446" t="s">
        <v>10739</v>
      </c>
    </row>
    <row r="447" spans="1:24">
      <c r="A447" t="s">
        <v>9</v>
      </c>
      <c r="B447" t="s">
        <v>14</v>
      </c>
      <c r="C447" t="s">
        <v>14</v>
      </c>
      <c r="D447" t="s">
        <v>117</v>
      </c>
      <c r="E447" t="s">
        <v>118</v>
      </c>
      <c r="F447" s="54">
        <v>41579</v>
      </c>
      <c r="G447" t="s">
        <v>72</v>
      </c>
      <c r="H447" t="s">
        <v>999</v>
      </c>
      <c r="I447" t="s">
        <v>1000</v>
      </c>
      <c r="J447" t="s">
        <v>132</v>
      </c>
      <c r="K447" t="s">
        <v>1001</v>
      </c>
      <c r="L447" t="s">
        <v>1002</v>
      </c>
      <c r="M447" t="s">
        <v>1003</v>
      </c>
      <c r="N447" t="s">
        <v>85</v>
      </c>
      <c r="O447" t="s">
        <v>199</v>
      </c>
      <c r="P447">
        <v>700.05000000000075</v>
      </c>
      <c r="Q447" t="s">
        <v>1005</v>
      </c>
      <c r="R447" t="s">
        <v>75</v>
      </c>
      <c r="S447" t="s">
        <v>170</v>
      </c>
      <c r="T447" t="s">
        <v>178</v>
      </c>
      <c r="U447" t="s">
        <v>179</v>
      </c>
      <c r="V447" t="s">
        <v>180</v>
      </c>
      <c r="W447" t="s">
        <v>10731</v>
      </c>
      <c r="X447" t="s">
        <v>10739</v>
      </c>
    </row>
    <row r="448" spans="1:24">
      <c r="A448" t="s">
        <v>9</v>
      </c>
      <c r="B448" t="s">
        <v>14</v>
      </c>
      <c r="C448" t="s">
        <v>14</v>
      </c>
      <c r="D448" t="s">
        <v>117</v>
      </c>
      <c r="E448" t="s">
        <v>118</v>
      </c>
      <c r="F448" s="54">
        <v>41579</v>
      </c>
      <c r="G448" t="s">
        <v>72</v>
      </c>
      <c r="H448" t="s">
        <v>999</v>
      </c>
      <c r="I448" t="s">
        <v>1000</v>
      </c>
      <c r="J448" t="s">
        <v>132</v>
      </c>
      <c r="K448" t="s">
        <v>1001</v>
      </c>
      <c r="L448" t="s">
        <v>1002</v>
      </c>
      <c r="M448" t="s">
        <v>1003</v>
      </c>
      <c r="N448" t="s">
        <v>85</v>
      </c>
      <c r="O448" t="s">
        <v>199</v>
      </c>
      <c r="P448">
        <v>315.05000000000035</v>
      </c>
      <c r="Q448" t="s">
        <v>1005</v>
      </c>
      <c r="R448" t="s">
        <v>75</v>
      </c>
      <c r="S448" t="s">
        <v>170</v>
      </c>
      <c r="T448" t="s">
        <v>178</v>
      </c>
      <c r="U448" t="s">
        <v>179</v>
      </c>
      <c r="V448" t="s">
        <v>180</v>
      </c>
      <c r="W448" t="s">
        <v>10731</v>
      </c>
      <c r="X448" t="s">
        <v>10739</v>
      </c>
    </row>
    <row r="449" spans="1:24">
      <c r="A449" t="s">
        <v>9</v>
      </c>
      <c r="B449" t="s">
        <v>14</v>
      </c>
      <c r="C449" t="s">
        <v>14</v>
      </c>
      <c r="D449" t="s">
        <v>117</v>
      </c>
      <c r="E449" t="s">
        <v>118</v>
      </c>
      <c r="F449" s="54">
        <v>41579</v>
      </c>
      <c r="G449" t="s">
        <v>72</v>
      </c>
      <c r="H449" t="s">
        <v>999</v>
      </c>
      <c r="I449" t="s">
        <v>1000</v>
      </c>
      <c r="J449" t="s">
        <v>132</v>
      </c>
      <c r="K449" t="s">
        <v>1001</v>
      </c>
      <c r="L449" t="s">
        <v>1002</v>
      </c>
      <c r="M449" t="s">
        <v>1003</v>
      </c>
      <c r="N449" t="s">
        <v>85</v>
      </c>
      <c r="O449" t="s">
        <v>199</v>
      </c>
      <c r="P449">
        <v>1050.100000000001</v>
      </c>
      <c r="Q449" t="s">
        <v>1005</v>
      </c>
      <c r="R449" t="s">
        <v>75</v>
      </c>
      <c r="S449" t="s">
        <v>170</v>
      </c>
      <c r="T449" t="s">
        <v>178</v>
      </c>
      <c r="U449" t="s">
        <v>179</v>
      </c>
      <c r="V449" t="s">
        <v>180</v>
      </c>
      <c r="W449" t="s">
        <v>10731</v>
      </c>
      <c r="X449" t="s">
        <v>10739</v>
      </c>
    </row>
    <row r="450" spans="1:24">
      <c r="A450" t="s">
        <v>9</v>
      </c>
      <c r="B450" t="s">
        <v>14</v>
      </c>
      <c r="C450" t="s">
        <v>14</v>
      </c>
      <c r="D450" t="s">
        <v>117</v>
      </c>
      <c r="E450" t="s">
        <v>118</v>
      </c>
      <c r="F450" s="54">
        <v>41579</v>
      </c>
      <c r="G450" t="s">
        <v>72</v>
      </c>
      <c r="H450" t="s">
        <v>999</v>
      </c>
      <c r="I450" t="s">
        <v>1000</v>
      </c>
      <c r="J450" t="s">
        <v>132</v>
      </c>
      <c r="K450" t="s">
        <v>1001</v>
      </c>
      <c r="L450" t="s">
        <v>1002</v>
      </c>
      <c r="M450" t="s">
        <v>1003</v>
      </c>
      <c r="N450" t="s">
        <v>85</v>
      </c>
      <c r="O450" t="s">
        <v>199</v>
      </c>
      <c r="P450">
        <v>210.00000000000023</v>
      </c>
      <c r="Q450" t="s">
        <v>1005</v>
      </c>
      <c r="R450" t="s">
        <v>75</v>
      </c>
      <c r="S450" t="s">
        <v>170</v>
      </c>
      <c r="T450" t="s">
        <v>178</v>
      </c>
      <c r="U450" t="s">
        <v>179</v>
      </c>
      <c r="V450" t="s">
        <v>180</v>
      </c>
      <c r="W450" t="s">
        <v>10731</v>
      </c>
      <c r="X450" t="s">
        <v>10739</v>
      </c>
    </row>
    <row r="451" spans="1:24">
      <c r="A451" t="s">
        <v>9</v>
      </c>
      <c r="B451" t="s">
        <v>14</v>
      </c>
      <c r="C451" t="s">
        <v>14</v>
      </c>
      <c r="D451" t="s">
        <v>117</v>
      </c>
      <c r="E451" t="s">
        <v>118</v>
      </c>
      <c r="F451" s="54">
        <v>41579</v>
      </c>
      <c r="G451" t="s">
        <v>72</v>
      </c>
      <c r="H451" t="s">
        <v>999</v>
      </c>
      <c r="I451" t="s">
        <v>1000</v>
      </c>
      <c r="J451" t="s">
        <v>132</v>
      </c>
      <c r="K451" t="s">
        <v>1001</v>
      </c>
      <c r="L451" t="s">
        <v>1002</v>
      </c>
      <c r="M451" t="s">
        <v>1003</v>
      </c>
      <c r="N451" t="s">
        <v>85</v>
      </c>
      <c r="O451" t="s">
        <v>199</v>
      </c>
      <c r="P451">
        <v>700.05000000000075</v>
      </c>
      <c r="Q451" t="s">
        <v>1005</v>
      </c>
      <c r="R451" t="s">
        <v>75</v>
      </c>
      <c r="S451" t="s">
        <v>170</v>
      </c>
      <c r="T451" t="s">
        <v>178</v>
      </c>
      <c r="U451" t="s">
        <v>179</v>
      </c>
      <c r="V451" t="s">
        <v>180</v>
      </c>
      <c r="W451" t="s">
        <v>10731</v>
      </c>
      <c r="X451" t="s">
        <v>10739</v>
      </c>
    </row>
    <row r="452" spans="1:24">
      <c r="A452" t="s">
        <v>9</v>
      </c>
      <c r="B452" t="s">
        <v>14</v>
      </c>
      <c r="C452" t="s">
        <v>14</v>
      </c>
      <c r="D452" t="s">
        <v>117</v>
      </c>
      <c r="E452" t="s">
        <v>118</v>
      </c>
      <c r="F452" s="54">
        <v>41579</v>
      </c>
      <c r="G452" t="s">
        <v>72</v>
      </c>
      <c r="H452" t="s">
        <v>999</v>
      </c>
      <c r="I452" t="s">
        <v>1000</v>
      </c>
      <c r="J452" t="s">
        <v>132</v>
      </c>
      <c r="K452" t="s">
        <v>1001</v>
      </c>
      <c r="L452" t="s">
        <v>1002</v>
      </c>
      <c r="M452" t="s">
        <v>1003</v>
      </c>
      <c r="N452" t="s">
        <v>85</v>
      </c>
      <c r="O452" t="s">
        <v>199</v>
      </c>
      <c r="P452">
        <v>210.00000000000023</v>
      </c>
      <c r="Q452" t="s">
        <v>1005</v>
      </c>
      <c r="R452" t="s">
        <v>75</v>
      </c>
      <c r="S452" t="s">
        <v>170</v>
      </c>
      <c r="T452" t="s">
        <v>178</v>
      </c>
      <c r="U452" t="s">
        <v>179</v>
      </c>
      <c r="V452" t="s">
        <v>180</v>
      </c>
      <c r="W452" t="s">
        <v>10731</v>
      </c>
      <c r="X452" t="s">
        <v>10739</v>
      </c>
    </row>
    <row r="453" spans="1:24">
      <c r="A453" t="s">
        <v>9</v>
      </c>
      <c r="B453" t="s">
        <v>14</v>
      </c>
      <c r="C453" t="s">
        <v>14</v>
      </c>
      <c r="D453" t="s">
        <v>117</v>
      </c>
      <c r="E453" t="s">
        <v>118</v>
      </c>
      <c r="F453" s="54">
        <v>41579</v>
      </c>
      <c r="G453" t="s">
        <v>72</v>
      </c>
      <c r="H453" t="s">
        <v>999</v>
      </c>
      <c r="I453" t="s">
        <v>1000</v>
      </c>
      <c r="J453" t="s">
        <v>132</v>
      </c>
      <c r="K453" t="s">
        <v>1001</v>
      </c>
      <c r="L453" t="s">
        <v>1002</v>
      </c>
      <c r="M453" t="s">
        <v>1003</v>
      </c>
      <c r="N453" t="s">
        <v>85</v>
      </c>
      <c r="O453" t="s">
        <v>199</v>
      </c>
      <c r="P453">
        <v>2566.9000000000028</v>
      </c>
      <c r="Q453" t="s">
        <v>1005</v>
      </c>
      <c r="R453" t="s">
        <v>75</v>
      </c>
      <c r="S453" t="s">
        <v>170</v>
      </c>
      <c r="T453" t="s">
        <v>178</v>
      </c>
      <c r="U453" t="s">
        <v>179</v>
      </c>
      <c r="V453" t="s">
        <v>180</v>
      </c>
      <c r="W453" t="s">
        <v>10731</v>
      </c>
      <c r="X453" t="s">
        <v>10739</v>
      </c>
    </row>
    <row r="454" spans="1:24">
      <c r="A454" t="s">
        <v>9</v>
      </c>
      <c r="B454" t="s">
        <v>14</v>
      </c>
      <c r="C454" t="s">
        <v>14</v>
      </c>
      <c r="D454" t="s">
        <v>117</v>
      </c>
      <c r="E454" t="s">
        <v>118</v>
      </c>
      <c r="F454" s="54">
        <v>41579</v>
      </c>
      <c r="G454" t="s">
        <v>72</v>
      </c>
      <c r="H454" t="s">
        <v>999</v>
      </c>
      <c r="I454" t="s">
        <v>1000</v>
      </c>
      <c r="J454" t="s">
        <v>132</v>
      </c>
      <c r="K454" t="s">
        <v>1001</v>
      </c>
      <c r="L454" t="s">
        <v>1002</v>
      </c>
      <c r="M454" t="s">
        <v>1003</v>
      </c>
      <c r="N454" t="s">
        <v>85</v>
      </c>
      <c r="O454" t="s">
        <v>199</v>
      </c>
      <c r="P454">
        <v>8555.6500000000087</v>
      </c>
      <c r="Q454" t="s">
        <v>1005</v>
      </c>
      <c r="R454" t="s">
        <v>75</v>
      </c>
      <c r="S454" t="s">
        <v>170</v>
      </c>
      <c r="T454" t="s">
        <v>178</v>
      </c>
      <c r="U454" t="s">
        <v>179</v>
      </c>
      <c r="V454" t="s">
        <v>180</v>
      </c>
      <c r="W454" t="s">
        <v>10731</v>
      </c>
      <c r="X454" t="s">
        <v>10739</v>
      </c>
    </row>
    <row r="455" spans="1:24">
      <c r="A455" t="s">
        <v>9</v>
      </c>
      <c r="B455" t="s">
        <v>14</v>
      </c>
      <c r="C455" t="s">
        <v>14</v>
      </c>
      <c r="D455" t="s">
        <v>117</v>
      </c>
      <c r="E455" t="s">
        <v>118</v>
      </c>
      <c r="F455" s="54">
        <v>41579</v>
      </c>
      <c r="G455" t="s">
        <v>72</v>
      </c>
      <c r="H455" t="s">
        <v>999</v>
      </c>
      <c r="I455" t="s">
        <v>1000</v>
      </c>
      <c r="J455" t="s">
        <v>132</v>
      </c>
      <c r="K455" t="s">
        <v>1001</v>
      </c>
      <c r="L455" t="s">
        <v>1002</v>
      </c>
      <c r="M455" t="s">
        <v>1003</v>
      </c>
      <c r="N455" t="s">
        <v>85</v>
      </c>
      <c r="O455" t="s">
        <v>199</v>
      </c>
      <c r="P455">
        <v>2356.8500000000026</v>
      </c>
      <c r="Q455" t="s">
        <v>1005</v>
      </c>
      <c r="R455" t="s">
        <v>75</v>
      </c>
      <c r="S455" t="s">
        <v>170</v>
      </c>
      <c r="T455" t="s">
        <v>178</v>
      </c>
      <c r="U455" t="s">
        <v>179</v>
      </c>
      <c r="V455" t="s">
        <v>180</v>
      </c>
      <c r="W455" t="s">
        <v>10731</v>
      </c>
      <c r="X455" t="s">
        <v>10739</v>
      </c>
    </row>
    <row r="456" spans="1:24">
      <c r="A456" t="s">
        <v>9</v>
      </c>
      <c r="B456" t="s">
        <v>14</v>
      </c>
      <c r="C456" t="s">
        <v>14</v>
      </c>
      <c r="D456" t="s">
        <v>117</v>
      </c>
      <c r="E456" t="s">
        <v>118</v>
      </c>
      <c r="F456" s="54">
        <v>41579</v>
      </c>
      <c r="G456" t="s">
        <v>125</v>
      </c>
      <c r="H456" t="s">
        <v>999</v>
      </c>
      <c r="I456" t="s">
        <v>1000</v>
      </c>
      <c r="J456" t="s">
        <v>132</v>
      </c>
      <c r="K456" t="s">
        <v>1001</v>
      </c>
      <c r="L456" t="s">
        <v>1002</v>
      </c>
      <c r="M456" t="s">
        <v>1003</v>
      </c>
      <c r="N456" t="s">
        <v>85</v>
      </c>
      <c r="O456" t="s">
        <v>199</v>
      </c>
      <c r="P456">
        <v>933.41000000000099</v>
      </c>
      <c r="Q456" t="s">
        <v>1005</v>
      </c>
      <c r="R456" t="s">
        <v>75</v>
      </c>
      <c r="S456" t="s">
        <v>170</v>
      </c>
      <c r="T456" t="s">
        <v>178</v>
      </c>
      <c r="U456" t="s">
        <v>179</v>
      </c>
      <c r="V456" t="s">
        <v>180</v>
      </c>
      <c r="W456" t="s">
        <v>10731</v>
      </c>
      <c r="X456" t="s">
        <v>10739</v>
      </c>
    </row>
    <row r="457" spans="1:24">
      <c r="A457" t="s">
        <v>9</v>
      </c>
      <c r="B457" t="s">
        <v>14</v>
      </c>
      <c r="C457" t="s">
        <v>14</v>
      </c>
      <c r="D457" t="s">
        <v>117</v>
      </c>
      <c r="E457" t="s">
        <v>118</v>
      </c>
      <c r="F457" s="54">
        <v>41579</v>
      </c>
      <c r="G457" t="s">
        <v>125</v>
      </c>
      <c r="H457" t="s">
        <v>999</v>
      </c>
      <c r="I457" t="s">
        <v>1000</v>
      </c>
      <c r="J457" t="s">
        <v>132</v>
      </c>
      <c r="K457" t="s">
        <v>1001</v>
      </c>
      <c r="L457" t="s">
        <v>1002</v>
      </c>
      <c r="M457" t="s">
        <v>1003</v>
      </c>
      <c r="N457" t="s">
        <v>85</v>
      </c>
      <c r="O457" t="s">
        <v>199</v>
      </c>
      <c r="P457">
        <v>998.75000000000114</v>
      </c>
      <c r="Q457" t="s">
        <v>1005</v>
      </c>
      <c r="R457" t="s">
        <v>75</v>
      </c>
      <c r="S457" t="s">
        <v>170</v>
      </c>
      <c r="T457" t="s">
        <v>178</v>
      </c>
      <c r="U457" t="s">
        <v>179</v>
      </c>
      <c r="V457" t="s">
        <v>180</v>
      </c>
      <c r="W457" t="s">
        <v>10731</v>
      </c>
      <c r="X457" t="s">
        <v>10739</v>
      </c>
    </row>
    <row r="458" spans="1:24">
      <c r="A458" t="s">
        <v>9</v>
      </c>
      <c r="B458" t="s">
        <v>14</v>
      </c>
      <c r="C458" t="s">
        <v>14</v>
      </c>
      <c r="D458" t="s">
        <v>117</v>
      </c>
      <c r="E458" t="s">
        <v>118</v>
      </c>
      <c r="F458" s="54">
        <v>41579</v>
      </c>
      <c r="G458" t="s">
        <v>72</v>
      </c>
      <c r="H458" t="s">
        <v>999</v>
      </c>
      <c r="I458" t="s">
        <v>1000</v>
      </c>
      <c r="J458" t="s">
        <v>132</v>
      </c>
      <c r="K458" t="s">
        <v>1001</v>
      </c>
      <c r="L458" t="s">
        <v>1002</v>
      </c>
      <c r="M458" t="s">
        <v>1003</v>
      </c>
      <c r="N458" t="s">
        <v>85</v>
      </c>
      <c r="O458" t="s">
        <v>199</v>
      </c>
      <c r="P458">
        <v>350.05000000000041</v>
      </c>
      <c r="Q458" t="s">
        <v>1005</v>
      </c>
      <c r="R458" t="s">
        <v>75</v>
      </c>
      <c r="S458" t="s">
        <v>170</v>
      </c>
      <c r="T458" t="s">
        <v>178</v>
      </c>
      <c r="U458" t="s">
        <v>179</v>
      </c>
      <c r="V458" t="s">
        <v>180</v>
      </c>
      <c r="W458" t="s">
        <v>10731</v>
      </c>
      <c r="X458" t="s">
        <v>10739</v>
      </c>
    </row>
    <row r="459" spans="1:24">
      <c r="A459" t="s">
        <v>9</v>
      </c>
      <c r="B459" t="s">
        <v>14</v>
      </c>
      <c r="C459" t="s">
        <v>14</v>
      </c>
      <c r="D459" t="s">
        <v>117</v>
      </c>
      <c r="E459" t="s">
        <v>118</v>
      </c>
      <c r="F459" s="54">
        <v>41579</v>
      </c>
      <c r="G459" t="s">
        <v>72</v>
      </c>
      <c r="H459" t="s">
        <v>999</v>
      </c>
      <c r="I459" t="s">
        <v>1000</v>
      </c>
      <c r="J459" t="s">
        <v>132</v>
      </c>
      <c r="K459" t="s">
        <v>1001</v>
      </c>
      <c r="L459" t="s">
        <v>1002</v>
      </c>
      <c r="M459" t="s">
        <v>1003</v>
      </c>
      <c r="N459" t="s">
        <v>85</v>
      </c>
      <c r="O459" t="s">
        <v>199</v>
      </c>
      <c r="P459">
        <v>1166.7500000000014</v>
      </c>
      <c r="Q459" t="s">
        <v>1005</v>
      </c>
      <c r="R459" t="s">
        <v>75</v>
      </c>
      <c r="S459" t="s">
        <v>170</v>
      </c>
      <c r="T459" t="s">
        <v>178</v>
      </c>
      <c r="U459" t="s">
        <v>179</v>
      </c>
      <c r="V459" t="s">
        <v>180</v>
      </c>
      <c r="W459" t="s">
        <v>10731</v>
      </c>
      <c r="X459" t="s">
        <v>10739</v>
      </c>
    </row>
    <row r="460" spans="1:24">
      <c r="A460" t="s">
        <v>9</v>
      </c>
      <c r="B460" t="s">
        <v>14</v>
      </c>
      <c r="C460" t="s">
        <v>14</v>
      </c>
      <c r="D460" t="s">
        <v>117</v>
      </c>
      <c r="E460" t="s">
        <v>118</v>
      </c>
      <c r="F460" s="54">
        <v>41579</v>
      </c>
      <c r="G460" t="s">
        <v>72</v>
      </c>
      <c r="H460" t="s">
        <v>999</v>
      </c>
      <c r="I460" t="s">
        <v>1000</v>
      </c>
      <c r="J460" t="s">
        <v>132</v>
      </c>
      <c r="K460" t="s">
        <v>1001</v>
      </c>
      <c r="L460" t="s">
        <v>1002</v>
      </c>
      <c r="M460" t="s">
        <v>1003</v>
      </c>
      <c r="N460" t="s">
        <v>85</v>
      </c>
      <c r="O460" t="s">
        <v>199</v>
      </c>
      <c r="P460">
        <v>672.05000000000075</v>
      </c>
      <c r="Q460" t="s">
        <v>1005</v>
      </c>
      <c r="R460" t="s">
        <v>75</v>
      </c>
      <c r="S460" t="s">
        <v>170</v>
      </c>
      <c r="T460" t="s">
        <v>178</v>
      </c>
      <c r="U460" t="s">
        <v>179</v>
      </c>
      <c r="V460" t="s">
        <v>180</v>
      </c>
      <c r="W460" t="s">
        <v>10731</v>
      </c>
      <c r="X460" t="s">
        <v>10739</v>
      </c>
    </row>
    <row r="461" spans="1:24">
      <c r="A461" t="s">
        <v>9</v>
      </c>
      <c r="B461" t="s">
        <v>14</v>
      </c>
      <c r="C461" t="s">
        <v>14</v>
      </c>
      <c r="D461" t="s">
        <v>117</v>
      </c>
      <c r="E461" t="s">
        <v>118</v>
      </c>
      <c r="F461" s="54">
        <v>41579</v>
      </c>
      <c r="G461" t="s">
        <v>72</v>
      </c>
      <c r="H461" t="s">
        <v>999</v>
      </c>
      <c r="I461" t="s">
        <v>1000</v>
      </c>
      <c r="J461" t="s">
        <v>132</v>
      </c>
      <c r="K461" t="s">
        <v>1001</v>
      </c>
      <c r="L461" t="s">
        <v>1002</v>
      </c>
      <c r="M461" t="s">
        <v>1003</v>
      </c>
      <c r="N461" t="s">
        <v>85</v>
      </c>
      <c r="O461" t="s">
        <v>199</v>
      </c>
      <c r="P461">
        <v>2240.2000000000021</v>
      </c>
      <c r="Q461" t="s">
        <v>1005</v>
      </c>
      <c r="R461" t="s">
        <v>75</v>
      </c>
      <c r="S461" t="s">
        <v>170</v>
      </c>
      <c r="T461" t="s">
        <v>178</v>
      </c>
      <c r="U461" t="s">
        <v>179</v>
      </c>
      <c r="V461" t="s">
        <v>180</v>
      </c>
      <c r="W461" t="s">
        <v>10731</v>
      </c>
      <c r="X461" t="s">
        <v>10739</v>
      </c>
    </row>
    <row r="462" spans="1:24">
      <c r="A462" t="s">
        <v>9</v>
      </c>
      <c r="B462" t="s">
        <v>14</v>
      </c>
      <c r="C462" t="s">
        <v>14</v>
      </c>
      <c r="D462" t="s">
        <v>117</v>
      </c>
      <c r="E462" t="s">
        <v>118</v>
      </c>
      <c r="F462" s="54">
        <v>41579</v>
      </c>
      <c r="G462" t="s">
        <v>72</v>
      </c>
      <c r="I462" t="s">
        <v>1028</v>
      </c>
      <c r="J462" t="s">
        <v>132</v>
      </c>
      <c r="K462" t="s">
        <v>1029</v>
      </c>
      <c r="L462" t="s">
        <v>571</v>
      </c>
      <c r="M462" t="s">
        <v>572</v>
      </c>
      <c r="N462" t="s">
        <v>85</v>
      </c>
      <c r="O462" t="s">
        <v>85</v>
      </c>
      <c r="P462">
        <v>-122284.08</v>
      </c>
      <c r="Q462" t="s">
        <v>1030</v>
      </c>
      <c r="R462" t="s">
        <v>75</v>
      </c>
      <c r="W462" t="s">
        <v>10729</v>
      </c>
      <c r="X462" t="s">
        <v>85</v>
      </c>
    </row>
    <row r="463" spans="1:24">
      <c r="A463" t="s">
        <v>9</v>
      </c>
      <c r="B463" t="s">
        <v>14</v>
      </c>
      <c r="C463" t="s">
        <v>14</v>
      </c>
      <c r="D463" t="s">
        <v>117</v>
      </c>
      <c r="E463" t="s">
        <v>118</v>
      </c>
      <c r="F463" s="54">
        <v>41579</v>
      </c>
      <c r="G463" t="s">
        <v>72</v>
      </c>
      <c r="H463" t="s">
        <v>999</v>
      </c>
      <c r="I463" t="s">
        <v>1000</v>
      </c>
      <c r="J463" t="s">
        <v>132</v>
      </c>
      <c r="K463" t="s">
        <v>1001</v>
      </c>
      <c r="L463" t="s">
        <v>1002</v>
      </c>
      <c r="M463" t="s">
        <v>1003</v>
      </c>
      <c r="N463" t="s">
        <v>85</v>
      </c>
      <c r="O463" t="s">
        <v>199</v>
      </c>
      <c r="P463">
        <v>501254.5</v>
      </c>
      <c r="Q463" t="s">
        <v>1005</v>
      </c>
      <c r="R463" t="s">
        <v>75</v>
      </c>
      <c r="S463" t="s">
        <v>170</v>
      </c>
      <c r="T463" t="s">
        <v>178</v>
      </c>
      <c r="U463" t="s">
        <v>179</v>
      </c>
      <c r="V463" t="s">
        <v>180</v>
      </c>
      <c r="W463" t="s">
        <v>10731</v>
      </c>
      <c r="X463" t="s">
        <v>10739</v>
      </c>
    </row>
    <row r="464" spans="1:24">
      <c r="A464" t="s">
        <v>9</v>
      </c>
      <c r="B464" t="s">
        <v>14</v>
      </c>
      <c r="C464" t="s">
        <v>14</v>
      </c>
      <c r="D464" t="s">
        <v>117</v>
      </c>
      <c r="E464" t="s">
        <v>118</v>
      </c>
      <c r="F464" s="54">
        <v>41579</v>
      </c>
      <c r="G464" t="s">
        <v>125</v>
      </c>
      <c r="H464" t="s">
        <v>208</v>
      </c>
      <c r="I464" t="s">
        <v>5651</v>
      </c>
      <c r="J464" t="s">
        <v>132</v>
      </c>
      <c r="K464" t="s">
        <v>873</v>
      </c>
      <c r="L464" t="s">
        <v>211</v>
      </c>
      <c r="M464" t="s">
        <v>212</v>
      </c>
      <c r="N464" t="s">
        <v>213</v>
      </c>
      <c r="O464" t="s">
        <v>85</v>
      </c>
      <c r="P464">
        <v>-311.95</v>
      </c>
      <c r="Q464" t="s">
        <v>874</v>
      </c>
      <c r="R464" t="s">
        <v>75</v>
      </c>
      <c r="S464" t="s">
        <v>215</v>
      </c>
      <c r="T464" t="s">
        <v>216</v>
      </c>
      <c r="U464" t="s">
        <v>179</v>
      </c>
      <c r="V464" t="s">
        <v>179</v>
      </c>
      <c r="W464" t="s">
        <v>10729</v>
      </c>
      <c r="X464" t="s">
        <v>85</v>
      </c>
    </row>
    <row r="465" spans="1:24">
      <c r="A465" t="s">
        <v>9</v>
      </c>
      <c r="B465" t="s">
        <v>14</v>
      </c>
      <c r="C465" t="s">
        <v>14</v>
      </c>
      <c r="D465" t="s">
        <v>117</v>
      </c>
      <c r="E465" t="s">
        <v>118</v>
      </c>
      <c r="F465" s="54">
        <v>41579</v>
      </c>
      <c r="G465" t="s">
        <v>72</v>
      </c>
      <c r="H465" t="s">
        <v>208</v>
      </c>
      <c r="I465" t="s">
        <v>5651</v>
      </c>
      <c r="J465" t="s">
        <v>132</v>
      </c>
      <c r="K465" t="s">
        <v>873</v>
      </c>
      <c r="L465" t="s">
        <v>211</v>
      </c>
      <c r="M465" t="s">
        <v>212</v>
      </c>
      <c r="N465" t="s">
        <v>213</v>
      </c>
      <c r="O465" t="s">
        <v>85</v>
      </c>
      <c r="P465">
        <v>311.95</v>
      </c>
      <c r="Q465" t="s">
        <v>874</v>
      </c>
      <c r="R465" t="s">
        <v>75</v>
      </c>
      <c r="S465" t="s">
        <v>215</v>
      </c>
      <c r="T465" t="s">
        <v>216</v>
      </c>
      <c r="U465" t="s">
        <v>179</v>
      </c>
      <c r="V465" t="s">
        <v>179</v>
      </c>
      <c r="W465" t="s">
        <v>10729</v>
      </c>
      <c r="X465" t="s">
        <v>85</v>
      </c>
    </row>
    <row r="466" spans="1:24">
      <c r="A466" t="s">
        <v>3</v>
      </c>
      <c r="B466" t="s">
        <v>8</v>
      </c>
      <c r="C466" t="s">
        <v>392</v>
      </c>
      <c r="D466" t="s">
        <v>117</v>
      </c>
      <c r="E466" t="s">
        <v>118</v>
      </c>
      <c r="F466" s="54">
        <v>41606</v>
      </c>
      <c r="G466" t="s">
        <v>290</v>
      </c>
      <c r="I466" t="s">
        <v>3312</v>
      </c>
      <c r="J466" t="s">
        <v>73</v>
      </c>
      <c r="K466" t="s">
        <v>3313</v>
      </c>
      <c r="L466" t="s">
        <v>238</v>
      </c>
      <c r="M466" t="s">
        <v>76</v>
      </c>
      <c r="N466" t="s">
        <v>85</v>
      </c>
      <c r="O466" t="s">
        <v>85</v>
      </c>
      <c r="P466">
        <v>9459.52</v>
      </c>
      <c r="Q466" t="s">
        <v>3314</v>
      </c>
      <c r="R466" t="s">
        <v>75</v>
      </c>
      <c r="W466" t="s">
        <v>10729</v>
      </c>
      <c r="X466" t="s">
        <v>10737</v>
      </c>
    </row>
    <row r="467" spans="1:24">
      <c r="A467" t="s">
        <v>5</v>
      </c>
      <c r="B467" t="s">
        <v>6</v>
      </c>
      <c r="C467" t="s">
        <v>6</v>
      </c>
      <c r="D467" t="s">
        <v>117</v>
      </c>
      <c r="E467" t="s">
        <v>118</v>
      </c>
      <c r="F467" s="54">
        <v>41586</v>
      </c>
      <c r="G467" t="s">
        <v>72</v>
      </c>
      <c r="H467" t="s">
        <v>141</v>
      </c>
      <c r="I467" t="s">
        <v>158</v>
      </c>
      <c r="J467" t="s">
        <v>74</v>
      </c>
      <c r="K467" t="s">
        <v>143</v>
      </c>
      <c r="L467" t="s">
        <v>488</v>
      </c>
      <c r="M467" t="s">
        <v>489</v>
      </c>
      <c r="N467" t="s">
        <v>85</v>
      </c>
      <c r="O467" t="s">
        <v>85</v>
      </c>
      <c r="P467">
        <v>365.4452</v>
      </c>
      <c r="Q467" t="s">
        <v>144</v>
      </c>
      <c r="R467" t="s">
        <v>75</v>
      </c>
      <c r="W467" t="s">
        <v>10729</v>
      </c>
      <c r="X467" t="s">
        <v>85</v>
      </c>
    </row>
    <row r="468" spans="1:24">
      <c r="A468" t="s">
        <v>9</v>
      </c>
      <c r="B468" t="s">
        <v>14</v>
      </c>
      <c r="C468" t="s">
        <v>14</v>
      </c>
      <c r="D468" t="s">
        <v>117</v>
      </c>
      <c r="E468" t="s">
        <v>118</v>
      </c>
      <c r="F468" s="54">
        <v>41579</v>
      </c>
      <c r="G468" t="s">
        <v>72</v>
      </c>
      <c r="H468" t="s">
        <v>1006</v>
      </c>
      <c r="I468" t="s">
        <v>1007</v>
      </c>
      <c r="J468" t="s">
        <v>132</v>
      </c>
      <c r="K468" t="s">
        <v>1008</v>
      </c>
      <c r="L468" t="s">
        <v>1009</v>
      </c>
      <c r="M468" t="s">
        <v>1010</v>
      </c>
      <c r="N468" t="s">
        <v>85</v>
      </c>
      <c r="O468" t="s">
        <v>85</v>
      </c>
      <c r="P468">
        <v>132897</v>
      </c>
      <c r="Q468" t="s">
        <v>1011</v>
      </c>
      <c r="R468" t="s">
        <v>75</v>
      </c>
      <c r="S468" t="s">
        <v>170</v>
      </c>
      <c r="T468" t="s">
        <v>187</v>
      </c>
      <c r="U468" t="s">
        <v>179</v>
      </c>
      <c r="V468" t="s">
        <v>180</v>
      </c>
      <c r="W468" t="s">
        <v>10731</v>
      </c>
      <c r="X468" t="s">
        <v>85</v>
      </c>
    </row>
    <row r="469" spans="1:24">
      <c r="A469" t="s">
        <v>3</v>
      </c>
      <c r="B469" t="s">
        <v>13</v>
      </c>
      <c r="C469" t="s">
        <v>217</v>
      </c>
      <c r="D469" t="s">
        <v>117</v>
      </c>
      <c r="E469" t="s">
        <v>118</v>
      </c>
      <c r="F469" s="54">
        <v>41586</v>
      </c>
      <c r="G469" t="s">
        <v>125</v>
      </c>
      <c r="I469" t="s">
        <v>5652</v>
      </c>
      <c r="J469" t="s">
        <v>73</v>
      </c>
      <c r="K469" t="s">
        <v>231</v>
      </c>
      <c r="L469" t="s">
        <v>232</v>
      </c>
      <c r="M469" t="s">
        <v>233</v>
      </c>
      <c r="N469" t="s">
        <v>85</v>
      </c>
      <c r="O469" t="s">
        <v>85</v>
      </c>
      <c r="P469">
        <v>-3531.6523999999999</v>
      </c>
      <c r="Q469" t="s">
        <v>234</v>
      </c>
      <c r="R469" t="s">
        <v>75</v>
      </c>
      <c r="W469" t="s">
        <v>10729</v>
      </c>
      <c r="X469" t="s">
        <v>85</v>
      </c>
    </row>
    <row r="470" spans="1:24">
      <c r="A470" t="s">
        <v>5</v>
      </c>
      <c r="B470" t="s">
        <v>6</v>
      </c>
      <c r="C470" t="s">
        <v>6</v>
      </c>
      <c r="D470" t="s">
        <v>117</v>
      </c>
      <c r="E470" t="s">
        <v>118</v>
      </c>
      <c r="F470" s="54">
        <v>41586</v>
      </c>
      <c r="G470" t="s">
        <v>72</v>
      </c>
      <c r="H470" t="s">
        <v>141</v>
      </c>
      <c r="I470" t="s">
        <v>142</v>
      </c>
      <c r="J470" t="s">
        <v>74</v>
      </c>
      <c r="K470" t="s">
        <v>143</v>
      </c>
      <c r="L470" t="s">
        <v>488</v>
      </c>
      <c r="M470" t="s">
        <v>489</v>
      </c>
      <c r="N470" t="s">
        <v>85</v>
      </c>
      <c r="O470" t="s">
        <v>85</v>
      </c>
      <c r="P470">
        <v>365.4452</v>
      </c>
      <c r="Q470" t="s">
        <v>144</v>
      </c>
      <c r="R470" t="s">
        <v>75</v>
      </c>
      <c r="W470" t="s">
        <v>10729</v>
      </c>
      <c r="X470" t="s">
        <v>85</v>
      </c>
    </row>
    <row r="471" spans="1:24">
      <c r="A471" t="s">
        <v>5</v>
      </c>
      <c r="B471" t="s">
        <v>6</v>
      </c>
      <c r="C471" t="s">
        <v>6</v>
      </c>
      <c r="D471" t="s">
        <v>117</v>
      </c>
      <c r="E471" t="s">
        <v>118</v>
      </c>
      <c r="F471" s="54">
        <v>41586</v>
      </c>
      <c r="G471" t="s">
        <v>72</v>
      </c>
      <c r="H471" t="s">
        <v>141</v>
      </c>
      <c r="I471" t="s">
        <v>145</v>
      </c>
      <c r="J471" t="s">
        <v>74</v>
      </c>
      <c r="K471" t="s">
        <v>143</v>
      </c>
      <c r="L471" t="s">
        <v>488</v>
      </c>
      <c r="M471" t="s">
        <v>489</v>
      </c>
      <c r="N471" t="s">
        <v>85</v>
      </c>
      <c r="O471" t="s">
        <v>85</v>
      </c>
      <c r="P471">
        <v>365.4452</v>
      </c>
      <c r="Q471" t="s">
        <v>144</v>
      </c>
      <c r="R471" t="s">
        <v>75</v>
      </c>
      <c r="W471" t="s">
        <v>10729</v>
      </c>
      <c r="X471" t="s">
        <v>85</v>
      </c>
    </row>
    <row r="472" spans="1:24">
      <c r="A472" t="s">
        <v>5</v>
      </c>
      <c r="B472" t="s">
        <v>11</v>
      </c>
      <c r="C472" t="s">
        <v>2231</v>
      </c>
      <c r="D472" t="s">
        <v>117</v>
      </c>
      <c r="E472" t="s">
        <v>118</v>
      </c>
      <c r="F472" s="54">
        <v>41598</v>
      </c>
      <c r="G472" t="s">
        <v>119</v>
      </c>
      <c r="I472" t="s">
        <v>2232</v>
      </c>
      <c r="J472" t="s">
        <v>74</v>
      </c>
      <c r="K472" t="s">
        <v>2233</v>
      </c>
      <c r="L472" t="s">
        <v>2234</v>
      </c>
      <c r="M472" t="s">
        <v>2235</v>
      </c>
      <c r="N472" t="s">
        <v>85</v>
      </c>
      <c r="O472" t="s">
        <v>85</v>
      </c>
      <c r="P472">
        <v>12569.523999999999</v>
      </c>
      <c r="Q472" t="s">
        <v>2236</v>
      </c>
      <c r="R472" t="s">
        <v>75</v>
      </c>
      <c r="W472" t="s">
        <v>10729</v>
      </c>
      <c r="X472" t="s">
        <v>85</v>
      </c>
    </row>
    <row r="473" spans="1:24">
      <c r="A473" t="s">
        <v>9</v>
      </c>
      <c r="B473" t="s">
        <v>14</v>
      </c>
      <c r="C473" t="s">
        <v>14</v>
      </c>
      <c r="D473" t="s">
        <v>117</v>
      </c>
      <c r="E473" t="s">
        <v>118</v>
      </c>
      <c r="F473" s="54">
        <v>41579</v>
      </c>
      <c r="G473" t="s">
        <v>72</v>
      </c>
      <c r="I473" t="s">
        <v>1075</v>
      </c>
      <c r="J473" t="s">
        <v>132</v>
      </c>
      <c r="K473" t="s">
        <v>1076</v>
      </c>
      <c r="L473" t="s">
        <v>1077</v>
      </c>
      <c r="M473" t="s">
        <v>1078</v>
      </c>
      <c r="N473" t="s">
        <v>85</v>
      </c>
      <c r="O473" t="s">
        <v>85</v>
      </c>
      <c r="P473">
        <v>2062.5</v>
      </c>
      <c r="Q473" t="s">
        <v>1079</v>
      </c>
      <c r="R473" t="s">
        <v>75</v>
      </c>
      <c r="S473" t="s">
        <v>155</v>
      </c>
      <c r="T473" t="s">
        <v>156</v>
      </c>
      <c r="U473" t="s">
        <v>321</v>
      </c>
      <c r="V473" t="s">
        <v>321</v>
      </c>
      <c r="W473" t="s">
        <v>10731</v>
      </c>
      <c r="X473" t="s">
        <v>85</v>
      </c>
    </row>
    <row r="474" spans="1:24">
      <c r="A474" t="s">
        <v>9</v>
      </c>
      <c r="B474" t="s">
        <v>14</v>
      </c>
      <c r="C474" t="s">
        <v>14</v>
      </c>
      <c r="D474" t="s">
        <v>117</v>
      </c>
      <c r="E474" t="s">
        <v>118</v>
      </c>
      <c r="F474" s="54">
        <v>41579</v>
      </c>
      <c r="G474" t="s">
        <v>72</v>
      </c>
      <c r="H474" t="s">
        <v>181</v>
      </c>
      <c r="I474" t="s">
        <v>1080</v>
      </c>
      <c r="J474" t="s">
        <v>132</v>
      </c>
      <c r="K474" t="s">
        <v>1081</v>
      </c>
      <c r="L474" t="s">
        <v>1082</v>
      </c>
      <c r="M474" t="s">
        <v>1083</v>
      </c>
      <c r="N474" t="s">
        <v>85</v>
      </c>
      <c r="O474" t="s">
        <v>85</v>
      </c>
      <c r="P474">
        <v>2504</v>
      </c>
      <c r="Q474" t="s">
        <v>1084</v>
      </c>
      <c r="R474" t="s">
        <v>75</v>
      </c>
      <c r="S474" t="s">
        <v>155</v>
      </c>
      <c r="T474" t="s">
        <v>286</v>
      </c>
      <c r="U474" t="s">
        <v>179</v>
      </c>
      <c r="V474" t="s">
        <v>364</v>
      </c>
      <c r="W474" t="s">
        <v>10731</v>
      </c>
      <c r="X474" t="s">
        <v>85</v>
      </c>
    </row>
    <row r="475" spans="1:24">
      <c r="A475" t="s">
        <v>5</v>
      </c>
      <c r="B475" t="s">
        <v>16</v>
      </c>
      <c r="C475" t="s">
        <v>235</v>
      </c>
      <c r="D475" t="s">
        <v>117</v>
      </c>
      <c r="E475" t="s">
        <v>118</v>
      </c>
      <c r="F475" s="54">
        <v>41586</v>
      </c>
      <c r="G475" t="s">
        <v>119</v>
      </c>
      <c r="I475" t="s">
        <v>243</v>
      </c>
      <c r="J475" t="s">
        <v>74</v>
      </c>
      <c r="K475" t="s">
        <v>237</v>
      </c>
      <c r="L475" t="s">
        <v>238</v>
      </c>
      <c r="M475" t="s">
        <v>76</v>
      </c>
      <c r="N475" t="s">
        <v>85</v>
      </c>
      <c r="O475" t="s">
        <v>85</v>
      </c>
      <c r="P475">
        <v>45.56</v>
      </c>
      <c r="Q475" t="s">
        <v>239</v>
      </c>
      <c r="R475" t="s">
        <v>75</v>
      </c>
      <c r="W475" t="s">
        <v>10729</v>
      </c>
      <c r="X475" t="s">
        <v>10737</v>
      </c>
    </row>
    <row r="476" spans="1:24">
      <c r="A476" t="s">
        <v>5</v>
      </c>
      <c r="B476" t="s">
        <v>11</v>
      </c>
      <c r="C476" t="s">
        <v>1689</v>
      </c>
      <c r="D476" t="s">
        <v>117</v>
      </c>
      <c r="E476" t="s">
        <v>118</v>
      </c>
      <c r="F476" s="54">
        <v>41598</v>
      </c>
      <c r="G476" t="s">
        <v>72</v>
      </c>
      <c r="I476" t="s">
        <v>2192</v>
      </c>
      <c r="J476" t="s">
        <v>74</v>
      </c>
      <c r="K476" t="s">
        <v>2193</v>
      </c>
      <c r="L476" t="s">
        <v>2194</v>
      </c>
      <c r="M476" t="s">
        <v>2195</v>
      </c>
      <c r="N476" t="s">
        <v>85</v>
      </c>
      <c r="O476" t="s">
        <v>85</v>
      </c>
      <c r="P476">
        <v>7389.5160999999998</v>
      </c>
      <c r="Q476" t="s">
        <v>2196</v>
      </c>
      <c r="R476" t="s">
        <v>75</v>
      </c>
      <c r="W476" t="s">
        <v>10729</v>
      </c>
      <c r="X476" t="s">
        <v>85</v>
      </c>
    </row>
    <row r="477" spans="1:24">
      <c r="A477" t="s">
        <v>5</v>
      </c>
      <c r="B477" t="s">
        <v>11</v>
      </c>
      <c r="C477" t="s">
        <v>1689</v>
      </c>
      <c r="D477" t="s">
        <v>117</v>
      </c>
      <c r="E477" t="s">
        <v>118</v>
      </c>
      <c r="F477" s="54">
        <v>41598</v>
      </c>
      <c r="G477" t="s">
        <v>72</v>
      </c>
      <c r="I477" t="s">
        <v>2192</v>
      </c>
      <c r="J477" t="s">
        <v>74</v>
      </c>
      <c r="K477" t="s">
        <v>2193</v>
      </c>
      <c r="L477" t="s">
        <v>2194</v>
      </c>
      <c r="M477" t="s">
        <v>2195</v>
      </c>
      <c r="N477" t="s">
        <v>85</v>
      </c>
      <c r="O477" t="s">
        <v>85</v>
      </c>
      <c r="P477">
        <v>13911.951499999999</v>
      </c>
      <c r="Q477" t="s">
        <v>2196</v>
      </c>
      <c r="R477" t="s">
        <v>75</v>
      </c>
      <c r="W477" t="s">
        <v>10729</v>
      </c>
      <c r="X477" t="s">
        <v>85</v>
      </c>
    </row>
    <row r="478" spans="1:24">
      <c r="A478" t="s">
        <v>9</v>
      </c>
      <c r="B478" t="s">
        <v>14</v>
      </c>
      <c r="C478" t="s">
        <v>14</v>
      </c>
      <c r="D478" t="s">
        <v>117</v>
      </c>
      <c r="E478" t="s">
        <v>118</v>
      </c>
      <c r="F478" s="54">
        <v>41579</v>
      </c>
      <c r="G478" t="s">
        <v>72</v>
      </c>
      <c r="H478" t="s">
        <v>999</v>
      </c>
      <c r="I478" t="s">
        <v>1000</v>
      </c>
      <c r="J478" t="s">
        <v>132</v>
      </c>
      <c r="K478" t="s">
        <v>1001</v>
      </c>
      <c r="L478" t="s">
        <v>1002</v>
      </c>
      <c r="M478" t="s">
        <v>1003</v>
      </c>
      <c r="N478" t="s">
        <v>85</v>
      </c>
      <c r="O478" t="s">
        <v>199</v>
      </c>
      <c r="P478">
        <v>1134.0900000000013</v>
      </c>
      <c r="Q478" t="s">
        <v>1005</v>
      </c>
      <c r="R478" t="s">
        <v>75</v>
      </c>
      <c r="S478" t="s">
        <v>170</v>
      </c>
      <c r="T478" t="s">
        <v>178</v>
      </c>
      <c r="U478" t="s">
        <v>179</v>
      </c>
      <c r="V478" t="s">
        <v>180</v>
      </c>
      <c r="W478" t="s">
        <v>10731</v>
      </c>
      <c r="X478" t="s">
        <v>10739</v>
      </c>
    </row>
    <row r="479" spans="1:24">
      <c r="A479" t="s">
        <v>5</v>
      </c>
      <c r="B479" t="s">
        <v>12</v>
      </c>
      <c r="C479" t="s">
        <v>77</v>
      </c>
      <c r="D479" t="s">
        <v>117</v>
      </c>
      <c r="E479" t="s">
        <v>118</v>
      </c>
      <c r="F479" s="54">
        <v>41598</v>
      </c>
      <c r="G479" t="s">
        <v>119</v>
      </c>
      <c r="I479" t="s">
        <v>2308</v>
      </c>
      <c r="J479" t="s">
        <v>74</v>
      </c>
      <c r="K479" t="s">
        <v>2309</v>
      </c>
      <c r="L479" t="s">
        <v>238</v>
      </c>
      <c r="M479" t="s">
        <v>76</v>
      </c>
      <c r="N479" t="s">
        <v>85</v>
      </c>
      <c r="O479" t="s">
        <v>85</v>
      </c>
      <c r="P479">
        <v>3201.7312000000002</v>
      </c>
      <c r="Q479" t="s">
        <v>2310</v>
      </c>
      <c r="R479" t="s">
        <v>75</v>
      </c>
      <c r="W479" t="s">
        <v>10729</v>
      </c>
      <c r="X479" t="s">
        <v>10737</v>
      </c>
    </row>
    <row r="480" spans="1:24">
      <c r="A480" t="s">
        <v>3</v>
      </c>
      <c r="B480" t="s">
        <v>8</v>
      </c>
      <c r="C480" t="s">
        <v>392</v>
      </c>
      <c r="D480" t="s">
        <v>117</v>
      </c>
      <c r="E480" t="s">
        <v>118</v>
      </c>
      <c r="F480" s="54">
        <v>41606</v>
      </c>
      <c r="G480" t="s">
        <v>72</v>
      </c>
      <c r="I480" t="s">
        <v>3305</v>
      </c>
      <c r="J480" t="s">
        <v>73</v>
      </c>
      <c r="K480" t="s">
        <v>3306</v>
      </c>
      <c r="L480" t="s">
        <v>238</v>
      </c>
      <c r="M480" t="s">
        <v>76</v>
      </c>
      <c r="N480" t="s">
        <v>85</v>
      </c>
      <c r="O480" t="s">
        <v>85</v>
      </c>
      <c r="P480">
        <v>783.51</v>
      </c>
      <c r="Q480" t="s">
        <v>3307</v>
      </c>
      <c r="R480" t="s">
        <v>75</v>
      </c>
      <c r="W480" t="s">
        <v>10729</v>
      </c>
      <c r="X480" t="s">
        <v>10737</v>
      </c>
    </row>
    <row r="481" spans="1:24">
      <c r="A481" t="s">
        <v>5</v>
      </c>
      <c r="B481" t="s">
        <v>16</v>
      </c>
      <c r="C481" t="s">
        <v>235</v>
      </c>
      <c r="D481" t="s">
        <v>117</v>
      </c>
      <c r="E481" t="s">
        <v>118</v>
      </c>
      <c r="F481" s="54">
        <v>41586</v>
      </c>
      <c r="G481" t="s">
        <v>119</v>
      </c>
      <c r="I481" t="s">
        <v>236</v>
      </c>
      <c r="J481" t="s">
        <v>74</v>
      </c>
      <c r="K481" t="s">
        <v>237</v>
      </c>
      <c r="L481" t="s">
        <v>238</v>
      </c>
      <c r="M481" t="s">
        <v>76</v>
      </c>
      <c r="N481" t="s">
        <v>85</v>
      </c>
      <c r="O481" t="s">
        <v>85</v>
      </c>
      <c r="P481">
        <v>45.56</v>
      </c>
      <c r="Q481" t="s">
        <v>239</v>
      </c>
      <c r="R481" t="s">
        <v>75</v>
      </c>
      <c r="W481" t="s">
        <v>10729</v>
      </c>
      <c r="X481" t="s">
        <v>10737</v>
      </c>
    </row>
    <row r="482" spans="1:24">
      <c r="A482" t="s">
        <v>3</v>
      </c>
      <c r="B482" t="s">
        <v>8</v>
      </c>
      <c r="C482" t="s">
        <v>124</v>
      </c>
      <c r="D482" t="s">
        <v>117</v>
      </c>
      <c r="E482" t="s">
        <v>118</v>
      </c>
      <c r="F482" s="54">
        <v>41598</v>
      </c>
      <c r="G482" t="s">
        <v>290</v>
      </c>
      <c r="I482" t="s">
        <v>2334</v>
      </c>
      <c r="J482" t="s">
        <v>73</v>
      </c>
      <c r="K482" t="s">
        <v>2335</v>
      </c>
      <c r="L482" t="s">
        <v>128</v>
      </c>
      <c r="M482" t="s">
        <v>129</v>
      </c>
      <c r="N482" t="s">
        <v>213</v>
      </c>
      <c r="O482" t="s">
        <v>85</v>
      </c>
      <c r="P482">
        <v>5839.6589000000004</v>
      </c>
      <c r="Q482" t="s">
        <v>2336</v>
      </c>
      <c r="R482" t="s">
        <v>75</v>
      </c>
      <c r="W482" t="s">
        <v>10729</v>
      </c>
      <c r="X482" t="s">
        <v>85</v>
      </c>
    </row>
    <row r="483" spans="1:24">
      <c r="A483" t="s">
        <v>3</v>
      </c>
      <c r="B483" t="s">
        <v>114</v>
      </c>
      <c r="C483" t="s">
        <v>116</v>
      </c>
      <c r="D483" t="s">
        <v>117</v>
      </c>
      <c r="E483" t="s">
        <v>118</v>
      </c>
      <c r="F483" s="54">
        <v>41598</v>
      </c>
      <c r="G483" t="s">
        <v>119</v>
      </c>
      <c r="I483" t="s">
        <v>2345</v>
      </c>
      <c r="J483" t="s">
        <v>73</v>
      </c>
      <c r="K483" t="s">
        <v>2346</v>
      </c>
      <c r="L483" t="s">
        <v>2347</v>
      </c>
      <c r="M483" t="s">
        <v>2348</v>
      </c>
      <c r="N483" t="s">
        <v>85</v>
      </c>
      <c r="O483" t="s">
        <v>85</v>
      </c>
      <c r="P483">
        <v>1402.6613</v>
      </c>
      <c r="Q483" t="s">
        <v>2349</v>
      </c>
      <c r="R483" t="s">
        <v>75</v>
      </c>
      <c r="W483" t="s">
        <v>10729</v>
      </c>
      <c r="X483" t="s">
        <v>85</v>
      </c>
    </row>
    <row r="484" spans="1:24">
      <c r="A484" t="s">
        <v>3</v>
      </c>
      <c r="B484" t="s">
        <v>114</v>
      </c>
      <c r="C484" t="s">
        <v>1221</v>
      </c>
      <c r="D484" t="s">
        <v>117</v>
      </c>
      <c r="E484" t="s">
        <v>118</v>
      </c>
      <c r="F484" s="54">
        <v>41598</v>
      </c>
      <c r="G484" t="s">
        <v>119</v>
      </c>
      <c r="I484" t="s">
        <v>2243</v>
      </c>
      <c r="J484" t="s">
        <v>73</v>
      </c>
      <c r="K484" t="s">
        <v>2244</v>
      </c>
      <c r="L484" t="s">
        <v>2117</v>
      </c>
      <c r="M484" t="s">
        <v>2118</v>
      </c>
      <c r="N484" t="s">
        <v>85</v>
      </c>
      <c r="O484" t="s">
        <v>85</v>
      </c>
      <c r="P484">
        <v>5111.4736999999996</v>
      </c>
      <c r="Q484" t="s">
        <v>2245</v>
      </c>
      <c r="R484" t="s">
        <v>75</v>
      </c>
      <c r="W484" t="s">
        <v>10729</v>
      </c>
      <c r="X484" t="s">
        <v>85</v>
      </c>
    </row>
    <row r="485" spans="1:24">
      <c r="A485" t="s">
        <v>3</v>
      </c>
      <c r="B485" t="s">
        <v>114</v>
      </c>
      <c r="C485" t="s">
        <v>1221</v>
      </c>
      <c r="D485" t="s">
        <v>117</v>
      </c>
      <c r="E485" t="s">
        <v>118</v>
      </c>
      <c r="F485" s="54">
        <v>41598</v>
      </c>
      <c r="G485" t="s">
        <v>119</v>
      </c>
      <c r="I485" t="s">
        <v>2243</v>
      </c>
      <c r="J485" t="s">
        <v>73</v>
      </c>
      <c r="K485" t="s">
        <v>2244</v>
      </c>
      <c r="L485" t="s">
        <v>2117</v>
      </c>
      <c r="M485" t="s">
        <v>2118</v>
      </c>
      <c r="N485" t="s">
        <v>85</v>
      </c>
      <c r="O485" t="s">
        <v>85</v>
      </c>
      <c r="P485">
        <v>39430.396999999997</v>
      </c>
      <c r="Q485" t="s">
        <v>2245</v>
      </c>
      <c r="R485" t="s">
        <v>75</v>
      </c>
      <c r="W485" t="s">
        <v>10729</v>
      </c>
      <c r="X485" t="s">
        <v>85</v>
      </c>
    </row>
    <row r="486" spans="1:24">
      <c r="A486" t="s">
        <v>5</v>
      </c>
      <c r="B486" t="s">
        <v>16</v>
      </c>
      <c r="C486" t="s">
        <v>866</v>
      </c>
      <c r="D486" t="s">
        <v>117</v>
      </c>
      <c r="E486" t="s">
        <v>118</v>
      </c>
      <c r="F486" s="54">
        <v>41598</v>
      </c>
      <c r="G486" t="s">
        <v>72</v>
      </c>
      <c r="I486" t="s">
        <v>2189</v>
      </c>
      <c r="J486" t="s">
        <v>74</v>
      </c>
      <c r="K486" t="s">
        <v>2190</v>
      </c>
      <c r="L486" t="s">
        <v>869</v>
      </c>
      <c r="M486" t="s">
        <v>870</v>
      </c>
      <c r="N486" t="s">
        <v>85</v>
      </c>
      <c r="O486" t="s">
        <v>85</v>
      </c>
      <c r="P486">
        <v>3343.4016000000001</v>
      </c>
      <c r="Q486" t="s">
        <v>2191</v>
      </c>
      <c r="R486" t="s">
        <v>75</v>
      </c>
      <c r="W486" t="s">
        <v>10729</v>
      </c>
      <c r="X486" t="s">
        <v>85</v>
      </c>
    </row>
    <row r="487" spans="1:24">
      <c r="A487" t="s">
        <v>5</v>
      </c>
      <c r="B487" t="s">
        <v>7</v>
      </c>
      <c r="C487" t="s">
        <v>7</v>
      </c>
      <c r="D487" t="s">
        <v>117</v>
      </c>
      <c r="E487" t="s">
        <v>118</v>
      </c>
      <c r="F487" s="54">
        <v>41607</v>
      </c>
      <c r="G487" t="s">
        <v>72</v>
      </c>
      <c r="I487" t="s">
        <v>4524</v>
      </c>
      <c r="J487" t="s">
        <v>74</v>
      </c>
      <c r="K487" t="s">
        <v>4517</v>
      </c>
      <c r="L487" t="s">
        <v>4518</v>
      </c>
      <c r="M487" t="s">
        <v>4519</v>
      </c>
      <c r="N487" t="s">
        <v>85</v>
      </c>
      <c r="O487" t="s">
        <v>85</v>
      </c>
      <c r="P487">
        <v>935.82079999999996</v>
      </c>
      <c r="Q487" t="s">
        <v>4525</v>
      </c>
      <c r="R487" t="s">
        <v>75</v>
      </c>
      <c r="W487" t="s">
        <v>10729</v>
      </c>
      <c r="X487" t="s">
        <v>85</v>
      </c>
    </row>
    <row r="488" spans="1:24">
      <c r="A488" t="s">
        <v>5</v>
      </c>
      <c r="B488" t="s">
        <v>7</v>
      </c>
      <c r="C488" t="s">
        <v>7</v>
      </c>
      <c r="D488" t="s">
        <v>117</v>
      </c>
      <c r="E488" t="s">
        <v>118</v>
      </c>
      <c r="F488" s="54">
        <v>41607</v>
      </c>
      <c r="G488" t="s">
        <v>119</v>
      </c>
      <c r="I488" t="s">
        <v>4526</v>
      </c>
      <c r="J488" t="s">
        <v>74</v>
      </c>
      <c r="K488" t="s">
        <v>4527</v>
      </c>
      <c r="L488" t="s">
        <v>238</v>
      </c>
      <c r="M488" t="s">
        <v>76</v>
      </c>
      <c r="N488" t="s">
        <v>85</v>
      </c>
      <c r="O488" t="s">
        <v>85</v>
      </c>
      <c r="P488">
        <v>66.792500000000004</v>
      </c>
      <c r="Q488" t="s">
        <v>4528</v>
      </c>
      <c r="R488" t="s">
        <v>75</v>
      </c>
      <c r="W488" t="s">
        <v>10729</v>
      </c>
      <c r="X488" t="s">
        <v>10737</v>
      </c>
    </row>
    <row r="489" spans="1:24">
      <c r="A489" t="s">
        <v>9</v>
      </c>
      <c r="B489" t="s">
        <v>14</v>
      </c>
      <c r="C489" t="s">
        <v>14</v>
      </c>
      <c r="D489" t="s">
        <v>117</v>
      </c>
      <c r="E489" t="s">
        <v>118</v>
      </c>
      <c r="F489" s="54">
        <v>41605</v>
      </c>
      <c r="G489" t="s">
        <v>72</v>
      </c>
      <c r="H489" t="s">
        <v>358</v>
      </c>
      <c r="I489" t="s">
        <v>3079</v>
      </c>
      <c r="J489" t="s">
        <v>132</v>
      </c>
      <c r="K489" t="s">
        <v>3080</v>
      </c>
      <c r="L489" t="s">
        <v>361</v>
      </c>
      <c r="M489" t="s">
        <v>362</v>
      </c>
      <c r="N489" t="s">
        <v>85</v>
      </c>
      <c r="O489" t="s">
        <v>85</v>
      </c>
      <c r="P489">
        <v>312.95</v>
      </c>
      <c r="Q489" t="s">
        <v>3081</v>
      </c>
      <c r="R489" t="s">
        <v>75</v>
      </c>
      <c r="S489" t="s">
        <v>155</v>
      </c>
      <c r="T489" t="s">
        <v>156</v>
      </c>
      <c r="U489" t="s">
        <v>179</v>
      </c>
      <c r="V489" t="s">
        <v>364</v>
      </c>
      <c r="W489" t="s">
        <v>10729</v>
      </c>
      <c r="X489" t="s">
        <v>10737</v>
      </c>
    </row>
    <row r="490" spans="1:24">
      <c r="A490" t="s">
        <v>3</v>
      </c>
      <c r="B490" t="s">
        <v>113</v>
      </c>
      <c r="C490" t="s">
        <v>3158</v>
      </c>
      <c r="D490" t="s">
        <v>117</v>
      </c>
      <c r="E490" t="s">
        <v>118</v>
      </c>
      <c r="F490" s="54">
        <v>41603</v>
      </c>
      <c r="G490" t="s">
        <v>119</v>
      </c>
      <c r="I490" t="s">
        <v>3159</v>
      </c>
      <c r="J490" t="s">
        <v>73</v>
      </c>
      <c r="K490" t="s">
        <v>3160</v>
      </c>
      <c r="L490" t="s">
        <v>3161</v>
      </c>
      <c r="M490" t="s">
        <v>3162</v>
      </c>
      <c r="N490" t="s">
        <v>85</v>
      </c>
      <c r="O490" t="s">
        <v>85</v>
      </c>
      <c r="P490">
        <v>6510</v>
      </c>
      <c r="Q490" t="s">
        <v>3163</v>
      </c>
      <c r="R490" t="s">
        <v>75</v>
      </c>
      <c r="W490" t="s">
        <v>10730</v>
      </c>
      <c r="X490" t="s">
        <v>85</v>
      </c>
    </row>
    <row r="491" spans="1:24">
      <c r="A491" t="s">
        <v>3</v>
      </c>
      <c r="B491" t="s">
        <v>113</v>
      </c>
      <c r="C491" t="s">
        <v>3158</v>
      </c>
      <c r="D491" t="s">
        <v>117</v>
      </c>
      <c r="E491" t="s">
        <v>118</v>
      </c>
      <c r="F491" s="54">
        <v>41603</v>
      </c>
      <c r="G491" t="s">
        <v>119</v>
      </c>
      <c r="I491" t="s">
        <v>3159</v>
      </c>
      <c r="J491" t="s">
        <v>73</v>
      </c>
      <c r="K491" t="s">
        <v>3160</v>
      </c>
      <c r="L491" t="s">
        <v>3161</v>
      </c>
      <c r="M491" t="s">
        <v>3162</v>
      </c>
      <c r="N491" t="s">
        <v>85</v>
      </c>
      <c r="O491" t="s">
        <v>85</v>
      </c>
      <c r="P491">
        <v>13392</v>
      </c>
      <c r="Q491" t="s">
        <v>3163</v>
      </c>
      <c r="R491" t="s">
        <v>75</v>
      </c>
      <c r="W491" t="s">
        <v>10730</v>
      </c>
      <c r="X491" t="s">
        <v>85</v>
      </c>
    </row>
    <row r="492" spans="1:24">
      <c r="A492" t="s">
        <v>3</v>
      </c>
      <c r="B492" t="s">
        <v>113</v>
      </c>
      <c r="C492" t="s">
        <v>3158</v>
      </c>
      <c r="D492" t="s">
        <v>117</v>
      </c>
      <c r="E492" t="s">
        <v>118</v>
      </c>
      <c r="F492" s="54">
        <v>41603</v>
      </c>
      <c r="G492" t="s">
        <v>119</v>
      </c>
      <c r="I492" t="s">
        <v>3159</v>
      </c>
      <c r="J492" t="s">
        <v>73</v>
      </c>
      <c r="K492" t="s">
        <v>3160</v>
      </c>
      <c r="L492" t="s">
        <v>3161</v>
      </c>
      <c r="M492" t="s">
        <v>3162</v>
      </c>
      <c r="N492" t="s">
        <v>85</v>
      </c>
      <c r="O492" t="s">
        <v>85</v>
      </c>
      <c r="P492">
        <v>13392</v>
      </c>
      <c r="Q492" t="s">
        <v>3163</v>
      </c>
      <c r="R492" t="s">
        <v>75</v>
      </c>
      <c r="W492" t="s">
        <v>10730</v>
      </c>
      <c r="X492" t="s">
        <v>85</v>
      </c>
    </row>
    <row r="493" spans="1:24">
      <c r="A493" t="s">
        <v>3</v>
      </c>
      <c r="B493" t="s">
        <v>115</v>
      </c>
      <c r="C493" t="s">
        <v>734</v>
      </c>
      <c r="D493" t="s">
        <v>117</v>
      </c>
      <c r="E493" t="s">
        <v>118</v>
      </c>
      <c r="F493" s="54">
        <v>41603</v>
      </c>
      <c r="G493" t="s">
        <v>72</v>
      </c>
      <c r="I493" t="s">
        <v>3178</v>
      </c>
      <c r="J493" t="s">
        <v>73</v>
      </c>
      <c r="K493" t="s">
        <v>3179</v>
      </c>
      <c r="L493" t="s">
        <v>3180</v>
      </c>
      <c r="M493" t="s">
        <v>3181</v>
      </c>
      <c r="N493" t="s">
        <v>85</v>
      </c>
      <c r="O493" t="s">
        <v>85</v>
      </c>
      <c r="P493">
        <v>72.322000000000003</v>
      </c>
      <c r="Q493" t="s">
        <v>3182</v>
      </c>
      <c r="R493" t="s">
        <v>75</v>
      </c>
      <c r="W493" t="s">
        <v>10729</v>
      </c>
      <c r="X493" t="s">
        <v>85</v>
      </c>
    </row>
    <row r="494" spans="1:24">
      <c r="A494" t="s">
        <v>3</v>
      </c>
      <c r="B494" t="s">
        <v>115</v>
      </c>
      <c r="C494" t="s">
        <v>734</v>
      </c>
      <c r="D494" t="s">
        <v>117</v>
      </c>
      <c r="E494" t="s">
        <v>118</v>
      </c>
      <c r="F494" s="54">
        <v>41603</v>
      </c>
      <c r="G494" t="s">
        <v>72</v>
      </c>
      <c r="I494" t="s">
        <v>3178</v>
      </c>
      <c r="J494" t="s">
        <v>73</v>
      </c>
      <c r="K494" t="s">
        <v>3179</v>
      </c>
      <c r="L494" t="s">
        <v>3180</v>
      </c>
      <c r="M494" t="s">
        <v>3181</v>
      </c>
      <c r="N494" t="s">
        <v>85</v>
      </c>
      <c r="O494" t="s">
        <v>85</v>
      </c>
      <c r="P494">
        <v>7348.2870999999996</v>
      </c>
      <c r="Q494" t="s">
        <v>3182</v>
      </c>
      <c r="R494" t="s">
        <v>75</v>
      </c>
      <c r="W494" t="s">
        <v>10729</v>
      </c>
      <c r="X494" t="s">
        <v>85</v>
      </c>
    </row>
    <row r="495" spans="1:24">
      <c r="A495" t="s">
        <v>3</v>
      </c>
      <c r="B495" t="s">
        <v>115</v>
      </c>
      <c r="C495" t="s">
        <v>734</v>
      </c>
      <c r="D495" t="s">
        <v>117</v>
      </c>
      <c r="E495" t="s">
        <v>118</v>
      </c>
      <c r="F495" s="54">
        <v>41603</v>
      </c>
      <c r="G495" t="s">
        <v>72</v>
      </c>
      <c r="I495" t="s">
        <v>3178</v>
      </c>
      <c r="J495" t="s">
        <v>73</v>
      </c>
      <c r="K495" t="s">
        <v>3179</v>
      </c>
      <c r="L495" t="s">
        <v>3180</v>
      </c>
      <c r="M495" t="s">
        <v>3181</v>
      </c>
      <c r="N495" t="s">
        <v>85</v>
      </c>
      <c r="O495" t="s">
        <v>85</v>
      </c>
      <c r="P495">
        <v>86.4328</v>
      </c>
      <c r="Q495" t="s">
        <v>3182</v>
      </c>
      <c r="R495" t="s">
        <v>75</v>
      </c>
      <c r="W495" t="s">
        <v>10729</v>
      </c>
      <c r="X495" t="s">
        <v>85</v>
      </c>
    </row>
    <row r="496" spans="1:24">
      <c r="A496" t="s">
        <v>9</v>
      </c>
      <c r="B496" t="s">
        <v>14</v>
      </c>
      <c r="C496" t="s">
        <v>14</v>
      </c>
      <c r="D496" t="s">
        <v>117</v>
      </c>
      <c r="E496" t="s">
        <v>118</v>
      </c>
      <c r="F496" s="54">
        <v>41604</v>
      </c>
      <c r="G496" t="s">
        <v>119</v>
      </c>
      <c r="I496" t="s">
        <v>3040</v>
      </c>
      <c r="J496" t="s">
        <v>132</v>
      </c>
      <c r="K496" t="s">
        <v>3041</v>
      </c>
      <c r="L496" t="s">
        <v>3042</v>
      </c>
      <c r="M496" t="s">
        <v>3043</v>
      </c>
      <c r="N496" t="s">
        <v>85</v>
      </c>
      <c r="O496" t="s">
        <v>85</v>
      </c>
      <c r="P496">
        <v>17735</v>
      </c>
      <c r="Q496" t="s">
        <v>3044</v>
      </c>
      <c r="R496" t="s">
        <v>75</v>
      </c>
      <c r="S496" t="s">
        <v>170</v>
      </c>
      <c r="T496" t="s">
        <v>178</v>
      </c>
      <c r="U496" t="s">
        <v>321</v>
      </c>
      <c r="V496" t="s">
        <v>321</v>
      </c>
      <c r="W496" t="s">
        <v>10729</v>
      </c>
      <c r="X496" t="s">
        <v>85</v>
      </c>
    </row>
    <row r="497" spans="1:24">
      <c r="A497" t="s">
        <v>9</v>
      </c>
      <c r="B497" t="s">
        <v>14</v>
      </c>
      <c r="C497" t="s">
        <v>14</v>
      </c>
      <c r="D497" t="s">
        <v>117</v>
      </c>
      <c r="E497" t="s">
        <v>118</v>
      </c>
      <c r="F497" s="54">
        <v>41604</v>
      </c>
      <c r="G497" t="s">
        <v>119</v>
      </c>
      <c r="I497" t="s">
        <v>3040</v>
      </c>
      <c r="J497" t="s">
        <v>132</v>
      </c>
      <c r="K497" t="s">
        <v>3041</v>
      </c>
      <c r="L497" t="s">
        <v>3042</v>
      </c>
      <c r="M497" t="s">
        <v>3043</v>
      </c>
      <c r="N497" t="s">
        <v>85</v>
      </c>
      <c r="O497" t="s">
        <v>85</v>
      </c>
      <c r="P497">
        <v>12611.2</v>
      </c>
      <c r="Q497" t="s">
        <v>3044</v>
      </c>
      <c r="R497" t="s">
        <v>75</v>
      </c>
      <c r="S497" t="s">
        <v>170</v>
      </c>
      <c r="T497" t="s">
        <v>178</v>
      </c>
      <c r="U497" t="s">
        <v>321</v>
      </c>
      <c r="V497" t="s">
        <v>321</v>
      </c>
      <c r="W497" t="s">
        <v>10729</v>
      </c>
      <c r="X497" t="s">
        <v>85</v>
      </c>
    </row>
    <row r="498" spans="1:24">
      <c r="A498" t="s">
        <v>9</v>
      </c>
      <c r="B498" t="s">
        <v>14</v>
      </c>
      <c r="C498" t="s">
        <v>14</v>
      </c>
      <c r="D498" t="s">
        <v>117</v>
      </c>
      <c r="E498" t="s">
        <v>118</v>
      </c>
      <c r="F498" s="54">
        <v>41604</v>
      </c>
      <c r="G498" t="s">
        <v>119</v>
      </c>
      <c r="H498" t="s">
        <v>999</v>
      </c>
      <c r="I498" t="s">
        <v>3033</v>
      </c>
      <c r="J498" t="s">
        <v>132</v>
      </c>
      <c r="K498" t="s">
        <v>3034</v>
      </c>
      <c r="L498" t="s">
        <v>1707</v>
      </c>
      <c r="M498" t="s">
        <v>1708</v>
      </c>
      <c r="N498" t="s">
        <v>85</v>
      </c>
      <c r="O498" t="s">
        <v>85</v>
      </c>
      <c r="P498">
        <v>535410</v>
      </c>
      <c r="Q498" t="s">
        <v>3035</v>
      </c>
      <c r="R498" t="s">
        <v>75</v>
      </c>
      <c r="S498" t="s">
        <v>170</v>
      </c>
      <c r="T498" t="s">
        <v>178</v>
      </c>
      <c r="U498" t="s">
        <v>179</v>
      </c>
      <c r="V498" t="s">
        <v>180</v>
      </c>
      <c r="W498" t="s">
        <v>10731</v>
      </c>
      <c r="X498" t="s">
        <v>10737</v>
      </c>
    </row>
    <row r="499" spans="1:24">
      <c r="A499" t="s">
        <v>5</v>
      </c>
      <c r="B499" t="s">
        <v>6</v>
      </c>
      <c r="C499" t="s">
        <v>6</v>
      </c>
      <c r="D499" t="s">
        <v>117</v>
      </c>
      <c r="E499" t="s">
        <v>118</v>
      </c>
      <c r="F499" s="54">
        <v>41586</v>
      </c>
      <c r="G499" t="s">
        <v>125</v>
      </c>
      <c r="I499" t="s">
        <v>162</v>
      </c>
      <c r="J499" t="s">
        <v>74</v>
      </c>
      <c r="K499" t="s">
        <v>163</v>
      </c>
      <c r="L499" t="s">
        <v>2946</v>
      </c>
      <c r="M499" t="s">
        <v>2947</v>
      </c>
      <c r="N499" t="s">
        <v>85</v>
      </c>
      <c r="O499" t="s">
        <v>85</v>
      </c>
      <c r="P499">
        <v>88.721999999999994</v>
      </c>
      <c r="Q499" t="s">
        <v>164</v>
      </c>
      <c r="R499" t="s">
        <v>75</v>
      </c>
      <c r="W499" t="s">
        <v>10729</v>
      </c>
      <c r="X499" t="s">
        <v>85</v>
      </c>
    </row>
    <row r="500" spans="1:24">
      <c r="A500" t="s">
        <v>5</v>
      </c>
      <c r="B500" t="s">
        <v>12</v>
      </c>
      <c r="C500" t="s">
        <v>77</v>
      </c>
      <c r="D500" t="s">
        <v>117</v>
      </c>
      <c r="E500" t="s">
        <v>118</v>
      </c>
      <c r="F500" s="54">
        <v>41603</v>
      </c>
      <c r="G500" t="s">
        <v>72</v>
      </c>
      <c r="H500" t="s">
        <v>1384</v>
      </c>
      <c r="I500" t="s">
        <v>3577</v>
      </c>
      <c r="J500" t="s">
        <v>74</v>
      </c>
      <c r="K500" t="s">
        <v>3578</v>
      </c>
      <c r="L500" t="s">
        <v>3579</v>
      </c>
      <c r="M500" t="s">
        <v>3580</v>
      </c>
      <c r="N500" t="s">
        <v>85</v>
      </c>
      <c r="O500" t="s">
        <v>85</v>
      </c>
      <c r="P500">
        <v>26014.568200000002</v>
      </c>
      <c r="Q500" t="s">
        <v>3581</v>
      </c>
      <c r="R500" t="s">
        <v>75</v>
      </c>
      <c r="W500" t="s">
        <v>10729</v>
      </c>
      <c r="X500" t="s">
        <v>85</v>
      </c>
    </row>
    <row r="501" spans="1:24">
      <c r="A501" t="s">
        <v>9</v>
      </c>
      <c r="B501" t="s">
        <v>14</v>
      </c>
      <c r="C501" t="s">
        <v>14</v>
      </c>
      <c r="D501" t="s">
        <v>117</v>
      </c>
      <c r="E501" t="s">
        <v>118</v>
      </c>
      <c r="F501" s="54">
        <v>41604</v>
      </c>
      <c r="G501" t="s">
        <v>119</v>
      </c>
      <c r="H501" t="s">
        <v>999</v>
      </c>
      <c r="I501" t="s">
        <v>3033</v>
      </c>
      <c r="J501" t="s">
        <v>132</v>
      </c>
      <c r="K501" t="s">
        <v>3034</v>
      </c>
      <c r="L501" t="s">
        <v>1707</v>
      </c>
      <c r="M501" t="s">
        <v>1708</v>
      </c>
      <c r="N501" t="s">
        <v>85</v>
      </c>
      <c r="O501" t="s">
        <v>85</v>
      </c>
      <c r="P501">
        <v>138810</v>
      </c>
      <c r="Q501" t="s">
        <v>3035</v>
      </c>
      <c r="R501" t="s">
        <v>75</v>
      </c>
      <c r="S501" t="s">
        <v>170</v>
      </c>
      <c r="T501" t="s">
        <v>178</v>
      </c>
      <c r="U501" t="s">
        <v>179</v>
      </c>
      <c r="V501" t="s">
        <v>180</v>
      </c>
      <c r="W501" t="s">
        <v>10731</v>
      </c>
      <c r="X501" t="s">
        <v>10737</v>
      </c>
    </row>
    <row r="502" spans="1:24">
      <c r="A502" t="s">
        <v>9</v>
      </c>
      <c r="B502" t="s">
        <v>14</v>
      </c>
      <c r="C502" t="s">
        <v>14</v>
      </c>
      <c r="D502" t="s">
        <v>117</v>
      </c>
      <c r="E502" t="s">
        <v>118</v>
      </c>
      <c r="F502" s="54">
        <v>41604</v>
      </c>
      <c r="G502" t="s">
        <v>119</v>
      </c>
      <c r="H502" t="s">
        <v>999</v>
      </c>
      <c r="I502" t="s">
        <v>3033</v>
      </c>
      <c r="J502" t="s">
        <v>132</v>
      </c>
      <c r="K502" t="s">
        <v>3034</v>
      </c>
      <c r="L502" t="s">
        <v>1707</v>
      </c>
      <c r="M502" t="s">
        <v>1708</v>
      </c>
      <c r="N502" t="s">
        <v>85</v>
      </c>
      <c r="O502" t="s">
        <v>85</v>
      </c>
      <c r="P502">
        <v>173512.5</v>
      </c>
      <c r="Q502" t="s">
        <v>3035</v>
      </c>
      <c r="R502" t="s">
        <v>75</v>
      </c>
      <c r="S502" t="s">
        <v>170</v>
      </c>
      <c r="T502" t="s">
        <v>178</v>
      </c>
      <c r="U502" t="s">
        <v>179</v>
      </c>
      <c r="V502" t="s">
        <v>180</v>
      </c>
      <c r="W502" t="s">
        <v>10731</v>
      </c>
      <c r="X502" t="s">
        <v>10737</v>
      </c>
    </row>
    <row r="503" spans="1:24">
      <c r="A503" t="s">
        <v>9</v>
      </c>
      <c r="B503" t="s">
        <v>14</v>
      </c>
      <c r="C503" t="s">
        <v>14</v>
      </c>
      <c r="D503" t="s">
        <v>117</v>
      </c>
      <c r="E503" t="s">
        <v>118</v>
      </c>
      <c r="F503" s="54">
        <v>41604</v>
      </c>
      <c r="G503" t="s">
        <v>119</v>
      </c>
      <c r="H503" t="s">
        <v>999</v>
      </c>
      <c r="I503" t="s">
        <v>3033</v>
      </c>
      <c r="J503" t="s">
        <v>132</v>
      </c>
      <c r="K503" t="s">
        <v>3034</v>
      </c>
      <c r="L503" t="s">
        <v>1707</v>
      </c>
      <c r="M503" t="s">
        <v>1708</v>
      </c>
      <c r="N503" t="s">
        <v>85</v>
      </c>
      <c r="O503" t="s">
        <v>85</v>
      </c>
      <c r="P503">
        <v>3470.25</v>
      </c>
      <c r="Q503" t="s">
        <v>3035</v>
      </c>
      <c r="R503" t="s">
        <v>75</v>
      </c>
      <c r="S503" t="s">
        <v>170</v>
      </c>
      <c r="T503" t="s">
        <v>178</v>
      </c>
      <c r="U503" t="s">
        <v>179</v>
      </c>
      <c r="V503" t="s">
        <v>180</v>
      </c>
      <c r="W503" t="s">
        <v>10731</v>
      </c>
      <c r="X503" t="s">
        <v>10737</v>
      </c>
    </row>
    <row r="504" spans="1:24">
      <c r="A504" t="s">
        <v>9</v>
      </c>
      <c r="B504" t="s">
        <v>14</v>
      </c>
      <c r="C504" t="s">
        <v>14</v>
      </c>
      <c r="D504" t="s">
        <v>117</v>
      </c>
      <c r="E504" t="s">
        <v>118</v>
      </c>
      <c r="F504" s="54">
        <v>41604</v>
      </c>
      <c r="G504" t="s">
        <v>72</v>
      </c>
      <c r="I504" t="s">
        <v>3373</v>
      </c>
      <c r="J504" t="s">
        <v>132</v>
      </c>
      <c r="K504" t="s">
        <v>3374</v>
      </c>
      <c r="L504" t="s">
        <v>238</v>
      </c>
      <c r="M504" t="s">
        <v>76</v>
      </c>
      <c r="N504" t="s">
        <v>85</v>
      </c>
      <c r="O504" t="s">
        <v>85</v>
      </c>
      <c r="P504">
        <v>2000</v>
      </c>
      <c r="Q504" t="s">
        <v>161</v>
      </c>
      <c r="R504" t="s">
        <v>75</v>
      </c>
      <c r="W504" t="s">
        <v>10729</v>
      </c>
      <c r="X504" t="s">
        <v>10737</v>
      </c>
    </row>
    <row r="505" spans="1:24">
      <c r="A505" t="s">
        <v>9</v>
      </c>
      <c r="B505" t="s">
        <v>14</v>
      </c>
      <c r="C505" t="s">
        <v>14</v>
      </c>
      <c r="D505" t="s">
        <v>117</v>
      </c>
      <c r="E505" t="s">
        <v>118</v>
      </c>
      <c r="F505" s="54">
        <v>41579</v>
      </c>
      <c r="G505" t="s">
        <v>290</v>
      </c>
      <c r="H505" t="s">
        <v>999</v>
      </c>
      <c r="I505" t="s">
        <v>1000</v>
      </c>
      <c r="J505" t="s">
        <v>132</v>
      </c>
      <c r="K505" t="s">
        <v>1001</v>
      </c>
      <c r="L505" t="s">
        <v>1002</v>
      </c>
      <c r="M505" t="s">
        <v>1003</v>
      </c>
      <c r="N505" t="s">
        <v>85</v>
      </c>
      <c r="O505" t="s">
        <v>199</v>
      </c>
      <c r="P505">
        <v>81.000000000000085</v>
      </c>
      <c r="Q505" t="s">
        <v>1005</v>
      </c>
      <c r="R505" t="s">
        <v>75</v>
      </c>
      <c r="S505" t="s">
        <v>170</v>
      </c>
      <c r="T505" t="s">
        <v>178</v>
      </c>
      <c r="U505" t="s">
        <v>179</v>
      </c>
      <c r="V505" t="s">
        <v>180</v>
      </c>
      <c r="W505" t="s">
        <v>10731</v>
      </c>
      <c r="X505" t="s">
        <v>10739</v>
      </c>
    </row>
    <row r="506" spans="1:24">
      <c r="A506" t="s">
        <v>5</v>
      </c>
      <c r="B506" t="s">
        <v>12</v>
      </c>
      <c r="C506" t="s">
        <v>77</v>
      </c>
      <c r="D506" t="s">
        <v>117</v>
      </c>
      <c r="E506" t="s">
        <v>118</v>
      </c>
      <c r="F506" s="54">
        <v>41603</v>
      </c>
      <c r="G506" t="s">
        <v>72</v>
      </c>
      <c r="I506" t="s">
        <v>3572</v>
      </c>
      <c r="J506" t="s">
        <v>74</v>
      </c>
      <c r="K506" t="s">
        <v>3573</v>
      </c>
      <c r="L506" t="s">
        <v>3574</v>
      </c>
      <c r="M506" t="s">
        <v>3575</v>
      </c>
      <c r="N506" t="s">
        <v>85</v>
      </c>
      <c r="O506" t="s">
        <v>85</v>
      </c>
      <c r="P506">
        <v>4115.0316000000003</v>
      </c>
      <c r="Q506" t="s">
        <v>3576</v>
      </c>
      <c r="R506" t="s">
        <v>75</v>
      </c>
      <c r="W506" t="s">
        <v>10729</v>
      </c>
      <c r="X506" t="s">
        <v>85</v>
      </c>
    </row>
    <row r="507" spans="1:24">
      <c r="A507" t="s">
        <v>5</v>
      </c>
      <c r="B507" t="s">
        <v>12</v>
      </c>
      <c r="C507" t="s">
        <v>77</v>
      </c>
      <c r="D507" t="s">
        <v>117</v>
      </c>
      <c r="E507" t="s">
        <v>118</v>
      </c>
      <c r="F507" s="54">
        <v>41603</v>
      </c>
      <c r="G507" t="s">
        <v>119</v>
      </c>
      <c r="I507" t="s">
        <v>3571</v>
      </c>
      <c r="J507" t="s">
        <v>74</v>
      </c>
      <c r="K507" t="s">
        <v>3567</v>
      </c>
      <c r="L507" t="s">
        <v>238</v>
      </c>
      <c r="M507" t="s">
        <v>76</v>
      </c>
      <c r="N507" t="s">
        <v>85</v>
      </c>
      <c r="O507" t="s">
        <v>85</v>
      </c>
      <c r="P507">
        <v>392.60730000000001</v>
      </c>
      <c r="Q507" t="s">
        <v>3570</v>
      </c>
      <c r="R507" t="s">
        <v>75</v>
      </c>
      <c r="W507" t="s">
        <v>10729</v>
      </c>
      <c r="X507" t="s">
        <v>10737</v>
      </c>
    </row>
    <row r="508" spans="1:24">
      <c r="A508" t="s">
        <v>5</v>
      </c>
      <c r="B508" t="s">
        <v>17</v>
      </c>
      <c r="C508" t="s">
        <v>17</v>
      </c>
      <c r="D508" t="s">
        <v>117</v>
      </c>
      <c r="E508" t="s">
        <v>118</v>
      </c>
      <c r="F508" s="54">
        <v>41604</v>
      </c>
      <c r="G508" t="s">
        <v>119</v>
      </c>
      <c r="H508" t="s">
        <v>257</v>
      </c>
      <c r="I508" t="s">
        <v>3049</v>
      </c>
      <c r="J508" t="s">
        <v>74</v>
      </c>
      <c r="K508" t="s">
        <v>3050</v>
      </c>
      <c r="L508" t="s">
        <v>260</v>
      </c>
      <c r="M508" t="s">
        <v>261</v>
      </c>
      <c r="N508" t="s">
        <v>85</v>
      </c>
      <c r="O508" t="s">
        <v>213</v>
      </c>
      <c r="P508">
        <v>2377.5124000000001</v>
      </c>
      <c r="Q508" t="s">
        <v>3051</v>
      </c>
      <c r="R508" t="s">
        <v>75</v>
      </c>
      <c r="W508" t="s">
        <v>10729</v>
      </c>
      <c r="X508" t="s">
        <v>10739</v>
      </c>
    </row>
    <row r="509" spans="1:24">
      <c r="A509" t="s">
        <v>9</v>
      </c>
      <c r="B509" t="s">
        <v>14</v>
      </c>
      <c r="C509" t="s">
        <v>14</v>
      </c>
      <c r="D509" t="s">
        <v>117</v>
      </c>
      <c r="E509" t="s">
        <v>118</v>
      </c>
      <c r="F509" s="54">
        <v>41604</v>
      </c>
      <c r="G509" t="s">
        <v>72</v>
      </c>
      <c r="I509" t="s">
        <v>3365</v>
      </c>
      <c r="J509" t="s">
        <v>132</v>
      </c>
      <c r="K509" t="s">
        <v>3366</v>
      </c>
      <c r="L509" t="s">
        <v>3367</v>
      </c>
      <c r="M509" t="s">
        <v>3368</v>
      </c>
      <c r="N509" t="s">
        <v>85</v>
      </c>
      <c r="O509" t="s">
        <v>85</v>
      </c>
      <c r="P509">
        <v>5000</v>
      </c>
      <c r="Q509" t="s">
        <v>2969</v>
      </c>
      <c r="R509" t="s">
        <v>75</v>
      </c>
      <c r="W509" t="s">
        <v>10729</v>
      </c>
      <c r="X509" t="s">
        <v>85</v>
      </c>
    </row>
    <row r="510" spans="1:24">
      <c r="A510" t="s">
        <v>5</v>
      </c>
      <c r="B510" t="s">
        <v>17</v>
      </c>
      <c r="C510" t="s">
        <v>17</v>
      </c>
      <c r="D510" t="s">
        <v>117</v>
      </c>
      <c r="E510" t="s">
        <v>118</v>
      </c>
      <c r="F510" s="54">
        <v>41604</v>
      </c>
      <c r="G510" t="s">
        <v>119</v>
      </c>
      <c r="H510" t="s">
        <v>257</v>
      </c>
      <c r="I510" t="s">
        <v>3049</v>
      </c>
      <c r="J510" t="s">
        <v>74</v>
      </c>
      <c r="K510" t="s">
        <v>3050</v>
      </c>
      <c r="L510" t="s">
        <v>260</v>
      </c>
      <c r="M510" t="s">
        <v>261</v>
      </c>
      <c r="N510" t="s">
        <v>85</v>
      </c>
      <c r="O510" t="s">
        <v>213</v>
      </c>
      <c r="P510">
        <v>11342.516299999999</v>
      </c>
      <c r="Q510" t="s">
        <v>3051</v>
      </c>
      <c r="R510" t="s">
        <v>75</v>
      </c>
      <c r="W510" t="s">
        <v>10729</v>
      </c>
      <c r="X510" t="s">
        <v>10739</v>
      </c>
    </row>
    <row r="511" spans="1:24">
      <c r="A511" t="s">
        <v>9</v>
      </c>
      <c r="B511" t="s">
        <v>14</v>
      </c>
      <c r="C511" t="s">
        <v>14</v>
      </c>
      <c r="D511" t="s">
        <v>117</v>
      </c>
      <c r="E511" t="s">
        <v>118</v>
      </c>
      <c r="F511" s="54">
        <v>41604</v>
      </c>
      <c r="G511" t="s">
        <v>119</v>
      </c>
      <c r="I511" t="s">
        <v>3045</v>
      </c>
      <c r="J511" t="s">
        <v>132</v>
      </c>
      <c r="K511" t="s">
        <v>944</v>
      </c>
      <c r="L511" t="s">
        <v>945</v>
      </c>
      <c r="M511" t="s">
        <v>946</v>
      </c>
      <c r="N511" t="s">
        <v>85</v>
      </c>
      <c r="O511" t="s">
        <v>85</v>
      </c>
      <c r="P511">
        <v>21234</v>
      </c>
      <c r="Q511" t="s">
        <v>947</v>
      </c>
      <c r="R511" t="s">
        <v>75</v>
      </c>
      <c r="S511" t="s">
        <v>155</v>
      </c>
      <c r="T511" t="s">
        <v>156</v>
      </c>
      <c r="U511" t="s">
        <v>179</v>
      </c>
      <c r="V511" t="s">
        <v>180</v>
      </c>
      <c r="W511" t="s">
        <v>10731</v>
      </c>
      <c r="X511" t="s">
        <v>10737</v>
      </c>
    </row>
    <row r="512" spans="1:24">
      <c r="A512" t="s">
        <v>5</v>
      </c>
      <c r="B512" t="s">
        <v>12</v>
      </c>
      <c r="C512" t="s">
        <v>77</v>
      </c>
      <c r="D512" t="s">
        <v>117</v>
      </c>
      <c r="E512" t="s">
        <v>118</v>
      </c>
      <c r="F512" s="54">
        <v>41603</v>
      </c>
      <c r="G512" t="s">
        <v>72</v>
      </c>
      <c r="I512" t="s">
        <v>3572</v>
      </c>
      <c r="J512" t="s">
        <v>74</v>
      </c>
      <c r="K512" t="s">
        <v>3573</v>
      </c>
      <c r="L512" t="s">
        <v>3574</v>
      </c>
      <c r="M512" t="s">
        <v>3575</v>
      </c>
      <c r="N512" t="s">
        <v>85</v>
      </c>
      <c r="O512" t="s">
        <v>85</v>
      </c>
      <c r="P512">
        <v>15608.7408</v>
      </c>
      <c r="Q512" t="s">
        <v>3576</v>
      </c>
      <c r="R512" t="s">
        <v>75</v>
      </c>
      <c r="W512" t="s">
        <v>10729</v>
      </c>
      <c r="X512" t="s">
        <v>85</v>
      </c>
    </row>
    <row r="513" spans="1:24">
      <c r="A513" t="s">
        <v>9</v>
      </c>
      <c r="B513" t="s">
        <v>14</v>
      </c>
      <c r="C513" t="s">
        <v>14</v>
      </c>
      <c r="D513" t="s">
        <v>117</v>
      </c>
      <c r="E513" t="s">
        <v>118</v>
      </c>
      <c r="F513" s="54">
        <v>41604</v>
      </c>
      <c r="G513" t="s">
        <v>72</v>
      </c>
      <c r="I513" t="s">
        <v>3369</v>
      </c>
      <c r="J513" t="s">
        <v>132</v>
      </c>
      <c r="K513" t="s">
        <v>3370</v>
      </c>
      <c r="L513" t="s">
        <v>3371</v>
      </c>
      <c r="M513" t="s">
        <v>3372</v>
      </c>
      <c r="N513" t="s">
        <v>85</v>
      </c>
      <c r="O513" t="s">
        <v>85</v>
      </c>
      <c r="P513">
        <v>5000</v>
      </c>
      <c r="Q513" t="s">
        <v>2969</v>
      </c>
      <c r="R513" t="s">
        <v>75</v>
      </c>
      <c r="W513" t="s">
        <v>10729</v>
      </c>
      <c r="X513" t="s">
        <v>85</v>
      </c>
    </row>
    <row r="514" spans="1:24">
      <c r="A514" t="s">
        <v>9</v>
      </c>
      <c r="B514" t="s">
        <v>14</v>
      </c>
      <c r="C514" t="s">
        <v>14</v>
      </c>
      <c r="D514" t="s">
        <v>117</v>
      </c>
      <c r="E514" t="s">
        <v>118</v>
      </c>
      <c r="F514" s="54">
        <v>41604</v>
      </c>
      <c r="G514" t="s">
        <v>72</v>
      </c>
      <c r="I514" t="s">
        <v>3038</v>
      </c>
      <c r="J514" t="s">
        <v>132</v>
      </c>
      <c r="K514" t="s">
        <v>3039</v>
      </c>
      <c r="L514" t="s">
        <v>238</v>
      </c>
      <c r="M514" t="s">
        <v>76</v>
      </c>
      <c r="N514" t="s">
        <v>85</v>
      </c>
      <c r="O514" t="s">
        <v>85</v>
      </c>
      <c r="P514">
        <v>2000</v>
      </c>
      <c r="Q514" t="s">
        <v>161</v>
      </c>
      <c r="R514" t="s">
        <v>75</v>
      </c>
      <c r="W514" t="s">
        <v>10729</v>
      </c>
      <c r="X514" t="s">
        <v>10737</v>
      </c>
    </row>
    <row r="515" spans="1:24">
      <c r="A515" t="s">
        <v>9</v>
      </c>
      <c r="B515" t="s">
        <v>14</v>
      </c>
      <c r="C515" t="s">
        <v>14</v>
      </c>
      <c r="D515" t="s">
        <v>117</v>
      </c>
      <c r="E515" t="s">
        <v>118</v>
      </c>
      <c r="F515" s="54">
        <v>41604</v>
      </c>
      <c r="G515" t="s">
        <v>72</v>
      </c>
      <c r="I515" t="s">
        <v>3036</v>
      </c>
      <c r="J515" t="s">
        <v>132</v>
      </c>
      <c r="K515" t="s">
        <v>3037</v>
      </c>
      <c r="L515" t="s">
        <v>238</v>
      </c>
      <c r="M515" t="s">
        <v>76</v>
      </c>
      <c r="N515" t="s">
        <v>85</v>
      </c>
      <c r="O515" t="s">
        <v>85</v>
      </c>
      <c r="P515">
        <v>5000</v>
      </c>
      <c r="Q515" t="s">
        <v>2966</v>
      </c>
      <c r="R515" t="s">
        <v>75</v>
      </c>
      <c r="W515" t="s">
        <v>10729</v>
      </c>
      <c r="X515" t="s">
        <v>10737</v>
      </c>
    </row>
    <row r="516" spans="1:24">
      <c r="A516" t="s">
        <v>3</v>
      </c>
      <c r="B516" t="s">
        <v>113</v>
      </c>
      <c r="C516" t="s">
        <v>3158</v>
      </c>
      <c r="D516" t="s">
        <v>117</v>
      </c>
      <c r="E516" t="s">
        <v>118</v>
      </c>
      <c r="F516" s="54">
        <v>41603</v>
      </c>
      <c r="G516" t="s">
        <v>119</v>
      </c>
      <c r="I516" t="s">
        <v>3159</v>
      </c>
      <c r="J516" t="s">
        <v>73</v>
      </c>
      <c r="K516" t="s">
        <v>3160</v>
      </c>
      <c r="L516" t="s">
        <v>3161</v>
      </c>
      <c r="M516" t="s">
        <v>3162</v>
      </c>
      <c r="N516" t="s">
        <v>85</v>
      </c>
      <c r="O516" t="s">
        <v>85</v>
      </c>
      <c r="P516">
        <v>53.94</v>
      </c>
      <c r="Q516" t="s">
        <v>3163</v>
      </c>
      <c r="R516" t="s">
        <v>75</v>
      </c>
      <c r="W516" t="s">
        <v>10730</v>
      </c>
      <c r="X516" t="s">
        <v>85</v>
      </c>
    </row>
    <row r="517" spans="1:24">
      <c r="A517" t="s">
        <v>9</v>
      </c>
      <c r="B517" t="s">
        <v>14</v>
      </c>
      <c r="C517" t="s">
        <v>14</v>
      </c>
      <c r="D517" t="s">
        <v>117</v>
      </c>
      <c r="E517" t="s">
        <v>118</v>
      </c>
      <c r="F517" s="54">
        <v>41604</v>
      </c>
      <c r="G517" t="s">
        <v>119</v>
      </c>
      <c r="I517" t="s">
        <v>3024</v>
      </c>
      <c r="J517" t="s">
        <v>132</v>
      </c>
      <c r="K517" t="s">
        <v>944</v>
      </c>
      <c r="L517" t="s">
        <v>945</v>
      </c>
      <c r="M517" t="s">
        <v>946</v>
      </c>
      <c r="N517" t="s">
        <v>85</v>
      </c>
      <c r="O517" t="s">
        <v>85</v>
      </c>
      <c r="P517">
        <v>-21234</v>
      </c>
      <c r="Q517" t="s">
        <v>947</v>
      </c>
      <c r="R517" t="s">
        <v>75</v>
      </c>
      <c r="S517" t="s">
        <v>155</v>
      </c>
      <c r="T517" t="s">
        <v>156</v>
      </c>
      <c r="U517" t="s">
        <v>179</v>
      </c>
      <c r="V517" t="s">
        <v>180</v>
      </c>
      <c r="W517" t="s">
        <v>10729</v>
      </c>
      <c r="X517" t="s">
        <v>10737</v>
      </c>
    </row>
    <row r="518" spans="1:24">
      <c r="A518" t="s">
        <v>9</v>
      </c>
      <c r="B518" t="s">
        <v>14</v>
      </c>
      <c r="C518" t="s">
        <v>14</v>
      </c>
      <c r="D518" t="s">
        <v>117</v>
      </c>
      <c r="E518" t="s">
        <v>118</v>
      </c>
      <c r="F518" s="54">
        <v>41605</v>
      </c>
      <c r="G518" t="s">
        <v>119</v>
      </c>
      <c r="I518" t="s">
        <v>3200</v>
      </c>
      <c r="J518" t="s">
        <v>132</v>
      </c>
      <c r="K518" t="s">
        <v>3201</v>
      </c>
      <c r="L518" t="s">
        <v>4492</v>
      </c>
      <c r="M518" t="s">
        <v>4493</v>
      </c>
      <c r="N518" t="s">
        <v>85</v>
      </c>
      <c r="O518" t="s">
        <v>85</v>
      </c>
      <c r="P518">
        <v>66100</v>
      </c>
      <c r="Q518" t="s">
        <v>3202</v>
      </c>
      <c r="R518" t="s">
        <v>75</v>
      </c>
      <c r="S518" t="s">
        <v>155</v>
      </c>
      <c r="T518" t="s">
        <v>785</v>
      </c>
      <c r="U518" t="s">
        <v>321</v>
      </c>
      <c r="V518" t="s">
        <v>321</v>
      </c>
      <c r="W518" t="s">
        <v>10730</v>
      </c>
      <c r="X518" t="s">
        <v>85</v>
      </c>
    </row>
    <row r="519" spans="1:24">
      <c r="A519" t="s">
        <v>9</v>
      </c>
      <c r="B519" t="s">
        <v>14</v>
      </c>
      <c r="C519" t="s">
        <v>14</v>
      </c>
      <c r="D519" t="s">
        <v>117</v>
      </c>
      <c r="E519" t="s">
        <v>118</v>
      </c>
      <c r="F519" s="54">
        <v>41605</v>
      </c>
      <c r="G519" t="s">
        <v>72</v>
      </c>
      <c r="H519" t="s">
        <v>194</v>
      </c>
      <c r="I519" t="s">
        <v>3246</v>
      </c>
      <c r="J519" t="s">
        <v>132</v>
      </c>
      <c r="K519" t="s">
        <v>3247</v>
      </c>
      <c r="L519" t="s">
        <v>197</v>
      </c>
      <c r="M519" t="s">
        <v>198</v>
      </c>
      <c r="N519" t="s">
        <v>85</v>
      </c>
      <c r="O519" t="s">
        <v>199</v>
      </c>
      <c r="P519">
        <v>28842</v>
      </c>
      <c r="Q519" t="s">
        <v>3248</v>
      </c>
      <c r="R519" t="s">
        <v>75</v>
      </c>
      <c r="S519" t="s">
        <v>155</v>
      </c>
      <c r="T519" t="s">
        <v>201</v>
      </c>
      <c r="U519" t="s">
        <v>202</v>
      </c>
      <c r="V519" t="s">
        <v>202</v>
      </c>
      <c r="W519" t="s">
        <v>10729</v>
      </c>
      <c r="X519" t="s">
        <v>10739</v>
      </c>
    </row>
    <row r="520" spans="1:24">
      <c r="A520" t="s">
        <v>5</v>
      </c>
      <c r="B520" t="s">
        <v>17</v>
      </c>
      <c r="C520" t="s">
        <v>17</v>
      </c>
      <c r="D520" t="s">
        <v>117</v>
      </c>
      <c r="E520" t="s">
        <v>118</v>
      </c>
      <c r="F520" s="54">
        <v>41605</v>
      </c>
      <c r="G520" t="s">
        <v>5650</v>
      </c>
      <c r="I520" t="s">
        <v>5653</v>
      </c>
      <c r="J520" t="s">
        <v>74</v>
      </c>
      <c r="K520" t="s">
        <v>3376</v>
      </c>
      <c r="L520" t="s">
        <v>238</v>
      </c>
      <c r="M520" t="s">
        <v>76</v>
      </c>
      <c r="N520" t="s">
        <v>85</v>
      </c>
      <c r="O520" t="s">
        <v>1004</v>
      </c>
      <c r="P520">
        <v>1737.606</v>
      </c>
      <c r="Q520" t="s">
        <v>3377</v>
      </c>
      <c r="R520" t="s">
        <v>75</v>
      </c>
      <c r="W520" t="s">
        <v>10729</v>
      </c>
      <c r="X520" t="s">
        <v>10739</v>
      </c>
    </row>
    <row r="521" spans="1:24">
      <c r="A521" t="s">
        <v>5</v>
      </c>
      <c r="B521" t="s">
        <v>17</v>
      </c>
      <c r="C521" t="s">
        <v>17</v>
      </c>
      <c r="D521" t="s">
        <v>117</v>
      </c>
      <c r="E521" t="s">
        <v>118</v>
      </c>
      <c r="F521" s="54">
        <v>41605</v>
      </c>
      <c r="G521" t="s">
        <v>119</v>
      </c>
      <c r="I521" t="s">
        <v>3388</v>
      </c>
      <c r="J521" t="s">
        <v>74</v>
      </c>
      <c r="K521" t="s">
        <v>3389</v>
      </c>
      <c r="L521" t="s">
        <v>2293</v>
      </c>
      <c r="M521" t="s">
        <v>2294</v>
      </c>
      <c r="N521" t="s">
        <v>85</v>
      </c>
      <c r="O521" t="s">
        <v>85</v>
      </c>
      <c r="P521">
        <v>124.0065</v>
      </c>
      <c r="Q521" t="s">
        <v>3390</v>
      </c>
      <c r="R521" t="s">
        <v>75</v>
      </c>
      <c r="W521" t="s">
        <v>10729</v>
      </c>
      <c r="X521" t="s">
        <v>85</v>
      </c>
    </row>
    <row r="522" spans="1:24">
      <c r="A522" t="s">
        <v>3</v>
      </c>
      <c r="B522" t="s">
        <v>114</v>
      </c>
      <c r="C522" t="s">
        <v>116</v>
      </c>
      <c r="D522" t="s">
        <v>117</v>
      </c>
      <c r="E522" t="s">
        <v>118</v>
      </c>
      <c r="F522" s="54">
        <v>41593</v>
      </c>
      <c r="G522" t="s">
        <v>119</v>
      </c>
      <c r="I522" t="s">
        <v>2417</v>
      </c>
      <c r="J522" t="s">
        <v>73</v>
      </c>
      <c r="K522" t="s">
        <v>2418</v>
      </c>
      <c r="L522" t="s">
        <v>2959</v>
      </c>
      <c r="M522" t="s">
        <v>2960</v>
      </c>
      <c r="N522" t="s">
        <v>85</v>
      </c>
      <c r="O522" t="s">
        <v>85</v>
      </c>
      <c r="P522">
        <v>1803.6576</v>
      </c>
      <c r="Q522" t="s">
        <v>2419</v>
      </c>
      <c r="R522" t="s">
        <v>75</v>
      </c>
      <c r="W522" t="s">
        <v>10729</v>
      </c>
      <c r="X522" t="s">
        <v>85</v>
      </c>
    </row>
    <row r="523" spans="1:24">
      <c r="A523" t="s">
        <v>5</v>
      </c>
      <c r="B523" t="s">
        <v>7</v>
      </c>
      <c r="C523" t="s">
        <v>7</v>
      </c>
      <c r="D523" t="s">
        <v>117</v>
      </c>
      <c r="E523" t="s">
        <v>118</v>
      </c>
      <c r="F523" s="54">
        <v>41598</v>
      </c>
      <c r="G523" t="s">
        <v>119</v>
      </c>
      <c r="I523" t="s">
        <v>2246</v>
      </c>
      <c r="J523" t="s">
        <v>74</v>
      </c>
      <c r="K523" t="s">
        <v>2247</v>
      </c>
      <c r="L523" t="s">
        <v>238</v>
      </c>
      <c r="M523" t="s">
        <v>76</v>
      </c>
      <c r="N523" t="s">
        <v>85</v>
      </c>
      <c r="O523" t="s">
        <v>85</v>
      </c>
      <c r="P523">
        <v>2266.5095000000001</v>
      </c>
      <c r="Q523" t="s">
        <v>2248</v>
      </c>
      <c r="R523" t="s">
        <v>75</v>
      </c>
      <c r="W523" t="s">
        <v>10729</v>
      </c>
      <c r="X523" t="s">
        <v>10737</v>
      </c>
    </row>
    <row r="524" spans="1:24">
      <c r="A524" t="s">
        <v>3</v>
      </c>
      <c r="B524" t="s">
        <v>112</v>
      </c>
      <c r="C524" t="s">
        <v>269</v>
      </c>
      <c r="D524" t="s">
        <v>117</v>
      </c>
      <c r="E524" t="s">
        <v>118</v>
      </c>
      <c r="F524" s="54">
        <v>41593</v>
      </c>
      <c r="G524" t="s">
        <v>72</v>
      </c>
      <c r="H524" t="s">
        <v>1538</v>
      </c>
      <c r="I524" t="s">
        <v>599</v>
      </c>
      <c r="J524" t="s">
        <v>73</v>
      </c>
      <c r="K524" t="s">
        <v>600</v>
      </c>
      <c r="L524" t="s">
        <v>2439</v>
      </c>
      <c r="M524" t="s">
        <v>2440</v>
      </c>
      <c r="N524" t="s">
        <v>85</v>
      </c>
      <c r="O524" t="s">
        <v>85</v>
      </c>
      <c r="P524">
        <v>-4596.1935999999996</v>
      </c>
      <c r="Q524" t="s">
        <v>601</v>
      </c>
      <c r="R524" t="s">
        <v>75</v>
      </c>
      <c r="W524" t="s">
        <v>10729</v>
      </c>
      <c r="X524" t="s">
        <v>85</v>
      </c>
    </row>
    <row r="525" spans="1:24">
      <c r="A525" t="s">
        <v>5</v>
      </c>
      <c r="B525" t="s">
        <v>16</v>
      </c>
      <c r="C525" t="s">
        <v>866</v>
      </c>
      <c r="D525" t="s">
        <v>117</v>
      </c>
      <c r="E525" t="s">
        <v>118</v>
      </c>
      <c r="F525" s="54">
        <v>41593</v>
      </c>
      <c r="G525" t="s">
        <v>72</v>
      </c>
      <c r="I525" t="s">
        <v>2350</v>
      </c>
      <c r="J525" t="s">
        <v>74</v>
      </c>
      <c r="K525" t="s">
        <v>2351</v>
      </c>
      <c r="L525" t="s">
        <v>869</v>
      </c>
      <c r="M525" t="s">
        <v>870</v>
      </c>
      <c r="N525" t="s">
        <v>85</v>
      </c>
      <c r="O525" t="s">
        <v>85</v>
      </c>
      <c r="P525">
        <v>5349.4422000000004</v>
      </c>
      <c r="Q525" t="s">
        <v>2352</v>
      </c>
      <c r="R525" t="s">
        <v>75</v>
      </c>
      <c r="W525" t="s">
        <v>10729</v>
      </c>
      <c r="X525" t="s">
        <v>85</v>
      </c>
    </row>
    <row r="526" spans="1:24">
      <c r="A526" t="s">
        <v>3</v>
      </c>
      <c r="B526" t="s">
        <v>8</v>
      </c>
      <c r="C526" t="s">
        <v>124</v>
      </c>
      <c r="D526" t="s">
        <v>117</v>
      </c>
      <c r="E526" t="s">
        <v>118</v>
      </c>
      <c r="F526" s="54">
        <v>41593</v>
      </c>
      <c r="G526" t="s">
        <v>290</v>
      </c>
      <c r="I526" t="s">
        <v>2397</v>
      </c>
      <c r="J526" t="s">
        <v>73</v>
      </c>
      <c r="K526" t="s">
        <v>2398</v>
      </c>
      <c r="L526" t="s">
        <v>128</v>
      </c>
      <c r="M526" t="s">
        <v>129</v>
      </c>
      <c r="N526" t="s">
        <v>213</v>
      </c>
      <c r="O526" t="s">
        <v>85</v>
      </c>
      <c r="P526">
        <v>189.95529999999999</v>
      </c>
      <c r="Q526" t="s">
        <v>2399</v>
      </c>
      <c r="R526" t="s">
        <v>75</v>
      </c>
      <c r="W526" t="s">
        <v>10729</v>
      </c>
      <c r="X526" t="s">
        <v>85</v>
      </c>
    </row>
    <row r="527" spans="1:24">
      <c r="A527" t="s">
        <v>3</v>
      </c>
      <c r="B527" t="s">
        <v>13</v>
      </c>
      <c r="C527" t="s">
        <v>217</v>
      </c>
      <c r="D527" t="s">
        <v>117</v>
      </c>
      <c r="E527" t="s">
        <v>118</v>
      </c>
      <c r="F527" s="54">
        <v>41593</v>
      </c>
      <c r="G527" t="s">
        <v>290</v>
      </c>
      <c r="I527" t="s">
        <v>2360</v>
      </c>
      <c r="J527" t="s">
        <v>73</v>
      </c>
      <c r="K527" t="s">
        <v>2361</v>
      </c>
      <c r="L527" t="s">
        <v>2362</v>
      </c>
      <c r="M527" t="s">
        <v>2363</v>
      </c>
      <c r="N527" t="s">
        <v>85</v>
      </c>
      <c r="O527" t="s">
        <v>213</v>
      </c>
      <c r="P527">
        <v>311.2414</v>
      </c>
      <c r="Q527" t="s">
        <v>2364</v>
      </c>
      <c r="R527" t="s">
        <v>75</v>
      </c>
      <c r="W527" t="s">
        <v>10729</v>
      </c>
      <c r="X527" t="s">
        <v>10739</v>
      </c>
    </row>
    <row r="528" spans="1:24">
      <c r="A528" t="s">
        <v>3</v>
      </c>
      <c r="B528" t="s">
        <v>114</v>
      </c>
      <c r="C528" t="s">
        <v>1221</v>
      </c>
      <c r="D528" t="s">
        <v>117</v>
      </c>
      <c r="E528" t="s">
        <v>118</v>
      </c>
      <c r="F528" s="54">
        <v>41593</v>
      </c>
      <c r="G528" t="s">
        <v>119</v>
      </c>
      <c r="I528" t="s">
        <v>2353</v>
      </c>
      <c r="J528" t="s">
        <v>73</v>
      </c>
      <c r="K528" t="s">
        <v>2354</v>
      </c>
      <c r="L528" t="s">
        <v>2355</v>
      </c>
      <c r="M528" t="s">
        <v>2356</v>
      </c>
      <c r="N528" t="s">
        <v>85</v>
      </c>
      <c r="O528" t="s">
        <v>85</v>
      </c>
      <c r="P528">
        <v>38553.833700000003</v>
      </c>
      <c r="Q528" t="s">
        <v>2357</v>
      </c>
      <c r="R528" t="s">
        <v>75</v>
      </c>
      <c r="W528" t="s">
        <v>10729</v>
      </c>
      <c r="X528" t="s">
        <v>85</v>
      </c>
    </row>
    <row r="529" spans="1:24">
      <c r="A529" t="s">
        <v>3</v>
      </c>
      <c r="B529" t="s">
        <v>13</v>
      </c>
      <c r="C529" t="s">
        <v>217</v>
      </c>
      <c r="D529" t="s">
        <v>117</v>
      </c>
      <c r="E529" t="s">
        <v>118</v>
      </c>
      <c r="F529" s="54">
        <v>41593</v>
      </c>
      <c r="G529" t="s">
        <v>72</v>
      </c>
      <c r="I529" t="s">
        <v>2365</v>
      </c>
      <c r="J529" t="s">
        <v>73</v>
      </c>
      <c r="K529" t="s">
        <v>2366</v>
      </c>
      <c r="L529" t="s">
        <v>2175</v>
      </c>
      <c r="M529" t="s">
        <v>2176</v>
      </c>
      <c r="N529" t="s">
        <v>85</v>
      </c>
      <c r="O529" t="s">
        <v>85</v>
      </c>
      <c r="P529">
        <v>501.81470000000002</v>
      </c>
      <c r="Q529" t="s">
        <v>2367</v>
      </c>
      <c r="R529" t="s">
        <v>75</v>
      </c>
      <c r="W529" t="s">
        <v>10729</v>
      </c>
      <c r="X529" t="s">
        <v>85</v>
      </c>
    </row>
    <row r="530" spans="1:24">
      <c r="A530" t="s">
        <v>9</v>
      </c>
      <c r="B530" t="s">
        <v>14</v>
      </c>
      <c r="C530" t="s">
        <v>14</v>
      </c>
      <c r="D530" t="s">
        <v>117</v>
      </c>
      <c r="E530" t="s">
        <v>118</v>
      </c>
      <c r="F530" s="54">
        <v>41585</v>
      </c>
      <c r="G530" t="s">
        <v>5650</v>
      </c>
      <c r="H530" t="s">
        <v>181</v>
      </c>
      <c r="I530" t="s">
        <v>5630</v>
      </c>
      <c r="J530" t="s">
        <v>132</v>
      </c>
      <c r="K530" t="s">
        <v>5631</v>
      </c>
      <c r="L530" t="s">
        <v>1082</v>
      </c>
      <c r="M530" t="s">
        <v>1083</v>
      </c>
      <c r="N530" t="s">
        <v>85</v>
      </c>
      <c r="O530" t="s">
        <v>85</v>
      </c>
      <c r="P530">
        <v>-25000</v>
      </c>
      <c r="Q530" t="s">
        <v>5632</v>
      </c>
      <c r="R530" t="s">
        <v>75</v>
      </c>
      <c r="S530" t="s">
        <v>155</v>
      </c>
      <c r="T530" t="s">
        <v>286</v>
      </c>
      <c r="U530" t="s">
        <v>179</v>
      </c>
      <c r="V530" t="s">
        <v>364</v>
      </c>
      <c r="W530" t="s">
        <v>10729</v>
      </c>
      <c r="X530" t="s">
        <v>85</v>
      </c>
    </row>
    <row r="531" spans="1:24">
      <c r="A531" t="s">
        <v>9</v>
      </c>
      <c r="B531" t="s">
        <v>14</v>
      </c>
      <c r="C531" t="s">
        <v>14</v>
      </c>
      <c r="D531" t="s">
        <v>117</v>
      </c>
      <c r="E531" t="s">
        <v>118</v>
      </c>
      <c r="F531" s="54">
        <v>41585</v>
      </c>
      <c r="G531" t="s">
        <v>119</v>
      </c>
      <c r="H531" t="s">
        <v>443</v>
      </c>
      <c r="I531" t="s">
        <v>444</v>
      </c>
      <c r="J531" t="s">
        <v>132</v>
      </c>
      <c r="K531" t="s">
        <v>445</v>
      </c>
      <c r="L531" t="s">
        <v>446</v>
      </c>
      <c r="M531" t="s">
        <v>447</v>
      </c>
      <c r="N531" t="s">
        <v>85</v>
      </c>
      <c r="O531" t="s">
        <v>199</v>
      </c>
      <c r="P531">
        <v>64984.02</v>
      </c>
      <c r="Q531" t="s">
        <v>448</v>
      </c>
      <c r="R531" t="s">
        <v>75</v>
      </c>
      <c r="S531" t="s">
        <v>155</v>
      </c>
      <c r="T531" t="s">
        <v>449</v>
      </c>
      <c r="U531" t="s">
        <v>450</v>
      </c>
      <c r="V531" t="s">
        <v>451</v>
      </c>
      <c r="W531" t="s">
        <v>10731</v>
      </c>
      <c r="X531" t="s">
        <v>10739</v>
      </c>
    </row>
    <row r="532" spans="1:24">
      <c r="A532" t="s">
        <v>5</v>
      </c>
      <c r="B532" t="s">
        <v>12</v>
      </c>
      <c r="C532" t="s">
        <v>77</v>
      </c>
      <c r="D532" t="s">
        <v>117</v>
      </c>
      <c r="E532" t="s">
        <v>118</v>
      </c>
      <c r="F532" s="54">
        <v>41596</v>
      </c>
      <c r="G532" t="s">
        <v>290</v>
      </c>
      <c r="I532" t="s">
        <v>2442</v>
      </c>
      <c r="J532" t="s">
        <v>74</v>
      </c>
      <c r="K532" t="s">
        <v>2443</v>
      </c>
      <c r="L532" t="s">
        <v>776</v>
      </c>
      <c r="M532" t="s">
        <v>777</v>
      </c>
      <c r="N532" t="s">
        <v>85</v>
      </c>
      <c r="O532" t="s">
        <v>213</v>
      </c>
      <c r="P532">
        <v>2145.4924000000001</v>
      </c>
      <c r="Q532" t="s">
        <v>2444</v>
      </c>
      <c r="R532" t="s">
        <v>75</v>
      </c>
      <c r="W532" t="s">
        <v>10729</v>
      </c>
      <c r="X532" t="s">
        <v>10739</v>
      </c>
    </row>
    <row r="533" spans="1:24">
      <c r="A533" t="s">
        <v>5</v>
      </c>
      <c r="B533" t="s">
        <v>17</v>
      </c>
      <c r="C533" t="s">
        <v>17</v>
      </c>
      <c r="D533" t="s">
        <v>117</v>
      </c>
      <c r="E533" t="s">
        <v>118</v>
      </c>
      <c r="F533" s="54">
        <v>41605</v>
      </c>
      <c r="G533" t="s">
        <v>290</v>
      </c>
      <c r="I533" t="s">
        <v>3391</v>
      </c>
      <c r="J533" t="s">
        <v>74</v>
      </c>
      <c r="K533" t="s">
        <v>3376</v>
      </c>
      <c r="L533" t="s">
        <v>238</v>
      </c>
      <c r="M533" t="s">
        <v>76</v>
      </c>
      <c r="N533" t="s">
        <v>85</v>
      </c>
      <c r="O533" t="s">
        <v>1004</v>
      </c>
      <c r="P533">
        <v>-5.0549999999999997</v>
      </c>
      <c r="Q533" t="s">
        <v>3377</v>
      </c>
      <c r="R533" t="s">
        <v>75</v>
      </c>
      <c r="W533" t="s">
        <v>10729</v>
      </c>
      <c r="X533" t="s">
        <v>10739</v>
      </c>
    </row>
    <row r="534" spans="1:24">
      <c r="A534" t="s">
        <v>3</v>
      </c>
      <c r="B534" t="s">
        <v>8</v>
      </c>
      <c r="C534" t="s">
        <v>78</v>
      </c>
      <c r="D534" t="s">
        <v>117</v>
      </c>
      <c r="E534" t="s">
        <v>118</v>
      </c>
      <c r="F534" s="54">
        <v>41590</v>
      </c>
      <c r="G534" t="s">
        <v>290</v>
      </c>
      <c r="I534" t="s">
        <v>557</v>
      </c>
      <c r="J534" t="s">
        <v>73</v>
      </c>
      <c r="K534" t="s">
        <v>558</v>
      </c>
      <c r="L534" t="s">
        <v>110</v>
      </c>
      <c r="M534" t="s">
        <v>111</v>
      </c>
      <c r="N534" t="s">
        <v>85</v>
      </c>
      <c r="O534" t="s">
        <v>85</v>
      </c>
      <c r="P534">
        <v>1776.0583999999999</v>
      </c>
      <c r="Q534" t="s">
        <v>559</v>
      </c>
      <c r="R534" t="s">
        <v>75</v>
      </c>
      <c r="W534" t="s">
        <v>10729</v>
      </c>
      <c r="X534" t="s">
        <v>85</v>
      </c>
    </row>
    <row r="535" spans="1:24">
      <c r="A535" t="s">
        <v>3</v>
      </c>
      <c r="B535" t="s">
        <v>115</v>
      </c>
      <c r="C535" t="s">
        <v>602</v>
      </c>
      <c r="D535" t="s">
        <v>117</v>
      </c>
      <c r="E535" t="s">
        <v>118</v>
      </c>
      <c r="F535" s="54">
        <v>41590</v>
      </c>
      <c r="G535" t="s">
        <v>119</v>
      </c>
      <c r="I535" t="s">
        <v>603</v>
      </c>
      <c r="J535" t="s">
        <v>73</v>
      </c>
      <c r="K535" t="s">
        <v>604</v>
      </c>
      <c r="L535" t="s">
        <v>605</v>
      </c>
      <c r="M535" t="s">
        <v>606</v>
      </c>
      <c r="N535" t="s">
        <v>85</v>
      </c>
      <c r="O535" t="s">
        <v>85</v>
      </c>
      <c r="P535">
        <v>21496.0576</v>
      </c>
      <c r="Q535" t="s">
        <v>607</v>
      </c>
      <c r="R535" t="s">
        <v>75</v>
      </c>
      <c r="W535" t="s">
        <v>10729</v>
      </c>
      <c r="X535" t="s">
        <v>85</v>
      </c>
    </row>
    <row r="536" spans="1:24">
      <c r="A536" t="s">
        <v>3</v>
      </c>
      <c r="B536" t="s">
        <v>115</v>
      </c>
      <c r="C536" t="s">
        <v>602</v>
      </c>
      <c r="D536" t="s">
        <v>117</v>
      </c>
      <c r="E536" t="s">
        <v>118</v>
      </c>
      <c r="F536" s="54">
        <v>41590</v>
      </c>
      <c r="G536" t="s">
        <v>119</v>
      </c>
      <c r="I536" t="s">
        <v>603</v>
      </c>
      <c r="J536" t="s">
        <v>73</v>
      </c>
      <c r="K536" t="s">
        <v>604</v>
      </c>
      <c r="L536" t="s">
        <v>605</v>
      </c>
      <c r="M536" t="s">
        <v>606</v>
      </c>
      <c r="N536" t="s">
        <v>85</v>
      </c>
      <c r="O536" t="s">
        <v>85</v>
      </c>
      <c r="P536">
        <v>11756.3894</v>
      </c>
      <c r="Q536" t="s">
        <v>607</v>
      </c>
      <c r="R536" t="s">
        <v>75</v>
      </c>
      <c r="W536" t="s">
        <v>10729</v>
      </c>
      <c r="X536" t="s">
        <v>85</v>
      </c>
    </row>
    <row r="537" spans="1:24">
      <c r="A537" t="s">
        <v>3</v>
      </c>
      <c r="B537" t="s">
        <v>113</v>
      </c>
      <c r="C537" t="s">
        <v>498</v>
      </c>
      <c r="D537" t="s">
        <v>117</v>
      </c>
      <c r="E537" t="s">
        <v>118</v>
      </c>
      <c r="F537" s="54">
        <v>41590</v>
      </c>
      <c r="G537" t="s">
        <v>290</v>
      </c>
      <c r="I537" t="s">
        <v>535</v>
      </c>
      <c r="J537" t="s">
        <v>73</v>
      </c>
      <c r="K537" t="s">
        <v>536</v>
      </c>
      <c r="L537" t="s">
        <v>537</v>
      </c>
      <c r="M537" t="s">
        <v>538</v>
      </c>
      <c r="N537" t="s">
        <v>85</v>
      </c>
      <c r="O537" t="s">
        <v>85</v>
      </c>
      <c r="P537">
        <v>10636.273800000001</v>
      </c>
      <c r="Q537" t="s">
        <v>539</v>
      </c>
      <c r="R537" t="s">
        <v>75</v>
      </c>
      <c r="W537" t="s">
        <v>10729</v>
      </c>
      <c r="X537" t="s">
        <v>85</v>
      </c>
    </row>
    <row r="538" spans="1:24">
      <c r="A538" t="s">
        <v>3</v>
      </c>
      <c r="B538" t="s">
        <v>113</v>
      </c>
      <c r="C538" t="s">
        <v>498</v>
      </c>
      <c r="D538" t="s">
        <v>117</v>
      </c>
      <c r="E538" t="s">
        <v>118</v>
      </c>
      <c r="F538" s="54">
        <v>41590</v>
      </c>
      <c r="G538" t="s">
        <v>290</v>
      </c>
      <c r="I538" t="s">
        <v>535</v>
      </c>
      <c r="J538" t="s">
        <v>73</v>
      </c>
      <c r="K538" t="s">
        <v>536</v>
      </c>
      <c r="L538" t="s">
        <v>537</v>
      </c>
      <c r="M538" t="s">
        <v>538</v>
      </c>
      <c r="N538" t="s">
        <v>85</v>
      </c>
      <c r="O538" t="s">
        <v>85</v>
      </c>
      <c r="P538">
        <v>23931.968099999998</v>
      </c>
      <c r="Q538" t="s">
        <v>539</v>
      </c>
      <c r="R538" t="s">
        <v>75</v>
      </c>
      <c r="W538" t="s">
        <v>10729</v>
      </c>
      <c r="X538" t="s">
        <v>85</v>
      </c>
    </row>
    <row r="539" spans="1:24">
      <c r="A539" t="s">
        <v>5</v>
      </c>
      <c r="B539" t="s">
        <v>17</v>
      </c>
      <c r="C539" t="s">
        <v>17</v>
      </c>
      <c r="D539" t="s">
        <v>117</v>
      </c>
      <c r="E539" t="s">
        <v>118</v>
      </c>
      <c r="F539" s="54">
        <v>41605</v>
      </c>
      <c r="G539" t="s">
        <v>290</v>
      </c>
      <c r="I539" t="s">
        <v>3379</v>
      </c>
      <c r="J539" t="s">
        <v>74</v>
      </c>
      <c r="K539" t="s">
        <v>3376</v>
      </c>
      <c r="L539" t="s">
        <v>238</v>
      </c>
      <c r="M539" t="s">
        <v>76</v>
      </c>
      <c r="N539" t="s">
        <v>85</v>
      </c>
      <c r="O539" t="s">
        <v>1004</v>
      </c>
      <c r="P539">
        <v>5.0549999999999997</v>
      </c>
      <c r="Q539" t="s">
        <v>3377</v>
      </c>
      <c r="R539" t="s">
        <v>75</v>
      </c>
      <c r="W539" t="s">
        <v>10729</v>
      </c>
      <c r="X539" t="s">
        <v>10739</v>
      </c>
    </row>
    <row r="540" spans="1:24">
      <c r="A540" t="s">
        <v>5</v>
      </c>
      <c r="B540" t="s">
        <v>17</v>
      </c>
      <c r="C540" t="s">
        <v>17</v>
      </c>
      <c r="D540" t="s">
        <v>117</v>
      </c>
      <c r="E540" t="s">
        <v>118</v>
      </c>
      <c r="F540" s="54">
        <v>41605</v>
      </c>
      <c r="G540" t="s">
        <v>290</v>
      </c>
      <c r="I540" t="s">
        <v>3386</v>
      </c>
      <c r="J540" t="s">
        <v>74</v>
      </c>
      <c r="K540" t="s">
        <v>1393</v>
      </c>
      <c r="L540" t="s">
        <v>238</v>
      </c>
      <c r="M540" t="s">
        <v>76</v>
      </c>
      <c r="N540" t="s">
        <v>85</v>
      </c>
      <c r="O540" t="s">
        <v>1004</v>
      </c>
      <c r="P540">
        <v>34.745899999999999</v>
      </c>
      <c r="Q540" t="s">
        <v>1394</v>
      </c>
      <c r="R540" t="s">
        <v>75</v>
      </c>
      <c r="W540" t="s">
        <v>10730</v>
      </c>
      <c r="X540" t="s">
        <v>10739</v>
      </c>
    </row>
    <row r="541" spans="1:24">
      <c r="A541" t="s">
        <v>5</v>
      </c>
      <c r="B541" t="s">
        <v>17</v>
      </c>
      <c r="C541" t="s">
        <v>17</v>
      </c>
      <c r="D541" t="s">
        <v>117</v>
      </c>
      <c r="E541" t="s">
        <v>118</v>
      </c>
      <c r="F541" s="54">
        <v>41605</v>
      </c>
      <c r="G541" t="s">
        <v>290</v>
      </c>
      <c r="I541" t="s">
        <v>3378</v>
      </c>
      <c r="J541" t="s">
        <v>74</v>
      </c>
      <c r="K541" t="s">
        <v>1393</v>
      </c>
      <c r="L541" t="s">
        <v>238</v>
      </c>
      <c r="M541" t="s">
        <v>76</v>
      </c>
      <c r="N541" t="s">
        <v>85</v>
      </c>
      <c r="O541" t="s">
        <v>1004</v>
      </c>
      <c r="P541">
        <v>-34.745899999999999</v>
      </c>
      <c r="Q541" t="s">
        <v>1394</v>
      </c>
      <c r="R541" t="s">
        <v>75</v>
      </c>
      <c r="W541" t="s">
        <v>10729</v>
      </c>
      <c r="X541" t="s">
        <v>10739</v>
      </c>
    </row>
    <row r="542" spans="1:24">
      <c r="A542" t="s">
        <v>3</v>
      </c>
      <c r="B542" t="s">
        <v>113</v>
      </c>
      <c r="C542" t="s">
        <v>498</v>
      </c>
      <c r="D542" t="s">
        <v>117</v>
      </c>
      <c r="E542" t="s">
        <v>118</v>
      </c>
      <c r="F542" s="54">
        <v>41590</v>
      </c>
      <c r="G542" t="s">
        <v>290</v>
      </c>
      <c r="I542" t="s">
        <v>535</v>
      </c>
      <c r="J542" t="s">
        <v>73</v>
      </c>
      <c r="K542" t="s">
        <v>536</v>
      </c>
      <c r="L542" t="s">
        <v>537</v>
      </c>
      <c r="M542" t="s">
        <v>538</v>
      </c>
      <c r="N542" t="s">
        <v>85</v>
      </c>
      <c r="O542" t="s">
        <v>85</v>
      </c>
      <c r="P542">
        <v>15954.4107</v>
      </c>
      <c r="Q542" t="s">
        <v>539</v>
      </c>
      <c r="R542" t="s">
        <v>75</v>
      </c>
      <c r="W542" t="s">
        <v>10729</v>
      </c>
      <c r="X542" t="s">
        <v>85</v>
      </c>
    </row>
    <row r="543" spans="1:24">
      <c r="A543" t="s">
        <v>3</v>
      </c>
      <c r="B543" t="s">
        <v>8</v>
      </c>
      <c r="C543" t="s">
        <v>540</v>
      </c>
      <c r="D543" t="s">
        <v>117</v>
      </c>
      <c r="E543" t="s">
        <v>118</v>
      </c>
      <c r="F543" s="54">
        <v>41590</v>
      </c>
      <c r="G543" t="s">
        <v>290</v>
      </c>
      <c r="I543" t="s">
        <v>541</v>
      </c>
      <c r="J543" t="s">
        <v>73</v>
      </c>
      <c r="K543" t="s">
        <v>542</v>
      </c>
      <c r="L543" t="s">
        <v>543</v>
      </c>
      <c r="M543" t="s">
        <v>544</v>
      </c>
      <c r="N543" t="s">
        <v>85</v>
      </c>
      <c r="O543" t="s">
        <v>85</v>
      </c>
      <c r="P543">
        <v>833.56449999999995</v>
      </c>
      <c r="Q543" t="s">
        <v>545</v>
      </c>
      <c r="R543" t="s">
        <v>75</v>
      </c>
      <c r="W543" t="s">
        <v>10729</v>
      </c>
      <c r="X543" t="s">
        <v>85</v>
      </c>
    </row>
    <row r="544" spans="1:24">
      <c r="A544" t="s">
        <v>3</v>
      </c>
      <c r="B544" t="s">
        <v>8</v>
      </c>
      <c r="C544" t="s">
        <v>540</v>
      </c>
      <c r="D544" t="s">
        <v>117</v>
      </c>
      <c r="E544" t="s">
        <v>118</v>
      </c>
      <c r="F544" s="54">
        <v>41590</v>
      </c>
      <c r="G544" t="s">
        <v>290</v>
      </c>
      <c r="I544" t="s">
        <v>541</v>
      </c>
      <c r="J544" t="s">
        <v>73</v>
      </c>
      <c r="K544" t="s">
        <v>542</v>
      </c>
      <c r="L544" t="s">
        <v>543</v>
      </c>
      <c r="M544" t="s">
        <v>544</v>
      </c>
      <c r="N544" t="s">
        <v>85</v>
      </c>
      <c r="O544" t="s">
        <v>85</v>
      </c>
      <c r="P544">
        <v>8335.5221000000001</v>
      </c>
      <c r="Q544" t="s">
        <v>545</v>
      </c>
      <c r="R544" t="s">
        <v>75</v>
      </c>
      <c r="W544" t="s">
        <v>10729</v>
      </c>
      <c r="X544" t="s">
        <v>85</v>
      </c>
    </row>
    <row r="545" spans="1:24">
      <c r="A545" t="s">
        <v>3</v>
      </c>
      <c r="B545" t="s">
        <v>112</v>
      </c>
      <c r="C545" t="s">
        <v>269</v>
      </c>
      <c r="D545" t="s">
        <v>117</v>
      </c>
      <c r="E545" t="s">
        <v>118</v>
      </c>
      <c r="F545" s="54">
        <v>41590</v>
      </c>
      <c r="G545" t="s">
        <v>72</v>
      </c>
      <c r="I545" t="s">
        <v>580</v>
      </c>
      <c r="J545" t="s">
        <v>73</v>
      </c>
      <c r="K545" t="s">
        <v>581</v>
      </c>
      <c r="L545" t="s">
        <v>582</v>
      </c>
      <c r="M545" t="s">
        <v>583</v>
      </c>
      <c r="N545" t="s">
        <v>85</v>
      </c>
      <c r="O545" t="s">
        <v>85</v>
      </c>
      <c r="P545">
        <v>8075.0407999999998</v>
      </c>
      <c r="Q545" t="s">
        <v>584</v>
      </c>
      <c r="R545" t="s">
        <v>75</v>
      </c>
      <c r="W545" t="s">
        <v>10729</v>
      </c>
      <c r="X545" t="s">
        <v>85</v>
      </c>
    </row>
    <row r="546" spans="1:24">
      <c r="A546" t="s">
        <v>5</v>
      </c>
      <c r="B546" t="s">
        <v>17</v>
      </c>
      <c r="C546" t="s">
        <v>17</v>
      </c>
      <c r="D546" t="s">
        <v>117</v>
      </c>
      <c r="E546" t="s">
        <v>118</v>
      </c>
      <c r="F546" s="54">
        <v>41605</v>
      </c>
      <c r="G546" t="s">
        <v>72</v>
      </c>
      <c r="I546" t="s">
        <v>3432</v>
      </c>
      <c r="J546" t="s">
        <v>74</v>
      </c>
      <c r="K546" t="s">
        <v>3376</v>
      </c>
      <c r="L546" t="s">
        <v>238</v>
      </c>
      <c r="M546" t="s">
        <v>76</v>
      </c>
      <c r="N546" t="s">
        <v>85</v>
      </c>
      <c r="O546" t="s">
        <v>1004</v>
      </c>
      <c r="P546">
        <v>-173.76070000000001</v>
      </c>
      <c r="Q546" t="s">
        <v>3377</v>
      </c>
      <c r="R546" t="s">
        <v>75</v>
      </c>
      <c r="W546" t="s">
        <v>10729</v>
      </c>
      <c r="X546" t="s">
        <v>10739</v>
      </c>
    </row>
    <row r="547" spans="1:24">
      <c r="A547" t="s">
        <v>5</v>
      </c>
      <c r="B547" t="s">
        <v>17</v>
      </c>
      <c r="C547" t="s">
        <v>17</v>
      </c>
      <c r="D547" t="s">
        <v>117</v>
      </c>
      <c r="E547" t="s">
        <v>118</v>
      </c>
      <c r="F547" s="54">
        <v>41605</v>
      </c>
      <c r="G547" t="s">
        <v>72</v>
      </c>
      <c r="I547" t="s">
        <v>3429</v>
      </c>
      <c r="J547" t="s">
        <v>74</v>
      </c>
      <c r="K547" t="s">
        <v>3376</v>
      </c>
      <c r="L547" t="s">
        <v>238</v>
      </c>
      <c r="M547" t="s">
        <v>76</v>
      </c>
      <c r="N547" t="s">
        <v>85</v>
      </c>
      <c r="O547" t="s">
        <v>1004</v>
      </c>
      <c r="P547">
        <v>173.76070000000001</v>
      </c>
      <c r="Q547" t="s">
        <v>3377</v>
      </c>
      <c r="R547" t="s">
        <v>75</v>
      </c>
      <c r="W547" t="s">
        <v>10729</v>
      </c>
      <c r="X547" t="s">
        <v>10739</v>
      </c>
    </row>
    <row r="548" spans="1:24">
      <c r="A548" t="s">
        <v>3</v>
      </c>
      <c r="B548" t="s">
        <v>115</v>
      </c>
      <c r="C548" t="s">
        <v>602</v>
      </c>
      <c r="D548" t="s">
        <v>117</v>
      </c>
      <c r="E548" t="s">
        <v>118</v>
      </c>
      <c r="F548" s="54">
        <v>41590</v>
      </c>
      <c r="G548" t="s">
        <v>119</v>
      </c>
      <c r="I548" t="s">
        <v>603</v>
      </c>
      <c r="J548" t="s">
        <v>73</v>
      </c>
      <c r="K548" t="s">
        <v>604</v>
      </c>
      <c r="L548" t="s">
        <v>605</v>
      </c>
      <c r="M548" t="s">
        <v>606</v>
      </c>
      <c r="N548" t="s">
        <v>85</v>
      </c>
      <c r="O548" t="s">
        <v>85</v>
      </c>
      <c r="P548">
        <v>97.553100000000001</v>
      </c>
      <c r="Q548" t="s">
        <v>607</v>
      </c>
      <c r="R548" t="s">
        <v>75</v>
      </c>
      <c r="W548" t="s">
        <v>10729</v>
      </c>
      <c r="X548" t="s">
        <v>85</v>
      </c>
    </row>
    <row r="549" spans="1:24">
      <c r="A549" t="s">
        <v>5</v>
      </c>
      <c r="B549" t="s">
        <v>17</v>
      </c>
      <c r="C549" t="s">
        <v>17</v>
      </c>
      <c r="D549" t="s">
        <v>117</v>
      </c>
      <c r="E549" t="s">
        <v>118</v>
      </c>
      <c r="F549" s="54">
        <v>41605</v>
      </c>
      <c r="G549" t="s">
        <v>72</v>
      </c>
      <c r="I549" t="s">
        <v>3429</v>
      </c>
      <c r="J549" t="s">
        <v>74</v>
      </c>
      <c r="K549" t="s">
        <v>3376</v>
      </c>
      <c r="L549" t="s">
        <v>238</v>
      </c>
      <c r="M549" t="s">
        <v>76</v>
      </c>
      <c r="N549" t="s">
        <v>85</v>
      </c>
      <c r="O549" t="s">
        <v>1004</v>
      </c>
      <c r="P549">
        <v>173.76070000000001</v>
      </c>
      <c r="Q549" t="s">
        <v>3377</v>
      </c>
      <c r="R549" t="s">
        <v>75</v>
      </c>
      <c r="W549" t="s">
        <v>10729</v>
      </c>
      <c r="X549" t="s">
        <v>10739</v>
      </c>
    </row>
    <row r="550" spans="1:24">
      <c r="A550" t="s">
        <v>3</v>
      </c>
      <c r="B550" t="s">
        <v>112</v>
      </c>
      <c r="C550" t="s">
        <v>269</v>
      </c>
      <c r="D550" t="s">
        <v>117</v>
      </c>
      <c r="E550" t="s">
        <v>118</v>
      </c>
      <c r="F550" s="54">
        <v>41590</v>
      </c>
      <c r="G550" t="s">
        <v>72</v>
      </c>
      <c r="I550" t="s">
        <v>580</v>
      </c>
      <c r="J550" t="s">
        <v>73</v>
      </c>
      <c r="K550" t="s">
        <v>581</v>
      </c>
      <c r="L550" t="s">
        <v>582</v>
      </c>
      <c r="M550" t="s">
        <v>583</v>
      </c>
      <c r="N550" t="s">
        <v>85</v>
      </c>
      <c r="O550" t="s">
        <v>85</v>
      </c>
      <c r="P550">
        <v>32186.378499999999</v>
      </c>
      <c r="Q550" t="s">
        <v>584</v>
      </c>
      <c r="R550" t="s">
        <v>75</v>
      </c>
      <c r="W550" t="s">
        <v>10729</v>
      </c>
      <c r="X550" t="s">
        <v>85</v>
      </c>
    </row>
    <row r="551" spans="1:24">
      <c r="A551" t="s">
        <v>5</v>
      </c>
      <c r="B551" t="s">
        <v>17</v>
      </c>
      <c r="C551" t="s">
        <v>17</v>
      </c>
      <c r="D551" t="s">
        <v>117</v>
      </c>
      <c r="E551" t="s">
        <v>118</v>
      </c>
      <c r="F551" s="54">
        <v>41605</v>
      </c>
      <c r="G551" t="s">
        <v>72</v>
      </c>
      <c r="I551" t="s">
        <v>3429</v>
      </c>
      <c r="J551" t="s">
        <v>74</v>
      </c>
      <c r="K551" t="s">
        <v>3376</v>
      </c>
      <c r="L551" t="s">
        <v>238</v>
      </c>
      <c r="M551" t="s">
        <v>76</v>
      </c>
      <c r="N551" t="s">
        <v>85</v>
      </c>
      <c r="O551" t="s">
        <v>1004</v>
      </c>
      <c r="P551">
        <v>173.76070000000001</v>
      </c>
      <c r="Q551" t="s">
        <v>3377</v>
      </c>
      <c r="R551" t="s">
        <v>75</v>
      </c>
      <c r="W551" t="s">
        <v>10729</v>
      </c>
      <c r="X551" t="s">
        <v>10739</v>
      </c>
    </row>
    <row r="552" spans="1:24">
      <c r="A552" t="s">
        <v>5</v>
      </c>
      <c r="B552" t="s">
        <v>17</v>
      </c>
      <c r="C552" t="s">
        <v>17</v>
      </c>
      <c r="D552" t="s">
        <v>117</v>
      </c>
      <c r="E552" t="s">
        <v>118</v>
      </c>
      <c r="F552" s="54">
        <v>41605</v>
      </c>
      <c r="G552" t="s">
        <v>72</v>
      </c>
      <c r="I552" t="s">
        <v>3432</v>
      </c>
      <c r="J552" t="s">
        <v>74</v>
      </c>
      <c r="K552" t="s">
        <v>3376</v>
      </c>
      <c r="L552" t="s">
        <v>238</v>
      </c>
      <c r="M552" t="s">
        <v>76</v>
      </c>
      <c r="N552" t="s">
        <v>85</v>
      </c>
      <c r="O552" t="s">
        <v>1004</v>
      </c>
      <c r="P552">
        <v>-173.76070000000001</v>
      </c>
      <c r="Q552" t="s">
        <v>3377</v>
      </c>
      <c r="R552" t="s">
        <v>75</v>
      </c>
      <c r="W552" t="s">
        <v>10729</v>
      </c>
      <c r="X552" t="s">
        <v>10739</v>
      </c>
    </row>
    <row r="553" spans="1:24">
      <c r="A553" t="s">
        <v>5</v>
      </c>
      <c r="B553" t="s">
        <v>17</v>
      </c>
      <c r="C553" t="s">
        <v>17</v>
      </c>
      <c r="D553" t="s">
        <v>117</v>
      </c>
      <c r="E553" t="s">
        <v>118</v>
      </c>
      <c r="F553" s="54">
        <v>41605</v>
      </c>
      <c r="G553" t="s">
        <v>72</v>
      </c>
      <c r="I553" t="s">
        <v>3428</v>
      </c>
      <c r="J553" t="s">
        <v>74</v>
      </c>
      <c r="K553" t="s">
        <v>3376</v>
      </c>
      <c r="L553" t="s">
        <v>238</v>
      </c>
      <c r="M553" t="s">
        <v>76</v>
      </c>
      <c r="N553" t="s">
        <v>85</v>
      </c>
      <c r="O553" t="s">
        <v>1004</v>
      </c>
      <c r="P553">
        <v>1564.0065999999999</v>
      </c>
      <c r="Q553" t="s">
        <v>3377</v>
      </c>
      <c r="R553" t="s">
        <v>75</v>
      </c>
      <c r="W553" t="s">
        <v>10729</v>
      </c>
      <c r="X553" t="s">
        <v>10739</v>
      </c>
    </row>
    <row r="554" spans="1:24">
      <c r="A554" t="s">
        <v>5</v>
      </c>
      <c r="B554" t="s">
        <v>17</v>
      </c>
      <c r="C554" t="s">
        <v>17</v>
      </c>
      <c r="D554" t="s">
        <v>117</v>
      </c>
      <c r="E554" t="s">
        <v>118</v>
      </c>
      <c r="F554" s="54">
        <v>41605</v>
      </c>
      <c r="G554" t="s">
        <v>72</v>
      </c>
      <c r="I554" t="s">
        <v>3431</v>
      </c>
      <c r="J554" t="s">
        <v>74</v>
      </c>
      <c r="K554" t="s">
        <v>3376</v>
      </c>
      <c r="L554" t="s">
        <v>238</v>
      </c>
      <c r="M554" t="s">
        <v>76</v>
      </c>
      <c r="N554" t="s">
        <v>85</v>
      </c>
      <c r="O554" t="s">
        <v>1004</v>
      </c>
      <c r="P554">
        <v>-1564.0065999999999</v>
      </c>
      <c r="Q554" t="s">
        <v>3377</v>
      </c>
      <c r="R554" t="s">
        <v>75</v>
      </c>
      <c r="W554" t="s">
        <v>10729</v>
      </c>
      <c r="X554" t="s">
        <v>10739</v>
      </c>
    </row>
    <row r="555" spans="1:24">
      <c r="A555" t="s">
        <v>5</v>
      </c>
      <c r="B555" t="s">
        <v>17</v>
      </c>
      <c r="C555" t="s">
        <v>17</v>
      </c>
      <c r="D555" t="s">
        <v>117</v>
      </c>
      <c r="E555" t="s">
        <v>118</v>
      </c>
      <c r="F555" s="54">
        <v>41605</v>
      </c>
      <c r="G555" t="s">
        <v>72</v>
      </c>
      <c r="I555" t="s">
        <v>3432</v>
      </c>
      <c r="J555" t="s">
        <v>74</v>
      </c>
      <c r="K555" t="s">
        <v>3376</v>
      </c>
      <c r="L555" t="s">
        <v>238</v>
      </c>
      <c r="M555" t="s">
        <v>76</v>
      </c>
      <c r="N555" t="s">
        <v>85</v>
      </c>
      <c r="O555" t="s">
        <v>1004</v>
      </c>
      <c r="P555">
        <v>-5.0522</v>
      </c>
      <c r="Q555" t="s">
        <v>3377</v>
      </c>
      <c r="R555" t="s">
        <v>75</v>
      </c>
      <c r="W555" t="s">
        <v>10729</v>
      </c>
      <c r="X555" t="s">
        <v>10739</v>
      </c>
    </row>
    <row r="556" spans="1:24">
      <c r="A556" t="s">
        <v>5</v>
      </c>
      <c r="B556" t="s">
        <v>17</v>
      </c>
      <c r="C556" t="s">
        <v>17</v>
      </c>
      <c r="D556" t="s">
        <v>117</v>
      </c>
      <c r="E556" t="s">
        <v>118</v>
      </c>
      <c r="F556" s="54">
        <v>41605</v>
      </c>
      <c r="G556" t="s">
        <v>72</v>
      </c>
      <c r="I556" t="s">
        <v>3432</v>
      </c>
      <c r="J556" t="s">
        <v>74</v>
      </c>
      <c r="K556" t="s">
        <v>3376</v>
      </c>
      <c r="L556" t="s">
        <v>238</v>
      </c>
      <c r="M556" t="s">
        <v>76</v>
      </c>
      <c r="N556" t="s">
        <v>85</v>
      </c>
      <c r="O556" t="s">
        <v>1004</v>
      </c>
      <c r="P556">
        <v>-173.76070000000001</v>
      </c>
      <c r="Q556" t="s">
        <v>3377</v>
      </c>
      <c r="R556" t="s">
        <v>75</v>
      </c>
      <c r="W556" t="s">
        <v>10729</v>
      </c>
      <c r="X556" t="s">
        <v>10739</v>
      </c>
    </row>
    <row r="557" spans="1:24">
      <c r="A557" t="s">
        <v>5</v>
      </c>
      <c r="B557" t="s">
        <v>17</v>
      </c>
      <c r="C557" t="s">
        <v>17</v>
      </c>
      <c r="D557" t="s">
        <v>117</v>
      </c>
      <c r="E557" t="s">
        <v>118</v>
      </c>
      <c r="F557" s="54">
        <v>41605</v>
      </c>
      <c r="G557" t="s">
        <v>72</v>
      </c>
      <c r="I557" t="s">
        <v>3429</v>
      </c>
      <c r="J557" t="s">
        <v>74</v>
      </c>
      <c r="K557" t="s">
        <v>3376</v>
      </c>
      <c r="L557" t="s">
        <v>238</v>
      </c>
      <c r="M557" t="s">
        <v>76</v>
      </c>
      <c r="N557" t="s">
        <v>85</v>
      </c>
      <c r="O557" t="s">
        <v>1004</v>
      </c>
      <c r="P557">
        <v>5.0522</v>
      </c>
      <c r="Q557" t="s">
        <v>3377</v>
      </c>
      <c r="R557" t="s">
        <v>75</v>
      </c>
      <c r="W557" t="s">
        <v>10729</v>
      </c>
      <c r="X557" t="s">
        <v>10739</v>
      </c>
    </row>
    <row r="558" spans="1:24">
      <c r="A558" t="s">
        <v>5</v>
      </c>
      <c r="B558" t="s">
        <v>17</v>
      </c>
      <c r="C558" t="s">
        <v>17</v>
      </c>
      <c r="D558" t="s">
        <v>117</v>
      </c>
      <c r="E558" t="s">
        <v>118</v>
      </c>
      <c r="F558" s="54">
        <v>41605</v>
      </c>
      <c r="G558" t="s">
        <v>290</v>
      </c>
      <c r="I558" t="s">
        <v>3392</v>
      </c>
      <c r="J558" t="s">
        <v>74</v>
      </c>
      <c r="K558" t="s">
        <v>3376</v>
      </c>
      <c r="L558" t="s">
        <v>238</v>
      </c>
      <c r="M558" t="s">
        <v>76</v>
      </c>
      <c r="N558" t="s">
        <v>85</v>
      </c>
      <c r="O558" t="s">
        <v>1004</v>
      </c>
      <c r="P558">
        <v>-5648.6971000000003</v>
      </c>
      <c r="Q558" t="s">
        <v>3377</v>
      </c>
      <c r="R558" t="s">
        <v>75</v>
      </c>
      <c r="W558" t="s">
        <v>10729</v>
      </c>
      <c r="X558" t="s">
        <v>10739</v>
      </c>
    </row>
    <row r="559" spans="1:24">
      <c r="A559" t="s">
        <v>5</v>
      </c>
      <c r="B559" t="s">
        <v>17</v>
      </c>
      <c r="C559" t="s">
        <v>17</v>
      </c>
      <c r="D559" t="s">
        <v>117</v>
      </c>
      <c r="E559" t="s">
        <v>118</v>
      </c>
      <c r="F559" s="54">
        <v>41605</v>
      </c>
      <c r="G559" t="s">
        <v>290</v>
      </c>
      <c r="I559" t="s">
        <v>3380</v>
      </c>
      <c r="J559" t="s">
        <v>74</v>
      </c>
      <c r="K559" t="s">
        <v>3376</v>
      </c>
      <c r="L559" t="s">
        <v>238</v>
      </c>
      <c r="M559" t="s">
        <v>76</v>
      </c>
      <c r="N559" t="s">
        <v>85</v>
      </c>
      <c r="O559" t="s">
        <v>1004</v>
      </c>
      <c r="P559">
        <v>22589.413700000001</v>
      </c>
      <c r="Q559" t="s">
        <v>3377</v>
      </c>
      <c r="R559" t="s">
        <v>75</v>
      </c>
      <c r="W559" t="s">
        <v>10729</v>
      </c>
      <c r="X559" t="s">
        <v>10739</v>
      </c>
    </row>
    <row r="560" spans="1:24">
      <c r="A560" t="s">
        <v>5</v>
      </c>
      <c r="B560" t="s">
        <v>17</v>
      </c>
      <c r="C560" t="s">
        <v>17</v>
      </c>
      <c r="D560" t="s">
        <v>117</v>
      </c>
      <c r="E560" t="s">
        <v>118</v>
      </c>
      <c r="F560" s="54">
        <v>41605</v>
      </c>
      <c r="G560" t="s">
        <v>290</v>
      </c>
      <c r="I560" t="s">
        <v>3380</v>
      </c>
      <c r="J560" t="s">
        <v>74</v>
      </c>
      <c r="K560" t="s">
        <v>3376</v>
      </c>
      <c r="L560" t="s">
        <v>238</v>
      </c>
      <c r="M560" t="s">
        <v>76</v>
      </c>
      <c r="N560" t="s">
        <v>85</v>
      </c>
      <c r="O560" t="s">
        <v>1004</v>
      </c>
      <c r="P560">
        <v>5648.6971000000003</v>
      </c>
      <c r="Q560" t="s">
        <v>3377</v>
      </c>
      <c r="R560" t="s">
        <v>75</v>
      </c>
      <c r="W560" t="s">
        <v>10729</v>
      </c>
      <c r="X560" t="s">
        <v>10739</v>
      </c>
    </row>
    <row r="561" spans="1:24">
      <c r="A561" t="s">
        <v>5</v>
      </c>
      <c r="B561" t="s">
        <v>17</v>
      </c>
      <c r="C561" t="s">
        <v>17</v>
      </c>
      <c r="D561" t="s">
        <v>117</v>
      </c>
      <c r="E561" t="s">
        <v>118</v>
      </c>
      <c r="F561" s="54">
        <v>41605</v>
      </c>
      <c r="G561" t="s">
        <v>290</v>
      </c>
      <c r="I561" t="s">
        <v>3386</v>
      </c>
      <c r="J561" t="s">
        <v>74</v>
      </c>
      <c r="K561" t="s">
        <v>1393</v>
      </c>
      <c r="L561" t="s">
        <v>238</v>
      </c>
      <c r="M561" t="s">
        <v>76</v>
      </c>
      <c r="N561" t="s">
        <v>85</v>
      </c>
      <c r="O561" t="s">
        <v>1004</v>
      </c>
      <c r="P561">
        <v>716.91539999999998</v>
      </c>
      <c r="Q561" t="s">
        <v>1394</v>
      </c>
      <c r="R561" t="s">
        <v>75</v>
      </c>
      <c r="W561" t="s">
        <v>10730</v>
      </c>
      <c r="X561" t="s">
        <v>10739</v>
      </c>
    </row>
    <row r="562" spans="1:24">
      <c r="A562" t="s">
        <v>5</v>
      </c>
      <c r="B562" t="s">
        <v>17</v>
      </c>
      <c r="C562" t="s">
        <v>17</v>
      </c>
      <c r="D562" t="s">
        <v>117</v>
      </c>
      <c r="E562" t="s">
        <v>118</v>
      </c>
      <c r="F562" s="54">
        <v>41605</v>
      </c>
      <c r="G562" t="s">
        <v>290</v>
      </c>
      <c r="I562" t="s">
        <v>3378</v>
      </c>
      <c r="J562" t="s">
        <v>74</v>
      </c>
      <c r="K562" t="s">
        <v>1393</v>
      </c>
      <c r="L562" t="s">
        <v>238</v>
      </c>
      <c r="M562" t="s">
        <v>76</v>
      </c>
      <c r="N562" t="s">
        <v>85</v>
      </c>
      <c r="O562" t="s">
        <v>1004</v>
      </c>
      <c r="P562">
        <v>-716.91539999999998</v>
      </c>
      <c r="Q562" t="s">
        <v>1394</v>
      </c>
      <c r="R562" t="s">
        <v>75</v>
      </c>
      <c r="W562" t="s">
        <v>10729</v>
      </c>
      <c r="X562" t="s">
        <v>10739</v>
      </c>
    </row>
    <row r="563" spans="1:24">
      <c r="A563" t="s">
        <v>5</v>
      </c>
      <c r="B563" t="s">
        <v>17</v>
      </c>
      <c r="C563" t="s">
        <v>17</v>
      </c>
      <c r="D563" t="s">
        <v>117</v>
      </c>
      <c r="E563" t="s">
        <v>118</v>
      </c>
      <c r="F563" s="54">
        <v>41605</v>
      </c>
      <c r="G563" t="s">
        <v>72</v>
      </c>
      <c r="I563" t="s">
        <v>3429</v>
      </c>
      <c r="J563" t="s">
        <v>74</v>
      </c>
      <c r="K563" t="s">
        <v>3376</v>
      </c>
      <c r="L563" t="s">
        <v>238</v>
      </c>
      <c r="M563" t="s">
        <v>76</v>
      </c>
      <c r="N563" t="s">
        <v>85</v>
      </c>
      <c r="O563" t="s">
        <v>1004</v>
      </c>
      <c r="P563">
        <v>173.76070000000001</v>
      </c>
      <c r="Q563" t="s">
        <v>3377</v>
      </c>
      <c r="R563" t="s">
        <v>75</v>
      </c>
      <c r="W563" t="s">
        <v>10729</v>
      </c>
      <c r="X563" t="s">
        <v>10739</v>
      </c>
    </row>
    <row r="564" spans="1:24">
      <c r="A564" t="s">
        <v>5</v>
      </c>
      <c r="B564" t="s">
        <v>17</v>
      </c>
      <c r="C564" t="s">
        <v>17</v>
      </c>
      <c r="D564" t="s">
        <v>117</v>
      </c>
      <c r="E564" t="s">
        <v>118</v>
      </c>
      <c r="F564" s="54">
        <v>41605</v>
      </c>
      <c r="G564" t="s">
        <v>72</v>
      </c>
      <c r="I564" t="s">
        <v>3432</v>
      </c>
      <c r="J564" t="s">
        <v>74</v>
      </c>
      <c r="K564" t="s">
        <v>3376</v>
      </c>
      <c r="L564" t="s">
        <v>238</v>
      </c>
      <c r="M564" t="s">
        <v>76</v>
      </c>
      <c r="N564" t="s">
        <v>85</v>
      </c>
      <c r="O564" t="s">
        <v>1004</v>
      </c>
      <c r="P564">
        <v>-173.76070000000001</v>
      </c>
      <c r="Q564" t="s">
        <v>3377</v>
      </c>
      <c r="R564" t="s">
        <v>75</v>
      </c>
      <c r="W564" t="s">
        <v>10729</v>
      </c>
      <c r="X564" t="s">
        <v>10739</v>
      </c>
    </row>
    <row r="565" spans="1:24">
      <c r="A565" t="s">
        <v>5</v>
      </c>
      <c r="B565" t="s">
        <v>17</v>
      </c>
      <c r="C565" t="s">
        <v>17</v>
      </c>
      <c r="D565" t="s">
        <v>117</v>
      </c>
      <c r="E565" t="s">
        <v>118</v>
      </c>
      <c r="F565" s="54">
        <v>41605</v>
      </c>
      <c r="G565" t="s">
        <v>290</v>
      </c>
      <c r="I565" t="s">
        <v>3392</v>
      </c>
      <c r="J565" t="s">
        <v>74</v>
      </c>
      <c r="K565" t="s">
        <v>3376</v>
      </c>
      <c r="L565" t="s">
        <v>238</v>
      </c>
      <c r="M565" t="s">
        <v>76</v>
      </c>
      <c r="N565" t="s">
        <v>85</v>
      </c>
      <c r="O565" t="s">
        <v>1004</v>
      </c>
      <c r="P565">
        <v>-10.265499999999999</v>
      </c>
      <c r="Q565" t="s">
        <v>3377</v>
      </c>
      <c r="R565" t="s">
        <v>75</v>
      </c>
      <c r="W565" t="s">
        <v>10729</v>
      </c>
      <c r="X565" t="s">
        <v>10739</v>
      </c>
    </row>
    <row r="566" spans="1:24">
      <c r="A566" t="s">
        <v>5</v>
      </c>
      <c r="B566" t="s">
        <v>17</v>
      </c>
      <c r="C566" t="s">
        <v>17</v>
      </c>
      <c r="D566" t="s">
        <v>117</v>
      </c>
      <c r="E566" t="s">
        <v>118</v>
      </c>
      <c r="F566" s="54">
        <v>41605</v>
      </c>
      <c r="G566" t="s">
        <v>290</v>
      </c>
      <c r="I566" t="s">
        <v>3392</v>
      </c>
      <c r="J566" t="s">
        <v>74</v>
      </c>
      <c r="K566" t="s">
        <v>3376</v>
      </c>
      <c r="L566" t="s">
        <v>238</v>
      </c>
      <c r="M566" t="s">
        <v>76</v>
      </c>
      <c r="N566" t="s">
        <v>85</v>
      </c>
      <c r="O566" t="s">
        <v>1004</v>
      </c>
      <c r="P566">
        <v>-22589.413700000001</v>
      </c>
      <c r="Q566" t="s">
        <v>3377</v>
      </c>
      <c r="R566" t="s">
        <v>75</v>
      </c>
      <c r="W566" t="s">
        <v>10729</v>
      </c>
      <c r="X566" t="s">
        <v>10739</v>
      </c>
    </row>
    <row r="567" spans="1:24">
      <c r="A567" t="s">
        <v>5</v>
      </c>
      <c r="B567" t="s">
        <v>17</v>
      </c>
      <c r="C567" t="s">
        <v>17</v>
      </c>
      <c r="D567" t="s">
        <v>117</v>
      </c>
      <c r="E567" t="s">
        <v>118</v>
      </c>
      <c r="F567" s="54">
        <v>41605</v>
      </c>
      <c r="G567" t="s">
        <v>290</v>
      </c>
      <c r="I567" t="s">
        <v>3380</v>
      </c>
      <c r="J567" t="s">
        <v>74</v>
      </c>
      <c r="K567" t="s">
        <v>3376</v>
      </c>
      <c r="L567" t="s">
        <v>238</v>
      </c>
      <c r="M567" t="s">
        <v>76</v>
      </c>
      <c r="N567" t="s">
        <v>85</v>
      </c>
      <c r="O567" t="s">
        <v>1004</v>
      </c>
      <c r="P567">
        <v>10.265499999999999</v>
      </c>
      <c r="Q567" t="s">
        <v>3377</v>
      </c>
      <c r="R567" t="s">
        <v>75</v>
      </c>
      <c r="W567" t="s">
        <v>10729</v>
      </c>
      <c r="X567" t="s">
        <v>10739</v>
      </c>
    </row>
    <row r="568" spans="1:24">
      <c r="A568" t="s">
        <v>5</v>
      </c>
      <c r="B568" t="s">
        <v>17</v>
      </c>
      <c r="C568" t="s">
        <v>17</v>
      </c>
      <c r="D568" t="s">
        <v>117</v>
      </c>
      <c r="E568" t="s">
        <v>118</v>
      </c>
      <c r="F568" s="54">
        <v>41605</v>
      </c>
      <c r="G568" t="s">
        <v>72</v>
      </c>
      <c r="I568" t="s">
        <v>3434</v>
      </c>
      <c r="J568" t="s">
        <v>74</v>
      </c>
      <c r="K568" t="s">
        <v>3376</v>
      </c>
      <c r="L568" t="s">
        <v>238</v>
      </c>
      <c r="M568" t="s">
        <v>76</v>
      </c>
      <c r="N568" t="s">
        <v>85</v>
      </c>
      <c r="O568" t="s">
        <v>1004</v>
      </c>
      <c r="P568">
        <v>-11371.294900000001</v>
      </c>
      <c r="Q568" t="s">
        <v>3377</v>
      </c>
      <c r="R568" t="s">
        <v>75</v>
      </c>
      <c r="W568" t="s">
        <v>10729</v>
      </c>
      <c r="X568" t="s">
        <v>10739</v>
      </c>
    </row>
    <row r="569" spans="1:24">
      <c r="A569" t="s">
        <v>5</v>
      </c>
      <c r="B569" t="s">
        <v>17</v>
      </c>
      <c r="C569" t="s">
        <v>17</v>
      </c>
      <c r="D569" t="s">
        <v>117</v>
      </c>
      <c r="E569" t="s">
        <v>118</v>
      </c>
      <c r="F569" s="54">
        <v>41605</v>
      </c>
      <c r="G569" t="s">
        <v>72</v>
      </c>
      <c r="I569" t="s">
        <v>3430</v>
      </c>
      <c r="J569" t="s">
        <v>74</v>
      </c>
      <c r="K569" t="s">
        <v>3376</v>
      </c>
      <c r="L569" t="s">
        <v>238</v>
      </c>
      <c r="M569" t="s">
        <v>76</v>
      </c>
      <c r="N569" t="s">
        <v>85</v>
      </c>
      <c r="O569" t="s">
        <v>1004</v>
      </c>
      <c r="P569">
        <v>65.140100000000004</v>
      </c>
      <c r="Q569" t="s">
        <v>3377</v>
      </c>
      <c r="R569" t="s">
        <v>75</v>
      </c>
      <c r="W569" t="s">
        <v>10729</v>
      </c>
      <c r="X569" t="s">
        <v>10739</v>
      </c>
    </row>
    <row r="570" spans="1:24">
      <c r="A570" t="s">
        <v>5</v>
      </c>
      <c r="B570" t="s">
        <v>17</v>
      </c>
      <c r="C570" t="s">
        <v>17</v>
      </c>
      <c r="D570" t="s">
        <v>117</v>
      </c>
      <c r="E570" t="s">
        <v>118</v>
      </c>
      <c r="F570" s="54">
        <v>41605</v>
      </c>
      <c r="G570" t="s">
        <v>72</v>
      </c>
      <c r="I570" t="s">
        <v>3430</v>
      </c>
      <c r="J570" t="s">
        <v>74</v>
      </c>
      <c r="K570" t="s">
        <v>3376</v>
      </c>
      <c r="L570" t="s">
        <v>238</v>
      </c>
      <c r="M570" t="s">
        <v>76</v>
      </c>
      <c r="N570" t="s">
        <v>85</v>
      </c>
      <c r="O570" t="s">
        <v>1004</v>
      </c>
      <c r="P570">
        <v>11371.294900000001</v>
      </c>
      <c r="Q570" t="s">
        <v>3377</v>
      </c>
      <c r="R570" t="s">
        <v>75</v>
      </c>
      <c r="W570" t="s">
        <v>10729</v>
      </c>
      <c r="X570" t="s">
        <v>10739</v>
      </c>
    </row>
    <row r="571" spans="1:24">
      <c r="A571" t="s">
        <v>5</v>
      </c>
      <c r="B571" t="s">
        <v>17</v>
      </c>
      <c r="C571" t="s">
        <v>17</v>
      </c>
      <c r="D571" t="s">
        <v>117</v>
      </c>
      <c r="E571" t="s">
        <v>118</v>
      </c>
      <c r="F571" s="54">
        <v>41605</v>
      </c>
      <c r="G571" t="s">
        <v>72</v>
      </c>
      <c r="I571" t="s">
        <v>3386</v>
      </c>
      <c r="J571" t="s">
        <v>74</v>
      </c>
      <c r="K571" t="s">
        <v>1393</v>
      </c>
      <c r="L571" t="s">
        <v>238</v>
      </c>
      <c r="M571" t="s">
        <v>76</v>
      </c>
      <c r="N571" t="s">
        <v>85</v>
      </c>
      <c r="O571" t="s">
        <v>1004</v>
      </c>
      <c r="P571">
        <v>2233.8933000000002</v>
      </c>
      <c r="Q571" t="s">
        <v>1394</v>
      </c>
      <c r="R571" t="s">
        <v>75</v>
      </c>
      <c r="W571" t="s">
        <v>10730</v>
      </c>
      <c r="X571" t="s">
        <v>10739</v>
      </c>
    </row>
    <row r="572" spans="1:24">
      <c r="A572" t="s">
        <v>5</v>
      </c>
      <c r="B572" t="s">
        <v>17</v>
      </c>
      <c r="C572" t="s">
        <v>17</v>
      </c>
      <c r="D572" t="s">
        <v>117</v>
      </c>
      <c r="E572" t="s">
        <v>118</v>
      </c>
      <c r="F572" s="54">
        <v>41605</v>
      </c>
      <c r="G572" t="s">
        <v>72</v>
      </c>
      <c r="I572" t="s">
        <v>3378</v>
      </c>
      <c r="J572" t="s">
        <v>74</v>
      </c>
      <c r="K572" t="s">
        <v>1393</v>
      </c>
      <c r="L572" t="s">
        <v>238</v>
      </c>
      <c r="M572" t="s">
        <v>76</v>
      </c>
      <c r="N572" t="s">
        <v>85</v>
      </c>
      <c r="O572" t="s">
        <v>1004</v>
      </c>
      <c r="P572">
        <v>-2233.8933000000002</v>
      </c>
      <c r="Q572" t="s">
        <v>1394</v>
      </c>
      <c r="R572" t="s">
        <v>75</v>
      </c>
      <c r="W572" t="s">
        <v>10729</v>
      </c>
      <c r="X572" t="s">
        <v>10739</v>
      </c>
    </row>
    <row r="573" spans="1:24">
      <c r="A573" t="s">
        <v>5</v>
      </c>
      <c r="B573" t="s">
        <v>17</v>
      </c>
      <c r="C573" t="s">
        <v>17</v>
      </c>
      <c r="D573" t="s">
        <v>117</v>
      </c>
      <c r="E573" t="s">
        <v>118</v>
      </c>
      <c r="F573" s="54">
        <v>41605</v>
      </c>
      <c r="G573" t="s">
        <v>72</v>
      </c>
      <c r="I573" t="s">
        <v>3386</v>
      </c>
      <c r="J573" t="s">
        <v>74</v>
      </c>
      <c r="K573" t="s">
        <v>1393</v>
      </c>
      <c r="L573" t="s">
        <v>238</v>
      </c>
      <c r="M573" t="s">
        <v>76</v>
      </c>
      <c r="N573" t="s">
        <v>85</v>
      </c>
      <c r="O573" t="s">
        <v>1004</v>
      </c>
      <c r="P573">
        <v>3525.4495999999999</v>
      </c>
      <c r="Q573" t="s">
        <v>1394</v>
      </c>
      <c r="R573" t="s">
        <v>75</v>
      </c>
      <c r="W573" t="s">
        <v>10730</v>
      </c>
      <c r="X573" t="s">
        <v>10739</v>
      </c>
    </row>
    <row r="574" spans="1:24">
      <c r="A574" t="s">
        <v>5</v>
      </c>
      <c r="B574" t="s">
        <v>17</v>
      </c>
      <c r="C574" t="s">
        <v>17</v>
      </c>
      <c r="D574" t="s">
        <v>117</v>
      </c>
      <c r="E574" t="s">
        <v>118</v>
      </c>
      <c r="F574" s="54">
        <v>41605</v>
      </c>
      <c r="G574" t="s">
        <v>72</v>
      </c>
      <c r="I574" t="s">
        <v>3378</v>
      </c>
      <c r="J574" t="s">
        <v>74</v>
      </c>
      <c r="K574" t="s">
        <v>1393</v>
      </c>
      <c r="L574" t="s">
        <v>238</v>
      </c>
      <c r="M574" t="s">
        <v>76</v>
      </c>
      <c r="N574" t="s">
        <v>85</v>
      </c>
      <c r="O574" t="s">
        <v>1004</v>
      </c>
      <c r="P574">
        <v>-3525.4495999999999</v>
      </c>
      <c r="Q574" t="s">
        <v>1394</v>
      </c>
      <c r="R574" t="s">
        <v>75</v>
      </c>
      <c r="W574" t="s">
        <v>10729</v>
      </c>
      <c r="X574" t="s">
        <v>10739</v>
      </c>
    </row>
    <row r="575" spans="1:24">
      <c r="A575" t="s">
        <v>5</v>
      </c>
      <c r="B575" t="s">
        <v>17</v>
      </c>
      <c r="C575" t="s">
        <v>17</v>
      </c>
      <c r="D575" t="s">
        <v>117</v>
      </c>
      <c r="E575" t="s">
        <v>118</v>
      </c>
      <c r="F575" s="54">
        <v>41605</v>
      </c>
      <c r="G575" t="s">
        <v>72</v>
      </c>
      <c r="I575" t="s">
        <v>3434</v>
      </c>
      <c r="J575" t="s">
        <v>74</v>
      </c>
      <c r="K575" t="s">
        <v>3376</v>
      </c>
      <c r="L575" t="s">
        <v>238</v>
      </c>
      <c r="M575" t="s">
        <v>76</v>
      </c>
      <c r="N575" t="s">
        <v>85</v>
      </c>
      <c r="O575" t="s">
        <v>1004</v>
      </c>
      <c r="P575">
        <v>-194.6678</v>
      </c>
      <c r="Q575" t="s">
        <v>3377</v>
      </c>
      <c r="R575" t="s">
        <v>75</v>
      </c>
      <c r="W575" t="s">
        <v>10729</v>
      </c>
      <c r="X575" t="s">
        <v>10739</v>
      </c>
    </row>
    <row r="576" spans="1:24">
      <c r="A576" t="s">
        <v>5</v>
      </c>
      <c r="B576" t="s">
        <v>17</v>
      </c>
      <c r="C576" t="s">
        <v>17</v>
      </c>
      <c r="D576" t="s">
        <v>117</v>
      </c>
      <c r="E576" t="s">
        <v>118</v>
      </c>
      <c r="F576" s="54">
        <v>41605</v>
      </c>
      <c r="G576" t="s">
        <v>72</v>
      </c>
      <c r="I576" t="s">
        <v>3434</v>
      </c>
      <c r="J576" t="s">
        <v>74</v>
      </c>
      <c r="K576" t="s">
        <v>3376</v>
      </c>
      <c r="L576" t="s">
        <v>238</v>
      </c>
      <c r="M576" t="s">
        <v>76</v>
      </c>
      <c r="N576" t="s">
        <v>85</v>
      </c>
      <c r="O576" t="s">
        <v>1004</v>
      </c>
      <c r="P576">
        <v>-65.140100000000004</v>
      </c>
      <c r="Q576" t="s">
        <v>3377</v>
      </c>
      <c r="R576" t="s">
        <v>75</v>
      </c>
      <c r="W576" t="s">
        <v>10729</v>
      </c>
      <c r="X576" t="s">
        <v>10739</v>
      </c>
    </row>
    <row r="577" spans="1:24">
      <c r="A577" t="s">
        <v>5</v>
      </c>
      <c r="B577" t="s">
        <v>17</v>
      </c>
      <c r="C577" t="s">
        <v>17</v>
      </c>
      <c r="D577" t="s">
        <v>117</v>
      </c>
      <c r="E577" t="s">
        <v>118</v>
      </c>
      <c r="F577" s="54">
        <v>41605</v>
      </c>
      <c r="G577" t="s">
        <v>72</v>
      </c>
      <c r="I577" t="s">
        <v>3430</v>
      </c>
      <c r="J577" t="s">
        <v>74</v>
      </c>
      <c r="K577" t="s">
        <v>3376</v>
      </c>
      <c r="L577" t="s">
        <v>238</v>
      </c>
      <c r="M577" t="s">
        <v>76</v>
      </c>
      <c r="N577" t="s">
        <v>85</v>
      </c>
      <c r="O577" t="s">
        <v>1004</v>
      </c>
      <c r="P577">
        <v>194.6678</v>
      </c>
      <c r="Q577" t="s">
        <v>3377</v>
      </c>
      <c r="R577" t="s">
        <v>75</v>
      </c>
      <c r="W577" t="s">
        <v>10729</v>
      </c>
      <c r="X577" t="s">
        <v>10739</v>
      </c>
    </row>
    <row r="578" spans="1:24">
      <c r="A578" t="s">
        <v>5</v>
      </c>
      <c r="B578" t="s">
        <v>17</v>
      </c>
      <c r="C578" t="s">
        <v>17</v>
      </c>
      <c r="D578" t="s">
        <v>117</v>
      </c>
      <c r="E578" t="s">
        <v>118</v>
      </c>
      <c r="F578" s="54">
        <v>41605</v>
      </c>
      <c r="G578" t="s">
        <v>125</v>
      </c>
      <c r="I578" t="s">
        <v>3424</v>
      </c>
      <c r="J578" t="s">
        <v>74</v>
      </c>
      <c r="K578" t="s">
        <v>3376</v>
      </c>
      <c r="L578" t="s">
        <v>238</v>
      </c>
      <c r="M578" t="s">
        <v>76</v>
      </c>
      <c r="N578" t="s">
        <v>85</v>
      </c>
      <c r="O578" t="s">
        <v>1004</v>
      </c>
      <c r="P578">
        <v>-39728.9902</v>
      </c>
      <c r="Q578" t="s">
        <v>3377</v>
      </c>
      <c r="R578" t="s">
        <v>75</v>
      </c>
      <c r="W578" t="s">
        <v>10729</v>
      </c>
      <c r="X578" t="s">
        <v>10739</v>
      </c>
    </row>
    <row r="579" spans="1:24">
      <c r="A579" t="s">
        <v>5</v>
      </c>
      <c r="B579" t="s">
        <v>17</v>
      </c>
      <c r="C579" t="s">
        <v>17</v>
      </c>
      <c r="D579" t="s">
        <v>117</v>
      </c>
      <c r="E579" t="s">
        <v>118</v>
      </c>
      <c r="F579" s="54">
        <v>41605</v>
      </c>
      <c r="G579" t="s">
        <v>125</v>
      </c>
      <c r="I579" t="s">
        <v>3419</v>
      </c>
      <c r="J579" t="s">
        <v>74</v>
      </c>
      <c r="K579" t="s">
        <v>3376</v>
      </c>
      <c r="L579" t="s">
        <v>238</v>
      </c>
      <c r="M579" t="s">
        <v>76</v>
      </c>
      <c r="N579" t="s">
        <v>85</v>
      </c>
      <c r="O579" t="s">
        <v>1004</v>
      </c>
      <c r="P579">
        <v>10.265499999999999</v>
      </c>
      <c r="Q579" t="s">
        <v>3377</v>
      </c>
      <c r="R579" t="s">
        <v>75</v>
      </c>
      <c r="W579" t="s">
        <v>10729</v>
      </c>
      <c r="X579" t="s">
        <v>10739</v>
      </c>
    </row>
    <row r="580" spans="1:24">
      <c r="A580" t="s">
        <v>5</v>
      </c>
      <c r="B580" t="s">
        <v>17</v>
      </c>
      <c r="C580" t="s">
        <v>17</v>
      </c>
      <c r="D580" t="s">
        <v>117</v>
      </c>
      <c r="E580" t="s">
        <v>118</v>
      </c>
      <c r="F580" s="54">
        <v>41605</v>
      </c>
      <c r="G580" t="s">
        <v>125</v>
      </c>
      <c r="I580" t="s">
        <v>3419</v>
      </c>
      <c r="J580" t="s">
        <v>74</v>
      </c>
      <c r="K580" t="s">
        <v>3376</v>
      </c>
      <c r="L580" t="s">
        <v>238</v>
      </c>
      <c r="M580" t="s">
        <v>76</v>
      </c>
      <c r="N580" t="s">
        <v>85</v>
      </c>
      <c r="O580" t="s">
        <v>1004</v>
      </c>
      <c r="P580">
        <v>39728.9902</v>
      </c>
      <c r="Q580" t="s">
        <v>3377</v>
      </c>
      <c r="R580" t="s">
        <v>75</v>
      </c>
      <c r="W580" t="s">
        <v>10729</v>
      </c>
      <c r="X580" t="s">
        <v>10739</v>
      </c>
    </row>
    <row r="581" spans="1:24">
      <c r="A581" t="s">
        <v>5</v>
      </c>
      <c r="B581" t="s">
        <v>17</v>
      </c>
      <c r="C581" t="s">
        <v>17</v>
      </c>
      <c r="D581" t="s">
        <v>117</v>
      </c>
      <c r="E581" t="s">
        <v>118</v>
      </c>
      <c r="F581" s="54">
        <v>41605</v>
      </c>
      <c r="G581" t="s">
        <v>72</v>
      </c>
      <c r="I581" t="s">
        <v>3430</v>
      </c>
      <c r="J581" t="s">
        <v>74</v>
      </c>
      <c r="K581" t="s">
        <v>3376</v>
      </c>
      <c r="L581" t="s">
        <v>238</v>
      </c>
      <c r="M581" t="s">
        <v>76</v>
      </c>
      <c r="N581" t="s">
        <v>85</v>
      </c>
      <c r="O581" t="s">
        <v>1004</v>
      </c>
      <c r="P581">
        <v>10.265499999999999</v>
      </c>
      <c r="Q581" t="s">
        <v>3377</v>
      </c>
      <c r="R581" t="s">
        <v>75</v>
      </c>
      <c r="W581" t="s">
        <v>10729</v>
      </c>
      <c r="X581" t="s">
        <v>10739</v>
      </c>
    </row>
    <row r="582" spans="1:24">
      <c r="A582" t="s">
        <v>5</v>
      </c>
      <c r="B582" t="s">
        <v>17</v>
      </c>
      <c r="C582" t="s">
        <v>17</v>
      </c>
      <c r="D582" t="s">
        <v>117</v>
      </c>
      <c r="E582" t="s">
        <v>118</v>
      </c>
      <c r="F582" s="54">
        <v>41605</v>
      </c>
      <c r="G582" t="s">
        <v>72</v>
      </c>
      <c r="I582" t="s">
        <v>3434</v>
      </c>
      <c r="J582" t="s">
        <v>74</v>
      </c>
      <c r="K582" t="s">
        <v>3376</v>
      </c>
      <c r="L582" t="s">
        <v>238</v>
      </c>
      <c r="M582" t="s">
        <v>76</v>
      </c>
      <c r="N582" t="s">
        <v>85</v>
      </c>
      <c r="O582" t="s">
        <v>1004</v>
      </c>
      <c r="P582">
        <v>-10.265499999999999</v>
      </c>
      <c r="Q582" t="s">
        <v>3377</v>
      </c>
      <c r="R582" t="s">
        <v>75</v>
      </c>
      <c r="W582" t="s">
        <v>10729</v>
      </c>
      <c r="X582" t="s">
        <v>10739</v>
      </c>
    </row>
    <row r="583" spans="1:24">
      <c r="A583" t="s">
        <v>5</v>
      </c>
      <c r="B583" t="s">
        <v>17</v>
      </c>
      <c r="C583" t="s">
        <v>17</v>
      </c>
      <c r="D583" t="s">
        <v>117</v>
      </c>
      <c r="E583" t="s">
        <v>118</v>
      </c>
      <c r="F583" s="54">
        <v>41605</v>
      </c>
      <c r="G583" t="s">
        <v>125</v>
      </c>
      <c r="I583" t="s">
        <v>3424</v>
      </c>
      <c r="J583" t="s">
        <v>74</v>
      </c>
      <c r="K583" t="s">
        <v>3376</v>
      </c>
      <c r="L583" t="s">
        <v>238</v>
      </c>
      <c r="M583" t="s">
        <v>76</v>
      </c>
      <c r="N583" t="s">
        <v>85</v>
      </c>
      <c r="O583" t="s">
        <v>1004</v>
      </c>
      <c r="P583">
        <v>-10.265499999999999</v>
      </c>
      <c r="Q583" t="s">
        <v>3377</v>
      </c>
      <c r="R583" t="s">
        <v>75</v>
      </c>
      <c r="W583" t="s">
        <v>10729</v>
      </c>
      <c r="X583" t="s">
        <v>10739</v>
      </c>
    </row>
    <row r="584" spans="1:24">
      <c r="A584" t="s">
        <v>5</v>
      </c>
      <c r="B584" t="s">
        <v>16</v>
      </c>
      <c r="C584" t="s">
        <v>235</v>
      </c>
      <c r="D584" t="s">
        <v>117</v>
      </c>
      <c r="E584" t="s">
        <v>118</v>
      </c>
      <c r="F584" s="54">
        <v>41591</v>
      </c>
      <c r="G584" t="s">
        <v>119</v>
      </c>
      <c r="I584" t="s">
        <v>563</v>
      </c>
      <c r="J584" t="s">
        <v>74</v>
      </c>
      <c r="K584" t="s">
        <v>237</v>
      </c>
      <c r="L584" t="s">
        <v>238</v>
      </c>
      <c r="M584" t="s">
        <v>76</v>
      </c>
      <c r="N584" t="s">
        <v>85</v>
      </c>
      <c r="O584" t="s">
        <v>85</v>
      </c>
      <c r="P584">
        <v>14015</v>
      </c>
      <c r="Q584" t="s">
        <v>239</v>
      </c>
      <c r="R584" t="s">
        <v>75</v>
      </c>
      <c r="W584" t="s">
        <v>10729</v>
      </c>
      <c r="X584" t="s">
        <v>10737</v>
      </c>
    </row>
    <row r="585" spans="1:24">
      <c r="A585" t="s">
        <v>5</v>
      </c>
      <c r="B585" t="s">
        <v>16</v>
      </c>
      <c r="C585" t="s">
        <v>235</v>
      </c>
      <c r="D585" t="s">
        <v>117</v>
      </c>
      <c r="E585" t="s">
        <v>118</v>
      </c>
      <c r="F585" s="54">
        <v>41591</v>
      </c>
      <c r="G585" t="s">
        <v>119</v>
      </c>
      <c r="I585" t="s">
        <v>563</v>
      </c>
      <c r="J585" t="s">
        <v>74</v>
      </c>
      <c r="K585" t="s">
        <v>237</v>
      </c>
      <c r="L585" t="s">
        <v>238</v>
      </c>
      <c r="M585" t="s">
        <v>76</v>
      </c>
      <c r="N585" t="s">
        <v>85</v>
      </c>
      <c r="O585" t="s">
        <v>85</v>
      </c>
      <c r="P585">
        <v>10056.709999999999</v>
      </c>
      <c r="Q585" t="s">
        <v>239</v>
      </c>
      <c r="R585" t="s">
        <v>75</v>
      </c>
      <c r="W585" t="s">
        <v>10729</v>
      </c>
      <c r="X585" t="s">
        <v>10737</v>
      </c>
    </row>
    <row r="586" spans="1:24">
      <c r="A586" t="s">
        <v>9</v>
      </c>
      <c r="B586" t="s">
        <v>10</v>
      </c>
      <c r="C586" t="s">
        <v>437</v>
      </c>
      <c r="D586" t="s">
        <v>117</v>
      </c>
      <c r="E586" t="s">
        <v>118</v>
      </c>
      <c r="F586" s="54">
        <v>41596</v>
      </c>
      <c r="G586" t="s">
        <v>72</v>
      </c>
      <c r="I586" t="s">
        <v>2458</v>
      </c>
      <c r="J586" t="s">
        <v>805</v>
      </c>
      <c r="K586" t="s">
        <v>2458</v>
      </c>
      <c r="L586" t="s">
        <v>2459</v>
      </c>
      <c r="M586" t="s">
        <v>2460</v>
      </c>
      <c r="N586" t="s">
        <v>85</v>
      </c>
      <c r="O586" t="s">
        <v>85</v>
      </c>
      <c r="P586">
        <v>-1500</v>
      </c>
      <c r="Q586" t="s">
        <v>2461</v>
      </c>
      <c r="R586" t="s">
        <v>75</v>
      </c>
      <c r="W586" t="s">
        <v>10729</v>
      </c>
      <c r="X586" t="s">
        <v>85</v>
      </c>
    </row>
    <row r="587" spans="1:24">
      <c r="A587" t="s">
        <v>9</v>
      </c>
      <c r="B587" t="s">
        <v>15</v>
      </c>
      <c r="C587" t="s">
        <v>15</v>
      </c>
      <c r="D587" t="s">
        <v>117</v>
      </c>
      <c r="E587" t="s">
        <v>118</v>
      </c>
      <c r="F587" s="54">
        <v>41596</v>
      </c>
      <c r="G587" t="s">
        <v>290</v>
      </c>
      <c r="H587" t="s">
        <v>1420</v>
      </c>
      <c r="I587" t="s">
        <v>2448</v>
      </c>
      <c r="J587" t="s">
        <v>132</v>
      </c>
      <c r="K587" t="s">
        <v>2404</v>
      </c>
      <c r="L587" t="s">
        <v>1423</v>
      </c>
      <c r="M587" t="s">
        <v>1424</v>
      </c>
      <c r="N587" t="s">
        <v>213</v>
      </c>
      <c r="O587" t="s">
        <v>85</v>
      </c>
      <c r="P587">
        <v>-17085.3308</v>
      </c>
      <c r="Q587" t="s">
        <v>2405</v>
      </c>
      <c r="R587" t="s">
        <v>75</v>
      </c>
      <c r="W587" t="s">
        <v>10729</v>
      </c>
      <c r="X587" t="s">
        <v>85</v>
      </c>
    </row>
    <row r="588" spans="1:24">
      <c r="A588" t="s">
        <v>9</v>
      </c>
      <c r="B588" t="s">
        <v>15</v>
      </c>
      <c r="C588" t="s">
        <v>15</v>
      </c>
      <c r="D588" t="s">
        <v>117</v>
      </c>
      <c r="E588" t="s">
        <v>118</v>
      </c>
      <c r="F588" s="54">
        <v>41596</v>
      </c>
      <c r="G588" t="s">
        <v>119</v>
      </c>
      <c r="I588" t="s">
        <v>2449</v>
      </c>
      <c r="J588" t="s">
        <v>132</v>
      </c>
      <c r="K588" t="s">
        <v>2450</v>
      </c>
      <c r="L588" t="s">
        <v>2408</v>
      </c>
      <c r="M588" t="s">
        <v>2409</v>
      </c>
      <c r="N588" t="s">
        <v>85</v>
      </c>
      <c r="O588" t="s">
        <v>85</v>
      </c>
      <c r="P588">
        <v>27419.750700000001</v>
      </c>
      <c r="Q588" t="s">
        <v>2451</v>
      </c>
      <c r="R588" t="s">
        <v>75</v>
      </c>
      <c r="W588" t="s">
        <v>10729</v>
      </c>
      <c r="X588" t="s">
        <v>85</v>
      </c>
    </row>
    <row r="589" spans="1:24">
      <c r="A589" t="s">
        <v>9</v>
      </c>
      <c r="B589" t="s">
        <v>15</v>
      </c>
      <c r="C589" t="s">
        <v>15</v>
      </c>
      <c r="D589" t="s">
        <v>117</v>
      </c>
      <c r="E589" t="s">
        <v>118</v>
      </c>
      <c r="F589" s="54">
        <v>41596</v>
      </c>
      <c r="G589" t="s">
        <v>290</v>
      </c>
      <c r="H589" t="s">
        <v>1420</v>
      </c>
      <c r="I589" t="s">
        <v>2457</v>
      </c>
      <c r="J589" t="s">
        <v>132</v>
      </c>
      <c r="K589" t="s">
        <v>2404</v>
      </c>
      <c r="L589" t="s">
        <v>1423</v>
      </c>
      <c r="M589" t="s">
        <v>1424</v>
      </c>
      <c r="N589" t="s">
        <v>213</v>
      </c>
      <c r="O589" t="s">
        <v>85</v>
      </c>
      <c r="P589">
        <v>22780.440999999999</v>
      </c>
      <c r="Q589" t="s">
        <v>2405</v>
      </c>
      <c r="R589" t="s">
        <v>75</v>
      </c>
      <c r="W589" t="s">
        <v>10729</v>
      </c>
      <c r="X589" t="s">
        <v>85</v>
      </c>
    </row>
    <row r="590" spans="1:24">
      <c r="A590" t="s">
        <v>9</v>
      </c>
      <c r="B590" t="s">
        <v>15</v>
      </c>
      <c r="C590" t="s">
        <v>15</v>
      </c>
      <c r="D590" t="s">
        <v>117</v>
      </c>
      <c r="E590" t="s">
        <v>118</v>
      </c>
      <c r="F590" s="54">
        <v>41596</v>
      </c>
      <c r="G590" t="s">
        <v>119</v>
      </c>
      <c r="I590" t="s">
        <v>2452</v>
      </c>
      <c r="J590" t="s">
        <v>132</v>
      </c>
      <c r="K590" t="s">
        <v>2453</v>
      </c>
      <c r="L590" t="s">
        <v>2454</v>
      </c>
      <c r="M590" t="s">
        <v>2455</v>
      </c>
      <c r="N590" t="s">
        <v>85</v>
      </c>
      <c r="O590" t="s">
        <v>85</v>
      </c>
      <c r="P590">
        <v>7846.5963000000002</v>
      </c>
      <c r="Q590" t="s">
        <v>2456</v>
      </c>
      <c r="R590" t="s">
        <v>75</v>
      </c>
      <c r="W590" t="s">
        <v>10729</v>
      </c>
      <c r="X590" t="s">
        <v>85</v>
      </c>
    </row>
    <row r="591" spans="1:24">
      <c r="A591" t="s">
        <v>9</v>
      </c>
      <c r="B591" t="s">
        <v>15</v>
      </c>
      <c r="C591" t="s">
        <v>15</v>
      </c>
      <c r="D591" t="s">
        <v>117</v>
      </c>
      <c r="E591" t="s">
        <v>118</v>
      </c>
      <c r="F591" s="54">
        <v>41596</v>
      </c>
      <c r="G591" t="s">
        <v>290</v>
      </c>
      <c r="H591" t="s">
        <v>1420</v>
      </c>
      <c r="I591" t="s">
        <v>2457</v>
      </c>
      <c r="J591" t="s">
        <v>132</v>
      </c>
      <c r="K591" t="s">
        <v>2404</v>
      </c>
      <c r="L591" t="s">
        <v>1423</v>
      </c>
      <c r="M591" t="s">
        <v>1424</v>
      </c>
      <c r="N591" t="s">
        <v>213</v>
      </c>
      <c r="O591" t="s">
        <v>85</v>
      </c>
      <c r="P591">
        <v>4556.0882000000001</v>
      </c>
      <c r="Q591" t="s">
        <v>2405</v>
      </c>
      <c r="R591" t="s">
        <v>75</v>
      </c>
      <c r="W591" t="s">
        <v>10729</v>
      </c>
      <c r="X591" t="s">
        <v>85</v>
      </c>
    </row>
    <row r="592" spans="1:24">
      <c r="A592" t="s">
        <v>9</v>
      </c>
      <c r="B592" t="s">
        <v>15</v>
      </c>
      <c r="C592" t="s">
        <v>15</v>
      </c>
      <c r="D592" t="s">
        <v>117</v>
      </c>
      <c r="E592" t="s">
        <v>118</v>
      </c>
      <c r="F592" s="54">
        <v>41596</v>
      </c>
      <c r="G592" t="s">
        <v>290</v>
      </c>
      <c r="H592" t="s">
        <v>1420</v>
      </c>
      <c r="I592" t="s">
        <v>2448</v>
      </c>
      <c r="J592" t="s">
        <v>132</v>
      </c>
      <c r="K592" t="s">
        <v>2404</v>
      </c>
      <c r="L592" t="s">
        <v>1423</v>
      </c>
      <c r="M592" t="s">
        <v>1424</v>
      </c>
      <c r="N592" t="s">
        <v>213</v>
      </c>
      <c r="O592" t="s">
        <v>85</v>
      </c>
      <c r="P592">
        <v>-4556.0882000000001</v>
      </c>
      <c r="Q592" t="s">
        <v>2405</v>
      </c>
      <c r="R592" t="s">
        <v>75</v>
      </c>
      <c r="W592" t="s">
        <v>10729</v>
      </c>
      <c r="X592" t="s">
        <v>85</v>
      </c>
    </row>
    <row r="593" spans="1:24">
      <c r="A593" t="s">
        <v>9</v>
      </c>
      <c r="B593" t="s">
        <v>10</v>
      </c>
      <c r="C593" t="s">
        <v>791</v>
      </c>
      <c r="D593" t="s">
        <v>117</v>
      </c>
      <c r="E593" t="s">
        <v>118</v>
      </c>
      <c r="F593" s="54">
        <v>41596</v>
      </c>
      <c r="G593" t="s">
        <v>119</v>
      </c>
      <c r="H593" t="s">
        <v>798</v>
      </c>
      <c r="I593" t="s">
        <v>2068</v>
      </c>
      <c r="J593" t="s">
        <v>132</v>
      </c>
      <c r="K593" t="s">
        <v>2069</v>
      </c>
      <c r="L593" t="s">
        <v>801</v>
      </c>
      <c r="M593" t="s">
        <v>802</v>
      </c>
      <c r="N593" t="s">
        <v>85</v>
      </c>
      <c r="O593" t="s">
        <v>85</v>
      </c>
      <c r="P593">
        <v>44346.17</v>
      </c>
      <c r="Q593" t="s">
        <v>2070</v>
      </c>
      <c r="R593" t="s">
        <v>75</v>
      </c>
      <c r="W593" t="s">
        <v>10730</v>
      </c>
      <c r="X593" t="s">
        <v>85</v>
      </c>
    </row>
    <row r="594" spans="1:24">
      <c r="A594" t="s">
        <v>9</v>
      </c>
      <c r="B594" t="s">
        <v>15</v>
      </c>
      <c r="C594" t="s">
        <v>15</v>
      </c>
      <c r="D594" t="s">
        <v>117</v>
      </c>
      <c r="E594" t="s">
        <v>118</v>
      </c>
      <c r="F594" s="54">
        <v>41596</v>
      </c>
      <c r="G594" t="s">
        <v>290</v>
      </c>
      <c r="H594" t="s">
        <v>1420</v>
      </c>
      <c r="I594" t="s">
        <v>2448</v>
      </c>
      <c r="J594" t="s">
        <v>132</v>
      </c>
      <c r="K594" t="s">
        <v>2404</v>
      </c>
      <c r="L594" t="s">
        <v>1423</v>
      </c>
      <c r="M594" t="s">
        <v>1424</v>
      </c>
      <c r="N594" t="s">
        <v>213</v>
      </c>
      <c r="O594" t="s">
        <v>85</v>
      </c>
      <c r="P594">
        <v>-22780.440999999999</v>
      </c>
      <c r="Q594" t="s">
        <v>2405</v>
      </c>
      <c r="R594" t="s">
        <v>75</v>
      </c>
      <c r="W594" t="s">
        <v>10729</v>
      </c>
      <c r="X594" t="s">
        <v>85</v>
      </c>
    </row>
    <row r="595" spans="1:24">
      <c r="A595" t="s">
        <v>9</v>
      </c>
      <c r="B595" t="s">
        <v>10</v>
      </c>
      <c r="C595" t="s">
        <v>791</v>
      </c>
      <c r="D595" t="s">
        <v>117</v>
      </c>
      <c r="E595" t="s">
        <v>118</v>
      </c>
      <c r="F595" s="54">
        <v>41596</v>
      </c>
      <c r="G595" t="s">
        <v>119</v>
      </c>
      <c r="H595" t="s">
        <v>798</v>
      </c>
      <c r="I595" t="s">
        <v>2068</v>
      </c>
      <c r="J595" t="s">
        <v>132</v>
      </c>
      <c r="K595" t="s">
        <v>2069</v>
      </c>
      <c r="L595" t="s">
        <v>801</v>
      </c>
      <c r="M595" t="s">
        <v>802</v>
      </c>
      <c r="N595" t="s">
        <v>85</v>
      </c>
      <c r="O595" t="s">
        <v>85</v>
      </c>
      <c r="P595">
        <v>72.61</v>
      </c>
      <c r="Q595" t="s">
        <v>2070</v>
      </c>
      <c r="R595" t="s">
        <v>75</v>
      </c>
      <c r="W595" t="s">
        <v>10730</v>
      </c>
      <c r="X595" t="s">
        <v>85</v>
      </c>
    </row>
    <row r="596" spans="1:24">
      <c r="A596" t="s">
        <v>9</v>
      </c>
      <c r="B596" t="s">
        <v>10</v>
      </c>
      <c r="C596" t="s">
        <v>963</v>
      </c>
      <c r="D596" t="s">
        <v>117</v>
      </c>
      <c r="E596" t="s">
        <v>118</v>
      </c>
      <c r="F596" s="54">
        <v>41596</v>
      </c>
      <c r="G596" t="s">
        <v>72</v>
      </c>
      <c r="I596" t="s">
        <v>2475</v>
      </c>
      <c r="J596" t="s">
        <v>805</v>
      </c>
      <c r="K596" t="s">
        <v>2475</v>
      </c>
      <c r="L596" t="s">
        <v>238</v>
      </c>
      <c r="M596" t="s">
        <v>76</v>
      </c>
      <c r="N596" t="s">
        <v>85</v>
      </c>
      <c r="O596" t="s">
        <v>85</v>
      </c>
      <c r="P596">
        <v>-320.97000000000003</v>
      </c>
      <c r="Q596" t="s">
        <v>2476</v>
      </c>
      <c r="R596" t="s">
        <v>75</v>
      </c>
      <c r="W596" t="s">
        <v>10729</v>
      </c>
      <c r="X596" t="s">
        <v>10737</v>
      </c>
    </row>
    <row r="597" spans="1:24">
      <c r="A597" t="s">
        <v>9</v>
      </c>
      <c r="B597" t="s">
        <v>10</v>
      </c>
      <c r="C597" t="s">
        <v>437</v>
      </c>
      <c r="D597" t="s">
        <v>117</v>
      </c>
      <c r="E597" t="s">
        <v>118</v>
      </c>
      <c r="F597" s="54">
        <v>41596</v>
      </c>
      <c r="G597" t="s">
        <v>290</v>
      </c>
      <c r="H597" t="s">
        <v>967</v>
      </c>
      <c r="I597" t="s">
        <v>2466</v>
      </c>
      <c r="J597" t="s">
        <v>132</v>
      </c>
      <c r="K597" t="s">
        <v>2467</v>
      </c>
      <c r="L597" t="s">
        <v>970</v>
      </c>
      <c r="M597" t="s">
        <v>971</v>
      </c>
      <c r="N597" t="s">
        <v>85</v>
      </c>
      <c r="O597" t="s">
        <v>85</v>
      </c>
      <c r="P597">
        <v>6872.57</v>
      </c>
      <c r="Q597" t="s">
        <v>2468</v>
      </c>
      <c r="R597" t="s">
        <v>75</v>
      </c>
      <c r="W597" t="s">
        <v>10729</v>
      </c>
      <c r="X597" t="s">
        <v>85</v>
      </c>
    </row>
    <row r="598" spans="1:24">
      <c r="A598" t="s">
        <v>9</v>
      </c>
      <c r="B598" t="s">
        <v>10</v>
      </c>
      <c r="C598" t="s">
        <v>963</v>
      </c>
      <c r="D598" t="s">
        <v>117</v>
      </c>
      <c r="E598" t="s">
        <v>118</v>
      </c>
      <c r="F598" s="54">
        <v>41596</v>
      </c>
      <c r="G598" t="s">
        <v>119</v>
      </c>
      <c r="I598" t="s">
        <v>2475</v>
      </c>
      <c r="J598" t="s">
        <v>805</v>
      </c>
      <c r="K598" t="s">
        <v>2475</v>
      </c>
      <c r="L598" t="s">
        <v>238</v>
      </c>
      <c r="M598" t="s">
        <v>76</v>
      </c>
      <c r="N598" t="s">
        <v>85</v>
      </c>
      <c r="O598" t="s">
        <v>85</v>
      </c>
      <c r="P598">
        <v>-128.38</v>
      </c>
      <c r="Q598" t="s">
        <v>2476</v>
      </c>
      <c r="R598" t="s">
        <v>75</v>
      </c>
      <c r="W598" t="s">
        <v>10729</v>
      </c>
      <c r="X598" t="s">
        <v>10737</v>
      </c>
    </row>
    <row r="599" spans="1:24">
      <c r="A599" t="s">
        <v>9</v>
      </c>
      <c r="B599" t="s">
        <v>15</v>
      </c>
      <c r="C599" t="s">
        <v>15</v>
      </c>
      <c r="D599" t="s">
        <v>117</v>
      </c>
      <c r="E599" t="s">
        <v>118</v>
      </c>
      <c r="F599" s="54">
        <v>41596</v>
      </c>
      <c r="G599" t="s">
        <v>119</v>
      </c>
      <c r="I599" t="s">
        <v>2452</v>
      </c>
      <c r="J599" t="s">
        <v>132</v>
      </c>
      <c r="K599" t="s">
        <v>2453</v>
      </c>
      <c r="L599" t="s">
        <v>2454</v>
      </c>
      <c r="M599" t="s">
        <v>2455</v>
      </c>
      <c r="N599" t="s">
        <v>85</v>
      </c>
      <c r="O599" t="s">
        <v>85</v>
      </c>
      <c r="P599">
        <v>29422.953000000001</v>
      </c>
      <c r="Q599" t="s">
        <v>2456</v>
      </c>
      <c r="R599" t="s">
        <v>75</v>
      </c>
      <c r="W599" t="s">
        <v>10729</v>
      </c>
      <c r="X599" t="s">
        <v>85</v>
      </c>
    </row>
    <row r="600" spans="1:24">
      <c r="A600" t="s">
        <v>9</v>
      </c>
      <c r="B600" t="s">
        <v>15</v>
      </c>
      <c r="C600" t="s">
        <v>15</v>
      </c>
      <c r="D600" t="s">
        <v>117</v>
      </c>
      <c r="E600" t="s">
        <v>118</v>
      </c>
      <c r="F600" s="54">
        <v>41596</v>
      </c>
      <c r="G600" t="s">
        <v>290</v>
      </c>
      <c r="H600" t="s">
        <v>1420</v>
      </c>
      <c r="I600" t="s">
        <v>2457</v>
      </c>
      <c r="J600" t="s">
        <v>132</v>
      </c>
      <c r="K600" t="s">
        <v>2404</v>
      </c>
      <c r="L600" t="s">
        <v>1423</v>
      </c>
      <c r="M600" t="s">
        <v>1424</v>
      </c>
      <c r="N600" t="s">
        <v>213</v>
      </c>
      <c r="O600" t="s">
        <v>85</v>
      </c>
      <c r="P600">
        <v>17085.3308</v>
      </c>
      <c r="Q600" t="s">
        <v>2405</v>
      </c>
      <c r="R600" t="s">
        <v>75</v>
      </c>
      <c r="W600" t="s">
        <v>10729</v>
      </c>
      <c r="X600" t="s">
        <v>85</v>
      </c>
    </row>
    <row r="601" spans="1:24">
      <c r="A601" t="s">
        <v>9</v>
      </c>
      <c r="B601" t="s">
        <v>10</v>
      </c>
      <c r="C601" t="s">
        <v>791</v>
      </c>
      <c r="D601" t="s">
        <v>117</v>
      </c>
      <c r="E601" t="s">
        <v>118</v>
      </c>
      <c r="F601" s="54">
        <v>41596</v>
      </c>
      <c r="G601" t="s">
        <v>119</v>
      </c>
      <c r="H601" t="s">
        <v>798</v>
      </c>
      <c r="I601" t="s">
        <v>2068</v>
      </c>
      <c r="J601" t="s">
        <v>132</v>
      </c>
      <c r="K601" t="s">
        <v>2069</v>
      </c>
      <c r="L601" t="s">
        <v>801</v>
      </c>
      <c r="M601" t="s">
        <v>802</v>
      </c>
      <c r="N601" t="s">
        <v>85</v>
      </c>
      <c r="O601" t="s">
        <v>85</v>
      </c>
      <c r="P601">
        <v>79810.13</v>
      </c>
      <c r="Q601" t="s">
        <v>2070</v>
      </c>
      <c r="R601" t="s">
        <v>75</v>
      </c>
      <c r="W601" t="s">
        <v>10730</v>
      </c>
      <c r="X601" t="s">
        <v>85</v>
      </c>
    </row>
    <row r="602" spans="1:24">
      <c r="A602" t="s">
        <v>9</v>
      </c>
      <c r="B602" t="s">
        <v>10</v>
      </c>
      <c r="C602" t="s">
        <v>791</v>
      </c>
      <c r="D602" t="s">
        <v>117</v>
      </c>
      <c r="E602" t="s">
        <v>118</v>
      </c>
      <c r="F602" s="54">
        <v>41596</v>
      </c>
      <c r="G602" t="s">
        <v>119</v>
      </c>
      <c r="H602" t="s">
        <v>798</v>
      </c>
      <c r="I602" t="s">
        <v>2068</v>
      </c>
      <c r="J602" t="s">
        <v>132</v>
      </c>
      <c r="K602" t="s">
        <v>2069</v>
      </c>
      <c r="L602" t="s">
        <v>801</v>
      </c>
      <c r="M602" t="s">
        <v>802</v>
      </c>
      <c r="N602" t="s">
        <v>85</v>
      </c>
      <c r="O602" t="s">
        <v>85</v>
      </c>
      <c r="P602">
        <v>8644.4699999999993</v>
      </c>
      <c r="Q602" t="s">
        <v>2070</v>
      </c>
      <c r="R602" t="s">
        <v>75</v>
      </c>
      <c r="W602" t="s">
        <v>10730</v>
      </c>
      <c r="X602" t="s">
        <v>85</v>
      </c>
    </row>
    <row r="603" spans="1:24">
      <c r="A603" t="s">
        <v>9</v>
      </c>
      <c r="B603" t="s">
        <v>10</v>
      </c>
      <c r="C603" t="s">
        <v>791</v>
      </c>
      <c r="D603" t="s">
        <v>117</v>
      </c>
      <c r="E603" t="s">
        <v>118</v>
      </c>
      <c r="F603" s="54">
        <v>41596</v>
      </c>
      <c r="G603" t="s">
        <v>119</v>
      </c>
      <c r="H603" t="s">
        <v>798</v>
      </c>
      <c r="I603" t="s">
        <v>2068</v>
      </c>
      <c r="J603" t="s">
        <v>132</v>
      </c>
      <c r="K603" t="s">
        <v>2069</v>
      </c>
      <c r="L603" t="s">
        <v>801</v>
      </c>
      <c r="M603" t="s">
        <v>802</v>
      </c>
      <c r="N603" t="s">
        <v>85</v>
      </c>
      <c r="O603" t="s">
        <v>85</v>
      </c>
      <c r="P603">
        <v>72.61</v>
      </c>
      <c r="Q603" t="s">
        <v>2070</v>
      </c>
      <c r="R603" t="s">
        <v>75</v>
      </c>
      <c r="W603" t="s">
        <v>10730</v>
      </c>
      <c r="X603" t="s">
        <v>85</v>
      </c>
    </row>
    <row r="604" spans="1:24">
      <c r="A604" t="s">
        <v>9</v>
      </c>
      <c r="B604" t="s">
        <v>14</v>
      </c>
      <c r="C604" t="s">
        <v>14</v>
      </c>
      <c r="D604" t="s">
        <v>117</v>
      </c>
      <c r="E604" t="s">
        <v>118</v>
      </c>
      <c r="F604" s="54">
        <v>41596</v>
      </c>
      <c r="G604" t="s">
        <v>119</v>
      </c>
      <c r="H604" t="s">
        <v>443</v>
      </c>
      <c r="I604" t="s">
        <v>2145</v>
      </c>
      <c r="J604" t="s">
        <v>132</v>
      </c>
      <c r="K604" t="s">
        <v>445</v>
      </c>
      <c r="L604" t="s">
        <v>446</v>
      </c>
      <c r="M604" t="s">
        <v>447</v>
      </c>
      <c r="N604" t="s">
        <v>85</v>
      </c>
      <c r="O604" t="s">
        <v>199</v>
      </c>
      <c r="P604">
        <v>-5802.14</v>
      </c>
      <c r="Q604" t="s">
        <v>448</v>
      </c>
      <c r="R604" t="s">
        <v>75</v>
      </c>
      <c r="S604" t="s">
        <v>155</v>
      </c>
      <c r="T604" t="s">
        <v>449</v>
      </c>
      <c r="U604" t="s">
        <v>450</v>
      </c>
      <c r="V604" t="s">
        <v>451</v>
      </c>
      <c r="W604" t="s">
        <v>10729</v>
      </c>
      <c r="X604" t="s">
        <v>10739</v>
      </c>
    </row>
    <row r="605" spans="1:24">
      <c r="A605" t="s">
        <v>9</v>
      </c>
      <c r="B605" t="s">
        <v>10</v>
      </c>
      <c r="C605" t="s">
        <v>437</v>
      </c>
      <c r="D605" t="s">
        <v>117</v>
      </c>
      <c r="E605" t="s">
        <v>118</v>
      </c>
      <c r="F605" s="54">
        <v>41596</v>
      </c>
      <c r="G605" t="s">
        <v>119</v>
      </c>
      <c r="I605" t="s">
        <v>2458</v>
      </c>
      <c r="J605" t="s">
        <v>805</v>
      </c>
      <c r="K605" t="s">
        <v>2458</v>
      </c>
      <c r="L605" t="s">
        <v>2459</v>
      </c>
      <c r="M605" t="s">
        <v>2460</v>
      </c>
      <c r="N605" t="s">
        <v>85</v>
      </c>
      <c r="O605" t="s">
        <v>85</v>
      </c>
      <c r="P605">
        <v>-600</v>
      </c>
      <c r="Q605" t="s">
        <v>2461</v>
      </c>
      <c r="R605" t="s">
        <v>75</v>
      </c>
      <c r="W605" t="s">
        <v>10729</v>
      </c>
      <c r="X605" t="s">
        <v>85</v>
      </c>
    </row>
    <row r="606" spans="1:24">
      <c r="A606" t="s">
        <v>9</v>
      </c>
      <c r="B606" t="s">
        <v>14</v>
      </c>
      <c r="C606" t="s">
        <v>14</v>
      </c>
      <c r="D606" t="s">
        <v>117</v>
      </c>
      <c r="E606" t="s">
        <v>118</v>
      </c>
      <c r="F606" s="54">
        <v>41596</v>
      </c>
      <c r="G606" t="s">
        <v>119</v>
      </c>
      <c r="H606" t="s">
        <v>194</v>
      </c>
      <c r="I606" t="s">
        <v>2135</v>
      </c>
      <c r="J606" t="s">
        <v>132</v>
      </c>
      <c r="K606" t="s">
        <v>2136</v>
      </c>
      <c r="L606" t="s">
        <v>2137</v>
      </c>
      <c r="M606" t="s">
        <v>2138</v>
      </c>
      <c r="N606" t="s">
        <v>85</v>
      </c>
      <c r="O606" t="s">
        <v>85</v>
      </c>
      <c r="P606">
        <v>26721.599999999999</v>
      </c>
      <c r="Q606" t="s">
        <v>2139</v>
      </c>
      <c r="R606" t="s">
        <v>75</v>
      </c>
      <c r="S606" t="s">
        <v>170</v>
      </c>
      <c r="T606" t="s">
        <v>178</v>
      </c>
      <c r="U606" t="s">
        <v>179</v>
      </c>
      <c r="V606" t="s">
        <v>180</v>
      </c>
      <c r="W606" t="s">
        <v>10729</v>
      </c>
      <c r="X606" t="s">
        <v>85</v>
      </c>
    </row>
    <row r="607" spans="1:24">
      <c r="A607" t="s">
        <v>9</v>
      </c>
      <c r="B607" t="s">
        <v>10</v>
      </c>
      <c r="C607" t="s">
        <v>437</v>
      </c>
      <c r="D607" t="s">
        <v>117</v>
      </c>
      <c r="E607" t="s">
        <v>118</v>
      </c>
      <c r="F607" s="54">
        <v>41596</v>
      </c>
      <c r="G607" t="s">
        <v>290</v>
      </c>
      <c r="H607" t="s">
        <v>967</v>
      </c>
      <c r="I607" t="s">
        <v>2466</v>
      </c>
      <c r="J607" t="s">
        <v>132</v>
      </c>
      <c r="K607" t="s">
        <v>2467</v>
      </c>
      <c r="L607" t="s">
        <v>970</v>
      </c>
      <c r="M607" t="s">
        <v>971</v>
      </c>
      <c r="N607" t="s">
        <v>85</v>
      </c>
      <c r="O607" t="s">
        <v>85</v>
      </c>
      <c r="P607">
        <v>25342.5</v>
      </c>
      <c r="Q607" t="s">
        <v>2468</v>
      </c>
      <c r="R607" t="s">
        <v>75</v>
      </c>
      <c r="W607" t="s">
        <v>10729</v>
      </c>
      <c r="X607" t="s">
        <v>85</v>
      </c>
    </row>
    <row r="608" spans="1:24">
      <c r="A608" t="s">
        <v>9</v>
      </c>
      <c r="B608" t="s">
        <v>10</v>
      </c>
      <c r="C608" t="s">
        <v>437</v>
      </c>
      <c r="D608" t="s">
        <v>117</v>
      </c>
      <c r="E608" t="s">
        <v>118</v>
      </c>
      <c r="F608" s="54">
        <v>41596</v>
      </c>
      <c r="G608" t="s">
        <v>290</v>
      </c>
      <c r="H608" t="s">
        <v>967</v>
      </c>
      <c r="I608" t="s">
        <v>2466</v>
      </c>
      <c r="J608" t="s">
        <v>132</v>
      </c>
      <c r="K608" t="s">
        <v>2467</v>
      </c>
      <c r="L608" t="s">
        <v>970</v>
      </c>
      <c r="M608" t="s">
        <v>971</v>
      </c>
      <c r="N608" t="s">
        <v>85</v>
      </c>
      <c r="O608" t="s">
        <v>85</v>
      </c>
      <c r="P608">
        <v>24157.68</v>
      </c>
      <c r="Q608" t="s">
        <v>2468</v>
      </c>
      <c r="R608" t="s">
        <v>75</v>
      </c>
      <c r="W608" t="s">
        <v>10729</v>
      </c>
      <c r="X608" t="s">
        <v>85</v>
      </c>
    </row>
    <row r="609" spans="1:24">
      <c r="A609" t="s">
        <v>9</v>
      </c>
      <c r="B609" t="s">
        <v>10</v>
      </c>
      <c r="C609" t="s">
        <v>437</v>
      </c>
      <c r="D609" t="s">
        <v>117</v>
      </c>
      <c r="E609" t="s">
        <v>118</v>
      </c>
      <c r="F609" s="54">
        <v>41596</v>
      </c>
      <c r="G609" t="s">
        <v>72</v>
      </c>
      <c r="I609" t="s">
        <v>2462</v>
      </c>
      <c r="J609" t="s">
        <v>805</v>
      </c>
      <c r="K609" t="s">
        <v>2462</v>
      </c>
      <c r="L609" t="s">
        <v>2459</v>
      </c>
      <c r="M609" t="s">
        <v>2460</v>
      </c>
      <c r="N609" t="s">
        <v>85</v>
      </c>
      <c r="O609" t="s">
        <v>85</v>
      </c>
      <c r="P609">
        <v>-1500</v>
      </c>
      <c r="Q609" t="s">
        <v>2463</v>
      </c>
      <c r="R609" t="s">
        <v>75</v>
      </c>
      <c r="W609" t="s">
        <v>10729</v>
      </c>
      <c r="X609" t="s">
        <v>85</v>
      </c>
    </row>
    <row r="610" spans="1:24">
      <c r="A610" t="s">
        <v>9</v>
      </c>
      <c r="B610" t="s">
        <v>10</v>
      </c>
      <c r="C610" t="s">
        <v>437</v>
      </c>
      <c r="D610" t="s">
        <v>117</v>
      </c>
      <c r="E610" t="s">
        <v>118</v>
      </c>
      <c r="F610" s="54">
        <v>41596</v>
      </c>
      <c r="G610" t="s">
        <v>119</v>
      </c>
      <c r="I610" t="s">
        <v>2462</v>
      </c>
      <c r="J610" t="s">
        <v>805</v>
      </c>
      <c r="K610" t="s">
        <v>2462</v>
      </c>
      <c r="L610" t="s">
        <v>2459</v>
      </c>
      <c r="M610" t="s">
        <v>2460</v>
      </c>
      <c r="N610" t="s">
        <v>85</v>
      </c>
      <c r="O610" t="s">
        <v>85</v>
      </c>
      <c r="P610">
        <v>-600</v>
      </c>
      <c r="Q610" t="s">
        <v>2463</v>
      </c>
      <c r="R610" t="s">
        <v>75</v>
      </c>
      <c r="W610" t="s">
        <v>10729</v>
      </c>
      <c r="X610" t="s">
        <v>85</v>
      </c>
    </row>
    <row r="611" spans="1:24">
      <c r="A611" t="s">
        <v>9</v>
      </c>
      <c r="B611" t="s">
        <v>14</v>
      </c>
      <c r="C611" t="s">
        <v>14</v>
      </c>
      <c r="D611" t="s">
        <v>117</v>
      </c>
      <c r="E611" t="s">
        <v>118</v>
      </c>
      <c r="F611" s="54">
        <v>41597</v>
      </c>
      <c r="G611" t="s">
        <v>125</v>
      </c>
      <c r="H611" t="s">
        <v>208</v>
      </c>
      <c r="I611" t="s">
        <v>5654</v>
      </c>
      <c r="J611" t="s">
        <v>132</v>
      </c>
      <c r="K611" t="s">
        <v>5655</v>
      </c>
      <c r="L611" t="s">
        <v>211</v>
      </c>
      <c r="M611" t="s">
        <v>212</v>
      </c>
      <c r="N611" t="s">
        <v>85</v>
      </c>
      <c r="O611" t="s">
        <v>85</v>
      </c>
      <c r="P611">
        <v>-623.9</v>
      </c>
      <c r="Q611" t="s">
        <v>5656</v>
      </c>
      <c r="R611" t="s">
        <v>75</v>
      </c>
      <c r="S611" t="s">
        <v>215</v>
      </c>
      <c r="T611" t="s">
        <v>216</v>
      </c>
      <c r="U611" t="s">
        <v>179</v>
      </c>
      <c r="V611" t="s">
        <v>179</v>
      </c>
      <c r="W611" t="s">
        <v>10729</v>
      </c>
      <c r="X611" t="s">
        <v>85</v>
      </c>
    </row>
    <row r="612" spans="1:24">
      <c r="A612" t="s">
        <v>9</v>
      </c>
      <c r="B612" t="s">
        <v>14</v>
      </c>
      <c r="C612" t="s">
        <v>14</v>
      </c>
      <c r="D612" t="s">
        <v>117</v>
      </c>
      <c r="E612" t="s">
        <v>118</v>
      </c>
      <c r="F612" s="54">
        <v>41594</v>
      </c>
      <c r="G612" t="s">
        <v>290</v>
      </c>
      <c r="I612" t="s">
        <v>2480</v>
      </c>
      <c r="J612" t="s">
        <v>132</v>
      </c>
      <c r="K612" t="s">
        <v>2481</v>
      </c>
      <c r="L612" t="s">
        <v>167</v>
      </c>
      <c r="M612" t="s">
        <v>168</v>
      </c>
      <c r="N612" t="s">
        <v>85</v>
      </c>
      <c r="O612" t="s">
        <v>85</v>
      </c>
      <c r="P612">
        <v>12000</v>
      </c>
      <c r="Q612" t="s">
        <v>2482</v>
      </c>
      <c r="R612" t="s">
        <v>75</v>
      </c>
      <c r="S612" t="s">
        <v>170</v>
      </c>
      <c r="T612" t="s">
        <v>171</v>
      </c>
      <c r="U612" t="s">
        <v>157</v>
      </c>
      <c r="V612" t="s">
        <v>157</v>
      </c>
      <c r="W612" t="s">
        <v>10729</v>
      </c>
      <c r="X612" t="s">
        <v>85</v>
      </c>
    </row>
    <row r="613" spans="1:24">
      <c r="A613" t="s">
        <v>9</v>
      </c>
      <c r="B613" t="s">
        <v>14</v>
      </c>
      <c r="C613" t="s">
        <v>14</v>
      </c>
      <c r="D613" t="s">
        <v>117</v>
      </c>
      <c r="E613" t="s">
        <v>118</v>
      </c>
      <c r="F613" s="54">
        <v>41584</v>
      </c>
      <c r="G613" t="s">
        <v>72</v>
      </c>
      <c r="H613" t="s">
        <v>208</v>
      </c>
      <c r="I613" t="s">
        <v>304</v>
      </c>
      <c r="J613" t="s">
        <v>132</v>
      </c>
      <c r="K613" t="s">
        <v>305</v>
      </c>
      <c r="L613" t="s">
        <v>211</v>
      </c>
      <c r="M613" t="s">
        <v>212</v>
      </c>
      <c r="N613" t="s">
        <v>213</v>
      </c>
      <c r="O613" t="s">
        <v>85</v>
      </c>
      <c r="P613">
        <v>174.2</v>
      </c>
      <c r="Q613" t="s">
        <v>306</v>
      </c>
      <c r="R613" t="s">
        <v>75</v>
      </c>
      <c r="S613" t="s">
        <v>215</v>
      </c>
      <c r="T613" t="s">
        <v>216</v>
      </c>
      <c r="U613" t="s">
        <v>179</v>
      </c>
      <c r="V613" t="s">
        <v>179</v>
      </c>
      <c r="W613" t="s">
        <v>10729</v>
      </c>
      <c r="X613" t="s">
        <v>85</v>
      </c>
    </row>
    <row r="614" spans="1:24">
      <c r="A614" t="s">
        <v>9</v>
      </c>
      <c r="B614" t="s">
        <v>14</v>
      </c>
      <c r="C614" t="s">
        <v>14</v>
      </c>
      <c r="D614" t="s">
        <v>117</v>
      </c>
      <c r="E614" t="s">
        <v>118</v>
      </c>
      <c r="F614" s="54">
        <v>41584</v>
      </c>
      <c r="G614" t="s">
        <v>72</v>
      </c>
      <c r="H614" t="s">
        <v>208</v>
      </c>
      <c r="I614" t="s">
        <v>312</v>
      </c>
      <c r="J614" t="s">
        <v>132</v>
      </c>
      <c r="K614" t="s">
        <v>313</v>
      </c>
      <c r="L614" t="s">
        <v>211</v>
      </c>
      <c r="M614" t="s">
        <v>212</v>
      </c>
      <c r="N614" t="s">
        <v>213</v>
      </c>
      <c r="O614" t="s">
        <v>85</v>
      </c>
      <c r="P614">
        <v>783.9</v>
      </c>
      <c r="Q614" t="s">
        <v>314</v>
      </c>
      <c r="R614" t="s">
        <v>75</v>
      </c>
      <c r="S614" t="s">
        <v>215</v>
      </c>
      <c r="T614" t="s">
        <v>216</v>
      </c>
      <c r="U614" t="s">
        <v>179</v>
      </c>
      <c r="V614" t="s">
        <v>179</v>
      </c>
      <c r="W614" t="s">
        <v>10729</v>
      </c>
      <c r="X614" t="s">
        <v>85</v>
      </c>
    </row>
    <row r="615" spans="1:24">
      <c r="A615" t="s">
        <v>9</v>
      </c>
      <c r="B615" t="s">
        <v>14</v>
      </c>
      <c r="C615" t="s">
        <v>14</v>
      </c>
      <c r="D615" t="s">
        <v>117</v>
      </c>
      <c r="E615" t="s">
        <v>118</v>
      </c>
      <c r="F615" s="54">
        <v>41594</v>
      </c>
      <c r="G615" t="s">
        <v>72</v>
      </c>
      <c r="H615" t="s">
        <v>999</v>
      </c>
      <c r="I615" t="s">
        <v>2477</v>
      </c>
      <c r="J615" t="s">
        <v>132</v>
      </c>
      <c r="K615" t="s">
        <v>2478</v>
      </c>
      <c r="L615" t="s">
        <v>1002</v>
      </c>
      <c r="M615" t="s">
        <v>1003</v>
      </c>
      <c r="N615" t="s">
        <v>85</v>
      </c>
      <c r="O615" t="s">
        <v>85</v>
      </c>
      <c r="P615">
        <v>3124.8</v>
      </c>
      <c r="Q615" t="s">
        <v>2479</v>
      </c>
      <c r="R615" t="s">
        <v>75</v>
      </c>
      <c r="S615" t="s">
        <v>170</v>
      </c>
      <c r="T615" t="s">
        <v>178</v>
      </c>
      <c r="U615" t="s">
        <v>179</v>
      </c>
      <c r="V615" t="s">
        <v>180</v>
      </c>
      <c r="W615" t="s">
        <v>10729</v>
      </c>
      <c r="X615" t="s">
        <v>10737</v>
      </c>
    </row>
    <row r="616" spans="1:24">
      <c r="A616" t="s">
        <v>9</v>
      </c>
      <c r="B616" t="s">
        <v>14</v>
      </c>
      <c r="C616" t="s">
        <v>14</v>
      </c>
      <c r="D616" t="s">
        <v>117</v>
      </c>
      <c r="E616" t="s">
        <v>118</v>
      </c>
      <c r="F616" s="54">
        <v>41596</v>
      </c>
      <c r="G616" t="s">
        <v>72</v>
      </c>
      <c r="H616" t="s">
        <v>208</v>
      </c>
      <c r="I616" t="s">
        <v>2160</v>
      </c>
      <c r="J616" t="s">
        <v>132</v>
      </c>
      <c r="K616" t="s">
        <v>2161</v>
      </c>
      <c r="L616" t="s">
        <v>211</v>
      </c>
      <c r="M616" t="s">
        <v>212</v>
      </c>
      <c r="N616" t="s">
        <v>85</v>
      </c>
      <c r="O616" t="s">
        <v>85</v>
      </c>
      <c r="P616">
        <v>174.2</v>
      </c>
      <c r="Q616" t="s">
        <v>2162</v>
      </c>
      <c r="R616" t="s">
        <v>75</v>
      </c>
      <c r="S616" t="s">
        <v>215</v>
      </c>
      <c r="T616" t="s">
        <v>216</v>
      </c>
      <c r="U616" t="s">
        <v>179</v>
      </c>
      <c r="V616" t="s">
        <v>179</v>
      </c>
      <c r="W616" t="s">
        <v>10729</v>
      </c>
      <c r="X616" t="s">
        <v>85</v>
      </c>
    </row>
    <row r="617" spans="1:24">
      <c r="A617" t="s">
        <v>9</v>
      </c>
      <c r="B617" t="s">
        <v>14</v>
      </c>
      <c r="C617" t="s">
        <v>14</v>
      </c>
      <c r="D617" t="s">
        <v>117</v>
      </c>
      <c r="E617" t="s">
        <v>118</v>
      </c>
      <c r="F617" s="54">
        <v>41596</v>
      </c>
      <c r="G617" t="s">
        <v>72</v>
      </c>
      <c r="H617" t="s">
        <v>208</v>
      </c>
      <c r="I617" t="s">
        <v>2157</v>
      </c>
      <c r="J617" t="s">
        <v>132</v>
      </c>
      <c r="K617" t="s">
        <v>2158</v>
      </c>
      <c r="L617" t="s">
        <v>211</v>
      </c>
      <c r="M617" t="s">
        <v>212</v>
      </c>
      <c r="N617" t="s">
        <v>85</v>
      </c>
      <c r="O617" t="s">
        <v>85</v>
      </c>
      <c r="P617">
        <v>1567.8</v>
      </c>
      <c r="Q617" t="s">
        <v>2159</v>
      </c>
      <c r="R617" t="s">
        <v>75</v>
      </c>
      <c r="S617" t="s">
        <v>215</v>
      </c>
      <c r="T617" t="s">
        <v>216</v>
      </c>
      <c r="U617" t="s">
        <v>179</v>
      </c>
      <c r="V617" t="s">
        <v>179</v>
      </c>
      <c r="W617" t="s">
        <v>10729</v>
      </c>
      <c r="X617" t="s">
        <v>85</v>
      </c>
    </row>
    <row r="618" spans="1:24">
      <c r="A618" t="s">
        <v>9</v>
      </c>
      <c r="B618" t="s">
        <v>14</v>
      </c>
      <c r="C618" t="s">
        <v>14</v>
      </c>
      <c r="D618" t="s">
        <v>117</v>
      </c>
      <c r="E618" t="s">
        <v>118</v>
      </c>
      <c r="F618" s="54">
        <v>41596</v>
      </c>
      <c r="G618" t="s">
        <v>72</v>
      </c>
      <c r="H618" t="s">
        <v>1276</v>
      </c>
      <c r="I618" t="s">
        <v>2178</v>
      </c>
      <c r="J618" t="s">
        <v>132</v>
      </c>
      <c r="K618" t="s">
        <v>2179</v>
      </c>
      <c r="L618" t="s">
        <v>1279</v>
      </c>
      <c r="M618" t="s">
        <v>1280</v>
      </c>
      <c r="N618" t="s">
        <v>85</v>
      </c>
      <c r="O618" t="s">
        <v>213</v>
      </c>
      <c r="P618">
        <v>3584.7</v>
      </c>
      <c r="Q618" t="s">
        <v>2180</v>
      </c>
      <c r="R618" t="s">
        <v>75</v>
      </c>
      <c r="S618" t="s">
        <v>215</v>
      </c>
      <c r="T618" t="s">
        <v>661</v>
      </c>
      <c r="U618" t="s">
        <v>179</v>
      </c>
      <c r="V618" t="s">
        <v>179</v>
      </c>
      <c r="W618" t="s">
        <v>10729</v>
      </c>
      <c r="X618" t="s">
        <v>10739</v>
      </c>
    </row>
    <row r="619" spans="1:24">
      <c r="A619" t="s">
        <v>9</v>
      </c>
      <c r="B619" t="s">
        <v>14</v>
      </c>
      <c r="C619" t="s">
        <v>14</v>
      </c>
      <c r="D619" t="s">
        <v>117</v>
      </c>
      <c r="E619" t="s">
        <v>118</v>
      </c>
      <c r="F619" s="54">
        <v>41596</v>
      </c>
      <c r="G619" t="s">
        <v>125</v>
      </c>
      <c r="H619" t="s">
        <v>208</v>
      </c>
      <c r="I619" t="s">
        <v>5657</v>
      </c>
      <c r="J619" t="s">
        <v>132</v>
      </c>
      <c r="K619" t="s">
        <v>5658</v>
      </c>
      <c r="L619" t="s">
        <v>211</v>
      </c>
      <c r="M619" t="s">
        <v>212</v>
      </c>
      <c r="N619" t="s">
        <v>85</v>
      </c>
      <c r="O619" t="s">
        <v>85</v>
      </c>
      <c r="P619">
        <v>-1247.8</v>
      </c>
      <c r="Q619" t="s">
        <v>5659</v>
      </c>
      <c r="R619" t="s">
        <v>75</v>
      </c>
      <c r="S619" t="s">
        <v>215</v>
      </c>
      <c r="T619" t="s">
        <v>216</v>
      </c>
      <c r="U619" t="s">
        <v>179</v>
      </c>
      <c r="V619" t="s">
        <v>179</v>
      </c>
      <c r="W619" t="s">
        <v>10729</v>
      </c>
      <c r="X619" t="s">
        <v>85</v>
      </c>
    </row>
    <row r="620" spans="1:24">
      <c r="A620" t="s">
        <v>9</v>
      </c>
      <c r="B620" t="s">
        <v>14</v>
      </c>
      <c r="C620" t="s">
        <v>14</v>
      </c>
      <c r="D620" t="s">
        <v>117</v>
      </c>
      <c r="E620" t="s">
        <v>118</v>
      </c>
      <c r="F620" s="54">
        <v>41596</v>
      </c>
      <c r="G620" t="s">
        <v>72</v>
      </c>
      <c r="H620" t="s">
        <v>208</v>
      </c>
      <c r="I620" t="s">
        <v>5660</v>
      </c>
      <c r="J620" t="s">
        <v>132</v>
      </c>
      <c r="K620" t="s">
        <v>5661</v>
      </c>
      <c r="L620" t="s">
        <v>211</v>
      </c>
      <c r="M620" t="s">
        <v>212</v>
      </c>
      <c r="N620" t="s">
        <v>85</v>
      </c>
      <c r="O620" t="s">
        <v>85</v>
      </c>
      <c r="P620">
        <v>623.9</v>
      </c>
      <c r="Q620" t="s">
        <v>5662</v>
      </c>
      <c r="R620" t="s">
        <v>75</v>
      </c>
      <c r="S620" t="s">
        <v>215</v>
      </c>
      <c r="T620" t="s">
        <v>216</v>
      </c>
      <c r="U620" t="s">
        <v>179</v>
      </c>
      <c r="V620" t="s">
        <v>179</v>
      </c>
      <c r="W620" t="s">
        <v>10729</v>
      </c>
      <c r="X620" t="s">
        <v>85</v>
      </c>
    </row>
    <row r="621" spans="1:24">
      <c r="A621" t="s">
        <v>9</v>
      </c>
      <c r="B621" t="s">
        <v>14</v>
      </c>
      <c r="C621" t="s">
        <v>14</v>
      </c>
      <c r="D621" t="s">
        <v>117</v>
      </c>
      <c r="E621" t="s">
        <v>118</v>
      </c>
      <c r="F621" s="54">
        <v>41596</v>
      </c>
      <c r="G621" t="s">
        <v>72</v>
      </c>
      <c r="H621" t="s">
        <v>208</v>
      </c>
      <c r="I621" t="s">
        <v>5663</v>
      </c>
      <c r="J621" t="s">
        <v>132</v>
      </c>
      <c r="K621" t="s">
        <v>5664</v>
      </c>
      <c r="L621" t="s">
        <v>211</v>
      </c>
      <c r="M621" t="s">
        <v>212</v>
      </c>
      <c r="N621" t="s">
        <v>85</v>
      </c>
      <c r="O621" t="s">
        <v>85</v>
      </c>
      <c r="P621">
        <v>4055.35</v>
      </c>
      <c r="Q621" t="s">
        <v>5665</v>
      </c>
      <c r="R621" t="s">
        <v>75</v>
      </c>
      <c r="S621" t="s">
        <v>215</v>
      </c>
      <c r="T621" t="s">
        <v>216</v>
      </c>
      <c r="U621" t="s">
        <v>179</v>
      </c>
      <c r="V621" t="s">
        <v>179</v>
      </c>
      <c r="W621" t="s">
        <v>10729</v>
      </c>
      <c r="X621" t="s">
        <v>85</v>
      </c>
    </row>
    <row r="622" spans="1:24">
      <c r="A622" t="s">
        <v>5</v>
      </c>
      <c r="B622" t="s">
        <v>12</v>
      </c>
      <c r="C622" t="s">
        <v>77</v>
      </c>
      <c r="D622" t="s">
        <v>117</v>
      </c>
      <c r="E622" t="s">
        <v>118</v>
      </c>
      <c r="F622" s="54">
        <v>41603</v>
      </c>
      <c r="G622" t="s">
        <v>119</v>
      </c>
      <c r="I622" t="s">
        <v>3571</v>
      </c>
      <c r="J622" t="s">
        <v>74</v>
      </c>
      <c r="K622" t="s">
        <v>3567</v>
      </c>
      <c r="L622" t="s">
        <v>238</v>
      </c>
      <c r="M622" t="s">
        <v>76</v>
      </c>
      <c r="N622" t="s">
        <v>85</v>
      </c>
      <c r="O622" t="s">
        <v>85</v>
      </c>
      <c r="P622">
        <v>3615.7867000000001</v>
      </c>
      <c r="Q622" t="s">
        <v>3570</v>
      </c>
      <c r="R622" t="s">
        <v>75</v>
      </c>
      <c r="W622" t="s">
        <v>10729</v>
      </c>
      <c r="X622" t="s">
        <v>10737</v>
      </c>
    </row>
    <row r="623" spans="1:24">
      <c r="A623" t="s">
        <v>3</v>
      </c>
      <c r="B623" t="s">
        <v>8</v>
      </c>
      <c r="C623" t="s">
        <v>392</v>
      </c>
      <c r="D623" t="s">
        <v>117</v>
      </c>
      <c r="E623" t="s">
        <v>118</v>
      </c>
      <c r="F623" s="54">
        <v>41605</v>
      </c>
      <c r="G623" t="s">
        <v>72</v>
      </c>
      <c r="I623" t="s">
        <v>3223</v>
      </c>
      <c r="J623" t="s">
        <v>73</v>
      </c>
      <c r="K623" t="s">
        <v>3224</v>
      </c>
      <c r="L623" t="s">
        <v>238</v>
      </c>
      <c r="M623" t="s">
        <v>76</v>
      </c>
      <c r="N623" t="s">
        <v>85</v>
      </c>
      <c r="O623" t="s">
        <v>85</v>
      </c>
      <c r="P623">
        <v>24894.240000000002</v>
      </c>
      <c r="Q623" t="s">
        <v>3225</v>
      </c>
      <c r="R623" t="s">
        <v>75</v>
      </c>
      <c r="W623" t="s">
        <v>10730</v>
      </c>
      <c r="X623" t="s">
        <v>10737</v>
      </c>
    </row>
    <row r="624" spans="1:24">
      <c r="A624" t="s">
        <v>3</v>
      </c>
      <c r="B624" t="s">
        <v>8</v>
      </c>
      <c r="C624" t="s">
        <v>392</v>
      </c>
      <c r="D624" t="s">
        <v>117</v>
      </c>
      <c r="E624" t="s">
        <v>118</v>
      </c>
      <c r="F624" s="54">
        <v>41605</v>
      </c>
      <c r="G624" t="s">
        <v>72</v>
      </c>
      <c r="I624" t="s">
        <v>3223</v>
      </c>
      <c r="J624" t="s">
        <v>73</v>
      </c>
      <c r="K624" t="s">
        <v>3224</v>
      </c>
      <c r="L624" t="s">
        <v>238</v>
      </c>
      <c r="M624" t="s">
        <v>76</v>
      </c>
      <c r="N624" t="s">
        <v>85</v>
      </c>
      <c r="O624" t="s">
        <v>85</v>
      </c>
      <c r="P624">
        <v>9364.08</v>
      </c>
      <c r="Q624" t="s">
        <v>3225</v>
      </c>
      <c r="R624" t="s">
        <v>75</v>
      </c>
      <c r="W624" t="s">
        <v>10730</v>
      </c>
      <c r="X624" t="s">
        <v>10737</v>
      </c>
    </row>
    <row r="625" spans="1:24">
      <c r="A625" t="s">
        <v>3</v>
      </c>
      <c r="B625" t="s">
        <v>8</v>
      </c>
      <c r="C625" t="s">
        <v>392</v>
      </c>
      <c r="D625" t="s">
        <v>117</v>
      </c>
      <c r="E625" t="s">
        <v>118</v>
      </c>
      <c r="F625" s="54">
        <v>41605</v>
      </c>
      <c r="G625" t="s">
        <v>72</v>
      </c>
      <c r="I625" t="s">
        <v>3223</v>
      </c>
      <c r="J625" t="s">
        <v>73</v>
      </c>
      <c r="K625" t="s">
        <v>3224</v>
      </c>
      <c r="L625" t="s">
        <v>238</v>
      </c>
      <c r="M625" t="s">
        <v>76</v>
      </c>
      <c r="N625" t="s">
        <v>85</v>
      </c>
      <c r="O625" t="s">
        <v>85</v>
      </c>
      <c r="P625">
        <v>12579.77</v>
      </c>
      <c r="Q625" t="s">
        <v>3225</v>
      </c>
      <c r="R625" t="s">
        <v>75</v>
      </c>
      <c r="W625" t="s">
        <v>10730</v>
      </c>
      <c r="X625" t="s">
        <v>10737</v>
      </c>
    </row>
    <row r="626" spans="1:24">
      <c r="A626" t="s">
        <v>3</v>
      </c>
      <c r="B626" t="s">
        <v>8</v>
      </c>
      <c r="C626" t="s">
        <v>392</v>
      </c>
      <c r="D626" t="s">
        <v>117</v>
      </c>
      <c r="E626" t="s">
        <v>118</v>
      </c>
      <c r="F626" s="54">
        <v>41605</v>
      </c>
      <c r="G626" t="s">
        <v>72</v>
      </c>
      <c r="I626" t="s">
        <v>3223</v>
      </c>
      <c r="J626" t="s">
        <v>73</v>
      </c>
      <c r="K626" t="s">
        <v>3224</v>
      </c>
      <c r="L626" t="s">
        <v>238</v>
      </c>
      <c r="M626" t="s">
        <v>76</v>
      </c>
      <c r="N626" t="s">
        <v>85</v>
      </c>
      <c r="O626" t="s">
        <v>85</v>
      </c>
      <c r="P626">
        <v>29506.6</v>
      </c>
      <c r="Q626" t="s">
        <v>3225</v>
      </c>
      <c r="R626" t="s">
        <v>75</v>
      </c>
      <c r="W626" t="s">
        <v>10730</v>
      </c>
      <c r="X626" t="s">
        <v>10737</v>
      </c>
    </row>
    <row r="627" spans="1:24">
      <c r="A627" t="s">
        <v>3</v>
      </c>
      <c r="B627" t="s">
        <v>8</v>
      </c>
      <c r="C627" t="s">
        <v>392</v>
      </c>
      <c r="D627" t="s">
        <v>117</v>
      </c>
      <c r="E627" t="s">
        <v>118</v>
      </c>
      <c r="F627" s="54">
        <v>41605</v>
      </c>
      <c r="G627" t="s">
        <v>72</v>
      </c>
      <c r="I627" t="s">
        <v>3223</v>
      </c>
      <c r="J627" t="s">
        <v>73</v>
      </c>
      <c r="K627" t="s">
        <v>3224</v>
      </c>
      <c r="L627" t="s">
        <v>238</v>
      </c>
      <c r="M627" t="s">
        <v>76</v>
      </c>
      <c r="N627" t="s">
        <v>85</v>
      </c>
      <c r="O627" t="s">
        <v>85</v>
      </c>
      <c r="P627">
        <v>30561.200000000001</v>
      </c>
      <c r="Q627" t="s">
        <v>3225</v>
      </c>
      <c r="R627" t="s">
        <v>75</v>
      </c>
      <c r="W627" t="s">
        <v>10730</v>
      </c>
      <c r="X627" t="s">
        <v>10737</v>
      </c>
    </row>
    <row r="628" spans="1:24">
      <c r="A628" t="s">
        <v>3</v>
      </c>
      <c r="B628" t="s">
        <v>8</v>
      </c>
      <c r="C628" t="s">
        <v>392</v>
      </c>
      <c r="D628" t="s">
        <v>117</v>
      </c>
      <c r="E628" t="s">
        <v>118</v>
      </c>
      <c r="F628" s="54">
        <v>41605</v>
      </c>
      <c r="G628" t="s">
        <v>72</v>
      </c>
      <c r="I628" t="s">
        <v>3223</v>
      </c>
      <c r="J628" t="s">
        <v>73</v>
      </c>
      <c r="K628" t="s">
        <v>3224</v>
      </c>
      <c r="L628" t="s">
        <v>238</v>
      </c>
      <c r="M628" t="s">
        <v>76</v>
      </c>
      <c r="N628" t="s">
        <v>85</v>
      </c>
      <c r="O628" t="s">
        <v>85</v>
      </c>
      <c r="P628">
        <v>7023.06</v>
      </c>
      <c r="Q628" t="s">
        <v>3225</v>
      </c>
      <c r="R628" t="s">
        <v>75</v>
      </c>
      <c r="W628" t="s">
        <v>10730</v>
      </c>
      <c r="X628" t="s">
        <v>10737</v>
      </c>
    </row>
    <row r="629" spans="1:24">
      <c r="A629" t="s">
        <v>3</v>
      </c>
      <c r="B629" t="s">
        <v>8</v>
      </c>
      <c r="C629" t="s">
        <v>3232</v>
      </c>
      <c r="D629" t="s">
        <v>117</v>
      </c>
      <c r="E629" t="s">
        <v>118</v>
      </c>
      <c r="F629" s="54">
        <v>41605</v>
      </c>
      <c r="G629" t="s">
        <v>119</v>
      </c>
      <c r="I629" t="s">
        <v>3233</v>
      </c>
      <c r="J629" t="s">
        <v>73</v>
      </c>
      <c r="K629" t="s">
        <v>3234</v>
      </c>
      <c r="L629" t="s">
        <v>3235</v>
      </c>
      <c r="M629" t="s">
        <v>3236</v>
      </c>
      <c r="N629" t="s">
        <v>85</v>
      </c>
      <c r="O629" t="s">
        <v>85</v>
      </c>
      <c r="P629">
        <v>5506.7088000000003</v>
      </c>
      <c r="Q629" t="s">
        <v>3237</v>
      </c>
      <c r="R629" t="s">
        <v>75</v>
      </c>
      <c r="W629" t="s">
        <v>10729</v>
      </c>
      <c r="X629" t="s">
        <v>85</v>
      </c>
    </row>
    <row r="630" spans="1:24">
      <c r="A630" t="s">
        <v>3</v>
      </c>
      <c r="B630" t="s">
        <v>8</v>
      </c>
      <c r="C630" t="s">
        <v>392</v>
      </c>
      <c r="D630" t="s">
        <v>117</v>
      </c>
      <c r="E630" t="s">
        <v>118</v>
      </c>
      <c r="F630" s="54">
        <v>41605</v>
      </c>
      <c r="G630" t="s">
        <v>72</v>
      </c>
      <c r="I630" t="s">
        <v>3223</v>
      </c>
      <c r="J630" t="s">
        <v>73</v>
      </c>
      <c r="K630" t="s">
        <v>3224</v>
      </c>
      <c r="L630" t="s">
        <v>238</v>
      </c>
      <c r="M630" t="s">
        <v>76</v>
      </c>
      <c r="N630" t="s">
        <v>85</v>
      </c>
      <c r="O630" t="s">
        <v>85</v>
      </c>
      <c r="P630">
        <v>370.27</v>
      </c>
      <c r="Q630" t="s">
        <v>3225</v>
      </c>
      <c r="R630" t="s">
        <v>75</v>
      </c>
      <c r="W630" t="s">
        <v>10730</v>
      </c>
      <c r="X630" t="s">
        <v>10737</v>
      </c>
    </row>
    <row r="631" spans="1:24">
      <c r="A631" t="s">
        <v>3</v>
      </c>
      <c r="B631" t="s">
        <v>8</v>
      </c>
      <c r="C631" t="s">
        <v>392</v>
      </c>
      <c r="D631" t="s">
        <v>117</v>
      </c>
      <c r="E631" t="s">
        <v>118</v>
      </c>
      <c r="F631" s="54">
        <v>41605</v>
      </c>
      <c r="G631" t="s">
        <v>72</v>
      </c>
      <c r="I631" t="s">
        <v>3223</v>
      </c>
      <c r="J631" t="s">
        <v>73</v>
      </c>
      <c r="K631" t="s">
        <v>3224</v>
      </c>
      <c r="L631" t="s">
        <v>238</v>
      </c>
      <c r="M631" t="s">
        <v>76</v>
      </c>
      <c r="N631" t="s">
        <v>85</v>
      </c>
      <c r="O631" t="s">
        <v>85</v>
      </c>
      <c r="P631">
        <v>740.54</v>
      </c>
      <c r="Q631" t="s">
        <v>3225</v>
      </c>
      <c r="R631" t="s">
        <v>75</v>
      </c>
      <c r="W631" t="s">
        <v>10730</v>
      </c>
      <c r="X631" t="s">
        <v>10737</v>
      </c>
    </row>
    <row r="632" spans="1:24">
      <c r="A632" t="s">
        <v>3</v>
      </c>
      <c r="B632" t="s">
        <v>8</v>
      </c>
      <c r="C632" t="s">
        <v>392</v>
      </c>
      <c r="D632" t="s">
        <v>117</v>
      </c>
      <c r="E632" t="s">
        <v>118</v>
      </c>
      <c r="F632" s="54">
        <v>41605</v>
      </c>
      <c r="G632" t="s">
        <v>72</v>
      </c>
      <c r="I632" t="s">
        <v>3223</v>
      </c>
      <c r="J632" t="s">
        <v>73</v>
      </c>
      <c r="K632" t="s">
        <v>3224</v>
      </c>
      <c r="L632" t="s">
        <v>238</v>
      </c>
      <c r="M632" t="s">
        <v>76</v>
      </c>
      <c r="N632" t="s">
        <v>85</v>
      </c>
      <c r="O632" t="s">
        <v>85</v>
      </c>
      <c r="P632">
        <v>361.3</v>
      </c>
      <c r="Q632" t="s">
        <v>3225</v>
      </c>
      <c r="R632" t="s">
        <v>75</v>
      </c>
      <c r="W632" t="s">
        <v>10730</v>
      </c>
      <c r="X632" t="s">
        <v>10737</v>
      </c>
    </row>
    <row r="633" spans="1:24">
      <c r="A633" t="s">
        <v>3</v>
      </c>
      <c r="B633" t="s">
        <v>8</v>
      </c>
      <c r="C633" t="s">
        <v>392</v>
      </c>
      <c r="D633" t="s">
        <v>117</v>
      </c>
      <c r="E633" t="s">
        <v>118</v>
      </c>
      <c r="F633" s="54">
        <v>41605</v>
      </c>
      <c r="G633" t="s">
        <v>72</v>
      </c>
      <c r="I633" t="s">
        <v>3223</v>
      </c>
      <c r="J633" t="s">
        <v>73</v>
      </c>
      <c r="K633" t="s">
        <v>3224</v>
      </c>
      <c r="L633" t="s">
        <v>238</v>
      </c>
      <c r="M633" t="s">
        <v>76</v>
      </c>
      <c r="N633" t="s">
        <v>85</v>
      </c>
      <c r="O633" t="s">
        <v>85</v>
      </c>
      <c r="P633">
        <v>23020</v>
      </c>
      <c r="Q633" t="s">
        <v>3225</v>
      </c>
      <c r="R633" t="s">
        <v>75</v>
      </c>
      <c r="W633" t="s">
        <v>10730</v>
      </c>
      <c r="X633" t="s">
        <v>10737</v>
      </c>
    </row>
    <row r="634" spans="1:24">
      <c r="A634" t="s">
        <v>3</v>
      </c>
      <c r="B634" t="s">
        <v>8</v>
      </c>
      <c r="C634" t="s">
        <v>392</v>
      </c>
      <c r="D634" t="s">
        <v>117</v>
      </c>
      <c r="E634" t="s">
        <v>118</v>
      </c>
      <c r="F634" s="54">
        <v>41605</v>
      </c>
      <c r="G634" t="s">
        <v>72</v>
      </c>
      <c r="I634" t="s">
        <v>3223</v>
      </c>
      <c r="J634" t="s">
        <v>73</v>
      </c>
      <c r="K634" t="s">
        <v>3224</v>
      </c>
      <c r="L634" t="s">
        <v>238</v>
      </c>
      <c r="M634" t="s">
        <v>76</v>
      </c>
      <c r="N634" t="s">
        <v>85</v>
      </c>
      <c r="O634" t="s">
        <v>85</v>
      </c>
      <c r="P634">
        <v>10976.29</v>
      </c>
      <c r="Q634" t="s">
        <v>3225</v>
      </c>
      <c r="R634" t="s">
        <v>75</v>
      </c>
      <c r="W634" t="s">
        <v>10730</v>
      </c>
      <c r="X634" t="s">
        <v>10737</v>
      </c>
    </row>
    <row r="635" spans="1:24">
      <c r="A635" t="s">
        <v>3</v>
      </c>
      <c r="B635" t="s">
        <v>113</v>
      </c>
      <c r="C635" t="s">
        <v>3158</v>
      </c>
      <c r="D635" t="s">
        <v>117</v>
      </c>
      <c r="E635" t="s">
        <v>118</v>
      </c>
      <c r="F635" s="54">
        <v>41605</v>
      </c>
      <c r="G635" t="s">
        <v>290</v>
      </c>
      <c r="I635" t="s">
        <v>3238</v>
      </c>
      <c r="J635" t="s">
        <v>73</v>
      </c>
      <c r="K635" t="s">
        <v>3239</v>
      </c>
      <c r="L635" t="s">
        <v>3240</v>
      </c>
      <c r="M635" t="s">
        <v>3241</v>
      </c>
      <c r="N635" t="s">
        <v>85</v>
      </c>
      <c r="O635" t="s">
        <v>85</v>
      </c>
      <c r="P635">
        <v>96.26</v>
      </c>
      <c r="Q635" t="s">
        <v>3242</v>
      </c>
      <c r="R635" t="s">
        <v>75</v>
      </c>
      <c r="W635" t="s">
        <v>10729</v>
      </c>
      <c r="X635" t="s">
        <v>85</v>
      </c>
    </row>
    <row r="636" spans="1:24">
      <c r="A636" t="s">
        <v>3</v>
      </c>
      <c r="B636" t="s">
        <v>115</v>
      </c>
      <c r="C636" t="s">
        <v>619</v>
      </c>
      <c r="D636" t="s">
        <v>117</v>
      </c>
      <c r="E636" t="s">
        <v>118</v>
      </c>
      <c r="F636" s="54">
        <v>41605</v>
      </c>
      <c r="G636" t="s">
        <v>72</v>
      </c>
      <c r="I636" t="s">
        <v>3393</v>
      </c>
      <c r="J636" t="s">
        <v>73</v>
      </c>
      <c r="K636" t="s">
        <v>3394</v>
      </c>
      <c r="L636" t="s">
        <v>3395</v>
      </c>
      <c r="M636" t="s">
        <v>3396</v>
      </c>
      <c r="N636" t="s">
        <v>85</v>
      </c>
      <c r="O636" t="s">
        <v>85</v>
      </c>
      <c r="P636">
        <v>8400</v>
      </c>
      <c r="Q636" t="s">
        <v>3397</v>
      </c>
      <c r="R636" t="s">
        <v>75</v>
      </c>
      <c r="W636" t="s">
        <v>10729</v>
      </c>
      <c r="X636" t="s">
        <v>85</v>
      </c>
    </row>
    <row r="637" spans="1:24">
      <c r="A637" t="s">
        <v>3</v>
      </c>
      <c r="B637" t="s">
        <v>113</v>
      </c>
      <c r="C637" t="s">
        <v>3158</v>
      </c>
      <c r="D637" t="s">
        <v>117</v>
      </c>
      <c r="E637" t="s">
        <v>118</v>
      </c>
      <c r="F637" s="54">
        <v>41605</v>
      </c>
      <c r="G637" t="s">
        <v>290</v>
      </c>
      <c r="I637" t="s">
        <v>3238</v>
      </c>
      <c r="J637" t="s">
        <v>73</v>
      </c>
      <c r="K637" t="s">
        <v>3239</v>
      </c>
      <c r="L637" t="s">
        <v>3240</v>
      </c>
      <c r="M637" t="s">
        <v>3241</v>
      </c>
      <c r="N637" t="s">
        <v>85</v>
      </c>
      <c r="O637" t="s">
        <v>85</v>
      </c>
      <c r="P637">
        <v>1371.37</v>
      </c>
      <c r="Q637" t="s">
        <v>3242</v>
      </c>
      <c r="R637" t="s">
        <v>75</v>
      </c>
      <c r="W637" t="s">
        <v>10729</v>
      </c>
      <c r="X637" t="s">
        <v>85</v>
      </c>
    </row>
    <row r="638" spans="1:24">
      <c r="A638" t="s">
        <v>3</v>
      </c>
      <c r="B638" t="s">
        <v>113</v>
      </c>
      <c r="C638" t="s">
        <v>3158</v>
      </c>
      <c r="D638" t="s">
        <v>117</v>
      </c>
      <c r="E638" t="s">
        <v>118</v>
      </c>
      <c r="F638" s="54">
        <v>41605</v>
      </c>
      <c r="G638" t="s">
        <v>290</v>
      </c>
      <c r="I638" t="s">
        <v>3238</v>
      </c>
      <c r="J638" t="s">
        <v>73</v>
      </c>
      <c r="K638" t="s">
        <v>3239</v>
      </c>
      <c r="L638" t="s">
        <v>3240</v>
      </c>
      <c r="M638" t="s">
        <v>3241</v>
      </c>
      <c r="N638" t="s">
        <v>85</v>
      </c>
      <c r="O638" t="s">
        <v>85</v>
      </c>
      <c r="P638">
        <v>2776.37</v>
      </c>
      <c r="Q638" t="s">
        <v>3242</v>
      </c>
      <c r="R638" t="s">
        <v>75</v>
      </c>
      <c r="W638" t="s">
        <v>10729</v>
      </c>
      <c r="X638" t="s">
        <v>85</v>
      </c>
    </row>
    <row r="639" spans="1:24">
      <c r="A639" t="s">
        <v>3</v>
      </c>
      <c r="B639" t="s">
        <v>113</v>
      </c>
      <c r="C639" t="s">
        <v>3158</v>
      </c>
      <c r="D639" t="s">
        <v>117</v>
      </c>
      <c r="E639" t="s">
        <v>118</v>
      </c>
      <c r="F639" s="54">
        <v>41605</v>
      </c>
      <c r="G639" t="s">
        <v>290</v>
      </c>
      <c r="I639" t="s">
        <v>3238</v>
      </c>
      <c r="J639" t="s">
        <v>73</v>
      </c>
      <c r="K639" t="s">
        <v>3239</v>
      </c>
      <c r="L639" t="s">
        <v>3240</v>
      </c>
      <c r="M639" t="s">
        <v>3241</v>
      </c>
      <c r="N639" t="s">
        <v>85</v>
      </c>
      <c r="O639" t="s">
        <v>85</v>
      </c>
      <c r="P639">
        <v>6858.95</v>
      </c>
      <c r="Q639" t="s">
        <v>3242</v>
      </c>
      <c r="R639" t="s">
        <v>75</v>
      </c>
      <c r="W639" t="s">
        <v>10729</v>
      </c>
      <c r="X639" t="s">
        <v>85</v>
      </c>
    </row>
    <row r="640" spans="1:24">
      <c r="A640" t="s">
        <v>9</v>
      </c>
      <c r="B640" t="s">
        <v>15</v>
      </c>
      <c r="C640" t="s">
        <v>15</v>
      </c>
      <c r="D640" t="s">
        <v>117</v>
      </c>
      <c r="E640" t="s">
        <v>118</v>
      </c>
      <c r="F640" s="54">
        <v>41606</v>
      </c>
      <c r="G640" t="s">
        <v>290</v>
      </c>
      <c r="I640" t="s">
        <v>4506</v>
      </c>
      <c r="J640" t="s">
        <v>805</v>
      </c>
      <c r="K640" t="s">
        <v>4506</v>
      </c>
      <c r="L640" t="s">
        <v>2074</v>
      </c>
      <c r="M640" t="s">
        <v>2075</v>
      </c>
      <c r="N640" t="s">
        <v>85</v>
      </c>
      <c r="O640" t="s">
        <v>85</v>
      </c>
      <c r="P640">
        <v>-2.8763000000000001</v>
      </c>
      <c r="Q640" t="s">
        <v>4507</v>
      </c>
      <c r="R640" t="s">
        <v>75</v>
      </c>
      <c r="W640" t="s">
        <v>10729</v>
      </c>
      <c r="X640" t="s">
        <v>85</v>
      </c>
    </row>
    <row r="641" spans="1:24">
      <c r="A641" t="s">
        <v>9</v>
      </c>
      <c r="B641" t="s">
        <v>15</v>
      </c>
      <c r="C641" t="s">
        <v>15</v>
      </c>
      <c r="D641" t="s">
        <v>117</v>
      </c>
      <c r="E641" t="s">
        <v>118</v>
      </c>
      <c r="F641" s="54">
        <v>41606</v>
      </c>
      <c r="G641" t="s">
        <v>119</v>
      </c>
      <c r="I641" t="s">
        <v>4506</v>
      </c>
      <c r="J641" t="s">
        <v>805</v>
      </c>
      <c r="K641" t="s">
        <v>4506</v>
      </c>
      <c r="L641" t="s">
        <v>2074</v>
      </c>
      <c r="M641" t="s">
        <v>2075</v>
      </c>
      <c r="N641" t="s">
        <v>85</v>
      </c>
      <c r="O641" t="s">
        <v>85</v>
      </c>
      <c r="P641">
        <v>-62.905000000000001</v>
      </c>
      <c r="Q641" t="s">
        <v>4507</v>
      </c>
      <c r="R641" t="s">
        <v>75</v>
      </c>
      <c r="W641" t="s">
        <v>10729</v>
      </c>
      <c r="X641" t="s">
        <v>85</v>
      </c>
    </row>
    <row r="642" spans="1:24">
      <c r="A642" t="s">
        <v>9</v>
      </c>
      <c r="B642" t="s">
        <v>10</v>
      </c>
      <c r="C642" t="s">
        <v>791</v>
      </c>
      <c r="D642" t="s">
        <v>117</v>
      </c>
      <c r="E642" t="s">
        <v>118</v>
      </c>
      <c r="F642" s="54">
        <v>41606</v>
      </c>
      <c r="G642" t="s">
        <v>290</v>
      </c>
      <c r="H642" t="s">
        <v>792</v>
      </c>
      <c r="I642" t="s">
        <v>4501</v>
      </c>
      <c r="J642" t="s">
        <v>132</v>
      </c>
      <c r="K642" t="s">
        <v>4502</v>
      </c>
      <c r="L642" t="s">
        <v>4503</v>
      </c>
      <c r="M642" t="s">
        <v>4504</v>
      </c>
      <c r="N642" t="s">
        <v>85</v>
      </c>
      <c r="O642" t="s">
        <v>85</v>
      </c>
      <c r="P642">
        <v>27114.55</v>
      </c>
      <c r="Q642" t="s">
        <v>4505</v>
      </c>
      <c r="R642" t="s">
        <v>75</v>
      </c>
      <c r="W642" t="s">
        <v>10729</v>
      </c>
      <c r="X642" t="s">
        <v>85</v>
      </c>
    </row>
    <row r="643" spans="1:24">
      <c r="A643" t="s">
        <v>9</v>
      </c>
      <c r="B643" t="s">
        <v>10</v>
      </c>
      <c r="C643" t="s">
        <v>963</v>
      </c>
      <c r="D643" t="s">
        <v>117</v>
      </c>
      <c r="E643" t="s">
        <v>118</v>
      </c>
      <c r="F643" s="54">
        <v>41606</v>
      </c>
      <c r="G643" t="s">
        <v>72</v>
      </c>
      <c r="I643" t="s">
        <v>3286</v>
      </c>
      <c r="J643" t="s">
        <v>132</v>
      </c>
      <c r="K643" t="s">
        <v>3287</v>
      </c>
      <c r="L643" t="s">
        <v>3288</v>
      </c>
      <c r="M643" t="s">
        <v>3289</v>
      </c>
      <c r="N643" t="s">
        <v>85</v>
      </c>
      <c r="O643" t="s">
        <v>199</v>
      </c>
      <c r="P643">
        <v>3148.8</v>
      </c>
      <c r="Q643" t="s">
        <v>3290</v>
      </c>
      <c r="R643" t="s">
        <v>75</v>
      </c>
      <c r="W643" t="s">
        <v>10729</v>
      </c>
      <c r="X643" t="s">
        <v>10739</v>
      </c>
    </row>
    <row r="644" spans="1:24">
      <c r="A644" t="s">
        <v>9</v>
      </c>
      <c r="B644" t="s">
        <v>10</v>
      </c>
      <c r="C644" t="s">
        <v>791</v>
      </c>
      <c r="D644" t="s">
        <v>117</v>
      </c>
      <c r="E644" t="s">
        <v>118</v>
      </c>
      <c r="F644" s="54">
        <v>41606</v>
      </c>
      <c r="G644" t="s">
        <v>290</v>
      </c>
      <c r="H644" t="s">
        <v>792</v>
      </c>
      <c r="I644" t="s">
        <v>4501</v>
      </c>
      <c r="J644" t="s">
        <v>132</v>
      </c>
      <c r="K644" t="s">
        <v>4502</v>
      </c>
      <c r="L644" t="s">
        <v>4503</v>
      </c>
      <c r="M644" t="s">
        <v>4504</v>
      </c>
      <c r="N644" t="s">
        <v>85</v>
      </c>
      <c r="O644" t="s">
        <v>85</v>
      </c>
      <c r="P644">
        <v>110.45</v>
      </c>
      <c r="Q644" t="s">
        <v>4505</v>
      </c>
      <c r="R644" t="s">
        <v>75</v>
      </c>
      <c r="W644" t="s">
        <v>10729</v>
      </c>
      <c r="X644" t="s">
        <v>85</v>
      </c>
    </row>
    <row r="645" spans="1:24">
      <c r="A645" t="s">
        <v>3</v>
      </c>
      <c r="B645" t="s">
        <v>13</v>
      </c>
      <c r="C645" t="s">
        <v>217</v>
      </c>
      <c r="D645" t="s">
        <v>117</v>
      </c>
      <c r="E645" t="s">
        <v>118</v>
      </c>
      <c r="F645" s="54">
        <v>41605</v>
      </c>
      <c r="G645" t="s">
        <v>119</v>
      </c>
      <c r="I645" t="s">
        <v>3243</v>
      </c>
      <c r="J645" t="s">
        <v>73</v>
      </c>
      <c r="K645" t="s">
        <v>3244</v>
      </c>
      <c r="L645" t="s">
        <v>4494</v>
      </c>
      <c r="M645" t="s">
        <v>4495</v>
      </c>
      <c r="N645" t="s">
        <v>85</v>
      </c>
      <c r="O645" t="s">
        <v>85</v>
      </c>
      <c r="P645">
        <v>23011.787400000001</v>
      </c>
      <c r="Q645" t="s">
        <v>3245</v>
      </c>
      <c r="R645" t="s">
        <v>75</v>
      </c>
      <c r="W645" t="s">
        <v>10729</v>
      </c>
      <c r="X645" t="s">
        <v>85</v>
      </c>
    </row>
    <row r="646" spans="1:24">
      <c r="A646" t="s">
        <v>3</v>
      </c>
      <c r="B646" t="s">
        <v>13</v>
      </c>
      <c r="C646" t="s">
        <v>217</v>
      </c>
      <c r="D646" t="s">
        <v>117</v>
      </c>
      <c r="E646" t="s">
        <v>118</v>
      </c>
      <c r="F646" s="54">
        <v>41605</v>
      </c>
      <c r="G646" t="s">
        <v>119</v>
      </c>
      <c r="I646" t="s">
        <v>3243</v>
      </c>
      <c r="J646" t="s">
        <v>73</v>
      </c>
      <c r="K646" t="s">
        <v>3244</v>
      </c>
      <c r="L646" t="s">
        <v>4494</v>
      </c>
      <c r="M646" t="s">
        <v>4495</v>
      </c>
      <c r="N646" t="s">
        <v>85</v>
      </c>
      <c r="O646" t="s">
        <v>85</v>
      </c>
      <c r="P646">
        <v>6136.2775000000001</v>
      </c>
      <c r="Q646" t="s">
        <v>3245</v>
      </c>
      <c r="R646" t="s">
        <v>75</v>
      </c>
      <c r="W646" t="s">
        <v>10729</v>
      </c>
      <c r="X646" t="s">
        <v>85</v>
      </c>
    </row>
    <row r="647" spans="1:24">
      <c r="A647" t="s">
        <v>9</v>
      </c>
      <c r="B647" t="s">
        <v>15</v>
      </c>
      <c r="C647" t="s">
        <v>15</v>
      </c>
      <c r="D647" t="s">
        <v>117</v>
      </c>
      <c r="E647" t="s">
        <v>118</v>
      </c>
      <c r="F647" s="54">
        <v>41606</v>
      </c>
      <c r="G647" t="s">
        <v>72</v>
      </c>
      <c r="I647" t="s">
        <v>4506</v>
      </c>
      <c r="J647" t="s">
        <v>805</v>
      </c>
      <c r="K647" t="s">
        <v>4506</v>
      </c>
      <c r="L647" t="s">
        <v>2074</v>
      </c>
      <c r="M647" t="s">
        <v>2075</v>
      </c>
      <c r="N647" t="s">
        <v>85</v>
      </c>
      <c r="O647" t="s">
        <v>85</v>
      </c>
      <c r="P647">
        <v>-111.4669</v>
      </c>
      <c r="Q647" t="s">
        <v>4507</v>
      </c>
      <c r="R647" t="s">
        <v>75</v>
      </c>
      <c r="W647" t="s">
        <v>10729</v>
      </c>
      <c r="X647" t="s">
        <v>85</v>
      </c>
    </row>
    <row r="648" spans="1:24">
      <c r="A648" t="s">
        <v>9</v>
      </c>
      <c r="B648" t="s">
        <v>15</v>
      </c>
      <c r="C648" t="s">
        <v>15</v>
      </c>
      <c r="D648" t="s">
        <v>117</v>
      </c>
      <c r="E648" t="s">
        <v>118</v>
      </c>
      <c r="F648" s="54">
        <v>41606</v>
      </c>
      <c r="G648" t="s">
        <v>72</v>
      </c>
      <c r="I648" t="s">
        <v>4508</v>
      </c>
      <c r="J648" t="s">
        <v>132</v>
      </c>
      <c r="K648" t="s">
        <v>4509</v>
      </c>
      <c r="L648" t="s">
        <v>4510</v>
      </c>
      <c r="M648" t="s">
        <v>4511</v>
      </c>
      <c r="N648" t="s">
        <v>85</v>
      </c>
      <c r="O648" t="s">
        <v>85</v>
      </c>
      <c r="P648">
        <v>4325.9827999999998</v>
      </c>
      <c r="Q648" t="s">
        <v>4512</v>
      </c>
      <c r="R648" t="s">
        <v>75</v>
      </c>
      <c r="W648" t="s">
        <v>10729</v>
      </c>
      <c r="X648" t="s">
        <v>85</v>
      </c>
    </row>
    <row r="649" spans="1:24">
      <c r="A649" t="s">
        <v>5</v>
      </c>
      <c r="B649" t="s">
        <v>6</v>
      </c>
      <c r="C649" t="s">
        <v>6</v>
      </c>
      <c r="D649" t="s">
        <v>117</v>
      </c>
      <c r="E649" t="s">
        <v>118</v>
      </c>
      <c r="F649" s="54">
        <v>41605</v>
      </c>
      <c r="G649" t="s">
        <v>72</v>
      </c>
      <c r="I649" t="s">
        <v>3415</v>
      </c>
      <c r="J649" t="s">
        <v>74</v>
      </c>
      <c r="K649" t="s">
        <v>3416</v>
      </c>
      <c r="L649" t="s">
        <v>1267</v>
      </c>
      <c r="M649" t="s">
        <v>1268</v>
      </c>
      <c r="N649" t="s">
        <v>85</v>
      </c>
      <c r="O649" t="s">
        <v>85</v>
      </c>
      <c r="P649">
        <v>438.78789999999998</v>
      </c>
      <c r="Q649" t="s">
        <v>3417</v>
      </c>
      <c r="R649" t="s">
        <v>75</v>
      </c>
      <c r="W649" t="s">
        <v>10729</v>
      </c>
      <c r="X649" t="s">
        <v>10737</v>
      </c>
    </row>
    <row r="650" spans="1:24">
      <c r="A650" t="s">
        <v>5</v>
      </c>
      <c r="B650" t="s">
        <v>6</v>
      </c>
      <c r="C650" t="s">
        <v>6</v>
      </c>
      <c r="D650" t="s">
        <v>117</v>
      </c>
      <c r="E650" t="s">
        <v>118</v>
      </c>
      <c r="F650" s="54">
        <v>41605</v>
      </c>
      <c r="G650" t="s">
        <v>72</v>
      </c>
      <c r="I650" t="s">
        <v>3401</v>
      </c>
      <c r="J650" t="s">
        <v>74</v>
      </c>
      <c r="K650" t="s">
        <v>3402</v>
      </c>
      <c r="L650" t="s">
        <v>1267</v>
      </c>
      <c r="M650" t="s">
        <v>1268</v>
      </c>
      <c r="N650" t="s">
        <v>85</v>
      </c>
      <c r="O650" t="s">
        <v>85</v>
      </c>
      <c r="P650">
        <v>877.57590000000005</v>
      </c>
      <c r="Q650" t="s">
        <v>3403</v>
      </c>
      <c r="R650" t="s">
        <v>75</v>
      </c>
      <c r="W650" t="s">
        <v>10729</v>
      </c>
      <c r="X650" t="s">
        <v>10737</v>
      </c>
    </row>
    <row r="651" spans="1:24">
      <c r="A651" t="s">
        <v>5</v>
      </c>
      <c r="B651" t="s">
        <v>6</v>
      </c>
      <c r="C651" t="s">
        <v>6</v>
      </c>
      <c r="D651" t="s">
        <v>117</v>
      </c>
      <c r="E651" t="s">
        <v>118</v>
      </c>
      <c r="F651" s="54">
        <v>41605</v>
      </c>
      <c r="G651" t="s">
        <v>72</v>
      </c>
      <c r="I651" t="s">
        <v>3409</v>
      </c>
      <c r="J651" t="s">
        <v>74</v>
      </c>
      <c r="K651" t="s">
        <v>3410</v>
      </c>
      <c r="L651" t="s">
        <v>1607</v>
      </c>
      <c r="M651" t="s">
        <v>1608</v>
      </c>
      <c r="N651" t="s">
        <v>213</v>
      </c>
      <c r="O651" t="s">
        <v>213</v>
      </c>
      <c r="P651">
        <v>64968.0236</v>
      </c>
      <c r="Q651" t="s">
        <v>3411</v>
      </c>
      <c r="R651" t="s">
        <v>75</v>
      </c>
      <c r="W651" t="s">
        <v>10729</v>
      </c>
      <c r="X651" t="s">
        <v>10739</v>
      </c>
    </row>
    <row r="652" spans="1:24">
      <c r="A652" t="s">
        <v>5</v>
      </c>
      <c r="B652" t="s">
        <v>6</v>
      </c>
      <c r="C652" t="s">
        <v>6</v>
      </c>
      <c r="D652" t="s">
        <v>117</v>
      </c>
      <c r="E652" t="s">
        <v>118</v>
      </c>
      <c r="F652" s="54">
        <v>41591</v>
      </c>
      <c r="G652" t="s">
        <v>125</v>
      </c>
      <c r="I652" t="s">
        <v>721</v>
      </c>
      <c r="J652" t="s">
        <v>74</v>
      </c>
      <c r="K652" t="s">
        <v>722</v>
      </c>
      <c r="L652" t="s">
        <v>2946</v>
      </c>
      <c r="M652" t="s">
        <v>2947</v>
      </c>
      <c r="N652" t="s">
        <v>85</v>
      </c>
      <c r="O652" t="s">
        <v>85</v>
      </c>
      <c r="P652">
        <v>4937.5699000000004</v>
      </c>
      <c r="Q652" t="s">
        <v>723</v>
      </c>
      <c r="R652" t="s">
        <v>75</v>
      </c>
      <c r="W652" t="s">
        <v>10729</v>
      </c>
      <c r="X652" t="s">
        <v>85</v>
      </c>
    </row>
    <row r="653" spans="1:24">
      <c r="A653" t="s">
        <v>5</v>
      </c>
      <c r="B653" t="s">
        <v>6</v>
      </c>
      <c r="C653" t="s">
        <v>6</v>
      </c>
      <c r="D653" t="s">
        <v>117</v>
      </c>
      <c r="E653" t="s">
        <v>118</v>
      </c>
      <c r="F653" s="54">
        <v>41591</v>
      </c>
      <c r="G653" t="s">
        <v>72</v>
      </c>
      <c r="I653" t="s">
        <v>746</v>
      </c>
      <c r="J653" t="s">
        <v>74</v>
      </c>
      <c r="K653" t="s">
        <v>747</v>
      </c>
      <c r="L653" t="s">
        <v>2946</v>
      </c>
      <c r="M653" t="s">
        <v>2947</v>
      </c>
      <c r="N653" t="s">
        <v>85</v>
      </c>
      <c r="O653" t="s">
        <v>85</v>
      </c>
      <c r="P653">
        <v>1851.5887</v>
      </c>
      <c r="Q653" t="s">
        <v>748</v>
      </c>
      <c r="R653" t="s">
        <v>75</v>
      </c>
      <c r="W653" t="s">
        <v>10729</v>
      </c>
      <c r="X653" t="s">
        <v>85</v>
      </c>
    </row>
    <row r="654" spans="1:24">
      <c r="A654" t="s">
        <v>5</v>
      </c>
      <c r="B654" t="s">
        <v>7</v>
      </c>
      <c r="C654" t="s">
        <v>7</v>
      </c>
      <c r="D654" t="s">
        <v>117</v>
      </c>
      <c r="E654" t="s">
        <v>118</v>
      </c>
      <c r="F654" s="54">
        <v>41605</v>
      </c>
      <c r="G654" t="s">
        <v>119</v>
      </c>
      <c r="I654" t="s">
        <v>3398</v>
      </c>
      <c r="J654" t="s">
        <v>74</v>
      </c>
      <c r="K654" t="s">
        <v>3399</v>
      </c>
      <c r="L654" t="s">
        <v>238</v>
      </c>
      <c r="M654" t="s">
        <v>76</v>
      </c>
      <c r="N654" t="s">
        <v>85</v>
      </c>
      <c r="O654" t="s">
        <v>85</v>
      </c>
      <c r="P654">
        <v>1590.1659999999999</v>
      </c>
      <c r="Q654" t="s">
        <v>3400</v>
      </c>
      <c r="R654" t="s">
        <v>75</v>
      </c>
      <c r="W654" t="s">
        <v>10729</v>
      </c>
      <c r="X654" t="s">
        <v>10737</v>
      </c>
    </row>
    <row r="655" spans="1:24">
      <c r="A655" t="s">
        <v>5</v>
      </c>
      <c r="B655" t="s">
        <v>6</v>
      </c>
      <c r="C655" t="s">
        <v>6</v>
      </c>
      <c r="D655" t="s">
        <v>117</v>
      </c>
      <c r="E655" t="s">
        <v>118</v>
      </c>
      <c r="F655" s="54">
        <v>41591</v>
      </c>
      <c r="G655" t="s">
        <v>72</v>
      </c>
      <c r="I655" t="s">
        <v>749</v>
      </c>
      <c r="J655" t="s">
        <v>74</v>
      </c>
      <c r="K655" t="s">
        <v>750</v>
      </c>
      <c r="L655" t="s">
        <v>352</v>
      </c>
      <c r="M655" t="s">
        <v>353</v>
      </c>
      <c r="N655" t="s">
        <v>85</v>
      </c>
      <c r="O655" t="s">
        <v>85</v>
      </c>
      <c r="P655">
        <v>2095.2186999999999</v>
      </c>
      <c r="Q655" t="s">
        <v>751</v>
      </c>
      <c r="R655" t="s">
        <v>75</v>
      </c>
      <c r="W655" t="s">
        <v>10729</v>
      </c>
      <c r="X655" t="s">
        <v>85</v>
      </c>
    </row>
    <row r="656" spans="1:24">
      <c r="A656" t="s">
        <v>5</v>
      </c>
      <c r="B656" t="s">
        <v>6</v>
      </c>
      <c r="C656" t="s">
        <v>6</v>
      </c>
      <c r="D656" t="s">
        <v>117</v>
      </c>
      <c r="E656" t="s">
        <v>118</v>
      </c>
      <c r="F656" s="54">
        <v>41591</v>
      </c>
      <c r="G656" t="s">
        <v>72</v>
      </c>
      <c r="I656" t="s">
        <v>752</v>
      </c>
      <c r="J656" t="s">
        <v>74</v>
      </c>
      <c r="K656" t="s">
        <v>753</v>
      </c>
      <c r="L656" t="s">
        <v>2946</v>
      </c>
      <c r="M656" t="s">
        <v>2947</v>
      </c>
      <c r="N656" t="s">
        <v>85</v>
      </c>
      <c r="O656" t="s">
        <v>85</v>
      </c>
      <c r="P656">
        <v>2962.5419000000002</v>
      </c>
      <c r="Q656" t="s">
        <v>754</v>
      </c>
      <c r="R656" t="s">
        <v>75</v>
      </c>
      <c r="W656" t="s">
        <v>10729</v>
      </c>
      <c r="X656" t="s">
        <v>85</v>
      </c>
    </row>
    <row r="657" spans="1:24">
      <c r="A657" t="s">
        <v>5</v>
      </c>
      <c r="B657" t="s">
        <v>7</v>
      </c>
      <c r="C657" t="s">
        <v>7</v>
      </c>
      <c r="D657" t="s">
        <v>117</v>
      </c>
      <c r="E657" t="s">
        <v>118</v>
      </c>
      <c r="F657" s="54">
        <v>41591</v>
      </c>
      <c r="G657" t="s">
        <v>72</v>
      </c>
      <c r="H657" t="s">
        <v>724</v>
      </c>
      <c r="I657" t="s">
        <v>725</v>
      </c>
      <c r="J657" t="s">
        <v>74</v>
      </c>
      <c r="K657" t="s">
        <v>726</v>
      </c>
      <c r="L657" t="s">
        <v>727</v>
      </c>
      <c r="M657" t="s">
        <v>728</v>
      </c>
      <c r="N657" t="s">
        <v>85</v>
      </c>
      <c r="O657" t="s">
        <v>85</v>
      </c>
      <c r="P657">
        <v>1545.1623</v>
      </c>
      <c r="Q657" t="s">
        <v>729</v>
      </c>
      <c r="R657" t="s">
        <v>75</v>
      </c>
      <c r="W657" t="s">
        <v>10729</v>
      </c>
      <c r="X657" t="s">
        <v>85</v>
      </c>
    </row>
    <row r="658" spans="1:24">
      <c r="A658" t="s">
        <v>5</v>
      </c>
      <c r="B658" t="s">
        <v>6</v>
      </c>
      <c r="C658" t="s">
        <v>6</v>
      </c>
      <c r="D658" t="s">
        <v>117</v>
      </c>
      <c r="E658" t="s">
        <v>118</v>
      </c>
      <c r="F658" s="54">
        <v>41591</v>
      </c>
      <c r="G658" t="s">
        <v>72</v>
      </c>
      <c r="I658" t="s">
        <v>755</v>
      </c>
      <c r="J658" t="s">
        <v>74</v>
      </c>
      <c r="K658" t="s">
        <v>756</v>
      </c>
      <c r="L658" t="s">
        <v>2946</v>
      </c>
      <c r="M658" t="s">
        <v>2947</v>
      </c>
      <c r="N658" t="s">
        <v>85</v>
      </c>
      <c r="O658" t="s">
        <v>85</v>
      </c>
      <c r="P658">
        <v>702.06079999999997</v>
      </c>
      <c r="Q658" t="s">
        <v>757</v>
      </c>
      <c r="R658" t="s">
        <v>75</v>
      </c>
      <c r="W658" t="s">
        <v>10729</v>
      </c>
      <c r="X658" t="s">
        <v>85</v>
      </c>
    </row>
    <row r="659" spans="1:24">
      <c r="A659" t="s">
        <v>5</v>
      </c>
      <c r="B659" t="s">
        <v>7</v>
      </c>
      <c r="C659" t="s">
        <v>7</v>
      </c>
      <c r="D659" t="s">
        <v>117</v>
      </c>
      <c r="E659" t="s">
        <v>118</v>
      </c>
      <c r="F659" s="54">
        <v>41605</v>
      </c>
      <c r="G659" t="s">
        <v>119</v>
      </c>
      <c r="I659" t="s">
        <v>3398</v>
      </c>
      <c r="J659" t="s">
        <v>74</v>
      </c>
      <c r="K659" t="s">
        <v>3399</v>
      </c>
      <c r="L659" t="s">
        <v>238</v>
      </c>
      <c r="M659" t="s">
        <v>76</v>
      </c>
      <c r="N659" t="s">
        <v>85</v>
      </c>
      <c r="O659" t="s">
        <v>85</v>
      </c>
      <c r="P659">
        <v>2818.5753</v>
      </c>
      <c r="Q659" t="s">
        <v>3400</v>
      </c>
      <c r="R659" t="s">
        <v>75</v>
      </c>
      <c r="W659" t="s">
        <v>10729</v>
      </c>
      <c r="X659" t="s">
        <v>10737</v>
      </c>
    </row>
    <row r="660" spans="1:24">
      <c r="A660" t="s">
        <v>9</v>
      </c>
      <c r="B660" t="s">
        <v>14</v>
      </c>
      <c r="C660" t="s">
        <v>14</v>
      </c>
      <c r="D660" t="s">
        <v>117</v>
      </c>
      <c r="E660" t="s">
        <v>118</v>
      </c>
      <c r="F660" s="54">
        <v>41597</v>
      </c>
      <c r="G660" t="s">
        <v>119</v>
      </c>
      <c r="I660" t="s">
        <v>2318</v>
      </c>
      <c r="J660" t="s">
        <v>132</v>
      </c>
      <c r="K660" t="s">
        <v>2319</v>
      </c>
      <c r="L660" t="s">
        <v>2320</v>
      </c>
      <c r="M660" t="s">
        <v>2321</v>
      </c>
      <c r="N660" t="s">
        <v>85</v>
      </c>
      <c r="O660" t="s">
        <v>85</v>
      </c>
      <c r="P660">
        <v>7560</v>
      </c>
      <c r="Q660" t="s">
        <v>2322</v>
      </c>
      <c r="R660" t="s">
        <v>75</v>
      </c>
      <c r="S660" t="s">
        <v>215</v>
      </c>
      <c r="T660" t="s">
        <v>320</v>
      </c>
      <c r="U660" t="s">
        <v>202</v>
      </c>
      <c r="V660" t="s">
        <v>202</v>
      </c>
      <c r="W660" t="s">
        <v>10729</v>
      </c>
      <c r="X660" t="s">
        <v>85</v>
      </c>
    </row>
    <row r="661" spans="1:24">
      <c r="A661" t="s">
        <v>9</v>
      </c>
      <c r="B661" t="s">
        <v>14</v>
      </c>
      <c r="C661" t="s">
        <v>14</v>
      </c>
      <c r="D661" t="s">
        <v>117</v>
      </c>
      <c r="E661" t="s">
        <v>118</v>
      </c>
      <c r="F661" s="54">
        <v>41597</v>
      </c>
      <c r="G661" t="s">
        <v>119</v>
      </c>
      <c r="H661" t="s">
        <v>443</v>
      </c>
      <c r="I661" t="s">
        <v>2311</v>
      </c>
      <c r="J661" t="s">
        <v>132</v>
      </c>
      <c r="K661" t="s">
        <v>445</v>
      </c>
      <c r="L661" t="s">
        <v>446</v>
      </c>
      <c r="M661" t="s">
        <v>447</v>
      </c>
      <c r="N661" t="s">
        <v>85</v>
      </c>
      <c r="O661" t="s">
        <v>199</v>
      </c>
      <c r="P661">
        <v>5802.14</v>
      </c>
      <c r="Q661" t="s">
        <v>448</v>
      </c>
      <c r="R661" t="s">
        <v>75</v>
      </c>
      <c r="S661" t="s">
        <v>155</v>
      </c>
      <c r="T661" t="s">
        <v>449</v>
      </c>
      <c r="U661" t="s">
        <v>450</v>
      </c>
      <c r="V661" t="s">
        <v>451</v>
      </c>
      <c r="W661" t="s">
        <v>10731</v>
      </c>
      <c r="X661" t="s">
        <v>10739</v>
      </c>
    </row>
    <row r="662" spans="1:24">
      <c r="A662" t="s">
        <v>5</v>
      </c>
      <c r="B662" t="s">
        <v>12</v>
      </c>
      <c r="C662" t="s">
        <v>77</v>
      </c>
      <c r="D662" t="s">
        <v>117</v>
      </c>
      <c r="E662" t="s">
        <v>118</v>
      </c>
      <c r="F662" s="54">
        <v>41605</v>
      </c>
      <c r="G662" t="s">
        <v>72</v>
      </c>
      <c r="I662" t="s">
        <v>2977</v>
      </c>
      <c r="J662" t="s">
        <v>74</v>
      </c>
      <c r="K662" t="s">
        <v>2978</v>
      </c>
      <c r="L662" t="s">
        <v>776</v>
      </c>
      <c r="M662" t="s">
        <v>777</v>
      </c>
      <c r="N662" t="s">
        <v>85</v>
      </c>
      <c r="O662" t="s">
        <v>213</v>
      </c>
      <c r="P662">
        <v>2950.0520000000001</v>
      </c>
      <c r="Q662" t="s">
        <v>2979</v>
      </c>
      <c r="R662" t="s">
        <v>75</v>
      </c>
      <c r="W662" t="s">
        <v>10729</v>
      </c>
      <c r="X662" t="s">
        <v>10739</v>
      </c>
    </row>
    <row r="663" spans="1:24">
      <c r="A663" t="s">
        <v>9</v>
      </c>
      <c r="B663" t="s">
        <v>14</v>
      </c>
      <c r="C663" t="s">
        <v>14</v>
      </c>
      <c r="D663" t="s">
        <v>117</v>
      </c>
      <c r="E663" t="s">
        <v>118</v>
      </c>
      <c r="F663" s="54">
        <v>41597</v>
      </c>
      <c r="G663" t="s">
        <v>119</v>
      </c>
      <c r="H663" t="s">
        <v>443</v>
      </c>
      <c r="I663" t="s">
        <v>2311</v>
      </c>
      <c r="J663" t="s">
        <v>132</v>
      </c>
      <c r="K663" t="s">
        <v>445</v>
      </c>
      <c r="L663" t="s">
        <v>446</v>
      </c>
      <c r="M663" t="s">
        <v>447</v>
      </c>
      <c r="N663" t="s">
        <v>85</v>
      </c>
      <c r="O663" t="s">
        <v>199</v>
      </c>
      <c r="P663">
        <v>39889.699999999997</v>
      </c>
      <c r="Q663" t="s">
        <v>448</v>
      </c>
      <c r="R663" t="s">
        <v>75</v>
      </c>
      <c r="S663" t="s">
        <v>155</v>
      </c>
      <c r="T663" t="s">
        <v>449</v>
      </c>
      <c r="U663" t="s">
        <v>450</v>
      </c>
      <c r="V663" t="s">
        <v>451</v>
      </c>
      <c r="W663" t="s">
        <v>10731</v>
      </c>
      <c r="X663" t="s">
        <v>10739</v>
      </c>
    </row>
    <row r="664" spans="1:24">
      <c r="A664" t="s">
        <v>9</v>
      </c>
      <c r="B664" t="s">
        <v>14</v>
      </c>
      <c r="C664" t="s">
        <v>14</v>
      </c>
      <c r="D664" t="s">
        <v>117</v>
      </c>
      <c r="E664" t="s">
        <v>118</v>
      </c>
      <c r="F664" s="54">
        <v>41597</v>
      </c>
      <c r="G664" t="s">
        <v>119</v>
      </c>
      <c r="H664" t="s">
        <v>443</v>
      </c>
      <c r="I664" t="s">
        <v>2311</v>
      </c>
      <c r="J664" t="s">
        <v>132</v>
      </c>
      <c r="K664" t="s">
        <v>445</v>
      </c>
      <c r="L664" t="s">
        <v>446</v>
      </c>
      <c r="M664" t="s">
        <v>447</v>
      </c>
      <c r="N664" t="s">
        <v>85</v>
      </c>
      <c r="O664" t="s">
        <v>199</v>
      </c>
      <c r="P664">
        <v>2175.8000000000002</v>
      </c>
      <c r="Q664" t="s">
        <v>448</v>
      </c>
      <c r="R664" t="s">
        <v>75</v>
      </c>
      <c r="S664" t="s">
        <v>155</v>
      </c>
      <c r="T664" t="s">
        <v>449</v>
      </c>
      <c r="U664" t="s">
        <v>450</v>
      </c>
      <c r="V664" t="s">
        <v>451</v>
      </c>
      <c r="W664" t="s">
        <v>10731</v>
      </c>
      <c r="X664" t="s">
        <v>10739</v>
      </c>
    </row>
    <row r="665" spans="1:24">
      <c r="A665" t="s">
        <v>9</v>
      </c>
      <c r="B665" t="s">
        <v>14</v>
      </c>
      <c r="C665" t="s">
        <v>14</v>
      </c>
      <c r="D665" t="s">
        <v>117</v>
      </c>
      <c r="E665" t="s">
        <v>118</v>
      </c>
      <c r="F665" s="54">
        <v>41597</v>
      </c>
      <c r="G665" t="s">
        <v>119</v>
      </c>
      <c r="H665" t="s">
        <v>443</v>
      </c>
      <c r="I665" t="s">
        <v>2311</v>
      </c>
      <c r="J665" t="s">
        <v>132</v>
      </c>
      <c r="K665" t="s">
        <v>445</v>
      </c>
      <c r="L665" t="s">
        <v>446</v>
      </c>
      <c r="M665" t="s">
        <v>447</v>
      </c>
      <c r="N665" t="s">
        <v>85</v>
      </c>
      <c r="O665" t="s">
        <v>199</v>
      </c>
      <c r="P665">
        <v>26109.66</v>
      </c>
      <c r="Q665" t="s">
        <v>448</v>
      </c>
      <c r="R665" t="s">
        <v>75</v>
      </c>
      <c r="S665" t="s">
        <v>155</v>
      </c>
      <c r="T665" t="s">
        <v>449</v>
      </c>
      <c r="U665" t="s">
        <v>450</v>
      </c>
      <c r="V665" t="s">
        <v>451</v>
      </c>
      <c r="W665" t="s">
        <v>10731</v>
      </c>
      <c r="X665" t="s">
        <v>10739</v>
      </c>
    </row>
    <row r="666" spans="1:24">
      <c r="A666" t="s">
        <v>9</v>
      </c>
      <c r="B666" t="s">
        <v>10</v>
      </c>
      <c r="C666" t="s">
        <v>791</v>
      </c>
      <c r="D666" t="s">
        <v>117</v>
      </c>
      <c r="E666" t="s">
        <v>118</v>
      </c>
      <c r="F666" s="54">
        <v>41597</v>
      </c>
      <c r="G666" t="s">
        <v>290</v>
      </c>
      <c r="H666" t="s">
        <v>792</v>
      </c>
      <c r="I666" t="s">
        <v>2085</v>
      </c>
      <c r="J666" t="s">
        <v>132</v>
      </c>
      <c r="K666" t="s">
        <v>2086</v>
      </c>
      <c r="L666" t="s">
        <v>795</v>
      </c>
      <c r="M666" t="s">
        <v>796</v>
      </c>
      <c r="N666" t="s">
        <v>85</v>
      </c>
      <c r="O666" t="s">
        <v>85</v>
      </c>
      <c r="P666">
        <v>57026.78</v>
      </c>
      <c r="Q666" t="s">
        <v>2087</v>
      </c>
      <c r="R666" t="s">
        <v>75</v>
      </c>
      <c r="W666" t="s">
        <v>10730</v>
      </c>
      <c r="X666" t="s">
        <v>85</v>
      </c>
    </row>
    <row r="667" spans="1:24">
      <c r="A667" t="s">
        <v>9</v>
      </c>
      <c r="B667" t="s">
        <v>14</v>
      </c>
      <c r="C667" t="s">
        <v>14</v>
      </c>
      <c r="D667" t="s">
        <v>117</v>
      </c>
      <c r="E667" t="s">
        <v>118</v>
      </c>
      <c r="F667" s="54">
        <v>41585</v>
      </c>
      <c r="G667" t="s">
        <v>119</v>
      </c>
      <c r="H667" t="s">
        <v>443</v>
      </c>
      <c r="I667" t="s">
        <v>444</v>
      </c>
      <c r="J667" t="s">
        <v>132</v>
      </c>
      <c r="K667" t="s">
        <v>445</v>
      </c>
      <c r="L667" t="s">
        <v>446</v>
      </c>
      <c r="M667" t="s">
        <v>447</v>
      </c>
      <c r="N667" t="s">
        <v>85</v>
      </c>
      <c r="O667" t="s">
        <v>199</v>
      </c>
      <c r="P667">
        <v>5415</v>
      </c>
      <c r="Q667" t="s">
        <v>448</v>
      </c>
      <c r="R667" t="s">
        <v>75</v>
      </c>
      <c r="S667" t="s">
        <v>155</v>
      </c>
      <c r="T667" t="s">
        <v>449</v>
      </c>
      <c r="U667" t="s">
        <v>450</v>
      </c>
      <c r="V667" t="s">
        <v>451</v>
      </c>
      <c r="W667" t="s">
        <v>10731</v>
      </c>
      <c r="X667" t="s">
        <v>10739</v>
      </c>
    </row>
    <row r="668" spans="1:24">
      <c r="A668" t="s">
        <v>5</v>
      </c>
      <c r="B668" t="s">
        <v>6</v>
      </c>
      <c r="C668" t="s">
        <v>6</v>
      </c>
      <c r="D668" t="s">
        <v>117</v>
      </c>
      <c r="E668" t="s">
        <v>118</v>
      </c>
      <c r="F668" s="54">
        <v>41589</v>
      </c>
      <c r="G668" t="s">
        <v>72</v>
      </c>
      <c r="H668" t="s">
        <v>386</v>
      </c>
      <c r="I668" t="s">
        <v>818</v>
      </c>
      <c r="J668" t="s">
        <v>74</v>
      </c>
      <c r="K668" t="s">
        <v>819</v>
      </c>
      <c r="L668" t="s">
        <v>627</v>
      </c>
      <c r="M668" t="s">
        <v>628</v>
      </c>
      <c r="N668" t="s">
        <v>85</v>
      </c>
      <c r="O668" t="s">
        <v>85</v>
      </c>
      <c r="P668">
        <v>93.391499999999994</v>
      </c>
      <c r="Q668" t="s">
        <v>820</v>
      </c>
      <c r="R668" t="s">
        <v>75</v>
      </c>
      <c r="W668" t="s">
        <v>10729</v>
      </c>
      <c r="X668" t="s">
        <v>85</v>
      </c>
    </row>
    <row r="669" spans="1:24">
      <c r="A669" t="s">
        <v>5</v>
      </c>
      <c r="B669" t="s">
        <v>6</v>
      </c>
      <c r="C669" t="s">
        <v>6</v>
      </c>
      <c r="D669" t="s">
        <v>117</v>
      </c>
      <c r="E669" t="s">
        <v>118</v>
      </c>
      <c r="F669" s="54">
        <v>41589</v>
      </c>
      <c r="G669" t="s">
        <v>72</v>
      </c>
      <c r="H669" t="s">
        <v>386</v>
      </c>
      <c r="I669" t="s">
        <v>821</v>
      </c>
      <c r="J669" t="s">
        <v>74</v>
      </c>
      <c r="K669" t="s">
        <v>822</v>
      </c>
      <c r="L669" t="s">
        <v>627</v>
      </c>
      <c r="M669" t="s">
        <v>628</v>
      </c>
      <c r="N669" t="s">
        <v>85</v>
      </c>
      <c r="O669" t="s">
        <v>85</v>
      </c>
      <c r="P669">
        <v>93.391499999999994</v>
      </c>
      <c r="Q669" t="s">
        <v>823</v>
      </c>
      <c r="R669" t="s">
        <v>75</v>
      </c>
      <c r="W669" t="s">
        <v>10729</v>
      </c>
      <c r="X669" t="s">
        <v>85</v>
      </c>
    </row>
    <row r="670" spans="1:24">
      <c r="A670" t="s">
        <v>5</v>
      </c>
      <c r="B670" t="s">
        <v>6</v>
      </c>
      <c r="C670" t="s">
        <v>6</v>
      </c>
      <c r="D670" t="s">
        <v>117</v>
      </c>
      <c r="E670" t="s">
        <v>118</v>
      </c>
      <c r="F670" s="54">
        <v>41589</v>
      </c>
      <c r="G670" t="s">
        <v>72</v>
      </c>
      <c r="H670" t="s">
        <v>386</v>
      </c>
      <c r="I670" t="s">
        <v>809</v>
      </c>
      <c r="J670" t="s">
        <v>74</v>
      </c>
      <c r="K670" t="s">
        <v>810</v>
      </c>
      <c r="L670" t="s">
        <v>627</v>
      </c>
      <c r="M670" t="s">
        <v>628</v>
      </c>
      <c r="N670" t="s">
        <v>85</v>
      </c>
      <c r="O670" t="s">
        <v>85</v>
      </c>
      <c r="P670">
        <v>93.391499999999994</v>
      </c>
      <c r="Q670" t="s">
        <v>811</v>
      </c>
      <c r="R670" t="s">
        <v>75</v>
      </c>
      <c r="W670" t="s">
        <v>10729</v>
      </c>
      <c r="X670" t="s">
        <v>85</v>
      </c>
    </row>
    <row r="671" spans="1:24">
      <c r="A671" t="s">
        <v>5</v>
      </c>
      <c r="B671" t="s">
        <v>17</v>
      </c>
      <c r="C671" t="s">
        <v>17</v>
      </c>
      <c r="D671" t="s">
        <v>117</v>
      </c>
      <c r="E671" t="s">
        <v>118</v>
      </c>
      <c r="F671" s="54">
        <v>41584</v>
      </c>
      <c r="G671" t="s">
        <v>72</v>
      </c>
      <c r="H671" t="s">
        <v>257</v>
      </c>
      <c r="I671" t="s">
        <v>371</v>
      </c>
      <c r="J671" t="s">
        <v>74</v>
      </c>
      <c r="K671" t="s">
        <v>372</v>
      </c>
      <c r="L671" t="s">
        <v>260</v>
      </c>
      <c r="M671" t="s">
        <v>261</v>
      </c>
      <c r="N671" t="s">
        <v>85</v>
      </c>
      <c r="O671" t="s">
        <v>85</v>
      </c>
      <c r="P671">
        <v>3329.5520999999999</v>
      </c>
      <c r="Q671" t="s">
        <v>373</v>
      </c>
      <c r="R671" t="s">
        <v>75</v>
      </c>
      <c r="W671" t="s">
        <v>10729</v>
      </c>
      <c r="X671" t="s">
        <v>85</v>
      </c>
    </row>
    <row r="672" spans="1:24">
      <c r="A672" t="s">
        <v>5</v>
      </c>
      <c r="B672" t="s">
        <v>17</v>
      </c>
      <c r="C672" t="s">
        <v>17</v>
      </c>
      <c r="D672" t="s">
        <v>117</v>
      </c>
      <c r="E672" t="s">
        <v>118</v>
      </c>
      <c r="F672" s="54">
        <v>41585</v>
      </c>
      <c r="G672" t="s">
        <v>72</v>
      </c>
      <c r="I672" t="s">
        <v>337</v>
      </c>
      <c r="J672" t="s">
        <v>74</v>
      </c>
      <c r="K672" t="s">
        <v>338</v>
      </c>
      <c r="L672" t="s">
        <v>339</v>
      </c>
      <c r="M672" t="s">
        <v>340</v>
      </c>
      <c r="N672" t="s">
        <v>85</v>
      </c>
      <c r="O672" t="s">
        <v>85</v>
      </c>
      <c r="P672">
        <v>-67.884200000000007</v>
      </c>
      <c r="Q672" t="s">
        <v>341</v>
      </c>
      <c r="R672" t="s">
        <v>75</v>
      </c>
      <c r="W672" t="s">
        <v>10729</v>
      </c>
      <c r="X672" t="s">
        <v>85</v>
      </c>
    </row>
    <row r="673" spans="1:24">
      <c r="A673" t="s">
        <v>5</v>
      </c>
      <c r="B673" t="s">
        <v>17</v>
      </c>
      <c r="C673" t="s">
        <v>17</v>
      </c>
      <c r="D673" t="s">
        <v>117</v>
      </c>
      <c r="E673" t="s">
        <v>118</v>
      </c>
      <c r="F673" s="54">
        <v>41585</v>
      </c>
      <c r="G673" t="s">
        <v>290</v>
      </c>
      <c r="I673" t="s">
        <v>337</v>
      </c>
      <c r="J673" t="s">
        <v>74</v>
      </c>
      <c r="K673" t="s">
        <v>338</v>
      </c>
      <c r="L673" t="s">
        <v>339</v>
      </c>
      <c r="M673" t="s">
        <v>340</v>
      </c>
      <c r="N673" t="s">
        <v>85</v>
      </c>
      <c r="O673" t="s">
        <v>85</v>
      </c>
      <c r="P673">
        <v>172.37610000000001</v>
      </c>
      <c r="Q673" t="s">
        <v>341</v>
      </c>
      <c r="R673" t="s">
        <v>75</v>
      </c>
      <c r="W673" t="s">
        <v>10729</v>
      </c>
      <c r="X673" t="s">
        <v>85</v>
      </c>
    </row>
    <row r="674" spans="1:24">
      <c r="A674" t="s">
        <v>9</v>
      </c>
      <c r="B674" t="s">
        <v>14</v>
      </c>
      <c r="C674" t="s">
        <v>14</v>
      </c>
      <c r="D674" t="s">
        <v>117</v>
      </c>
      <c r="E674" t="s">
        <v>118</v>
      </c>
      <c r="F674" s="54">
        <v>41583</v>
      </c>
      <c r="G674" t="s">
        <v>72</v>
      </c>
      <c r="I674" t="s">
        <v>1282</v>
      </c>
      <c r="J674" t="s">
        <v>132</v>
      </c>
      <c r="K674" t="s">
        <v>1283</v>
      </c>
      <c r="L674" t="s">
        <v>1284</v>
      </c>
      <c r="M674" t="s">
        <v>1285</v>
      </c>
      <c r="N674" t="s">
        <v>85</v>
      </c>
      <c r="O674" t="s">
        <v>199</v>
      </c>
      <c r="P674">
        <v>6837.57</v>
      </c>
      <c r="Q674" t="s">
        <v>1286</v>
      </c>
      <c r="R674" t="s">
        <v>75</v>
      </c>
      <c r="S674" t="s">
        <v>170</v>
      </c>
      <c r="T674" t="s">
        <v>178</v>
      </c>
      <c r="U674" t="s">
        <v>321</v>
      </c>
      <c r="V674" t="s">
        <v>321</v>
      </c>
      <c r="W674" t="s">
        <v>10729</v>
      </c>
      <c r="X674" t="s">
        <v>10739</v>
      </c>
    </row>
    <row r="675" spans="1:24">
      <c r="A675" t="s">
        <v>9</v>
      </c>
      <c r="B675" t="s">
        <v>14</v>
      </c>
      <c r="C675" t="s">
        <v>14</v>
      </c>
      <c r="D675" t="s">
        <v>117</v>
      </c>
      <c r="E675" t="s">
        <v>118</v>
      </c>
      <c r="F675" s="54">
        <v>41583</v>
      </c>
      <c r="G675" t="s">
        <v>72</v>
      </c>
      <c r="I675" t="s">
        <v>1282</v>
      </c>
      <c r="J675" t="s">
        <v>132</v>
      </c>
      <c r="K675" t="s">
        <v>1283</v>
      </c>
      <c r="L675" t="s">
        <v>1284</v>
      </c>
      <c r="M675" t="s">
        <v>1285</v>
      </c>
      <c r="N675" t="s">
        <v>85</v>
      </c>
      <c r="O675" t="s">
        <v>199</v>
      </c>
      <c r="P675">
        <v>14388</v>
      </c>
      <c r="Q675" t="s">
        <v>1286</v>
      </c>
      <c r="R675" t="s">
        <v>75</v>
      </c>
      <c r="S675" t="s">
        <v>170</v>
      </c>
      <c r="T675" t="s">
        <v>178</v>
      </c>
      <c r="U675" t="s">
        <v>321</v>
      </c>
      <c r="V675" t="s">
        <v>321</v>
      </c>
      <c r="W675" t="s">
        <v>10729</v>
      </c>
      <c r="X675" t="s">
        <v>10739</v>
      </c>
    </row>
    <row r="676" spans="1:24">
      <c r="A676" t="s">
        <v>9</v>
      </c>
      <c r="B676" t="s">
        <v>14</v>
      </c>
      <c r="C676" t="s">
        <v>14</v>
      </c>
      <c r="D676" t="s">
        <v>117</v>
      </c>
      <c r="E676" t="s">
        <v>118</v>
      </c>
      <c r="F676" s="54">
        <v>41583</v>
      </c>
      <c r="G676" t="s">
        <v>72</v>
      </c>
      <c r="I676" t="s">
        <v>1282</v>
      </c>
      <c r="J676" t="s">
        <v>132</v>
      </c>
      <c r="K676" t="s">
        <v>1283</v>
      </c>
      <c r="L676" t="s">
        <v>1284</v>
      </c>
      <c r="M676" t="s">
        <v>1285</v>
      </c>
      <c r="N676" t="s">
        <v>85</v>
      </c>
      <c r="O676" t="s">
        <v>199</v>
      </c>
      <c r="P676">
        <v>22236</v>
      </c>
      <c r="Q676" t="s">
        <v>1286</v>
      </c>
      <c r="R676" t="s">
        <v>75</v>
      </c>
      <c r="S676" t="s">
        <v>170</v>
      </c>
      <c r="T676" t="s">
        <v>178</v>
      </c>
      <c r="U676" t="s">
        <v>321</v>
      </c>
      <c r="V676" t="s">
        <v>321</v>
      </c>
      <c r="W676" t="s">
        <v>10729</v>
      </c>
      <c r="X676" t="s">
        <v>10739</v>
      </c>
    </row>
    <row r="677" spans="1:24">
      <c r="A677" t="s">
        <v>9</v>
      </c>
      <c r="B677" t="s">
        <v>14</v>
      </c>
      <c r="C677" t="s">
        <v>14</v>
      </c>
      <c r="D677" t="s">
        <v>117</v>
      </c>
      <c r="E677" t="s">
        <v>118</v>
      </c>
      <c r="F677" s="54">
        <v>41579</v>
      </c>
      <c r="G677" t="s">
        <v>72</v>
      </c>
      <c r="H677" t="s">
        <v>999</v>
      </c>
      <c r="I677" t="s">
        <v>1000</v>
      </c>
      <c r="J677" t="s">
        <v>132</v>
      </c>
      <c r="K677" t="s">
        <v>1001</v>
      </c>
      <c r="L677" t="s">
        <v>1002</v>
      </c>
      <c r="M677" t="s">
        <v>1003</v>
      </c>
      <c r="N677" t="s">
        <v>85</v>
      </c>
      <c r="O677" t="s">
        <v>199</v>
      </c>
      <c r="P677">
        <v>233.35000000000025</v>
      </c>
      <c r="Q677" t="s">
        <v>1005</v>
      </c>
      <c r="R677" t="s">
        <v>75</v>
      </c>
      <c r="S677" t="s">
        <v>170</v>
      </c>
      <c r="T677" t="s">
        <v>178</v>
      </c>
      <c r="U677" t="s">
        <v>179</v>
      </c>
      <c r="V677" t="s">
        <v>180</v>
      </c>
      <c r="W677" t="s">
        <v>10731</v>
      </c>
      <c r="X677" t="s">
        <v>10739</v>
      </c>
    </row>
    <row r="678" spans="1:24">
      <c r="A678" t="s">
        <v>9</v>
      </c>
      <c r="B678" t="s">
        <v>14</v>
      </c>
      <c r="C678" t="s">
        <v>14</v>
      </c>
      <c r="D678" t="s">
        <v>117</v>
      </c>
      <c r="E678" t="s">
        <v>118</v>
      </c>
      <c r="F678" s="54">
        <v>41583</v>
      </c>
      <c r="G678" t="s">
        <v>119</v>
      </c>
      <c r="H678" t="s">
        <v>1227</v>
      </c>
      <c r="I678" t="s">
        <v>1228</v>
      </c>
      <c r="J678" t="s">
        <v>132</v>
      </c>
      <c r="K678" t="s">
        <v>1229</v>
      </c>
      <c r="L678" t="s">
        <v>1230</v>
      </c>
      <c r="M678" t="s">
        <v>1231</v>
      </c>
      <c r="N678" t="s">
        <v>85</v>
      </c>
      <c r="O678" t="s">
        <v>85</v>
      </c>
      <c r="P678">
        <v>15878.4</v>
      </c>
      <c r="Q678" t="s">
        <v>1232</v>
      </c>
      <c r="R678" t="s">
        <v>75</v>
      </c>
      <c r="S678" t="s">
        <v>170</v>
      </c>
      <c r="T678" t="s">
        <v>171</v>
      </c>
      <c r="U678" t="s">
        <v>157</v>
      </c>
      <c r="V678" t="s">
        <v>157</v>
      </c>
      <c r="W678" t="s">
        <v>10729</v>
      </c>
      <c r="X678" t="s">
        <v>85</v>
      </c>
    </row>
    <row r="679" spans="1:24">
      <c r="A679" t="s">
        <v>9</v>
      </c>
      <c r="B679" t="s">
        <v>14</v>
      </c>
      <c r="C679" t="s">
        <v>14</v>
      </c>
      <c r="D679" t="s">
        <v>117</v>
      </c>
      <c r="E679" t="s">
        <v>118</v>
      </c>
      <c r="F679" s="54">
        <v>41583</v>
      </c>
      <c r="G679" t="s">
        <v>72</v>
      </c>
      <c r="I679" t="s">
        <v>1282</v>
      </c>
      <c r="J679" t="s">
        <v>132</v>
      </c>
      <c r="K679" t="s">
        <v>1283</v>
      </c>
      <c r="L679" t="s">
        <v>1284</v>
      </c>
      <c r="M679" t="s">
        <v>1285</v>
      </c>
      <c r="N679" t="s">
        <v>85</v>
      </c>
      <c r="O679" t="s">
        <v>199</v>
      </c>
      <c r="P679">
        <v>29430</v>
      </c>
      <c r="Q679" t="s">
        <v>1286</v>
      </c>
      <c r="R679" t="s">
        <v>75</v>
      </c>
      <c r="S679" t="s">
        <v>170</v>
      </c>
      <c r="T679" t="s">
        <v>178</v>
      </c>
      <c r="U679" t="s">
        <v>321</v>
      </c>
      <c r="V679" t="s">
        <v>321</v>
      </c>
      <c r="W679" t="s">
        <v>10729</v>
      </c>
      <c r="X679" t="s">
        <v>10739</v>
      </c>
    </row>
    <row r="680" spans="1:24">
      <c r="A680" t="s">
        <v>9</v>
      </c>
      <c r="B680" t="s">
        <v>14</v>
      </c>
      <c r="C680" t="s">
        <v>14</v>
      </c>
      <c r="D680" t="s">
        <v>117</v>
      </c>
      <c r="E680" t="s">
        <v>118</v>
      </c>
      <c r="F680" s="54">
        <v>41583</v>
      </c>
      <c r="G680" t="s">
        <v>72</v>
      </c>
      <c r="I680" t="s">
        <v>1282</v>
      </c>
      <c r="J680" t="s">
        <v>132</v>
      </c>
      <c r="K680" t="s">
        <v>1283</v>
      </c>
      <c r="L680" t="s">
        <v>1284</v>
      </c>
      <c r="M680" t="s">
        <v>1285</v>
      </c>
      <c r="N680" t="s">
        <v>85</v>
      </c>
      <c r="O680" t="s">
        <v>199</v>
      </c>
      <c r="P680">
        <v>47.41</v>
      </c>
      <c r="Q680" t="s">
        <v>1286</v>
      </c>
      <c r="R680" t="s">
        <v>75</v>
      </c>
      <c r="S680" t="s">
        <v>170</v>
      </c>
      <c r="T680" t="s">
        <v>178</v>
      </c>
      <c r="U680" t="s">
        <v>321</v>
      </c>
      <c r="V680" t="s">
        <v>321</v>
      </c>
      <c r="W680" t="s">
        <v>10729</v>
      </c>
      <c r="X680" t="s">
        <v>10739</v>
      </c>
    </row>
    <row r="681" spans="1:24">
      <c r="A681" t="s">
        <v>9</v>
      </c>
      <c r="B681" t="s">
        <v>14</v>
      </c>
      <c r="C681" t="s">
        <v>14</v>
      </c>
      <c r="D681" t="s">
        <v>117</v>
      </c>
      <c r="E681" t="s">
        <v>118</v>
      </c>
      <c r="F681" s="54">
        <v>41583</v>
      </c>
      <c r="G681" t="s">
        <v>72</v>
      </c>
      <c r="I681" t="s">
        <v>1282</v>
      </c>
      <c r="J681" t="s">
        <v>132</v>
      </c>
      <c r="K681" t="s">
        <v>1283</v>
      </c>
      <c r="L681" t="s">
        <v>1284</v>
      </c>
      <c r="M681" t="s">
        <v>1285</v>
      </c>
      <c r="N681" t="s">
        <v>85</v>
      </c>
      <c r="O681" t="s">
        <v>199</v>
      </c>
      <c r="P681">
        <v>96.46</v>
      </c>
      <c r="Q681" t="s">
        <v>1286</v>
      </c>
      <c r="R681" t="s">
        <v>75</v>
      </c>
      <c r="S681" t="s">
        <v>170</v>
      </c>
      <c r="T681" t="s">
        <v>178</v>
      </c>
      <c r="U681" t="s">
        <v>321</v>
      </c>
      <c r="V681" t="s">
        <v>321</v>
      </c>
      <c r="W681" t="s">
        <v>10729</v>
      </c>
      <c r="X681" t="s">
        <v>10739</v>
      </c>
    </row>
    <row r="682" spans="1:24">
      <c r="A682" t="s">
        <v>9</v>
      </c>
      <c r="B682" t="s">
        <v>14</v>
      </c>
      <c r="C682" t="s">
        <v>14</v>
      </c>
      <c r="D682" t="s">
        <v>117</v>
      </c>
      <c r="E682" t="s">
        <v>118</v>
      </c>
      <c r="F682" s="54">
        <v>41583</v>
      </c>
      <c r="G682" t="s">
        <v>72</v>
      </c>
      <c r="I682" t="s">
        <v>1282</v>
      </c>
      <c r="J682" t="s">
        <v>132</v>
      </c>
      <c r="K682" t="s">
        <v>1283</v>
      </c>
      <c r="L682" t="s">
        <v>1284</v>
      </c>
      <c r="M682" t="s">
        <v>1285</v>
      </c>
      <c r="N682" t="s">
        <v>85</v>
      </c>
      <c r="O682" t="s">
        <v>199</v>
      </c>
      <c r="P682">
        <v>4424.3100000000004</v>
      </c>
      <c r="Q682" t="s">
        <v>1286</v>
      </c>
      <c r="R682" t="s">
        <v>75</v>
      </c>
      <c r="S682" t="s">
        <v>170</v>
      </c>
      <c r="T682" t="s">
        <v>178</v>
      </c>
      <c r="U682" t="s">
        <v>321</v>
      </c>
      <c r="V682" t="s">
        <v>321</v>
      </c>
      <c r="W682" t="s">
        <v>10729</v>
      </c>
      <c r="X682" t="s">
        <v>10739</v>
      </c>
    </row>
    <row r="683" spans="1:24">
      <c r="A683" t="s">
        <v>9</v>
      </c>
      <c r="B683" t="s">
        <v>14</v>
      </c>
      <c r="C683" t="s">
        <v>14</v>
      </c>
      <c r="D683" t="s">
        <v>117</v>
      </c>
      <c r="E683" t="s">
        <v>118</v>
      </c>
      <c r="F683" s="54">
        <v>41583</v>
      </c>
      <c r="G683" t="s">
        <v>72</v>
      </c>
      <c r="H683" t="s">
        <v>208</v>
      </c>
      <c r="I683" t="s">
        <v>1273</v>
      </c>
      <c r="J683" t="s">
        <v>132</v>
      </c>
      <c r="K683" t="s">
        <v>1274</v>
      </c>
      <c r="L683" t="s">
        <v>211</v>
      </c>
      <c r="M683" t="s">
        <v>212</v>
      </c>
      <c r="N683" t="s">
        <v>213</v>
      </c>
      <c r="O683" t="s">
        <v>85</v>
      </c>
      <c r="P683">
        <v>871</v>
      </c>
      <c r="Q683" t="s">
        <v>1275</v>
      </c>
      <c r="R683" t="s">
        <v>75</v>
      </c>
      <c r="S683" t="s">
        <v>215</v>
      </c>
      <c r="T683" t="s">
        <v>216</v>
      </c>
      <c r="U683" t="s">
        <v>179</v>
      </c>
      <c r="V683" t="s">
        <v>179</v>
      </c>
      <c r="W683" t="s">
        <v>10729</v>
      </c>
      <c r="X683" t="s">
        <v>85</v>
      </c>
    </row>
    <row r="684" spans="1:24">
      <c r="A684" t="s">
        <v>9</v>
      </c>
      <c r="B684" t="s">
        <v>14</v>
      </c>
      <c r="C684" t="s">
        <v>14</v>
      </c>
      <c r="D684" t="s">
        <v>117</v>
      </c>
      <c r="E684" t="s">
        <v>118</v>
      </c>
      <c r="F684" s="54">
        <v>41583</v>
      </c>
      <c r="G684" t="s">
        <v>72</v>
      </c>
      <c r="I684" t="s">
        <v>1282</v>
      </c>
      <c r="J684" t="s">
        <v>132</v>
      </c>
      <c r="K684" t="s">
        <v>1283</v>
      </c>
      <c r="L684" t="s">
        <v>1284</v>
      </c>
      <c r="M684" t="s">
        <v>1285</v>
      </c>
      <c r="N684" t="s">
        <v>85</v>
      </c>
      <c r="O684" t="s">
        <v>199</v>
      </c>
      <c r="P684">
        <v>47.41</v>
      </c>
      <c r="Q684" t="s">
        <v>1286</v>
      </c>
      <c r="R684" t="s">
        <v>75</v>
      </c>
      <c r="S684" t="s">
        <v>170</v>
      </c>
      <c r="T684" t="s">
        <v>178</v>
      </c>
      <c r="U684" t="s">
        <v>321</v>
      </c>
      <c r="V684" t="s">
        <v>321</v>
      </c>
      <c r="W684" t="s">
        <v>10729</v>
      </c>
      <c r="X684" t="s">
        <v>10739</v>
      </c>
    </row>
    <row r="685" spans="1:24">
      <c r="A685" t="s">
        <v>9</v>
      </c>
      <c r="B685" t="s">
        <v>14</v>
      </c>
      <c r="C685" t="s">
        <v>14</v>
      </c>
      <c r="D685" t="s">
        <v>117</v>
      </c>
      <c r="E685" t="s">
        <v>118</v>
      </c>
      <c r="F685" s="54">
        <v>41583</v>
      </c>
      <c r="G685" t="s">
        <v>72</v>
      </c>
      <c r="H685" t="s">
        <v>208</v>
      </c>
      <c r="I685" t="s">
        <v>1270</v>
      </c>
      <c r="J685" t="s">
        <v>132</v>
      </c>
      <c r="K685" t="s">
        <v>1271</v>
      </c>
      <c r="L685" t="s">
        <v>211</v>
      </c>
      <c r="M685" t="s">
        <v>212</v>
      </c>
      <c r="N685" t="s">
        <v>213</v>
      </c>
      <c r="O685" t="s">
        <v>85</v>
      </c>
      <c r="P685">
        <v>522.6</v>
      </c>
      <c r="Q685" t="s">
        <v>1272</v>
      </c>
      <c r="R685" t="s">
        <v>75</v>
      </c>
      <c r="S685" t="s">
        <v>215</v>
      </c>
      <c r="T685" t="s">
        <v>216</v>
      </c>
      <c r="U685" t="s">
        <v>179</v>
      </c>
      <c r="V685" t="s">
        <v>179</v>
      </c>
      <c r="W685" t="s">
        <v>10729</v>
      </c>
      <c r="X685" t="s">
        <v>85</v>
      </c>
    </row>
    <row r="686" spans="1:24">
      <c r="A686" t="s">
        <v>9</v>
      </c>
      <c r="B686" t="s">
        <v>14</v>
      </c>
      <c r="C686" t="s">
        <v>14</v>
      </c>
      <c r="D686" t="s">
        <v>117</v>
      </c>
      <c r="E686" t="s">
        <v>118</v>
      </c>
      <c r="F686" s="54">
        <v>41583</v>
      </c>
      <c r="G686" t="s">
        <v>72</v>
      </c>
      <c r="I686" t="s">
        <v>1293</v>
      </c>
      <c r="J686" t="s">
        <v>132</v>
      </c>
      <c r="K686" t="s">
        <v>1294</v>
      </c>
      <c r="L686" t="s">
        <v>1295</v>
      </c>
      <c r="M686" t="s">
        <v>1296</v>
      </c>
      <c r="N686" t="s">
        <v>85</v>
      </c>
      <c r="O686" t="s">
        <v>85</v>
      </c>
      <c r="P686">
        <v>104.4</v>
      </c>
      <c r="Q686" t="s">
        <v>1297</v>
      </c>
      <c r="R686" t="s">
        <v>75</v>
      </c>
      <c r="S686" t="s">
        <v>170</v>
      </c>
      <c r="T686" t="s">
        <v>178</v>
      </c>
      <c r="U686" t="s">
        <v>321</v>
      </c>
      <c r="V686" t="s">
        <v>321</v>
      </c>
      <c r="W686" t="s">
        <v>10729</v>
      </c>
      <c r="X686" t="s">
        <v>85</v>
      </c>
    </row>
    <row r="687" spans="1:24">
      <c r="A687" t="s">
        <v>9</v>
      </c>
      <c r="B687" t="s">
        <v>14</v>
      </c>
      <c r="C687" t="s">
        <v>14</v>
      </c>
      <c r="D687" t="s">
        <v>117</v>
      </c>
      <c r="E687" t="s">
        <v>118</v>
      </c>
      <c r="F687" s="54">
        <v>41583</v>
      </c>
      <c r="G687" t="s">
        <v>72</v>
      </c>
      <c r="I687" t="s">
        <v>1282</v>
      </c>
      <c r="J687" t="s">
        <v>132</v>
      </c>
      <c r="K687" t="s">
        <v>1283</v>
      </c>
      <c r="L687" t="s">
        <v>1284</v>
      </c>
      <c r="M687" t="s">
        <v>1285</v>
      </c>
      <c r="N687" t="s">
        <v>85</v>
      </c>
      <c r="O687" t="s">
        <v>199</v>
      </c>
      <c r="P687">
        <v>8829</v>
      </c>
      <c r="Q687" t="s">
        <v>1286</v>
      </c>
      <c r="R687" t="s">
        <v>75</v>
      </c>
      <c r="S687" t="s">
        <v>170</v>
      </c>
      <c r="T687" t="s">
        <v>178</v>
      </c>
      <c r="U687" t="s">
        <v>321</v>
      </c>
      <c r="V687" t="s">
        <v>321</v>
      </c>
      <c r="W687" t="s">
        <v>10729</v>
      </c>
      <c r="X687" t="s">
        <v>10739</v>
      </c>
    </row>
    <row r="688" spans="1:24">
      <c r="A688" t="s">
        <v>9</v>
      </c>
      <c r="B688" t="s">
        <v>14</v>
      </c>
      <c r="C688" t="s">
        <v>14</v>
      </c>
      <c r="D688" t="s">
        <v>117</v>
      </c>
      <c r="E688" t="s">
        <v>118</v>
      </c>
      <c r="F688" s="54">
        <v>41583</v>
      </c>
      <c r="G688" t="s">
        <v>72</v>
      </c>
      <c r="I688" t="s">
        <v>1282</v>
      </c>
      <c r="J688" t="s">
        <v>132</v>
      </c>
      <c r="K688" t="s">
        <v>1283</v>
      </c>
      <c r="L688" t="s">
        <v>1284</v>
      </c>
      <c r="M688" t="s">
        <v>1285</v>
      </c>
      <c r="N688" t="s">
        <v>85</v>
      </c>
      <c r="O688" t="s">
        <v>199</v>
      </c>
      <c r="P688">
        <v>8829</v>
      </c>
      <c r="Q688" t="s">
        <v>1286</v>
      </c>
      <c r="R688" t="s">
        <v>75</v>
      </c>
      <c r="S688" t="s">
        <v>170</v>
      </c>
      <c r="T688" t="s">
        <v>178</v>
      </c>
      <c r="U688" t="s">
        <v>321</v>
      </c>
      <c r="V688" t="s">
        <v>321</v>
      </c>
      <c r="W688" t="s">
        <v>10729</v>
      </c>
      <c r="X688" t="s">
        <v>10739</v>
      </c>
    </row>
    <row r="689" spans="1:24">
      <c r="A689" t="s">
        <v>9</v>
      </c>
      <c r="B689" t="s">
        <v>14</v>
      </c>
      <c r="C689" t="s">
        <v>14</v>
      </c>
      <c r="D689" t="s">
        <v>117</v>
      </c>
      <c r="E689" t="s">
        <v>118</v>
      </c>
      <c r="F689" s="54">
        <v>41583</v>
      </c>
      <c r="G689" t="s">
        <v>72</v>
      </c>
      <c r="H689" t="s">
        <v>1287</v>
      </c>
      <c r="I689" t="s">
        <v>1288</v>
      </c>
      <c r="J689" t="s">
        <v>132</v>
      </c>
      <c r="K689" t="s">
        <v>1289</v>
      </c>
      <c r="L689" t="s">
        <v>1290</v>
      </c>
      <c r="M689" t="s">
        <v>1291</v>
      </c>
      <c r="N689" t="s">
        <v>85</v>
      </c>
      <c r="O689" t="s">
        <v>85</v>
      </c>
      <c r="P689">
        <v>625.9</v>
      </c>
      <c r="Q689" t="s">
        <v>1292</v>
      </c>
      <c r="R689" t="s">
        <v>75</v>
      </c>
      <c r="S689" t="s">
        <v>155</v>
      </c>
      <c r="T689" t="s">
        <v>201</v>
      </c>
      <c r="U689" t="s">
        <v>202</v>
      </c>
      <c r="V689" t="s">
        <v>202</v>
      </c>
      <c r="W689" t="s">
        <v>10729</v>
      </c>
      <c r="X689" t="s">
        <v>85</v>
      </c>
    </row>
    <row r="690" spans="1:24">
      <c r="A690" t="s">
        <v>9</v>
      </c>
      <c r="B690" t="s">
        <v>14</v>
      </c>
      <c r="C690" t="s">
        <v>14</v>
      </c>
      <c r="D690" t="s">
        <v>117</v>
      </c>
      <c r="E690" t="s">
        <v>118</v>
      </c>
      <c r="F690" s="54">
        <v>41583</v>
      </c>
      <c r="G690" t="s">
        <v>72</v>
      </c>
      <c r="H690" t="s">
        <v>1276</v>
      </c>
      <c r="I690" t="s">
        <v>1277</v>
      </c>
      <c r="J690" t="s">
        <v>132</v>
      </c>
      <c r="K690" t="s">
        <v>1278</v>
      </c>
      <c r="L690" t="s">
        <v>1279</v>
      </c>
      <c r="M690" t="s">
        <v>1280</v>
      </c>
      <c r="N690" t="s">
        <v>85</v>
      </c>
      <c r="O690" t="s">
        <v>85</v>
      </c>
      <c r="P690">
        <v>24990.48</v>
      </c>
      <c r="Q690" t="s">
        <v>1281</v>
      </c>
      <c r="R690" t="s">
        <v>75</v>
      </c>
      <c r="S690" t="s">
        <v>215</v>
      </c>
      <c r="T690" t="s">
        <v>661</v>
      </c>
      <c r="U690" t="s">
        <v>179</v>
      </c>
      <c r="V690" t="s">
        <v>179</v>
      </c>
      <c r="W690" t="s">
        <v>10729</v>
      </c>
      <c r="X690" t="s">
        <v>85</v>
      </c>
    </row>
    <row r="691" spans="1:24">
      <c r="A691" t="s">
        <v>5</v>
      </c>
      <c r="B691" t="s">
        <v>12</v>
      </c>
      <c r="C691" t="s">
        <v>77</v>
      </c>
      <c r="D691" t="s">
        <v>117</v>
      </c>
      <c r="E691" t="s">
        <v>118</v>
      </c>
      <c r="F691" s="54">
        <v>41582</v>
      </c>
      <c r="G691" t="s">
        <v>5650</v>
      </c>
      <c r="I691" t="s">
        <v>5666</v>
      </c>
      <c r="J691" t="s">
        <v>74</v>
      </c>
      <c r="K691" t="s">
        <v>5667</v>
      </c>
      <c r="L691" t="s">
        <v>776</v>
      </c>
      <c r="M691" t="s">
        <v>777</v>
      </c>
      <c r="N691" t="s">
        <v>85</v>
      </c>
      <c r="O691" t="s">
        <v>213</v>
      </c>
      <c r="P691">
        <v>17248.566900000002</v>
      </c>
      <c r="Q691" t="s">
        <v>5668</v>
      </c>
      <c r="R691" t="s">
        <v>75</v>
      </c>
      <c r="W691" t="s">
        <v>10729</v>
      </c>
      <c r="X691" t="s">
        <v>10739</v>
      </c>
    </row>
    <row r="692" spans="1:24">
      <c r="A692" t="s">
        <v>3</v>
      </c>
      <c r="B692" t="s">
        <v>113</v>
      </c>
      <c r="C692" t="s">
        <v>498</v>
      </c>
      <c r="D692" t="s">
        <v>117</v>
      </c>
      <c r="E692" t="s">
        <v>118</v>
      </c>
      <c r="F692" s="54">
        <v>41589</v>
      </c>
      <c r="G692" t="s">
        <v>290</v>
      </c>
      <c r="I692" t="s">
        <v>889</v>
      </c>
      <c r="J692" t="s">
        <v>73</v>
      </c>
      <c r="K692" t="s">
        <v>500</v>
      </c>
      <c r="L692" t="s">
        <v>890</v>
      </c>
      <c r="M692" t="s">
        <v>891</v>
      </c>
      <c r="N692" t="s">
        <v>85</v>
      </c>
      <c r="O692" t="s">
        <v>85</v>
      </c>
      <c r="P692">
        <v>993.36270000000002</v>
      </c>
      <c r="Q692" t="s">
        <v>501</v>
      </c>
      <c r="R692" t="s">
        <v>75</v>
      </c>
      <c r="W692" t="s">
        <v>10729</v>
      </c>
      <c r="X692" t="s">
        <v>85</v>
      </c>
    </row>
    <row r="693" spans="1:24">
      <c r="A693" t="s">
        <v>3</v>
      </c>
      <c r="B693" t="s">
        <v>113</v>
      </c>
      <c r="C693" t="s">
        <v>498</v>
      </c>
      <c r="D693" t="s">
        <v>117</v>
      </c>
      <c r="E693" t="s">
        <v>118</v>
      </c>
      <c r="F693" s="54">
        <v>41585</v>
      </c>
      <c r="G693" t="s">
        <v>290</v>
      </c>
      <c r="I693" t="s">
        <v>499</v>
      </c>
      <c r="J693" t="s">
        <v>73</v>
      </c>
      <c r="K693" t="s">
        <v>500</v>
      </c>
      <c r="L693" t="s">
        <v>3621</v>
      </c>
      <c r="M693" t="s">
        <v>3622</v>
      </c>
      <c r="N693" t="s">
        <v>85</v>
      </c>
      <c r="O693" t="s">
        <v>85</v>
      </c>
      <c r="P693">
        <v>-146.50550000000001</v>
      </c>
      <c r="Q693" t="s">
        <v>501</v>
      </c>
      <c r="R693" t="s">
        <v>75</v>
      </c>
      <c r="W693" t="s">
        <v>10729</v>
      </c>
      <c r="X693" t="s">
        <v>85</v>
      </c>
    </row>
    <row r="694" spans="1:24">
      <c r="A694" t="s">
        <v>3</v>
      </c>
      <c r="B694" t="s">
        <v>114</v>
      </c>
      <c r="C694" t="s">
        <v>892</v>
      </c>
      <c r="D694" t="s">
        <v>117</v>
      </c>
      <c r="E694" t="s">
        <v>118</v>
      </c>
      <c r="F694" s="54">
        <v>41589</v>
      </c>
      <c r="G694" t="s">
        <v>119</v>
      </c>
      <c r="I694" t="s">
        <v>893</v>
      </c>
      <c r="J694" t="s">
        <v>73</v>
      </c>
      <c r="K694" t="s">
        <v>894</v>
      </c>
      <c r="L694" t="s">
        <v>895</v>
      </c>
      <c r="M694" t="s">
        <v>896</v>
      </c>
      <c r="N694" t="s">
        <v>85</v>
      </c>
      <c r="O694" t="s">
        <v>85</v>
      </c>
      <c r="P694">
        <v>2845.8755999999998</v>
      </c>
      <c r="Q694" t="s">
        <v>897</v>
      </c>
      <c r="R694" t="s">
        <v>75</v>
      </c>
      <c r="W694" t="s">
        <v>10729</v>
      </c>
      <c r="X694" t="s">
        <v>85</v>
      </c>
    </row>
    <row r="695" spans="1:24">
      <c r="A695" t="s">
        <v>3</v>
      </c>
      <c r="B695" t="s">
        <v>8</v>
      </c>
      <c r="C695" t="s">
        <v>730</v>
      </c>
      <c r="D695" t="s">
        <v>117</v>
      </c>
      <c r="E695" t="s">
        <v>118</v>
      </c>
      <c r="F695" s="54">
        <v>41589</v>
      </c>
      <c r="G695" t="s">
        <v>119</v>
      </c>
      <c r="I695" t="s">
        <v>731</v>
      </c>
      <c r="J695" t="s">
        <v>73</v>
      </c>
      <c r="K695" t="s">
        <v>732</v>
      </c>
      <c r="L695" t="s">
        <v>238</v>
      </c>
      <c r="M695" t="s">
        <v>76</v>
      </c>
      <c r="N695" t="s">
        <v>85</v>
      </c>
      <c r="O695" t="s">
        <v>85</v>
      </c>
      <c r="P695">
        <v>2867.0473999999999</v>
      </c>
      <c r="Q695" t="s">
        <v>733</v>
      </c>
      <c r="R695" t="s">
        <v>75</v>
      </c>
      <c r="W695" t="s">
        <v>10729</v>
      </c>
      <c r="X695" t="s">
        <v>10737</v>
      </c>
    </row>
    <row r="696" spans="1:24">
      <c r="A696" t="s">
        <v>3</v>
      </c>
      <c r="B696" t="s">
        <v>112</v>
      </c>
      <c r="C696" t="s">
        <v>269</v>
      </c>
      <c r="D696" t="s">
        <v>117</v>
      </c>
      <c r="E696" t="s">
        <v>118</v>
      </c>
      <c r="F696" s="54">
        <v>41585</v>
      </c>
      <c r="G696" t="s">
        <v>119</v>
      </c>
      <c r="I696" t="s">
        <v>342</v>
      </c>
      <c r="J696" t="s">
        <v>73</v>
      </c>
      <c r="K696" t="s">
        <v>343</v>
      </c>
      <c r="L696" t="s">
        <v>344</v>
      </c>
      <c r="M696" t="s">
        <v>345</v>
      </c>
      <c r="N696" t="s">
        <v>85</v>
      </c>
      <c r="O696" t="s">
        <v>85</v>
      </c>
      <c r="P696">
        <v>6422.2012000000004</v>
      </c>
      <c r="Q696" t="s">
        <v>346</v>
      </c>
      <c r="R696" t="s">
        <v>75</v>
      </c>
      <c r="W696" t="s">
        <v>10729</v>
      </c>
      <c r="X696" t="s">
        <v>85</v>
      </c>
    </row>
    <row r="697" spans="1:24">
      <c r="A697" t="s">
        <v>3</v>
      </c>
      <c r="B697" t="s">
        <v>114</v>
      </c>
      <c r="C697" t="s">
        <v>333</v>
      </c>
      <c r="D697" t="s">
        <v>117</v>
      </c>
      <c r="E697" t="s">
        <v>118</v>
      </c>
      <c r="F697" s="54">
        <v>41585</v>
      </c>
      <c r="G697" t="s">
        <v>72</v>
      </c>
      <c r="I697" t="s">
        <v>334</v>
      </c>
      <c r="J697" t="s">
        <v>73</v>
      </c>
      <c r="K697" t="s">
        <v>335</v>
      </c>
      <c r="L697" t="s">
        <v>4441</v>
      </c>
      <c r="M697" t="s">
        <v>4442</v>
      </c>
      <c r="N697" t="s">
        <v>85</v>
      </c>
      <c r="O697" t="s">
        <v>85</v>
      </c>
      <c r="P697">
        <v>12222.6754</v>
      </c>
      <c r="Q697" t="s">
        <v>336</v>
      </c>
      <c r="R697" t="s">
        <v>75</v>
      </c>
      <c r="W697" t="s">
        <v>10729</v>
      </c>
      <c r="X697" t="s">
        <v>85</v>
      </c>
    </row>
    <row r="698" spans="1:24">
      <c r="A698" t="s">
        <v>3</v>
      </c>
      <c r="B698" t="s">
        <v>13</v>
      </c>
      <c r="C698" t="s">
        <v>217</v>
      </c>
      <c r="D698" t="s">
        <v>117</v>
      </c>
      <c r="E698" t="s">
        <v>118</v>
      </c>
      <c r="F698" s="54">
        <v>41589</v>
      </c>
      <c r="G698" t="s">
        <v>125</v>
      </c>
      <c r="I698" t="s">
        <v>5652</v>
      </c>
      <c r="J698" t="s">
        <v>73</v>
      </c>
      <c r="K698" t="s">
        <v>231</v>
      </c>
      <c r="L698" t="s">
        <v>232</v>
      </c>
      <c r="M698" t="s">
        <v>233</v>
      </c>
      <c r="N698" t="s">
        <v>85</v>
      </c>
      <c r="O698" t="s">
        <v>85</v>
      </c>
      <c r="P698">
        <v>3531.6523999999999</v>
      </c>
      <c r="Q698" t="s">
        <v>234</v>
      </c>
      <c r="R698" t="s">
        <v>75</v>
      </c>
      <c r="W698" t="s">
        <v>10729</v>
      </c>
      <c r="X698" t="s">
        <v>85</v>
      </c>
    </row>
    <row r="699" spans="1:24">
      <c r="A699" t="s">
        <v>3</v>
      </c>
      <c r="B699" t="s">
        <v>113</v>
      </c>
      <c r="C699" t="s">
        <v>498</v>
      </c>
      <c r="D699" t="s">
        <v>117</v>
      </c>
      <c r="E699" t="s">
        <v>118</v>
      </c>
      <c r="F699" s="54">
        <v>41589</v>
      </c>
      <c r="G699" t="s">
        <v>290</v>
      </c>
      <c r="I699" t="s">
        <v>889</v>
      </c>
      <c r="J699" t="s">
        <v>73</v>
      </c>
      <c r="K699" t="s">
        <v>500</v>
      </c>
      <c r="L699" t="s">
        <v>890</v>
      </c>
      <c r="M699" t="s">
        <v>891</v>
      </c>
      <c r="N699" t="s">
        <v>85</v>
      </c>
      <c r="O699" t="s">
        <v>85</v>
      </c>
      <c r="P699">
        <v>496.81319999999999</v>
      </c>
      <c r="Q699" t="s">
        <v>501</v>
      </c>
      <c r="R699" t="s">
        <v>75</v>
      </c>
      <c r="W699" t="s">
        <v>10729</v>
      </c>
      <c r="X699" t="s">
        <v>85</v>
      </c>
    </row>
    <row r="700" spans="1:24">
      <c r="A700" t="s">
        <v>3</v>
      </c>
      <c r="B700" t="s">
        <v>113</v>
      </c>
      <c r="C700" t="s">
        <v>3158</v>
      </c>
      <c r="D700" t="s">
        <v>117</v>
      </c>
      <c r="E700" t="s">
        <v>118</v>
      </c>
      <c r="F700" s="54">
        <v>41589</v>
      </c>
      <c r="G700" t="s">
        <v>5669</v>
      </c>
      <c r="I700" t="s">
        <v>5670</v>
      </c>
      <c r="J700" t="s">
        <v>73</v>
      </c>
      <c r="K700" t="s">
        <v>5671</v>
      </c>
      <c r="L700" t="s">
        <v>3161</v>
      </c>
      <c r="M700" t="s">
        <v>3162</v>
      </c>
      <c r="N700" t="s">
        <v>85</v>
      </c>
      <c r="O700" t="s">
        <v>85</v>
      </c>
      <c r="P700">
        <v>4206</v>
      </c>
      <c r="Q700" t="s">
        <v>5672</v>
      </c>
      <c r="R700" t="s">
        <v>75</v>
      </c>
      <c r="W700" t="s">
        <v>10729</v>
      </c>
      <c r="X700" t="s">
        <v>85</v>
      </c>
    </row>
    <row r="701" spans="1:24">
      <c r="A701" t="s">
        <v>3</v>
      </c>
      <c r="B701" t="s">
        <v>13</v>
      </c>
      <c r="C701" t="s">
        <v>217</v>
      </c>
      <c r="D701" t="s">
        <v>117</v>
      </c>
      <c r="E701" t="s">
        <v>118</v>
      </c>
      <c r="F701" s="54">
        <v>41589</v>
      </c>
      <c r="G701" t="s">
        <v>72</v>
      </c>
      <c r="I701" t="s">
        <v>240</v>
      </c>
      <c r="J701" t="s">
        <v>73</v>
      </c>
      <c r="K701" t="s">
        <v>241</v>
      </c>
      <c r="L701" t="s">
        <v>4457</v>
      </c>
      <c r="M701" t="s">
        <v>4458</v>
      </c>
      <c r="N701" t="s">
        <v>85</v>
      </c>
      <c r="O701" t="s">
        <v>85</v>
      </c>
      <c r="P701">
        <v>75272.201700000005</v>
      </c>
      <c r="Q701" t="s">
        <v>242</v>
      </c>
      <c r="R701" t="s">
        <v>75</v>
      </c>
      <c r="W701" t="s">
        <v>10729</v>
      </c>
      <c r="X701" t="s">
        <v>85</v>
      </c>
    </row>
    <row r="702" spans="1:24">
      <c r="A702" t="s">
        <v>3</v>
      </c>
      <c r="B702" t="s">
        <v>113</v>
      </c>
      <c r="C702" t="s">
        <v>498</v>
      </c>
      <c r="D702" t="s">
        <v>117</v>
      </c>
      <c r="E702" t="s">
        <v>118</v>
      </c>
      <c r="F702" s="54">
        <v>41589</v>
      </c>
      <c r="G702" t="s">
        <v>290</v>
      </c>
      <c r="I702" t="s">
        <v>889</v>
      </c>
      <c r="J702" t="s">
        <v>73</v>
      </c>
      <c r="K702" t="s">
        <v>500</v>
      </c>
      <c r="L702" t="s">
        <v>890</v>
      </c>
      <c r="M702" t="s">
        <v>891</v>
      </c>
      <c r="N702" t="s">
        <v>85</v>
      </c>
      <c r="O702" t="s">
        <v>85</v>
      </c>
      <c r="P702">
        <v>146.50550000000001</v>
      </c>
      <c r="Q702" t="s">
        <v>501</v>
      </c>
      <c r="R702" t="s">
        <v>75</v>
      </c>
      <c r="W702" t="s">
        <v>10729</v>
      </c>
      <c r="X702" t="s">
        <v>85</v>
      </c>
    </row>
    <row r="703" spans="1:24">
      <c r="A703" t="s">
        <v>5</v>
      </c>
      <c r="B703" t="s">
        <v>6</v>
      </c>
      <c r="C703" t="s">
        <v>6</v>
      </c>
      <c r="D703" t="s">
        <v>117</v>
      </c>
      <c r="E703" t="s">
        <v>118</v>
      </c>
      <c r="F703" s="54">
        <v>41590</v>
      </c>
      <c r="G703" t="s">
        <v>72</v>
      </c>
      <c r="I703" t="s">
        <v>588</v>
      </c>
      <c r="J703" t="s">
        <v>74</v>
      </c>
      <c r="K703" t="s">
        <v>589</v>
      </c>
      <c r="L703" t="s">
        <v>590</v>
      </c>
      <c r="M703" t="s">
        <v>591</v>
      </c>
      <c r="N703" t="s">
        <v>85</v>
      </c>
      <c r="O703" t="s">
        <v>85</v>
      </c>
      <c r="P703">
        <v>9115.8330000000005</v>
      </c>
      <c r="Q703" t="s">
        <v>592</v>
      </c>
      <c r="R703" t="s">
        <v>75</v>
      </c>
      <c r="W703" t="s">
        <v>10729</v>
      </c>
      <c r="X703" t="s">
        <v>10737</v>
      </c>
    </row>
    <row r="704" spans="1:24">
      <c r="A704" t="s">
        <v>5</v>
      </c>
      <c r="B704" t="s">
        <v>16</v>
      </c>
      <c r="C704" t="s">
        <v>866</v>
      </c>
      <c r="D704" t="s">
        <v>117</v>
      </c>
      <c r="E704" t="s">
        <v>118</v>
      </c>
      <c r="F704" s="54">
        <v>41589</v>
      </c>
      <c r="G704" t="s">
        <v>72</v>
      </c>
      <c r="I704" t="s">
        <v>867</v>
      </c>
      <c r="J704" t="s">
        <v>74</v>
      </c>
      <c r="K704" t="s">
        <v>868</v>
      </c>
      <c r="L704" t="s">
        <v>869</v>
      </c>
      <c r="M704" t="s">
        <v>870</v>
      </c>
      <c r="N704" t="s">
        <v>85</v>
      </c>
      <c r="O704" t="s">
        <v>85</v>
      </c>
      <c r="P704">
        <v>1003.0205</v>
      </c>
      <c r="Q704" t="s">
        <v>871</v>
      </c>
      <c r="R704" t="s">
        <v>75</v>
      </c>
      <c r="W704" t="s">
        <v>10729</v>
      </c>
      <c r="X704" t="s">
        <v>85</v>
      </c>
    </row>
    <row r="705" spans="1:24">
      <c r="A705" t="s">
        <v>5</v>
      </c>
      <c r="B705" t="s">
        <v>12</v>
      </c>
      <c r="C705" t="s">
        <v>898</v>
      </c>
      <c r="D705" t="s">
        <v>117</v>
      </c>
      <c r="E705" t="s">
        <v>118</v>
      </c>
      <c r="F705" s="54">
        <v>41589</v>
      </c>
      <c r="G705" t="s">
        <v>119</v>
      </c>
      <c r="I705" t="s">
        <v>899</v>
      </c>
      <c r="J705" t="s">
        <v>74</v>
      </c>
      <c r="K705" t="s">
        <v>900</v>
      </c>
      <c r="L705" t="s">
        <v>901</v>
      </c>
      <c r="M705" t="s">
        <v>902</v>
      </c>
      <c r="N705" t="s">
        <v>85</v>
      </c>
      <c r="O705" t="s">
        <v>85</v>
      </c>
      <c r="P705">
        <v>38294.278400000003</v>
      </c>
      <c r="Q705" t="s">
        <v>903</v>
      </c>
      <c r="R705" t="s">
        <v>75</v>
      </c>
      <c r="W705" t="s">
        <v>10729</v>
      </c>
      <c r="X705" t="s">
        <v>85</v>
      </c>
    </row>
    <row r="706" spans="1:24">
      <c r="A706" t="s">
        <v>5</v>
      </c>
      <c r="B706" t="s">
        <v>12</v>
      </c>
      <c r="C706" t="s">
        <v>898</v>
      </c>
      <c r="D706" t="s">
        <v>117</v>
      </c>
      <c r="E706" t="s">
        <v>118</v>
      </c>
      <c r="F706" s="54">
        <v>41589</v>
      </c>
      <c r="G706" t="s">
        <v>119</v>
      </c>
      <c r="I706" t="s">
        <v>899</v>
      </c>
      <c r="J706" t="s">
        <v>74</v>
      </c>
      <c r="K706" t="s">
        <v>900</v>
      </c>
      <c r="L706" t="s">
        <v>901</v>
      </c>
      <c r="M706" t="s">
        <v>902</v>
      </c>
      <c r="N706" t="s">
        <v>85</v>
      </c>
      <c r="O706" t="s">
        <v>85</v>
      </c>
      <c r="P706">
        <v>1274.5715</v>
      </c>
      <c r="Q706" t="s">
        <v>903</v>
      </c>
      <c r="R706" t="s">
        <v>75</v>
      </c>
      <c r="W706" t="s">
        <v>10729</v>
      </c>
      <c r="X706" t="s">
        <v>85</v>
      </c>
    </row>
    <row r="707" spans="1:24">
      <c r="A707" t="s">
        <v>9</v>
      </c>
      <c r="B707" t="s">
        <v>14</v>
      </c>
      <c r="C707" t="s">
        <v>14</v>
      </c>
      <c r="D707" t="s">
        <v>117</v>
      </c>
      <c r="E707" t="s">
        <v>118</v>
      </c>
      <c r="F707" s="54">
        <v>41579</v>
      </c>
      <c r="G707" t="s">
        <v>290</v>
      </c>
      <c r="H707" t="s">
        <v>999</v>
      </c>
      <c r="I707" t="s">
        <v>1000</v>
      </c>
      <c r="J707" t="s">
        <v>132</v>
      </c>
      <c r="K707" t="s">
        <v>1001</v>
      </c>
      <c r="L707" t="s">
        <v>1002</v>
      </c>
      <c r="M707" t="s">
        <v>1003</v>
      </c>
      <c r="N707" t="s">
        <v>85</v>
      </c>
      <c r="O707" t="s">
        <v>199</v>
      </c>
      <c r="P707">
        <v>18.640000000000022</v>
      </c>
      <c r="Q707" t="s">
        <v>1005</v>
      </c>
      <c r="R707" t="s">
        <v>75</v>
      </c>
      <c r="S707" t="s">
        <v>170</v>
      </c>
      <c r="T707" t="s">
        <v>178</v>
      </c>
      <c r="U707" t="s">
        <v>179</v>
      </c>
      <c r="V707" t="s">
        <v>180</v>
      </c>
      <c r="W707" t="s">
        <v>10731</v>
      </c>
      <c r="X707" t="s">
        <v>10739</v>
      </c>
    </row>
    <row r="708" spans="1:24">
      <c r="A708" t="s">
        <v>9</v>
      </c>
      <c r="B708" t="s">
        <v>14</v>
      </c>
      <c r="C708" t="s">
        <v>14</v>
      </c>
      <c r="D708" t="s">
        <v>117</v>
      </c>
      <c r="E708" t="s">
        <v>118</v>
      </c>
      <c r="F708" s="54">
        <v>41579</v>
      </c>
      <c r="G708" t="s">
        <v>290</v>
      </c>
      <c r="H708" t="s">
        <v>999</v>
      </c>
      <c r="I708" t="s">
        <v>1000</v>
      </c>
      <c r="J708" t="s">
        <v>132</v>
      </c>
      <c r="K708" t="s">
        <v>1001</v>
      </c>
      <c r="L708" t="s">
        <v>1002</v>
      </c>
      <c r="M708" t="s">
        <v>1003</v>
      </c>
      <c r="N708" t="s">
        <v>85</v>
      </c>
      <c r="O708" t="s">
        <v>199</v>
      </c>
      <c r="P708">
        <v>12601.010000000015</v>
      </c>
      <c r="Q708" t="s">
        <v>1005</v>
      </c>
      <c r="R708" t="s">
        <v>75</v>
      </c>
      <c r="S708" t="s">
        <v>170</v>
      </c>
      <c r="T708" t="s">
        <v>178</v>
      </c>
      <c r="U708" t="s">
        <v>179</v>
      </c>
      <c r="V708" t="s">
        <v>180</v>
      </c>
      <c r="W708" t="s">
        <v>10731</v>
      </c>
      <c r="X708" t="s">
        <v>10739</v>
      </c>
    </row>
    <row r="709" spans="1:24">
      <c r="A709" t="s">
        <v>9</v>
      </c>
      <c r="B709" t="s">
        <v>14</v>
      </c>
      <c r="C709" t="s">
        <v>14</v>
      </c>
      <c r="D709" t="s">
        <v>117</v>
      </c>
      <c r="E709" t="s">
        <v>118</v>
      </c>
      <c r="F709" s="54">
        <v>41579</v>
      </c>
      <c r="G709" t="s">
        <v>72</v>
      </c>
      <c r="H709" t="s">
        <v>999</v>
      </c>
      <c r="I709" t="s">
        <v>1000</v>
      </c>
      <c r="J709" t="s">
        <v>132</v>
      </c>
      <c r="K709" t="s">
        <v>1001</v>
      </c>
      <c r="L709" t="s">
        <v>1002</v>
      </c>
      <c r="M709" t="s">
        <v>1003</v>
      </c>
      <c r="N709" t="s">
        <v>85</v>
      </c>
      <c r="O709" t="s">
        <v>199</v>
      </c>
      <c r="P709">
        <v>855.56000000000085</v>
      </c>
      <c r="Q709" t="s">
        <v>1005</v>
      </c>
      <c r="R709" t="s">
        <v>75</v>
      </c>
      <c r="S709" t="s">
        <v>170</v>
      </c>
      <c r="T709" t="s">
        <v>178</v>
      </c>
      <c r="U709" t="s">
        <v>179</v>
      </c>
      <c r="V709" t="s">
        <v>180</v>
      </c>
      <c r="W709" t="s">
        <v>10731</v>
      </c>
      <c r="X709" t="s">
        <v>10739</v>
      </c>
    </row>
    <row r="710" spans="1:24">
      <c r="A710" t="s">
        <v>9</v>
      </c>
      <c r="B710" t="s">
        <v>14</v>
      </c>
      <c r="C710" t="s">
        <v>14</v>
      </c>
      <c r="D710" t="s">
        <v>117</v>
      </c>
      <c r="E710" t="s">
        <v>118</v>
      </c>
      <c r="F710" s="54">
        <v>41579</v>
      </c>
      <c r="G710" t="s">
        <v>290</v>
      </c>
      <c r="H710" t="s">
        <v>999</v>
      </c>
      <c r="I710" t="s">
        <v>1000</v>
      </c>
      <c r="J710" t="s">
        <v>132</v>
      </c>
      <c r="K710" t="s">
        <v>1001</v>
      </c>
      <c r="L710" t="s">
        <v>1002</v>
      </c>
      <c r="M710" t="s">
        <v>1003</v>
      </c>
      <c r="N710" t="s">
        <v>85</v>
      </c>
      <c r="O710" t="s">
        <v>199</v>
      </c>
      <c r="P710">
        <v>56.020000000000067</v>
      </c>
      <c r="Q710" t="s">
        <v>1005</v>
      </c>
      <c r="R710" t="s">
        <v>75</v>
      </c>
      <c r="S710" t="s">
        <v>170</v>
      </c>
      <c r="T710" t="s">
        <v>178</v>
      </c>
      <c r="U710" t="s">
        <v>179</v>
      </c>
      <c r="V710" t="s">
        <v>180</v>
      </c>
      <c r="W710" t="s">
        <v>10731</v>
      </c>
      <c r="X710" t="s">
        <v>10739</v>
      </c>
    </row>
    <row r="711" spans="1:24">
      <c r="A711" t="s">
        <v>9</v>
      </c>
      <c r="B711" t="s">
        <v>14</v>
      </c>
      <c r="C711" t="s">
        <v>14</v>
      </c>
      <c r="D711" t="s">
        <v>117</v>
      </c>
      <c r="E711" t="s">
        <v>118</v>
      </c>
      <c r="F711" s="54">
        <v>41579</v>
      </c>
      <c r="G711" t="s">
        <v>72</v>
      </c>
      <c r="H711" t="s">
        <v>999</v>
      </c>
      <c r="I711" t="s">
        <v>1000</v>
      </c>
      <c r="J711" t="s">
        <v>132</v>
      </c>
      <c r="K711" t="s">
        <v>1001</v>
      </c>
      <c r="L711" t="s">
        <v>1002</v>
      </c>
      <c r="M711" t="s">
        <v>1003</v>
      </c>
      <c r="N711" t="s">
        <v>85</v>
      </c>
      <c r="O711" t="s">
        <v>199</v>
      </c>
      <c r="P711">
        <v>233.35000000000025</v>
      </c>
      <c r="Q711" t="s">
        <v>1005</v>
      </c>
      <c r="R711" t="s">
        <v>75</v>
      </c>
      <c r="S711" t="s">
        <v>170</v>
      </c>
      <c r="T711" t="s">
        <v>178</v>
      </c>
      <c r="U711" t="s">
        <v>179</v>
      </c>
      <c r="V711" t="s">
        <v>180</v>
      </c>
      <c r="W711" t="s">
        <v>10731</v>
      </c>
      <c r="X711" t="s">
        <v>10739</v>
      </c>
    </row>
    <row r="712" spans="1:24">
      <c r="A712" t="s">
        <v>9</v>
      </c>
      <c r="B712" t="s">
        <v>14</v>
      </c>
      <c r="C712" t="s">
        <v>14</v>
      </c>
      <c r="D712" t="s">
        <v>117</v>
      </c>
      <c r="E712" t="s">
        <v>118</v>
      </c>
      <c r="F712" s="54">
        <v>41579</v>
      </c>
      <c r="G712" t="s">
        <v>290</v>
      </c>
      <c r="H712" t="s">
        <v>999</v>
      </c>
      <c r="I712" t="s">
        <v>1000</v>
      </c>
      <c r="J712" t="s">
        <v>132</v>
      </c>
      <c r="K712" t="s">
        <v>1001</v>
      </c>
      <c r="L712" t="s">
        <v>1002</v>
      </c>
      <c r="M712" t="s">
        <v>1003</v>
      </c>
      <c r="N712" t="s">
        <v>85</v>
      </c>
      <c r="O712" t="s">
        <v>199</v>
      </c>
      <c r="P712">
        <v>4200.3400000000047</v>
      </c>
      <c r="Q712" t="s">
        <v>1005</v>
      </c>
      <c r="R712" t="s">
        <v>75</v>
      </c>
      <c r="S712" t="s">
        <v>170</v>
      </c>
      <c r="T712" t="s">
        <v>178</v>
      </c>
      <c r="U712" t="s">
        <v>179</v>
      </c>
      <c r="V712" t="s">
        <v>180</v>
      </c>
      <c r="W712" t="s">
        <v>10731</v>
      </c>
      <c r="X712" t="s">
        <v>10739</v>
      </c>
    </row>
    <row r="713" spans="1:24">
      <c r="A713" t="s">
        <v>9</v>
      </c>
      <c r="B713" t="s">
        <v>14</v>
      </c>
      <c r="C713" t="s">
        <v>14</v>
      </c>
      <c r="D713" t="s">
        <v>117</v>
      </c>
      <c r="E713" t="s">
        <v>118</v>
      </c>
      <c r="F713" s="54">
        <v>41579</v>
      </c>
      <c r="G713" t="s">
        <v>72</v>
      </c>
      <c r="H713" t="s">
        <v>999</v>
      </c>
      <c r="I713" t="s">
        <v>1000</v>
      </c>
      <c r="J713" t="s">
        <v>132</v>
      </c>
      <c r="K713" t="s">
        <v>1001</v>
      </c>
      <c r="L713" t="s">
        <v>1002</v>
      </c>
      <c r="M713" t="s">
        <v>1003</v>
      </c>
      <c r="N713" t="s">
        <v>85</v>
      </c>
      <c r="O713" t="s">
        <v>199</v>
      </c>
      <c r="P713">
        <v>707.06000000000074</v>
      </c>
      <c r="Q713" t="s">
        <v>1005</v>
      </c>
      <c r="R713" t="s">
        <v>75</v>
      </c>
      <c r="S713" t="s">
        <v>170</v>
      </c>
      <c r="T713" t="s">
        <v>178</v>
      </c>
      <c r="U713" t="s">
        <v>179</v>
      </c>
      <c r="V713" t="s">
        <v>180</v>
      </c>
      <c r="W713" t="s">
        <v>10731</v>
      </c>
      <c r="X713" t="s">
        <v>10739</v>
      </c>
    </row>
    <row r="714" spans="1:24">
      <c r="A714" t="s">
        <v>9</v>
      </c>
      <c r="B714" t="s">
        <v>14</v>
      </c>
      <c r="C714" t="s">
        <v>14</v>
      </c>
      <c r="D714" t="s">
        <v>117</v>
      </c>
      <c r="E714" t="s">
        <v>118</v>
      </c>
      <c r="F714" s="54">
        <v>41579</v>
      </c>
      <c r="G714" t="s">
        <v>72</v>
      </c>
      <c r="H714" t="s">
        <v>999</v>
      </c>
      <c r="I714" t="s">
        <v>1000</v>
      </c>
      <c r="J714" t="s">
        <v>132</v>
      </c>
      <c r="K714" t="s">
        <v>1001</v>
      </c>
      <c r="L714" t="s">
        <v>1002</v>
      </c>
      <c r="M714" t="s">
        <v>1003</v>
      </c>
      <c r="N714" t="s">
        <v>85</v>
      </c>
      <c r="O714" t="s">
        <v>199</v>
      </c>
      <c r="P714">
        <v>942.74000000000103</v>
      </c>
      <c r="Q714" t="s">
        <v>1005</v>
      </c>
      <c r="R714" t="s">
        <v>75</v>
      </c>
      <c r="S714" t="s">
        <v>170</v>
      </c>
      <c r="T714" t="s">
        <v>178</v>
      </c>
      <c r="U714" t="s">
        <v>179</v>
      </c>
      <c r="V714" t="s">
        <v>180</v>
      </c>
      <c r="W714" t="s">
        <v>10731</v>
      </c>
      <c r="X714" t="s">
        <v>10739</v>
      </c>
    </row>
    <row r="715" spans="1:24">
      <c r="A715" t="s">
        <v>9</v>
      </c>
      <c r="B715" t="s">
        <v>14</v>
      </c>
      <c r="C715" t="s">
        <v>14</v>
      </c>
      <c r="D715" t="s">
        <v>117</v>
      </c>
      <c r="E715" t="s">
        <v>118</v>
      </c>
      <c r="F715" s="54">
        <v>41579</v>
      </c>
      <c r="G715" t="s">
        <v>72</v>
      </c>
      <c r="H715" t="s">
        <v>999</v>
      </c>
      <c r="I715" t="s">
        <v>1000</v>
      </c>
      <c r="J715" t="s">
        <v>132</v>
      </c>
      <c r="K715" t="s">
        <v>1001</v>
      </c>
      <c r="L715" t="s">
        <v>1002</v>
      </c>
      <c r="M715" t="s">
        <v>1003</v>
      </c>
      <c r="N715" t="s">
        <v>85</v>
      </c>
      <c r="O715" t="s">
        <v>199</v>
      </c>
      <c r="P715">
        <v>141.41000000000017</v>
      </c>
      <c r="Q715" t="s">
        <v>1005</v>
      </c>
      <c r="R715" t="s">
        <v>75</v>
      </c>
      <c r="S715" t="s">
        <v>170</v>
      </c>
      <c r="T715" t="s">
        <v>178</v>
      </c>
      <c r="U715" t="s">
        <v>179</v>
      </c>
      <c r="V715" t="s">
        <v>180</v>
      </c>
      <c r="W715" t="s">
        <v>10731</v>
      </c>
      <c r="X715" t="s">
        <v>10739</v>
      </c>
    </row>
    <row r="716" spans="1:24">
      <c r="A716" t="s">
        <v>9</v>
      </c>
      <c r="B716" t="s">
        <v>14</v>
      </c>
      <c r="C716" t="s">
        <v>14</v>
      </c>
      <c r="D716" t="s">
        <v>117</v>
      </c>
      <c r="E716" t="s">
        <v>118</v>
      </c>
      <c r="F716" s="54">
        <v>41579</v>
      </c>
      <c r="G716" t="s">
        <v>72</v>
      </c>
      <c r="H716" t="s">
        <v>999</v>
      </c>
      <c r="I716" t="s">
        <v>1000</v>
      </c>
      <c r="J716" t="s">
        <v>132</v>
      </c>
      <c r="K716" t="s">
        <v>1001</v>
      </c>
      <c r="L716" t="s">
        <v>1002</v>
      </c>
      <c r="M716" t="s">
        <v>1003</v>
      </c>
      <c r="N716" t="s">
        <v>85</v>
      </c>
      <c r="O716" t="s">
        <v>199</v>
      </c>
      <c r="P716">
        <v>256.69000000000028</v>
      </c>
      <c r="Q716" t="s">
        <v>1005</v>
      </c>
      <c r="R716" t="s">
        <v>75</v>
      </c>
      <c r="S716" t="s">
        <v>170</v>
      </c>
      <c r="T716" t="s">
        <v>178</v>
      </c>
      <c r="U716" t="s">
        <v>179</v>
      </c>
      <c r="V716" t="s">
        <v>180</v>
      </c>
      <c r="W716" t="s">
        <v>10731</v>
      </c>
      <c r="X716" t="s">
        <v>10739</v>
      </c>
    </row>
    <row r="717" spans="1:24">
      <c r="A717" t="s">
        <v>9</v>
      </c>
      <c r="B717" t="s">
        <v>14</v>
      </c>
      <c r="C717" t="s">
        <v>14</v>
      </c>
      <c r="D717" t="s">
        <v>117</v>
      </c>
      <c r="E717" t="s">
        <v>118</v>
      </c>
      <c r="F717" s="54">
        <v>41579</v>
      </c>
      <c r="G717" t="s">
        <v>72</v>
      </c>
      <c r="H717" t="s">
        <v>999</v>
      </c>
      <c r="I717" t="s">
        <v>1000</v>
      </c>
      <c r="J717" t="s">
        <v>132</v>
      </c>
      <c r="K717" t="s">
        <v>1001</v>
      </c>
      <c r="L717" t="s">
        <v>1002</v>
      </c>
      <c r="M717" t="s">
        <v>1003</v>
      </c>
      <c r="N717" t="s">
        <v>85</v>
      </c>
      <c r="O717" t="s">
        <v>199</v>
      </c>
      <c r="P717">
        <v>855.56000000000085</v>
      </c>
      <c r="Q717" t="s">
        <v>1005</v>
      </c>
      <c r="R717" t="s">
        <v>75</v>
      </c>
      <c r="S717" t="s">
        <v>170</v>
      </c>
      <c r="T717" t="s">
        <v>178</v>
      </c>
      <c r="U717" t="s">
        <v>179</v>
      </c>
      <c r="V717" t="s">
        <v>180</v>
      </c>
      <c r="W717" t="s">
        <v>10731</v>
      </c>
      <c r="X717" t="s">
        <v>10739</v>
      </c>
    </row>
    <row r="718" spans="1:24">
      <c r="A718" t="s">
        <v>9</v>
      </c>
      <c r="B718" t="s">
        <v>14</v>
      </c>
      <c r="C718" t="s">
        <v>14</v>
      </c>
      <c r="D718" t="s">
        <v>117</v>
      </c>
      <c r="E718" t="s">
        <v>118</v>
      </c>
      <c r="F718" s="54">
        <v>41579</v>
      </c>
      <c r="G718" t="s">
        <v>72</v>
      </c>
      <c r="H718" t="s">
        <v>999</v>
      </c>
      <c r="I718" t="s">
        <v>1000</v>
      </c>
      <c r="J718" t="s">
        <v>132</v>
      </c>
      <c r="K718" t="s">
        <v>1001</v>
      </c>
      <c r="L718" t="s">
        <v>1002</v>
      </c>
      <c r="M718" t="s">
        <v>1003</v>
      </c>
      <c r="N718" t="s">
        <v>85</v>
      </c>
      <c r="O718" t="s">
        <v>199</v>
      </c>
      <c r="P718">
        <v>256.69000000000028</v>
      </c>
      <c r="Q718" t="s">
        <v>1005</v>
      </c>
      <c r="R718" t="s">
        <v>75</v>
      </c>
      <c r="S718" t="s">
        <v>170</v>
      </c>
      <c r="T718" t="s">
        <v>178</v>
      </c>
      <c r="U718" t="s">
        <v>179</v>
      </c>
      <c r="V718" t="s">
        <v>180</v>
      </c>
      <c r="W718" t="s">
        <v>10731</v>
      </c>
      <c r="X718" t="s">
        <v>10739</v>
      </c>
    </row>
    <row r="719" spans="1:24">
      <c r="A719" t="s">
        <v>9</v>
      </c>
      <c r="B719" t="s">
        <v>14</v>
      </c>
      <c r="C719" t="s">
        <v>14</v>
      </c>
      <c r="D719" t="s">
        <v>117</v>
      </c>
      <c r="E719" t="s">
        <v>118</v>
      </c>
      <c r="F719" s="54">
        <v>41579</v>
      </c>
      <c r="G719" t="s">
        <v>72</v>
      </c>
      <c r="H719" t="s">
        <v>999</v>
      </c>
      <c r="I719" t="s">
        <v>1000</v>
      </c>
      <c r="J719" t="s">
        <v>132</v>
      </c>
      <c r="K719" t="s">
        <v>1001</v>
      </c>
      <c r="L719" t="s">
        <v>1002</v>
      </c>
      <c r="M719" t="s">
        <v>1003</v>
      </c>
      <c r="N719" t="s">
        <v>85</v>
      </c>
      <c r="O719" t="s">
        <v>199</v>
      </c>
      <c r="P719">
        <v>855.56000000000085</v>
      </c>
      <c r="Q719" t="s">
        <v>1005</v>
      </c>
      <c r="R719" t="s">
        <v>75</v>
      </c>
      <c r="S719" t="s">
        <v>170</v>
      </c>
      <c r="T719" t="s">
        <v>178</v>
      </c>
      <c r="U719" t="s">
        <v>179</v>
      </c>
      <c r="V719" t="s">
        <v>180</v>
      </c>
      <c r="W719" t="s">
        <v>10731</v>
      </c>
      <c r="X719" t="s">
        <v>10739</v>
      </c>
    </row>
    <row r="720" spans="1:24">
      <c r="A720" t="s">
        <v>9</v>
      </c>
      <c r="B720" t="s">
        <v>14</v>
      </c>
      <c r="C720" t="s">
        <v>14</v>
      </c>
      <c r="D720" t="s">
        <v>117</v>
      </c>
      <c r="E720" t="s">
        <v>118</v>
      </c>
      <c r="F720" s="54">
        <v>41579</v>
      </c>
      <c r="G720" t="s">
        <v>72</v>
      </c>
      <c r="H720" t="s">
        <v>999</v>
      </c>
      <c r="I720" t="s">
        <v>1000</v>
      </c>
      <c r="J720" t="s">
        <v>132</v>
      </c>
      <c r="K720" t="s">
        <v>1001</v>
      </c>
      <c r="L720" t="s">
        <v>1002</v>
      </c>
      <c r="M720" t="s">
        <v>1003</v>
      </c>
      <c r="N720" t="s">
        <v>85</v>
      </c>
      <c r="O720" t="s">
        <v>199</v>
      </c>
      <c r="P720">
        <v>256.69000000000028</v>
      </c>
      <c r="Q720" t="s">
        <v>1005</v>
      </c>
      <c r="R720" t="s">
        <v>75</v>
      </c>
      <c r="S720" t="s">
        <v>170</v>
      </c>
      <c r="T720" t="s">
        <v>178</v>
      </c>
      <c r="U720" t="s">
        <v>179</v>
      </c>
      <c r="V720" t="s">
        <v>180</v>
      </c>
      <c r="W720" t="s">
        <v>10731</v>
      </c>
      <c r="X720" t="s">
        <v>10739</v>
      </c>
    </row>
    <row r="721" spans="1:24">
      <c r="A721" t="s">
        <v>9</v>
      </c>
      <c r="B721" t="s">
        <v>14</v>
      </c>
      <c r="C721" t="s">
        <v>14</v>
      </c>
      <c r="D721" t="s">
        <v>117</v>
      </c>
      <c r="E721" t="s">
        <v>118</v>
      </c>
      <c r="F721" s="54">
        <v>41579</v>
      </c>
      <c r="G721" t="s">
        <v>290</v>
      </c>
      <c r="H721" t="s">
        <v>999</v>
      </c>
      <c r="I721" t="s">
        <v>1000</v>
      </c>
      <c r="J721" t="s">
        <v>132</v>
      </c>
      <c r="K721" t="s">
        <v>1001</v>
      </c>
      <c r="L721" t="s">
        <v>1002</v>
      </c>
      <c r="M721" t="s">
        <v>1003</v>
      </c>
      <c r="N721" t="s">
        <v>85</v>
      </c>
      <c r="O721" t="s">
        <v>199</v>
      </c>
      <c r="P721">
        <v>18.640000000000022</v>
      </c>
      <c r="Q721" t="s">
        <v>1005</v>
      </c>
      <c r="R721" t="s">
        <v>75</v>
      </c>
      <c r="S721" t="s">
        <v>170</v>
      </c>
      <c r="T721" t="s">
        <v>178</v>
      </c>
      <c r="U721" t="s">
        <v>179</v>
      </c>
      <c r="V721" t="s">
        <v>180</v>
      </c>
      <c r="W721" t="s">
        <v>10731</v>
      </c>
      <c r="X721" t="s">
        <v>10739</v>
      </c>
    </row>
    <row r="722" spans="1:24">
      <c r="A722" t="s">
        <v>9</v>
      </c>
      <c r="B722" t="s">
        <v>14</v>
      </c>
      <c r="C722" t="s">
        <v>14</v>
      </c>
      <c r="D722" t="s">
        <v>117</v>
      </c>
      <c r="E722" t="s">
        <v>118</v>
      </c>
      <c r="F722" s="54">
        <v>41579</v>
      </c>
      <c r="G722" t="s">
        <v>72</v>
      </c>
      <c r="H722" t="s">
        <v>999</v>
      </c>
      <c r="I722" t="s">
        <v>1000</v>
      </c>
      <c r="J722" t="s">
        <v>132</v>
      </c>
      <c r="K722" t="s">
        <v>1001</v>
      </c>
      <c r="L722" t="s">
        <v>1002</v>
      </c>
      <c r="M722" t="s">
        <v>1003</v>
      </c>
      <c r="N722" t="s">
        <v>85</v>
      </c>
      <c r="O722" t="s">
        <v>199</v>
      </c>
      <c r="P722">
        <v>855.56000000000085</v>
      </c>
      <c r="Q722" t="s">
        <v>1005</v>
      </c>
      <c r="R722" t="s">
        <v>75</v>
      </c>
      <c r="S722" t="s">
        <v>170</v>
      </c>
      <c r="T722" t="s">
        <v>178</v>
      </c>
      <c r="U722" t="s">
        <v>179</v>
      </c>
      <c r="V722" t="s">
        <v>180</v>
      </c>
      <c r="W722" t="s">
        <v>10731</v>
      </c>
      <c r="X722" t="s">
        <v>10739</v>
      </c>
    </row>
    <row r="723" spans="1:24">
      <c r="A723" t="s">
        <v>9</v>
      </c>
      <c r="B723" t="s">
        <v>14</v>
      </c>
      <c r="C723" t="s">
        <v>14</v>
      </c>
      <c r="D723" t="s">
        <v>117</v>
      </c>
      <c r="E723" t="s">
        <v>118</v>
      </c>
      <c r="F723" s="54">
        <v>41579</v>
      </c>
      <c r="G723" t="s">
        <v>290</v>
      </c>
      <c r="H723" t="s">
        <v>999</v>
      </c>
      <c r="I723" t="s">
        <v>1000</v>
      </c>
      <c r="J723" t="s">
        <v>132</v>
      </c>
      <c r="K723" t="s">
        <v>1001</v>
      </c>
      <c r="L723" t="s">
        <v>1002</v>
      </c>
      <c r="M723" t="s">
        <v>1003</v>
      </c>
      <c r="N723" t="s">
        <v>85</v>
      </c>
      <c r="O723" t="s">
        <v>199</v>
      </c>
      <c r="P723">
        <v>4200.3400000000047</v>
      </c>
      <c r="Q723" t="s">
        <v>1005</v>
      </c>
      <c r="R723" t="s">
        <v>75</v>
      </c>
      <c r="S723" t="s">
        <v>170</v>
      </c>
      <c r="T723" t="s">
        <v>178</v>
      </c>
      <c r="U723" t="s">
        <v>179</v>
      </c>
      <c r="V723" t="s">
        <v>180</v>
      </c>
      <c r="W723" t="s">
        <v>10731</v>
      </c>
      <c r="X723" t="s">
        <v>10739</v>
      </c>
    </row>
    <row r="724" spans="1:24">
      <c r="A724" t="s">
        <v>9</v>
      </c>
      <c r="B724" t="s">
        <v>14</v>
      </c>
      <c r="C724" t="s">
        <v>14</v>
      </c>
      <c r="D724" t="s">
        <v>117</v>
      </c>
      <c r="E724" t="s">
        <v>118</v>
      </c>
      <c r="F724" s="54">
        <v>41579</v>
      </c>
      <c r="G724" t="s">
        <v>72</v>
      </c>
      <c r="H724" t="s">
        <v>999</v>
      </c>
      <c r="I724" t="s">
        <v>1000</v>
      </c>
      <c r="J724" t="s">
        <v>132</v>
      </c>
      <c r="K724" t="s">
        <v>1001</v>
      </c>
      <c r="L724" t="s">
        <v>1002</v>
      </c>
      <c r="M724" t="s">
        <v>1003</v>
      </c>
      <c r="N724" t="s">
        <v>85</v>
      </c>
      <c r="O724" t="s">
        <v>199</v>
      </c>
      <c r="P724">
        <v>1026.7500000000011</v>
      </c>
      <c r="Q724" t="s">
        <v>1005</v>
      </c>
      <c r="R724" t="s">
        <v>75</v>
      </c>
      <c r="S724" t="s">
        <v>170</v>
      </c>
      <c r="T724" t="s">
        <v>178</v>
      </c>
      <c r="U724" t="s">
        <v>179</v>
      </c>
      <c r="V724" t="s">
        <v>180</v>
      </c>
      <c r="W724" t="s">
        <v>10731</v>
      </c>
      <c r="X724" t="s">
        <v>10739</v>
      </c>
    </row>
    <row r="725" spans="1:24">
      <c r="A725" t="s">
        <v>9</v>
      </c>
      <c r="B725" t="s">
        <v>14</v>
      </c>
      <c r="C725" t="s">
        <v>14</v>
      </c>
      <c r="D725" t="s">
        <v>117</v>
      </c>
      <c r="E725" t="s">
        <v>118</v>
      </c>
      <c r="F725" s="54">
        <v>41579</v>
      </c>
      <c r="G725" t="s">
        <v>290</v>
      </c>
      <c r="H725" t="s">
        <v>999</v>
      </c>
      <c r="I725" t="s">
        <v>1000</v>
      </c>
      <c r="J725" t="s">
        <v>132</v>
      </c>
      <c r="K725" t="s">
        <v>1001</v>
      </c>
      <c r="L725" t="s">
        <v>1002</v>
      </c>
      <c r="M725" t="s">
        <v>1003</v>
      </c>
      <c r="N725" t="s">
        <v>85</v>
      </c>
      <c r="O725" t="s">
        <v>199</v>
      </c>
      <c r="P725">
        <v>22.590000000000025</v>
      </c>
      <c r="Q725" t="s">
        <v>1005</v>
      </c>
      <c r="R725" t="s">
        <v>75</v>
      </c>
      <c r="S725" t="s">
        <v>170</v>
      </c>
      <c r="T725" t="s">
        <v>178</v>
      </c>
      <c r="U725" t="s">
        <v>179</v>
      </c>
      <c r="V725" t="s">
        <v>180</v>
      </c>
      <c r="W725" t="s">
        <v>10731</v>
      </c>
      <c r="X725" t="s">
        <v>10739</v>
      </c>
    </row>
    <row r="726" spans="1:24">
      <c r="A726" t="s">
        <v>9</v>
      </c>
      <c r="B726" t="s">
        <v>14</v>
      </c>
      <c r="C726" t="s">
        <v>14</v>
      </c>
      <c r="D726" t="s">
        <v>117</v>
      </c>
      <c r="E726" t="s">
        <v>118</v>
      </c>
      <c r="F726" s="54">
        <v>41579</v>
      </c>
      <c r="G726" t="s">
        <v>119</v>
      </c>
      <c r="H726" t="s">
        <v>999</v>
      </c>
      <c r="I726" t="s">
        <v>1000</v>
      </c>
      <c r="J726" t="s">
        <v>132</v>
      </c>
      <c r="K726" t="s">
        <v>1001</v>
      </c>
      <c r="L726" t="s">
        <v>1002</v>
      </c>
      <c r="M726" t="s">
        <v>1003</v>
      </c>
      <c r="N726" t="s">
        <v>85</v>
      </c>
      <c r="O726" t="s">
        <v>199</v>
      </c>
      <c r="P726">
        <v>3733.6500000000042</v>
      </c>
      <c r="Q726" t="s">
        <v>1005</v>
      </c>
      <c r="R726" t="s">
        <v>75</v>
      </c>
      <c r="S726" t="s">
        <v>170</v>
      </c>
      <c r="T726" t="s">
        <v>178</v>
      </c>
      <c r="U726" t="s">
        <v>179</v>
      </c>
      <c r="V726" t="s">
        <v>180</v>
      </c>
      <c r="W726" t="s">
        <v>10731</v>
      </c>
      <c r="X726" t="s">
        <v>10739</v>
      </c>
    </row>
    <row r="727" spans="1:24">
      <c r="A727" t="s">
        <v>9</v>
      </c>
      <c r="B727" t="s">
        <v>14</v>
      </c>
      <c r="C727" t="s">
        <v>14</v>
      </c>
      <c r="D727" t="s">
        <v>117</v>
      </c>
      <c r="E727" t="s">
        <v>118</v>
      </c>
      <c r="F727" s="54">
        <v>41579</v>
      </c>
      <c r="G727" t="s">
        <v>72</v>
      </c>
      <c r="H727" t="s">
        <v>999</v>
      </c>
      <c r="I727" t="s">
        <v>1000</v>
      </c>
      <c r="J727" t="s">
        <v>132</v>
      </c>
      <c r="K727" t="s">
        <v>1001</v>
      </c>
      <c r="L727" t="s">
        <v>1002</v>
      </c>
      <c r="M727" t="s">
        <v>1003</v>
      </c>
      <c r="N727" t="s">
        <v>85</v>
      </c>
      <c r="O727" t="s">
        <v>199</v>
      </c>
      <c r="P727">
        <v>3422.1600000000035</v>
      </c>
      <c r="Q727" t="s">
        <v>1005</v>
      </c>
      <c r="R727" t="s">
        <v>75</v>
      </c>
      <c r="S727" t="s">
        <v>170</v>
      </c>
      <c r="T727" t="s">
        <v>178</v>
      </c>
      <c r="U727" t="s">
        <v>179</v>
      </c>
      <c r="V727" t="s">
        <v>180</v>
      </c>
      <c r="W727" t="s">
        <v>10731</v>
      </c>
      <c r="X727" t="s">
        <v>10739</v>
      </c>
    </row>
    <row r="728" spans="1:24">
      <c r="A728" t="s">
        <v>9</v>
      </c>
      <c r="B728" t="s">
        <v>14</v>
      </c>
      <c r="C728" t="s">
        <v>14</v>
      </c>
      <c r="D728" t="s">
        <v>117</v>
      </c>
      <c r="E728" t="s">
        <v>118</v>
      </c>
      <c r="F728" s="54">
        <v>41579</v>
      </c>
      <c r="G728" t="s">
        <v>290</v>
      </c>
      <c r="H728" t="s">
        <v>999</v>
      </c>
      <c r="I728" t="s">
        <v>1000</v>
      </c>
      <c r="J728" t="s">
        <v>132</v>
      </c>
      <c r="K728" t="s">
        <v>1001</v>
      </c>
      <c r="L728" t="s">
        <v>1002</v>
      </c>
      <c r="M728" t="s">
        <v>1003</v>
      </c>
      <c r="N728" t="s">
        <v>85</v>
      </c>
      <c r="O728" t="s">
        <v>199</v>
      </c>
      <c r="P728">
        <v>8400.6700000000092</v>
      </c>
      <c r="Q728" t="s">
        <v>1005</v>
      </c>
      <c r="R728" t="s">
        <v>75</v>
      </c>
      <c r="S728" t="s">
        <v>170</v>
      </c>
      <c r="T728" t="s">
        <v>178</v>
      </c>
      <c r="U728" t="s">
        <v>179</v>
      </c>
      <c r="V728" t="s">
        <v>180</v>
      </c>
      <c r="W728" t="s">
        <v>10731</v>
      </c>
      <c r="X728" t="s">
        <v>10739</v>
      </c>
    </row>
    <row r="729" spans="1:24">
      <c r="A729" t="s">
        <v>9</v>
      </c>
      <c r="B729" t="s">
        <v>14</v>
      </c>
      <c r="C729" t="s">
        <v>14</v>
      </c>
      <c r="D729" t="s">
        <v>117</v>
      </c>
      <c r="E729" t="s">
        <v>118</v>
      </c>
      <c r="F729" s="54">
        <v>41579</v>
      </c>
      <c r="G729" t="s">
        <v>72</v>
      </c>
      <c r="H729" t="s">
        <v>999</v>
      </c>
      <c r="I729" t="s">
        <v>1000</v>
      </c>
      <c r="J729" t="s">
        <v>132</v>
      </c>
      <c r="K729" t="s">
        <v>1001</v>
      </c>
      <c r="L729" t="s">
        <v>1002</v>
      </c>
      <c r="M729" t="s">
        <v>1003</v>
      </c>
      <c r="N729" t="s">
        <v>85</v>
      </c>
      <c r="O729" t="s">
        <v>199</v>
      </c>
      <c r="P729">
        <v>513.38000000000056</v>
      </c>
      <c r="Q729" t="s">
        <v>1005</v>
      </c>
      <c r="R729" t="s">
        <v>75</v>
      </c>
      <c r="S729" t="s">
        <v>170</v>
      </c>
      <c r="T729" t="s">
        <v>178</v>
      </c>
      <c r="U729" t="s">
        <v>179</v>
      </c>
      <c r="V729" t="s">
        <v>180</v>
      </c>
      <c r="W729" t="s">
        <v>10731</v>
      </c>
      <c r="X729" t="s">
        <v>10739</v>
      </c>
    </row>
    <row r="730" spans="1:24">
      <c r="A730" t="s">
        <v>9</v>
      </c>
      <c r="B730" t="s">
        <v>14</v>
      </c>
      <c r="C730" t="s">
        <v>14</v>
      </c>
      <c r="D730" t="s">
        <v>117</v>
      </c>
      <c r="E730" t="s">
        <v>118</v>
      </c>
      <c r="F730" s="54">
        <v>41579</v>
      </c>
      <c r="G730" t="s">
        <v>290</v>
      </c>
      <c r="H730" t="s">
        <v>999</v>
      </c>
      <c r="I730" t="s">
        <v>1000</v>
      </c>
      <c r="J730" t="s">
        <v>132</v>
      </c>
      <c r="K730" t="s">
        <v>1001</v>
      </c>
      <c r="L730" t="s">
        <v>1002</v>
      </c>
      <c r="M730" t="s">
        <v>1003</v>
      </c>
      <c r="N730" t="s">
        <v>85</v>
      </c>
      <c r="O730" t="s">
        <v>199</v>
      </c>
      <c r="P730">
        <v>37.380000000000045</v>
      </c>
      <c r="Q730" t="s">
        <v>1005</v>
      </c>
      <c r="R730" t="s">
        <v>75</v>
      </c>
      <c r="S730" t="s">
        <v>170</v>
      </c>
      <c r="T730" t="s">
        <v>178</v>
      </c>
      <c r="U730" t="s">
        <v>179</v>
      </c>
      <c r="V730" t="s">
        <v>180</v>
      </c>
      <c r="W730" t="s">
        <v>10731</v>
      </c>
      <c r="X730" t="s">
        <v>10739</v>
      </c>
    </row>
    <row r="731" spans="1:24">
      <c r="A731" t="s">
        <v>9</v>
      </c>
      <c r="B731" t="s">
        <v>14</v>
      </c>
      <c r="C731" t="s">
        <v>14</v>
      </c>
      <c r="D731" t="s">
        <v>117</v>
      </c>
      <c r="E731" t="s">
        <v>118</v>
      </c>
      <c r="F731" s="54">
        <v>41579</v>
      </c>
      <c r="G731" t="s">
        <v>72</v>
      </c>
      <c r="H731" t="s">
        <v>999</v>
      </c>
      <c r="I731" t="s">
        <v>1000</v>
      </c>
      <c r="J731" t="s">
        <v>132</v>
      </c>
      <c r="K731" t="s">
        <v>1001</v>
      </c>
      <c r="L731" t="s">
        <v>1002</v>
      </c>
      <c r="M731" t="s">
        <v>1003</v>
      </c>
      <c r="N731" t="s">
        <v>85</v>
      </c>
      <c r="O731" t="s">
        <v>199</v>
      </c>
      <c r="P731">
        <v>1711.1300000000019</v>
      </c>
      <c r="Q731" t="s">
        <v>1005</v>
      </c>
      <c r="R731" t="s">
        <v>75</v>
      </c>
      <c r="S731" t="s">
        <v>170</v>
      </c>
      <c r="T731" t="s">
        <v>178</v>
      </c>
      <c r="U731" t="s">
        <v>179</v>
      </c>
      <c r="V731" t="s">
        <v>180</v>
      </c>
      <c r="W731" t="s">
        <v>10731</v>
      </c>
      <c r="X731" t="s">
        <v>10739</v>
      </c>
    </row>
    <row r="732" spans="1:24">
      <c r="A732" t="s">
        <v>9</v>
      </c>
      <c r="B732" t="s">
        <v>14</v>
      </c>
      <c r="C732" t="s">
        <v>14</v>
      </c>
      <c r="D732" t="s">
        <v>117</v>
      </c>
      <c r="E732" t="s">
        <v>118</v>
      </c>
      <c r="F732" s="54">
        <v>41579</v>
      </c>
      <c r="G732" t="s">
        <v>290</v>
      </c>
      <c r="H732" t="s">
        <v>999</v>
      </c>
      <c r="I732" t="s">
        <v>1000</v>
      </c>
      <c r="J732" t="s">
        <v>132</v>
      </c>
      <c r="K732" t="s">
        <v>1001</v>
      </c>
      <c r="L732" t="s">
        <v>1002</v>
      </c>
      <c r="M732" t="s">
        <v>1003</v>
      </c>
      <c r="N732" t="s">
        <v>85</v>
      </c>
      <c r="O732" t="s">
        <v>199</v>
      </c>
      <c r="P732">
        <v>1.8700000000000021</v>
      </c>
      <c r="Q732" t="s">
        <v>1005</v>
      </c>
      <c r="R732" t="s">
        <v>75</v>
      </c>
      <c r="S732" t="s">
        <v>170</v>
      </c>
      <c r="T732" t="s">
        <v>178</v>
      </c>
      <c r="U732" t="s">
        <v>179</v>
      </c>
      <c r="V732" t="s">
        <v>180</v>
      </c>
      <c r="W732" t="s">
        <v>10731</v>
      </c>
      <c r="X732" t="s">
        <v>10739</v>
      </c>
    </row>
    <row r="733" spans="1:24">
      <c r="A733" t="s">
        <v>9</v>
      </c>
      <c r="B733" t="s">
        <v>14</v>
      </c>
      <c r="C733" t="s">
        <v>14</v>
      </c>
      <c r="D733" t="s">
        <v>117</v>
      </c>
      <c r="E733" t="s">
        <v>118</v>
      </c>
      <c r="F733" s="54">
        <v>41579</v>
      </c>
      <c r="G733" t="s">
        <v>72</v>
      </c>
      <c r="H733" t="s">
        <v>999</v>
      </c>
      <c r="I733" t="s">
        <v>1000</v>
      </c>
      <c r="J733" t="s">
        <v>132</v>
      </c>
      <c r="K733" t="s">
        <v>1001</v>
      </c>
      <c r="L733" t="s">
        <v>1002</v>
      </c>
      <c r="M733" t="s">
        <v>1003</v>
      </c>
      <c r="N733" t="s">
        <v>85</v>
      </c>
      <c r="O733" t="s">
        <v>199</v>
      </c>
      <c r="P733">
        <v>256.69000000000028</v>
      </c>
      <c r="Q733" t="s">
        <v>1005</v>
      </c>
      <c r="R733" t="s">
        <v>75</v>
      </c>
      <c r="S733" t="s">
        <v>170</v>
      </c>
      <c r="T733" t="s">
        <v>178</v>
      </c>
      <c r="U733" t="s">
        <v>179</v>
      </c>
      <c r="V733" t="s">
        <v>180</v>
      </c>
      <c r="W733" t="s">
        <v>10731</v>
      </c>
      <c r="X733" t="s">
        <v>10739</v>
      </c>
    </row>
    <row r="734" spans="1:24">
      <c r="A734" t="s">
        <v>9</v>
      </c>
      <c r="B734" t="s">
        <v>14</v>
      </c>
      <c r="C734" t="s">
        <v>14</v>
      </c>
      <c r="D734" t="s">
        <v>117</v>
      </c>
      <c r="E734" t="s">
        <v>118</v>
      </c>
      <c r="F734" s="54">
        <v>41579</v>
      </c>
      <c r="G734" t="s">
        <v>290</v>
      </c>
      <c r="H734" t="s">
        <v>999</v>
      </c>
      <c r="I734" t="s">
        <v>1000</v>
      </c>
      <c r="J734" t="s">
        <v>132</v>
      </c>
      <c r="K734" t="s">
        <v>1001</v>
      </c>
      <c r="L734" t="s">
        <v>1002</v>
      </c>
      <c r="M734" t="s">
        <v>1003</v>
      </c>
      <c r="N734" t="s">
        <v>85</v>
      </c>
      <c r="O734" t="s">
        <v>199</v>
      </c>
      <c r="P734">
        <v>2240.0000000000023</v>
      </c>
      <c r="Q734" t="s">
        <v>1005</v>
      </c>
      <c r="R734" t="s">
        <v>75</v>
      </c>
      <c r="S734" t="s">
        <v>170</v>
      </c>
      <c r="T734" t="s">
        <v>178</v>
      </c>
      <c r="U734" t="s">
        <v>179</v>
      </c>
      <c r="V734" t="s">
        <v>180</v>
      </c>
      <c r="W734" t="s">
        <v>10731</v>
      </c>
      <c r="X734" t="s">
        <v>10739</v>
      </c>
    </row>
    <row r="735" spans="1:24">
      <c r="A735" t="s">
        <v>9</v>
      </c>
      <c r="B735" t="s">
        <v>14</v>
      </c>
      <c r="C735" t="s">
        <v>14</v>
      </c>
      <c r="D735" t="s">
        <v>117</v>
      </c>
      <c r="E735" t="s">
        <v>118</v>
      </c>
      <c r="F735" s="54">
        <v>41579</v>
      </c>
      <c r="G735" t="s">
        <v>72</v>
      </c>
      <c r="H735" t="s">
        <v>999</v>
      </c>
      <c r="I735" t="s">
        <v>1000</v>
      </c>
      <c r="J735" t="s">
        <v>132</v>
      </c>
      <c r="K735" t="s">
        <v>1001</v>
      </c>
      <c r="L735" t="s">
        <v>1002</v>
      </c>
      <c r="M735" t="s">
        <v>1003</v>
      </c>
      <c r="N735" t="s">
        <v>85</v>
      </c>
      <c r="O735" t="s">
        <v>199</v>
      </c>
      <c r="P735">
        <v>855.56000000000085</v>
      </c>
      <c r="Q735" t="s">
        <v>1005</v>
      </c>
      <c r="R735" t="s">
        <v>75</v>
      </c>
      <c r="S735" t="s">
        <v>170</v>
      </c>
      <c r="T735" t="s">
        <v>178</v>
      </c>
      <c r="U735" t="s">
        <v>179</v>
      </c>
      <c r="V735" t="s">
        <v>180</v>
      </c>
      <c r="W735" t="s">
        <v>10731</v>
      </c>
      <c r="X735" t="s">
        <v>10739</v>
      </c>
    </row>
    <row r="736" spans="1:24">
      <c r="A736" t="s">
        <v>9</v>
      </c>
      <c r="B736" t="s">
        <v>14</v>
      </c>
      <c r="C736" t="s">
        <v>14</v>
      </c>
      <c r="D736" t="s">
        <v>117</v>
      </c>
      <c r="E736" t="s">
        <v>118</v>
      </c>
      <c r="F736" s="54">
        <v>41579</v>
      </c>
      <c r="G736" t="s">
        <v>290</v>
      </c>
      <c r="H736" t="s">
        <v>999</v>
      </c>
      <c r="I736" t="s">
        <v>1000</v>
      </c>
      <c r="J736" t="s">
        <v>132</v>
      </c>
      <c r="K736" t="s">
        <v>1001</v>
      </c>
      <c r="L736" t="s">
        <v>1002</v>
      </c>
      <c r="M736" t="s">
        <v>1003</v>
      </c>
      <c r="N736" t="s">
        <v>85</v>
      </c>
      <c r="O736" t="s">
        <v>199</v>
      </c>
      <c r="P736">
        <v>11200.800000000012</v>
      </c>
      <c r="Q736" t="s">
        <v>1005</v>
      </c>
      <c r="R736" t="s">
        <v>75</v>
      </c>
      <c r="S736" t="s">
        <v>170</v>
      </c>
      <c r="T736" t="s">
        <v>178</v>
      </c>
      <c r="U736" t="s">
        <v>179</v>
      </c>
      <c r="V736" t="s">
        <v>180</v>
      </c>
      <c r="W736" t="s">
        <v>10731</v>
      </c>
      <c r="X736" t="s">
        <v>10739</v>
      </c>
    </row>
    <row r="737" spans="1:24">
      <c r="A737" t="s">
        <v>9</v>
      </c>
      <c r="B737" t="s">
        <v>14</v>
      </c>
      <c r="C737" t="s">
        <v>14</v>
      </c>
      <c r="D737" t="s">
        <v>117</v>
      </c>
      <c r="E737" t="s">
        <v>118</v>
      </c>
      <c r="F737" s="54">
        <v>41579</v>
      </c>
      <c r="G737" t="s">
        <v>72</v>
      </c>
      <c r="H737" t="s">
        <v>999</v>
      </c>
      <c r="I737" t="s">
        <v>1000</v>
      </c>
      <c r="J737" t="s">
        <v>132</v>
      </c>
      <c r="K737" t="s">
        <v>1001</v>
      </c>
      <c r="L737" t="s">
        <v>1002</v>
      </c>
      <c r="M737" t="s">
        <v>1003</v>
      </c>
      <c r="N737" t="s">
        <v>85</v>
      </c>
      <c r="O737" t="s">
        <v>199</v>
      </c>
      <c r="P737">
        <v>1026.7500000000011</v>
      </c>
      <c r="Q737" t="s">
        <v>1005</v>
      </c>
      <c r="R737" t="s">
        <v>75</v>
      </c>
      <c r="S737" t="s">
        <v>170</v>
      </c>
      <c r="T737" t="s">
        <v>178</v>
      </c>
      <c r="U737" t="s">
        <v>179</v>
      </c>
      <c r="V737" t="s">
        <v>180</v>
      </c>
      <c r="W737" t="s">
        <v>10731</v>
      </c>
      <c r="X737" t="s">
        <v>10739</v>
      </c>
    </row>
    <row r="738" spans="1:24">
      <c r="A738" t="s">
        <v>9</v>
      </c>
      <c r="B738" t="s">
        <v>14</v>
      </c>
      <c r="C738" t="s">
        <v>14</v>
      </c>
      <c r="D738" t="s">
        <v>117</v>
      </c>
      <c r="E738" t="s">
        <v>118</v>
      </c>
      <c r="F738" s="54">
        <v>41579</v>
      </c>
      <c r="G738" t="s">
        <v>72</v>
      </c>
      <c r="H738" t="s">
        <v>999</v>
      </c>
      <c r="I738" t="s">
        <v>1000</v>
      </c>
      <c r="J738" t="s">
        <v>132</v>
      </c>
      <c r="K738" t="s">
        <v>1001</v>
      </c>
      <c r="L738" t="s">
        <v>1002</v>
      </c>
      <c r="M738" t="s">
        <v>1003</v>
      </c>
      <c r="N738" t="s">
        <v>85</v>
      </c>
      <c r="O738" t="s">
        <v>199</v>
      </c>
      <c r="P738">
        <v>1140.1600000000014</v>
      </c>
      <c r="Q738" t="s">
        <v>1005</v>
      </c>
      <c r="R738" t="s">
        <v>75</v>
      </c>
      <c r="S738" t="s">
        <v>170</v>
      </c>
      <c r="T738" t="s">
        <v>178</v>
      </c>
      <c r="U738" t="s">
        <v>179</v>
      </c>
      <c r="V738" t="s">
        <v>180</v>
      </c>
      <c r="W738" t="s">
        <v>10731</v>
      </c>
      <c r="X738" t="s">
        <v>10739</v>
      </c>
    </row>
    <row r="739" spans="1:24">
      <c r="A739" t="s">
        <v>9</v>
      </c>
      <c r="B739" t="s">
        <v>14</v>
      </c>
      <c r="C739" t="s">
        <v>14</v>
      </c>
      <c r="D739" t="s">
        <v>117</v>
      </c>
      <c r="E739" t="s">
        <v>118</v>
      </c>
      <c r="F739" s="54">
        <v>41579</v>
      </c>
      <c r="G739" t="s">
        <v>72</v>
      </c>
      <c r="H739" t="s">
        <v>999</v>
      </c>
      <c r="I739" t="s">
        <v>1000</v>
      </c>
      <c r="J739" t="s">
        <v>132</v>
      </c>
      <c r="K739" t="s">
        <v>1001</v>
      </c>
      <c r="L739" t="s">
        <v>1002</v>
      </c>
      <c r="M739" t="s">
        <v>1003</v>
      </c>
      <c r="N739" t="s">
        <v>85</v>
      </c>
      <c r="O739" t="s">
        <v>199</v>
      </c>
      <c r="P739">
        <v>3422.1600000000035</v>
      </c>
      <c r="Q739" t="s">
        <v>1005</v>
      </c>
      <c r="R739" t="s">
        <v>75</v>
      </c>
      <c r="S739" t="s">
        <v>170</v>
      </c>
      <c r="T739" t="s">
        <v>178</v>
      </c>
      <c r="U739" t="s">
        <v>179</v>
      </c>
      <c r="V739" t="s">
        <v>180</v>
      </c>
      <c r="W739" t="s">
        <v>10731</v>
      </c>
      <c r="X739" t="s">
        <v>10739</v>
      </c>
    </row>
    <row r="740" spans="1:24">
      <c r="A740" t="s">
        <v>9</v>
      </c>
      <c r="B740" t="s">
        <v>14</v>
      </c>
      <c r="C740" t="s">
        <v>14</v>
      </c>
      <c r="D740" t="s">
        <v>117</v>
      </c>
      <c r="E740" t="s">
        <v>118</v>
      </c>
      <c r="F740" s="54">
        <v>41579</v>
      </c>
      <c r="G740" t="s">
        <v>72</v>
      </c>
      <c r="H740" t="s">
        <v>999</v>
      </c>
      <c r="I740" t="s">
        <v>1000</v>
      </c>
      <c r="J740" t="s">
        <v>132</v>
      </c>
      <c r="K740" t="s">
        <v>1001</v>
      </c>
      <c r="L740" t="s">
        <v>1002</v>
      </c>
      <c r="M740" t="s">
        <v>1003</v>
      </c>
      <c r="N740" t="s">
        <v>85</v>
      </c>
      <c r="O740" t="s">
        <v>199</v>
      </c>
      <c r="P740">
        <v>1140.7200000000014</v>
      </c>
      <c r="Q740" t="s">
        <v>1005</v>
      </c>
      <c r="R740" t="s">
        <v>75</v>
      </c>
      <c r="S740" t="s">
        <v>170</v>
      </c>
      <c r="T740" t="s">
        <v>178</v>
      </c>
      <c r="U740" t="s">
        <v>179</v>
      </c>
      <c r="V740" t="s">
        <v>180</v>
      </c>
      <c r="W740" t="s">
        <v>10731</v>
      </c>
      <c r="X740" t="s">
        <v>10739</v>
      </c>
    </row>
    <row r="741" spans="1:24">
      <c r="A741" t="s">
        <v>9</v>
      </c>
      <c r="B741" t="s">
        <v>14</v>
      </c>
      <c r="C741" t="s">
        <v>14</v>
      </c>
      <c r="D741" t="s">
        <v>117</v>
      </c>
      <c r="E741" t="s">
        <v>118</v>
      </c>
      <c r="F741" s="54">
        <v>41579</v>
      </c>
      <c r="G741" t="s">
        <v>72</v>
      </c>
      <c r="H741" t="s">
        <v>999</v>
      </c>
      <c r="I741" t="s">
        <v>1000</v>
      </c>
      <c r="J741" t="s">
        <v>132</v>
      </c>
      <c r="K741" t="s">
        <v>1001</v>
      </c>
      <c r="L741" t="s">
        <v>1002</v>
      </c>
      <c r="M741" t="s">
        <v>1003</v>
      </c>
      <c r="N741" t="s">
        <v>85</v>
      </c>
      <c r="O741" t="s">
        <v>199</v>
      </c>
      <c r="P741">
        <v>1026.7500000000011</v>
      </c>
      <c r="Q741" t="s">
        <v>1005</v>
      </c>
      <c r="R741" t="s">
        <v>75</v>
      </c>
      <c r="S741" t="s">
        <v>170</v>
      </c>
      <c r="T741" t="s">
        <v>178</v>
      </c>
      <c r="U741" t="s">
        <v>179</v>
      </c>
      <c r="V741" t="s">
        <v>180</v>
      </c>
      <c r="W741" t="s">
        <v>10731</v>
      </c>
      <c r="X741" t="s">
        <v>10739</v>
      </c>
    </row>
    <row r="742" spans="1:24">
      <c r="A742" t="s">
        <v>9</v>
      </c>
      <c r="B742" t="s">
        <v>14</v>
      </c>
      <c r="C742" t="s">
        <v>14</v>
      </c>
      <c r="D742" t="s">
        <v>117</v>
      </c>
      <c r="E742" t="s">
        <v>118</v>
      </c>
      <c r="F742" s="54">
        <v>41579</v>
      </c>
      <c r="G742" t="s">
        <v>72</v>
      </c>
      <c r="H742" t="s">
        <v>999</v>
      </c>
      <c r="I742" t="s">
        <v>1000</v>
      </c>
      <c r="J742" t="s">
        <v>132</v>
      </c>
      <c r="K742" t="s">
        <v>1001</v>
      </c>
      <c r="L742" t="s">
        <v>1002</v>
      </c>
      <c r="M742" t="s">
        <v>1003</v>
      </c>
      <c r="N742" t="s">
        <v>85</v>
      </c>
      <c r="O742" t="s">
        <v>199</v>
      </c>
      <c r="P742">
        <v>1413.6500000000017</v>
      </c>
      <c r="Q742" t="s">
        <v>1005</v>
      </c>
      <c r="R742" t="s">
        <v>75</v>
      </c>
      <c r="S742" t="s">
        <v>170</v>
      </c>
      <c r="T742" t="s">
        <v>178</v>
      </c>
      <c r="U742" t="s">
        <v>179</v>
      </c>
      <c r="V742" t="s">
        <v>180</v>
      </c>
      <c r="W742" t="s">
        <v>10731</v>
      </c>
      <c r="X742" t="s">
        <v>10739</v>
      </c>
    </row>
    <row r="743" spans="1:24">
      <c r="A743" t="s">
        <v>9</v>
      </c>
      <c r="B743" t="s">
        <v>14</v>
      </c>
      <c r="C743" t="s">
        <v>14</v>
      </c>
      <c r="D743" t="s">
        <v>117</v>
      </c>
      <c r="E743" t="s">
        <v>118</v>
      </c>
      <c r="F743" s="54">
        <v>41579</v>
      </c>
      <c r="G743" t="s">
        <v>72</v>
      </c>
      <c r="H743" t="s">
        <v>999</v>
      </c>
      <c r="I743" t="s">
        <v>1000</v>
      </c>
      <c r="J743" t="s">
        <v>132</v>
      </c>
      <c r="K743" t="s">
        <v>1001</v>
      </c>
      <c r="L743" t="s">
        <v>1002</v>
      </c>
      <c r="M743" t="s">
        <v>1003</v>
      </c>
      <c r="N743" t="s">
        <v>85</v>
      </c>
      <c r="O743" t="s">
        <v>199</v>
      </c>
      <c r="P743">
        <v>1696.4700000000018</v>
      </c>
      <c r="Q743" t="s">
        <v>1005</v>
      </c>
      <c r="R743" t="s">
        <v>75</v>
      </c>
      <c r="S743" t="s">
        <v>170</v>
      </c>
      <c r="T743" t="s">
        <v>178</v>
      </c>
      <c r="U743" t="s">
        <v>179</v>
      </c>
      <c r="V743" t="s">
        <v>180</v>
      </c>
      <c r="W743" t="s">
        <v>10731</v>
      </c>
      <c r="X743" t="s">
        <v>10739</v>
      </c>
    </row>
    <row r="744" spans="1:24">
      <c r="A744" t="s">
        <v>9</v>
      </c>
      <c r="B744" t="s">
        <v>14</v>
      </c>
      <c r="C744" t="s">
        <v>14</v>
      </c>
      <c r="D744" t="s">
        <v>117</v>
      </c>
      <c r="E744" t="s">
        <v>118</v>
      </c>
      <c r="F744" s="54">
        <v>41579</v>
      </c>
      <c r="G744" t="s">
        <v>72</v>
      </c>
      <c r="H744" t="s">
        <v>999</v>
      </c>
      <c r="I744" t="s">
        <v>1000</v>
      </c>
      <c r="J744" t="s">
        <v>132</v>
      </c>
      <c r="K744" t="s">
        <v>1001</v>
      </c>
      <c r="L744" t="s">
        <v>1002</v>
      </c>
      <c r="M744" t="s">
        <v>1003</v>
      </c>
      <c r="N744" t="s">
        <v>85</v>
      </c>
      <c r="O744" t="s">
        <v>199</v>
      </c>
      <c r="P744">
        <v>3422.1600000000035</v>
      </c>
      <c r="Q744" t="s">
        <v>1005</v>
      </c>
      <c r="R744" t="s">
        <v>75</v>
      </c>
      <c r="S744" t="s">
        <v>170</v>
      </c>
      <c r="T744" t="s">
        <v>178</v>
      </c>
      <c r="U744" t="s">
        <v>179</v>
      </c>
      <c r="V744" t="s">
        <v>180</v>
      </c>
      <c r="W744" t="s">
        <v>10731</v>
      </c>
      <c r="X744" t="s">
        <v>10739</v>
      </c>
    </row>
    <row r="745" spans="1:24">
      <c r="A745" t="s">
        <v>9</v>
      </c>
      <c r="B745" t="s">
        <v>14</v>
      </c>
      <c r="C745" t="s">
        <v>14</v>
      </c>
      <c r="D745" t="s">
        <v>117</v>
      </c>
      <c r="E745" t="s">
        <v>118</v>
      </c>
      <c r="F745" s="54">
        <v>41579</v>
      </c>
      <c r="G745" t="s">
        <v>72</v>
      </c>
      <c r="H745" t="s">
        <v>999</v>
      </c>
      <c r="I745" t="s">
        <v>1000</v>
      </c>
      <c r="J745" t="s">
        <v>132</v>
      </c>
      <c r="K745" t="s">
        <v>1001</v>
      </c>
      <c r="L745" t="s">
        <v>1002</v>
      </c>
      <c r="M745" t="s">
        <v>1003</v>
      </c>
      <c r="N745" t="s">
        <v>85</v>
      </c>
      <c r="O745" t="s">
        <v>199</v>
      </c>
      <c r="P745">
        <v>1696.4700000000018</v>
      </c>
      <c r="Q745" t="s">
        <v>1005</v>
      </c>
      <c r="R745" t="s">
        <v>75</v>
      </c>
      <c r="S745" t="s">
        <v>170</v>
      </c>
      <c r="T745" t="s">
        <v>178</v>
      </c>
      <c r="U745" t="s">
        <v>179</v>
      </c>
      <c r="V745" t="s">
        <v>180</v>
      </c>
      <c r="W745" t="s">
        <v>10731</v>
      </c>
      <c r="X745" t="s">
        <v>10739</v>
      </c>
    </row>
    <row r="746" spans="1:24">
      <c r="A746" t="s">
        <v>9</v>
      </c>
      <c r="B746" t="s">
        <v>14</v>
      </c>
      <c r="C746" t="s">
        <v>14</v>
      </c>
      <c r="D746" t="s">
        <v>117</v>
      </c>
      <c r="E746" t="s">
        <v>118</v>
      </c>
      <c r="F746" s="54">
        <v>41579</v>
      </c>
      <c r="G746" t="s">
        <v>72</v>
      </c>
      <c r="H746" t="s">
        <v>999</v>
      </c>
      <c r="I746" t="s">
        <v>1000</v>
      </c>
      <c r="J746" t="s">
        <v>132</v>
      </c>
      <c r="K746" t="s">
        <v>1001</v>
      </c>
      <c r="L746" t="s">
        <v>1002</v>
      </c>
      <c r="M746" t="s">
        <v>1003</v>
      </c>
      <c r="N746" t="s">
        <v>85</v>
      </c>
      <c r="O746" t="s">
        <v>199</v>
      </c>
      <c r="P746">
        <v>523.27000000000055</v>
      </c>
      <c r="Q746" t="s">
        <v>1005</v>
      </c>
      <c r="R746" t="s">
        <v>75</v>
      </c>
      <c r="S746" t="s">
        <v>170</v>
      </c>
      <c r="T746" t="s">
        <v>178</v>
      </c>
      <c r="U746" t="s">
        <v>179</v>
      </c>
      <c r="V746" t="s">
        <v>180</v>
      </c>
      <c r="W746" t="s">
        <v>10731</v>
      </c>
      <c r="X746" t="s">
        <v>10739</v>
      </c>
    </row>
    <row r="747" spans="1:24">
      <c r="A747" t="s">
        <v>9</v>
      </c>
      <c r="B747" t="s">
        <v>14</v>
      </c>
      <c r="C747" t="s">
        <v>14</v>
      </c>
      <c r="D747" t="s">
        <v>117</v>
      </c>
      <c r="E747" t="s">
        <v>118</v>
      </c>
      <c r="F747" s="54">
        <v>41579</v>
      </c>
      <c r="G747" t="s">
        <v>72</v>
      </c>
      <c r="H747" t="s">
        <v>999</v>
      </c>
      <c r="I747" t="s">
        <v>1000</v>
      </c>
      <c r="J747" t="s">
        <v>132</v>
      </c>
      <c r="K747" t="s">
        <v>1001</v>
      </c>
      <c r="L747" t="s">
        <v>1002</v>
      </c>
      <c r="M747" t="s">
        <v>1003</v>
      </c>
      <c r="N747" t="s">
        <v>85</v>
      </c>
      <c r="O747" t="s">
        <v>199</v>
      </c>
      <c r="P747">
        <v>1413.6500000000017</v>
      </c>
      <c r="Q747" t="s">
        <v>1005</v>
      </c>
      <c r="R747" t="s">
        <v>75</v>
      </c>
      <c r="S747" t="s">
        <v>170</v>
      </c>
      <c r="T747" t="s">
        <v>178</v>
      </c>
      <c r="U747" t="s">
        <v>179</v>
      </c>
      <c r="V747" t="s">
        <v>180</v>
      </c>
      <c r="W747" t="s">
        <v>10731</v>
      </c>
      <c r="X747" t="s">
        <v>10739</v>
      </c>
    </row>
    <row r="748" spans="1:24">
      <c r="A748" t="s">
        <v>9</v>
      </c>
      <c r="B748" t="s">
        <v>14</v>
      </c>
      <c r="C748" t="s">
        <v>14</v>
      </c>
      <c r="D748" t="s">
        <v>117</v>
      </c>
      <c r="E748" t="s">
        <v>118</v>
      </c>
      <c r="F748" s="54">
        <v>41579</v>
      </c>
      <c r="G748" t="s">
        <v>72</v>
      </c>
      <c r="H748" t="s">
        <v>999</v>
      </c>
      <c r="I748" t="s">
        <v>1000</v>
      </c>
      <c r="J748" t="s">
        <v>132</v>
      </c>
      <c r="K748" t="s">
        <v>1001</v>
      </c>
      <c r="L748" t="s">
        <v>1002</v>
      </c>
      <c r="M748" t="s">
        <v>1003</v>
      </c>
      <c r="N748" t="s">
        <v>85</v>
      </c>
      <c r="O748" t="s">
        <v>199</v>
      </c>
      <c r="P748">
        <v>1744.080000000002</v>
      </c>
      <c r="Q748" t="s">
        <v>1005</v>
      </c>
      <c r="R748" t="s">
        <v>75</v>
      </c>
      <c r="S748" t="s">
        <v>170</v>
      </c>
      <c r="T748" t="s">
        <v>178</v>
      </c>
      <c r="U748" t="s">
        <v>179</v>
      </c>
      <c r="V748" t="s">
        <v>180</v>
      </c>
      <c r="W748" t="s">
        <v>10731</v>
      </c>
      <c r="X748" t="s">
        <v>10739</v>
      </c>
    </row>
    <row r="749" spans="1:24">
      <c r="A749" t="s">
        <v>9</v>
      </c>
      <c r="B749" t="s">
        <v>14</v>
      </c>
      <c r="C749" t="s">
        <v>14</v>
      </c>
      <c r="D749" t="s">
        <v>117</v>
      </c>
      <c r="E749" t="s">
        <v>118</v>
      </c>
      <c r="F749" s="54">
        <v>41579</v>
      </c>
      <c r="G749" t="s">
        <v>72</v>
      </c>
      <c r="H749" t="s">
        <v>999</v>
      </c>
      <c r="I749" t="s">
        <v>1000</v>
      </c>
      <c r="J749" t="s">
        <v>132</v>
      </c>
      <c r="K749" t="s">
        <v>1001</v>
      </c>
      <c r="L749" t="s">
        <v>1002</v>
      </c>
      <c r="M749" t="s">
        <v>1003</v>
      </c>
      <c r="N749" t="s">
        <v>85</v>
      </c>
      <c r="O749" t="s">
        <v>199</v>
      </c>
      <c r="P749">
        <v>5089.4100000000053</v>
      </c>
      <c r="Q749" t="s">
        <v>1005</v>
      </c>
      <c r="R749" t="s">
        <v>75</v>
      </c>
      <c r="S749" t="s">
        <v>170</v>
      </c>
      <c r="T749" t="s">
        <v>178</v>
      </c>
      <c r="U749" t="s">
        <v>179</v>
      </c>
      <c r="V749" t="s">
        <v>180</v>
      </c>
      <c r="W749" t="s">
        <v>10731</v>
      </c>
      <c r="X749" t="s">
        <v>10739</v>
      </c>
    </row>
    <row r="750" spans="1:24">
      <c r="A750" t="s">
        <v>9</v>
      </c>
      <c r="B750" t="s">
        <v>14</v>
      </c>
      <c r="C750" t="s">
        <v>14</v>
      </c>
      <c r="D750" t="s">
        <v>117</v>
      </c>
      <c r="E750" t="s">
        <v>118</v>
      </c>
      <c r="F750" s="54">
        <v>41579</v>
      </c>
      <c r="G750" t="s">
        <v>72</v>
      </c>
      <c r="H750" t="s">
        <v>999</v>
      </c>
      <c r="I750" t="s">
        <v>1000</v>
      </c>
      <c r="J750" t="s">
        <v>132</v>
      </c>
      <c r="K750" t="s">
        <v>1001</v>
      </c>
      <c r="L750" t="s">
        <v>1002</v>
      </c>
      <c r="M750" t="s">
        <v>1003</v>
      </c>
      <c r="N750" t="s">
        <v>85</v>
      </c>
      <c r="O750" t="s">
        <v>199</v>
      </c>
      <c r="P750">
        <v>622.21000000000072</v>
      </c>
      <c r="Q750" t="s">
        <v>1005</v>
      </c>
      <c r="R750" t="s">
        <v>75</v>
      </c>
      <c r="S750" t="s">
        <v>170</v>
      </c>
      <c r="T750" t="s">
        <v>178</v>
      </c>
      <c r="U750" t="s">
        <v>179</v>
      </c>
      <c r="V750" t="s">
        <v>180</v>
      </c>
      <c r="W750" t="s">
        <v>10731</v>
      </c>
      <c r="X750" t="s">
        <v>10739</v>
      </c>
    </row>
    <row r="751" spans="1:24">
      <c r="A751" t="s">
        <v>9</v>
      </c>
      <c r="B751" t="s">
        <v>14</v>
      </c>
      <c r="C751" t="s">
        <v>14</v>
      </c>
      <c r="D751" t="s">
        <v>117</v>
      </c>
      <c r="E751" t="s">
        <v>118</v>
      </c>
      <c r="F751" s="54">
        <v>41579</v>
      </c>
      <c r="G751" t="s">
        <v>72</v>
      </c>
      <c r="H751" t="s">
        <v>999</v>
      </c>
      <c r="I751" t="s">
        <v>1000</v>
      </c>
      <c r="J751" t="s">
        <v>132</v>
      </c>
      <c r="K751" t="s">
        <v>1001</v>
      </c>
      <c r="L751" t="s">
        <v>1002</v>
      </c>
      <c r="M751" t="s">
        <v>1003</v>
      </c>
      <c r="N751" t="s">
        <v>85</v>
      </c>
      <c r="O751" t="s">
        <v>199</v>
      </c>
      <c r="P751">
        <v>2074.0400000000022</v>
      </c>
      <c r="Q751" t="s">
        <v>1005</v>
      </c>
      <c r="R751" t="s">
        <v>75</v>
      </c>
      <c r="S751" t="s">
        <v>170</v>
      </c>
      <c r="T751" t="s">
        <v>178</v>
      </c>
      <c r="U751" t="s">
        <v>179</v>
      </c>
      <c r="V751" t="s">
        <v>180</v>
      </c>
      <c r="W751" t="s">
        <v>10731</v>
      </c>
      <c r="X751" t="s">
        <v>10739</v>
      </c>
    </row>
    <row r="752" spans="1:24">
      <c r="A752" t="s">
        <v>9</v>
      </c>
      <c r="B752" t="s">
        <v>14</v>
      </c>
      <c r="C752" t="s">
        <v>14</v>
      </c>
      <c r="D752" t="s">
        <v>117</v>
      </c>
      <c r="E752" t="s">
        <v>118</v>
      </c>
      <c r="F752" s="54">
        <v>41579</v>
      </c>
      <c r="G752" t="s">
        <v>72</v>
      </c>
      <c r="H752" t="s">
        <v>999</v>
      </c>
      <c r="I752" t="s">
        <v>1000</v>
      </c>
      <c r="J752" t="s">
        <v>132</v>
      </c>
      <c r="K752" t="s">
        <v>1001</v>
      </c>
      <c r="L752" t="s">
        <v>1002</v>
      </c>
      <c r="M752" t="s">
        <v>1003</v>
      </c>
      <c r="N752" t="s">
        <v>85</v>
      </c>
      <c r="O752" t="s">
        <v>199</v>
      </c>
      <c r="P752">
        <v>282.82000000000033</v>
      </c>
      <c r="Q752" t="s">
        <v>1005</v>
      </c>
      <c r="R752" t="s">
        <v>75</v>
      </c>
      <c r="S752" t="s">
        <v>170</v>
      </c>
      <c r="T752" t="s">
        <v>178</v>
      </c>
      <c r="U752" t="s">
        <v>179</v>
      </c>
      <c r="V752" t="s">
        <v>180</v>
      </c>
      <c r="W752" t="s">
        <v>10731</v>
      </c>
      <c r="X752" t="s">
        <v>10739</v>
      </c>
    </row>
    <row r="753" spans="1:24">
      <c r="A753" t="s">
        <v>9</v>
      </c>
      <c r="B753" t="s">
        <v>14</v>
      </c>
      <c r="C753" t="s">
        <v>14</v>
      </c>
      <c r="D753" t="s">
        <v>117</v>
      </c>
      <c r="E753" t="s">
        <v>118</v>
      </c>
      <c r="F753" s="54">
        <v>41579</v>
      </c>
      <c r="G753" t="s">
        <v>72</v>
      </c>
      <c r="H753" t="s">
        <v>999</v>
      </c>
      <c r="I753" t="s">
        <v>1000</v>
      </c>
      <c r="J753" t="s">
        <v>132</v>
      </c>
      <c r="K753" t="s">
        <v>1001</v>
      </c>
      <c r="L753" t="s">
        <v>1002</v>
      </c>
      <c r="M753" t="s">
        <v>1003</v>
      </c>
      <c r="N753" t="s">
        <v>85</v>
      </c>
      <c r="O753" t="s">
        <v>199</v>
      </c>
      <c r="P753">
        <v>5089.4100000000053</v>
      </c>
      <c r="Q753" t="s">
        <v>1005</v>
      </c>
      <c r="R753" t="s">
        <v>75</v>
      </c>
      <c r="S753" t="s">
        <v>170</v>
      </c>
      <c r="T753" t="s">
        <v>178</v>
      </c>
      <c r="U753" t="s">
        <v>179</v>
      </c>
      <c r="V753" t="s">
        <v>180</v>
      </c>
      <c r="W753" t="s">
        <v>10731</v>
      </c>
      <c r="X753" t="s">
        <v>10739</v>
      </c>
    </row>
    <row r="754" spans="1:24">
      <c r="A754" t="s">
        <v>9</v>
      </c>
      <c r="B754" t="s">
        <v>14</v>
      </c>
      <c r="C754" t="s">
        <v>14</v>
      </c>
      <c r="D754" t="s">
        <v>117</v>
      </c>
      <c r="E754" t="s">
        <v>118</v>
      </c>
      <c r="F754" s="54">
        <v>41579</v>
      </c>
      <c r="G754" t="s">
        <v>72</v>
      </c>
      <c r="H754" t="s">
        <v>999</v>
      </c>
      <c r="I754" t="s">
        <v>1000</v>
      </c>
      <c r="J754" t="s">
        <v>132</v>
      </c>
      <c r="K754" t="s">
        <v>1001</v>
      </c>
      <c r="L754" t="s">
        <v>1002</v>
      </c>
      <c r="M754" t="s">
        <v>1003</v>
      </c>
      <c r="N754" t="s">
        <v>85</v>
      </c>
      <c r="O754" t="s">
        <v>199</v>
      </c>
      <c r="P754">
        <v>537.36000000000058</v>
      </c>
      <c r="Q754" t="s">
        <v>1005</v>
      </c>
      <c r="R754" t="s">
        <v>75</v>
      </c>
      <c r="S754" t="s">
        <v>170</v>
      </c>
      <c r="T754" t="s">
        <v>178</v>
      </c>
      <c r="U754" t="s">
        <v>179</v>
      </c>
      <c r="V754" t="s">
        <v>180</v>
      </c>
      <c r="W754" t="s">
        <v>10731</v>
      </c>
      <c r="X754" t="s">
        <v>10739</v>
      </c>
    </row>
    <row r="755" spans="1:24">
      <c r="A755" t="s">
        <v>9</v>
      </c>
      <c r="B755" t="s">
        <v>14</v>
      </c>
      <c r="C755" t="s">
        <v>14</v>
      </c>
      <c r="D755" t="s">
        <v>117</v>
      </c>
      <c r="E755" t="s">
        <v>118</v>
      </c>
      <c r="F755" s="54">
        <v>41579</v>
      </c>
      <c r="G755" t="s">
        <v>72</v>
      </c>
      <c r="H755" t="s">
        <v>999</v>
      </c>
      <c r="I755" t="s">
        <v>1000</v>
      </c>
      <c r="J755" t="s">
        <v>132</v>
      </c>
      <c r="K755" t="s">
        <v>1001</v>
      </c>
      <c r="L755" t="s">
        <v>1002</v>
      </c>
      <c r="M755" t="s">
        <v>1003</v>
      </c>
      <c r="N755" t="s">
        <v>85</v>
      </c>
      <c r="O755" t="s">
        <v>199</v>
      </c>
      <c r="P755">
        <v>1791.2100000000021</v>
      </c>
      <c r="Q755" t="s">
        <v>1005</v>
      </c>
      <c r="R755" t="s">
        <v>75</v>
      </c>
      <c r="S755" t="s">
        <v>170</v>
      </c>
      <c r="T755" t="s">
        <v>178</v>
      </c>
      <c r="U755" t="s">
        <v>179</v>
      </c>
      <c r="V755" t="s">
        <v>180</v>
      </c>
      <c r="W755" t="s">
        <v>10731</v>
      </c>
      <c r="X755" t="s">
        <v>10739</v>
      </c>
    </row>
    <row r="756" spans="1:24">
      <c r="A756" t="s">
        <v>9</v>
      </c>
      <c r="B756" t="s">
        <v>14</v>
      </c>
      <c r="C756" t="s">
        <v>14</v>
      </c>
      <c r="D756" t="s">
        <v>117</v>
      </c>
      <c r="E756" t="s">
        <v>118</v>
      </c>
      <c r="F756" s="54">
        <v>41579</v>
      </c>
      <c r="G756" t="s">
        <v>72</v>
      </c>
      <c r="H756" t="s">
        <v>999</v>
      </c>
      <c r="I756" t="s">
        <v>1000</v>
      </c>
      <c r="J756" t="s">
        <v>132</v>
      </c>
      <c r="K756" t="s">
        <v>1001</v>
      </c>
      <c r="L756" t="s">
        <v>1002</v>
      </c>
      <c r="M756" t="s">
        <v>1003</v>
      </c>
      <c r="N756" t="s">
        <v>85</v>
      </c>
      <c r="O756" t="s">
        <v>199</v>
      </c>
      <c r="P756">
        <v>67205.520000000077</v>
      </c>
      <c r="Q756" t="s">
        <v>1005</v>
      </c>
      <c r="R756" t="s">
        <v>75</v>
      </c>
      <c r="S756" t="s">
        <v>170</v>
      </c>
      <c r="T756" t="s">
        <v>178</v>
      </c>
      <c r="U756" t="s">
        <v>179</v>
      </c>
      <c r="V756" t="s">
        <v>180</v>
      </c>
      <c r="W756" t="s">
        <v>10731</v>
      </c>
      <c r="X756" t="s">
        <v>10739</v>
      </c>
    </row>
    <row r="757" spans="1:24">
      <c r="A757" t="s">
        <v>9</v>
      </c>
      <c r="B757" t="s">
        <v>14</v>
      </c>
      <c r="C757" t="s">
        <v>14</v>
      </c>
      <c r="D757" t="s">
        <v>117</v>
      </c>
      <c r="E757" t="s">
        <v>118</v>
      </c>
      <c r="F757" s="54">
        <v>41579</v>
      </c>
      <c r="G757" t="s">
        <v>72</v>
      </c>
      <c r="H757" t="s">
        <v>999</v>
      </c>
      <c r="I757" t="s">
        <v>1000</v>
      </c>
      <c r="J757" t="s">
        <v>132</v>
      </c>
      <c r="K757" t="s">
        <v>1001</v>
      </c>
      <c r="L757" t="s">
        <v>1002</v>
      </c>
      <c r="M757" t="s">
        <v>1003</v>
      </c>
      <c r="N757" t="s">
        <v>85</v>
      </c>
      <c r="O757" t="s">
        <v>199</v>
      </c>
      <c r="P757">
        <v>4107.0000000000045</v>
      </c>
      <c r="Q757" t="s">
        <v>1005</v>
      </c>
      <c r="R757" t="s">
        <v>75</v>
      </c>
      <c r="S757" t="s">
        <v>170</v>
      </c>
      <c r="T757" t="s">
        <v>178</v>
      </c>
      <c r="U757" t="s">
        <v>179</v>
      </c>
      <c r="V757" t="s">
        <v>180</v>
      </c>
      <c r="W757" t="s">
        <v>10731</v>
      </c>
      <c r="X757" t="s">
        <v>10739</v>
      </c>
    </row>
    <row r="758" spans="1:24">
      <c r="A758" t="s">
        <v>9</v>
      </c>
      <c r="B758" t="s">
        <v>14</v>
      </c>
      <c r="C758" t="s">
        <v>14</v>
      </c>
      <c r="D758" t="s">
        <v>117</v>
      </c>
      <c r="E758" t="s">
        <v>118</v>
      </c>
      <c r="F758" s="54">
        <v>41579</v>
      </c>
      <c r="G758" t="s">
        <v>72</v>
      </c>
      <c r="H758" t="s">
        <v>999</v>
      </c>
      <c r="I758" t="s">
        <v>1000</v>
      </c>
      <c r="J758" t="s">
        <v>132</v>
      </c>
      <c r="K758" t="s">
        <v>1001</v>
      </c>
      <c r="L758" t="s">
        <v>1002</v>
      </c>
      <c r="M758" t="s">
        <v>1003</v>
      </c>
      <c r="N758" t="s">
        <v>85</v>
      </c>
      <c r="O758" t="s">
        <v>199</v>
      </c>
      <c r="P758">
        <v>52.740000000000059</v>
      </c>
      <c r="Q758" t="s">
        <v>1005</v>
      </c>
      <c r="R758" t="s">
        <v>75</v>
      </c>
      <c r="S758" t="s">
        <v>170</v>
      </c>
      <c r="T758" t="s">
        <v>178</v>
      </c>
      <c r="U758" t="s">
        <v>179</v>
      </c>
      <c r="V758" t="s">
        <v>180</v>
      </c>
      <c r="W758" t="s">
        <v>10731</v>
      </c>
      <c r="X758" t="s">
        <v>10739</v>
      </c>
    </row>
    <row r="759" spans="1:24">
      <c r="A759" t="s">
        <v>9</v>
      </c>
      <c r="B759" t="s">
        <v>14</v>
      </c>
      <c r="C759" t="s">
        <v>14</v>
      </c>
      <c r="D759" t="s">
        <v>117</v>
      </c>
      <c r="E759" t="s">
        <v>118</v>
      </c>
      <c r="F759" s="54">
        <v>41579</v>
      </c>
      <c r="G759" t="s">
        <v>72</v>
      </c>
      <c r="H759" t="s">
        <v>999</v>
      </c>
      <c r="I759" t="s">
        <v>1000</v>
      </c>
      <c r="J759" t="s">
        <v>132</v>
      </c>
      <c r="K759" t="s">
        <v>1001</v>
      </c>
      <c r="L759" t="s">
        <v>1002</v>
      </c>
      <c r="M759" t="s">
        <v>1003</v>
      </c>
      <c r="N759" t="s">
        <v>85</v>
      </c>
      <c r="O759" t="s">
        <v>199</v>
      </c>
      <c r="P759">
        <v>52.740000000000059</v>
      </c>
      <c r="Q759" t="s">
        <v>1005</v>
      </c>
      <c r="R759" t="s">
        <v>75</v>
      </c>
      <c r="S759" t="s">
        <v>170</v>
      </c>
      <c r="T759" t="s">
        <v>178</v>
      </c>
      <c r="U759" t="s">
        <v>179</v>
      </c>
      <c r="V759" t="s">
        <v>180</v>
      </c>
      <c r="W759" t="s">
        <v>10731</v>
      </c>
      <c r="X759" t="s">
        <v>10739</v>
      </c>
    </row>
    <row r="760" spans="1:24">
      <c r="A760" t="s">
        <v>9</v>
      </c>
      <c r="B760" t="s">
        <v>14</v>
      </c>
      <c r="C760" t="s">
        <v>14</v>
      </c>
      <c r="D760" t="s">
        <v>117</v>
      </c>
      <c r="E760" t="s">
        <v>118</v>
      </c>
      <c r="F760" s="54">
        <v>41579</v>
      </c>
      <c r="G760" t="s">
        <v>72</v>
      </c>
      <c r="H760" t="s">
        <v>999</v>
      </c>
      <c r="I760" t="s">
        <v>1000</v>
      </c>
      <c r="J760" t="s">
        <v>132</v>
      </c>
      <c r="K760" t="s">
        <v>1001</v>
      </c>
      <c r="L760" t="s">
        <v>1002</v>
      </c>
      <c r="M760" t="s">
        <v>1003</v>
      </c>
      <c r="N760" t="s">
        <v>85</v>
      </c>
      <c r="O760" t="s">
        <v>199</v>
      </c>
      <c r="P760">
        <v>175.01000000000019</v>
      </c>
      <c r="Q760" t="s">
        <v>1005</v>
      </c>
      <c r="R760" t="s">
        <v>75</v>
      </c>
      <c r="S760" t="s">
        <v>170</v>
      </c>
      <c r="T760" t="s">
        <v>178</v>
      </c>
      <c r="U760" t="s">
        <v>179</v>
      </c>
      <c r="V760" t="s">
        <v>180</v>
      </c>
      <c r="W760" t="s">
        <v>10731</v>
      </c>
      <c r="X760" t="s">
        <v>10739</v>
      </c>
    </row>
    <row r="761" spans="1:24">
      <c r="A761" t="s">
        <v>9</v>
      </c>
      <c r="B761" t="s">
        <v>14</v>
      </c>
      <c r="C761" t="s">
        <v>14</v>
      </c>
      <c r="D761" t="s">
        <v>117</v>
      </c>
      <c r="E761" t="s">
        <v>118</v>
      </c>
      <c r="F761" s="54">
        <v>41579</v>
      </c>
      <c r="G761" t="s">
        <v>72</v>
      </c>
      <c r="H761" t="s">
        <v>999</v>
      </c>
      <c r="I761" t="s">
        <v>1000</v>
      </c>
      <c r="J761" t="s">
        <v>132</v>
      </c>
      <c r="K761" t="s">
        <v>1001</v>
      </c>
      <c r="L761" t="s">
        <v>1002</v>
      </c>
      <c r="M761" t="s">
        <v>1003</v>
      </c>
      <c r="N761" t="s">
        <v>85</v>
      </c>
      <c r="O761" t="s">
        <v>199</v>
      </c>
      <c r="P761">
        <v>52.360000000000056</v>
      </c>
      <c r="Q761" t="s">
        <v>1005</v>
      </c>
      <c r="R761" t="s">
        <v>75</v>
      </c>
      <c r="S761" t="s">
        <v>170</v>
      </c>
      <c r="T761" t="s">
        <v>178</v>
      </c>
      <c r="U761" t="s">
        <v>179</v>
      </c>
      <c r="V761" t="s">
        <v>180</v>
      </c>
      <c r="W761" t="s">
        <v>10731</v>
      </c>
      <c r="X761" t="s">
        <v>10739</v>
      </c>
    </row>
    <row r="762" spans="1:24">
      <c r="A762" t="s">
        <v>9</v>
      </c>
      <c r="B762" t="s">
        <v>14</v>
      </c>
      <c r="C762" t="s">
        <v>14</v>
      </c>
      <c r="D762" t="s">
        <v>117</v>
      </c>
      <c r="E762" t="s">
        <v>118</v>
      </c>
      <c r="F762" s="54">
        <v>41579</v>
      </c>
      <c r="G762" t="s">
        <v>119</v>
      </c>
      <c r="H762" t="s">
        <v>999</v>
      </c>
      <c r="I762" t="s">
        <v>1000</v>
      </c>
      <c r="J762" t="s">
        <v>132</v>
      </c>
      <c r="K762" t="s">
        <v>1001</v>
      </c>
      <c r="L762" t="s">
        <v>1002</v>
      </c>
      <c r="M762" t="s">
        <v>1003</v>
      </c>
      <c r="N762" t="s">
        <v>85</v>
      </c>
      <c r="O762" t="s">
        <v>199</v>
      </c>
      <c r="P762">
        <v>9334.0000000000109</v>
      </c>
      <c r="Q762" t="s">
        <v>1005</v>
      </c>
      <c r="R762" t="s">
        <v>75</v>
      </c>
      <c r="S762" t="s">
        <v>170</v>
      </c>
      <c r="T762" t="s">
        <v>178</v>
      </c>
      <c r="U762" t="s">
        <v>179</v>
      </c>
      <c r="V762" t="s">
        <v>180</v>
      </c>
      <c r="W762" t="s">
        <v>10731</v>
      </c>
      <c r="X762" t="s">
        <v>10739</v>
      </c>
    </row>
    <row r="763" spans="1:24">
      <c r="A763" t="s">
        <v>9</v>
      </c>
      <c r="B763" t="s">
        <v>14</v>
      </c>
      <c r="C763" t="s">
        <v>14</v>
      </c>
      <c r="D763" t="s">
        <v>117</v>
      </c>
      <c r="E763" t="s">
        <v>118</v>
      </c>
      <c r="F763" s="54">
        <v>41579</v>
      </c>
      <c r="G763" t="s">
        <v>72</v>
      </c>
      <c r="H763" t="s">
        <v>999</v>
      </c>
      <c r="I763" t="s">
        <v>1000</v>
      </c>
      <c r="J763" t="s">
        <v>132</v>
      </c>
      <c r="K763" t="s">
        <v>1001</v>
      </c>
      <c r="L763" t="s">
        <v>1002</v>
      </c>
      <c r="M763" t="s">
        <v>1003</v>
      </c>
      <c r="N763" t="s">
        <v>85</v>
      </c>
      <c r="O763" t="s">
        <v>199</v>
      </c>
      <c r="P763">
        <v>52.360000000000056</v>
      </c>
      <c r="Q763" t="s">
        <v>1005</v>
      </c>
      <c r="R763" t="s">
        <v>75</v>
      </c>
      <c r="S763" t="s">
        <v>170</v>
      </c>
      <c r="T763" t="s">
        <v>178</v>
      </c>
      <c r="U763" t="s">
        <v>179</v>
      </c>
      <c r="V763" t="s">
        <v>180</v>
      </c>
      <c r="W763" t="s">
        <v>10731</v>
      </c>
      <c r="X763" t="s">
        <v>10739</v>
      </c>
    </row>
    <row r="764" spans="1:24">
      <c r="A764" t="s">
        <v>9</v>
      </c>
      <c r="B764" t="s">
        <v>14</v>
      </c>
      <c r="C764" t="s">
        <v>14</v>
      </c>
      <c r="D764" t="s">
        <v>117</v>
      </c>
      <c r="E764" t="s">
        <v>118</v>
      </c>
      <c r="F764" s="54">
        <v>41579</v>
      </c>
      <c r="G764" t="s">
        <v>72</v>
      </c>
      <c r="H764" t="s">
        <v>999</v>
      </c>
      <c r="I764" t="s">
        <v>1000</v>
      </c>
      <c r="J764" t="s">
        <v>132</v>
      </c>
      <c r="K764" t="s">
        <v>1001</v>
      </c>
      <c r="L764" t="s">
        <v>1002</v>
      </c>
      <c r="M764" t="s">
        <v>1003</v>
      </c>
      <c r="N764" t="s">
        <v>85</v>
      </c>
      <c r="O764" t="s">
        <v>199</v>
      </c>
      <c r="P764">
        <v>174.55000000000021</v>
      </c>
      <c r="Q764" t="s">
        <v>1005</v>
      </c>
      <c r="R764" t="s">
        <v>75</v>
      </c>
      <c r="S764" t="s">
        <v>170</v>
      </c>
      <c r="T764" t="s">
        <v>178</v>
      </c>
      <c r="U764" t="s">
        <v>179</v>
      </c>
      <c r="V764" t="s">
        <v>180</v>
      </c>
      <c r="W764" t="s">
        <v>10731</v>
      </c>
      <c r="X764" t="s">
        <v>10739</v>
      </c>
    </row>
    <row r="765" spans="1:24">
      <c r="A765" t="s">
        <v>9</v>
      </c>
      <c r="B765" t="s">
        <v>14</v>
      </c>
      <c r="C765" t="s">
        <v>14</v>
      </c>
      <c r="D765" t="s">
        <v>117</v>
      </c>
      <c r="E765" t="s">
        <v>118</v>
      </c>
      <c r="F765" s="54">
        <v>41579</v>
      </c>
      <c r="G765" t="s">
        <v>119</v>
      </c>
      <c r="H765" t="s">
        <v>999</v>
      </c>
      <c r="I765" t="s">
        <v>1000</v>
      </c>
      <c r="J765" t="s">
        <v>132</v>
      </c>
      <c r="K765" t="s">
        <v>1001</v>
      </c>
      <c r="L765" t="s">
        <v>1002</v>
      </c>
      <c r="M765" t="s">
        <v>1003</v>
      </c>
      <c r="N765" t="s">
        <v>85</v>
      </c>
      <c r="O765" t="s">
        <v>199</v>
      </c>
      <c r="P765">
        <v>23335.250000000025</v>
      </c>
      <c r="Q765" t="s">
        <v>1005</v>
      </c>
      <c r="R765" t="s">
        <v>75</v>
      </c>
      <c r="S765" t="s">
        <v>170</v>
      </c>
      <c r="T765" t="s">
        <v>178</v>
      </c>
      <c r="U765" t="s">
        <v>179</v>
      </c>
      <c r="V765" t="s">
        <v>180</v>
      </c>
      <c r="W765" t="s">
        <v>10731</v>
      </c>
      <c r="X765" t="s">
        <v>10739</v>
      </c>
    </row>
    <row r="766" spans="1:24">
      <c r="A766" t="s">
        <v>9</v>
      </c>
      <c r="B766" t="s">
        <v>14</v>
      </c>
      <c r="C766" t="s">
        <v>14</v>
      </c>
      <c r="D766" t="s">
        <v>117</v>
      </c>
      <c r="E766" t="s">
        <v>118</v>
      </c>
      <c r="F766" s="54">
        <v>41579</v>
      </c>
      <c r="G766" t="s">
        <v>72</v>
      </c>
      <c r="H766" t="s">
        <v>999</v>
      </c>
      <c r="I766" t="s">
        <v>1000</v>
      </c>
      <c r="J766" t="s">
        <v>132</v>
      </c>
      <c r="K766" t="s">
        <v>1001</v>
      </c>
      <c r="L766" t="s">
        <v>1002</v>
      </c>
      <c r="M766" t="s">
        <v>1003</v>
      </c>
      <c r="N766" t="s">
        <v>85</v>
      </c>
      <c r="O766" t="s">
        <v>199</v>
      </c>
      <c r="P766">
        <v>28.560000000000031</v>
      </c>
      <c r="Q766" t="s">
        <v>1005</v>
      </c>
      <c r="R766" t="s">
        <v>75</v>
      </c>
      <c r="S766" t="s">
        <v>170</v>
      </c>
      <c r="T766" t="s">
        <v>178</v>
      </c>
      <c r="U766" t="s">
        <v>179</v>
      </c>
      <c r="V766" t="s">
        <v>180</v>
      </c>
      <c r="W766" t="s">
        <v>10731</v>
      </c>
      <c r="X766" t="s">
        <v>10739</v>
      </c>
    </row>
    <row r="767" spans="1:24">
      <c r="A767" t="s">
        <v>9</v>
      </c>
      <c r="B767" t="s">
        <v>14</v>
      </c>
      <c r="C767" t="s">
        <v>14</v>
      </c>
      <c r="D767" t="s">
        <v>117</v>
      </c>
      <c r="E767" t="s">
        <v>118</v>
      </c>
      <c r="F767" s="54">
        <v>41579</v>
      </c>
      <c r="G767" t="s">
        <v>119</v>
      </c>
      <c r="H767" t="s">
        <v>999</v>
      </c>
      <c r="I767" t="s">
        <v>1000</v>
      </c>
      <c r="J767" t="s">
        <v>132</v>
      </c>
      <c r="K767" t="s">
        <v>1001</v>
      </c>
      <c r="L767" t="s">
        <v>1002</v>
      </c>
      <c r="M767" t="s">
        <v>1003</v>
      </c>
      <c r="N767" t="s">
        <v>85</v>
      </c>
      <c r="O767" t="s">
        <v>199</v>
      </c>
      <c r="P767">
        <v>51338.000000000058</v>
      </c>
      <c r="Q767" t="s">
        <v>1005</v>
      </c>
      <c r="R767" t="s">
        <v>75</v>
      </c>
      <c r="S767" t="s">
        <v>170</v>
      </c>
      <c r="T767" t="s">
        <v>178</v>
      </c>
      <c r="U767" t="s">
        <v>179</v>
      </c>
      <c r="V767" t="s">
        <v>180</v>
      </c>
      <c r="W767" t="s">
        <v>10731</v>
      </c>
      <c r="X767" t="s">
        <v>10739</v>
      </c>
    </row>
    <row r="768" spans="1:24">
      <c r="A768" t="s">
        <v>9</v>
      </c>
      <c r="B768" t="s">
        <v>14</v>
      </c>
      <c r="C768" t="s">
        <v>14</v>
      </c>
      <c r="D768" t="s">
        <v>117</v>
      </c>
      <c r="E768" t="s">
        <v>118</v>
      </c>
      <c r="F768" s="54">
        <v>41579</v>
      </c>
      <c r="G768" t="s">
        <v>72</v>
      </c>
      <c r="H768" t="s">
        <v>999</v>
      </c>
      <c r="I768" t="s">
        <v>1000</v>
      </c>
      <c r="J768" t="s">
        <v>132</v>
      </c>
      <c r="K768" t="s">
        <v>1001</v>
      </c>
      <c r="L768" t="s">
        <v>1002</v>
      </c>
      <c r="M768" t="s">
        <v>1003</v>
      </c>
      <c r="N768" t="s">
        <v>85</v>
      </c>
      <c r="O768" t="s">
        <v>199</v>
      </c>
      <c r="P768">
        <v>28.560000000000031</v>
      </c>
      <c r="Q768" t="s">
        <v>1005</v>
      </c>
      <c r="R768" t="s">
        <v>75</v>
      </c>
      <c r="S768" t="s">
        <v>170</v>
      </c>
      <c r="T768" t="s">
        <v>178</v>
      </c>
      <c r="U768" t="s">
        <v>179</v>
      </c>
      <c r="V768" t="s">
        <v>180</v>
      </c>
      <c r="W768" t="s">
        <v>10731</v>
      </c>
      <c r="X768" t="s">
        <v>10739</v>
      </c>
    </row>
    <row r="769" spans="1:24">
      <c r="A769" t="s">
        <v>9</v>
      </c>
      <c r="B769" t="s">
        <v>14</v>
      </c>
      <c r="C769" t="s">
        <v>14</v>
      </c>
      <c r="D769" t="s">
        <v>117</v>
      </c>
      <c r="E769" t="s">
        <v>118</v>
      </c>
      <c r="F769" s="54">
        <v>41579</v>
      </c>
      <c r="G769" t="s">
        <v>119</v>
      </c>
      <c r="H769" t="s">
        <v>999</v>
      </c>
      <c r="I769" t="s">
        <v>1000</v>
      </c>
      <c r="J769" t="s">
        <v>132</v>
      </c>
      <c r="K769" t="s">
        <v>1001</v>
      </c>
      <c r="L769" t="s">
        <v>1002</v>
      </c>
      <c r="M769" t="s">
        <v>1003</v>
      </c>
      <c r="N769" t="s">
        <v>85</v>
      </c>
      <c r="O769" t="s">
        <v>199</v>
      </c>
      <c r="P769">
        <v>14934.550000000016</v>
      </c>
      <c r="Q769" t="s">
        <v>1005</v>
      </c>
      <c r="R769" t="s">
        <v>75</v>
      </c>
      <c r="S769" t="s">
        <v>170</v>
      </c>
      <c r="T769" t="s">
        <v>178</v>
      </c>
      <c r="U769" t="s">
        <v>179</v>
      </c>
      <c r="V769" t="s">
        <v>180</v>
      </c>
      <c r="W769" t="s">
        <v>10731</v>
      </c>
      <c r="X769" t="s">
        <v>10739</v>
      </c>
    </row>
    <row r="770" spans="1:24">
      <c r="A770" t="s">
        <v>9</v>
      </c>
      <c r="B770" t="s">
        <v>14</v>
      </c>
      <c r="C770" t="s">
        <v>14</v>
      </c>
      <c r="D770" t="s">
        <v>117</v>
      </c>
      <c r="E770" t="s">
        <v>118</v>
      </c>
      <c r="F770" s="54">
        <v>41579</v>
      </c>
      <c r="G770" t="s">
        <v>72</v>
      </c>
      <c r="H770" t="s">
        <v>999</v>
      </c>
      <c r="I770" t="s">
        <v>1000</v>
      </c>
      <c r="J770" t="s">
        <v>132</v>
      </c>
      <c r="K770" t="s">
        <v>1001</v>
      </c>
      <c r="L770" t="s">
        <v>1002</v>
      </c>
      <c r="M770" t="s">
        <v>1003</v>
      </c>
      <c r="N770" t="s">
        <v>85</v>
      </c>
      <c r="O770" t="s">
        <v>199</v>
      </c>
      <c r="P770">
        <v>95.210000000000093</v>
      </c>
      <c r="Q770" t="s">
        <v>1005</v>
      </c>
      <c r="R770" t="s">
        <v>75</v>
      </c>
      <c r="S770" t="s">
        <v>170</v>
      </c>
      <c r="T770" t="s">
        <v>178</v>
      </c>
      <c r="U770" t="s">
        <v>179</v>
      </c>
      <c r="V770" t="s">
        <v>180</v>
      </c>
      <c r="W770" t="s">
        <v>10731</v>
      </c>
      <c r="X770" t="s">
        <v>10739</v>
      </c>
    </row>
    <row r="771" spans="1:24">
      <c r="A771" t="s">
        <v>9</v>
      </c>
      <c r="B771" t="s">
        <v>14</v>
      </c>
      <c r="C771" t="s">
        <v>14</v>
      </c>
      <c r="D771" t="s">
        <v>117</v>
      </c>
      <c r="E771" t="s">
        <v>118</v>
      </c>
      <c r="F771" s="54">
        <v>41579</v>
      </c>
      <c r="G771" t="s">
        <v>119</v>
      </c>
      <c r="H771" t="s">
        <v>999</v>
      </c>
      <c r="I771" t="s">
        <v>1000</v>
      </c>
      <c r="J771" t="s">
        <v>132</v>
      </c>
      <c r="K771" t="s">
        <v>1001</v>
      </c>
      <c r="L771" t="s">
        <v>1002</v>
      </c>
      <c r="M771" t="s">
        <v>1003</v>
      </c>
      <c r="N771" t="s">
        <v>85</v>
      </c>
      <c r="O771" t="s">
        <v>199</v>
      </c>
      <c r="P771">
        <v>3234.3000000000038</v>
      </c>
      <c r="Q771" t="s">
        <v>1005</v>
      </c>
      <c r="R771" t="s">
        <v>75</v>
      </c>
      <c r="S771" t="s">
        <v>170</v>
      </c>
      <c r="T771" t="s">
        <v>178</v>
      </c>
      <c r="U771" t="s">
        <v>179</v>
      </c>
      <c r="V771" t="s">
        <v>180</v>
      </c>
      <c r="W771" t="s">
        <v>10731</v>
      </c>
      <c r="X771" t="s">
        <v>10739</v>
      </c>
    </row>
    <row r="772" spans="1:24">
      <c r="A772" t="s">
        <v>9</v>
      </c>
      <c r="B772" t="s">
        <v>14</v>
      </c>
      <c r="C772" t="s">
        <v>14</v>
      </c>
      <c r="D772" t="s">
        <v>117</v>
      </c>
      <c r="E772" t="s">
        <v>118</v>
      </c>
      <c r="F772" s="54">
        <v>41579</v>
      </c>
      <c r="G772" t="s">
        <v>72</v>
      </c>
      <c r="H772" t="s">
        <v>999</v>
      </c>
      <c r="I772" t="s">
        <v>1000</v>
      </c>
      <c r="J772" t="s">
        <v>132</v>
      </c>
      <c r="K772" t="s">
        <v>1001</v>
      </c>
      <c r="L772" t="s">
        <v>1002</v>
      </c>
      <c r="M772" t="s">
        <v>1003</v>
      </c>
      <c r="N772" t="s">
        <v>85</v>
      </c>
      <c r="O772" t="s">
        <v>199</v>
      </c>
      <c r="P772">
        <v>49.000000000000057</v>
      </c>
      <c r="Q772" t="s">
        <v>1005</v>
      </c>
      <c r="R772" t="s">
        <v>75</v>
      </c>
      <c r="S772" t="s">
        <v>170</v>
      </c>
      <c r="T772" t="s">
        <v>178</v>
      </c>
      <c r="U772" t="s">
        <v>179</v>
      </c>
      <c r="V772" t="s">
        <v>180</v>
      </c>
      <c r="W772" t="s">
        <v>10731</v>
      </c>
      <c r="X772" t="s">
        <v>10739</v>
      </c>
    </row>
    <row r="773" spans="1:24">
      <c r="A773" t="s">
        <v>9</v>
      </c>
      <c r="B773" t="s">
        <v>14</v>
      </c>
      <c r="C773" t="s">
        <v>14</v>
      </c>
      <c r="D773" t="s">
        <v>117</v>
      </c>
      <c r="E773" t="s">
        <v>118</v>
      </c>
      <c r="F773" s="54">
        <v>41579</v>
      </c>
      <c r="G773" t="s">
        <v>119</v>
      </c>
      <c r="H773" t="s">
        <v>999</v>
      </c>
      <c r="I773" t="s">
        <v>1000</v>
      </c>
      <c r="J773" t="s">
        <v>132</v>
      </c>
      <c r="K773" t="s">
        <v>1001</v>
      </c>
      <c r="L773" t="s">
        <v>1002</v>
      </c>
      <c r="M773" t="s">
        <v>1003</v>
      </c>
      <c r="N773" t="s">
        <v>85</v>
      </c>
      <c r="O773" t="s">
        <v>199</v>
      </c>
      <c r="P773">
        <v>2100.0000000000023</v>
      </c>
      <c r="Q773" t="s">
        <v>1005</v>
      </c>
      <c r="R773" t="s">
        <v>75</v>
      </c>
      <c r="S773" t="s">
        <v>170</v>
      </c>
      <c r="T773" t="s">
        <v>178</v>
      </c>
      <c r="U773" t="s">
        <v>179</v>
      </c>
      <c r="V773" t="s">
        <v>180</v>
      </c>
      <c r="W773" t="s">
        <v>10731</v>
      </c>
      <c r="X773" t="s">
        <v>10739</v>
      </c>
    </row>
    <row r="774" spans="1:24">
      <c r="A774" t="s">
        <v>9</v>
      </c>
      <c r="B774" t="s">
        <v>14</v>
      </c>
      <c r="C774" t="s">
        <v>14</v>
      </c>
      <c r="D774" t="s">
        <v>117</v>
      </c>
      <c r="E774" t="s">
        <v>118</v>
      </c>
      <c r="F774" s="54">
        <v>41579</v>
      </c>
      <c r="G774" t="s">
        <v>72</v>
      </c>
      <c r="H774" t="s">
        <v>999</v>
      </c>
      <c r="I774" t="s">
        <v>1000</v>
      </c>
      <c r="J774" t="s">
        <v>132</v>
      </c>
      <c r="K774" t="s">
        <v>1001</v>
      </c>
      <c r="L774" t="s">
        <v>1002</v>
      </c>
      <c r="M774" t="s">
        <v>1003</v>
      </c>
      <c r="N774" t="s">
        <v>85</v>
      </c>
      <c r="O774" t="s">
        <v>199</v>
      </c>
      <c r="P774">
        <v>49.000000000000057</v>
      </c>
      <c r="Q774" t="s">
        <v>1005</v>
      </c>
      <c r="R774" t="s">
        <v>75</v>
      </c>
      <c r="S774" t="s">
        <v>170</v>
      </c>
      <c r="T774" t="s">
        <v>178</v>
      </c>
      <c r="U774" t="s">
        <v>179</v>
      </c>
      <c r="V774" t="s">
        <v>180</v>
      </c>
      <c r="W774" t="s">
        <v>10731</v>
      </c>
      <c r="X774" t="s">
        <v>10739</v>
      </c>
    </row>
    <row r="775" spans="1:24">
      <c r="A775" t="s">
        <v>9</v>
      </c>
      <c r="B775" t="s">
        <v>14</v>
      </c>
      <c r="C775" t="s">
        <v>14</v>
      </c>
      <c r="D775" t="s">
        <v>117</v>
      </c>
      <c r="E775" t="s">
        <v>118</v>
      </c>
      <c r="F775" s="54">
        <v>41579</v>
      </c>
      <c r="G775" t="s">
        <v>119</v>
      </c>
      <c r="H775" t="s">
        <v>999</v>
      </c>
      <c r="I775" t="s">
        <v>1000</v>
      </c>
      <c r="J775" t="s">
        <v>132</v>
      </c>
      <c r="K775" t="s">
        <v>1001</v>
      </c>
      <c r="L775" t="s">
        <v>1002</v>
      </c>
      <c r="M775" t="s">
        <v>1003</v>
      </c>
      <c r="N775" t="s">
        <v>85</v>
      </c>
      <c r="O775" t="s">
        <v>199</v>
      </c>
      <c r="P775">
        <v>2100.0000000000023</v>
      </c>
      <c r="Q775" t="s">
        <v>1005</v>
      </c>
      <c r="R775" t="s">
        <v>75</v>
      </c>
      <c r="S775" t="s">
        <v>170</v>
      </c>
      <c r="T775" t="s">
        <v>178</v>
      </c>
      <c r="U775" t="s">
        <v>179</v>
      </c>
      <c r="V775" t="s">
        <v>180</v>
      </c>
      <c r="W775" t="s">
        <v>10731</v>
      </c>
      <c r="X775" t="s">
        <v>10739</v>
      </c>
    </row>
    <row r="776" spans="1:24">
      <c r="A776" t="s">
        <v>9</v>
      </c>
      <c r="B776" t="s">
        <v>14</v>
      </c>
      <c r="C776" t="s">
        <v>14</v>
      </c>
      <c r="D776" t="s">
        <v>117</v>
      </c>
      <c r="E776" t="s">
        <v>118</v>
      </c>
      <c r="F776" s="54">
        <v>41579</v>
      </c>
      <c r="G776" t="s">
        <v>72</v>
      </c>
      <c r="H776" t="s">
        <v>999</v>
      </c>
      <c r="I776" t="s">
        <v>1000</v>
      </c>
      <c r="J776" t="s">
        <v>132</v>
      </c>
      <c r="K776" t="s">
        <v>1001</v>
      </c>
      <c r="L776" t="s">
        <v>1002</v>
      </c>
      <c r="M776" t="s">
        <v>1003</v>
      </c>
      <c r="N776" t="s">
        <v>85</v>
      </c>
      <c r="O776" t="s">
        <v>199</v>
      </c>
      <c r="P776">
        <v>163.35000000000016</v>
      </c>
      <c r="Q776" t="s">
        <v>1005</v>
      </c>
      <c r="R776" t="s">
        <v>75</v>
      </c>
      <c r="S776" t="s">
        <v>170</v>
      </c>
      <c r="T776" t="s">
        <v>178</v>
      </c>
      <c r="U776" t="s">
        <v>179</v>
      </c>
      <c r="V776" t="s">
        <v>180</v>
      </c>
      <c r="W776" t="s">
        <v>10731</v>
      </c>
      <c r="X776" t="s">
        <v>10739</v>
      </c>
    </row>
    <row r="777" spans="1:24">
      <c r="A777" t="s">
        <v>9</v>
      </c>
      <c r="B777" t="s">
        <v>14</v>
      </c>
      <c r="C777" t="s">
        <v>14</v>
      </c>
      <c r="D777" t="s">
        <v>117</v>
      </c>
      <c r="E777" t="s">
        <v>118</v>
      </c>
      <c r="F777" s="54">
        <v>41579</v>
      </c>
      <c r="G777" t="s">
        <v>119</v>
      </c>
      <c r="H777" t="s">
        <v>999</v>
      </c>
      <c r="I777" t="s">
        <v>1000</v>
      </c>
      <c r="J777" t="s">
        <v>132</v>
      </c>
      <c r="K777" t="s">
        <v>1001</v>
      </c>
      <c r="L777" t="s">
        <v>1002</v>
      </c>
      <c r="M777" t="s">
        <v>1003</v>
      </c>
      <c r="N777" t="s">
        <v>85</v>
      </c>
      <c r="O777" t="s">
        <v>199</v>
      </c>
      <c r="P777">
        <v>2100.0000000000023</v>
      </c>
      <c r="Q777" t="s">
        <v>1005</v>
      </c>
      <c r="R777" t="s">
        <v>75</v>
      </c>
      <c r="S777" t="s">
        <v>170</v>
      </c>
      <c r="T777" t="s">
        <v>178</v>
      </c>
      <c r="U777" t="s">
        <v>179</v>
      </c>
      <c r="V777" t="s">
        <v>180</v>
      </c>
      <c r="W777" t="s">
        <v>10731</v>
      </c>
      <c r="X777" t="s">
        <v>10739</v>
      </c>
    </row>
    <row r="778" spans="1:24">
      <c r="A778" t="s">
        <v>9</v>
      </c>
      <c r="B778" t="s">
        <v>14</v>
      </c>
      <c r="C778" t="s">
        <v>14</v>
      </c>
      <c r="D778" t="s">
        <v>117</v>
      </c>
      <c r="E778" t="s">
        <v>118</v>
      </c>
      <c r="F778" s="54">
        <v>41579</v>
      </c>
      <c r="G778" t="s">
        <v>72</v>
      </c>
      <c r="H778" t="s">
        <v>999</v>
      </c>
      <c r="I778" t="s">
        <v>1000</v>
      </c>
      <c r="J778" t="s">
        <v>132</v>
      </c>
      <c r="K778" t="s">
        <v>1001</v>
      </c>
      <c r="L778" t="s">
        <v>1002</v>
      </c>
      <c r="M778" t="s">
        <v>1003</v>
      </c>
      <c r="N778" t="s">
        <v>85</v>
      </c>
      <c r="O778" t="s">
        <v>199</v>
      </c>
      <c r="P778">
        <v>154.57000000000016</v>
      </c>
      <c r="Q778" t="s">
        <v>1005</v>
      </c>
      <c r="R778" t="s">
        <v>75</v>
      </c>
      <c r="S778" t="s">
        <v>170</v>
      </c>
      <c r="T778" t="s">
        <v>178</v>
      </c>
      <c r="U778" t="s">
        <v>179</v>
      </c>
      <c r="V778" t="s">
        <v>180</v>
      </c>
      <c r="W778" t="s">
        <v>10731</v>
      </c>
      <c r="X778" t="s">
        <v>10739</v>
      </c>
    </row>
    <row r="779" spans="1:24">
      <c r="A779" t="s">
        <v>9</v>
      </c>
      <c r="B779" t="s">
        <v>14</v>
      </c>
      <c r="C779" t="s">
        <v>14</v>
      </c>
      <c r="D779" t="s">
        <v>117</v>
      </c>
      <c r="E779" t="s">
        <v>118</v>
      </c>
      <c r="F779" s="54">
        <v>41579</v>
      </c>
      <c r="G779" t="s">
        <v>72</v>
      </c>
      <c r="H779" t="s">
        <v>999</v>
      </c>
      <c r="I779" t="s">
        <v>1000</v>
      </c>
      <c r="J779" t="s">
        <v>132</v>
      </c>
      <c r="K779" t="s">
        <v>1001</v>
      </c>
      <c r="L779" t="s">
        <v>1002</v>
      </c>
      <c r="M779" t="s">
        <v>1003</v>
      </c>
      <c r="N779" t="s">
        <v>85</v>
      </c>
      <c r="O779" t="s">
        <v>199</v>
      </c>
      <c r="P779">
        <v>154.57000000000016</v>
      </c>
      <c r="Q779" t="s">
        <v>1005</v>
      </c>
      <c r="R779" t="s">
        <v>75</v>
      </c>
      <c r="S779" t="s">
        <v>170</v>
      </c>
      <c r="T779" t="s">
        <v>178</v>
      </c>
      <c r="U779" t="s">
        <v>179</v>
      </c>
      <c r="V779" t="s">
        <v>180</v>
      </c>
      <c r="W779" t="s">
        <v>10731</v>
      </c>
      <c r="X779" t="s">
        <v>10739</v>
      </c>
    </row>
    <row r="780" spans="1:24">
      <c r="A780" t="s">
        <v>9</v>
      </c>
      <c r="B780" t="s">
        <v>14</v>
      </c>
      <c r="C780" t="s">
        <v>14</v>
      </c>
      <c r="D780" t="s">
        <v>117</v>
      </c>
      <c r="E780" t="s">
        <v>118</v>
      </c>
      <c r="F780" s="54">
        <v>41579</v>
      </c>
      <c r="G780" t="s">
        <v>119</v>
      </c>
      <c r="H780" t="s">
        <v>999</v>
      </c>
      <c r="I780" t="s">
        <v>1000</v>
      </c>
      <c r="J780" t="s">
        <v>132</v>
      </c>
      <c r="K780" t="s">
        <v>1001</v>
      </c>
      <c r="L780" t="s">
        <v>1002</v>
      </c>
      <c r="M780" t="s">
        <v>1003</v>
      </c>
      <c r="N780" t="s">
        <v>85</v>
      </c>
      <c r="O780" t="s">
        <v>199</v>
      </c>
      <c r="P780">
        <v>2100.0000000000023</v>
      </c>
      <c r="Q780" t="s">
        <v>1005</v>
      </c>
      <c r="R780" t="s">
        <v>75</v>
      </c>
      <c r="S780" t="s">
        <v>170</v>
      </c>
      <c r="T780" t="s">
        <v>178</v>
      </c>
      <c r="U780" t="s">
        <v>179</v>
      </c>
      <c r="V780" t="s">
        <v>180</v>
      </c>
      <c r="W780" t="s">
        <v>10731</v>
      </c>
      <c r="X780" t="s">
        <v>10739</v>
      </c>
    </row>
    <row r="781" spans="1:24">
      <c r="A781" t="s">
        <v>9</v>
      </c>
      <c r="B781" t="s">
        <v>14</v>
      </c>
      <c r="C781" t="s">
        <v>14</v>
      </c>
      <c r="D781" t="s">
        <v>117</v>
      </c>
      <c r="E781" t="s">
        <v>118</v>
      </c>
      <c r="F781" s="54">
        <v>41579</v>
      </c>
      <c r="G781" t="s">
        <v>119</v>
      </c>
      <c r="H781" t="s">
        <v>999</v>
      </c>
      <c r="I781" t="s">
        <v>1000</v>
      </c>
      <c r="J781" t="s">
        <v>132</v>
      </c>
      <c r="K781" t="s">
        <v>1001</v>
      </c>
      <c r="L781" t="s">
        <v>1002</v>
      </c>
      <c r="M781" t="s">
        <v>1003</v>
      </c>
      <c r="N781" t="s">
        <v>85</v>
      </c>
      <c r="O781" t="s">
        <v>199</v>
      </c>
      <c r="P781">
        <v>4667.0500000000056</v>
      </c>
      <c r="Q781" t="s">
        <v>1005</v>
      </c>
      <c r="R781" t="s">
        <v>75</v>
      </c>
      <c r="S781" t="s">
        <v>170</v>
      </c>
      <c r="T781" t="s">
        <v>178</v>
      </c>
      <c r="U781" t="s">
        <v>179</v>
      </c>
      <c r="V781" t="s">
        <v>180</v>
      </c>
      <c r="W781" t="s">
        <v>10731</v>
      </c>
      <c r="X781" t="s">
        <v>10739</v>
      </c>
    </row>
    <row r="782" spans="1:24">
      <c r="A782" t="s">
        <v>9</v>
      </c>
      <c r="B782" t="s">
        <v>14</v>
      </c>
      <c r="C782" t="s">
        <v>14</v>
      </c>
      <c r="D782" t="s">
        <v>117</v>
      </c>
      <c r="E782" t="s">
        <v>118</v>
      </c>
      <c r="F782" s="54">
        <v>41579</v>
      </c>
      <c r="G782" t="s">
        <v>72</v>
      </c>
      <c r="H782" t="s">
        <v>999</v>
      </c>
      <c r="I782" t="s">
        <v>1000</v>
      </c>
      <c r="J782" t="s">
        <v>132</v>
      </c>
      <c r="K782" t="s">
        <v>1001</v>
      </c>
      <c r="L782" t="s">
        <v>1002</v>
      </c>
      <c r="M782" t="s">
        <v>1003</v>
      </c>
      <c r="N782" t="s">
        <v>85</v>
      </c>
      <c r="O782" t="s">
        <v>199</v>
      </c>
      <c r="P782">
        <v>515.24000000000058</v>
      </c>
      <c r="Q782" t="s">
        <v>1005</v>
      </c>
      <c r="R782" t="s">
        <v>75</v>
      </c>
      <c r="S782" t="s">
        <v>170</v>
      </c>
      <c r="T782" t="s">
        <v>178</v>
      </c>
      <c r="U782" t="s">
        <v>179</v>
      </c>
      <c r="V782" t="s">
        <v>180</v>
      </c>
      <c r="W782" t="s">
        <v>10731</v>
      </c>
      <c r="X782" t="s">
        <v>10739</v>
      </c>
    </row>
    <row r="783" spans="1:24">
      <c r="A783" t="s">
        <v>9</v>
      </c>
      <c r="B783" t="s">
        <v>14</v>
      </c>
      <c r="C783" t="s">
        <v>14</v>
      </c>
      <c r="D783" t="s">
        <v>117</v>
      </c>
      <c r="E783" t="s">
        <v>118</v>
      </c>
      <c r="F783" s="54">
        <v>41579</v>
      </c>
      <c r="G783" t="s">
        <v>119</v>
      </c>
      <c r="H783" t="s">
        <v>999</v>
      </c>
      <c r="I783" t="s">
        <v>1000</v>
      </c>
      <c r="J783" t="s">
        <v>132</v>
      </c>
      <c r="K783" t="s">
        <v>1001</v>
      </c>
      <c r="L783" t="s">
        <v>1002</v>
      </c>
      <c r="M783" t="s">
        <v>1003</v>
      </c>
      <c r="N783" t="s">
        <v>85</v>
      </c>
      <c r="O783" t="s">
        <v>199</v>
      </c>
      <c r="P783">
        <v>4200.0000000000045</v>
      </c>
      <c r="Q783" t="s">
        <v>1005</v>
      </c>
      <c r="R783" t="s">
        <v>75</v>
      </c>
      <c r="S783" t="s">
        <v>170</v>
      </c>
      <c r="T783" t="s">
        <v>178</v>
      </c>
      <c r="U783" t="s">
        <v>179</v>
      </c>
      <c r="V783" t="s">
        <v>180</v>
      </c>
      <c r="W783" t="s">
        <v>10731</v>
      </c>
      <c r="X783" t="s">
        <v>10739</v>
      </c>
    </row>
    <row r="784" spans="1:24">
      <c r="A784" t="s">
        <v>9</v>
      </c>
      <c r="B784" t="s">
        <v>14</v>
      </c>
      <c r="C784" t="s">
        <v>14</v>
      </c>
      <c r="D784" t="s">
        <v>117</v>
      </c>
      <c r="E784" t="s">
        <v>118</v>
      </c>
      <c r="F784" s="54">
        <v>41579</v>
      </c>
      <c r="G784" t="s">
        <v>119</v>
      </c>
      <c r="H784" t="s">
        <v>999</v>
      </c>
      <c r="I784" t="s">
        <v>1000</v>
      </c>
      <c r="J784" t="s">
        <v>132</v>
      </c>
      <c r="K784" t="s">
        <v>1001</v>
      </c>
      <c r="L784" t="s">
        <v>1002</v>
      </c>
      <c r="M784" t="s">
        <v>1003</v>
      </c>
      <c r="N784" t="s">
        <v>85</v>
      </c>
      <c r="O784" t="s">
        <v>199</v>
      </c>
      <c r="P784">
        <v>5600.5000000000064</v>
      </c>
      <c r="Q784" t="s">
        <v>1005</v>
      </c>
      <c r="R784" t="s">
        <v>75</v>
      </c>
      <c r="S784" t="s">
        <v>170</v>
      </c>
      <c r="T784" t="s">
        <v>178</v>
      </c>
      <c r="U784" t="s">
        <v>179</v>
      </c>
      <c r="V784" t="s">
        <v>180</v>
      </c>
      <c r="W784" t="s">
        <v>10731</v>
      </c>
      <c r="X784" t="s">
        <v>10739</v>
      </c>
    </row>
    <row r="785" spans="1:24">
      <c r="A785" t="s">
        <v>9</v>
      </c>
      <c r="B785" t="s">
        <v>14</v>
      </c>
      <c r="C785" t="s">
        <v>14</v>
      </c>
      <c r="D785" t="s">
        <v>117</v>
      </c>
      <c r="E785" t="s">
        <v>118</v>
      </c>
      <c r="F785" s="54">
        <v>41579</v>
      </c>
      <c r="G785" t="s">
        <v>72</v>
      </c>
      <c r="H785" t="s">
        <v>999</v>
      </c>
      <c r="I785" t="s">
        <v>1000</v>
      </c>
      <c r="J785" t="s">
        <v>132</v>
      </c>
      <c r="K785" t="s">
        <v>1001</v>
      </c>
      <c r="L785" t="s">
        <v>1002</v>
      </c>
      <c r="M785" t="s">
        <v>1003</v>
      </c>
      <c r="N785" t="s">
        <v>85</v>
      </c>
      <c r="O785" t="s">
        <v>199</v>
      </c>
      <c r="P785">
        <v>280.02000000000027</v>
      </c>
      <c r="Q785" t="s">
        <v>1005</v>
      </c>
      <c r="R785" t="s">
        <v>75</v>
      </c>
      <c r="S785" t="s">
        <v>170</v>
      </c>
      <c r="T785" t="s">
        <v>178</v>
      </c>
      <c r="U785" t="s">
        <v>179</v>
      </c>
      <c r="V785" t="s">
        <v>180</v>
      </c>
      <c r="W785" t="s">
        <v>10731</v>
      </c>
      <c r="X785" t="s">
        <v>10739</v>
      </c>
    </row>
    <row r="786" spans="1:24">
      <c r="A786" t="s">
        <v>9</v>
      </c>
      <c r="B786" t="s">
        <v>14</v>
      </c>
      <c r="C786" t="s">
        <v>14</v>
      </c>
      <c r="D786" t="s">
        <v>117</v>
      </c>
      <c r="E786" t="s">
        <v>118</v>
      </c>
      <c r="F786" s="54">
        <v>41579</v>
      </c>
      <c r="G786" t="s">
        <v>119</v>
      </c>
      <c r="H786" t="s">
        <v>999</v>
      </c>
      <c r="I786" t="s">
        <v>1000</v>
      </c>
      <c r="J786" t="s">
        <v>132</v>
      </c>
      <c r="K786" t="s">
        <v>1001</v>
      </c>
      <c r="L786" t="s">
        <v>1002</v>
      </c>
      <c r="M786" t="s">
        <v>1003</v>
      </c>
      <c r="N786" t="s">
        <v>85</v>
      </c>
      <c r="O786" t="s">
        <v>199</v>
      </c>
      <c r="P786">
        <v>2100.0000000000023</v>
      </c>
      <c r="Q786" t="s">
        <v>1005</v>
      </c>
      <c r="R786" t="s">
        <v>75</v>
      </c>
      <c r="S786" t="s">
        <v>170</v>
      </c>
      <c r="T786" t="s">
        <v>178</v>
      </c>
      <c r="U786" t="s">
        <v>179</v>
      </c>
      <c r="V786" t="s">
        <v>180</v>
      </c>
      <c r="W786" t="s">
        <v>10731</v>
      </c>
      <c r="X786" t="s">
        <v>10739</v>
      </c>
    </row>
    <row r="787" spans="1:24">
      <c r="A787" t="s">
        <v>9</v>
      </c>
      <c r="B787" t="s">
        <v>14</v>
      </c>
      <c r="C787" t="s">
        <v>14</v>
      </c>
      <c r="D787" t="s">
        <v>117</v>
      </c>
      <c r="E787" t="s">
        <v>118</v>
      </c>
      <c r="F787" s="54">
        <v>41579</v>
      </c>
      <c r="G787" t="s">
        <v>72</v>
      </c>
      <c r="H787" t="s">
        <v>999</v>
      </c>
      <c r="I787" t="s">
        <v>1000</v>
      </c>
      <c r="J787" t="s">
        <v>132</v>
      </c>
      <c r="K787" t="s">
        <v>1001</v>
      </c>
      <c r="L787" t="s">
        <v>1002</v>
      </c>
      <c r="M787" t="s">
        <v>1003</v>
      </c>
      <c r="N787" t="s">
        <v>85</v>
      </c>
      <c r="O787" t="s">
        <v>199</v>
      </c>
      <c r="P787">
        <v>280.02000000000027</v>
      </c>
      <c r="Q787" t="s">
        <v>1005</v>
      </c>
      <c r="R787" t="s">
        <v>75</v>
      </c>
      <c r="S787" t="s">
        <v>170</v>
      </c>
      <c r="T787" t="s">
        <v>178</v>
      </c>
      <c r="U787" t="s">
        <v>179</v>
      </c>
      <c r="V787" t="s">
        <v>180</v>
      </c>
      <c r="W787" t="s">
        <v>10731</v>
      </c>
      <c r="X787" t="s">
        <v>10739</v>
      </c>
    </row>
    <row r="788" spans="1:24">
      <c r="A788" t="s">
        <v>9</v>
      </c>
      <c r="B788" t="s">
        <v>14</v>
      </c>
      <c r="C788" t="s">
        <v>14</v>
      </c>
      <c r="D788" t="s">
        <v>117</v>
      </c>
      <c r="E788" t="s">
        <v>118</v>
      </c>
      <c r="F788" s="54">
        <v>41579</v>
      </c>
      <c r="G788" t="s">
        <v>119</v>
      </c>
      <c r="H788" t="s">
        <v>999</v>
      </c>
      <c r="I788" t="s">
        <v>1000</v>
      </c>
      <c r="J788" t="s">
        <v>132</v>
      </c>
      <c r="K788" t="s">
        <v>1001</v>
      </c>
      <c r="L788" t="s">
        <v>1002</v>
      </c>
      <c r="M788" t="s">
        <v>1003</v>
      </c>
      <c r="N788" t="s">
        <v>85</v>
      </c>
      <c r="O788" t="s">
        <v>199</v>
      </c>
      <c r="P788">
        <v>2100.0000000000023</v>
      </c>
      <c r="Q788" t="s">
        <v>1005</v>
      </c>
      <c r="R788" t="s">
        <v>75</v>
      </c>
      <c r="S788" t="s">
        <v>170</v>
      </c>
      <c r="T788" t="s">
        <v>178</v>
      </c>
      <c r="U788" t="s">
        <v>179</v>
      </c>
      <c r="V788" t="s">
        <v>180</v>
      </c>
      <c r="W788" t="s">
        <v>10731</v>
      </c>
      <c r="X788" t="s">
        <v>10739</v>
      </c>
    </row>
    <row r="789" spans="1:24">
      <c r="A789" t="s">
        <v>9</v>
      </c>
      <c r="B789" t="s">
        <v>14</v>
      </c>
      <c r="C789" t="s">
        <v>14</v>
      </c>
      <c r="D789" t="s">
        <v>117</v>
      </c>
      <c r="E789" t="s">
        <v>118</v>
      </c>
      <c r="F789" s="54">
        <v>41579</v>
      </c>
      <c r="G789" t="s">
        <v>72</v>
      </c>
      <c r="H789" t="s">
        <v>999</v>
      </c>
      <c r="I789" t="s">
        <v>1000</v>
      </c>
      <c r="J789" t="s">
        <v>132</v>
      </c>
      <c r="K789" t="s">
        <v>1001</v>
      </c>
      <c r="L789" t="s">
        <v>1002</v>
      </c>
      <c r="M789" t="s">
        <v>1003</v>
      </c>
      <c r="N789" t="s">
        <v>85</v>
      </c>
      <c r="O789" t="s">
        <v>199</v>
      </c>
      <c r="P789">
        <v>933.41000000000099</v>
      </c>
      <c r="Q789" t="s">
        <v>1005</v>
      </c>
      <c r="R789" t="s">
        <v>75</v>
      </c>
      <c r="S789" t="s">
        <v>170</v>
      </c>
      <c r="T789" t="s">
        <v>178</v>
      </c>
      <c r="U789" t="s">
        <v>179</v>
      </c>
      <c r="V789" t="s">
        <v>180</v>
      </c>
      <c r="W789" t="s">
        <v>10731</v>
      </c>
      <c r="X789" t="s">
        <v>10739</v>
      </c>
    </row>
    <row r="790" spans="1:24">
      <c r="A790" t="s">
        <v>9</v>
      </c>
      <c r="B790" t="s">
        <v>14</v>
      </c>
      <c r="C790" t="s">
        <v>14</v>
      </c>
      <c r="D790" t="s">
        <v>117</v>
      </c>
      <c r="E790" t="s">
        <v>118</v>
      </c>
      <c r="F790" s="54">
        <v>41579</v>
      </c>
      <c r="G790" t="s">
        <v>119</v>
      </c>
      <c r="H790" t="s">
        <v>999</v>
      </c>
      <c r="I790" t="s">
        <v>1000</v>
      </c>
      <c r="J790" t="s">
        <v>132</v>
      </c>
      <c r="K790" t="s">
        <v>1001</v>
      </c>
      <c r="L790" t="s">
        <v>1002</v>
      </c>
      <c r="M790" t="s">
        <v>1003</v>
      </c>
      <c r="N790" t="s">
        <v>85</v>
      </c>
      <c r="O790" t="s">
        <v>199</v>
      </c>
      <c r="P790">
        <v>2100.0000000000023</v>
      </c>
      <c r="Q790" t="s">
        <v>1005</v>
      </c>
      <c r="R790" t="s">
        <v>75</v>
      </c>
      <c r="S790" t="s">
        <v>170</v>
      </c>
      <c r="T790" t="s">
        <v>178</v>
      </c>
      <c r="U790" t="s">
        <v>179</v>
      </c>
      <c r="V790" t="s">
        <v>180</v>
      </c>
      <c r="W790" t="s">
        <v>10731</v>
      </c>
      <c r="X790" t="s">
        <v>10739</v>
      </c>
    </row>
    <row r="791" spans="1:24">
      <c r="A791" t="s">
        <v>9</v>
      </c>
      <c r="B791" t="s">
        <v>14</v>
      </c>
      <c r="C791" t="s">
        <v>14</v>
      </c>
      <c r="D791" t="s">
        <v>117</v>
      </c>
      <c r="E791" t="s">
        <v>118</v>
      </c>
      <c r="F791" s="54">
        <v>41579</v>
      </c>
      <c r="G791" t="s">
        <v>119</v>
      </c>
      <c r="H791" t="s">
        <v>999</v>
      </c>
      <c r="I791" t="s">
        <v>1000</v>
      </c>
      <c r="J791" t="s">
        <v>132</v>
      </c>
      <c r="K791" t="s">
        <v>1001</v>
      </c>
      <c r="L791" t="s">
        <v>1002</v>
      </c>
      <c r="M791" t="s">
        <v>1003</v>
      </c>
      <c r="N791" t="s">
        <v>85</v>
      </c>
      <c r="O791" t="s">
        <v>199</v>
      </c>
      <c r="P791">
        <v>4200.0000000000045</v>
      </c>
      <c r="Q791" t="s">
        <v>1005</v>
      </c>
      <c r="R791" t="s">
        <v>75</v>
      </c>
      <c r="S791" t="s">
        <v>170</v>
      </c>
      <c r="T791" t="s">
        <v>178</v>
      </c>
      <c r="U791" t="s">
        <v>179</v>
      </c>
      <c r="V791" t="s">
        <v>180</v>
      </c>
      <c r="W791" t="s">
        <v>10731</v>
      </c>
      <c r="X791" t="s">
        <v>10739</v>
      </c>
    </row>
    <row r="792" spans="1:24">
      <c r="A792" t="s">
        <v>9</v>
      </c>
      <c r="B792" t="s">
        <v>14</v>
      </c>
      <c r="C792" t="s">
        <v>14</v>
      </c>
      <c r="D792" t="s">
        <v>117</v>
      </c>
      <c r="E792" t="s">
        <v>118</v>
      </c>
      <c r="F792" s="54">
        <v>41579</v>
      </c>
      <c r="G792" t="s">
        <v>72</v>
      </c>
      <c r="H792" t="s">
        <v>999</v>
      </c>
      <c r="I792" t="s">
        <v>1000</v>
      </c>
      <c r="J792" t="s">
        <v>132</v>
      </c>
      <c r="K792" t="s">
        <v>1001</v>
      </c>
      <c r="L792" t="s">
        <v>1002</v>
      </c>
      <c r="M792" t="s">
        <v>1003</v>
      </c>
      <c r="N792" t="s">
        <v>85</v>
      </c>
      <c r="O792" t="s">
        <v>199</v>
      </c>
      <c r="P792">
        <v>133.01000000000013</v>
      </c>
      <c r="Q792" t="s">
        <v>1005</v>
      </c>
      <c r="R792" t="s">
        <v>75</v>
      </c>
      <c r="S792" t="s">
        <v>170</v>
      </c>
      <c r="T792" t="s">
        <v>178</v>
      </c>
      <c r="U792" t="s">
        <v>179</v>
      </c>
      <c r="V792" t="s">
        <v>180</v>
      </c>
      <c r="W792" t="s">
        <v>10731</v>
      </c>
      <c r="X792" t="s">
        <v>10739</v>
      </c>
    </row>
    <row r="793" spans="1:24">
      <c r="A793" t="s">
        <v>9</v>
      </c>
      <c r="B793" t="s">
        <v>14</v>
      </c>
      <c r="C793" t="s">
        <v>14</v>
      </c>
      <c r="D793" t="s">
        <v>117</v>
      </c>
      <c r="E793" t="s">
        <v>118</v>
      </c>
      <c r="F793" s="54">
        <v>41579</v>
      </c>
      <c r="G793" t="s">
        <v>119</v>
      </c>
      <c r="H793" t="s">
        <v>999</v>
      </c>
      <c r="I793" t="s">
        <v>1000</v>
      </c>
      <c r="J793" t="s">
        <v>132</v>
      </c>
      <c r="K793" t="s">
        <v>1001</v>
      </c>
      <c r="L793" t="s">
        <v>1002</v>
      </c>
      <c r="M793" t="s">
        <v>1003</v>
      </c>
      <c r="N793" t="s">
        <v>85</v>
      </c>
      <c r="O793" t="s">
        <v>199</v>
      </c>
      <c r="P793">
        <v>1050.0000000000011</v>
      </c>
      <c r="Q793" t="s">
        <v>1005</v>
      </c>
      <c r="R793" t="s">
        <v>75</v>
      </c>
      <c r="S793" t="s">
        <v>170</v>
      </c>
      <c r="T793" t="s">
        <v>178</v>
      </c>
      <c r="U793" t="s">
        <v>179</v>
      </c>
      <c r="V793" t="s">
        <v>180</v>
      </c>
      <c r="W793" t="s">
        <v>10731</v>
      </c>
      <c r="X793" t="s">
        <v>10739</v>
      </c>
    </row>
    <row r="794" spans="1:24">
      <c r="A794" t="s">
        <v>9</v>
      </c>
      <c r="B794" t="s">
        <v>14</v>
      </c>
      <c r="C794" t="s">
        <v>14</v>
      </c>
      <c r="D794" t="s">
        <v>117</v>
      </c>
      <c r="E794" t="s">
        <v>118</v>
      </c>
      <c r="F794" s="54">
        <v>41579</v>
      </c>
      <c r="G794" t="s">
        <v>72</v>
      </c>
      <c r="H794" t="s">
        <v>999</v>
      </c>
      <c r="I794" t="s">
        <v>1000</v>
      </c>
      <c r="J794" t="s">
        <v>132</v>
      </c>
      <c r="K794" t="s">
        <v>1001</v>
      </c>
      <c r="L794" t="s">
        <v>1002</v>
      </c>
      <c r="M794" t="s">
        <v>1003</v>
      </c>
      <c r="N794" t="s">
        <v>85</v>
      </c>
      <c r="O794" t="s">
        <v>199</v>
      </c>
      <c r="P794">
        <v>39.670000000000044</v>
      </c>
      <c r="Q794" t="s">
        <v>1005</v>
      </c>
      <c r="R794" t="s">
        <v>75</v>
      </c>
      <c r="S794" t="s">
        <v>170</v>
      </c>
      <c r="T794" t="s">
        <v>178</v>
      </c>
      <c r="U794" t="s">
        <v>179</v>
      </c>
      <c r="V794" t="s">
        <v>180</v>
      </c>
      <c r="W794" t="s">
        <v>10731</v>
      </c>
      <c r="X794" t="s">
        <v>10739</v>
      </c>
    </row>
    <row r="795" spans="1:24">
      <c r="A795" t="s">
        <v>9</v>
      </c>
      <c r="B795" t="s">
        <v>14</v>
      </c>
      <c r="C795" t="s">
        <v>14</v>
      </c>
      <c r="D795" t="s">
        <v>117</v>
      </c>
      <c r="E795" t="s">
        <v>118</v>
      </c>
      <c r="F795" s="54">
        <v>41579</v>
      </c>
      <c r="G795" t="s">
        <v>72</v>
      </c>
      <c r="H795" t="s">
        <v>999</v>
      </c>
      <c r="I795" t="s">
        <v>1000</v>
      </c>
      <c r="J795" t="s">
        <v>132</v>
      </c>
      <c r="K795" t="s">
        <v>1001</v>
      </c>
      <c r="L795" t="s">
        <v>1002</v>
      </c>
      <c r="M795" t="s">
        <v>1003</v>
      </c>
      <c r="N795" t="s">
        <v>85</v>
      </c>
      <c r="O795" t="s">
        <v>199</v>
      </c>
      <c r="P795">
        <v>39.670000000000044</v>
      </c>
      <c r="Q795" t="s">
        <v>1005</v>
      </c>
      <c r="R795" t="s">
        <v>75</v>
      </c>
      <c r="S795" t="s">
        <v>170</v>
      </c>
      <c r="T795" t="s">
        <v>178</v>
      </c>
      <c r="U795" t="s">
        <v>179</v>
      </c>
      <c r="V795" t="s">
        <v>180</v>
      </c>
      <c r="W795" t="s">
        <v>10731</v>
      </c>
      <c r="X795" t="s">
        <v>10739</v>
      </c>
    </row>
    <row r="796" spans="1:24">
      <c r="A796" t="s">
        <v>9</v>
      </c>
      <c r="B796" t="s">
        <v>14</v>
      </c>
      <c r="C796" t="s">
        <v>14</v>
      </c>
      <c r="D796" t="s">
        <v>117</v>
      </c>
      <c r="E796" t="s">
        <v>118</v>
      </c>
      <c r="F796" s="54">
        <v>41579</v>
      </c>
      <c r="G796" t="s">
        <v>119</v>
      </c>
      <c r="H796" t="s">
        <v>999</v>
      </c>
      <c r="I796" t="s">
        <v>1000</v>
      </c>
      <c r="J796" t="s">
        <v>132</v>
      </c>
      <c r="K796" t="s">
        <v>1001</v>
      </c>
      <c r="L796" t="s">
        <v>1002</v>
      </c>
      <c r="M796" t="s">
        <v>1003</v>
      </c>
      <c r="N796" t="s">
        <v>85</v>
      </c>
      <c r="O796" t="s">
        <v>199</v>
      </c>
      <c r="P796">
        <v>2100.0000000000023</v>
      </c>
      <c r="Q796" t="s">
        <v>1005</v>
      </c>
      <c r="R796" t="s">
        <v>75</v>
      </c>
      <c r="S796" t="s">
        <v>170</v>
      </c>
      <c r="T796" t="s">
        <v>178</v>
      </c>
      <c r="U796" t="s">
        <v>179</v>
      </c>
      <c r="V796" t="s">
        <v>180</v>
      </c>
      <c r="W796" t="s">
        <v>10731</v>
      </c>
      <c r="X796" t="s">
        <v>10739</v>
      </c>
    </row>
    <row r="797" spans="1:24">
      <c r="A797" t="s">
        <v>9</v>
      </c>
      <c r="B797" t="s">
        <v>14</v>
      </c>
      <c r="C797" t="s">
        <v>14</v>
      </c>
      <c r="D797" t="s">
        <v>117</v>
      </c>
      <c r="E797" t="s">
        <v>118</v>
      </c>
      <c r="F797" s="54">
        <v>41579</v>
      </c>
      <c r="G797" t="s">
        <v>119</v>
      </c>
      <c r="H797" t="s">
        <v>999</v>
      </c>
      <c r="I797" t="s">
        <v>1000</v>
      </c>
      <c r="J797" t="s">
        <v>132</v>
      </c>
      <c r="K797" t="s">
        <v>1001</v>
      </c>
      <c r="L797" t="s">
        <v>1002</v>
      </c>
      <c r="M797" t="s">
        <v>1003</v>
      </c>
      <c r="N797" t="s">
        <v>85</v>
      </c>
      <c r="O797" t="s">
        <v>199</v>
      </c>
      <c r="P797">
        <v>2100.0000000000023</v>
      </c>
      <c r="Q797" t="s">
        <v>1005</v>
      </c>
      <c r="R797" t="s">
        <v>75</v>
      </c>
      <c r="S797" t="s">
        <v>170</v>
      </c>
      <c r="T797" t="s">
        <v>178</v>
      </c>
      <c r="U797" t="s">
        <v>179</v>
      </c>
      <c r="V797" t="s">
        <v>180</v>
      </c>
      <c r="W797" t="s">
        <v>10731</v>
      </c>
      <c r="X797" t="s">
        <v>10739</v>
      </c>
    </row>
    <row r="798" spans="1:24">
      <c r="A798" t="s">
        <v>9</v>
      </c>
      <c r="B798" t="s">
        <v>14</v>
      </c>
      <c r="C798" t="s">
        <v>14</v>
      </c>
      <c r="D798" t="s">
        <v>117</v>
      </c>
      <c r="E798" t="s">
        <v>118</v>
      </c>
      <c r="F798" s="54">
        <v>41579</v>
      </c>
      <c r="G798" t="s">
        <v>119</v>
      </c>
      <c r="H798" t="s">
        <v>999</v>
      </c>
      <c r="I798" t="s">
        <v>1000</v>
      </c>
      <c r="J798" t="s">
        <v>132</v>
      </c>
      <c r="K798" t="s">
        <v>1001</v>
      </c>
      <c r="L798" t="s">
        <v>1002</v>
      </c>
      <c r="M798" t="s">
        <v>1003</v>
      </c>
      <c r="N798" t="s">
        <v>85</v>
      </c>
      <c r="O798" t="s">
        <v>199</v>
      </c>
      <c r="P798">
        <v>4200.0000000000045</v>
      </c>
      <c r="Q798" t="s">
        <v>1005</v>
      </c>
      <c r="R798" t="s">
        <v>75</v>
      </c>
      <c r="S798" t="s">
        <v>170</v>
      </c>
      <c r="T798" t="s">
        <v>178</v>
      </c>
      <c r="U798" t="s">
        <v>179</v>
      </c>
      <c r="V798" t="s">
        <v>180</v>
      </c>
      <c r="W798" t="s">
        <v>10731</v>
      </c>
      <c r="X798" t="s">
        <v>10739</v>
      </c>
    </row>
    <row r="799" spans="1:24">
      <c r="A799" t="s">
        <v>9</v>
      </c>
      <c r="B799" t="s">
        <v>14</v>
      </c>
      <c r="C799" t="s">
        <v>14</v>
      </c>
      <c r="D799" t="s">
        <v>117</v>
      </c>
      <c r="E799" t="s">
        <v>118</v>
      </c>
      <c r="F799" s="54">
        <v>41579</v>
      </c>
      <c r="G799" t="s">
        <v>119</v>
      </c>
      <c r="H799" t="s">
        <v>999</v>
      </c>
      <c r="I799" t="s">
        <v>1000</v>
      </c>
      <c r="J799" t="s">
        <v>132</v>
      </c>
      <c r="K799" t="s">
        <v>1001</v>
      </c>
      <c r="L799" t="s">
        <v>1002</v>
      </c>
      <c r="M799" t="s">
        <v>1003</v>
      </c>
      <c r="N799" t="s">
        <v>85</v>
      </c>
      <c r="O799" t="s">
        <v>199</v>
      </c>
      <c r="P799">
        <v>2100.0000000000023</v>
      </c>
      <c r="Q799" t="s">
        <v>1005</v>
      </c>
      <c r="R799" t="s">
        <v>75</v>
      </c>
      <c r="S799" t="s">
        <v>170</v>
      </c>
      <c r="T799" t="s">
        <v>178</v>
      </c>
      <c r="U799" t="s">
        <v>179</v>
      </c>
      <c r="V799" t="s">
        <v>180</v>
      </c>
      <c r="W799" t="s">
        <v>10731</v>
      </c>
      <c r="X799" t="s">
        <v>10739</v>
      </c>
    </row>
    <row r="800" spans="1:24">
      <c r="A800" t="s">
        <v>9</v>
      </c>
      <c r="B800" t="s">
        <v>14</v>
      </c>
      <c r="C800" t="s">
        <v>14</v>
      </c>
      <c r="D800" t="s">
        <v>117</v>
      </c>
      <c r="E800" t="s">
        <v>118</v>
      </c>
      <c r="F800" s="54">
        <v>41579</v>
      </c>
      <c r="G800" t="s">
        <v>119</v>
      </c>
      <c r="H800" t="s">
        <v>999</v>
      </c>
      <c r="I800" t="s">
        <v>1000</v>
      </c>
      <c r="J800" t="s">
        <v>132</v>
      </c>
      <c r="K800" t="s">
        <v>1001</v>
      </c>
      <c r="L800" t="s">
        <v>1002</v>
      </c>
      <c r="M800" t="s">
        <v>1003</v>
      </c>
      <c r="N800" t="s">
        <v>85</v>
      </c>
      <c r="O800" t="s">
        <v>199</v>
      </c>
      <c r="P800">
        <v>3733.5000000000041</v>
      </c>
      <c r="Q800" t="s">
        <v>1005</v>
      </c>
      <c r="R800" t="s">
        <v>75</v>
      </c>
      <c r="S800" t="s">
        <v>170</v>
      </c>
      <c r="T800" t="s">
        <v>178</v>
      </c>
      <c r="U800" t="s">
        <v>179</v>
      </c>
      <c r="V800" t="s">
        <v>180</v>
      </c>
      <c r="W800" t="s">
        <v>10731</v>
      </c>
      <c r="X800" t="s">
        <v>10739</v>
      </c>
    </row>
    <row r="801" spans="1:24">
      <c r="A801" t="s">
        <v>9</v>
      </c>
      <c r="B801" t="s">
        <v>14</v>
      </c>
      <c r="C801" t="s">
        <v>14</v>
      </c>
      <c r="D801" t="s">
        <v>117</v>
      </c>
      <c r="E801" t="s">
        <v>118</v>
      </c>
      <c r="F801" s="54">
        <v>41579</v>
      </c>
      <c r="G801" t="s">
        <v>119</v>
      </c>
      <c r="H801" t="s">
        <v>999</v>
      </c>
      <c r="I801" t="s">
        <v>1000</v>
      </c>
      <c r="J801" t="s">
        <v>132</v>
      </c>
      <c r="K801" t="s">
        <v>1001</v>
      </c>
      <c r="L801" t="s">
        <v>1002</v>
      </c>
      <c r="M801" t="s">
        <v>1003</v>
      </c>
      <c r="N801" t="s">
        <v>85</v>
      </c>
      <c r="O801" t="s">
        <v>199</v>
      </c>
      <c r="P801">
        <v>30335.850000000031</v>
      </c>
      <c r="Q801" t="s">
        <v>1005</v>
      </c>
      <c r="R801" t="s">
        <v>75</v>
      </c>
      <c r="S801" t="s">
        <v>170</v>
      </c>
      <c r="T801" t="s">
        <v>178</v>
      </c>
      <c r="U801" t="s">
        <v>179</v>
      </c>
      <c r="V801" t="s">
        <v>180</v>
      </c>
      <c r="W801" t="s">
        <v>10731</v>
      </c>
      <c r="X801" t="s">
        <v>10739</v>
      </c>
    </row>
    <row r="802" spans="1:24">
      <c r="A802" t="s">
        <v>9</v>
      </c>
      <c r="B802" t="s">
        <v>14</v>
      </c>
      <c r="C802" t="s">
        <v>14</v>
      </c>
      <c r="D802" t="s">
        <v>117</v>
      </c>
      <c r="E802" t="s">
        <v>118</v>
      </c>
      <c r="F802" s="54">
        <v>41579</v>
      </c>
      <c r="G802" t="s">
        <v>119</v>
      </c>
      <c r="H802" t="s">
        <v>999</v>
      </c>
      <c r="I802" t="s">
        <v>1000</v>
      </c>
      <c r="J802" t="s">
        <v>132</v>
      </c>
      <c r="K802" t="s">
        <v>1001</v>
      </c>
      <c r="L802" t="s">
        <v>1002</v>
      </c>
      <c r="M802" t="s">
        <v>1003</v>
      </c>
      <c r="N802" t="s">
        <v>85</v>
      </c>
      <c r="O802" t="s">
        <v>199</v>
      </c>
      <c r="P802">
        <v>28002.500000000033</v>
      </c>
      <c r="Q802" t="s">
        <v>1005</v>
      </c>
      <c r="R802" t="s">
        <v>75</v>
      </c>
      <c r="S802" t="s">
        <v>170</v>
      </c>
      <c r="T802" t="s">
        <v>178</v>
      </c>
      <c r="U802" t="s">
        <v>179</v>
      </c>
      <c r="V802" t="s">
        <v>180</v>
      </c>
      <c r="W802" t="s">
        <v>10731</v>
      </c>
      <c r="X802" t="s">
        <v>10739</v>
      </c>
    </row>
    <row r="803" spans="1:24">
      <c r="A803" t="s">
        <v>9</v>
      </c>
      <c r="B803" t="s">
        <v>14</v>
      </c>
      <c r="C803" t="s">
        <v>14</v>
      </c>
      <c r="D803" t="s">
        <v>117</v>
      </c>
      <c r="E803" t="s">
        <v>118</v>
      </c>
      <c r="F803" s="54">
        <v>41579</v>
      </c>
      <c r="G803" t="s">
        <v>119</v>
      </c>
      <c r="H803" t="s">
        <v>999</v>
      </c>
      <c r="I803" t="s">
        <v>1000</v>
      </c>
      <c r="J803" t="s">
        <v>132</v>
      </c>
      <c r="K803" t="s">
        <v>1001</v>
      </c>
      <c r="L803" t="s">
        <v>1002</v>
      </c>
      <c r="M803" t="s">
        <v>1003</v>
      </c>
      <c r="N803" t="s">
        <v>85</v>
      </c>
      <c r="O803" t="s">
        <v>199</v>
      </c>
      <c r="P803">
        <v>3732.5000000000041</v>
      </c>
      <c r="Q803" t="s">
        <v>1005</v>
      </c>
      <c r="R803" t="s">
        <v>75</v>
      </c>
      <c r="S803" t="s">
        <v>170</v>
      </c>
      <c r="T803" t="s">
        <v>178</v>
      </c>
      <c r="U803" t="s">
        <v>179</v>
      </c>
      <c r="V803" t="s">
        <v>180</v>
      </c>
      <c r="W803" t="s">
        <v>10731</v>
      </c>
      <c r="X803" t="s">
        <v>10739</v>
      </c>
    </row>
    <row r="804" spans="1:24">
      <c r="A804" t="s">
        <v>9</v>
      </c>
      <c r="B804" t="s">
        <v>14</v>
      </c>
      <c r="C804" t="s">
        <v>14</v>
      </c>
      <c r="D804" t="s">
        <v>117</v>
      </c>
      <c r="E804" t="s">
        <v>118</v>
      </c>
      <c r="F804" s="54">
        <v>41579</v>
      </c>
      <c r="G804" t="s">
        <v>119</v>
      </c>
      <c r="H804" t="s">
        <v>999</v>
      </c>
      <c r="I804" t="s">
        <v>1000</v>
      </c>
      <c r="J804" t="s">
        <v>132</v>
      </c>
      <c r="K804" t="s">
        <v>1001</v>
      </c>
      <c r="L804" t="s">
        <v>1002</v>
      </c>
      <c r="M804" t="s">
        <v>1003</v>
      </c>
      <c r="N804" t="s">
        <v>85</v>
      </c>
      <c r="O804" t="s">
        <v>199</v>
      </c>
      <c r="P804">
        <v>136750.00000000015</v>
      </c>
      <c r="Q804" t="s">
        <v>1005</v>
      </c>
      <c r="R804" t="s">
        <v>75</v>
      </c>
      <c r="S804" t="s">
        <v>170</v>
      </c>
      <c r="T804" t="s">
        <v>178</v>
      </c>
      <c r="U804" t="s">
        <v>179</v>
      </c>
      <c r="V804" t="s">
        <v>180</v>
      </c>
      <c r="W804" t="s">
        <v>10731</v>
      </c>
      <c r="X804" t="s">
        <v>10739</v>
      </c>
    </row>
    <row r="805" spans="1:24">
      <c r="A805" t="s">
        <v>9</v>
      </c>
      <c r="B805" t="s">
        <v>14</v>
      </c>
      <c r="C805" t="s">
        <v>14</v>
      </c>
      <c r="D805" t="s">
        <v>117</v>
      </c>
      <c r="E805" t="s">
        <v>118</v>
      </c>
      <c r="F805" s="54">
        <v>41579</v>
      </c>
      <c r="G805" t="s">
        <v>119</v>
      </c>
      <c r="H805" t="s">
        <v>999</v>
      </c>
      <c r="I805" t="s">
        <v>1000</v>
      </c>
      <c r="J805" t="s">
        <v>132</v>
      </c>
      <c r="K805" t="s">
        <v>1001</v>
      </c>
      <c r="L805" t="s">
        <v>1002</v>
      </c>
      <c r="M805" t="s">
        <v>1003</v>
      </c>
      <c r="N805" t="s">
        <v>85</v>
      </c>
      <c r="O805" t="s">
        <v>199</v>
      </c>
      <c r="P805">
        <v>113875.00000000013</v>
      </c>
      <c r="Q805" t="s">
        <v>1005</v>
      </c>
      <c r="R805" t="s">
        <v>75</v>
      </c>
      <c r="S805" t="s">
        <v>170</v>
      </c>
      <c r="T805" t="s">
        <v>178</v>
      </c>
      <c r="U805" t="s">
        <v>179</v>
      </c>
      <c r="V805" t="s">
        <v>180</v>
      </c>
      <c r="W805" t="s">
        <v>10731</v>
      </c>
      <c r="X805" t="s">
        <v>10739</v>
      </c>
    </row>
    <row r="806" spans="1:24">
      <c r="A806" t="s">
        <v>9</v>
      </c>
      <c r="B806" t="s">
        <v>14</v>
      </c>
      <c r="C806" t="s">
        <v>14</v>
      </c>
      <c r="D806" t="s">
        <v>117</v>
      </c>
      <c r="E806" t="s">
        <v>118</v>
      </c>
      <c r="F806" s="54">
        <v>41579</v>
      </c>
      <c r="G806" t="s">
        <v>119</v>
      </c>
      <c r="H806" t="s">
        <v>999</v>
      </c>
      <c r="I806" t="s">
        <v>1000</v>
      </c>
      <c r="J806" t="s">
        <v>132</v>
      </c>
      <c r="K806" t="s">
        <v>1001</v>
      </c>
      <c r="L806" t="s">
        <v>1002</v>
      </c>
      <c r="M806" t="s">
        <v>1003</v>
      </c>
      <c r="N806" t="s">
        <v>85</v>
      </c>
      <c r="O806" t="s">
        <v>199</v>
      </c>
      <c r="P806">
        <v>3732.5000000000041</v>
      </c>
      <c r="Q806" t="s">
        <v>1005</v>
      </c>
      <c r="R806" t="s">
        <v>75</v>
      </c>
      <c r="S806" t="s">
        <v>170</v>
      </c>
      <c r="T806" t="s">
        <v>178</v>
      </c>
      <c r="U806" t="s">
        <v>179</v>
      </c>
      <c r="V806" t="s">
        <v>180</v>
      </c>
      <c r="W806" t="s">
        <v>10731</v>
      </c>
      <c r="X806" t="s">
        <v>10739</v>
      </c>
    </row>
    <row r="807" spans="1:24">
      <c r="A807" t="s">
        <v>9</v>
      </c>
      <c r="B807" t="s">
        <v>14</v>
      </c>
      <c r="C807" t="s">
        <v>14</v>
      </c>
      <c r="D807" t="s">
        <v>117</v>
      </c>
      <c r="E807" t="s">
        <v>118</v>
      </c>
      <c r="F807" s="54">
        <v>41579</v>
      </c>
      <c r="G807" t="s">
        <v>119</v>
      </c>
      <c r="H807" t="s">
        <v>999</v>
      </c>
      <c r="I807" t="s">
        <v>1000</v>
      </c>
      <c r="J807" t="s">
        <v>132</v>
      </c>
      <c r="K807" t="s">
        <v>1001</v>
      </c>
      <c r="L807" t="s">
        <v>1002</v>
      </c>
      <c r="M807" t="s">
        <v>1003</v>
      </c>
      <c r="N807" t="s">
        <v>85</v>
      </c>
      <c r="O807" t="s">
        <v>199</v>
      </c>
      <c r="P807">
        <v>10781.000000000013</v>
      </c>
      <c r="Q807" t="s">
        <v>1005</v>
      </c>
      <c r="R807" t="s">
        <v>75</v>
      </c>
      <c r="S807" t="s">
        <v>170</v>
      </c>
      <c r="T807" t="s">
        <v>178</v>
      </c>
      <c r="U807" t="s">
        <v>179</v>
      </c>
      <c r="V807" t="s">
        <v>180</v>
      </c>
      <c r="W807" t="s">
        <v>10731</v>
      </c>
      <c r="X807" t="s">
        <v>10739</v>
      </c>
    </row>
    <row r="808" spans="1:24">
      <c r="A808" t="s">
        <v>9</v>
      </c>
      <c r="B808" t="s">
        <v>14</v>
      </c>
      <c r="C808" t="s">
        <v>14</v>
      </c>
      <c r="D808" t="s">
        <v>117</v>
      </c>
      <c r="E808" t="s">
        <v>118</v>
      </c>
      <c r="F808" s="54">
        <v>41579</v>
      </c>
      <c r="G808" t="s">
        <v>72</v>
      </c>
      <c r="I808" t="s">
        <v>923</v>
      </c>
      <c r="J808" t="s">
        <v>132</v>
      </c>
      <c r="K808" t="s">
        <v>924</v>
      </c>
      <c r="L808" t="s">
        <v>925</v>
      </c>
      <c r="M808" t="s">
        <v>926</v>
      </c>
      <c r="N808" t="s">
        <v>85</v>
      </c>
      <c r="O808" t="s">
        <v>199</v>
      </c>
      <c r="P808">
        <v>1428.5311603986006</v>
      </c>
      <c r="Q808" t="s">
        <v>927</v>
      </c>
      <c r="R808" t="s">
        <v>75</v>
      </c>
      <c r="S808" t="s">
        <v>155</v>
      </c>
      <c r="T808" t="s">
        <v>785</v>
      </c>
      <c r="U808" t="s">
        <v>157</v>
      </c>
      <c r="V808" t="s">
        <v>157</v>
      </c>
      <c r="W808" t="s">
        <v>10731</v>
      </c>
      <c r="X808" t="s">
        <v>10739</v>
      </c>
    </row>
    <row r="809" spans="1:24">
      <c r="A809" t="s">
        <v>9</v>
      </c>
      <c r="B809" t="s">
        <v>14</v>
      </c>
      <c r="C809" t="s">
        <v>14</v>
      </c>
      <c r="D809" t="s">
        <v>117</v>
      </c>
      <c r="E809" t="s">
        <v>118</v>
      </c>
      <c r="F809" s="54">
        <v>41579</v>
      </c>
      <c r="G809" t="s">
        <v>119</v>
      </c>
      <c r="H809" t="s">
        <v>999</v>
      </c>
      <c r="I809" t="s">
        <v>1000</v>
      </c>
      <c r="J809" t="s">
        <v>132</v>
      </c>
      <c r="K809" t="s">
        <v>1001</v>
      </c>
      <c r="L809" t="s">
        <v>1002</v>
      </c>
      <c r="M809" t="s">
        <v>1003</v>
      </c>
      <c r="N809" t="s">
        <v>85</v>
      </c>
      <c r="O809" t="s">
        <v>199</v>
      </c>
      <c r="P809">
        <v>3732.5000000000041</v>
      </c>
      <c r="Q809" t="s">
        <v>1005</v>
      </c>
      <c r="R809" t="s">
        <v>75</v>
      </c>
      <c r="S809" t="s">
        <v>170</v>
      </c>
      <c r="T809" t="s">
        <v>178</v>
      </c>
      <c r="U809" t="s">
        <v>179</v>
      </c>
      <c r="V809" t="s">
        <v>180</v>
      </c>
      <c r="W809" t="s">
        <v>10731</v>
      </c>
      <c r="X809" t="s">
        <v>10739</v>
      </c>
    </row>
    <row r="810" spans="1:24">
      <c r="A810" t="s">
        <v>9</v>
      </c>
      <c r="B810" t="s">
        <v>14</v>
      </c>
      <c r="C810" t="s">
        <v>14</v>
      </c>
      <c r="D810" t="s">
        <v>117</v>
      </c>
      <c r="E810" t="s">
        <v>118</v>
      </c>
      <c r="F810" s="54">
        <v>41579</v>
      </c>
      <c r="G810" t="s">
        <v>72</v>
      </c>
      <c r="I810" t="s">
        <v>923</v>
      </c>
      <c r="J810" t="s">
        <v>132</v>
      </c>
      <c r="K810" t="s">
        <v>924</v>
      </c>
      <c r="L810" t="s">
        <v>925</v>
      </c>
      <c r="M810" t="s">
        <v>926</v>
      </c>
      <c r="N810" t="s">
        <v>85</v>
      </c>
      <c r="O810" t="s">
        <v>199</v>
      </c>
      <c r="P810">
        <v>9774.3737712916536</v>
      </c>
      <c r="Q810" t="s">
        <v>927</v>
      </c>
      <c r="R810" t="s">
        <v>75</v>
      </c>
      <c r="S810" t="s">
        <v>155</v>
      </c>
      <c r="T810" t="s">
        <v>785</v>
      </c>
      <c r="U810" t="s">
        <v>157</v>
      </c>
      <c r="V810" t="s">
        <v>157</v>
      </c>
      <c r="W810" t="s">
        <v>10731</v>
      </c>
      <c r="X810" t="s">
        <v>10739</v>
      </c>
    </row>
    <row r="811" spans="1:24">
      <c r="A811" t="s">
        <v>9</v>
      </c>
      <c r="B811" t="s">
        <v>14</v>
      </c>
      <c r="C811" t="s">
        <v>14</v>
      </c>
      <c r="D811" t="s">
        <v>117</v>
      </c>
      <c r="E811" t="s">
        <v>118</v>
      </c>
      <c r="F811" s="54">
        <v>41579</v>
      </c>
      <c r="G811" t="s">
        <v>119</v>
      </c>
      <c r="H811" t="s">
        <v>999</v>
      </c>
      <c r="I811" t="s">
        <v>1000</v>
      </c>
      <c r="J811" t="s">
        <v>132</v>
      </c>
      <c r="K811" t="s">
        <v>1001</v>
      </c>
      <c r="L811" t="s">
        <v>1002</v>
      </c>
      <c r="M811" t="s">
        <v>1003</v>
      </c>
      <c r="N811" t="s">
        <v>85</v>
      </c>
      <c r="O811" t="s">
        <v>199</v>
      </c>
      <c r="P811">
        <v>3732.5000000000041</v>
      </c>
      <c r="Q811" t="s">
        <v>1005</v>
      </c>
      <c r="R811" t="s">
        <v>75</v>
      </c>
      <c r="S811" t="s">
        <v>170</v>
      </c>
      <c r="T811" t="s">
        <v>178</v>
      </c>
      <c r="U811" t="s">
        <v>179</v>
      </c>
      <c r="V811" t="s">
        <v>180</v>
      </c>
      <c r="W811" t="s">
        <v>10731</v>
      </c>
      <c r="X811" t="s">
        <v>10739</v>
      </c>
    </row>
    <row r="812" spans="1:24">
      <c r="A812" t="s">
        <v>9</v>
      </c>
      <c r="B812" t="s">
        <v>14</v>
      </c>
      <c r="C812" t="s">
        <v>14</v>
      </c>
      <c r="D812" t="s">
        <v>117</v>
      </c>
      <c r="E812" t="s">
        <v>118</v>
      </c>
      <c r="F812" s="54">
        <v>41579</v>
      </c>
      <c r="G812" t="s">
        <v>119</v>
      </c>
      <c r="H812" t="s">
        <v>999</v>
      </c>
      <c r="I812" t="s">
        <v>1000</v>
      </c>
      <c r="J812" t="s">
        <v>132</v>
      </c>
      <c r="K812" t="s">
        <v>1001</v>
      </c>
      <c r="L812" t="s">
        <v>1002</v>
      </c>
      <c r="M812" t="s">
        <v>1003</v>
      </c>
      <c r="N812" t="s">
        <v>85</v>
      </c>
      <c r="O812" t="s">
        <v>199</v>
      </c>
      <c r="P812">
        <v>11667.750000000013</v>
      </c>
      <c r="Q812" t="s">
        <v>1005</v>
      </c>
      <c r="R812" t="s">
        <v>75</v>
      </c>
      <c r="S812" t="s">
        <v>170</v>
      </c>
      <c r="T812" t="s">
        <v>178</v>
      </c>
      <c r="U812" t="s">
        <v>179</v>
      </c>
      <c r="V812" t="s">
        <v>180</v>
      </c>
      <c r="W812" t="s">
        <v>10731</v>
      </c>
      <c r="X812" t="s">
        <v>10739</v>
      </c>
    </row>
    <row r="813" spans="1:24">
      <c r="A813" t="s">
        <v>9</v>
      </c>
      <c r="B813" t="s">
        <v>14</v>
      </c>
      <c r="C813" t="s">
        <v>14</v>
      </c>
      <c r="D813" t="s">
        <v>117</v>
      </c>
      <c r="E813" t="s">
        <v>118</v>
      </c>
      <c r="F813" s="54">
        <v>41579</v>
      </c>
      <c r="G813" t="s">
        <v>119</v>
      </c>
      <c r="H813" t="s">
        <v>999</v>
      </c>
      <c r="I813" t="s">
        <v>1000</v>
      </c>
      <c r="J813" t="s">
        <v>132</v>
      </c>
      <c r="K813" t="s">
        <v>1001</v>
      </c>
      <c r="L813" t="s">
        <v>1002</v>
      </c>
      <c r="M813" t="s">
        <v>1003</v>
      </c>
      <c r="N813" t="s">
        <v>85</v>
      </c>
      <c r="O813" t="s">
        <v>199</v>
      </c>
      <c r="P813">
        <v>7467.5000000000082</v>
      </c>
      <c r="Q813" t="s">
        <v>1005</v>
      </c>
      <c r="R813" t="s">
        <v>75</v>
      </c>
      <c r="S813" t="s">
        <v>170</v>
      </c>
      <c r="T813" t="s">
        <v>178</v>
      </c>
      <c r="U813" t="s">
        <v>179</v>
      </c>
      <c r="V813" t="s">
        <v>180</v>
      </c>
      <c r="W813" t="s">
        <v>10731</v>
      </c>
      <c r="X813" t="s">
        <v>10739</v>
      </c>
    </row>
    <row r="814" spans="1:24">
      <c r="A814" t="s">
        <v>9</v>
      </c>
      <c r="B814" t="s">
        <v>14</v>
      </c>
      <c r="C814" t="s">
        <v>14</v>
      </c>
      <c r="D814" t="s">
        <v>117</v>
      </c>
      <c r="E814" t="s">
        <v>118</v>
      </c>
      <c r="F814" s="54">
        <v>41579</v>
      </c>
      <c r="G814" t="s">
        <v>119</v>
      </c>
      <c r="H814" t="s">
        <v>999</v>
      </c>
      <c r="I814" t="s">
        <v>1000</v>
      </c>
      <c r="J814" t="s">
        <v>132</v>
      </c>
      <c r="K814" t="s">
        <v>1001</v>
      </c>
      <c r="L814" t="s">
        <v>1002</v>
      </c>
      <c r="M814" t="s">
        <v>1003</v>
      </c>
      <c r="N814" t="s">
        <v>85</v>
      </c>
      <c r="O814" t="s">
        <v>199</v>
      </c>
      <c r="P814">
        <v>7000.5000000000082</v>
      </c>
      <c r="Q814" t="s">
        <v>1005</v>
      </c>
      <c r="R814" t="s">
        <v>75</v>
      </c>
      <c r="S814" t="s">
        <v>170</v>
      </c>
      <c r="T814" t="s">
        <v>178</v>
      </c>
      <c r="U814" t="s">
        <v>179</v>
      </c>
      <c r="V814" t="s">
        <v>180</v>
      </c>
      <c r="W814" t="s">
        <v>10731</v>
      </c>
      <c r="X814" t="s">
        <v>10739</v>
      </c>
    </row>
    <row r="815" spans="1:24">
      <c r="A815" t="s">
        <v>9</v>
      </c>
      <c r="B815" t="s">
        <v>14</v>
      </c>
      <c r="C815" t="s">
        <v>14</v>
      </c>
      <c r="D815" t="s">
        <v>117</v>
      </c>
      <c r="E815" t="s">
        <v>118</v>
      </c>
      <c r="F815" s="54">
        <v>41579</v>
      </c>
      <c r="G815" t="s">
        <v>119</v>
      </c>
      <c r="H815" t="s">
        <v>999</v>
      </c>
      <c r="I815" t="s">
        <v>1000</v>
      </c>
      <c r="J815" t="s">
        <v>132</v>
      </c>
      <c r="K815" t="s">
        <v>1001</v>
      </c>
      <c r="L815" t="s">
        <v>1002</v>
      </c>
      <c r="M815" t="s">
        <v>1003</v>
      </c>
      <c r="N815" t="s">
        <v>85</v>
      </c>
      <c r="O815" t="s">
        <v>199</v>
      </c>
      <c r="P815">
        <v>3732.5000000000041</v>
      </c>
      <c r="Q815" t="s">
        <v>1005</v>
      </c>
      <c r="R815" t="s">
        <v>75</v>
      </c>
      <c r="S815" t="s">
        <v>170</v>
      </c>
      <c r="T815" t="s">
        <v>178</v>
      </c>
      <c r="U815" t="s">
        <v>179</v>
      </c>
      <c r="V815" t="s">
        <v>180</v>
      </c>
      <c r="W815" t="s">
        <v>10731</v>
      </c>
      <c r="X815" t="s">
        <v>10739</v>
      </c>
    </row>
    <row r="816" spans="1:24">
      <c r="A816" t="s">
        <v>9</v>
      </c>
      <c r="B816" t="s">
        <v>14</v>
      </c>
      <c r="C816" t="s">
        <v>14</v>
      </c>
      <c r="D816" t="s">
        <v>117</v>
      </c>
      <c r="E816" t="s">
        <v>118</v>
      </c>
      <c r="F816" s="54">
        <v>41579</v>
      </c>
      <c r="G816" t="s">
        <v>72</v>
      </c>
      <c r="I816" t="s">
        <v>923</v>
      </c>
      <c r="J816" t="s">
        <v>132</v>
      </c>
      <c r="K816" t="s">
        <v>924</v>
      </c>
      <c r="L816" t="s">
        <v>925</v>
      </c>
      <c r="M816" t="s">
        <v>926</v>
      </c>
      <c r="N816" t="s">
        <v>85</v>
      </c>
      <c r="O816" t="s">
        <v>199</v>
      </c>
      <c r="P816">
        <v>2146.6958432192596</v>
      </c>
      <c r="Q816" t="s">
        <v>927</v>
      </c>
      <c r="R816" t="s">
        <v>75</v>
      </c>
      <c r="S816" t="s">
        <v>155</v>
      </c>
      <c r="T816" t="s">
        <v>785</v>
      </c>
      <c r="U816" t="s">
        <v>157</v>
      </c>
      <c r="V816" t="s">
        <v>157</v>
      </c>
      <c r="W816" t="s">
        <v>10731</v>
      </c>
      <c r="X816" t="s">
        <v>10739</v>
      </c>
    </row>
    <row r="817" spans="1:24">
      <c r="A817" t="s">
        <v>9</v>
      </c>
      <c r="B817" t="s">
        <v>14</v>
      </c>
      <c r="C817" t="s">
        <v>14</v>
      </c>
      <c r="D817" t="s">
        <v>117</v>
      </c>
      <c r="E817" t="s">
        <v>118</v>
      </c>
      <c r="F817" s="54">
        <v>41579</v>
      </c>
      <c r="G817" t="s">
        <v>72</v>
      </c>
      <c r="H817" t="s">
        <v>999</v>
      </c>
      <c r="I817" t="s">
        <v>1000</v>
      </c>
      <c r="J817" t="s">
        <v>132</v>
      </c>
      <c r="K817" t="s">
        <v>1001</v>
      </c>
      <c r="L817" t="s">
        <v>1002</v>
      </c>
      <c r="M817" t="s">
        <v>1003</v>
      </c>
      <c r="N817" t="s">
        <v>85</v>
      </c>
      <c r="O817" t="s">
        <v>199</v>
      </c>
      <c r="P817">
        <v>67.670000000000073</v>
      </c>
      <c r="Q817" t="s">
        <v>1005</v>
      </c>
      <c r="R817" t="s">
        <v>75</v>
      </c>
      <c r="S817" t="s">
        <v>170</v>
      </c>
      <c r="T817" t="s">
        <v>178</v>
      </c>
      <c r="U817" t="s">
        <v>179</v>
      </c>
      <c r="V817" t="s">
        <v>180</v>
      </c>
      <c r="W817" t="s">
        <v>10731</v>
      </c>
      <c r="X817" t="s">
        <v>10739</v>
      </c>
    </row>
    <row r="818" spans="1:24">
      <c r="A818" t="s">
        <v>9</v>
      </c>
      <c r="B818" t="s">
        <v>14</v>
      </c>
      <c r="C818" t="s">
        <v>14</v>
      </c>
      <c r="D818" t="s">
        <v>117</v>
      </c>
      <c r="E818" t="s">
        <v>118</v>
      </c>
      <c r="F818" s="54">
        <v>41579</v>
      </c>
      <c r="G818" t="s">
        <v>72</v>
      </c>
      <c r="I818" t="s">
        <v>923</v>
      </c>
      <c r="J818" t="s">
        <v>132</v>
      </c>
      <c r="K818" t="s">
        <v>924</v>
      </c>
      <c r="L818" t="s">
        <v>925</v>
      </c>
      <c r="M818" t="s">
        <v>926</v>
      </c>
      <c r="N818" t="s">
        <v>85</v>
      </c>
      <c r="O818" t="s">
        <v>199</v>
      </c>
      <c r="P818">
        <v>3180.2901381026072</v>
      </c>
      <c r="Q818" t="s">
        <v>927</v>
      </c>
      <c r="R818" t="s">
        <v>75</v>
      </c>
      <c r="S818" t="s">
        <v>155</v>
      </c>
      <c r="T818" t="s">
        <v>785</v>
      </c>
      <c r="U818" t="s">
        <v>157</v>
      </c>
      <c r="V818" t="s">
        <v>157</v>
      </c>
      <c r="W818" t="s">
        <v>10731</v>
      </c>
      <c r="X818" t="s">
        <v>10739</v>
      </c>
    </row>
    <row r="819" spans="1:24">
      <c r="A819" t="s">
        <v>9</v>
      </c>
      <c r="B819" t="s">
        <v>14</v>
      </c>
      <c r="C819" t="s">
        <v>14</v>
      </c>
      <c r="D819" t="s">
        <v>117</v>
      </c>
      <c r="E819" t="s">
        <v>118</v>
      </c>
      <c r="F819" s="54">
        <v>41579</v>
      </c>
      <c r="G819" t="s">
        <v>72</v>
      </c>
      <c r="H819" t="s">
        <v>999</v>
      </c>
      <c r="I819" t="s">
        <v>1000</v>
      </c>
      <c r="J819" t="s">
        <v>132</v>
      </c>
      <c r="K819" t="s">
        <v>1001</v>
      </c>
      <c r="L819" t="s">
        <v>1002</v>
      </c>
      <c r="M819" t="s">
        <v>1003</v>
      </c>
      <c r="N819" t="s">
        <v>85</v>
      </c>
      <c r="O819" t="s">
        <v>199</v>
      </c>
      <c r="P819">
        <v>43.400000000000048</v>
      </c>
      <c r="Q819" t="s">
        <v>1005</v>
      </c>
      <c r="R819" t="s">
        <v>75</v>
      </c>
      <c r="S819" t="s">
        <v>170</v>
      </c>
      <c r="T819" t="s">
        <v>178</v>
      </c>
      <c r="U819" t="s">
        <v>179</v>
      </c>
      <c r="V819" t="s">
        <v>180</v>
      </c>
      <c r="W819" t="s">
        <v>10731</v>
      </c>
      <c r="X819" t="s">
        <v>10739</v>
      </c>
    </row>
    <row r="820" spans="1:24">
      <c r="A820" t="s">
        <v>9</v>
      </c>
      <c r="B820" t="s">
        <v>14</v>
      </c>
      <c r="C820" t="s">
        <v>14</v>
      </c>
      <c r="D820" t="s">
        <v>117</v>
      </c>
      <c r="E820" t="s">
        <v>118</v>
      </c>
      <c r="F820" s="54">
        <v>41579</v>
      </c>
      <c r="G820" t="s">
        <v>72</v>
      </c>
      <c r="H820" t="s">
        <v>999</v>
      </c>
      <c r="I820" t="s">
        <v>1000</v>
      </c>
      <c r="J820" t="s">
        <v>132</v>
      </c>
      <c r="K820" t="s">
        <v>1001</v>
      </c>
      <c r="L820" t="s">
        <v>1002</v>
      </c>
      <c r="M820" t="s">
        <v>1003</v>
      </c>
      <c r="N820" t="s">
        <v>85</v>
      </c>
      <c r="O820" t="s">
        <v>199</v>
      </c>
      <c r="P820">
        <v>43.400000000000048</v>
      </c>
      <c r="Q820" t="s">
        <v>1005</v>
      </c>
      <c r="R820" t="s">
        <v>75</v>
      </c>
      <c r="S820" t="s">
        <v>170</v>
      </c>
      <c r="T820" t="s">
        <v>178</v>
      </c>
      <c r="U820" t="s">
        <v>179</v>
      </c>
      <c r="V820" t="s">
        <v>180</v>
      </c>
      <c r="W820" t="s">
        <v>10731</v>
      </c>
      <c r="X820" t="s">
        <v>10739</v>
      </c>
    </row>
    <row r="821" spans="1:24">
      <c r="A821" t="s">
        <v>9</v>
      </c>
      <c r="B821" t="s">
        <v>14</v>
      </c>
      <c r="C821" t="s">
        <v>14</v>
      </c>
      <c r="D821" t="s">
        <v>117</v>
      </c>
      <c r="E821" t="s">
        <v>118</v>
      </c>
      <c r="F821" s="54">
        <v>41579</v>
      </c>
      <c r="G821" t="s">
        <v>72</v>
      </c>
      <c r="H821" t="s">
        <v>999</v>
      </c>
      <c r="I821" t="s">
        <v>1000</v>
      </c>
      <c r="J821" t="s">
        <v>132</v>
      </c>
      <c r="K821" t="s">
        <v>1001</v>
      </c>
      <c r="L821" t="s">
        <v>1002</v>
      </c>
      <c r="M821" t="s">
        <v>1003</v>
      </c>
      <c r="N821" t="s">
        <v>85</v>
      </c>
      <c r="O821" t="s">
        <v>199</v>
      </c>
      <c r="P821">
        <v>144.68000000000018</v>
      </c>
      <c r="Q821" t="s">
        <v>1005</v>
      </c>
      <c r="R821" t="s">
        <v>75</v>
      </c>
      <c r="S821" t="s">
        <v>170</v>
      </c>
      <c r="T821" t="s">
        <v>178</v>
      </c>
      <c r="U821" t="s">
        <v>179</v>
      </c>
      <c r="V821" t="s">
        <v>180</v>
      </c>
      <c r="W821" t="s">
        <v>10731</v>
      </c>
      <c r="X821" t="s">
        <v>10739</v>
      </c>
    </row>
    <row r="822" spans="1:24">
      <c r="A822" t="s">
        <v>9</v>
      </c>
      <c r="B822" t="s">
        <v>14</v>
      </c>
      <c r="C822" t="s">
        <v>14</v>
      </c>
      <c r="D822" t="s">
        <v>117</v>
      </c>
      <c r="E822" t="s">
        <v>118</v>
      </c>
      <c r="F822" s="54">
        <v>41579</v>
      </c>
      <c r="G822" t="s">
        <v>72</v>
      </c>
      <c r="H822" t="s">
        <v>999</v>
      </c>
      <c r="I822" t="s">
        <v>1000</v>
      </c>
      <c r="J822" t="s">
        <v>132</v>
      </c>
      <c r="K822" t="s">
        <v>1001</v>
      </c>
      <c r="L822" t="s">
        <v>1002</v>
      </c>
      <c r="M822" t="s">
        <v>1003</v>
      </c>
      <c r="N822" t="s">
        <v>85</v>
      </c>
      <c r="O822" t="s">
        <v>199</v>
      </c>
      <c r="P822">
        <v>64218.800000000076</v>
      </c>
      <c r="Q822" t="s">
        <v>1005</v>
      </c>
      <c r="R822" t="s">
        <v>75</v>
      </c>
      <c r="S822" t="s">
        <v>170</v>
      </c>
      <c r="T822" t="s">
        <v>178</v>
      </c>
      <c r="U822" t="s">
        <v>179</v>
      </c>
      <c r="V822" t="s">
        <v>180</v>
      </c>
      <c r="W822" t="s">
        <v>10731</v>
      </c>
      <c r="X822" t="s">
        <v>10739</v>
      </c>
    </row>
    <row r="823" spans="1:24">
      <c r="A823" t="s">
        <v>9</v>
      </c>
      <c r="B823" t="s">
        <v>14</v>
      </c>
      <c r="C823" t="s">
        <v>14</v>
      </c>
      <c r="D823" t="s">
        <v>117</v>
      </c>
      <c r="E823" t="s">
        <v>118</v>
      </c>
      <c r="F823" s="54">
        <v>41579</v>
      </c>
      <c r="G823" t="s">
        <v>72</v>
      </c>
      <c r="H823" t="s">
        <v>999</v>
      </c>
      <c r="I823" t="s">
        <v>1000</v>
      </c>
      <c r="J823" t="s">
        <v>132</v>
      </c>
      <c r="K823" t="s">
        <v>1001</v>
      </c>
      <c r="L823" t="s">
        <v>1002</v>
      </c>
      <c r="M823" t="s">
        <v>1003</v>
      </c>
      <c r="N823" t="s">
        <v>85</v>
      </c>
      <c r="O823" t="s">
        <v>199</v>
      </c>
      <c r="P823">
        <v>132.54000000000013</v>
      </c>
      <c r="Q823" t="s">
        <v>1005</v>
      </c>
      <c r="R823" t="s">
        <v>75</v>
      </c>
      <c r="S823" t="s">
        <v>170</v>
      </c>
      <c r="T823" t="s">
        <v>178</v>
      </c>
      <c r="U823" t="s">
        <v>179</v>
      </c>
      <c r="V823" t="s">
        <v>180</v>
      </c>
      <c r="W823" t="s">
        <v>10731</v>
      </c>
      <c r="X823" t="s">
        <v>10739</v>
      </c>
    </row>
    <row r="824" spans="1:24">
      <c r="A824" t="s">
        <v>9</v>
      </c>
      <c r="B824" t="s">
        <v>14</v>
      </c>
      <c r="C824" t="s">
        <v>14</v>
      </c>
      <c r="D824" t="s">
        <v>117</v>
      </c>
      <c r="E824" t="s">
        <v>118</v>
      </c>
      <c r="F824" s="54">
        <v>41579</v>
      </c>
      <c r="G824" t="s">
        <v>72</v>
      </c>
      <c r="H824" t="s">
        <v>999</v>
      </c>
      <c r="I824" t="s">
        <v>1000</v>
      </c>
      <c r="J824" t="s">
        <v>132</v>
      </c>
      <c r="K824" t="s">
        <v>1001</v>
      </c>
      <c r="L824" t="s">
        <v>1002</v>
      </c>
      <c r="M824" t="s">
        <v>1003</v>
      </c>
      <c r="N824" t="s">
        <v>85</v>
      </c>
      <c r="O824" t="s">
        <v>199</v>
      </c>
      <c r="P824">
        <v>80273.200000000084</v>
      </c>
      <c r="Q824" t="s">
        <v>1005</v>
      </c>
      <c r="R824" t="s">
        <v>75</v>
      </c>
      <c r="S824" t="s">
        <v>170</v>
      </c>
      <c r="T824" t="s">
        <v>178</v>
      </c>
      <c r="U824" t="s">
        <v>179</v>
      </c>
      <c r="V824" t="s">
        <v>180</v>
      </c>
      <c r="W824" t="s">
        <v>10731</v>
      </c>
      <c r="X824" t="s">
        <v>10739</v>
      </c>
    </row>
    <row r="825" spans="1:24">
      <c r="A825" t="s">
        <v>9</v>
      </c>
      <c r="B825" t="s">
        <v>14</v>
      </c>
      <c r="C825" t="s">
        <v>14</v>
      </c>
      <c r="D825" t="s">
        <v>117</v>
      </c>
      <c r="E825" t="s">
        <v>118</v>
      </c>
      <c r="F825" s="54">
        <v>41579</v>
      </c>
      <c r="G825" t="s">
        <v>72</v>
      </c>
      <c r="H825" t="s">
        <v>999</v>
      </c>
      <c r="I825" t="s">
        <v>1000</v>
      </c>
      <c r="J825" t="s">
        <v>132</v>
      </c>
      <c r="K825" t="s">
        <v>1001</v>
      </c>
      <c r="L825" t="s">
        <v>1002</v>
      </c>
      <c r="M825" t="s">
        <v>1003</v>
      </c>
      <c r="N825" t="s">
        <v>85</v>
      </c>
      <c r="O825" t="s">
        <v>199</v>
      </c>
      <c r="P825">
        <v>39.760000000000041</v>
      </c>
      <c r="Q825" t="s">
        <v>1005</v>
      </c>
      <c r="R825" t="s">
        <v>75</v>
      </c>
      <c r="S825" t="s">
        <v>170</v>
      </c>
      <c r="T825" t="s">
        <v>178</v>
      </c>
      <c r="U825" t="s">
        <v>179</v>
      </c>
      <c r="V825" t="s">
        <v>180</v>
      </c>
      <c r="W825" t="s">
        <v>10731</v>
      </c>
      <c r="X825" t="s">
        <v>10739</v>
      </c>
    </row>
    <row r="826" spans="1:24">
      <c r="A826" t="s">
        <v>9</v>
      </c>
      <c r="B826" t="s">
        <v>14</v>
      </c>
      <c r="C826" t="s">
        <v>14</v>
      </c>
      <c r="D826" t="s">
        <v>117</v>
      </c>
      <c r="E826" t="s">
        <v>118</v>
      </c>
      <c r="F826" s="54">
        <v>41579</v>
      </c>
      <c r="G826" t="s">
        <v>72</v>
      </c>
      <c r="H826" t="s">
        <v>999</v>
      </c>
      <c r="I826" t="s">
        <v>1000</v>
      </c>
      <c r="J826" t="s">
        <v>132</v>
      </c>
      <c r="K826" t="s">
        <v>1001</v>
      </c>
      <c r="L826" t="s">
        <v>1002</v>
      </c>
      <c r="M826" t="s">
        <v>1003</v>
      </c>
      <c r="N826" t="s">
        <v>85</v>
      </c>
      <c r="O826" t="s">
        <v>199</v>
      </c>
      <c r="P826">
        <v>39.760000000000041</v>
      </c>
      <c r="Q826" t="s">
        <v>1005</v>
      </c>
      <c r="R826" t="s">
        <v>75</v>
      </c>
      <c r="S826" t="s">
        <v>170</v>
      </c>
      <c r="T826" t="s">
        <v>178</v>
      </c>
      <c r="U826" t="s">
        <v>179</v>
      </c>
      <c r="V826" t="s">
        <v>180</v>
      </c>
      <c r="W826" t="s">
        <v>10731</v>
      </c>
      <c r="X826" t="s">
        <v>10739</v>
      </c>
    </row>
    <row r="827" spans="1:24">
      <c r="A827" t="s">
        <v>9</v>
      </c>
      <c r="B827" t="s">
        <v>14</v>
      </c>
      <c r="C827" t="s">
        <v>14</v>
      </c>
      <c r="D827" t="s">
        <v>117</v>
      </c>
      <c r="E827" t="s">
        <v>118</v>
      </c>
      <c r="F827" s="54">
        <v>41579</v>
      </c>
      <c r="G827" t="s">
        <v>72</v>
      </c>
      <c r="H827" t="s">
        <v>999</v>
      </c>
      <c r="I827" t="s">
        <v>1000</v>
      </c>
      <c r="J827" t="s">
        <v>132</v>
      </c>
      <c r="K827" t="s">
        <v>1001</v>
      </c>
      <c r="L827" t="s">
        <v>1002</v>
      </c>
      <c r="M827" t="s">
        <v>1003</v>
      </c>
      <c r="N827" t="s">
        <v>85</v>
      </c>
      <c r="O827" t="s">
        <v>199</v>
      </c>
      <c r="P827">
        <v>174.55000000000021</v>
      </c>
      <c r="Q827" t="s">
        <v>1005</v>
      </c>
      <c r="R827" t="s">
        <v>75</v>
      </c>
      <c r="S827" t="s">
        <v>170</v>
      </c>
      <c r="T827" t="s">
        <v>178</v>
      </c>
      <c r="U827" t="s">
        <v>179</v>
      </c>
      <c r="V827" t="s">
        <v>180</v>
      </c>
      <c r="W827" t="s">
        <v>10731</v>
      </c>
      <c r="X827" t="s">
        <v>10739</v>
      </c>
    </row>
    <row r="828" spans="1:24">
      <c r="A828" t="s">
        <v>9</v>
      </c>
      <c r="B828" t="s">
        <v>14</v>
      </c>
      <c r="C828" t="s">
        <v>14</v>
      </c>
      <c r="D828" t="s">
        <v>117</v>
      </c>
      <c r="E828" t="s">
        <v>118</v>
      </c>
      <c r="F828" s="54">
        <v>41579</v>
      </c>
      <c r="G828" t="s">
        <v>72</v>
      </c>
      <c r="H828" t="s">
        <v>999</v>
      </c>
      <c r="I828" t="s">
        <v>1000</v>
      </c>
      <c r="J828" t="s">
        <v>132</v>
      </c>
      <c r="K828" t="s">
        <v>1001</v>
      </c>
      <c r="L828" t="s">
        <v>1002</v>
      </c>
      <c r="M828" t="s">
        <v>1003</v>
      </c>
      <c r="N828" t="s">
        <v>85</v>
      </c>
      <c r="O828" t="s">
        <v>199</v>
      </c>
      <c r="P828">
        <v>52.360000000000056</v>
      </c>
      <c r="Q828" t="s">
        <v>1005</v>
      </c>
      <c r="R828" t="s">
        <v>75</v>
      </c>
      <c r="S828" t="s">
        <v>170</v>
      </c>
      <c r="T828" t="s">
        <v>178</v>
      </c>
      <c r="U828" t="s">
        <v>179</v>
      </c>
      <c r="V828" t="s">
        <v>180</v>
      </c>
      <c r="W828" t="s">
        <v>10731</v>
      </c>
      <c r="X828" t="s">
        <v>10739</v>
      </c>
    </row>
    <row r="829" spans="1:24">
      <c r="A829" t="s">
        <v>9</v>
      </c>
      <c r="B829" t="s">
        <v>14</v>
      </c>
      <c r="C829" t="s">
        <v>14</v>
      </c>
      <c r="D829" t="s">
        <v>117</v>
      </c>
      <c r="E829" t="s">
        <v>118</v>
      </c>
      <c r="F829" s="54">
        <v>41579</v>
      </c>
      <c r="G829" t="s">
        <v>72</v>
      </c>
      <c r="H829" t="s">
        <v>999</v>
      </c>
      <c r="I829" t="s">
        <v>1000</v>
      </c>
      <c r="J829" t="s">
        <v>132</v>
      </c>
      <c r="K829" t="s">
        <v>1001</v>
      </c>
      <c r="L829" t="s">
        <v>1002</v>
      </c>
      <c r="M829" t="s">
        <v>1003</v>
      </c>
      <c r="N829" t="s">
        <v>85</v>
      </c>
      <c r="O829" t="s">
        <v>199</v>
      </c>
      <c r="P829">
        <v>52.360000000000056</v>
      </c>
      <c r="Q829" t="s">
        <v>1005</v>
      </c>
      <c r="R829" t="s">
        <v>75</v>
      </c>
      <c r="S829" t="s">
        <v>170</v>
      </c>
      <c r="T829" t="s">
        <v>178</v>
      </c>
      <c r="U829" t="s">
        <v>179</v>
      </c>
      <c r="V829" t="s">
        <v>180</v>
      </c>
      <c r="W829" t="s">
        <v>10731</v>
      </c>
      <c r="X829" t="s">
        <v>10739</v>
      </c>
    </row>
    <row r="830" spans="1:24">
      <c r="A830" t="s">
        <v>9</v>
      </c>
      <c r="B830" t="s">
        <v>14</v>
      </c>
      <c r="C830" t="s">
        <v>14</v>
      </c>
      <c r="D830" t="s">
        <v>117</v>
      </c>
      <c r="E830" t="s">
        <v>118</v>
      </c>
      <c r="F830" s="54">
        <v>41579</v>
      </c>
      <c r="G830" t="s">
        <v>72</v>
      </c>
      <c r="H830" t="s">
        <v>999</v>
      </c>
      <c r="I830" t="s">
        <v>1000</v>
      </c>
      <c r="J830" t="s">
        <v>132</v>
      </c>
      <c r="K830" t="s">
        <v>1001</v>
      </c>
      <c r="L830" t="s">
        <v>1002</v>
      </c>
      <c r="M830" t="s">
        <v>1003</v>
      </c>
      <c r="N830" t="s">
        <v>85</v>
      </c>
      <c r="O830" t="s">
        <v>199</v>
      </c>
      <c r="P830">
        <v>76.540000000000092</v>
      </c>
      <c r="Q830" t="s">
        <v>1005</v>
      </c>
      <c r="R830" t="s">
        <v>75</v>
      </c>
      <c r="S830" t="s">
        <v>170</v>
      </c>
      <c r="T830" t="s">
        <v>178</v>
      </c>
      <c r="U830" t="s">
        <v>179</v>
      </c>
      <c r="V830" t="s">
        <v>180</v>
      </c>
      <c r="W830" t="s">
        <v>10731</v>
      </c>
      <c r="X830" t="s">
        <v>10739</v>
      </c>
    </row>
    <row r="831" spans="1:24">
      <c r="A831" t="s">
        <v>9</v>
      </c>
      <c r="B831" t="s">
        <v>14</v>
      </c>
      <c r="C831" t="s">
        <v>14</v>
      </c>
      <c r="D831" t="s">
        <v>117</v>
      </c>
      <c r="E831" t="s">
        <v>118</v>
      </c>
      <c r="F831" s="54">
        <v>41579</v>
      </c>
      <c r="G831" t="s">
        <v>72</v>
      </c>
      <c r="H831" t="s">
        <v>999</v>
      </c>
      <c r="I831" t="s">
        <v>1000</v>
      </c>
      <c r="J831" t="s">
        <v>132</v>
      </c>
      <c r="K831" t="s">
        <v>1001</v>
      </c>
      <c r="L831" t="s">
        <v>1002</v>
      </c>
      <c r="M831" t="s">
        <v>1003</v>
      </c>
      <c r="N831" t="s">
        <v>85</v>
      </c>
      <c r="O831" t="s">
        <v>199</v>
      </c>
      <c r="P831">
        <v>22.960000000000026</v>
      </c>
      <c r="Q831" t="s">
        <v>1005</v>
      </c>
      <c r="R831" t="s">
        <v>75</v>
      </c>
      <c r="S831" t="s">
        <v>170</v>
      </c>
      <c r="T831" t="s">
        <v>178</v>
      </c>
      <c r="U831" t="s">
        <v>179</v>
      </c>
      <c r="V831" t="s">
        <v>180</v>
      </c>
      <c r="W831" t="s">
        <v>10731</v>
      </c>
      <c r="X831" t="s">
        <v>10739</v>
      </c>
    </row>
    <row r="832" spans="1:24">
      <c r="A832" t="s">
        <v>9</v>
      </c>
      <c r="B832" t="s">
        <v>14</v>
      </c>
      <c r="C832" t="s">
        <v>14</v>
      </c>
      <c r="D832" t="s">
        <v>117</v>
      </c>
      <c r="E832" t="s">
        <v>118</v>
      </c>
      <c r="F832" s="54">
        <v>41579</v>
      </c>
      <c r="G832" t="s">
        <v>72</v>
      </c>
      <c r="H832" t="s">
        <v>999</v>
      </c>
      <c r="I832" t="s">
        <v>1000</v>
      </c>
      <c r="J832" t="s">
        <v>132</v>
      </c>
      <c r="K832" t="s">
        <v>1001</v>
      </c>
      <c r="L832" t="s">
        <v>1002</v>
      </c>
      <c r="M832" t="s">
        <v>1003</v>
      </c>
      <c r="N832" t="s">
        <v>85</v>
      </c>
      <c r="O832" t="s">
        <v>199</v>
      </c>
      <c r="P832">
        <v>5600.4600000000064</v>
      </c>
      <c r="Q832" t="s">
        <v>1005</v>
      </c>
      <c r="R832" t="s">
        <v>75</v>
      </c>
      <c r="S832" t="s">
        <v>170</v>
      </c>
      <c r="T832" t="s">
        <v>178</v>
      </c>
      <c r="U832" t="s">
        <v>179</v>
      </c>
      <c r="V832" t="s">
        <v>180</v>
      </c>
      <c r="W832" t="s">
        <v>10731</v>
      </c>
      <c r="X832" t="s">
        <v>10739</v>
      </c>
    </row>
    <row r="833" spans="1:24">
      <c r="A833" t="s">
        <v>9</v>
      </c>
      <c r="B833" t="s">
        <v>14</v>
      </c>
      <c r="C833" t="s">
        <v>14</v>
      </c>
      <c r="D833" t="s">
        <v>117</v>
      </c>
      <c r="E833" t="s">
        <v>118</v>
      </c>
      <c r="F833" s="54">
        <v>41579</v>
      </c>
      <c r="G833" t="s">
        <v>72</v>
      </c>
      <c r="H833" t="s">
        <v>999</v>
      </c>
      <c r="I833" t="s">
        <v>1000</v>
      </c>
      <c r="J833" t="s">
        <v>132</v>
      </c>
      <c r="K833" t="s">
        <v>1001</v>
      </c>
      <c r="L833" t="s">
        <v>1002</v>
      </c>
      <c r="M833" t="s">
        <v>1003</v>
      </c>
      <c r="N833" t="s">
        <v>85</v>
      </c>
      <c r="O833" t="s">
        <v>199</v>
      </c>
      <c r="P833">
        <v>22.960000000000026</v>
      </c>
      <c r="Q833" t="s">
        <v>1005</v>
      </c>
      <c r="R833" t="s">
        <v>75</v>
      </c>
      <c r="S833" t="s">
        <v>170</v>
      </c>
      <c r="T833" t="s">
        <v>178</v>
      </c>
      <c r="U833" t="s">
        <v>179</v>
      </c>
      <c r="V833" t="s">
        <v>180</v>
      </c>
      <c r="W833" t="s">
        <v>10731</v>
      </c>
      <c r="X833" t="s">
        <v>10739</v>
      </c>
    </row>
    <row r="834" spans="1:24">
      <c r="A834" t="s">
        <v>9</v>
      </c>
      <c r="B834" t="s">
        <v>14</v>
      </c>
      <c r="C834" t="s">
        <v>14</v>
      </c>
      <c r="D834" t="s">
        <v>117</v>
      </c>
      <c r="E834" t="s">
        <v>118</v>
      </c>
      <c r="F834" s="54">
        <v>41579</v>
      </c>
      <c r="G834" t="s">
        <v>72</v>
      </c>
      <c r="H834" t="s">
        <v>999</v>
      </c>
      <c r="I834" t="s">
        <v>1000</v>
      </c>
      <c r="J834" t="s">
        <v>132</v>
      </c>
      <c r="K834" t="s">
        <v>1001</v>
      </c>
      <c r="L834" t="s">
        <v>1002</v>
      </c>
      <c r="M834" t="s">
        <v>1003</v>
      </c>
      <c r="N834" t="s">
        <v>85</v>
      </c>
      <c r="O834" t="s">
        <v>199</v>
      </c>
      <c r="P834">
        <v>4060.3500000000045</v>
      </c>
      <c r="Q834" t="s">
        <v>1005</v>
      </c>
      <c r="R834" t="s">
        <v>75</v>
      </c>
      <c r="S834" t="s">
        <v>170</v>
      </c>
      <c r="T834" t="s">
        <v>178</v>
      </c>
      <c r="U834" t="s">
        <v>179</v>
      </c>
      <c r="V834" t="s">
        <v>180</v>
      </c>
      <c r="W834" t="s">
        <v>10731</v>
      </c>
      <c r="X834" t="s">
        <v>10739</v>
      </c>
    </row>
    <row r="835" spans="1:24">
      <c r="A835" t="s">
        <v>9</v>
      </c>
      <c r="B835" t="s">
        <v>14</v>
      </c>
      <c r="C835" t="s">
        <v>14</v>
      </c>
      <c r="D835" t="s">
        <v>117</v>
      </c>
      <c r="E835" t="s">
        <v>118</v>
      </c>
      <c r="F835" s="54">
        <v>41579</v>
      </c>
      <c r="G835" t="s">
        <v>72</v>
      </c>
      <c r="H835" t="s">
        <v>999</v>
      </c>
      <c r="I835" t="s">
        <v>1000</v>
      </c>
      <c r="J835" t="s">
        <v>132</v>
      </c>
      <c r="K835" t="s">
        <v>1001</v>
      </c>
      <c r="L835" t="s">
        <v>1002</v>
      </c>
      <c r="M835" t="s">
        <v>1003</v>
      </c>
      <c r="N835" t="s">
        <v>85</v>
      </c>
      <c r="O835" t="s">
        <v>199</v>
      </c>
      <c r="P835">
        <v>22.960000000000026</v>
      </c>
      <c r="Q835" t="s">
        <v>1005</v>
      </c>
      <c r="R835" t="s">
        <v>75</v>
      </c>
      <c r="S835" t="s">
        <v>170</v>
      </c>
      <c r="T835" t="s">
        <v>178</v>
      </c>
      <c r="U835" t="s">
        <v>179</v>
      </c>
      <c r="V835" t="s">
        <v>180</v>
      </c>
      <c r="W835" t="s">
        <v>10731</v>
      </c>
      <c r="X835" t="s">
        <v>10739</v>
      </c>
    </row>
    <row r="836" spans="1:24">
      <c r="A836" t="s">
        <v>9</v>
      </c>
      <c r="B836" t="s">
        <v>14</v>
      </c>
      <c r="C836" t="s">
        <v>14</v>
      </c>
      <c r="D836" t="s">
        <v>117</v>
      </c>
      <c r="E836" t="s">
        <v>118</v>
      </c>
      <c r="F836" s="54">
        <v>41579</v>
      </c>
      <c r="G836" t="s">
        <v>72</v>
      </c>
      <c r="H836" t="s">
        <v>999</v>
      </c>
      <c r="I836" t="s">
        <v>1000</v>
      </c>
      <c r="J836" t="s">
        <v>132</v>
      </c>
      <c r="K836" t="s">
        <v>1001</v>
      </c>
      <c r="L836" t="s">
        <v>1002</v>
      </c>
      <c r="M836" t="s">
        <v>1003</v>
      </c>
      <c r="N836" t="s">
        <v>85</v>
      </c>
      <c r="O836" t="s">
        <v>199</v>
      </c>
      <c r="P836">
        <v>22.960000000000026</v>
      </c>
      <c r="Q836" t="s">
        <v>1005</v>
      </c>
      <c r="R836" t="s">
        <v>75</v>
      </c>
      <c r="S836" t="s">
        <v>170</v>
      </c>
      <c r="T836" t="s">
        <v>178</v>
      </c>
      <c r="U836" t="s">
        <v>179</v>
      </c>
      <c r="V836" t="s">
        <v>180</v>
      </c>
      <c r="W836" t="s">
        <v>10731</v>
      </c>
      <c r="X836" t="s">
        <v>10739</v>
      </c>
    </row>
    <row r="837" spans="1:24">
      <c r="A837" t="s">
        <v>9</v>
      </c>
      <c r="B837" t="s">
        <v>14</v>
      </c>
      <c r="C837" t="s">
        <v>14</v>
      </c>
      <c r="D837" t="s">
        <v>117</v>
      </c>
      <c r="E837" t="s">
        <v>118</v>
      </c>
      <c r="F837" s="54">
        <v>41579</v>
      </c>
      <c r="G837" t="s">
        <v>72</v>
      </c>
      <c r="H837" t="s">
        <v>999</v>
      </c>
      <c r="I837" t="s">
        <v>1000</v>
      </c>
      <c r="J837" t="s">
        <v>132</v>
      </c>
      <c r="K837" t="s">
        <v>1001</v>
      </c>
      <c r="L837" t="s">
        <v>1002</v>
      </c>
      <c r="M837" t="s">
        <v>1003</v>
      </c>
      <c r="N837" t="s">
        <v>85</v>
      </c>
      <c r="O837" t="s">
        <v>199</v>
      </c>
      <c r="P837">
        <v>76.540000000000092</v>
      </c>
      <c r="Q837" t="s">
        <v>1005</v>
      </c>
      <c r="R837" t="s">
        <v>75</v>
      </c>
      <c r="S837" t="s">
        <v>170</v>
      </c>
      <c r="T837" t="s">
        <v>178</v>
      </c>
      <c r="U837" t="s">
        <v>179</v>
      </c>
      <c r="V837" t="s">
        <v>180</v>
      </c>
      <c r="W837" t="s">
        <v>10731</v>
      </c>
      <c r="X837" t="s">
        <v>10739</v>
      </c>
    </row>
    <row r="838" spans="1:24">
      <c r="A838" t="s">
        <v>9</v>
      </c>
      <c r="B838" t="s">
        <v>14</v>
      </c>
      <c r="C838" t="s">
        <v>14</v>
      </c>
      <c r="D838" t="s">
        <v>117</v>
      </c>
      <c r="E838" t="s">
        <v>118</v>
      </c>
      <c r="F838" s="54">
        <v>41579</v>
      </c>
      <c r="G838" t="s">
        <v>72</v>
      </c>
      <c r="H838" t="s">
        <v>999</v>
      </c>
      <c r="I838" t="s">
        <v>1000</v>
      </c>
      <c r="J838" t="s">
        <v>132</v>
      </c>
      <c r="K838" t="s">
        <v>1001</v>
      </c>
      <c r="L838" t="s">
        <v>1002</v>
      </c>
      <c r="M838" t="s">
        <v>1003</v>
      </c>
      <c r="N838" t="s">
        <v>85</v>
      </c>
      <c r="O838" t="s">
        <v>199</v>
      </c>
      <c r="P838">
        <v>22.400000000000023</v>
      </c>
      <c r="Q838" t="s">
        <v>1005</v>
      </c>
      <c r="R838" t="s">
        <v>75</v>
      </c>
      <c r="S838" t="s">
        <v>170</v>
      </c>
      <c r="T838" t="s">
        <v>178</v>
      </c>
      <c r="U838" t="s">
        <v>179</v>
      </c>
      <c r="V838" t="s">
        <v>180</v>
      </c>
      <c r="W838" t="s">
        <v>10731</v>
      </c>
      <c r="X838" t="s">
        <v>10739</v>
      </c>
    </row>
    <row r="839" spans="1:24">
      <c r="A839" t="s">
        <v>9</v>
      </c>
      <c r="B839" t="s">
        <v>14</v>
      </c>
      <c r="C839" t="s">
        <v>14</v>
      </c>
      <c r="D839" t="s">
        <v>117</v>
      </c>
      <c r="E839" t="s">
        <v>118</v>
      </c>
      <c r="F839" s="54">
        <v>41579</v>
      </c>
      <c r="G839" t="s">
        <v>72</v>
      </c>
      <c r="H839" t="s">
        <v>999</v>
      </c>
      <c r="I839" t="s">
        <v>1000</v>
      </c>
      <c r="J839" t="s">
        <v>132</v>
      </c>
      <c r="K839" t="s">
        <v>1001</v>
      </c>
      <c r="L839" t="s">
        <v>1002</v>
      </c>
      <c r="M839" t="s">
        <v>1003</v>
      </c>
      <c r="N839" t="s">
        <v>85</v>
      </c>
      <c r="O839" t="s">
        <v>199</v>
      </c>
      <c r="P839">
        <v>22.400000000000023</v>
      </c>
      <c r="Q839" t="s">
        <v>1005</v>
      </c>
      <c r="R839" t="s">
        <v>75</v>
      </c>
      <c r="S839" t="s">
        <v>170</v>
      </c>
      <c r="T839" t="s">
        <v>178</v>
      </c>
      <c r="U839" t="s">
        <v>179</v>
      </c>
      <c r="V839" t="s">
        <v>180</v>
      </c>
      <c r="W839" t="s">
        <v>10731</v>
      </c>
      <c r="X839" t="s">
        <v>10739</v>
      </c>
    </row>
    <row r="840" spans="1:24">
      <c r="A840" t="s">
        <v>9</v>
      </c>
      <c r="B840" t="s">
        <v>14</v>
      </c>
      <c r="C840" t="s">
        <v>14</v>
      </c>
      <c r="D840" t="s">
        <v>117</v>
      </c>
      <c r="E840" t="s">
        <v>118</v>
      </c>
      <c r="F840" s="54">
        <v>41579</v>
      </c>
      <c r="G840" t="s">
        <v>72</v>
      </c>
      <c r="H840" t="s">
        <v>999</v>
      </c>
      <c r="I840" t="s">
        <v>1000</v>
      </c>
      <c r="J840" t="s">
        <v>132</v>
      </c>
      <c r="K840" t="s">
        <v>1001</v>
      </c>
      <c r="L840" t="s">
        <v>1002</v>
      </c>
      <c r="M840" t="s">
        <v>1003</v>
      </c>
      <c r="N840" t="s">
        <v>85</v>
      </c>
      <c r="O840" t="s">
        <v>199</v>
      </c>
      <c r="P840">
        <v>2800.0000000000032</v>
      </c>
      <c r="Q840" t="s">
        <v>1005</v>
      </c>
      <c r="R840" t="s">
        <v>75</v>
      </c>
      <c r="S840" t="s">
        <v>170</v>
      </c>
      <c r="T840" t="s">
        <v>178</v>
      </c>
      <c r="U840" t="s">
        <v>179</v>
      </c>
      <c r="V840" t="s">
        <v>180</v>
      </c>
      <c r="W840" t="s">
        <v>10731</v>
      </c>
      <c r="X840" t="s">
        <v>10739</v>
      </c>
    </row>
    <row r="841" spans="1:24">
      <c r="A841" t="s">
        <v>9</v>
      </c>
      <c r="B841" t="s">
        <v>14</v>
      </c>
      <c r="C841" t="s">
        <v>14</v>
      </c>
      <c r="D841" t="s">
        <v>117</v>
      </c>
      <c r="E841" t="s">
        <v>118</v>
      </c>
      <c r="F841" s="54">
        <v>41579</v>
      </c>
      <c r="G841" t="s">
        <v>72</v>
      </c>
      <c r="H841" t="s">
        <v>999</v>
      </c>
      <c r="I841" t="s">
        <v>1000</v>
      </c>
      <c r="J841" t="s">
        <v>132</v>
      </c>
      <c r="K841" t="s">
        <v>1001</v>
      </c>
      <c r="L841" t="s">
        <v>1002</v>
      </c>
      <c r="M841" t="s">
        <v>1003</v>
      </c>
      <c r="N841" t="s">
        <v>85</v>
      </c>
      <c r="O841" t="s">
        <v>199</v>
      </c>
      <c r="P841">
        <v>74.670000000000087</v>
      </c>
      <c r="Q841" t="s">
        <v>1005</v>
      </c>
      <c r="R841" t="s">
        <v>75</v>
      </c>
      <c r="S841" t="s">
        <v>170</v>
      </c>
      <c r="T841" t="s">
        <v>178</v>
      </c>
      <c r="U841" t="s">
        <v>179</v>
      </c>
      <c r="V841" t="s">
        <v>180</v>
      </c>
      <c r="W841" t="s">
        <v>10731</v>
      </c>
      <c r="X841" t="s">
        <v>10739</v>
      </c>
    </row>
    <row r="842" spans="1:24">
      <c r="A842" t="s">
        <v>9</v>
      </c>
      <c r="B842" t="s">
        <v>14</v>
      </c>
      <c r="C842" t="s">
        <v>14</v>
      </c>
      <c r="D842" t="s">
        <v>117</v>
      </c>
      <c r="E842" t="s">
        <v>118</v>
      </c>
      <c r="F842" s="54">
        <v>41579</v>
      </c>
      <c r="G842" t="s">
        <v>72</v>
      </c>
      <c r="H842" t="s">
        <v>999</v>
      </c>
      <c r="I842" t="s">
        <v>1000</v>
      </c>
      <c r="J842" t="s">
        <v>132</v>
      </c>
      <c r="K842" t="s">
        <v>1001</v>
      </c>
      <c r="L842" t="s">
        <v>1002</v>
      </c>
      <c r="M842" t="s">
        <v>1003</v>
      </c>
      <c r="N842" t="s">
        <v>85</v>
      </c>
      <c r="O842" t="s">
        <v>199</v>
      </c>
      <c r="P842">
        <v>367770.00000000041</v>
      </c>
      <c r="Q842" t="s">
        <v>1005</v>
      </c>
      <c r="R842" t="s">
        <v>75</v>
      </c>
      <c r="S842" t="s">
        <v>170</v>
      </c>
      <c r="T842" t="s">
        <v>178</v>
      </c>
      <c r="U842" t="s">
        <v>179</v>
      </c>
      <c r="V842" t="s">
        <v>180</v>
      </c>
      <c r="W842" t="s">
        <v>10731</v>
      </c>
      <c r="X842" t="s">
        <v>10739</v>
      </c>
    </row>
    <row r="843" spans="1:24">
      <c r="A843" t="s">
        <v>9</v>
      </c>
      <c r="B843" t="s">
        <v>14</v>
      </c>
      <c r="C843" t="s">
        <v>14</v>
      </c>
      <c r="D843" t="s">
        <v>117</v>
      </c>
      <c r="E843" t="s">
        <v>118</v>
      </c>
      <c r="F843" s="54">
        <v>41579</v>
      </c>
      <c r="G843" t="s">
        <v>72</v>
      </c>
      <c r="H843" t="s">
        <v>999</v>
      </c>
      <c r="I843" t="s">
        <v>1000</v>
      </c>
      <c r="J843" t="s">
        <v>132</v>
      </c>
      <c r="K843" t="s">
        <v>1001</v>
      </c>
      <c r="L843" t="s">
        <v>1002</v>
      </c>
      <c r="M843" t="s">
        <v>1003</v>
      </c>
      <c r="N843" t="s">
        <v>85</v>
      </c>
      <c r="O843" t="s">
        <v>199</v>
      </c>
      <c r="P843">
        <v>27428.400000000031</v>
      </c>
      <c r="Q843" t="s">
        <v>1005</v>
      </c>
      <c r="R843" t="s">
        <v>75</v>
      </c>
      <c r="S843" t="s">
        <v>170</v>
      </c>
      <c r="T843" t="s">
        <v>178</v>
      </c>
      <c r="U843" t="s">
        <v>179</v>
      </c>
      <c r="V843" t="s">
        <v>180</v>
      </c>
      <c r="W843" t="s">
        <v>10731</v>
      </c>
      <c r="X843" t="s">
        <v>10739</v>
      </c>
    </row>
    <row r="844" spans="1:24">
      <c r="A844" t="s">
        <v>9</v>
      </c>
      <c r="B844" t="s">
        <v>14</v>
      </c>
      <c r="C844" t="s">
        <v>14</v>
      </c>
      <c r="D844" t="s">
        <v>117</v>
      </c>
      <c r="E844" t="s">
        <v>118</v>
      </c>
      <c r="F844" s="54">
        <v>41579</v>
      </c>
      <c r="G844" t="s">
        <v>72</v>
      </c>
      <c r="H844" t="s">
        <v>999</v>
      </c>
      <c r="I844" t="s">
        <v>1000</v>
      </c>
      <c r="J844" t="s">
        <v>132</v>
      </c>
      <c r="K844" t="s">
        <v>1001</v>
      </c>
      <c r="L844" t="s">
        <v>1002</v>
      </c>
      <c r="M844" t="s">
        <v>1003</v>
      </c>
      <c r="N844" t="s">
        <v>85</v>
      </c>
      <c r="O844" t="s">
        <v>199</v>
      </c>
      <c r="P844">
        <v>86.810000000000102</v>
      </c>
      <c r="Q844" t="s">
        <v>1005</v>
      </c>
      <c r="R844" t="s">
        <v>75</v>
      </c>
      <c r="S844" t="s">
        <v>170</v>
      </c>
      <c r="T844" t="s">
        <v>178</v>
      </c>
      <c r="U844" t="s">
        <v>179</v>
      </c>
      <c r="V844" t="s">
        <v>180</v>
      </c>
      <c r="W844" t="s">
        <v>10731</v>
      </c>
      <c r="X844" t="s">
        <v>10739</v>
      </c>
    </row>
    <row r="845" spans="1:24">
      <c r="A845" t="s">
        <v>9</v>
      </c>
      <c r="B845" t="s">
        <v>14</v>
      </c>
      <c r="C845" t="s">
        <v>14</v>
      </c>
      <c r="D845" t="s">
        <v>117</v>
      </c>
      <c r="E845" t="s">
        <v>118</v>
      </c>
      <c r="F845" s="54">
        <v>41579</v>
      </c>
      <c r="G845" t="s">
        <v>119</v>
      </c>
      <c r="H845" t="s">
        <v>999</v>
      </c>
      <c r="I845" t="s">
        <v>1000</v>
      </c>
      <c r="J845" t="s">
        <v>132</v>
      </c>
      <c r="K845" t="s">
        <v>1001</v>
      </c>
      <c r="L845" t="s">
        <v>1002</v>
      </c>
      <c r="M845" t="s">
        <v>1003</v>
      </c>
      <c r="N845" t="s">
        <v>85</v>
      </c>
      <c r="O845" t="s">
        <v>199</v>
      </c>
      <c r="P845">
        <v>3732.5000000000041</v>
      </c>
      <c r="Q845" t="s">
        <v>1005</v>
      </c>
      <c r="R845" t="s">
        <v>75</v>
      </c>
      <c r="S845" t="s">
        <v>170</v>
      </c>
      <c r="T845" t="s">
        <v>178</v>
      </c>
      <c r="U845" t="s">
        <v>179</v>
      </c>
      <c r="V845" t="s">
        <v>180</v>
      </c>
      <c r="W845" t="s">
        <v>10731</v>
      </c>
      <c r="X845" t="s">
        <v>10739</v>
      </c>
    </row>
    <row r="846" spans="1:24">
      <c r="A846" t="s">
        <v>9</v>
      </c>
      <c r="B846" t="s">
        <v>14</v>
      </c>
      <c r="C846" t="s">
        <v>14</v>
      </c>
      <c r="D846" t="s">
        <v>117</v>
      </c>
      <c r="E846" t="s">
        <v>118</v>
      </c>
      <c r="F846" s="54">
        <v>41579</v>
      </c>
      <c r="G846" t="s">
        <v>72</v>
      </c>
      <c r="H846" t="s">
        <v>999</v>
      </c>
      <c r="I846" t="s">
        <v>1000</v>
      </c>
      <c r="J846" t="s">
        <v>132</v>
      </c>
      <c r="K846" t="s">
        <v>1001</v>
      </c>
      <c r="L846" t="s">
        <v>1002</v>
      </c>
      <c r="M846" t="s">
        <v>1003</v>
      </c>
      <c r="N846" t="s">
        <v>85</v>
      </c>
      <c r="O846" t="s">
        <v>199</v>
      </c>
      <c r="P846">
        <v>87.270000000000095</v>
      </c>
      <c r="Q846" t="s">
        <v>1005</v>
      </c>
      <c r="R846" t="s">
        <v>75</v>
      </c>
      <c r="S846" t="s">
        <v>170</v>
      </c>
      <c r="T846" t="s">
        <v>178</v>
      </c>
      <c r="U846" t="s">
        <v>179</v>
      </c>
      <c r="V846" t="s">
        <v>180</v>
      </c>
      <c r="W846" t="s">
        <v>10731</v>
      </c>
      <c r="X846" t="s">
        <v>10739</v>
      </c>
    </row>
    <row r="847" spans="1:24">
      <c r="A847" t="s">
        <v>9</v>
      </c>
      <c r="B847" t="s">
        <v>14</v>
      </c>
      <c r="C847" t="s">
        <v>14</v>
      </c>
      <c r="D847" t="s">
        <v>117</v>
      </c>
      <c r="E847" t="s">
        <v>118</v>
      </c>
      <c r="F847" s="54">
        <v>41579</v>
      </c>
      <c r="G847" t="s">
        <v>72</v>
      </c>
      <c r="H847" t="s">
        <v>999</v>
      </c>
      <c r="I847" t="s">
        <v>1000</v>
      </c>
      <c r="J847" t="s">
        <v>132</v>
      </c>
      <c r="K847" t="s">
        <v>1001</v>
      </c>
      <c r="L847" t="s">
        <v>1002</v>
      </c>
      <c r="M847" t="s">
        <v>1003</v>
      </c>
      <c r="N847" t="s">
        <v>85</v>
      </c>
      <c r="O847" t="s">
        <v>199</v>
      </c>
      <c r="P847">
        <v>14001.150000000016</v>
      </c>
      <c r="Q847" t="s">
        <v>1005</v>
      </c>
      <c r="R847" t="s">
        <v>75</v>
      </c>
      <c r="S847" t="s">
        <v>170</v>
      </c>
      <c r="T847" t="s">
        <v>178</v>
      </c>
      <c r="U847" t="s">
        <v>179</v>
      </c>
      <c r="V847" t="s">
        <v>180</v>
      </c>
      <c r="W847" t="s">
        <v>10731</v>
      </c>
      <c r="X847" t="s">
        <v>10739</v>
      </c>
    </row>
    <row r="848" spans="1:24">
      <c r="A848" t="s">
        <v>9</v>
      </c>
      <c r="B848" t="s">
        <v>14</v>
      </c>
      <c r="C848" t="s">
        <v>14</v>
      </c>
      <c r="D848" t="s">
        <v>117</v>
      </c>
      <c r="E848" t="s">
        <v>118</v>
      </c>
      <c r="F848" s="54">
        <v>41579</v>
      </c>
      <c r="G848" t="s">
        <v>72</v>
      </c>
      <c r="H848" t="s">
        <v>999</v>
      </c>
      <c r="I848" t="s">
        <v>1000</v>
      </c>
      <c r="J848" t="s">
        <v>132</v>
      </c>
      <c r="K848" t="s">
        <v>1001</v>
      </c>
      <c r="L848" t="s">
        <v>1002</v>
      </c>
      <c r="M848" t="s">
        <v>1003</v>
      </c>
      <c r="N848" t="s">
        <v>85</v>
      </c>
      <c r="O848" t="s">
        <v>199</v>
      </c>
      <c r="P848">
        <v>81.670000000000087</v>
      </c>
      <c r="Q848" t="s">
        <v>1005</v>
      </c>
      <c r="R848" t="s">
        <v>75</v>
      </c>
      <c r="S848" t="s">
        <v>170</v>
      </c>
      <c r="T848" t="s">
        <v>178</v>
      </c>
      <c r="U848" t="s">
        <v>179</v>
      </c>
      <c r="V848" t="s">
        <v>180</v>
      </c>
      <c r="W848" t="s">
        <v>10731</v>
      </c>
      <c r="X848" t="s">
        <v>10739</v>
      </c>
    </row>
    <row r="849" spans="1:24">
      <c r="A849" t="s">
        <v>9</v>
      </c>
      <c r="B849" t="s">
        <v>14</v>
      </c>
      <c r="C849" t="s">
        <v>14</v>
      </c>
      <c r="D849" t="s">
        <v>117</v>
      </c>
      <c r="E849" t="s">
        <v>118</v>
      </c>
      <c r="F849" s="54">
        <v>41579</v>
      </c>
      <c r="G849" t="s">
        <v>119</v>
      </c>
      <c r="H849" t="s">
        <v>999</v>
      </c>
      <c r="I849" t="s">
        <v>1000</v>
      </c>
      <c r="J849" t="s">
        <v>132</v>
      </c>
      <c r="K849" t="s">
        <v>1001</v>
      </c>
      <c r="L849" t="s">
        <v>1002</v>
      </c>
      <c r="M849" t="s">
        <v>1003</v>
      </c>
      <c r="N849" t="s">
        <v>85</v>
      </c>
      <c r="O849" t="s">
        <v>199</v>
      </c>
      <c r="P849">
        <v>3732.5000000000041</v>
      </c>
      <c r="Q849" t="s">
        <v>1005</v>
      </c>
      <c r="R849" t="s">
        <v>75</v>
      </c>
      <c r="S849" t="s">
        <v>170</v>
      </c>
      <c r="T849" t="s">
        <v>178</v>
      </c>
      <c r="U849" t="s">
        <v>179</v>
      </c>
      <c r="V849" t="s">
        <v>180</v>
      </c>
      <c r="W849" t="s">
        <v>10731</v>
      </c>
      <c r="X849" t="s">
        <v>10739</v>
      </c>
    </row>
    <row r="850" spans="1:24">
      <c r="A850" t="s">
        <v>9</v>
      </c>
      <c r="B850" t="s">
        <v>14</v>
      </c>
      <c r="C850" t="s">
        <v>14</v>
      </c>
      <c r="D850" t="s">
        <v>117</v>
      </c>
      <c r="E850" t="s">
        <v>118</v>
      </c>
      <c r="F850" s="54">
        <v>41579</v>
      </c>
      <c r="G850" t="s">
        <v>72</v>
      </c>
      <c r="H850" t="s">
        <v>999</v>
      </c>
      <c r="I850" t="s">
        <v>1000</v>
      </c>
      <c r="J850" t="s">
        <v>132</v>
      </c>
      <c r="K850" t="s">
        <v>1001</v>
      </c>
      <c r="L850" t="s">
        <v>1002</v>
      </c>
      <c r="M850" t="s">
        <v>1003</v>
      </c>
      <c r="N850" t="s">
        <v>85</v>
      </c>
      <c r="O850" t="s">
        <v>199</v>
      </c>
      <c r="P850">
        <v>8800.0000000000091</v>
      </c>
      <c r="Q850" t="s">
        <v>1005</v>
      </c>
      <c r="R850" t="s">
        <v>75</v>
      </c>
      <c r="S850" t="s">
        <v>170</v>
      </c>
      <c r="T850" t="s">
        <v>178</v>
      </c>
      <c r="U850" t="s">
        <v>179</v>
      </c>
      <c r="V850" t="s">
        <v>180</v>
      </c>
      <c r="W850" t="s">
        <v>10731</v>
      </c>
      <c r="X850" t="s">
        <v>10739</v>
      </c>
    </row>
    <row r="851" spans="1:24">
      <c r="A851" t="s">
        <v>9</v>
      </c>
      <c r="B851" t="s">
        <v>14</v>
      </c>
      <c r="C851" t="s">
        <v>14</v>
      </c>
      <c r="D851" t="s">
        <v>117</v>
      </c>
      <c r="E851" t="s">
        <v>118</v>
      </c>
      <c r="F851" s="54">
        <v>41579</v>
      </c>
      <c r="G851" t="s">
        <v>72</v>
      </c>
      <c r="H851" t="s">
        <v>999</v>
      </c>
      <c r="I851" t="s">
        <v>1000</v>
      </c>
      <c r="J851" t="s">
        <v>132</v>
      </c>
      <c r="K851" t="s">
        <v>1001</v>
      </c>
      <c r="L851" t="s">
        <v>1002</v>
      </c>
      <c r="M851" t="s">
        <v>1003</v>
      </c>
      <c r="N851" t="s">
        <v>85</v>
      </c>
      <c r="O851" t="s">
        <v>199</v>
      </c>
      <c r="P851">
        <v>17.750000000000021</v>
      </c>
      <c r="Q851" t="s">
        <v>1005</v>
      </c>
      <c r="R851" t="s">
        <v>75</v>
      </c>
      <c r="S851" t="s">
        <v>170</v>
      </c>
      <c r="T851" t="s">
        <v>178</v>
      </c>
      <c r="U851" t="s">
        <v>179</v>
      </c>
      <c r="V851" t="s">
        <v>180</v>
      </c>
      <c r="W851" t="s">
        <v>10731</v>
      </c>
      <c r="X851" t="s">
        <v>10739</v>
      </c>
    </row>
    <row r="852" spans="1:24">
      <c r="A852" t="s">
        <v>9</v>
      </c>
      <c r="B852" t="s">
        <v>14</v>
      </c>
      <c r="C852" t="s">
        <v>14</v>
      </c>
      <c r="D852" t="s">
        <v>117</v>
      </c>
      <c r="E852" t="s">
        <v>118</v>
      </c>
      <c r="F852" s="54">
        <v>41579</v>
      </c>
      <c r="G852" t="s">
        <v>119</v>
      </c>
      <c r="H852" t="s">
        <v>999</v>
      </c>
      <c r="I852" t="s">
        <v>1000</v>
      </c>
      <c r="J852" t="s">
        <v>132</v>
      </c>
      <c r="K852" t="s">
        <v>1001</v>
      </c>
      <c r="L852" t="s">
        <v>1002</v>
      </c>
      <c r="M852" t="s">
        <v>1003</v>
      </c>
      <c r="N852" t="s">
        <v>85</v>
      </c>
      <c r="O852" t="s">
        <v>199</v>
      </c>
      <c r="P852">
        <v>7467.5000000000082</v>
      </c>
      <c r="Q852" t="s">
        <v>1005</v>
      </c>
      <c r="R852" t="s">
        <v>75</v>
      </c>
      <c r="S852" t="s">
        <v>170</v>
      </c>
      <c r="T852" t="s">
        <v>178</v>
      </c>
      <c r="U852" t="s">
        <v>179</v>
      </c>
      <c r="V852" t="s">
        <v>180</v>
      </c>
      <c r="W852" t="s">
        <v>10731</v>
      </c>
      <c r="X852" t="s">
        <v>10739</v>
      </c>
    </row>
    <row r="853" spans="1:24">
      <c r="A853" t="s">
        <v>9</v>
      </c>
      <c r="B853" t="s">
        <v>14</v>
      </c>
      <c r="C853" t="s">
        <v>14</v>
      </c>
      <c r="D853" t="s">
        <v>117</v>
      </c>
      <c r="E853" t="s">
        <v>118</v>
      </c>
      <c r="F853" s="54">
        <v>41579</v>
      </c>
      <c r="G853" t="s">
        <v>72</v>
      </c>
      <c r="H853" t="s">
        <v>999</v>
      </c>
      <c r="I853" t="s">
        <v>1000</v>
      </c>
      <c r="J853" t="s">
        <v>132</v>
      </c>
      <c r="K853" t="s">
        <v>1001</v>
      </c>
      <c r="L853" t="s">
        <v>1002</v>
      </c>
      <c r="M853" t="s">
        <v>1003</v>
      </c>
      <c r="N853" t="s">
        <v>85</v>
      </c>
      <c r="O853" t="s">
        <v>199</v>
      </c>
      <c r="P853">
        <v>1130.0500000000013</v>
      </c>
      <c r="Q853" t="s">
        <v>1005</v>
      </c>
      <c r="R853" t="s">
        <v>75</v>
      </c>
      <c r="S853" t="s">
        <v>170</v>
      </c>
      <c r="T853" t="s">
        <v>178</v>
      </c>
      <c r="U853" t="s">
        <v>179</v>
      </c>
      <c r="V853" t="s">
        <v>180</v>
      </c>
      <c r="W853" t="s">
        <v>10731</v>
      </c>
      <c r="X853" t="s">
        <v>10739</v>
      </c>
    </row>
    <row r="854" spans="1:24">
      <c r="A854" t="s">
        <v>9</v>
      </c>
      <c r="B854" t="s">
        <v>14</v>
      </c>
      <c r="C854" t="s">
        <v>14</v>
      </c>
      <c r="D854" t="s">
        <v>117</v>
      </c>
      <c r="E854" t="s">
        <v>118</v>
      </c>
      <c r="F854" s="54">
        <v>41579</v>
      </c>
      <c r="G854" t="s">
        <v>72</v>
      </c>
      <c r="H854" t="s">
        <v>999</v>
      </c>
      <c r="I854" t="s">
        <v>1000</v>
      </c>
      <c r="J854" t="s">
        <v>132</v>
      </c>
      <c r="K854" t="s">
        <v>1001</v>
      </c>
      <c r="L854" t="s">
        <v>1002</v>
      </c>
      <c r="M854" t="s">
        <v>1003</v>
      </c>
      <c r="N854" t="s">
        <v>85</v>
      </c>
      <c r="O854" t="s">
        <v>199</v>
      </c>
      <c r="P854">
        <v>257.62000000000029</v>
      </c>
      <c r="Q854" t="s">
        <v>1005</v>
      </c>
      <c r="R854" t="s">
        <v>75</v>
      </c>
      <c r="S854" t="s">
        <v>170</v>
      </c>
      <c r="T854" t="s">
        <v>178</v>
      </c>
      <c r="U854" t="s">
        <v>179</v>
      </c>
      <c r="V854" t="s">
        <v>180</v>
      </c>
      <c r="W854" t="s">
        <v>10731</v>
      </c>
      <c r="X854" t="s">
        <v>10739</v>
      </c>
    </row>
    <row r="855" spans="1:24">
      <c r="A855" t="s">
        <v>9</v>
      </c>
      <c r="B855" t="s">
        <v>14</v>
      </c>
      <c r="C855" t="s">
        <v>14</v>
      </c>
      <c r="D855" t="s">
        <v>117</v>
      </c>
      <c r="E855" t="s">
        <v>118</v>
      </c>
      <c r="F855" s="54">
        <v>41579</v>
      </c>
      <c r="G855" t="s">
        <v>119</v>
      </c>
      <c r="H855" t="s">
        <v>999</v>
      </c>
      <c r="I855" t="s">
        <v>1000</v>
      </c>
      <c r="J855" t="s">
        <v>132</v>
      </c>
      <c r="K855" t="s">
        <v>1001</v>
      </c>
      <c r="L855" t="s">
        <v>1002</v>
      </c>
      <c r="M855" t="s">
        <v>1003</v>
      </c>
      <c r="N855" t="s">
        <v>85</v>
      </c>
      <c r="O855" t="s">
        <v>199</v>
      </c>
      <c r="P855">
        <v>1867.500000000002</v>
      </c>
      <c r="Q855" t="s">
        <v>1005</v>
      </c>
      <c r="R855" t="s">
        <v>75</v>
      </c>
      <c r="S855" t="s">
        <v>170</v>
      </c>
      <c r="T855" t="s">
        <v>178</v>
      </c>
      <c r="U855" t="s">
        <v>179</v>
      </c>
      <c r="V855" t="s">
        <v>180</v>
      </c>
      <c r="W855" t="s">
        <v>10731</v>
      </c>
      <c r="X855" t="s">
        <v>10739</v>
      </c>
    </row>
    <row r="856" spans="1:24">
      <c r="A856" t="s">
        <v>9</v>
      </c>
      <c r="B856" t="s">
        <v>14</v>
      </c>
      <c r="C856" t="s">
        <v>14</v>
      </c>
      <c r="D856" t="s">
        <v>117</v>
      </c>
      <c r="E856" t="s">
        <v>118</v>
      </c>
      <c r="F856" s="54">
        <v>41579</v>
      </c>
      <c r="G856" t="s">
        <v>119</v>
      </c>
      <c r="H856" t="s">
        <v>999</v>
      </c>
      <c r="I856" t="s">
        <v>1000</v>
      </c>
      <c r="J856" t="s">
        <v>132</v>
      </c>
      <c r="K856" t="s">
        <v>1001</v>
      </c>
      <c r="L856" t="s">
        <v>1002</v>
      </c>
      <c r="M856" t="s">
        <v>1003</v>
      </c>
      <c r="N856" t="s">
        <v>85</v>
      </c>
      <c r="O856" t="s">
        <v>199</v>
      </c>
      <c r="P856">
        <v>3732.5000000000041</v>
      </c>
      <c r="Q856" t="s">
        <v>1005</v>
      </c>
      <c r="R856" t="s">
        <v>75</v>
      </c>
      <c r="S856" t="s">
        <v>170</v>
      </c>
      <c r="T856" t="s">
        <v>178</v>
      </c>
      <c r="U856" t="s">
        <v>179</v>
      </c>
      <c r="V856" t="s">
        <v>180</v>
      </c>
      <c r="W856" t="s">
        <v>10731</v>
      </c>
      <c r="X856" t="s">
        <v>10739</v>
      </c>
    </row>
    <row r="857" spans="1:24">
      <c r="A857" t="s">
        <v>9</v>
      </c>
      <c r="B857" t="s">
        <v>14</v>
      </c>
      <c r="C857" t="s">
        <v>14</v>
      </c>
      <c r="D857" t="s">
        <v>117</v>
      </c>
      <c r="E857" t="s">
        <v>118</v>
      </c>
      <c r="F857" s="54">
        <v>41579</v>
      </c>
      <c r="G857" t="s">
        <v>72</v>
      </c>
      <c r="H857" t="s">
        <v>999</v>
      </c>
      <c r="I857" t="s">
        <v>1000</v>
      </c>
      <c r="J857" t="s">
        <v>132</v>
      </c>
      <c r="K857" t="s">
        <v>1001</v>
      </c>
      <c r="L857" t="s">
        <v>1002</v>
      </c>
      <c r="M857" t="s">
        <v>1003</v>
      </c>
      <c r="N857" t="s">
        <v>85</v>
      </c>
      <c r="O857" t="s">
        <v>199</v>
      </c>
      <c r="P857">
        <v>38649.600000000042</v>
      </c>
      <c r="Q857" t="s">
        <v>1005</v>
      </c>
      <c r="R857" t="s">
        <v>75</v>
      </c>
      <c r="S857" t="s">
        <v>170</v>
      </c>
      <c r="T857" t="s">
        <v>178</v>
      </c>
      <c r="U857" t="s">
        <v>179</v>
      </c>
      <c r="V857" t="s">
        <v>180</v>
      </c>
      <c r="W857" t="s">
        <v>10731</v>
      </c>
      <c r="X857" t="s">
        <v>10739</v>
      </c>
    </row>
    <row r="858" spans="1:24">
      <c r="A858" t="s">
        <v>9</v>
      </c>
      <c r="B858" t="s">
        <v>14</v>
      </c>
      <c r="C858" t="s">
        <v>14</v>
      </c>
      <c r="D858" t="s">
        <v>117</v>
      </c>
      <c r="E858" t="s">
        <v>118</v>
      </c>
      <c r="F858" s="54">
        <v>41579</v>
      </c>
      <c r="G858" t="s">
        <v>119</v>
      </c>
      <c r="H858" t="s">
        <v>999</v>
      </c>
      <c r="I858" t="s">
        <v>1000</v>
      </c>
      <c r="J858" t="s">
        <v>132</v>
      </c>
      <c r="K858" t="s">
        <v>1001</v>
      </c>
      <c r="L858" t="s">
        <v>1002</v>
      </c>
      <c r="M858" t="s">
        <v>1003</v>
      </c>
      <c r="N858" t="s">
        <v>85</v>
      </c>
      <c r="O858" t="s">
        <v>199</v>
      </c>
      <c r="P858">
        <v>3732.5000000000041</v>
      </c>
      <c r="Q858" t="s">
        <v>1005</v>
      </c>
      <c r="R858" t="s">
        <v>75</v>
      </c>
      <c r="S858" t="s">
        <v>170</v>
      </c>
      <c r="T858" t="s">
        <v>178</v>
      </c>
      <c r="U858" t="s">
        <v>179</v>
      </c>
      <c r="V858" t="s">
        <v>180</v>
      </c>
      <c r="W858" t="s">
        <v>10731</v>
      </c>
      <c r="X858" t="s">
        <v>10739</v>
      </c>
    </row>
    <row r="859" spans="1:24">
      <c r="A859" t="s">
        <v>9</v>
      </c>
      <c r="B859" t="s">
        <v>14</v>
      </c>
      <c r="C859" t="s">
        <v>14</v>
      </c>
      <c r="D859" t="s">
        <v>117</v>
      </c>
      <c r="E859" t="s">
        <v>118</v>
      </c>
      <c r="F859" s="54">
        <v>41579</v>
      </c>
      <c r="G859" t="s">
        <v>72</v>
      </c>
      <c r="H859" t="s">
        <v>999</v>
      </c>
      <c r="I859" t="s">
        <v>1000</v>
      </c>
      <c r="J859" t="s">
        <v>132</v>
      </c>
      <c r="K859" t="s">
        <v>1001</v>
      </c>
      <c r="L859" t="s">
        <v>1002</v>
      </c>
      <c r="M859" t="s">
        <v>1003</v>
      </c>
      <c r="N859" t="s">
        <v>85</v>
      </c>
      <c r="O859" t="s">
        <v>199</v>
      </c>
      <c r="P859">
        <v>5320.0000000000055</v>
      </c>
      <c r="Q859" t="s">
        <v>1005</v>
      </c>
      <c r="R859" t="s">
        <v>75</v>
      </c>
      <c r="S859" t="s">
        <v>170</v>
      </c>
      <c r="T859" t="s">
        <v>178</v>
      </c>
      <c r="U859" t="s">
        <v>179</v>
      </c>
      <c r="V859" t="s">
        <v>180</v>
      </c>
      <c r="W859" t="s">
        <v>10731</v>
      </c>
      <c r="X859" t="s">
        <v>10739</v>
      </c>
    </row>
    <row r="860" spans="1:24">
      <c r="A860" t="s">
        <v>9</v>
      </c>
      <c r="B860" t="s">
        <v>14</v>
      </c>
      <c r="C860" t="s">
        <v>14</v>
      </c>
      <c r="D860" t="s">
        <v>117</v>
      </c>
      <c r="E860" t="s">
        <v>118</v>
      </c>
      <c r="F860" s="54">
        <v>41579</v>
      </c>
      <c r="G860" t="s">
        <v>72</v>
      </c>
      <c r="H860" t="s">
        <v>999</v>
      </c>
      <c r="I860" t="s">
        <v>1000</v>
      </c>
      <c r="J860" t="s">
        <v>132</v>
      </c>
      <c r="K860" t="s">
        <v>1001</v>
      </c>
      <c r="L860" t="s">
        <v>1002</v>
      </c>
      <c r="M860" t="s">
        <v>1003</v>
      </c>
      <c r="N860" t="s">
        <v>85</v>
      </c>
      <c r="O860" t="s">
        <v>199</v>
      </c>
      <c r="P860">
        <v>5320.0000000000055</v>
      </c>
      <c r="Q860" t="s">
        <v>1005</v>
      </c>
      <c r="R860" t="s">
        <v>75</v>
      </c>
      <c r="S860" t="s">
        <v>170</v>
      </c>
      <c r="T860" t="s">
        <v>178</v>
      </c>
      <c r="U860" t="s">
        <v>179</v>
      </c>
      <c r="V860" t="s">
        <v>180</v>
      </c>
      <c r="W860" t="s">
        <v>10731</v>
      </c>
      <c r="X860" t="s">
        <v>10739</v>
      </c>
    </row>
    <row r="861" spans="1:24">
      <c r="A861" t="s">
        <v>9</v>
      </c>
      <c r="B861" t="s">
        <v>14</v>
      </c>
      <c r="C861" t="s">
        <v>14</v>
      </c>
      <c r="D861" t="s">
        <v>117</v>
      </c>
      <c r="E861" t="s">
        <v>118</v>
      </c>
      <c r="F861" s="54">
        <v>41579</v>
      </c>
      <c r="G861" t="s">
        <v>119</v>
      </c>
      <c r="H861" t="s">
        <v>999</v>
      </c>
      <c r="I861" t="s">
        <v>1000</v>
      </c>
      <c r="J861" t="s">
        <v>132</v>
      </c>
      <c r="K861" t="s">
        <v>1001</v>
      </c>
      <c r="L861" t="s">
        <v>1002</v>
      </c>
      <c r="M861" t="s">
        <v>1003</v>
      </c>
      <c r="N861" t="s">
        <v>85</v>
      </c>
      <c r="O861" t="s">
        <v>199</v>
      </c>
      <c r="P861">
        <v>7467.5000000000082</v>
      </c>
      <c r="Q861" t="s">
        <v>1005</v>
      </c>
      <c r="R861" t="s">
        <v>75</v>
      </c>
      <c r="S861" t="s">
        <v>170</v>
      </c>
      <c r="T861" t="s">
        <v>178</v>
      </c>
      <c r="U861" t="s">
        <v>179</v>
      </c>
      <c r="V861" t="s">
        <v>180</v>
      </c>
      <c r="W861" t="s">
        <v>10731</v>
      </c>
      <c r="X861" t="s">
        <v>10739</v>
      </c>
    </row>
    <row r="862" spans="1:24">
      <c r="A862" t="s">
        <v>9</v>
      </c>
      <c r="B862" t="s">
        <v>14</v>
      </c>
      <c r="C862" t="s">
        <v>14</v>
      </c>
      <c r="D862" t="s">
        <v>117</v>
      </c>
      <c r="E862" t="s">
        <v>118</v>
      </c>
      <c r="F862" s="54">
        <v>41579</v>
      </c>
      <c r="G862" t="s">
        <v>72</v>
      </c>
      <c r="H862" t="s">
        <v>999</v>
      </c>
      <c r="I862" t="s">
        <v>1000</v>
      </c>
      <c r="J862" t="s">
        <v>132</v>
      </c>
      <c r="K862" t="s">
        <v>1001</v>
      </c>
      <c r="L862" t="s">
        <v>1002</v>
      </c>
      <c r="M862" t="s">
        <v>1003</v>
      </c>
      <c r="N862" t="s">
        <v>85</v>
      </c>
      <c r="O862" t="s">
        <v>199</v>
      </c>
      <c r="P862">
        <v>5320.0000000000055</v>
      </c>
      <c r="Q862" t="s">
        <v>1005</v>
      </c>
      <c r="R862" t="s">
        <v>75</v>
      </c>
      <c r="S862" t="s">
        <v>170</v>
      </c>
      <c r="T862" t="s">
        <v>178</v>
      </c>
      <c r="U862" t="s">
        <v>179</v>
      </c>
      <c r="V862" t="s">
        <v>180</v>
      </c>
      <c r="W862" t="s">
        <v>10731</v>
      </c>
      <c r="X862" t="s">
        <v>10739</v>
      </c>
    </row>
    <row r="863" spans="1:24">
      <c r="A863" t="s">
        <v>9</v>
      </c>
      <c r="B863" t="s">
        <v>14</v>
      </c>
      <c r="C863" t="s">
        <v>14</v>
      </c>
      <c r="D863" t="s">
        <v>117</v>
      </c>
      <c r="E863" t="s">
        <v>118</v>
      </c>
      <c r="F863" s="54">
        <v>41579</v>
      </c>
      <c r="G863" t="s">
        <v>72</v>
      </c>
      <c r="H863" t="s">
        <v>999</v>
      </c>
      <c r="I863" t="s">
        <v>1000</v>
      </c>
      <c r="J863" t="s">
        <v>132</v>
      </c>
      <c r="K863" t="s">
        <v>1001</v>
      </c>
      <c r="L863" t="s">
        <v>1002</v>
      </c>
      <c r="M863" t="s">
        <v>1003</v>
      </c>
      <c r="N863" t="s">
        <v>85</v>
      </c>
      <c r="O863" t="s">
        <v>199</v>
      </c>
      <c r="P863">
        <v>15840.000000000018</v>
      </c>
      <c r="Q863" t="s">
        <v>1005</v>
      </c>
      <c r="R863" t="s">
        <v>75</v>
      </c>
      <c r="S863" t="s">
        <v>170</v>
      </c>
      <c r="T863" t="s">
        <v>178</v>
      </c>
      <c r="U863" t="s">
        <v>179</v>
      </c>
      <c r="V863" t="s">
        <v>180</v>
      </c>
      <c r="W863" t="s">
        <v>10731</v>
      </c>
      <c r="X863" t="s">
        <v>10739</v>
      </c>
    </row>
    <row r="864" spans="1:24">
      <c r="A864" t="s">
        <v>9</v>
      </c>
      <c r="B864" t="s">
        <v>14</v>
      </c>
      <c r="C864" t="s">
        <v>14</v>
      </c>
      <c r="D864" t="s">
        <v>117</v>
      </c>
      <c r="E864" t="s">
        <v>118</v>
      </c>
      <c r="F864" s="54">
        <v>41579</v>
      </c>
      <c r="G864" t="s">
        <v>119</v>
      </c>
      <c r="H864" t="s">
        <v>999</v>
      </c>
      <c r="I864" t="s">
        <v>1000</v>
      </c>
      <c r="J864" t="s">
        <v>132</v>
      </c>
      <c r="K864" t="s">
        <v>1001</v>
      </c>
      <c r="L864" t="s">
        <v>1002</v>
      </c>
      <c r="M864" t="s">
        <v>1003</v>
      </c>
      <c r="N864" t="s">
        <v>85</v>
      </c>
      <c r="O864" t="s">
        <v>199</v>
      </c>
      <c r="P864">
        <v>3732.5000000000041</v>
      </c>
      <c r="Q864" t="s">
        <v>1005</v>
      </c>
      <c r="R864" t="s">
        <v>75</v>
      </c>
      <c r="S864" t="s">
        <v>170</v>
      </c>
      <c r="T864" t="s">
        <v>178</v>
      </c>
      <c r="U864" t="s">
        <v>179</v>
      </c>
      <c r="V864" t="s">
        <v>180</v>
      </c>
      <c r="W864" t="s">
        <v>10731</v>
      </c>
      <c r="X864" t="s">
        <v>10739</v>
      </c>
    </row>
    <row r="865" spans="1:24">
      <c r="A865" t="s">
        <v>9</v>
      </c>
      <c r="B865" t="s">
        <v>14</v>
      </c>
      <c r="C865" t="s">
        <v>14</v>
      </c>
      <c r="D865" t="s">
        <v>117</v>
      </c>
      <c r="E865" t="s">
        <v>118</v>
      </c>
      <c r="F865" s="54">
        <v>41579</v>
      </c>
      <c r="G865" t="s">
        <v>72</v>
      </c>
      <c r="H865" t="s">
        <v>999</v>
      </c>
      <c r="I865" t="s">
        <v>1000</v>
      </c>
      <c r="J865" t="s">
        <v>132</v>
      </c>
      <c r="K865" t="s">
        <v>1001</v>
      </c>
      <c r="L865" t="s">
        <v>1002</v>
      </c>
      <c r="M865" t="s">
        <v>1003</v>
      </c>
      <c r="N865" t="s">
        <v>85</v>
      </c>
      <c r="O865" t="s">
        <v>199</v>
      </c>
      <c r="P865">
        <v>23984.000000000025</v>
      </c>
      <c r="Q865" t="s">
        <v>1005</v>
      </c>
      <c r="R865" t="s">
        <v>75</v>
      </c>
      <c r="S865" t="s">
        <v>170</v>
      </c>
      <c r="T865" t="s">
        <v>178</v>
      </c>
      <c r="U865" t="s">
        <v>179</v>
      </c>
      <c r="V865" t="s">
        <v>180</v>
      </c>
      <c r="W865" t="s">
        <v>10731</v>
      </c>
      <c r="X865" t="s">
        <v>10739</v>
      </c>
    </row>
    <row r="866" spans="1:24">
      <c r="A866" t="s">
        <v>9</v>
      </c>
      <c r="B866" t="s">
        <v>14</v>
      </c>
      <c r="C866" t="s">
        <v>14</v>
      </c>
      <c r="D866" t="s">
        <v>117</v>
      </c>
      <c r="E866" t="s">
        <v>118</v>
      </c>
      <c r="F866" s="54">
        <v>41579</v>
      </c>
      <c r="G866" t="s">
        <v>119</v>
      </c>
      <c r="H866" t="s">
        <v>999</v>
      </c>
      <c r="I866" t="s">
        <v>1000</v>
      </c>
      <c r="J866" t="s">
        <v>132</v>
      </c>
      <c r="K866" t="s">
        <v>1001</v>
      </c>
      <c r="L866" t="s">
        <v>1002</v>
      </c>
      <c r="M866" t="s">
        <v>1003</v>
      </c>
      <c r="N866" t="s">
        <v>85</v>
      </c>
      <c r="O866" t="s">
        <v>199</v>
      </c>
      <c r="P866">
        <v>1866.350000000002</v>
      </c>
      <c r="Q866" t="s">
        <v>1005</v>
      </c>
      <c r="R866" t="s">
        <v>75</v>
      </c>
      <c r="S866" t="s">
        <v>170</v>
      </c>
      <c r="T866" t="s">
        <v>178</v>
      </c>
      <c r="U866" t="s">
        <v>179</v>
      </c>
      <c r="V866" t="s">
        <v>180</v>
      </c>
      <c r="W866" t="s">
        <v>10731</v>
      </c>
      <c r="X866" t="s">
        <v>10739</v>
      </c>
    </row>
    <row r="867" spans="1:24">
      <c r="A867" t="s">
        <v>9</v>
      </c>
      <c r="B867" t="s">
        <v>14</v>
      </c>
      <c r="C867" t="s">
        <v>14</v>
      </c>
      <c r="D867" t="s">
        <v>117</v>
      </c>
      <c r="E867" t="s">
        <v>118</v>
      </c>
      <c r="F867" s="54">
        <v>41579</v>
      </c>
      <c r="G867" t="s">
        <v>72</v>
      </c>
      <c r="H867" t="s">
        <v>999</v>
      </c>
      <c r="I867" t="s">
        <v>1000</v>
      </c>
      <c r="J867" t="s">
        <v>132</v>
      </c>
      <c r="K867" t="s">
        <v>1001</v>
      </c>
      <c r="L867" t="s">
        <v>1002</v>
      </c>
      <c r="M867" t="s">
        <v>1003</v>
      </c>
      <c r="N867" t="s">
        <v>85</v>
      </c>
      <c r="O867" t="s">
        <v>199</v>
      </c>
      <c r="P867">
        <v>8800.0000000000091</v>
      </c>
      <c r="Q867" t="s">
        <v>1005</v>
      </c>
      <c r="R867" t="s">
        <v>75</v>
      </c>
      <c r="S867" t="s">
        <v>170</v>
      </c>
      <c r="T867" t="s">
        <v>178</v>
      </c>
      <c r="U867" t="s">
        <v>179</v>
      </c>
      <c r="V867" t="s">
        <v>180</v>
      </c>
      <c r="W867" t="s">
        <v>10731</v>
      </c>
      <c r="X867" t="s">
        <v>10739</v>
      </c>
    </row>
    <row r="868" spans="1:24">
      <c r="A868" t="s">
        <v>9</v>
      </c>
      <c r="B868" t="s">
        <v>14</v>
      </c>
      <c r="C868" t="s">
        <v>14</v>
      </c>
      <c r="D868" t="s">
        <v>117</v>
      </c>
      <c r="E868" t="s">
        <v>118</v>
      </c>
      <c r="F868" s="54">
        <v>41579</v>
      </c>
      <c r="G868" t="s">
        <v>119</v>
      </c>
      <c r="H868" t="s">
        <v>999</v>
      </c>
      <c r="I868" t="s">
        <v>1000</v>
      </c>
      <c r="J868" t="s">
        <v>132</v>
      </c>
      <c r="K868" t="s">
        <v>1001</v>
      </c>
      <c r="L868" t="s">
        <v>1002</v>
      </c>
      <c r="M868" t="s">
        <v>1003</v>
      </c>
      <c r="N868" t="s">
        <v>85</v>
      </c>
      <c r="O868" t="s">
        <v>199</v>
      </c>
      <c r="P868">
        <v>28002.300000000032</v>
      </c>
      <c r="Q868" t="s">
        <v>1005</v>
      </c>
      <c r="R868" t="s">
        <v>75</v>
      </c>
      <c r="S868" t="s">
        <v>170</v>
      </c>
      <c r="T868" t="s">
        <v>178</v>
      </c>
      <c r="U868" t="s">
        <v>179</v>
      </c>
      <c r="V868" t="s">
        <v>180</v>
      </c>
      <c r="W868" t="s">
        <v>10731</v>
      </c>
      <c r="X868" t="s">
        <v>10739</v>
      </c>
    </row>
    <row r="869" spans="1:24">
      <c r="A869" t="s">
        <v>9</v>
      </c>
      <c r="B869" t="s">
        <v>14</v>
      </c>
      <c r="C869" t="s">
        <v>14</v>
      </c>
      <c r="D869" t="s">
        <v>117</v>
      </c>
      <c r="E869" t="s">
        <v>118</v>
      </c>
      <c r="F869" s="54">
        <v>41579</v>
      </c>
      <c r="G869" t="s">
        <v>72</v>
      </c>
      <c r="H869" t="s">
        <v>999</v>
      </c>
      <c r="I869" t="s">
        <v>1000</v>
      </c>
      <c r="J869" t="s">
        <v>132</v>
      </c>
      <c r="K869" t="s">
        <v>1001</v>
      </c>
      <c r="L869" t="s">
        <v>1002</v>
      </c>
      <c r="M869" t="s">
        <v>1003</v>
      </c>
      <c r="N869" t="s">
        <v>85</v>
      </c>
      <c r="O869" t="s">
        <v>199</v>
      </c>
      <c r="P869">
        <v>192412.5000000002</v>
      </c>
      <c r="Q869" t="s">
        <v>1005</v>
      </c>
      <c r="R869" t="s">
        <v>75</v>
      </c>
      <c r="S869" t="s">
        <v>170</v>
      </c>
      <c r="T869" t="s">
        <v>178</v>
      </c>
      <c r="U869" t="s">
        <v>179</v>
      </c>
      <c r="V869" t="s">
        <v>180</v>
      </c>
      <c r="W869" t="s">
        <v>10731</v>
      </c>
      <c r="X869" t="s">
        <v>10739</v>
      </c>
    </row>
    <row r="870" spans="1:24">
      <c r="A870" t="s">
        <v>9</v>
      </c>
      <c r="B870" t="s">
        <v>14</v>
      </c>
      <c r="C870" t="s">
        <v>14</v>
      </c>
      <c r="D870" t="s">
        <v>117</v>
      </c>
      <c r="E870" t="s">
        <v>118</v>
      </c>
      <c r="F870" s="54">
        <v>41579</v>
      </c>
      <c r="G870" t="s">
        <v>290</v>
      </c>
      <c r="H870" t="s">
        <v>999</v>
      </c>
      <c r="I870" t="s">
        <v>1000</v>
      </c>
      <c r="J870" t="s">
        <v>132</v>
      </c>
      <c r="K870" t="s">
        <v>1001</v>
      </c>
      <c r="L870" t="s">
        <v>1002</v>
      </c>
      <c r="M870" t="s">
        <v>1003</v>
      </c>
      <c r="N870" t="s">
        <v>85</v>
      </c>
      <c r="O870" t="s">
        <v>199</v>
      </c>
      <c r="P870">
        <v>280.02000000000027</v>
      </c>
      <c r="Q870" t="s">
        <v>1005</v>
      </c>
      <c r="R870" t="s">
        <v>75</v>
      </c>
      <c r="S870" t="s">
        <v>170</v>
      </c>
      <c r="T870" t="s">
        <v>178</v>
      </c>
      <c r="U870" t="s">
        <v>179</v>
      </c>
      <c r="V870" t="s">
        <v>180</v>
      </c>
      <c r="W870" t="s">
        <v>10731</v>
      </c>
      <c r="X870" t="s">
        <v>10739</v>
      </c>
    </row>
    <row r="871" spans="1:24">
      <c r="A871" t="s">
        <v>9</v>
      </c>
      <c r="B871" t="s">
        <v>14</v>
      </c>
      <c r="C871" t="s">
        <v>14</v>
      </c>
      <c r="D871" t="s">
        <v>117</v>
      </c>
      <c r="E871" t="s">
        <v>118</v>
      </c>
      <c r="F871" s="54">
        <v>41579</v>
      </c>
      <c r="G871" t="s">
        <v>72</v>
      </c>
      <c r="H871" t="s">
        <v>999</v>
      </c>
      <c r="I871" t="s">
        <v>1000</v>
      </c>
      <c r="J871" t="s">
        <v>132</v>
      </c>
      <c r="K871" t="s">
        <v>1001</v>
      </c>
      <c r="L871" t="s">
        <v>1002</v>
      </c>
      <c r="M871" t="s">
        <v>1003</v>
      </c>
      <c r="N871" t="s">
        <v>85</v>
      </c>
      <c r="O871" t="s">
        <v>199</v>
      </c>
      <c r="P871">
        <v>72.340000000000089</v>
      </c>
      <c r="Q871" t="s">
        <v>1005</v>
      </c>
      <c r="R871" t="s">
        <v>75</v>
      </c>
      <c r="S871" t="s">
        <v>170</v>
      </c>
      <c r="T871" t="s">
        <v>178</v>
      </c>
      <c r="U871" t="s">
        <v>179</v>
      </c>
      <c r="V871" t="s">
        <v>180</v>
      </c>
      <c r="W871" t="s">
        <v>10731</v>
      </c>
      <c r="X871" t="s">
        <v>10739</v>
      </c>
    </row>
    <row r="872" spans="1:24">
      <c r="A872" t="s">
        <v>9</v>
      </c>
      <c r="B872" t="s">
        <v>14</v>
      </c>
      <c r="C872" t="s">
        <v>14</v>
      </c>
      <c r="D872" t="s">
        <v>117</v>
      </c>
      <c r="E872" t="s">
        <v>118</v>
      </c>
      <c r="F872" s="54">
        <v>41579</v>
      </c>
      <c r="G872" t="s">
        <v>290</v>
      </c>
      <c r="H872" t="s">
        <v>999</v>
      </c>
      <c r="I872" t="s">
        <v>1000</v>
      </c>
      <c r="J872" t="s">
        <v>132</v>
      </c>
      <c r="K872" t="s">
        <v>1001</v>
      </c>
      <c r="L872" t="s">
        <v>1002</v>
      </c>
      <c r="M872" t="s">
        <v>1003</v>
      </c>
      <c r="N872" t="s">
        <v>85</v>
      </c>
      <c r="O872" t="s">
        <v>199</v>
      </c>
      <c r="P872">
        <v>280.02000000000027</v>
      </c>
      <c r="Q872" t="s">
        <v>1005</v>
      </c>
      <c r="R872" t="s">
        <v>75</v>
      </c>
      <c r="S872" t="s">
        <v>170</v>
      </c>
      <c r="T872" t="s">
        <v>178</v>
      </c>
      <c r="U872" t="s">
        <v>179</v>
      </c>
      <c r="V872" t="s">
        <v>180</v>
      </c>
      <c r="W872" t="s">
        <v>10731</v>
      </c>
      <c r="X872" t="s">
        <v>10739</v>
      </c>
    </row>
    <row r="873" spans="1:24">
      <c r="A873" t="s">
        <v>9</v>
      </c>
      <c r="B873" t="s">
        <v>14</v>
      </c>
      <c r="C873" t="s">
        <v>14</v>
      </c>
      <c r="D873" t="s">
        <v>117</v>
      </c>
      <c r="E873" t="s">
        <v>118</v>
      </c>
      <c r="F873" s="54">
        <v>41579</v>
      </c>
      <c r="G873" t="s">
        <v>72</v>
      </c>
      <c r="H873" t="s">
        <v>999</v>
      </c>
      <c r="I873" t="s">
        <v>1000</v>
      </c>
      <c r="J873" t="s">
        <v>132</v>
      </c>
      <c r="K873" t="s">
        <v>1001</v>
      </c>
      <c r="L873" t="s">
        <v>1002</v>
      </c>
      <c r="M873" t="s">
        <v>1003</v>
      </c>
      <c r="N873" t="s">
        <v>85</v>
      </c>
      <c r="O873" t="s">
        <v>199</v>
      </c>
      <c r="P873">
        <v>66.270000000000067</v>
      </c>
      <c r="Q873" t="s">
        <v>1005</v>
      </c>
      <c r="R873" t="s">
        <v>75</v>
      </c>
      <c r="S873" t="s">
        <v>170</v>
      </c>
      <c r="T873" t="s">
        <v>178</v>
      </c>
      <c r="U873" t="s">
        <v>179</v>
      </c>
      <c r="V873" t="s">
        <v>180</v>
      </c>
      <c r="W873" t="s">
        <v>10731</v>
      </c>
      <c r="X873" t="s">
        <v>10739</v>
      </c>
    </row>
    <row r="874" spans="1:24">
      <c r="A874" t="s">
        <v>9</v>
      </c>
      <c r="B874" t="s">
        <v>14</v>
      </c>
      <c r="C874" t="s">
        <v>14</v>
      </c>
      <c r="D874" t="s">
        <v>117</v>
      </c>
      <c r="E874" t="s">
        <v>118</v>
      </c>
      <c r="F874" s="54">
        <v>41579</v>
      </c>
      <c r="G874" t="s">
        <v>290</v>
      </c>
      <c r="H874" t="s">
        <v>999</v>
      </c>
      <c r="I874" t="s">
        <v>1000</v>
      </c>
      <c r="J874" t="s">
        <v>132</v>
      </c>
      <c r="K874" t="s">
        <v>1001</v>
      </c>
      <c r="L874" t="s">
        <v>1002</v>
      </c>
      <c r="M874" t="s">
        <v>1003</v>
      </c>
      <c r="N874" t="s">
        <v>85</v>
      </c>
      <c r="O874" t="s">
        <v>199</v>
      </c>
      <c r="P874">
        <v>186.68000000000021</v>
      </c>
      <c r="Q874" t="s">
        <v>1005</v>
      </c>
      <c r="R874" t="s">
        <v>75</v>
      </c>
      <c r="S874" t="s">
        <v>170</v>
      </c>
      <c r="T874" t="s">
        <v>178</v>
      </c>
      <c r="U874" t="s">
        <v>179</v>
      </c>
      <c r="V874" t="s">
        <v>180</v>
      </c>
      <c r="W874" t="s">
        <v>10731</v>
      </c>
      <c r="X874" t="s">
        <v>10739</v>
      </c>
    </row>
    <row r="875" spans="1:24">
      <c r="A875" t="s">
        <v>9</v>
      </c>
      <c r="B875" t="s">
        <v>14</v>
      </c>
      <c r="C875" t="s">
        <v>14</v>
      </c>
      <c r="D875" t="s">
        <v>117</v>
      </c>
      <c r="E875" t="s">
        <v>118</v>
      </c>
      <c r="F875" s="54">
        <v>41579</v>
      </c>
      <c r="G875" t="s">
        <v>72</v>
      </c>
      <c r="H875" t="s">
        <v>999</v>
      </c>
      <c r="I875" t="s">
        <v>1000</v>
      </c>
      <c r="J875" t="s">
        <v>132</v>
      </c>
      <c r="K875" t="s">
        <v>1001</v>
      </c>
      <c r="L875" t="s">
        <v>1002</v>
      </c>
      <c r="M875" t="s">
        <v>1003</v>
      </c>
      <c r="N875" t="s">
        <v>85</v>
      </c>
      <c r="O875" t="s">
        <v>199</v>
      </c>
      <c r="P875">
        <v>87.270000000000095</v>
      </c>
      <c r="Q875" t="s">
        <v>1005</v>
      </c>
      <c r="R875" t="s">
        <v>75</v>
      </c>
      <c r="S875" t="s">
        <v>170</v>
      </c>
      <c r="T875" t="s">
        <v>178</v>
      </c>
      <c r="U875" t="s">
        <v>179</v>
      </c>
      <c r="V875" t="s">
        <v>180</v>
      </c>
      <c r="W875" t="s">
        <v>10731</v>
      </c>
      <c r="X875" t="s">
        <v>10739</v>
      </c>
    </row>
    <row r="876" spans="1:24">
      <c r="A876" t="s">
        <v>9</v>
      </c>
      <c r="B876" t="s">
        <v>14</v>
      </c>
      <c r="C876" t="s">
        <v>14</v>
      </c>
      <c r="D876" t="s">
        <v>117</v>
      </c>
      <c r="E876" t="s">
        <v>118</v>
      </c>
      <c r="F876" s="54">
        <v>41579</v>
      </c>
      <c r="G876" t="s">
        <v>72</v>
      </c>
      <c r="H876" t="s">
        <v>999</v>
      </c>
      <c r="I876" t="s">
        <v>1000</v>
      </c>
      <c r="J876" t="s">
        <v>132</v>
      </c>
      <c r="K876" t="s">
        <v>1001</v>
      </c>
      <c r="L876" t="s">
        <v>1002</v>
      </c>
      <c r="M876" t="s">
        <v>1003</v>
      </c>
      <c r="N876" t="s">
        <v>85</v>
      </c>
      <c r="O876" t="s">
        <v>199</v>
      </c>
      <c r="P876">
        <v>4550.4000000000051</v>
      </c>
      <c r="Q876" t="s">
        <v>1005</v>
      </c>
      <c r="R876" t="s">
        <v>75</v>
      </c>
      <c r="S876" t="s">
        <v>170</v>
      </c>
      <c r="T876" t="s">
        <v>178</v>
      </c>
      <c r="U876" t="s">
        <v>179</v>
      </c>
      <c r="V876" t="s">
        <v>180</v>
      </c>
      <c r="W876" t="s">
        <v>10731</v>
      </c>
      <c r="X876" t="s">
        <v>10739</v>
      </c>
    </row>
    <row r="877" spans="1:24">
      <c r="A877" t="s">
        <v>9</v>
      </c>
      <c r="B877" t="s">
        <v>14</v>
      </c>
      <c r="C877" t="s">
        <v>14</v>
      </c>
      <c r="D877" t="s">
        <v>117</v>
      </c>
      <c r="E877" t="s">
        <v>118</v>
      </c>
      <c r="F877" s="54">
        <v>41579</v>
      </c>
      <c r="G877" t="s">
        <v>290</v>
      </c>
      <c r="H877" t="s">
        <v>999</v>
      </c>
      <c r="I877" t="s">
        <v>1000</v>
      </c>
      <c r="J877" t="s">
        <v>132</v>
      </c>
      <c r="K877" t="s">
        <v>1001</v>
      </c>
      <c r="L877" t="s">
        <v>1002</v>
      </c>
      <c r="M877" t="s">
        <v>1003</v>
      </c>
      <c r="N877" t="s">
        <v>85</v>
      </c>
      <c r="O877" t="s">
        <v>199</v>
      </c>
      <c r="P877">
        <v>466.71000000000049</v>
      </c>
      <c r="Q877" t="s">
        <v>1005</v>
      </c>
      <c r="R877" t="s">
        <v>75</v>
      </c>
      <c r="S877" t="s">
        <v>170</v>
      </c>
      <c r="T877" t="s">
        <v>178</v>
      </c>
      <c r="U877" t="s">
        <v>179</v>
      </c>
      <c r="V877" t="s">
        <v>180</v>
      </c>
      <c r="W877" t="s">
        <v>10731</v>
      </c>
      <c r="X877" t="s">
        <v>10739</v>
      </c>
    </row>
    <row r="878" spans="1:24">
      <c r="A878" t="s">
        <v>9</v>
      </c>
      <c r="B878" t="s">
        <v>14</v>
      </c>
      <c r="C878" t="s">
        <v>14</v>
      </c>
      <c r="D878" t="s">
        <v>117</v>
      </c>
      <c r="E878" t="s">
        <v>118</v>
      </c>
      <c r="F878" s="54">
        <v>41579</v>
      </c>
      <c r="G878" t="s">
        <v>72</v>
      </c>
      <c r="H878" t="s">
        <v>999</v>
      </c>
      <c r="I878" t="s">
        <v>1000</v>
      </c>
      <c r="J878" t="s">
        <v>132</v>
      </c>
      <c r="K878" t="s">
        <v>1001</v>
      </c>
      <c r="L878" t="s">
        <v>1002</v>
      </c>
      <c r="M878" t="s">
        <v>1003</v>
      </c>
      <c r="N878" t="s">
        <v>85</v>
      </c>
      <c r="O878" t="s">
        <v>199</v>
      </c>
      <c r="P878">
        <v>53.110000000000056</v>
      </c>
      <c r="Q878" t="s">
        <v>1005</v>
      </c>
      <c r="R878" t="s">
        <v>75</v>
      </c>
      <c r="S878" t="s">
        <v>170</v>
      </c>
      <c r="T878" t="s">
        <v>178</v>
      </c>
      <c r="U878" t="s">
        <v>179</v>
      </c>
      <c r="V878" t="s">
        <v>180</v>
      </c>
      <c r="W878" t="s">
        <v>10731</v>
      </c>
      <c r="X878" t="s">
        <v>10739</v>
      </c>
    </row>
    <row r="879" spans="1:24">
      <c r="A879" t="s">
        <v>9</v>
      </c>
      <c r="B879" t="s">
        <v>14</v>
      </c>
      <c r="C879" t="s">
        <v>14</v>
      </c>
      <c r="D879" t="s">
        <v>117</v>
      </c>
      <c r="E879" t="s">
        <v>118</v>
      </c>
      <c r="F879" s="54">
        <v>41579</v>
      </c>
      <c r="G879" t="s">
        <v>72</v>
      </c>
      <c r="H879" t="s">
        <v>999</v>
      </c>
      <c r="I879" t="s">
        <v>1000</v>
      </c>
      <c r="J879" t="s">
        <v>132</v>
      </c>
      <c r="K879" t="s">
        <v>1001</v>
      </c>
      <c r="L879" t="s">
        <v>1002</v>
      </c>
      <c r="M879" t="s">
        <v>1003</v>
      </c>
      <c r="N879" t="s">
        <v>85</v>
      </c>
      <c r="O879" t="s">
        <v>199</v>
      </c>
      <c r="P879">
        <v>7000.6500000000078</v>
      </c>
      <c r="Q879" t="s">
        <v>1005</v>
      </c>
      <c r="R879" t="s">
        <v>75</v>
      </c>
      <c r="S879" t="s">
        <v>170</v>
      </c>
      <c r="T879" t="s">
        <v>178</v>
      </c>
      <c r="U879" t="s">
        <v>179</v>
      </c>
      <c r="V879" t="s">
        <v>180</v>
      </c>
      <c r="W879" t="s">
        <v>10731</v>
      </c>
      <c r="X879" t="s">
        <v>10739</v>
      </c>
    </row>
    <row r="880" spans="1:24">
      <c r="A880" t="s">
        <v>9</v>
      </c>
      <c r="B880" t="s">
        <v>14</v>
      </c>
      <c r="C880" t="s">
        <v>14</v>
      </c>
      <c r="D880" t="s">
        <v>117</v>
      </c>
      <c r="E880" t="s">
        <v>118</v>
      </c>
      <c r="F880" s="54">
        <v>41579</v>
      </c>
      <c r="G880" t="s">
        <v>290</v>
      </c>
      <c r="H880" t="s">
        <v>999</v>
      </c>
      <c r="I880" t="s">
        <v>1000</v>
      </c>
      <c r="J880" t="s">
        <v>132</v>
      </c>
      <c r="K880" t="s">
        <v>1001</v>
      </c>
      <c r="L880" t="s">
        <v>1002</v>
      </c>
      <c r="M880" t="s">
        <v>1003</v>
      </c>
      <c r="N880" t="s">
        <v>85</v>
      </c>
      <c r="O880" t="s">
        <v>199</v>
      </c>
      <c r="P880">
        <v>7933.9900000000089</v>
      </c>
      <c r="Q880" t="s">
        <v>1005</v>
      </c>
      <c r="R880" t="s">
        <v>75</v>
      </c>
      <c r="S880" t="s">
        <v>170</v>
      </c>
      <c r="T880" t="s">
        <v>178</v>
      </c>
      <c r="U880" t="s">
        <v>179</v>
      </c>
      <c r="V880" t="s">
        <v>180</v>
      </c>
      <c r="W880" t="s">
        <v>10731</v>
      </c>
      <c r="X880" t="s">
        <v>10739</v>
      </c>
    </row>
    <row r="881" spans="1:24">
      <c r="A881" t="s">
        <v>9</v>
      </c>
      <c r="B881" t="s">
        <v>14</v>
      </c>
      <c r="C881" t="s">
        <v>14</v>
      </c>
      <c r="D881" t="s">
        <v>117</v>
      </c>
      <c r="E881" t="s">
        <v>118</v>
      </c>
      <c r="F881" s="54">
        <v>41579</v>
      </c>
      <c r="G881" t="s">
        <v>72</v>
      </c>
      <c r="H881" t="s">
        <v>999</v>
      </c>
      <c r="I881" t="s">
        <v>1000</v>
      </c>
      <c r="J881" t="s">
        <v>132</v>
      </c>
      <c r="K881" t="s">
        <v>1001</v>
      </c>
      <c r="L881" t="s">
        <v>1002</v>
      </c>
      <c r="M881" t="s">
        <v>1003</v>
      </c>
      <c r="N881" t="s">
        <v>85</v>
      </c>
      <c r="O881" t="s">
        <v>199</v>
      </c>
      <c r="P881">
        <v>37.240000000000045</v>
      </c>
      <c r="Q881" t="s">
        <v>1005</v>
      </c>
      <c r="R881" t="s">
        <v>75</v>
      </c>
      <c r="S881" t="s">
        <v>170</v>
      </c>
      <c r="T881" t="s">
        <v>178</v>
      </c>
      <c r="U881" t="s">
        <v>179</v>
      </c>
      <c r="V881" t="s">
        <v>180</v>
      </c>
      <c r="W881" t="s">
        <v>10731</v>
      </c>
      <c r="X881" t="s">
        <v>10739</v>
      </c>
    </row>
    <row r="882" spans="1:24">
      <c r="A882" t="s">
        <v>3</v>
      </c>
      <c r="B882" t="s">
        <v>112</v>
      </c>
      <c r="C882" t="s">
        <v>269</v>
      </c>
      <c r="D882" t="s">
        <v>117</v>
      </c>
      <c r="E882" t="s">
        <v>118</v>
      </c>
      <c r="F882" s="54">
        <v>41593</v>
      </c>
      <c r="G882" t="s">
        <v>72</v>
      </c>
      <c r="I882" t="s">
        <v>2420</v>
      </c>
      <c r="J882" t="s">
        <v>73</v>
      </c>
      <c r="K882" t="s">
        <v>2421</v>
      </c>
      <c r="L882" t="s">
        <v>2422</v>
      </c>
      <c r="M882" t="s">
        <v>2423</v>
      </c>
      <c r="N882" t="s">
        <v>85</v>
      </c>
      <c r="O882" t="s">
        <v>85</v>
      </c>
      <c r="P882">
        <v>-2172.6617000000001</v>
      </c>
      <c r="Q882" t="s">
        <v>2424</v>
      </c>
      <c r="R882" t="s">
        <v>75</v>
      </c>
      <c r="W882" t="s">
        <v>10729</v>
      </c>
      <c r="X882" t="s">
        <v>85</v>
      </c>
    </row>
    <row r="883" spans="1:24">
      <c r="A883" t="s">
        <v>9</v>
      </c>
      <c r="B883" t="s">
        <v>14</v>
      </c>
      <c r="C883" t="s">
        <v>14</v>
      </c>
      <c r="D883" t="s">
        <v>117</v>
      </c>
      <c r="E883" t="s">
        <v>118</v>
      </c>
      <c r="F883" s="54">
        <v>41579</v>
      </c>
      <c r="G883" t="s">
        <v>72</v>
      </c>
      <c r="H883" t="s">
        <v>999</v>
      </c>
      <c r="I883" t="s">
        <v>1000</v>
      </c>
      <c r="J883" t="s">
        <v>132</v>
      </c>
      <c r="K883" t="s">
        <v>1001</v>
      </c>
      <c r="L883" t="s">
        <v>1002</v>
      </c>
      <c r="M883" t="s">
        <v>1003</v>
      </c>
      <c r="N883" t="s">
        <v>85</v>
      </c>
      <c r="O883" t="s">
        <v>199</v>
      </c>
      <c r="P883">
        <v>15751.350000000019</v>
      </c>
      <c r="Q883" t="s">
        <v>1005</v>
      </c>
      <c r="R883" t="s">
        <v>75</v>
      </c>
      <c r="S883" t="s">
        <v>170</v>
      </c>
      <c r="T883" t="s">
        <v>178</v>
      </c>
      <c r="U883" t="s">
        <v>179</v>
      </c>
      <c r="V883" t="s">
        <v>180</v>
      </c>
      <c r="W883" t="s">
        <v>10731</v>
      </c>
      <c r="X883" t="s">
        <v>10739</v>
      </c>
    </row>
    <row r="884" spans="1:24">
      <c r="A884" t="s">
        <v>3</v>
      </c>
      <c r="B884" t="s">
        <v>112</v>
      </c>
      <c r="C884" t="s">
        <v>269</v>
      </c>
      <c r="D884" t="s">
        <v>117</v>
      </c>
      <c r="E884" t="s">
        <v>118</v>
      </c>
      <c r="F884" s="54">
        <v>41593</v>
      </c>
      <c r="G884" t="s">
        <v>72</v>
      </c>
      <c r="H884" t="s">
        <v>1538</v>
      </c>
      <c r="I884" t="s">
        <v>599</v>
      </c>
      <c r="J884" t="s">
        <v>73</v>
      </c>
      <c r="K884" t="s">
        <v>600</v>
      </c>
      <c r="L884" t="s">
        <v>2439</v>
      </c>
      <c r="M884" t="s">
        <v>2440</v>
      </c>
      <c r="N884" t="s">
        <v>85</v>
      </c>
      <c r="O884" t="s">
        <v>85</v>
      </c>
      <c r="P884">
        <v>-5678.2218999999996</v>
      </c>
      <c r="Q884" t="s">
        <v>601</v>
      </c>
      <c r="R884" t="s">
        <v>75</v>
      </c>
      <c r="W884" t="s">
        <v>10729</v>
      </c>
      <c r="X884" t="s">
        <v>85</v>
      </c>
    </row>
    <row r="885" spans="1:24">
      <c r="A885" t="s">
        <v>3</v>
      </c>
      <c r="B885" t="s">
        <v>112</v>
      </c>
      <c r="C885" t="s">
        <v>269</v>
      </c>
      <c r="D885" t="s">
        <v>117</v>
      </c>
      <c r="E885" t="s">
        <v>118</v>
      </c>
      <c r="F885" s="54">
        <v>41593</v>
      </c>
      <c r="G885" t="s">
        <v>72</v>
      </c>
      <c r="H885" t="s">
        <v>1538</v>
      </c>
      <c r="I885" t="s">
        <v>599</v>
      </c>
      <c r="J885" t="s">
        <v>73</v>
      </c>
      <c r="K885" t="s">
        <v>600</v>
      </c>
      <c r="L885" t="s">
        <v>2439</v>
      </c>
      <c r="M885" t="s">
        <v>2440</v>
      </c>
      <c r="N885" t="s">
        <v>85</v>
      </c>
      <c r="O885" t="s">
        <v>85</v>
      </c>
      <c r="P885">
        <v>-1135.6443999999999</v>
      </c>
      <c r="Q885" t="s">
        <v>601</v>
      </c>
      <c r="R885" t="s">
        <v>75</v>
      </c>
      <c r="W885" t="s">
        <v>10729</v>
      </c>
      <c r="X885" t="s">
        <v>85</v>
      </c>
    </row>
    <row r="886" spans="1:24">
      <c r="A886" t="s">
        <v>3</v>
      </c>
      <c r="B886" t="s">
        <v>8</v>
      </c>
      <c r="C886" t="s">
        <v>124</v>
      </c>
      <c r="D886" t="s">
        <v>117</v>
      </c>
      <c r="E886" t="s">
        <v>118</v>
      </c>
      <c r="F886" s="54">
        <v>41593</v>
      </c>
      <c r="G886" t="s">
        <v>290</v>
      </c>
      <c r="I886" t="s">
        <v>2397</v>
      </c>
      <c r="J886" t="s">
        <v>73</v>
      </c>
      <c r="K886" t="s">
        <v>2398</v>
      </c>
      <c r="L886" t="s">
        <v>128</v>
      </c>
      <c r="M886" t="s">
        <v>129</v>
      </c>
      <c r="N886" t="s">
        <v>213</v>
      </c>
      <c r="O886" t="s">
        <v>85</v>
      </c>
      <c r="P886">
        <v>965.93110000000001</v>
      </c>
      <c r="Q886" t="s">
        <v>2399</v>
      </c>
      <c r="R886" t="s">
        <v>75</v>
      </c>
      <c r="W886" t="s">
        <v>10729</v>
      </c>
      <c r="X886" t="s">
        <v>85</v>
      </c>
    </row>
    <row r="887" spans="1:24">
      <c r="A887" t="s">
        <v>3</v>
      </c>
      <c r="B887" t="s">
        <v>8</v>
      </c>
      <c r="C887" t="s">
        <v>124</v>
      </c>
      <c r="D887" t="s">
        <v>117</v>
      </c>
      <c r="E887" t="s">
        <v>118</v>
      </c>
      <c r="F887" s="54">
        <v>41593</v>
      </c>
      <c r="G887" t="s">
        <v>290</v>
      </c>
      <c r="I887" t="s">
        <v>2397</v>
      </c>
      <c r="J887" t="s">
        <v>73</v>
      </c>
      <c r="K887" t="s">
        <v>2398</v>
      </c>
      <c r="L887" t="s">
        <v>128</v>
      </c>
      <c r="M887" t="s">
        <v>129</v>
      </c>
      <c r="N887" t="s">
        <v>213</v>
      </c>
      <c r="O887" t="s">
        <v>85</v>
      </c>
      <c r="P887">
        <v>1931.6438000000001</v>
      </c>
      <c r="Q887" t="s">
        <v>2399</v>
      </c>
      <c r="R887" t="s">
        <v>75</v>
      </c>
      <c r="W887" t="s">
        <v>10729</v>
      </c>
      <c r="X887" t="s">
        <v>85</v>
      </c>
    </row>
    <row r="888" spans="1:24">
      <c r="A888" t="s">
        <v>3</v>
      </c>
      <c r="B888" t="s">
        <v>112</v>
      </c>
      <c r="C888" t="s">
        <v>269</v>
      </c>
      <c r="D888" t="s">
        <v>117</v>
      </c>
      <c r="E888" t="s">
        <v>118</v>
      </c>
      <c r="F888" s="54">
        <v>41593</v>
      </c>
      <c r="G888" t="s">
        <v>72</v>
      </c>
      <c r="H888" t="s">
        <v>1538</v>
      </c>
      <c r="I888" t="s">
        <v>599</v>
      </c>
      <c r="J888" t="s">
        <v>73</v>
      </c>
      <c r="K888" t="s">
        <v>600</v>
      </c>
      <c r="L888" t="s">
        <v>2439</v>
      </c>
      <c r="M888" t="s">
        <v>2440</v>
      </c>
      <c r="N888" t="s">
        <v>85</v>
      </c>
      <c r="O888" t="s">
        <v>85</v>
      </c>
      <c r="P888">
        <v>-757.09619999999995</v>
      </c>
      <c r="Q888" t="s">
        <v>601</v>
      </c>
      <c r="R888" t="s">
        <v>75</v>
      </c>
      <c r="W888" t="s">
        <v>10729</v>
      </c>
      <c r="X888" t="s">
        <v>85</v>
      </c>
    </row>
    <row r="889" spans="1:24">
      <c r="A889" t="s">
        <v>3</v>
      </c>
      <c r="B889" t="s">
        <v>112</v>
      </c>
      <c r="C889" t="s">
        <v>269</v>
      </c>
      <c r="D889" t="s">
        <v>117</v>
      </c>
      <c r="E889" t="s">
        <v>118</v>
      </c>
      <c r="F889" s="54">
        <v>41593</v>
      </c>
      <c r="G889" t="s">
        <v>72</v>
      </c>
      <c r="H889" t="s">
        <v>1538</v>
      </c>
      <c r="I889" t="s">
        <v>599</v>
      </c>
      <c r="J889" t="s">
        <v>73</v>
      </c>
      <c r="K889" t="s">
        <v>600</v>
      </c>
      <c r="L889" t="s">
        <v>2439</v>
      </c>
      <c r="M889" t="s">
        <v>2440</v>
      </c>
      <c r="N889" t="s">
        <v>85</v>
      </c>
      <c r="O889" t="s">
        <v>85</v>
      </c>
      <c r="P889">
        <v>-757.09619999999995</v>
      </c>
      <c r="Q889" t="s">
        <v>601</v>
      </c>
      <c r="R889" t="s">
        <v>75</v>
      </c>
      <c r="W889" t="s">
        <v>10729</v>
      </c>
      <c r="X889" t="s">
        <v>85</v>
      </c>
    </row>
    <row r="890" spans="1:24">
      <c r="A890" t="s">
        <v>5</v>
      </c>
      <c r="B890" t="s">
        <v>17</v>
      </c>
      <c r="C890" t="s">
        <v>17</v>
      </c>
      <c r="D890" t="s">
        <v>117</v>
      </c>
      <c r="E890" t="s">
        <v>118</v>
      </c>
      <c r="F890" s="54">
        <v>41593</v>
      </c>
      <c r="G890" t="s">
        <v>119</v>
      </c>
      <c r="I890" t="s">
        <v>2411</v>
      </c>
      <c r="J890" t="s">
        <v>74</v>
      </c>
      <c r="K890" t="s">
        <v>2412</v>
      </c>
      <c r="L890" t="s">
        <v>2293</v>
      </c>
      <c r="M890" t="s">
        <v>2294</v>
      </c>
      <c r="N890" t="s">
        <v>85</v>
      </c>
      <c r="O890" t="s">
        <v>85</v>
      </c>
      <c r="P890">
        <v>11709.855299999999</v>
      </c>
      <c r="Q890" t="s">
        <v>2413</v>
      </c>
      <c r="R890" t="s">
        <v>75</v>
      </c>
      <c r="W890" t="s">
        <v>10729</v>
      </c>
      <c r="X890" t="s">
        <v>85</v>
      </c>
    </row>
    <row r="891" spans="1:24">
      <c r="A891" t="s">
        <v>5</v>
      </c>
      <c r="B891" t="s">
        <v>6</v>
      </c>
      <c r="C891" t="s">
        <v>6</v>
      </c>
      <c r="D891" t="s">
        <v>117</v>
      </c>
      <c r="E891" t="s">
        <v>118</v>
      </c>
      <c r="F891" s="54">
        <v>41593</v>
      </c>
      <c r="G891" t="s">
        <v>72</v>
      </c>
      <c r="I891" t="s">
        <v>2379</v>
      </c>
      <c r="J891" t="s">
        <v>74</v>
      </c>
      <c r="K891" t="s">
        <v>2380</v>
      </c>
      <c r="L891" t="s">
        <v>2946</v>
      </c>
      <c r="M891" t="s">
        <v>2947</v>
      </c>
      <c r="N891" t="s">
        <v>85</v>
      </c>
      <c r="O891" t="s">
        <v>85</v>
      </c>
      <c r="P891">
        <v>1110.9531999999999</v>
      </c>
      <c r="Q891" t="s">
        <v>2381</v>
      </c>
      <c r="R891" t="s">
        <v>75</v>
      </c>
      <c r="W891" t="s">
        <v>10729</v>
      </c>
      <c r="X891" t="s">
        <v>85</v>
      </c>
    </row>
    <row r="892" spans="1:24">
      <c r="A892" t="s">
        <v>3</v>
      </c>
      <c r="B892" t="s">
        <v>112</v>
      </c>
      <c r="C892" t="s">
        <v>269</v>
      </c>
      <c r="D892" t="s">
        <v>117</v>
      </c>
      <c r="E892" t="s">
        <v>118</v>
      </c>
      <c r="F892" s="54">
        <v>41593</v>
      </c>
      <c r="G892" t="s">
        <v>290</v>
      </c>
      <c r="H892" t="s">
        <v>1473</v>
      </c>
      <c r="I892" t="s">
        <v>2426</v>
      </c>
      <c r="J892" t="s">
        <v>73</v>
      </c>
      <c r="K892" t="s">
        <v>2427</v>
      </c>
      <c r="L892" t="s">
        <v>2428</v>
      </c>
      <c r="M892" t="s">
        <v>2429</v>
      </c>
      <c r="N892" t="s">
        <v>85</v>
      </c>
      <c r="O892" t="s">
        <v>85</v>
      </c>
      <c r="P892">
        <v>370.92169999999999</v>
      </c>
      <c r="Q892" t="s">
        <v>2430</v>
      </c>
      <c r="R892" t="s">
        <v>75</v>
      </c>
      <c r="W892" t="s">
        <v>10729</v>
      </c>
      <c r="X892" t="s">
        <v>85</v>
      </c>
    </row>
    <row r="893" spans="1:24">
      <c r="A893" t="s">
        <v>3</v>
      </c>
      <c r="B893" t="s">
        <v>112</v>
      </c>
      <c r="C893" t="s">
        <v>269</v>
      </c>
      <c r="D893" t="s">
        <v>117</v>
      </c>
      <c r="E893" t="s">
        <v>118</v>
      </c>
      <c r="F893" s="54">
        <v>41593</v>
      </c>
      <c r="G893" t="s">
        <v>290</v>
      </c>
      <c r="H893" t="s">
        <v>1473</v>
      </c>
      <c r="I893" t="s">
        <v>2426</v>
      </c>
      <c r="J893" t="s">
        <v>73</v>
      </c>
      <c r="K893" t="s">
        <v>2427</v>
      </c>
      <c r="L893" t="s">
        <v>2428</v>
      </c>
      <c r="M893" t="s">
        <v>2429</v>
      </c>
      <c r="N893" t="s">
        <v>85</v>
      </c>
      <c r="O893" t="s">
        <v>85</v>
      </c>
      <c r="P893">
        <v>5213.6486999999997</v>
      </c>
      <c r="Q893" t="s">
        <v>2430</v>
      </c>
      <c r="R893" t="s">
        <v>75</v>
      </c>
      <c r="W893" t="s">
        <v>10729</v>
      </c>
      <c r="X893" t="s">
        <v>85</v>
      </c>
    </row>
    <row r="894" spans="1:24">
      <c r="A894" t="s">
        <v>3</v>
      </c>
      <c r="B894" t="s">
        <v>112</v>
      </c>
      <c r="C894" t="s">
        <v>269</v>
      </c>
      <c r="D894" t="s">
        <v>117</v>
      </c>
      <c r="E894" t="s">
        <v>118</v>
      </c>
      <c r="F894" s="54">
        <v>41593</v>
      </c>
      <c r="G894" t="s">
        <v>119</v>
      </c>
      <c r="H894" t="s">
        <v>1538</v>
      </c>
      <c r="I894" t="s">
        <v>2437</v>
      </c>
      <c r="J894" t="s">
        <v>73</v>
      </c>
      <c r="K894" t="s">
        <v>2438</v>
      </c>
      <c r="L894" t="s">
        <v>2439</v>
      </c>
      <c r="M894" t="s">
        <v>2440</v>
      </c>
      <c r="N894" t="s">
        <v>85</v>
      </c>
      <c r="O894" t="s">
        <v>85</v>
      </c>
      <c r="P894">
        <v>39749.864000000001</v>
      </c>
      <c r="Q894" t="s">
        <v>2441</v>
      </c>
      <c r="R894" t="s">
        <v>75</v>
      </c>
      <c r="W894" t="s">
        <v>10729</v>
      </c>
      <c r="X894" t="s">
        <v>85</v>
      </c>
    </row>
    <row r="895" spans="1:24">
      <c r="A895" t="s">
        <v>9</v>
      </c>
      <c r="B895" t="s">
        <v>14</v>
      </c>
      <c r="C895" t="s">
        <v>14</v>
      </c>
      <c r="D895" t="s">
        <v>117</v>
      </c>
      <c r="E895" t="s">
        <v>118</v>
      </c>
      <c r="F895" s="54">
        <v>41599</v>
      </c>
      <c r="G895" t="s">
        <v>119</v>
      </c>
      <c r="I895" t="s">
        <v>2258</v>
      </c>
      <c r="J895" t="s">
        <v>132</v>
      </c>
      <c r="K895" t="s">
        <v>1099</v>
      </c>
      <c r="L895" t="s">
        <v>1100</v>
      </c>
      <c r="M895" t="s">
        <v>1101</v>
      </c>
      <c r="N895" t="s">
        <v>85</v>
      </c>
      <c r="O895" t="s">
        <v>85</v>
      </c>
      <c r="P895">
        <v>6600</v>
      </c>
      <c r="Q895" t="s">
        <v>2259</v>
      </c>
      <c r="R895" t="s">
        <v>75</v>
      </c>
      <c r="S895" t="s">
        <v>170</v>
      </c>
      <c r="T895" t="s">
        <v>178</v>
      </c>
      <c r="U895" t="s">
        <v>202</v>
      </c>
      <c r="V895" t="s">
        <v>202</v>
      </c>
      <c r="W895" t="s">
        <v>10730</v>
      </c>
      <c r="X895" t="s">
        <v>85</v>
      </c>
    </row>
    <row r="896" spans="1:24">
      <c r="A896" t="s">
        <v>9</v>
      </c>
      <c r="B896" t="s">
        <v>14</v>
      </c>
      <c r="C896" t="s">
        <v>14</v>
      </c>
      <c r="D896" t="s">
        <v>117</v>
      </c>
      <c r="E896" t="s">
        <v>118</v>
      </c>
      <c r="F896" s="54">
        <v>41599</v>
      </c>
      <c r="G896" t="s">
        <v>119</v>
      </c>
      <c r="I896" t="s">
        <v>2249</v>
      </c>
      <c r="J896" t="s">
        <v>132</v>
      </c>
      <c r="K896" t="s">
        <v>1099</v>
      </c>
      <c r="L896" t="s">
        <v>1100</v>
      </c>
      <c r="M896" t="s">
        <v>1101</v>
      </c>
      <c r="N896" t="s">
        <v>85</v>
      </c>
      <c r="O896" t="s">
        <v>85</v>
      </c>
      <c r="P896">
        <v>-6600</v>
      </c>
      <c r="Q896" t="s">
        <v>1102</v>
      </c>
      <c r="R896" t="s">
        <v>75</v>
      </c>
      <c r="S896" t="s">
        <v>170</v>
      </c>
      <c r="T896" t="s">
        <v>178</v>
      </c>
      <c r="U896" t="s">
        <v>202</v>
      </c>
      <c r="V896" t="s">
        <v>202</v>
      </c>
      <c r="W896" t="s">
        <v>10729</v>
      </c>
      <c r="X896" t="s">
        <v>85</v>
      </c>
    </row>
    <row r="897" spans="1:24">
      <c r="A897" t="s">
        <v>9</v>
      </c>
      <c r="B897" t="s">
        <v>14</v>
      </c>
      <c r="C897" t="s">
        <v>14</v>
      </c>
      <c r="D897" t="s">
        <v>117</v>
      </c>
      <c r="E897" t="s">
        <v>118</v>
      </c>
      <c r="F897" s="54">
        <v>41599</v>
      </c>
      <c r="G897" t="s">
        <v>119</v>
      </c>
      <c r="I897" t="s">
        <v>2258</v>
      </c>
      <c r="J897" t="s">
        <v>132</v>
      </c>
      <c r="K897" t="s">
        <v>1099</v>
      </c>
      <c r="L897" t="s">
        <v>1100</v>
      </c>
      <c r="M897" t="s">
        <v>1101</v>
      </c>
      <c r="N897" t="s">
        <v>85</v>
      </c>
      <c r="O897" t="s">
        <v>85</v>
      </c>
      <c r="P897">
        <v>12320</v>
      </c>
      <c r="Q897" t="s">
        <v>2259</v>
      </c>
      <c r="R897" t="s">
        <v>75</v>
      </c>
      <c r="S897" t="s">
        <v>170</v>
      </c>
      <c r="T897" t="s">
        <v>178</v>
      </c>
      <c r="U897" t="s">
        <v>202</v>
      </c>
      <c r="V897" t="s">
        <v>202</v>
      </c>
      <c r="W897" t="s">
        <v>10730</v>
      </c>
      <c r="X897" t="s">
        <v>85</v>
      </c>
    </row>
    <row r="898" spans="1:24">
      <c r="A898" t="s">
        <v>9</v>
      </c>
      <c r="B898" t="s">
        <v>14</v>
      </c>
      <c r="C898" t="s">
        <v>14</v>
      </c>
      <c r="D898" t="s">
        <v>117</v>
      </c>
      <c r="E898" t="s">
        <v>118</v>
      </c>
      <c r="F898" s="54">
        <v>41599</v>
      </c>
      <c r="G898" t="s">
        <v>119</v>
      </c>
      <c r="I898" t="s">
        <v>2249</v>
      </c>
      <c r="J898" t="s">
        <v>132</v>
      </c>
      <c r="K898" t="s">
        <v>1099</v>
      </c>
      <c r="L898" t="s">
        <v>1100</v>
      </c>
      <c r="M898" t="s">
        <v>1101</v>
      </c>
      <c r="N898" t="s">
        <v>85</v>
      </c>
      <c r="O898" t="s">
        <v>85</v>
      </c>
      <c r="P898">
        <v>-12320</v>
      </c>
      <c r="Q898" t="s">
        <v>1102</v>
      </c>
      <c r="R898" t="s">
        <v>75</v>
      </c>
      <c r="S898" t="s">
        <v>170</v>
      </c>
      <c r="T898" t="s">
        <v>178</v>
      </c>
      <c r="U898" t="s">
        <v>202</v>
      </c>
      <c r="V898" t="s">
        <v>202</v>
      </c>
      <c r="W898" t="s">
        <v>10729</v>
      </c>
      <c r="X898" t="s">
        <v>85</v>
      </c>
    </row>
    <row r="899" spans="1:24">
      <c r="A899" t="s">
        <v>9</v>
      </c>
      <c r="B899" t="s">
        <v>14</v>
      </c>
      <c r="C899" t="s">
        <v>14</v>
      </c>
      <c r="D899" t="s">
        <v>117</v>
      </c>
      <c r="E899" t="s">
        <v>118</v>
      </c>
      <c r="F899" s="54">
        <v>41599</v>
      </c>
      <c r="G899" t="s">
        <v>119</v>
      </c>
      <c r="I899" t="s">
        <v>2249</v>
      </c>
      <c r="J899" t="s">
        <v>132</v>
      </c>
      <c r="K899" t="s">
        <v>1099</v>
      </c>
      <c r="L899" t="s">
        <v>1100</v>
      </c>
      <c r="M899" t="s">
        <v>1101</v>
      </c>
      <c r="N899" t="s">
        <v>85</v>
      </c>
      <c r="O899" t="s">
        <v>85</v>
      </c>
      <c r="P899">
        <v>-17600</v>
      </c>
      <c r="Q899" t="s">
        <v>1102</v>
      </c>
      <c r="R899" t="s">
        <v>75</v>
      </c>
      <c r="S899" t="s">
        <v>170</v>
      </c>
      <c r="T899" t="s">
        <v>178</v>
      </c>
      <c r="U899" t="s">
        <v>202</v>
      </c>
      <c r="V899" t="s">
        <v>202</v>
      </c>
      <c r="W899" t="s">
        <v>10729</v>
      </c>
      <c r="X899" t="s">
        <v>85</v>
      </c>
    </row>
    <row r="900" spans="1:24">
      <c r="A900" t="s">
        <v>9</v>
      </c>
      <c r="B900" t="s">
        <v>14</v>
      </c>
      <c r="C900" t="s">
        <v>14</v>
      </c>
      <c r="D900" t="s">
        <v>117</v>
      </c>
      <c r="E900" t="s">
        <v>118</v>
      </c>
      <c r="F900" s="54">
        <v>41599</v>
      </c>
      <c r="G900" t="s">
        <v>119</v>
      </c>
      <c r="H900" t="s">
        <v>1227</v>
      </c>
      <c r="I900" t="s">
        <v>3560</v>
      </c>
      <c r="J900" t="s">
        <v>132</v>
      </c>
      <c r="K900" t="s">
        <v>3561</v>
      </c>
      <c r="L900" t="s">
        <v>3562</v>
      </c>
      <c r="M900" t="s">
        <v>3563</v>
      </c>
      <c r="N900" t="s">
        <v>85</v>
      </c>
      <c r="O900" t="s">
        <v>85</v>
      </c>
      <c r="P900">
        <v>243269.508</v>
      </c>
      <c r="Q900" t="s">
        <v>3564</v>
      </c>
      <c r="R900" t="s">
        <v>75</v>
      </c>
      <c r="S900" t="s">
        <v>155</v>
      </c>
      <c r="T900" t="s">
        <v>379</v>
      </c>
      <c r="U900" t="s">
        <v>450</v>
      </c>
      <c r="V900" t="s">
        <v>451</v>
      </c>
      <c r="W900" t="s">
        <v>10730</v>
      </c>
      <c r="X900" t="s">
        <v>85</v>
      </c>
    </row>
    <row r="901" spans="1:24">
      <c r="A901" t="s">
        <v>9</v>
      </c>
      <c r="B901" t="s">
        <v>14</v>
      </c>
      <c r="C901" t="s">
        <v>14</v>
      </c>
      <c r="D901" t="s">
        <v>117</v>
      </c>
      <c r="E901" t="s">
        <v>118</v>
      </c>
      <c r="F901" s="54">
        <v>41599</v>
      </c>
      <c r="G901" t="s">
        <v>119</v>
      </c>
      <c r="I901" t="s">
        <v>2258</v>
      </c>
      <c r="J901" t="s">
        <v>132</v>
      </c>
      <c r="K901" t="s">
        <v>1099</v>
      </c>
      <c r="L901" t="s">
        <v>1100</v>
      </c>
      <c r="M901" t="s">
        <v>1101</v>
      </c>
      <c r="N901" t="s">
        <v>85</v>
      </c>
      <c r="O901" t="s">
        <v>85</v>
      </c>
      <c r="P901">
        <v>17600</v>
      </c>
      <c r="Q901" t="s">
        <v>2259</v>
      </c>
      <c r="R901" t="s">
        <v>75</v>
      </c>
      <c r="S901" t="s">
        <v>170</v>
      </c>
      <c r="T901" t="s">
        <v>178</v>
      </c>
      <c r="U901" t="s">
        <v>202</v>
      </c>
      <c r="V901" t="s">
        <v>202</v>
      </c>
      <c r="W901" t="s">
        <v>10730</v>
      </c>
      <c r="X901" t="s">
        <v>85</v>
      </c>
    </row>
    <row r="902" spans="1:24">
      <c r="A902" t="s">
        <v>9</v>
      </c>
      <c r="B902" t="s">
        <v>14</v>
      </c>
      <c r="C902" t="s">
        <v>14</v>
      </c>
      <c r="D902" t="s">
        <v>117</v>
      </c>
      <c r="E902" t="s">
        <v>118</v>
      </c>
      <c r="F902" s="54">
        <v>41599</v>
      </c>
      <c r="G902" t="s">
        <v>72</v>
      </c>
      <c r="H902" t="s">
        <v>358</v>
      </c>
      <c r="I902" t="s">
        <v>3475</v>
      </c>
      <c r="J902" t="s">
        <v>132</v>
      </c>
      <c r="K902" t="s">
        <v>3476</v>
      </c>
      <c r="L902" t="s">
        <v>361</v>
      </c>
      <c r="M902" t="s">
        <v>362</v>
      </c>
      <c r="N902" t="s">
        <v>85</v>
      </c>
      <c r="O902" t="s">
        <v>85</v>
      </c>
      <c r="P902">
        <v>1251.8</v>
      </c>
      <c r="Q902" t="s">
        <v>3477</v>
      </c>
      <c r="R902" t="s">
        <v>75</v>
      </c>
      <c r="S902" t="s">
        <v>155</v>
      </c>
      <c r="T902" t="s">
        <v>156</v>
      </c>
      <c r="U902" t="s">
        <v>179</v>
      </c>
      <c r="V902" t="s">
        <v>364</v>
      </c>
      <c r="W902" t="s">
        <v>10729</v>
      </c>
      <c r="X902" t="s">
        <v>10737</v>
      </c>
    </row>
    <row r="903" spans="1:24">
      <c r="A903" t="s">
        <v>9</v>
      </c>
      <c r="B903" t="s">
        <v>14</v>
      </c>
      <c r="C903" t="s">
        <v>14</v>
      </c>
      <c r="D903" t="s">
        <v>117</v>
      </c>
      <c r="E903" t="s">
        <v>118</v>
      </c>
      <c r="F903" s="54">
        <v>41599</v>
      </c>
      <c r="G903" t="s">
        <v>72</v>
      </c>
      <c r="I903" t="s">
        <v>3525</v>
      </c>
      <c r="J903" t="s">
        <v>132</v>
      </c>
      <c r="K903" t="s">
        <v>3526</v>
      </c>
      <c r="L903" t="s">
        <v>658</v>
      </c>
      <c r="M903" t="s">
        <v>659</v>
      </c>
      <c r="N903" t="s">
        <v>85</v>
      </c>
      <c r="O903" t="s">
        <v>85</v>
      </c>
      <c r="P903">
        <v>1877.7</v>
      </c>
      <c r="Q903" t="s">
        <v>3527</v>
      </c>
      <c r="R903" t="s">
        <v>75</v>
      </c>
      <c r="S903" t="s">
        <v>215</v>
      </c>
      <c r="T903" t="s">
        <v>661</v>
      </c>
      <c r="U903" t="s">
        <v>179</v>
      </c>
      <c r="V903" t="s">
        <v>179</v>
      </c>
      <c r="W903" t="s">
        <v>10729</v>
      </c>
      <c r="X903" t="s">
        <v>85</v>
      </c>
    </row>
    <row r="904" spans="1:24">
      <c r="A904" t="s">
        <v>9</v>
      </c>
      <c r="B904" t="s">
        <v>14</v>
      </c>
      <c r="C904" t="s">
        <v>14</v>
      </c>
      <c r="D904" t="s">
        <v>117</v>
      </c>
      <c r="E904" t="s">
        <v>118</v>
      </c>
      <c r="F904" s="54">
        <v>41599</v>
      </c>
      <c r="G904" t="s">
        <v>72</v>
      </c>
      <c r="H904" t="s">
        <v>358</v>
      </c>
      <c r="I904" t="s">
        <v>3478</v>
      </c>
      <c r="J904" t="s">
        <v>132</v>
      </c>
      <c r="K904" t="s">
        <v>3479</v>
      </c>
      <c r="L904" t="s">
        <v>361</v>
      </c>
      <c r="M904" t="s">
        <v>362</v>
      </c>
      <c r="N904" t="s">
        <v>85</v>
      </c>
      <c r="O904" t="s">
        <v>85</v>
      </c>
      <c r="P904">
        <v>1564.75</v>
      </c>
      <c r="Q904" t="s">
        <v>3480</v>
      </c>
      <c r="R904" t="s">
        <v>75</v>
      </c>
      <c r="S904" t="s">
        <v>155</v>
      </c>
      <c r="T904" t="s">
        <v>156</v>
      </c>
      <c r="U904" t="s">
        <v>179</v>
      </c>
      <c r="V904" t="s">
        <v>364</v>
      </c>
      <c r="W904" t="s">
        <v>10729</v>
      </c>
      <c r="X904" t="s">
        <v>10737</v>
      </c>
    </row>
    <row r="905" spans="1:24">
      <c r="A905" t="s">
        <v>9</v>
      </c>
      <c r="B905" t="s">
        <v>14</v>
      </c>
      <c r="C905" t="s">
        <v>14</v>
      </c>
      <c r="D905" t="s">
        <v>117</v>
      </c>
      <c r="E905" t="s">
        <v>118</v>
      </c>
      <c r="F905" s="54">
        <v>41579</v>
      </c>
      <c r="G905" t="s">
        <v>72</v>
      </c>
      <c r="H905" t="s">
        <v>999</v>
      </c>
      <c r="I905" t="s">
        <v>1000</v>
      </c>
      <c r="J905" t="s">
        <v>132</v>
      </c>
      <c r="K905" t="s">
        <v>1001</v>
      </c>
      <c r="L905" t="s">
        <v>1002</v>
      </c>
      <c r="M905" t="s">
        <v>1003</v>
      </c>
      <c r="N905" t="s">
        <v>85</v>
      </c>
      <c r="O905" t="s">
        <v>199</v>
      </c>
      <c r="P905">
        <v>256.69000000000028</v>
      </c>
      <c r="Q905" t="s">
        <v>1005</v>
      </c>
      <c r="R905" t="s">
        <v>75</v>
      </c>
      <c r="S905" t="s">
        <v>170</v>
      </c>
      <c r="T905" t="s">
        <v>178</v>
      </c>
      <c r="U905" t="s">
        <v>179</v>
      </c>
      <c r="V905" t="s">
        <v>180</v>
      </c>
      <c r="W905" t="s">
        <v>10731</v>
      </c>
      <c r="X905" t="s">
        <v>10739</v>
      </c>
    </row>
    <row r="906" spans="1:24">
      <c r="A906" t="s">
        <v>9</v>
      </c>
      <c r="B906" t="s">
        <v>14</v>
      </c>
      <c r="C906" t="s">
        <v>14</v>
      </c>
      <c r="D906" t="s">
        <v>117</v>
      </c>
      <c r="E906" t="s">
        <v>118</v>
      </c>
      <c r="F906" s="54">
        <v>41582</v>
      </c>
      <c r="G906" t="s">
        <v>119</v>
      </c>
      <c r="I906" t="s">
        <v>1139</v>
      </c>
      <c r="J906" t="s">
        <v>132</v>
      </c>
      <c r="K906" t="s">
        <v>1140</v>
      </c>
      <c r="L906" t="s">
        <v>1141</v>
      </c>
      <c r="M906" t="s">
        <v>1142</v>
      </c>
      <c r="N906" t="s">
        <v>85</v>
      </c>
      <c r="O906" t="s">
        <v>85</v>
      </c>
      <c r="P906">
        <v>16000</v>
      </c>
      <c r="Q906" t="s">
        <v>1143</v>
      </c>
      <c r="R906" t="s">
        <v>75</v>
      </c>
      <c r="S906" t="s">
        <v>170</v>
      </c>
      <c r="T906" t="s">
        <v>436</v>
      </c>
      <c r="U906" t="s">
        <v>157</v>
      </c>
      <c r="V906" t="s">
        <v>157</v>
      </c>
      <c r="W906" t="s">
        <v>10729</v>
      </c>
      <c r="X906" t="s">
        <v>85</v>
      </c>
    </row>
    <row r="907" spans="1:24">
      <c r="A907" t="s">
        <v>9</v>
      </c>
      <c r="B907" t="s">
        <v>14</v>
      </c>
      <c r="C907" t="s">
        <v>14</v>
      </c>
      <c r="D907" t="s">
        <v>117</v>
      </c>
      <c r="E907" t="s">
        <v>118</v>
      </c>
      <c r="F907" s="54">
        <v>41582</v>
      </c>
      <c r="G907" t="s">
        <v>72</v>
      </c>
      <c r="I907" t="s">
        <v>1163</v>
      </c>
      <c r="J907" t="s">
        <v>132</v>
      </c>
      <c r="K907" t="s">
        <v>1164</v>
      </c>
      <c r="L907" t="s">
        <v>1165</v>
      </c>
      <c r="M907" t="s">
        <v>1166</v>
      </c>
      <c r="N907" t="s">
        <v>85</v>
      </c>
      <c r="O907" t="s">
        <v>85</v>
      </c>
      <c r="P907">
        <v>10200</v>
      </c>
      <c r="Q907" t="s">
        <v>1167</v>
      </c>
      <c r="R907" t="s">
        <v>75</v>
      </c>
      <c r="W907" t="s">
        <v>10729</v>
      </c>
      <c r="X907" t="s">
        <v>85</v>
      </c>
    </row>
    <row r="908" spans="1:24">
      <c r="A908" t="s">
        <v>9</v>
      </c>
      <c r="B908" t="s">
        <v>14</v>
      </c>
      <c r="C908" t="s">
        <v>14</v>
      </c>
      <c r="D908" t="s">
        <v>117</v>
      </c>
      <c r="E908" t="s">
        <v>118</v>
      </c>
      <c r="F908" s="54">
        <v>41582</v>
      </c>
      <c r="G908" t="s">
        <v>72</v>
      </c>
      <c r="H908" t="s">
        <v>358</v>
      </c>
      <c r="I908" t="s">
        <v>1173</v>
      </c>
      <c r="J908" t="s">
        <v>132</v>
      </c>
      <c r="K908" t="s">
        <v>1174</v>
      </c>
      <c r="L908" t="s">
        <v>1170</v>
      </c>
      <c r="M908" t="s">
        <v>1171</v>
      </c>
      <c r="N908" t="s">
        <v>213</v>
      </c>
      <c r="O908" t="s">
        <v>213</v>
      </c>
      <c r="P908">
        <v>18870</v>
      </c>
      <c r="Q908" t="s">
        <v>1175</v>
      </c>
      <c r="R908" t="s">
        <v>75</v>
      </c>
      <c r="S908" t="s">
        <v>155</v>
      </c>
      <c r="T908" t="s">
        <v>286</v>
      </c>
      <c r="U908" t="s">
        <v>179</v>
      </c>
      <c r="V908" t="s">
        <v>180</v>
      </c>
      <c r="W908" t="s">
        <v>10729</v>
      </c>
      <c r="X908" t="s">
        <v>10739</v>
      </c>
    </row>
    <row r="909" spans="1:24">
      <c r="A909" t="s">
        <v>9</v>
      </c>
      <c r="B909" t="s">
        <v>14</v>
      </c>
      <c r="C909" t="s">
        <v>14</v>
      </c>
      <c r="D909" t="s">
        <v>117</v>
      </c>
      <c r="E909" t="s">
        <v>118</v>
      </c>
      <c r="F909" s="54">
        <v>41582</v>
      </c>
      <c r="G909" t="s">
        <v>72</v>
      </c>
      <c r="H909" t="s">
        <v>172</v>
      </c>
      <c r="I909" t="s">
        <v>1186</v>
      </c>
      <c r="J909" t="s">
        <v>132</v>
      </c>
      <c r="K909" t="s">
        <v>1182</v>
      </c>
      <c r="L909" t="s">
        <v>1183</v>
      </c>
      <c r="M909" t="s">
        <v>1184</v>
      </c>
      <c r="N909" t="s">
        <v>85</v>
      </c>
      <c r="O909" t="s">
        <v>85</v>
      </c>
      <c r="P909">
        <v>-54000</v>
      </c>
      <c r="Q909" t="s">
        <v>1185</v>
      </c>
      <c r="R909" t="s">
        <v>75</v>
      </c>
      <c r="S909" t="s">
        <v>170</v>
      </c>
      <c r="T909" t="s">
        <v>178</v>
      </c>
      <c r="U909" t="s">
        <v>179</v>
      </c>
      <c r="V909" t="s">
        <v>180</v>
      </c>
      <c r="W909" t="s">
        <v>10729</v>
      </c>
      <c r="X909" t="s">
        <v>85</v>
      </c>
    </row>
    <row r="910" spans="1:24">
      <c r="A910" t="s">
        <v>9</v>
      </c>
      <c r="B910" t="s">
        <v>14</v>
      </c>
      <c r="C910" t="s">
        <v>14</v>
      </c>
      <c r="D910" t="s">
        <v>117</v>
      </c>
      <c r="E910" t="s">
        <v>118</v>
      </c>
      <c r="F910" s="54">
        <v>41582</v>
      </c>
      <c r="G910" t="s">
        <v>72</v>
      </c>
      <c r="H910" t="s">
        <v>172</v>
      </c>
      <c r="I910" t="s">
        <v>1181</v>
      </c>
      <c r="J910" t="s">
        <v>132</v>
      </c>
      <c r="K910" t="s">
        <v>1182</v>
      </c>
      <c r="L910" t="s">
        <v>1183</v>
      </c>
      <c r="M910" t="s">
        <v>1184</v>
      </c>
      <c r="N910" t="s">
        <v>85</v>
      </c>
      <c r="O910" t="s">
        <v>85</v>
      </c>
      <c r="P910">
        <v>54000</v>
      </c>
      <c r="Q910" t="s">
        <v>1185</v>
      </c>
      <c r="R910" t="s">
        <v>75</v>
      </c>
      <c r="S910" t="s">
        <v>170</v>
      </c>
      <c r="T910" t="s">
        <v>178</v>
      </c>
      <c r="U910" t="s">
        <v>179</v>
      </c>
      <c r="V910" t="s">
        <v>180</v>
      </c>
      <c r="W910" t="s">
        <v>10729</v>
      </c>
      <c r="X910" t="s">
        <v>85</v>
      </c>
    </row>
    <row r="911" spans="1:24">
      <c r="A911" t="s">
        <v>9</v>
      </c>
      <c r="B911" t="s">
        <v>14</v>
      </c>
      <c r="C911" t="s">
        <v>14</v>
      </c>
      <c r="D911" t="s">
        <v>117</v>
      </c>
      <c r="E911" t="s">
        <v>118</v>
      </c>
      <c r="F911" s="54">
        <v>41582</v>
      </c>
      <c r="G911" t="s">
        <v>72</v>
      </c>
      <c r="H911" t="s">
        <v>358</v>
      </c>
      <c r="I911" t="s">
        <v>1168</v>
      </c>
      <c r="J911" t="s">
        <v>132</v>
      </c>
      <c r="K911" t="s">
        <v>1169</v>
      </c>
      <c r="L911" t="s">
        <v>1170</v>
      </c>
      <c r="M911" t="s">
        <v>1171</v>
      </c>
      <c r="N911" t="s">
        <v>213</v>
      </c>
      <c r="O911" t="s">
        <v>213</v>
      </c>
      <c r="P911">
        <v>684300</v>
      </c>
      <c r="Q911" t="s">
        <v>1172</v>
      </c>
      <c r="R911" t="s">
        <v>75</v>
      </c>
      <c r="S911" t="s">
        <v>155</v>
      </c>
      <c r="T911" t="s">
        <v>286</v>
      </c>
      <c r="U911" t="s">
        <v>179</v>
      </c>
      <c r="V911" t="s">
        <v>180</v>
      </c>
      <c r="W911" t="s">
        <v>10731</v>
      </c>
      <c r="X911" t="s">
        <v>10739</v>
      </c>
    </row>
    <row r="912" spans="1:24">
      <c r="A912" t="s">
        <v>5</v>
      </c>
      <c r="B912" t="s">
        <v>17</v>
      </c>
      <c r="C912" t="s">
        <v>17</v>
      </c>
      <c r="D912" t="s">
        <v>117</v>
      </c>
      <c r="E912" t="s">
        <v>118</v>
      </c>
      <c r="F912" s="54">
        <v>41605</v>
      </c>
      <c r="G912" t="s">
        <v>72</v>
      </c>
      <c r="I912" t="s">
        <v>3433</v>
      </c>
      <c r="J912" t="s">
        <v>74</v>
      </c>
      <c r="K912" t="s">
        <v>3376</v>
      </c>
      <c r="L912" t="s">
        <v>238</v>
      </c>
      <c r="M912" t="s">
        <v>76</v>
      </c>
      <c r="N912" t="s">
        <v>85</v>
      </c>
      <c r="O912" t="s">
        <v>1004</v>
      </c>
      <c r="P912">
        <v>-1876.7003999999999</v>
      </c>
      <c r="Q912" t="s">
        <v>3377</v>
      </c>
      <c r="R912" t="s">
        <v>75</v>
      </c>
      <c r="W912" t="s">
        <v>10729</v>
      </c>
      <c r="X912" t="s">
        <v>10739</v>
      </c>
    </row>
    <row r="913" spans="1:24">
      <c r="A913" t="s">
        <v>5</v>
      </c>
      <c r="B913" t="s">
        <v>17</v>
      </c>
      <c r="C913" t="s">
        <v>17</v>
      </c>
      <c r="D913" t="s">
        <v>117</v>
      </c>
      <c r="E913" t="s">
        <v>118</v>
      </c>
      <c r="F913" s="54">
        <v>41605</v>
      </c>
      <c r="G913" t="s">
        <v>125</v>
      </c>
      <c r="I913" t="s">
        <v>3426</v>
      </c>
      <c r="J913" t="s">
        <v>74</v>
      </c>
      <c r="K913" t="s">
        <v>3376</v>
      </c>
      <c r="L913" t="s">
        <v>238</v>
      </c>
      <c r="M913" t="s">
        <v>76</v>
      </c>
      <c r="N913" t="s">
        <v>85</v>
      </c>
      <c r="O913" t="s">
        <v>1004</v>
      </c>
      <c r="P913">
        <v>-5.0522</v>
      </c>
      <c r="Q913" t="s">
        <v>3377</v>
      </c>
      <c r="R913" t="s">
        <v>75</v>
      </c>
      <c r="W913" t="s">
        <v>10729</v>
      </c>
      <c r="X913" t="s">
        <v>10739</v>
      </c>
    </row>
    <row r="914" spans="1:24">
      <c r="A914" t="s">
        <v>5</v>
      </c>
      <c r="B914" t="s">
        <v>17</v>
      </c>
      <c r="C914" t="s">
        <v>17</v>
      </c>
      <c r="D914" t="s">
        <v>117</v>
      </c>
      <c r="E914" t="s">
        <v>118</v>
      </c>
      <c r="F914" s="54">
        <v>41605</v>
      </c>
      <c r="G914" t="s">
        <v>72</v>
      </c>
      <c r="I914" t="s">
        <v>3436</v>
      </c>
      <c r="J914" t="s">
        <v>74</v>
      </c>
      <c r="K914" t="s">
        <v>3376</v>
      </c>
      <c r="L914" t="s">
        <v>238</v>
      </c>
      <c r="M914" t="s">
        <v>76</v>
      </c>
      <c r="N914" t="s">
        <v>85</v>
      </c>
      <c r="O914" t="s">
        <v>1004</v>
      </c>
      <c r="P914">
        <v>1876.7003999999999</v>
      </c>
      <c r="Q914" t="s">
        <v>3377</v>
      </c>
      <c r="R914" t="s">
        <v>75</v>
      </c>
      <c r="W914" t="s">
        <v>10729</v>
      </c>
      <c r="X914" t="s">
        <v>10739</v>
      </c>
    </row>
    <row r="915" spans="1:24">
      <c r="A915" t="s">
        <v>5</v>
      </c>
      <c r="B915" t="s">
        <v>17</v>
      </c>
      <c r="C915" t="s">
        <v>17</v>
      </c>
      <c r="D915" t="s">
        <v>117</v>
      </c>
      <c r="E915" t="s">
        <v>118</v>
      </c>
      <c r="F915" s="54">
        <v>41605</v>
      </c>
      <c r="G915" t="s">
        <v>72</v>
      </c>
      <c r="I915" t="s">
        <v>3433</v>
      </c>
      <c r="J915" t="s">
        <v>74</v>
      </c>
      <c r="K915" t="s">
        <v>3376</v>
      </c>
      <c r="L915" t="s">
        <v>238</v>
      </c>
      <c r="M915" t="s">
        <v>76</v>
      </c>
      <c r="N915" t="s">
        <v>85</v>
      </c>
      <c r="O915" t="s">
        <v>1004</v>
      </c>
      <c r="P915">
        <v>-868.85670000000005</v>
      </c>
      <c r="Q915" t="s">
        <v>3377</v>
      </c>
      <c r="R915" t="s">
        <v>75</v>
      </c>
      <c r="W915" t="s">
        <v>10729</v>
      </c>
      <c r="X915" t="s">
        <v>10739</v>
      </c>
    </row>
    <row r="916" spans="1:24">
      <c r="A916" t="s">
        <v>5</v>
      </c>
      <c r="B916" t="s">
        <v>17</v>
      </c>
      <c r="C916" t="s">
        <v>17</v>
      </c>
      <c r="D916" t="s">
        <v>117</v>
      </c>
      <c r="E916" t="s">
        <v>118</v>
      </c>
      <c r="F916" s="54">
        <v>41605</v>
      </c>
      <c r="G916" t="s">
        <v>72</v>
      </c>
      <c r="I916" t="s">
        <v>3386</v>
      </c>
      <c r="J916" t="s">
        <v>74</v>
      </c>
      <c r="K916" t="s">
        <v>1393</v>
      </c>
      <c r="L916" t="s">
        <v>238</v>
      </c>
      <c r="M916" t="s">
        <v>76</v>
      </c>
      <c r="N916" t="s">
        <v>85</v>
      </c>
      <c r="O916" t="s">
        <v>1004</v>
      </c>
      <c r="P916">
        <v>1668.491</v>
      </c>
      <c r="Q916" t="s">
        <v>1394</v>
      </c>
      <c r="R916" t="s">
        <v>75</v>
      </c>
      <c r="W916" t="s">
        <v>10730</v>
      </c>
      <c r="X916" t="s">
        <v>10739</v>
      </c>
    </row>
    <row r="917" spans="1:24">
      <c r="A917" t="s">
        <v>5</v>
      </c>
      <c r="B917" t="s">
        <v>12</v>
      </c>
      <c r="C917" t="s">
        <v>77</v>
      </c>
      <c r="D917" t="s">
        <v>117</v>
      </c>
      <c r="E917" t="s">
        <v>118</v>
      </c>
      <c r="F917" s="54">
        <v>41596</v>
      </c>
      <c r="G917" t="s">
        <v>125</v>
      </c>
      <c r="I917" t="s">
        <v>2469</v>
      </c>
      <c r="J917" t="s">
        <v>74</v>
      </c>
      <c r="K917" t="s">
        <v>2470</v>
      </c>
      <c r="L917" t="s">
        <v>2471</v>
      </c>
      <c r="M917" t="s">
        <v>2472</v>
      </c>
      <c r="N917" t="s">
        <v>85</v>
      </c>
      <c r="O917" t="s">
        <v>85</v>
      </c>
      <c r="P917">
        <v>4928.1052</v>
      </c>
      <c r="Q917" t="s">
        <v>2473</v>
      </c>
      <c r="R917" t="s">
        <v>75</v>
      </c>
      <c r="W917" t="s">
        <v>10729</v>
      </c>
      <c r="X917" t="s">
        <v>85</v>
      </c>
    </row>
    <row r="918" spans="1:24">
      <c r="A918" t="s">
        <v>5</v>
      </c>
      <c r="B918" t="s">
        <v>17</v>
      </c>
      <c r="C918" t="s">
        <v>17</v>
      </c>
      <c r="D918" t="s">
        <v>117</v>
      </c>
      <c r="E918" t="s">
        <v>118</v>
      </c>
      <c r="F918" s="54">
        <v>41605</v>
      </c>
      <c r="G918" t="s">
        <v>72</v>
      </c>
      <c r="I918" t="s">
        <v>3436</v>
      </c>
      <c r="J918" t="s">
        <v>74</v>
      </c>
      <c r="K918" t="s">
        <v>3376</v>
      </c>
      <c r="L918" t="s">
        <v>238</v>
      </c>
      <c r="M918" t="s">
        <v>76</v>
      </c>
      <c r="N918" t="s">
        <v>85</v>
      </c>
      <c r="O918" t="s">
        <v>1004</v>
      </c>
      <c r="P918">
        <v>868.85670000000005</v>
      </c>
      <c r="Q918" t="s">
        <v>3377</v>
      </c>
      <c r="R918" t="s">
        <v>75</v>
      </c>
      <c r="W918" t="s">
        <v>10729</v>
      </c>
      <c r="X918" t="s">
        <v>10739</v>
      </c>
    </row>
    <row r="919" spans="1:24">
      <c r="A919" t="s">
        <v>5</v>
      </c>
      <c r="B919" t="s">
        <v>17</v>
      </c>
      <c r="C919" t="s">
        <v>17</v>
      </c>
      <c r="D919" t="s">
        <v>117</v>
      </c>
      <c r="E919" t="s">
        <v>118</v>
      </c>
      <c r="F919" s="54">
        <v>41605</v>
      </c>
      <c r="G919" t="s">
        <v>72</v>
      </c>
      <c r="I919" t="s">
        <v>3436</v>
      </c>
      <c r="J919" t="s">
        <v>74</v>
      </c>
      <c r="K919" t="s">
        <v>3376</v>
      </c>
      <c r="L919" t="s">
        <v>238</v>
      </c>
      <c r="M919" t="s">
        <v>76</v>
      </c>
      <c r="N919" t="s">
        <v>85</v>
      </c>
      <c r="O919" t="s">
        <v>1004</v>
      </c>
      <c r="P919">
        <v>521.3356</v>
      </c>
      <c r="Q919" t="s">
        <v>3377</v>
      </c>
      <c r="R919" t="s">
        <v>75</v>
      </c>
      <c r="W919" t="s">
        <v>10729</v>
      </c>
      <c r="X919" t="s">
        <v>10739</v>
      </c>
    </row>
    <row r="920" spans="1:24">
      <c r="A920" t="s">
        <v>5</v>
      </c>
      <c r="B920" t="s">
        <v>17</v>
      </c>
      <c r="C920" t="s">
        <v>17</v>
      </c>
      <c r="D920" t="s">
        <v>117</v>
      </c>
      <c r="E920" t="s">
        <v>118</v>
      </c>
      <c r="F920" s="54">
        <v>41605</v>
      </c>
      <c r="G920" t="s">
        <v>72</v>
      </c>
      <c r="I920" t="s">
        <v>3433</v>
      </c>
      <c r="J920" t="s">
        <v>74</v>
      </c>
      <c r="K920" t="s">
        <v>3376</v>
      </c>
      <c r="L920" t="s">
        <v>238</v>
      </c>
      <c r="M920" t="s">
        <v>76</v>
      </c>
      <c r="N920" t="s">
        <v>85</v>
      </c>
      <c r="O920" t="s">
        <v>1004</v>
      </c>
      <c r="P920">
        <v>-521.3356</v>
      </c>
      <c r="Q920" t="s">
        <v>3377</v>
      </c>
      <c r="R920" t="s">
        <v>75</v>
      </c>
      <c r="W920" t="s">
        <v>10729</v>
      </c>
      <c r="X920" t="s">
        <v>10739</v>
      </c>
    </row>
    <row r="921" spans="1:24">
      <c r="A921" t="s">
        <v>9</v>
      </c>
      <c r="B921" t="s">
        <v>14</v>
      </c>
      <c r="C921" t="s">
        <v>14</v>
      </c>
      <c r="D921" t="s">
        <v>117</v>
      </c>
      <c r="E921" t="s">
        <v>118</v>
      </c>
      <c r="F921" s="54">
        <v>41596</v>
      </c>
      <c r="G921" t="s">
        <v>119</v>
      </c>
      <c r="H921" t="s">
        <v>443</v>
      </c>
      <c r="I921" t="s">
        <v>2145</v>
      </c>
      <c r="J921" t="s">
        <v>132</v>
      </c>
      <c r="K921" t="s">
        <v>445</v>
      </c>
      <c r="L921" t="s">
        <v>446</v>
      </c>
      <c r="M921" t="s">
        <v>447</v>
      </c>
      <c r="N921" t="s">
        <v>85</v>
      </c>
      <c r="O921" t="s">
        <v>199</v>
      </c>
      <c r="P921">
        <v>-2175.8000000000002</v>
      </c>
      <c r="Q921" t="s">
        <v>448</v>
      </c>
      <c r="R921" t="s">
        <v>75</v>
      </c>
      <c r="S921" t="s">
        <v>155</v>
      </c>
      <c r="T921" t="s">
        <v>449</v>
      </c>
      <c r="U921" t="s">
        <v>450</v>
      </c>
      <c r="V921" t="s">
        <v>451</v>
      </c>
      <c r="W921" t="s">
        <v>10729</v>
      </c>
      <c r="X921" t="s">
        <v>10739</v>
      </c>
    </row>
    <row r="922" spans="1:24">
      <c r="A922" t="s">
        <v>5</v>
      </c>
      <c r="B922" t="s">
        <v>6</v>
      </c>
      <c r="C922" t="s">
        <v>6</v>
      </c>
      <c r="D922" t="s">
        <v>117</v>
      </c>
      <c r="E922" t="s">
        <v>118</v>
      </c>
      <c r="F922" s="54">
        <v>41583</v>
      </c>
      <c r="G922" t="s">
        <v>72</v>
      </c>
      <c r="H922" t="s">
        <v>386</v>
      </c>
      <c r="I922" t="s">
        <v>1245</v>
      </c>
      <c r="J922" t="s">
        <v>74</v>
      </c>
      <c r="K922" t="s">
        <v>1246</v>
      </c>
      <c r="L922" t="s">
        <v>627</v>
      </c>
      <c r="M922" t="s">
        <v>628</v>
      </c>
      <c r="N922" t="s">
        <v>85</v>
      </c>
      <c r="O922" t="s">
        <v>85</v>
      </c>
      <c r="P922">
        <v>93.391499999999994</v>
      </c>
      <c r="Q922" t="s">
        <v>1247</v>
      </c>
      <c r="R922" t="s">
        <v>75</v>
      </c>
      <c r="W922" t="s">
        <v>10729</v>
      </c>
      <c r="X922" t="s">
        <v>85</v>
      </c>
    </row>
    <row r="923" spans="1:24">
      <c r="A923" t="s">
        <v>5</v>
      </c>
      <c r="B923" t="s">
        <v>6</v>
      </c>
      <c r="C923" t="s">
        <v>6</v>
      </c>
      <c r="D923" t="s">
        <v>117</v>
      </c>
      <c r="E923" t="s">
        <v>118</v>
      </c>
      <c r="F923" s="54">
        <v>41583</v>
      </c>
      <c r="G923" t="s">
        <v>72</v>
      </c>
      <c r="I923" t="s">
        <v>1262</v>
      </c>
      <c r="J923" t="s">
        <v>74</v>
      </c>
      <c r="K923" t="s">
        <v>1263</v>
      </c>
      <c r="L923" t="s">
        <v>478</v>
      </c>
      <c r="M923" t="s">
        <v>479</v>
      </c>
      <c r="N923" t="s">
        <v>85</v>
      </c>
      <c r="O923" t="s">
        <v>85</v>
      </c>
      <c r="P923">
        <v>7065.2726000000002</v>
      </c>
      <c r="Q923" t="s">
        <v>1264</v>
      </c>
      <c r="R923" t="s">
        <v>75</v>
      </c>
      <c r="W923" t="s">
        <v>10729</v>
      </c>
      <c r="X923" t="s">
        <v>85</v>
      </c>
    </row>
    <row r="924" spans="1:24">
      <c r="A924" t="s">
        <v>5</v>
      </c>
      <c r="B924" t="s">
        <v>6</v>
      </c>
      <c r="C924" t="s">
        <v>6</v>
      </c>
      <c r="D924" t="s">
        <v>117</v>
      </c>
      <c r="E924" t="s">
        <v>118</v>
      </c>
      <c r="F924" s="54">
        <v>41583</v>
      </c>
      <c r="G924" t="s">
        <v>72</v>
      </c>
      <c r="I924" t="s">
        <v>1256</v>
      </c>
      <c r="J924" t="s">
        <v>74</v>
      </c>
      <c r="K924" t="s">
        <v>1257</v>
      </c>
      <c r="L924" t="s">
        <v>1258</v>
      </c>
      <c r="M924" t="s">
        <v>1259</v>
      </c>
      <c r="N924" t="s">
        <v>85</v>
      </c>
      <c r="O924" t="s">
        <v>85</v>
      </c>
      <c r="P924">
        <v>100.3959</v>
      </c>
      <c r="Q924" t="s">
        <v>1260</v>
      </c>
      <c r="R924" t="s">
        <v>75</v>
      </c>
      <c r="W924" t="s">
        <v>10729</v>
      </c>
      <c r="X924" t="s">
        <v>85</v>
      </c>
    </row>
    <row r="925" spans="1:24">
      <c r="A925" t="s">
        <v>5</v>
      </c>
      <c r="B925" t="s">
        <v>7</v>
      </c>
      <c r="C925" t="s">
        <v>7</v>
      </c>
      <c r="D925" t="s">
        <v>117</v>
      </c>
      <c r="E925" t="s">
        <v>118</v>
      </c>
      <c r="F925" s="54">
        <v>41583</v>
      </c>
      <c r="G925" t="s">
        <v>72</v>
      </c>
      <c r="I925" t="s">
        <v>1219</v>
      </c>
      <c r="J925" t="s">
        <v>74</v>
      </c>
      <c r="K925" t="s">
        <v>1214</v>
      </c>
      <c r="L925" t="s">
        <v>238</v>
      </c>
      <c r="M925" t="s">
        <v>76</v>
      </c>
      <c r="N925" t="s">
        <v>85</v>
      </c>
      <c r="O925" t="s">
        <v>85</v>
      </c>
      <c r="P925">
        <v>12811.5</v>
      </c>
      <c r="Q925" t="s">
        <v>1220</v>
      </c>
      <c r="R925" t="s">
        <v>75</v>
      </c>
      <c r="W925" t="s">
        <v>10729</v>
      </c>
      <c r="X925" t="s">
        <v>10737</v>
      </c>
    </row>
    <row r="926" spans="1:24">
      <c r="A926" t="s">
        <v>5</v>
      </c>
      <c r="B926" t="s">
        <v>7</v>
      </c>
      <c r="C926" t="s">
        <v>7</v>
      </c>
      <c r="D926" t="s">
        <v>117</v>
      </c>
      <c r="E926" t="s">
        <v>118</v>
      </c>
      <c r="F926" s="54">
        <v>41583</v>
      </c>
      <c r="G926" t="s">
        <v>72</v>
      </c>
      <c r="I926" t="s">
        <v>1213</v>
      </c>
      <c r="J926" t="s">
        <v>74</v>
      </c>
      <c r="K926" t="s">
        <v>1214</v>
      </c>
      <c r="L926" t="s">
        <v>238</v>
      </c>
      <c r="M926" t="s">
        <v>76</v>
      </c>
      <c r="N926" t="s">
        <v>85</v>
      </c>
      <c r="O926" t="s">
        <v>85</v>
      </c>
      <c r="P926">
        <v>6859.3397000000004</v>
      </c>
      <c r="Q926" t="s">
        <v>1215</v>
      </c>
      <c r="R926" t="s">
        <v>75</v>
      </c>
      <c r="W926" t="s">
        <v>10729</v>
      </c>
      <c r="X926" t="s">
        <v>10737</v>
      </c>
    </row>
    <row r="927" spans="1:24">
      <c r="A927" t="s">
        <v>5</v>
      </c>
      <c r="B927" t="s">
        <v>7</v>
      </c>
      <c r="C927" t="s">
        <v>7</v>
      </c>
      <c r="D927" t="s">
        <v>117</v>
      </c>
      <c r="E927" t="s">
        <v>118</v>
      </c>
      <c r="F927" s="54">
        <v>41583</v>
      </c>
      <c r="G927" t="s">
        <v>72</v>
      </c>
      <c r="I927" t="s">
        <v>1216</v>
      </c>
      <c r="J927" t="s">
        <v>74</v>
      </c>
      <c r="K927" t="s">
        <v>1217</v>
      </c>
      <c r="L927" t="s">
        <v>238</v>
      </c>
      <c r="M927" t="s">
        <v>76</v>
      </c>
      <c r="N927" t="s">
        <v>85</v>
      </c>
      <c r="O927" t="s">
        <v>85</v>
      </c>
      <c r="P927">
        <v>1744.5886</v>
      </c>
      <c r="Q927" t="s">
        <v>1218</v>
      </c>
      <c r="R927" t="s">
        <v>75</v>
      </c>
      <c r="W927" t="s">
        <v>10729</v>
      </c>
      <c r="X927" t="s">
        <v>10737</v>
      </c>
    </row>
    <row r="928" spans="1:24">
      <c r="A928" t="s">
        <v>5</v>
      </c>
      <c r="B928" t="s">
        <v>6</v>
      </c>
      <c r="C928" t="s">
        <v>6</v>
      </c>
      <c r="D928" t="s">
        <v>117</v>
      </c>
      <c r="E928" t="s">
        <v>118</v>
      </c>
      <c r="F928" s="54">
        <v>41583</v>
      </c>
      <c r="G928" t="s">
        <v>72</v>
      </c>
      <c r="I928" t="s">
        <v>1265</v>
      </c>
      <c r="J928" t="s">
        <v>74</v>
      </c>
      <c r="K928" t="s">
        <v>1266</v>
      </c>
      <c r="L928" t="s">
        <v>1267</v>
      </c>
      <c r="M928" t="s">
        <v>1268</v>
      </c>
      <c r="N928" t="s">
        <v>85</v>
      </c>
      <c r="O928" t="s">
        <v>85</v>
      </c>
      <c r="P928">
        <v>1316.3638000000001</v>
      </c>
      <c r="Q928" t="s">
        <v>1269</v>
      </c>
      <c r="R928" t="s">
        <v>75</v>
      </c>
      <c r="W928" t="s">
        <v>10729</v>
      </c>
      <c r="X928" t="s">
        <v>10737</v>
      </c>
    </row>
    <row r="929" spans="1:24">
      <c r="A929" t="s">
        <v>5</v>
      </c>
      <c r="B929" t="s">
        <v>6</v>
      </c>
      <c r="C929" t="s">
        <v>6</v>
      </c>
      <c r="D929" t="s">
        <v>117</v>
      </c>
      <c r="E929" t="s">
        <v>118</v>
      </c>
      <c r="F929" s="54">
        <v>41583</v>
      </c>
      <c r="G929" t="s">
        <v>72</v>
      </c>
      <c r="H929" t="s">
        <v>386</v>
      </c>
      <c r="I929" t="s">
        <v>1248</v>
      </c>
      <c r="J929" t="s">
        <v>74</v>
      </c>
      <c r="K929" t="s">
        <v>1249</v>
      </c>
      <c r="L929" t="s">
        <v>627</v>
      </c>
      <c r="M929" t="s">
        <v>628</v>
      </c>
      <c r="N929" t="s">
        <v>85</v>
      </c>
      <c r="O929" t="s">
        <v>85</v>
      </c>
      <c r="P929">
        <v>3224.0382</v>
      </c>
      <c r="Q929" t="s">
        <v>1250</v>
      </c>
      <c r="R929" t="s">
        <v>75</v>
      </c>
      <c r="W929" t="s">
        <v>10729</v>
      </c>
      <c r="X929" t="s">
        <v>85</v>
      </c>
    </row>
    <row r="930" spans="1:24">
      <c r="A930" t="s">
        <v>9</v>
      </c>
      <c r="B930" t="s">
        <v>14</v>
      </c>
      <c r="C930" t="s">
        <v>14</v>
      </c>
      <c r="D930" t="s">
        <v>117</v>
      </c>
      <c r="E930" t="s">
        <v>118</v>
      </c>
      <c r="F930" s="54">
        <v>41606</v>
      </c>
      <c r="G930" t="s">
        <v>119</v>
      </c>
      <c r="I930" t="s">
        <v>2972</v>
      </c>
      <c r="J930" t="s">
        <v>132</v>
      </c>
      <c r="K930" t="s">
        <v>2973</v>
      </c>
      <c r="L930" t="s">
        <v>75</v>
      </c>
      <c r="M930" t="s">
        <v>122</v>
      </c>
      <c r="N930" t="s">
        <v>85</v>
      </c>
      <c r="O930" t="s">
        <v>1004</v>
      </c>
      <c r="P930">
        <v>10473.6</v>
      </c>
      <c r="Q930" t="s">
        <v>2976</v>
      </c>
      <c r="R930" t="s">
        <v>75</v>
      </c>
      <c r="W930" t="s">
        <v>10729</v>
      </c>
      <c r="X930" t="s">
        <v>10739</v>
      </c>
    </row>
    <row r="931" spans="1:24">
      <c r="A931" t="s">
        <v>9</v>
      </c>
      <c r="B931" t="s">
        <v>14</v>
      </c>
      <c r="C931" t="s">
        <v>14</v>
      </c>
      <c r="D931" t="s">
        <v>117</v>
      </c>
      <c r="E931" t="s">
        <v>118</v>
      </c>
      <c r="F931" s="54">
        <v>41606</v>
      </c>
      <c r="G931" t="s">
        <v>72</v>
      </c>
      <c r="H931" t="s">
        <v>358</v>
      </c>
      <c r="I931" t="s">
        <v>3263</v>
      </c>
      <c r="J931" t="s">
        <v>132</v>
      </c>
      <c r="K931" t="s">
        <v>3264</v>
      </c>
      <c r="L931" t="s">
        <v>361</v>
      </c>
      <c r="M931" t="s">
        <v>362</v>
      </c>
      <c r="N931" t="s">
        <v>85</v>
      </c>
      <c r="O931" t="s">
        <v>85</v>
      </c>
      <c r="P931">
        <v>282.14999999999998</v>
      </c>
      <c r="Q931" t="s">
        <v>3265</v>
      </c>
      <c r="R931" t="s">
        <v>75</v>
      </c>
      <c r="S931" t="s">
        <v>155</v>
      </c>
      <c r="T931" t="s">
        <v>156</v>
      </c>
      <c r="U931" t="s">
        <v>179</v>
      </c>
      <c r="V931" t="s">
        <v>364</v>
      </c>
      <c r="W931" t="s">
        <v>10729</v>
      </c>
      <c r="X931" t="s">
        <v>10737</v>
      </c>
    </row>
    <row r="932" spans="1:24">
      <c r="A932" t="s">
        <v>9</v>
      </c>
      <c r="B932" t="s">
        <v>14</v>
      </c>
      <c r="C932" t="s">
        <v>14</v>
      </c>
      <c r="D932" t="s">
        <v>117</v>
      </c>
      <c r="E932" t="s">
        <v>118</v>
      </c>
      <c r="F932" s="54">
        <v>41606</v>
      </c>
      <c r="G932" t="s">
        <v>72</v>
      </c>
      <c r="I932" t="s">
        <v>3258</v>
      </c>
      <c r="J932" t="s">
        <v>132</v>
      </c>
      <c r="K932" t="s">
        <v>3259</v>
      </c>
      <c r="L932" t="s">
        <v>3260</v>
      </c>
      <c r="M932" t="s">
        <v>3261</v>
      </c>
      <c r="N932" t="s">
        <v>85</v>
      </c>
      <c r="O932" t="s">
        <v>85</v>
      </c>
      <c r="P932">
        <v>819.36</v>
      </c>
      <c r="Q932" t="s">
        <v>3262</v>
      </c>
      <c r="R932" t="s">
        <v>75</v>
      </c>
      <c r="S932" t="s">
        <v>155</v>
      </c>
      <c r="T932" t="s">
        <v>379</v>
      </c>
      <c r="U932" t="s">
        <v>321</v>
      </c>
      <c r="V932" t="s">
        <v>321</v>
      </c>
      <c r="W932" t="s">
        <v>10729</v>
      </c>
      <c r="X932" t="s">
        <v>85</v>
      </c>
    </row>
    <row r="933" spans="1:24">
      <c r="A933" t="s">
        <v>9</v>
      </c>
      <c r="B933" t="s">
        <v>10</v>
      </c>
      <c r="C933" t="s">
        <v>3326</v>
      </c>
      <c r="D933" t="s">
        <v>117</v>
      </c>
      <c r="E933" t="s">
        <v>118</v>
      </c>
      <c r="F933" s="54">
        <v>41606</v>
      </c>
      <c r="G933" t="s">
        <v>119</v>
      </c>
      <c r="I933" t="s">
        <v>3327</v>
      </c>
      <c r="J933" t="s">
        <v>132</v>
      </c>
      <c r="K933" t="s">
        <v>3328</v>
      </c>
      <c r="L933" t="s">
        <v>3329</v>
      </c>
      <c r="M933" t="s">
        <v>3330</v>
      </c>
      <c r="N933" t="s">
        <v>85</v>
      </c>
      <c r="O933" t="s">
        <v>85</v>
      </c>
      <c r="P933">
        <v>1380.68</v>
      </c>
      <c r="Q933" t="s">
        <v>3331</v>
      </c>
      <c r="R933" t="s">
        <v>75</v>
      </c>
      <c r="W933" t="s">
        <v>10729</v>
      </c>
      <c r="X933" t="s">
        <v>85</v>
      </c>
    </row>
    <row r="934" spans="1:24">
      <c r="A934" t="s">
        <v>5</v>
      </c>
      <c r="B934" t="s">
        <v>17</v>
      </c>
      <c r="C934" t="s">
        <v>17</v>
      </c>
      <c r="D934" t="s">
        <v>117</v>
      </c>
      <c r="E934" t="s">
        <v>118</v>
      </c>
      <c r="F934" s="54">
        <v>41608</v>
      </c>
      <c r="G934" t="s">
        <v>72</v>
      </c>
      <c r="I934" t="s">
        <v>4555</v>
      </c>
      <c r="J934" t="s">
        <v>74</v>
      </c>
      <c r="K934" t="s">
        <v>4556</v>
      </c>
      <c r="L934" t="s">
        <v>4557</v>
      </c>
      <c r="M934" t="s">
        <v>4558</v>
      </c>
      <c r="N934" t="s">
        <v>85</v>
      </c>
      <c r="O934" t="s">
        <v>85</v>
      </c>
      <c r="P934">
        <v>3072.1824000000001</v>
      </c>
      <c r="Q934" t="s">
        <v>4559</v>
      </c>
      <c r="R934" t="s">
        <v>75</v>
      </c>
      <c r="W934" t="s">
        <v>10729</v>
      </c>
      <c r="X934" t="s">
        <v>85</v>
      </c>
    </row>
    <row r="935" spans="1:24">
      <c r="A935" t="s">
        <v>5</v>
      </c>
      <c r="B935" t="s">
        <v>17</v>
      </c>
      <c r="C935" t="s">
        <v>17</v>
      </c>
      <c r="D935" t="s">
        <v>117</v>
      </c>
      <c r="E935" t="s">
        <v>118</v>
      </c>
      <c r="F935" s="54">
        <v>41608</v>
      </c>
      <c r="G935" t="s">
        <v>72</v>
      </c>
      <c r="I935" t="s">
        <v>4555</v>
      </c>
      <c r="J935" t="s">
        <v>74</v>
      </c>
      <c r="K935" t="s">
        <v>4556</v>
      </c>
      <c r="L935" t="s">
        <v>4557</v>
      </c>
      <c r="M935" t="s">
        <v>4558</v>
      </c>
      <c r="N935" t="s">
        <v>85</v>
      </c>
      <c r="O935" t="s">
        <v>85</v>
      </c>
      <c r="P935">
        <v>8564.6254000000008</v>
      </c>
      <c r="Q935" t="s">
        <v>4559</v>
      </c>
      <c r="R935" t="s">
        <v>75</v>
      </c>
      <c r="W935" t="s">
        <v>10729</v>
      </c>
      <c r="X935" t="s">
        <v>85</v>
      </c>
    </row>
    <row r="936" spans="1:24">
      <c r="A936" t="s">
        <v>9</v>
      </c>
      <c r="B936" t="s">
        <v>14</v>
      </c>
      <c r="C936" t="s">
        <v>14</v>
      </c>
      <c r="D936" t="s">
        <v>117</v>
      </c>
      <c r="E936" t="s">
        <v>118</v>
      </c>
      <c r="F936" s="54">
        <v>41579</v>
      </c>
      <c r="G936" t="s">
        <v>290</v>
      </c>
      <c r="H936" t="s">
        <v>999</v>
      </c>
      <c r="I936" t="s">
        <v>1000</v>
      </c>
      <c r="J936" t="s">
        <v>132</v>
      </c>
      <c r="K936" t="s">
        <v>1001</v>
      </c>
      <c r="L936" t="s">
        <v>1002</v>
      </c>
      <c r="M936" t="s">
        <v>1003</v>
      </c>
      <c r="N936" t="s">
        <v>85</v>
      </c>
      <c r="O936" t="s">
        <v>199</v>
      </c>
      <c r="P936">
        <v>162.00000000000017</v>
      </c>
      <c r="Q936" t="s">
        <v>1005</v>
      </c>
      <c r="R936" t="s">
        <v>75</v>
      </c>
      <c r="S936" t="s">
        <v>170</v>
      </c>
      <c r="T936" t="s">
        <v>178</v>
      </c>
      <c r="U936" t="s">
        <v>179</v>
      </c>
      <c r="V936" t="s">
        <v>180</v>
      </c>
      <c r="W936" t="s">
        <v>10731</v>
      </c>
      <c r="X936" t="s">
        <v>10739</v>
      </c>
    </row>
    <row r="937" spans="1:24">
      <c r="A937" t="s">
        <v>5</v>
      </c>
      <c r="B937" t="s">
        <v>7</v>
      </c>
      <c r="C937" t="s">
        <v>7</v>
      </c>
      <c r="D937" t="s">
        <v>117</v>
      </c>
      <c r="E937" t="s">
        <v>118</v>
      </c>
      <c r="F937" s="54">
        <v>41600</v>
      </c>
      <c r="G937" t="s">
        <v>119</v>
      </c>
      <c r="I937" t="s">
        <v>3502</v>
      </c>
      <c r="J937" t="s">
        <v>74</v>
      </c>
      <c r="K937" t="s">
        <v>3503</v>
      </c>
      <c r="L937" t="s">
        <v>238</v>
      </c>
      <c r="M937" t="s">
        <v>76</v>
      </c>
      <c r="N937" t="s">
        <v>85</v>
      </c>
      <c r="O937" t="s">
        <v>85</v>
      </c>
      <c r="P937">
        <v>3228.7714000000001</v>
      </c>
      <c r="Q937" t="s">
        <v>3504</v>
      </c>
      <c r="R937" t="s">
        <v>75</v>
      </c>
      <c r="W937" t="s">
        <v>10729</v>
      </c>
      <c r="X937" t="s">
        <v>10737</v>
      </c>
    </row>
    <row r="938" spans="1:24">
      <c r="A938" t="s">
        <v>9</v>
      </c>
      <c r="B938" t="s">
        <v>14</v>
      </c>
      <c r="C938" t="s">
        <v>14</v>
      </c>
      <c r="D938" t="s">
        <v>117</v>
      </c>
      <c r="E938" t="s">
        <v>118</v>
      </c>
      <c r="F938" s="54">
        <v>41579</v>
      </c>
      <c r="G938" t="s">
        <v>290</v>
      </c>
      <c r="H938" t="s">
        <v>999</v>
      </c>
      <c r="I938" t="s">
        <v>1000</v>
      </c>
      <c r="J938" t="s">
        <v>132</v>
      </c>
      <c r="K938" t="s">
        <v>1001</v>
      </c>
      <c r="L938" t="s">
        <v>1002</v>
      </c>
      <c r="M938" t="s">
        <v>1003</v>
      </c>
      <c r="N938" t="s">
        <v>85</v>
      </c>
      <c r="O938" t="s">
        <v>199</v>
      </c>
      <c r="P938">
        <v>43200.000000000051</v>
      </c>
      <c r="Q938" t="s">
        <v>1005</v>
      </c>
      <c r="R938" t="s">
        <v>75</v>
      </c>
      <c r="S938" t="s">
        <v>170</v>
      </c>
      <c r="T938" t="s">
        <v>178</v>
      </c>
      <c r="U938" t="s">
        <v>179</v>
      </c>
      <c r="V938" t="s">
        <v>180</v>
      </c>
      <c r="W938" t="s">
        <v>10731</v>
      </c>
      <c r="X938" t="s">
        <v>10739</v>
      </c>
    </row>
    <row r="939" spans="1:24">
      <c r="A939" t="s">
        <v>9</v>
      </c>
      <c r="B939" t="s">
        <v>10</v>
      </c>
      <c r="C939" t="s">
        <v>528</v>
      </c>
      <c r="D939" t="s">
        <v>117</v>
      </c>
      <c r="E939" t="s">
        <v>118</v>
      </c>
      <c r="F939" s="54">
        <v>41600</v>
      </c>
      <c r="G939" t="s">
        <v>72</v>
      </c>
      <c r="H939" t="s">
        <v>529</v>
      </c>
      <c r="I939" t="s">
        <v>3513</v>
      </c>
      <c r="J939" t="s">
        <v>132</v>
      </c>
      <c r="K939" t="s">
        <v>3514</v>
      </c>
      <c r="L939" t="s">
        <v>532</v>
      </c>
      <c r="M939" t="s">
        <v>533</v>
      </c>
      <c r="N939" t="s">
        <v>85</v>
      </c>
      <c r="O939" t="s">
        <v>85</v>
      </c>
      <c r="P939">
        <v>40</v>
      </c>
      <c r="Q939" t="s">
        <v>3512</v>
      </c>
      <c r="R939" t="s">
        <v>75</v>
      </c>
      <c r="W939" t="s">
        <v>10729</v>
      </c>
      <c r="X939" t="s">
        <v>85</v>
      </c>
    </row>
    <row r="940" spans="1:24">
      <c r="A940" t="s">
        <v>9</v>
      </c>
      <c r="B940" t="s">
        <v>10</v>
      </c>
      <c r="C940" t="s">
        <v>1187</v>
      </c>
      <c r="D940" t="s">
        <v>117</v>
      </c>
      <c r="E940" t="s">
        <v>118</v>
      </c>
      <c r="F940" s="54">
        <v>41600</v>
      </c>
      <c r="G940" t="s">
        <v>119</v>
      </c>
      <c r="I940" t="s">
        <v>3448</v>
      </c>
      <c r="J940" t="s">
        <v>805</v>
      </c>
      <c r="K940" t="s">
        <v>3448</v>
      </c>
      <c r="L940" t="s">
        <v>1189</v>
      </c>
      <c r="M940" t="s">
        <v>1190</v>
      </c>
      <c r="N940" t="s">
        <v>85</v>
      </c>
      <c r="O940" t="s">
        <v>85</v>
      </c>
      <c r="P940">
        <v>-600</v>
      </c>
      <c r="Q940" t="s">
        <v>3449</v>
      </c>
      <c r="R940" t="s">
        <v>75</v>
      </c>
      <c r="W940" t="s">
        <v>10729</v>
      </c>
      <c r="X940" t="s">
        <v>85</v>
      </c>
    </row>
    <row r="941" spans="1:24">
      <c r="A941" t="s">
        <v>9</v>
      </c>
      <c r="B941" t="s">
        <v>10</v>
      </c>
      <c r="C941" t="s">
        <v>528</v>
      </c>
      <c r="D941" t="s">
        <v>117</v>
      </c>
      <c r="E941" t="s">
        <v>118</v>
      </c>
      <c r="F941" s="54">
        <v>41600</v>
      </c>
      <c r="G941" t="s">
        <v>72</v>
      </c>
      <c r="H941" t="s">
        <v>529</v>
      </c>
      <c r="I941" t="s">
        <v>530</v>
      </c>
      <c r="J941" t="s">
        <v>132</v>
      </c>
      <c r="K941" t="s">
        <v>531</v>
      </c>
      <c r="L941" t="s">
        <v>532</v>
      </c>
      <c r="M941" t="s">
        <v>533</v>
      </c>
      <c r="N941" t="s">
        <v>85</v>
      </c>
      <c r="O941" t="s">
        <v>85</v>
      </c>
      <c r="P941">
        <v>-32200</v>
      </c>
      <c r="Q941" t="s">
        <v>534</v>
      </c>
      <c r="R941" t="s">
        <v>75</v>
      </c>
      <c r="W941" t="s">
        <v>10729</v>
      </c>
      <c r="X941" t="s">
        <v>85</v>
      </c>
    </row>
    <row r="942" spans="1:24">
      <c r="A942" t="s">
        <v>9</v>
      </c>
      <c r="B942" t="s">
        <v>14</v>
      </c>
      <c r="C942" t="s">
        <v>14</v>
      </c>
      <c r="D942" t="s">
        <v>117</v>
      </c>
      <c r="E942" t="s">
        <v>118</v>
      </c>
      <c r="F942" s="54">
        <v>41600</v>
      </c>
      <c r="G942" t="s">
        <v>125</v>
      </c>
      <c r="I942" t="s">
        <v>3536</v>
      </c>
      <c r="J942" t="s">
        <v>805</v>
      </c>
      <c r="K942" t="s">
        <v>3536</v>
      </c>
      <c r="L942" t="s">
        <v>1889</v>
      </c>
      <c r="M942" t="s">
        <v>1890</v>
      </c>
      <c r="N942" t="s">
        <v>85</v>
      </c>
      <c r="O942" t="s">
        <v>85</v>
      </c>
      <c r="P942">
        <v>-8944.0400000000009</v>
      </c>
      <c r="Q942" t="s">
        <v>3537</v>
      </c>
      <c r="R942" t="s">
        <v>75</v>
      </c>
      <c r="S942" t="s">
        <v>155</v>
      </c>
      <c r="T942" t="s">
        <v>156</v>
      </c>
      <c r="U942" t="s">
        <v>321</v>
      </c>
      <c r="V942" t="s">
        <v>321</v>
      </c>
      <c r="W942" t="s">
        <v>10729</v>
      </c>
      <c r="X942" t="s">
        <v>85</v>
      </c>
    </row>
    <row r="943" spans="1:24">
      <c r="A943" t="s">
        <v>9</v>
      </c>
      <c r="B943" t="s">
        <v>10</v>
      </c>
      <c r="C943" t="s">
        <v>528</v>
      </c>
      <c r="D943" t="s">
        <v>117</v>
      </c>
      <c r="E943" t="s">
        <v>118</v>
      </c>
      <c r="F943" s="54">
        <v>41600</v>
      </c>
      <c r="G943" t="s">
        <v>72</v>
      </c>
      <c r="H943" t="s">
        <v>529</v>
      </c>
      <c r="I943" t="s">
        <v>530</v>
      </c>
      <c r="J943" t="s">
        <v>132</v>
      </c>
      <c r="K943" t="s">
        <v>531</v>
      </c>
      <c r="L943" t="s">
        <v>532</v>
      </c>
      <c r="M943" t="s">
        <v>533</v>
      </c>
      <c r="N943" t="s">
        <v>85</v>
      </c>
      <c r="O943" t="s">
        <v>85</v>
      </c>
      <c r="P943">
        <v>32200</v>
      </c>
      <c r="Q943" t="s">
        <v>3512</v>
      </c>
      <c r="R943" t="s">
        <v>75</v>
      </c>
      <c r="W943" t="s">
        <v>10729</v>
      </c>
      <c r="X943" t="s">
        <v>85</v>
      </c>
    </row>
    <row r="944" spans="1:24">
      <c r="A944" t="s">
        <v>9</v>
      </c>
      <c r="B944" t="s">
        <v>10</v>
      </c>
      <c r="C944" t="s">
        <v>963</v>
      </c>
      <c r="D944" t="s">
        <v>117</v>
      </c>
      <c r="E944" t="s">
        <v>118</v>
      </c>
      <c r="F944" s="54">
        <v>41600</v>
      </c>
      <c r="G944" t="s">
        <v>72</v>
      </c>
      <c r="H944" t="s">
        <v>967</v>
      </c>
      <c r="I944" t="s">
        <v>5673</v>
      </c>
      <c r="J944" t="s">
        <v>132</v>
      </c>
      <c r="K944" t="s">
        <v>5674</v>
      </c>
      <c r="L944" t="s">
        <v>5675</v>
      </c>
      <c r="M944" t="s">
        <v>5676</v>
      </c>
      <c r="N944" t="s">
        <v>85</v>
      </c>
      <c r="O944" t="s">
        <v>199</v>
      </c>
      <c r="P944">
        <v>1287</v>
      </c>
      <c r="Q944" t="s">
        <v>5677</v>
      </c>
      <c r="R944" t="s">
        <v>75</v>
      </c>
      <c r="W944" t="s">
        <v>10729</v>
      </c>
      <c r="X944" t="s">
        <v>10739</v>
      </c>
    </row>
    <row r="945" spans="1:24">
      <c r="A945" t="s">
        <v>9</v>
      </c>
      <c r="B945" t="s">
        <v>10</v>
      </c>
      <c r="C945" t="s">
        <v>963</v>
      </c>
      <c r="D945" t="s">
        <v>117</v>
      </c>
      <c r="E945" t="s">
        <v>118</v>
      </c>
      <c r="F945" s="54">
        <v>41600</v>
      </c>
      <c r="G945" t="s">
        <v>125</v>
      </c>
      <c r="H945" t="s">
        <v>967</v>
      </c>
      <c r="I945" t="s">
        <v>5673</v>
      </c>
      <c r="J945" t="s">
        <v>132</v>
      </c>
      <c r="K945" t="s">
        <v>5674</v>
      </c>
      <c r="L945" t="s">
        <v>5675</v>
      </c>
      <c r="M945" t="s">
        <v>5676</v>
      </c>
      <c r="N945" t="s">
        <v>85</v>
      </c>
      <c r="O945" t="s">
        <v>199</v>
      </c>
      <c r="P945">
        <v>-6130.4</v>
      </c>
      <c r="Q945" t="s">
        <v>5677</v>
      </c>
      <c r="R945" t="s">
        <v>75</v>
      </c>
      <c r="W945" t="s">
        <v>10729</v>
      </c>
      <c r="X945" t="s">
        <v>10739</v>
      </c>
    </row>
    <row r="946" spans="1:24">
      <c r="A946" t="s">
        <v>9</v>
      </c>
      <c r="B946" t="s">
        <v>10</v>
      </c>
      <c r="C946" t="s">
        <v>963</v>
      </c>
      <c r="D946" t="s">
        <v>117</v>
      </c>
      <c r="E946" t="s">
        <v>118</v>
      </c>
      <c r="F946" s="54">
        <v>41600</v>
      </c>
      <c r="G946" t="s">
        <v>290</v>
      </c>
      <c r="H946" t="s">
        <v>967</v>
      </c>
      <c r="I946" t="s">
        <v>5673</v>
      </c>
      <c r="J946" t="s">
        <v>132</v>
      </c>
      <c r="K946" t="s">
        <v>5674</v>
      </c>
      <c r="L946" t="s">
        <v>5675</v>
      </c>
      <c r="M946" t="s">
        <v>5676</v>
      </c>
      <c r="N946" t="s">
        <v>85</v>
      </c>
      <c r="O946" t="s">
        <v>199</v>
      </c>
      <c r="P946">
        <v>-1287</v>
      </c>
      <c r="Q946" t="s">
        <v>5677</v>
      </c>
      <c r="R946" t="s">
        <v>75</v>
      </c>
      <c r="W946" t="s">
        <v>10729</v>
      </c>
      <c r="X946" t="s">
        <v>10739</v>
      </c>
    </row>
    <row r="947" spans="1:24">
      <c r="A947" t="s">
        <v>9</v>
      </c>
      <c r="B947" t="s">
        <v>14</v>
      </c>
      <c r="C947" t="s">
        <v>14</v>
      </c>
      <c r="D947" t="s">
        <v>117</v>
      </c>
      <c r="E947" t="s">
        <v>118</v>
      </c>
      <c r="F947" s="54">
        <v>41582</v>
      </c>
      <c r="G947" t="s">
        <v>125</v>
      </c>
      <c r="H947" t="s">
        <v>208</v>
      </c>
      <c r="I947" t="s">
        <v>1136</v>
      </c>
      <c r="J947" t="s">
        <v>132</v>
      </c>
      <c r="K947" t="s">
        <v>1137</v>
      </c>
      <c r="L947" t="s">
        <v>3611</v>
      </c>
      <c r="M947" t="s">
        <v>3612</v>
      </c>
      <c r="N947" t="s">
        <v>85</v>
      </c>
      <c r="O947" t="s">
        <v>85</v>
      </c>
      <c r="P947">
        <v>49920</v>
      </c>
      <c r="Q947" t="s">
        <v>1138</v>
      </c>
      <c r="R947" t="s">
        <v>75</v>
      </c>
      <c r="S947" t="s">
        <v>215</v>
      </c>
      <c r="T947" t="s">
        <v>216</v>
      </c>
      <c r="U947" t="s">
        <v>179</v>
      </c>
      <c r="V947" t="s">
        <v>179</v>
      </c>
      <c r="W947" t="s">
        <v>10729</v>
      </c>
      <c r="X947" t="s">
        <v>85</v>
      </c>
    </row>
    <row r="948" spans="1:24">
      <c r="A948" t="s">
        <v>9</v>
      </c>
      <c r="B948" t="s">
        <v>14</v>
      </c>
      <c r="C948" t="s">
        <v>14</v>
      </c>
      <c r="D948" t="s">
        <v>117</v>
      </c>
      <c r="E948" t="s">
        <v>118</v>
      </c>
      <c r="F948" s="54">
        <v>41582</v>
      </c>
      <c r="G948" t="s">
        <v>119</v>
      </c>
      <c r="I948" t="s">
        <v>1147</v>
      </c>
      <c r="J948" t="s">
        <v>132</v>
      </c>
      <c r="K948" t="s">
        <v>1148</v>
      </c>
      <c r="L948" t="s">
        <v>1115</v>
      </c>
      <c r="M948" t="s">
        <v>1116</v>
      </c>
      <c r="N948" t="s">
        <v>85</v>
      </c>
      <c r="O948" t="s">
        <v>85</v>
      </c>
      <c r="P948">
        <v>24417</v>
      </c>
      <c r="Q948" t="s">
        <v>1149</v>
      </c>
      <c r="R948" t="s">
        <v>75</v>
      </c>
      <c r="S948" t="s">
        <v>155</v>
      </c>
      <c r="T948" t="s">
        <v>156</v>
      </c>
      <c r="U948" t="s">
        <v>157</v>
      </c>
      <c r="V948" t="s">
        <v>157</v>
      </c>
      <c r="W948" t="s">
        <v>10729</v>
      </c>
      <c r="X948" t="s">
        <v>85</v>
      </c>
    </row>
    <row r="949" spans="1:24">
      <c r="A949" t="s">
        <v>9</v>
      </c>
      <c r="B949" t="s">
        <v>14</v>
      </c>
      <c r="C949" t="s">
        <v>14</v>
      </c>
      <c r="D949" t="s">
        <v>117</v>
      </c>
      <c r="E949" t="s">
        <v>118</v>
      </c>
      <c r="F949" s="54">
        <v>41582</v>
      </c>
      <c r="G949" t="s">
        <v>119</v>
      </c>
      <c r="I949" t="s">
        <v>1147</v>
      </c>
      <c r="J949" t="s">
        <v>132</v>
      </c>
      <c r="K949" t="s">
        <v>1148</v>
      </c>
      <c r="L949" t="s">
        <v>1115</v>
      </c>
      <c r="M949" t="s">
        <v>1116</v>
      </c>
      <c r="N949" t="s">
        <v>85</v>
      </c>
      <c r="O949" t="s">
        <v>85</v>
      </c>
      <c r="P949">
        <v>43410</v>
      </c>
      <c r="Q949" t="s">
        <v>1149</v>
      </c>
      <c r="R949" t="s">
        <v>75</v>
      </c>
      <c r="S949" t="s">
        <v>155</v>
      </c>
      <c r="T949" t="s">
        <v>156</v>
      </c>
      <c r="U949" t="s">
        <v>157</v>
      </c>
      <c r="V949" t="s">
        <v>157</v>
      </c>
      <c r="W949" t="s">
        <v>10729</v>
      </c>
      <c r="X949" t="s">
        <v>85</v>
      </c>
    </row>
    <row r="950" spans="1:24">
      <c r="A950" t="s">
        <v>9</v>
      </c>
      <c r="B950" t="s">
        <v>14</v>
      </c>
      <c r="C950" t="s">
        <v>14</v>
      </c>
      <c r="D950" t="s">
        <v>117</v>
      </c>
      <c r="E950" t="s">
        <v>118</v>
      </c>
      <c r="F950" s="54">
        <v>41582</v>
      </c>
      <c r="G950" t="s">
        <v>72</v>
      </c>
      <c r="I950" t="s">
        <v>1176</v>
      </c>
      <c r="J950" t="s">
        <v>132</v>
      </c>
      <c r="K950" t="s">
        <v>1177</v>
      </c>
      <c r="L950" t="s">
        <v>1178</v>
      </c>
      <c r="M950" t="s">
        <v>1179</v>
      </c>
      <c r="N950" t="s">
        <v>85</v>
      </c>
      <c r="O950" t="s">
        <v>85</v>
      </c>
      <c r="P950">
        <v>256.05</v>
      </c>
      <c r="Q950" t="s">
        <v>1180</v>
      </c>
      <c r="R950" t="s">
        <v>75</v>
      </c>
      <c r="S950" t="s">
        <v>170</v>
      </c>
      <c r="T950" t="s">
        <v>178</v>
      </c>
      <c r="U950" t="s">
        <v>202</v>
      </c>
      <c r="V950" t="s">
        <v>202</v>
      </c>
      <c r="W950" t="s">
        <v>10729</v>
      </c>
      <c r="X950" t="s">
        <v>85</v>
      </c>
    </row>
    <row r="951" spans="1:24">
      <c r="A951" t="s">
        <v>9</v>
      </c>
      <c r="B951" t="s">
        <v>14</v>
      </c>
      <c r="C951" t="s">
        <v>14</v>
      </c>
      <c r="D951" t="s">
        <v>117</v>
      </c>
      <c r="E951" t="s">
        <v>118</v>
      </c>
      <c r="F951" s="54">
        <v>41597</v>
      </c>
      <c r="G951" t="s">
        <v>72</v>
      </c>
      <c r="H951" t="s">
        <v>208</v>
      </c>
      <c r="I951" t="s">
        <v>5678</v>
      </c>
      <c r="J951" t="s">
        <v>132</v>
      </c>
      <c r="K951" t="s">
        <v>5679</v>
      </c>
      <c r="L951" t="s">
        <v>211</v>
      </c>
      <c r="M951" t="s">
        <v>212</v>
      </c>
      <c r="N951" t="s">
        <v>85</v>
      </c>
      <c r="O951" t="s">
        <v>85</v>
      </c>
      <c r="P951">
        <v>311.95</v>
      </c>
      <c r="Q951" t="s">
        <v>5680</v>
      </c>
      <c r="R951" t="s">
        <v>75</v>
      </c>
      <c r="S951" t="s">
        <v>215</v>
      </c>
      <c r="T951" t="s">
        <v>216</v>
      </c>
      <c r="U951" t="s">
        <v>179</v>
      </c>
      <c r="V951" t="s">
        <v>179</v>
      </c>
      <c r="W951" t="s">
        <v>10729</v>
      </c>
      <c r="X951" t="s">
        <v>85</v>
      </c>
    </row>
    <row r="952" spans="1:24">
      <c r="A952" t="s">
        <v>9</v>
      </c>
      <c r="B952" t="s">
        <v>14</v>
      </c>
      <c r="C952" t="s">
        <v>14</v>
      </c>
      <c r="D952" t="s">
        <v>117</v>
      </c>
      <c r="E952" t="s">
        <v>118</v>
      </c>
      <c r="F952" s="54">
        <v>41597</v>
      </c>
      <c r="G952" t="s">
        <v>72</v>
      </c>
      <c r="H952" t="s">
        <v>208</v>
      </c>
      <c r="I952" t="s">
        <v>5681</v>
      </c>
      <c r="J952" t="s">
        <v>132</v>
      </c>
      <c r="K952" t="s">
        <v>5682</v>
      </c>
      <c r="L952" t="s">
        <v>211</v>
      </c>
      <c r="M952" t="s">
        <v>212</v>
      </c>
      <c r="N952" t="s">
        <v>85</v>
      </c>
      <c r="O952" t="s">
        <v>85</v>
      </c>
      <c r="P952">
        <v>311.95</v>
      </c>
      <c r="Q952" t="s">
        <v>5683</v>
      </c>
      <c r="R952" t="s">
        <v>75</v>
      </c>
      <c r="S952" t="s">
        <v>215</v>
      </c>
      <c r="T952" t="s">
        <v>216</v>
      </c>
      <c r="U952" t="s">
        <v>179</v>
      </c>
      <c r="V952" t="s">
        <v>179</v>
      </c>
      <c r="W952" t="s">
        <v>10729</v>
      </c>
      <c r="X952" t="s">
        <v>85</v>
      </c>
    </row>
    <row r="953" spans="1:24">
      <c r="A953" t="s">
        <v>9</v>
      </c>
      <c r="B953" t="s">
        <v>14</v>
      </c>
      <c r="C953" t="s">
        <v>14</v>
      </c>
      <c r="D953" t="s">
        <v>117</v>
      </c>
      <c r="E953" t="s">
        <v>118</v>
      </c>
      <c r="F953" s="54">
        <v>41597</v>
      </c>
      <c r="G953" t="s">
        <v>72</v>
      </c>
      <c r="H953" t="s">
        <v>208</v>
      </c>
      <c r="I953" t="s">
        <v>5684</v>
      </c>
      <c r="J953" t="s">
        <v>132</v>
      </c>
      <c r="K953" t="s">
        <v>5685</v>
      </c>
      <c r="L953" t="s">
        <v>211</v>
      </c>
      <c r="M953" t="s">
        <v>212</v>
      </c>
      <c r="N953" t="s">
        <v>85</v>
      </c>
      <c r="O953" t="s">
        <v>85</v>
      </c>
      <c r="P953">
        <v>311.95</v>
      </c>
      <c r="Q953" t="s">
        <v>5686</v>
      </c>
      <c r="R953" t="s">
        <v>75</v>
      </c>
      <c r="S953" t="s">
        <v>215</v>
      </c>
      <c r="T953" t="s">
        <v>216</v>
      </c>
      <c r="U953" t="s">
        <v>179</v>
      </c>
      <c r="V953" t="s">
        <v>179</v>
      </c>
      <c r="W953" t="s">
        <v>10729</v>
      </c>
      <c r="X953" t="s">
        <v>85</v>
      </c>
    </row>
    <row r="954" spans="1:24">
      <c r="A954" t="s">
        <v>9</v>
      </c>
      <c r="B954" t="s">
        <v>14</v>
      </c>
      <c r="C954" t="s">
        <v>14</v>
      </c>
      <c r="D954" t="s">
        <v>117</v>
      </c>
      <c r="E954" t="s">
        <v>118</v>
      </c>
      <c r="F954" s="54">
        <v>41597</v>
      </c>
      <c r="G954" t="s">
        <v>72</v>
      </c>
      <c r="H954" t="s">
        <v>208</v>
      </c>
      <c r="I954" t="s">
        <v>5687</v>
      </c>
      <c r="J954" t="s">
        <v>132</v>
      </c>
      <c r="K954" t="s">
        <v>5688</v>
      </c>
      <c r="L954" t="s">
        <v>211</v>
      </c>
      <c r="M954" t="s">
        <v>212</v>
      </c>
      <c r="N954" t="s">
        <v>85</v>
      </c>
      <c r="O954" t="s">
        <v>85</v>
      </c>
      <c r="P954">
        <v>6862.9</v>
      </c>
      <c r="Q954" t="s">
        <v>5689</v>
      </c>
      <c r="R954" t="s">
        <v>75</v>
      </c>
      <c r="S954" t="s">
        <v>215</v>
      </c>
      <c r="T954" t="s">
        <v>216</v>
      </c>
      <c r="U954" t="s">
        <v>179</v>
      </c>
      <c r="V954" t="s">
        <v>179</v>
      </c>
      <c r="W954" t="s">
        <v>10729</v>
      </c>
      <c r="X954" t="s">
        <v>85</v>
      </c>
    </row>
    <row r="955" spans="1:24">
      <c r="A955" t="s">
        <v>9</v>
      </c>
      <c r="B955" t="s">
        <v>14</v>
      </c>
      <c r="C955" t="s">
        <v>14</v>
      </c>
      <c r="D955" t="s">
        <v>117</v>
      </c>
      <c r="E955" t="s">
        <v>118</v>
      </c>
      <c r="F955" s="54">
        <v>41597</v>
      </c>
      <c r="G955" t="s">
        <v>72</v>
      </c>
      <c r="H955" t="s">
        <v>208</v>
      </c>
      <c r="I955" t="s">
        <v>5690</v>
      </c>
      <c r="J955" t="s">
        <v>132</v>
      </c>
      <c r="K955" t="s">
        <v>5691</v>
      </c>
      <c r="L955" t="s">
        <v>211</v>
      </c>
      <c r="M955" t="s">
        <v>212</v>
      </c>
      <c r="N955" t="s">
        <v>85</v>
      </c>
      <c r="O955" t="s">
        <v>85</v>
      </c>
      <c r="P955">
        <v>311.95</v>
      </c>
      <c r="Q955" t="s">
        <v>5692</v>
      </c>
      <c r="R955" t="s">
        <v>75</v>
      </c>
      <c r="S955" t="s">
        <v>215</v>
      </c>
      <c r="T955" t="s">
        <v>216</v>
      </c>
      <c r="U955" t="s">
        <v>179</v>
      </c>
      <c r="V955" t="s">
        <v>179</v>
      </c>
      <c r="W955" t="s">
        <v>10729</v>
      </c>
      <c r="X955" t="s">
        <v>85</v>
      </c>
    </row>
    <row r="956" spans="1:24">
      <c r="A956" t="s">
        <v>9</v>
      </c>
      <c r="B956" t="s">
        <v>14</v>
      </c>
      <c r="C956" t="s">
        <v>14</v>
      </c>
      <c r="D956" t="s">
        <v>117</v>
      </c>
      <c r="E956" t="s">
        <v>118</v>
      </c>
      <c r="F956" s="54">
        <v>41597</v>
      </c>
      <c r="G956" t="s">
        <v>119</v>
      </c>
      <c r="H956" t="s">
        <v>208</v>
      </c>
      <c r="I956" t="s">
        <v>2315</v>
      </c>
      <c r="J956" t="s">
        <v>132</v>
      </c>
      <c r="K956" t="s">
        <v>2316</v>
      </c>
      <c r="L956" t="s">
        <v>2944</v>
      </c>
      <c r="M956" t="s">
        <v>2945</v>
      </c>
      <c r="N956" t="s">
        <v>213</v>
      </c>
      <c r="O956" t="s">
        <v>85</v>
      </c>
      <c r="P956">
        <v>2080</v>
      </c>
      <c r="Q956" t="s">
        <v>2317</v>
      </c>
      <c r="R956" t="s">
        <v>75</v>
      </c>
      <c r="S956" t="s">
        <v>215</v>
      </c>
      <c r="T956" t="s">
        <v>216</v>
      </c>
      <c r="U956" t="s">
        <v>179</v>
      </c>
      <c r="V956" t="s">
        <v>179</v>
      </c>
      <c r="W956" t="s">
        <v>10729</v>
      </c>
      <c r="X956" t="s">
        <v>85</v>
      </c>
    </row>
    <row r="957" spans="1:24">
      <c r="A957" t="s">
        <v>9</v>
      </c>
      <c r="B957" t="s">
        <v>14</v>
      </c>
      <c r="C957" t="s">
        <v>14</v>
      </c>
      <c r="D957" t="s">
        <v>117</v>
      </c>
      <c r="E957" t="s">
        <v>118</v>
      </c>
      <c r="F957" s="54">
        <v>41597</v>
      </c>
      <c r="G957" t="s">
        <v>119</v>
      </c>
      <c r="H957" t="s">
        <v>208</v>
      </c>
      <c r="I957" t="s">
        <v>2315</v>
      </c>
      <c r="J957" t="s">
        <v>132</v>
      </c>
      <c r="K957" t="s">
        <v>2316</v>
      </c>
      <c r="L957" t="s">
        <v>2944</v>
      </c>
      <c r="M957" t="s">
        <v>2945</v>
      </c>
      <c r="N957" t="s">
        <v>213</v>
      </c>
      <c r="O957" t="s">
        <v>85</v>
      </c>
      <c r="P957">
        <v>15600</v>
      </c>
      <c r="Q957" t="s">
        <v>2317</v>
      </c>
      <c r="R957" t="s">
        <v>75</v>
      </c>
      <c r="S957" t="s">
        <v>215</v>
      </c>
      <c r="T957" t="s">
        <v>216</v>
      </c>
      <c r="U957" t="s">
        <v>179</v>
      </c>
      <c r="V957" t="s">
        <v>179</v>
      </c>
      <c r="W957" t="s">
        <v>10729</v>
      </c>
      <c r="X957" t="s">
        <v>85</v>
      </c>
    </row>
    <row r="958" spans="1:24">
      <c r="A958" t="s">
        <v>9</v>
      </c>
      <c r="B958" t="s">
        <v>14</v>
      </c>
      <c r="C958" t="s">
        <v>14</v>
      </c>
      <c r="D958" t="s">
        <v>117</v>
      </c>
      <c r="E958" t="s">
        <v>118</v>
      </c>
      <c r="F958" s="54">
        <v>41597</v>
      </c>
      <c r="G958" t="s">
        <v>119</v>
      </c>
      <c r="I958" t="s">
        <v>2255</v>
      </c>
      <c r="J958" t="s">
        <v>132</v>
      </c>
      <c r="K958" t="s">
        <v>2256</v>
      </c>
      <c r="L958" t="s">
        <v>4583</v>
      </c>
      <c r="M958" t="s">
        <v>4584</v>
      </c>
      <c r="N958" t="s">
        <v>85</v>
      </c>
      <c r="O958" t="s">
        <v>85</v>
      </c>
      <c r="P958">
        <v>47474</v>
      </c>
      <c r="Q958" t="s">
        <v>2257</v>
      </c>
      <c r="R958" t="s">
        <v>75</v>
      </c>
      <c r="W958" t="s">
        <v>10729</v>
      </c>
      <c r="X958" t="s">
        <v>85</v>
      </c>
    </row>
    <row r="959" spans="1:24">
      <c r="A959" t="s">
        <v>9</v>
      </c>
      <c r="B959" t="s">
        <v>14</v>
      </c>
      <c r="C959" t="s">
        <v>14</v>
      </c>
      <c r="D959" t="s">
        <v>117</v>
      </c>
      <c r="E959" t="s">
        <v>118</v>
      </c>
      <c r="F959" s="54">
        <v>41596</v>
      </c>
      <c r="G959" t="s">
        <v>119</v>
      </c>
      <c r="H959" t="s">
        <v>443</v>
      </c>
      <c r="I959" t="s">
        <v>2145</v>
      </c>
      <c r="J959" t="s">
        <v>132</v>
      </c>
      <c r="K959" t="s">
        <v>445</v>
      </c>
      <c r="L959" t="s">
        <v>446</v>
      </c>
      <c r="M959" t="s">
        <v>447</v>
      </c>
      <c r="N959" t="s">
        <v>85</v>
      </c>
      <c r="O959" t="s">
        <v>199</v>
      </c>
      <c r="P959">
        <v>-68229</v>
      </c>
      <c r="Q959" t="s">
        <v>448</v>
      </c>
      <c r="R959" t="s">
        <v>75</v>
      </c>
      <c r="S959" t="s">
        <v>155</v>
      </c>
      <c r="T959" t="s">
        <v>449</v>
      </c>
      <c r="U959" t="s">
        <v>450</v>
      </c>
      <c r="V959" t="s">
        <v>451</v>
      </c>
      <c r="W959" t="s">
        <v>10729</v>
      </c>
      <c r="X959" t="s">
        <v>10739</v>
      </c>
    </row>
    <row r="960" spans="1:24">
      <c r="A960" t="s">
        <v>9</v>
      </c>
      <c r="B960" t="s">
        <v>14</v>
      </c>
      <c r="C960" t="s">
        <v>14</v>
      </c>
      <c r="D960" t="s">
        <v>117</v>
      </c>
      <c r="E960" t="s">
        <v>118</v>
      </c>
      <c r="F960" s="54">
        <v>41596</v>
      </c>
      <c r="G960" t="s">
        <v>119</v>
      </c>
      <c r="I960" t="s">
        <v>2140</v>
      </c>
      <c r="J960" t="s">
        <v>132</v>
      </c>
      <c r="K960" t="s">
        <v>2141</v>
      </c>
      <c r="L960" t="s">
        <v>2142</v>
      </c>
      <c r="M960" t="s">
        <v>2143</v>
      </c>
      <c r="N960" t="s">
        <v>85</v>
      </c>
      <c r="O960" t="s">
        <v>85</v>
      </c>
      <c r="P960">
        <v>20480</v>
      </c>
      <c r="Q960" t="s">
        <v>2144</v>
      </c>
      <c r="R960" t="s">
        <v>75</v>
      </c>
      <c r="S960" t="s">
        <v>155</v>
      </c>
      <c r="T960" t="s">
        <v>379</v>
      </c>
      <c r="U960" t="s">
        <v>321</v>
      </c>
      <c r="V960" t="s">
        <v>321</v>
      </c>
      <c r="W960" t="s">
        <v>10729</v>
      </c>
      <c r="X960" t="s">
        <v>85</v>
      </c>
    </row>
    <row r="961" spans="1:24">
      <c r="A961" t="s">
        <v>9</v>
      </c>
      <c r="B961" t="s">
        <v>14</v>
      </c>
      <c r="C961" t="s">
        <v>14</v>
      </c>
      <c r="D961" t="s">
        <v>117</v>
      </c>
      <c r="E961" t="s">
        <v>118</v>
      </c>
      <c r="F961" s="54">
        <v>41596</v>
      </c>
      <c r="G961" t="s">
        <v>119</v>
      </c>
      <c r="H961" t="s">
        <v>443</v>
      </c>
      <c r="I961" t="s">
        <v>2145</v>
      </c>
      <c r="J961" t="s">
        <v>132</v>
      </c>
      <c r="K961" t="s">
        <v>445</v>
      </c>
      <c r="L961" t="s">
        <v>446</v>
      </c>
      <c r="M961" t="s">
        <v>447</v>
      </c>
      <c r="N961" t="s">
        <v>85</v>
      </c>
      <c r="O961" t="s">
        <v>199</v>
      </c>
      <c r="P961">
        <v>-5415</v>
      </c>
      <c r="Q961" t="s">
        <v>448</v>
      </c>
      <c r="R961" t="s">
        <v>75</v>
      </c>
      <c r="S961" t="s">
        <v>155</v>
      </c>
      <c r="T961" t="s">
        <v>449</v>
      </c>
      <c r="U961" t="s">
        <v>450</v>
      </c>
      <c r="V961" t="s">
        <v>451</v>
      </c>
      <c r="W961" t="s">
        <v>10729</v>
      </c>
      <c r="X961" t="s">
        <v>10739</v>
      </c>
    </row>
    <row r="962" spans="1:24">
      <c r="A962" t="s">
        <v>9</v>
      </c>
      <c r="B962" t="s">
        <v>14</v>
      </c>
      <c r="C962" t="s">
        <v>14</v>
      </c>
      <c r="D962" t="s">
        <v>117</v>
      </c>
      <c r="E962" t="s">
        <v>118</v>
      </c>
      <c r="F962" s="54">
        <v>41596</v>
      </c>
      <c r="G962" t="s">
        <v>119</v>
      </c>
      <c r="H962" t="s">
        <v>443</v>
      </c>
      <c r="I962" t="s">
        <v>2145</v>
      </c>
      <c r="J962" t="s">
        <v>132</v>
      </c>
      <c r="K962" t="s">
        <v>445</v>
      </c>
      <c r="L962" t="s">
        <v>446</v>
      </c>
      <c r="M962" t="s">
        <v>447</v>
      </c>
      <c r="N962" t="s">
        <v>85</v>
      </c>
      <c r="O962" t="s">
        <v>199</v>
      </c>
      <c r="P962">
        <v>-216620</v>
      </c>
      <c r="Q962" t="s">
        <v>448</v>
      </c>
      <c r="R962" t="s">
        <v>75</v>
      </c>
      <c r="S962" t="s">
        <v>155</v>
      </c>
      <c r="T962" t="s">
        <v>449</v>
      </c>
      <c r="U962" t="s">
        <v>450</v>
      </c>
      <c r="V962" t="s">
        <v>451</v>
      </c>
      <c r="W962" t="s">
        <v>10729</v>
      </c>
      <c r="X962" t="s">
        <v>10739</v>
      </c>
    </row>
    <row r="963" spans="1:24">
      <c r="A963" t="s">
        <v>9</v>
      </c>
      <c r="B963" t="s">
        <v>14</v>
      </c>
      <c r="C963" t="s">
        <v>14</v>
      </c>
      <c r="D963" t="s">
        <v>117</v>
      </c>
      <c r="E963" t="s">
        <v>118</v>
      </c>
      <c r="F963" s="54">
        <v>41596</v>
      </c>
      <c r="G963" t="s">
        <v>290</v>
      </c>
      <c r="H963" t="s">
        <v>443</v>
      </c>
      <c r="I963" t="s">
        <v>2145</v>
      </c>
      <c r="J963" t="s">
        <v>132</v>
      </c>
      <c r="K963" t="s">
        <v>445</v>
      </c>
      <c r="L963" t="s">
        <v>446</v>
      </c>
      <c r="M963" t="s">
        <v>447</v>
      </c>
      <c r="N963" t="s">
        <v>85</v>
      </c>
      <c r="O963" t="s">
        <v>199</v>
      </c>
      <c r="P963">
        <v>-8461.4500000000007</v>
      </c>
      <c r="Q963" t="s">
        <v>448</v>
      </c>
      <c r="R963" t="s">
        <v>75</v>
      </c>
      <c r="S963" t="s">
        <v>155</v>
      </c>
      <c r="T963" t="s">
        <v>449</v>
      </c>
      <c r="U963" t="s">
        <v>450</v>
      </c>
      <c r="V963" t="s">
        <v>451</v>
      </c>
      <c r="W963" t="s">
        <v>10729</v>
      </c>
      <c r="X963" t="s">
        <v>10739</v>
      </c>
    </row>
    <row r="964" spans="1:24">
      <c r="A964" t="s">
        <v>9</v>
      </c>
      <c r="B964" t="s">
        <v>14</v>
      </c>
      <c r="C964" t="s">
        <v>14</v>
      </c>
      <c r="D964" t="s">
        <v>117</v>
      </c>
      <c r="E964" t="s">
        <v>118</v>
      </c>
      <c r="F964" s="54">
        <v>41596</v>
      </c>
      <c r="G964" t="s">
        <v>290</v>
      </c>
      <c r="H964" t="s">
        <v>443</v>
      </c>
      <c r="I964" t="s">
        <v>2145</v>
      </c>
      <c r="J964" t="s">
        <v>132</v>
      </c>
      <c r="K964" t="s">
        <v>445</v>
      </c>
      <c r="L964" t="s">
        <v>446</v>
      </c>
      <c r="M964" t="s">
        <v>447</v>
      </c>
      <c r="N964" t="s">
        <v>85</v>
      </c>
      <c r="O964" t="s">
        <v>199</v>
      </c>
      <c r="P964">
        <v>-17406.36</v>
      </c>
      <c r="Q964" t="s">
        <v>448</v>
      </c>
      <c r="R964" t="s">
        <v>75</v>
      </c>
      <c r="S964" t="s">
        <v>155</v>
      </c>
      <c r="T964" t="s">
        <v>449</v>
      </c>
      <c r="U964" t="s">
        <v>450</v>
      </c>
      <c r="V964" t="s">
        <v>451</v>
      </c>
      <c r="W964" t="s">
        <v>10729</v>
      </c>
      <c r="X964" t="s">
        <v>10739</v>
      </c>
    </row>
    <row r="965" spans="1:24">
      <c r="A965" t="s">
        <v>9</v>
      </c>
      <c r="B965" t="s">
        <v>14</v>
      </c>
      <c r="C965" t="s">
        <v>14</v>
      </c>
      <c r="D965" t="s">
        <v>117</v>
      </c>
      <c r="E965" t="s">
        <v>118</v>
      </c>
      <c r="F965" s="54">
        <v>41596</v>
      </c>
      <c r="G965" t="s">
        <v>125</v>
      </c>
      <c r="H965" t="s">
        <v>1227</v>
      </c>
      <c r="I965" t="s">
        <v>2149</v>
      </c>
      <c r="J965" t="s">
        <v>132</v>
      </c>
      <c r="K965" t="s">
        <v>2150</v>
      </c>
      <c r="L965" t="s">
        <v>2151</v>
      </c>
      <c r="M965" t="s">
        <v>2152</v>
      </c>
      <c r="N965" t="s">
        <v>85</v>
      </c>
      <c r="O965" t="s">
        <v>85</v>
      </c>
      <c r="P965">
        <v>1300</v>
      </c>
      <c r="Q965" t="s">
        <v>2153</v>
      </c>
      <c r="R965" t="s">
        <v>75</v>
      </c>
      <c r="S965" t="s">
        <v>155</v>
      </c>
      <c r="T965" t="s">
        <v>379</v>
      </c>
      <c r="U965" t="s">
        <v>202</v>
      </c>
      <c r="V965" t="s">
        <v>202</v>
      </c>
      <c r="W965" t="s">
        <v>10729</v>
      </c>
      <c r="X965" t="s">
        <v>85</v>
      </c>
    </row>
    <row r="966" spans="1:24">
      <c r="A966" t="s">
        <v>9</v>
      </c>
      <c r="B966" t="s">
        <v>14</v>
      </c>
      <c r="C966" t="s">
        <v>14</v>
      </c>
      <c r="D966" t="s">
        <v>117</v>
      </c>
      <c r="E966" t="s">
        <v>118</v>
      </c>
      <c r="F966" s="54">
        <v>41596</v>
      </c>
      <c r="G966" t="s">
        <v>125</v>
      </c>
      <c r="H966" t="s">
        <v>1227</v>
      </c>
      <c r="I966" t="s">
        <v>2154</v>
      </c>
      <c r="J966" t="s">
        <v>132</v>
      </c>
      <c r="K966" t="s">
        <v>2155</v>
      </c>
      <c r="L966" t="s">
        <v>2151</v>
      </c>
      <c r="M966" t="s">
        <v>2152</v>
      </c>
      <c r="N966" t="s">
        <v>85</v>
      </c>
      <c r="O966" t="s">
        <v>85</v>
      </c>
      <c r="P966">
        <v>1300</v>
      </c>
      <c r="Q966" t="s">
        <v>2156</v>
      </c>
      <c r="R966" t="s">
        <v>75</v>
      </c>
      <c r="S966" t="s">
        <v>155</v>
      </c>
      <c r="T966" t="s">
        <v>379</v>
      </c>
      <c r="U966" t="s">
        <v>202</v>
      </c>
      <c r="V966" t="s">
        <v>202</v>
      </c>
      <c r="W966" t="s">
        <v>10729</v>
      </c>
      <c r="X966" t="s">
        <v>85</v>
      </c>
    </row>
    <row r="967" spans="1:24">
      <c r="A967" t="s">
        <v>9</v>
      </c>
      <c r="B967" t="s">
        <v>14</v>
      </c>
      <c r="C967" t="s">
        <v>14</v>
      </c>
      <c r="D967" t="s">
        <v>117</v>
      </c>
      <c r="E967" t="s">
        <v>118</v>
      </c>
      <c r="F967" s="54">
        <v>41596</v>
      </c>
      <c r="G967" t="s">
        <v>119</v>
      </c>
      <c r="H967" t="s">
        <v>443</v>
      </c>
      <c r="I967" t="s">
        <v>2145</v>
      </c>
      <c r="J967" t="s">
        <v>132</v>
      </c>
      <c r="K967" t="s">
        <v>445</v>
      </c>
      <c r="L967" t="s">
        <v>446</v>
      </c>
      <c r="M967" t="s">
        <v>447</v>
      </c>
      <c r="N967" t="s">
        <v>85</v>
      </c>
      <c r="O967" t="s">
        <v>199</v>
      </c>
      <c r="P967">
        <v>-68229</v>
      </c>
      <c r="Q967" t="s">
        <v>448</v>
      </c>
      <c r="R967" t="s">
        <v>75</v>
      </c>
      <c r="S967" t="s">
        <v>155</v>
      </c>
      <c r="T967" t="s">
        <v>449</v>
      </c>
      <c r="U967" t="s">
        <v>450</v>
      </c>
      <c r="V967" t="s">
        <v>451</v>
      </c>
      <c r="W967" t="s">
        <v>10729</v>
      </c>
      <c r="X967" t="s">
        <v>10739</v>
      </c>
    </row>
    <row r="968" spans="1:24">
      <c r="A968" t="s">
        <v>9</v>
      </c>
      <c r="B968" t="s">
        <v>14</v>
      </c>
      <c r="C968" t="s">
        <v>14</v>
      </c>
      <c r="D968" t="s">
        <v>117</v>
      </c>
      <c r="E968" t="s">
        <v>118</v>
      </c>
      <c r="F968" s="54">
        <v>41596</v>
      </c>
      <c r="G968" t="s">
        <v>119</v>
      </c>
      <c r="I968" t="s">
        <v>2140</v>
      </c>
      <c r="J968" t="s">
        <v>132</v>
      </c>
      <c r="K968" t="s">
        <v>2141</v>
      </c>
      <c r="L968" t="s">
        <v>2142</v>
      </c>
      <c r="M968" t="s">
        <v>2143</v>
      </c>
      <c r="N968" t="s">
        <v>85</v>
      </c>
      <c r="O968" t="s">
        <v>85</v>
      </c>
      <c r="P968">
        <v>11520</v>
      </c>
      <c r="Q968" t="s">
        <v>2144</v>
      </c>
      <c r="R968" t="s">
        <v>75</v>
      </c>
      <c r="S968" t="s">
        <v>155</v>
      </c>
      <c r="T968" t="s">
        <v>379</v>
      </c>
      <c r="U968" t="s">
        <v>321</v>
      </c>
      <c r="V968" t="s">
        <v>321</v>
      </c>
      <c r="W968" t="s">
        <v>10729</v>
      </c>
      <c r="X968" t="s">
        <v>85</v>
      </c>
    </row>
    <row r="969" spans="1:24">
      <c r="A969" t="s">
        <v>9</v>
      </c>
      <c r="B969" t="s">
        <v>14</v>
      </c>
      <c r="C969" t="s">
        <v>14</v>
      </c>
      <c r="D969" t="s">
        <v>117</v>
      </c>
      <c r="E969" t="s">
        <v>118</v>
      </c>
      <c r="F969" s="54">
        <v>41596</v>
      </c>
      <c r="G969" t="s">
        <v>119</v>
      </c>
      <c r="H969" t="s">
        <v>1735</v>
      </c>
      <c r="I969" t="s">
        <v>2146</v>
      </c>
      <c r="J969" t="s">
        <v>132</v>
      </c>
      <c r="K969" t="s">
        <v>2147</v>
      </c>
      <c r="L969" t="s">
        <v>1923</v>
      </c>
      <c r="M969" t="s">
        <v>1924</v>
      </c>
      <c r="N969" t="s">
        <v>85</v>
      </c>
      <c r="O969" t="s">
        <v>85</v>
      </c>
      <c r="P969">
        <v>10580</v>
      </c>
      <c r="Q969" t="s">
        <v>2148</v>
      </c>
      <c r="R969" t="s">
        <v>75</v>
      </c>
      <c r="S969" t="s">
        <v>155</v>
      </c>
      <c r="T969" t="s">
        <v>286</v>
      </c>
      <c r="U969" t="s">
        <v>179</v>
      </c>
      <c r="V969" t="s">
        <v>180</v>
      </c>
      <c r="W969" t="s">
        <v>10729</v>
      </c>
      <c r="X969" t="s">
        <v>85</v>
      </c>
    </row>
    <row r="970" spans="1:24">
      <c r="A970" t="s">
        <v>5</v>
      </c>
      <c r="B970" t="s">
        <v>6</v>
      </c>
      <c r="C970" t="s">
        <v>6</v>
      </c>
      <c r="D970" t="s">
        <v>117</v>
      </c>
      <c r="E970" t="s">
        <v>118</v>
      </c>
      <c r="F970" s="54">
        <v>41583</v>
      </c>
      <c r="G970" t="s">
        <v>72</v>
      </c>
      <c r="I970" t="s">
        <v>1261</v>
      </c>
      <c r="J970" t="s">
        <v>74</v>
      </c>
      <c r="K970" t="s">
        <v>1257</v>
      </c>
      <c r="L970" t="s">
        <v>1258</v>
      </c>
      <c r="M970" t="s">
        <v>1259</v>
      </c>
      <c r="N970" t="s">
        <v>85</v>
      </c>
      <c r="O970" t="s">
        <v>85</v>
      </c>
      <c r="P970">
        <v>3092.6808999999998</v>
      </c>
      <c r="Q970" t="s">
        <v>1260</v>
      </c>
      <c r="R970" t="s">
        <v>75</v>
      </c>
      <c r="W970" t="s">
        <v>10729</v>
      </c>
      <c r="X970" t="s">
        <v>85</v>
      </c>
    </row>
    <row r="971" spans="1:24">
      <c r="A971" t="s">
        <v>9</v>
      </c>
      <c r="B971" t="s">
        <v>14</v>
      </c>
      <c r="C971" t="s">
        <v>14</v>
      </c>
      <c r="D971" t="s">
        <v>117</v>
      </c>
      <c r="E971" t="s">
        <v>118</v>
      </c>
      <c r="F971" s="54">
        <v>41579</v>
      </c>
      <c r="G971" t="s">
        <v>72</v>
      </c>
      <c r="I971" t="s">
        <v>923</v>
      </c>
      <c r="J971" t="s">
        <v>132</v>
      </c>
      <c r="K971" t="s">
        <v>924</v>
      </c>
      <c r="L971" t="s">
        <v>925</v>
      </c>
      <c r="M971" t="s">
        <v>926</v>
      </c>
      <c r="N971" t="s">
        <v>85</v>
      </c>
      <c r="O971" t="s">
        <v>199</v>
      </c>
      <c r="P971">
        <v>112057.9953363629</v>
      </c>
      <c r="Q971" t="s">
        <v>927</v>
      </c>
      <c r="R971" t="s">
        <v>75</v>
      </c>
      <c r="S971" t="s">
        <v>155</v>
      </c>
      <c r="T971" t="s">
        <v>785</v>
      </c>
      <c r="U971" t="s">
        <v>157</v>
      </c>
      <c r="V971" t="s">
        <v>157</v>
      </c>
      <c r="W971" t="s">
        <v>10731</v>
      </c>
      <c r="X971" t="s">
        <v>10739</v>
      </c>
    </row>
    <row r="972" spans="1:24">
      <c r="A972" t="s">
        <v>9</v>
      </c>
      <c r="B972" t="s">
        <v>15</v>
      </c>
      <c r="C972" t="s">
        <v>15</v>
      </c>
      <c r="D972" t="s">
        <v>117</v>
      </c>
      <c r="E972" t="s">
        <v>118</v>
      </c>
      <c r="F972" s="54">
        <v>41579</v>
      </c>
      <c r="G972" t="s">
        <v>119</v>
      </c>
      <c r="H972" t="s">
        <v>188</v>
      </c>
      <c r="I972" t="s">
        <v>981</v>
      </c>
      <c r="J972" t="s">
        <v>132</v>
      </c>
      <c r="K972" t="s">
        <v>982</v>
      </c>
      <c r="L972" t="s">
        <v>983</v>
      </c>
      <c r="M972" t="s">
        <v>984</v>
      </c>
      <c r="N972" t="s">
        <v>85</v>
      </c>
      <c r="O972" t="s">
        <v>199</v>
      </c>
      <c r="P972">
        <v>-731903.95010000002</v>
      </c>
      <c r="Q972" t="s">
        <v>985</v>
      </c>
      <c r="R972" t="s">
        <v>75</v>
      </c>
      <c r="W972" t="s">
        <v>10731</v>
      </c>
      <c r="X972" t="s">
        <v>10739</v>
      </c>
    </row>
    <row r="973" spans="1:24">
      <c r="A973" t="s">
        <v>9</v>
      </c>
      <c r="B973" t="s">
        <v>15</v>
      </c>
      <c r="C973" t="s">
        <v>15</v>
      </c>
      <c r="D973" t="s">
        <v>117</v>
      </c>
      <c r="E973" t="s">
        <v>118</v>
      </c>
      <c r="F973" s="54">
        <v>41579</v>
      </c>
      <c r="G973" t="s">
        <v>119</v>
      </c>
      <c r="H973" t="s">
        <v>188</v>
      </c>
      <c r="I973" t="s">
        <v>981</v>
      </c>
      <c r="J973" t="s">
        <v>132</v>
      </c>
      <c r="K973" t="s">
        <v>982</v>
      </c>
      <c r="L973" t="s">
        <v>983</v>
      </c>
      <c r="M973" t="s">
        <v>984</v>
      </c>
      <c r="N973" t="s">
        <v>85</v>
      </c>
      <c r="O973" t="s">
        <v>199</v>
      </c>
      <c r="P973">
        <v>-416279.96159999998</v>
      </c>
      <c r="Q973" t="s">
        <v>985</v>
      </c>
      <c r="R973" t="s">
        <v>75</v>
      </c>
      <c r="W973" t="s">
        <v>10731</v>
      </c>
      <c r="X973" t="s">
        <v>10739</v>
      </c>
    </row>
    <row r="974" spans="1:24">
      <c r="A974" t="s">
        <v>9</v>
      </c>
      <c r="B974" t="s">
        <v>14</v>
      </c>
      <c r="C974" t="s">
        <v>14</v>
      </c>
      <c r="D974" t="s">
        <v>117</v>
      </c>
      <c r="E974" t="s">
        <v>118</v>
      </c>
      <c r="F974" s="54">
        <v>41579</v>
      </c>
      <c r="G974" t="s">
        <v>72</v>
      </c>
      <c r="I974" t="s">
        <v>923</v>
      </c>
      <c r="J974" t="s">
        <v>132</v>
      </c>
      <c r="K974" t="s">
        <v>924</v>
      </c>
      <c r="L974" t="s">
        <v>925</v>
      </c>
      <c r="M974" t="s">
        <v>926</v>
      </c>
      <c r="N974" t="s">
        <v>85</v>
      </c>
      <c r="O974" t="s">
        <v>199</v>
      </c>
      <c r="P974">
        <v>139140.56354391854</v>
      </c>
      <c r="Q974" t="s">
        <v>927</v>
      </c>
      <c r="R974" t="s">
        <v>75</v>
      </c>
      <c r="S974" t="s">
        <v>155</v>
      </c>
      <c r="T974" t="s">
        <v>785</v>
      </c>
      <c r="U974" t="s">
        <v>157</v>
      </c>
      <c r="V974" t="s">
        <v>157</v>
      </c>
      <c r="W974" t="s">
        <v>10731</v>
      </c>
      <c r="X974" t="s">
        <v>10739</v>
      </c>
    </row>
    <row r="975" spans="1:24">
      <c r="A975" t="s">
        <v>9</v>
      </c>
      <c r="B975" t="s">
        <v>15</v>
      </c>
      <c r="C975" t="s">
        <v>15</v>
      </c>
      <c r="D975" t="s">
        <v>117</v>
      </c>
      <c r="E975" t="s">
        <v>118</v>
      </c>
      <c r="F975" s="54">
        <v>41580</v>
      </c>
      <c r="G975" t="s">
        <v>119</v>
      </c>
      <c r="H975" t="s">
        <v>188</v>
      </c>
      <c r="I975" t="s">
        <v>981</v>
      </c>
      <c r="J975" t="s">
        <v>132</v>
      </c>
      <c r="K975" t="s">
        <v>982</v>
      </c>
      <c r="L975" t="s">
        <v>983</v>
      </c>
      <c r="M975" t="s">
        <v>984</v>
      </c>
      <c r="N975" t="s">
        <v>85</v>
      </c>
      <c r="O975" t="s">
        <v>199</v>
      </c>
      <c r="P975">
        <v>455008.6672709015</v>
      </c>
      <c r="Q975" t="s">
        <v>985</v>
      </c>
      <c r="R975" t="s">
        <v>75</v>
      </c>
      <c r="W975" t="s">
        <v>10731</v>
      </c>
      <c r="X975" t="s">
        <v>10739</v>
      </c>
    </row>
    <row r="976" spans="1:24">
      <c r="A976" t="s">
        <v>9</v>
      </c>
      <c r="B976" t="s">
        <v>14</v>
      </c>
      <c r="C976" t="s">
        <v>14</v>
      </c>
      <c r="D976" t="s">
        <v>117</v>
      </c>
      <c r="E976" t="s">
        <v>118</v>
      </c>
      <c r="F976" s="54">
        <v>41579</v>
      </c>
      <c r="G976" t="s">
        <v>290</v>
      </c>
      <c r="I976" t="s">
        <v>923</v>
      </c>
      <c r="J976" t="s">
        <v>132</v>
      </c>
      <c r="K976" t="s">
        <v>924</v>
      </c>
      <c r="L976" t="s">
        <v>925</v>
      </c>
      <c r="M976" t="s">
        <v>926</v>
      </c>
      <c r="N976" t="s">
        <v>85</v>
      </c>
      <c r="O976" t="s">
        <v>199</v>
      </c>
      <c r="P976">
        <v>12964.208715811215</v>
      </c>
      <c r="Q976" t="s">
        <v>927</v>
      </c>
      <c r="R976" t="s">
        <v>75</v>
      </c>
      <c r="S976" t="s">
        <v>155</v>
      </c>
      <c r="T976" t="s">
        <v>785</v>
      </c>
      <c r="U976" t="s">
        <v>157</v>
      </c>
      <c r="V976" t="s">
        <v>157</v>
      </c>
      <c r="W976" t="s">
        <v>10731</v>
      </c>
      <c r="X976" t="s">
        <v>10739</v>
      </c>
    </row>
    <row r="977" spans="1:24">
      <c r="A977" t="s">
        <v>9</v>
      </c>
      <c r="B977" t="s">
        <v>15</v>
      </c>
      <c r="C977" t="s">
        <v>15</v>
      </c>
      <c r="D977" t="s">
        <v>117</v>
      </c>
      <c r="E977" t="s">
        <v>118</v>
      </c>
      <c r="F977" s="54">
        <v>41580</v>
      </c>
      <c r="G977" t="s">
        <v>119</v>
      </c>
      <c r="H977" t="s">
        <v>188</v>
      </c>
      <c r="I977" t="s">
        <v>981</v>
      </c>
      <c r="J977" t="s">
        <v>132</v>
      </c>
      <c r="K977" t="s">
        <v>982</v>
      </c>
      <c r="L977" t="s">
        <v>983</v>
      </c>
      <c r="M977" t="s">
        <v>984</v>
      </c>
      <c r="N977" t="s">
        <v>85</v>
      </c>
      <c r="O977" t="s">
        <v>199</v>
      </c>
      <c r="P977">
        <v>24096.644293451267</v>
      </c>
      <c r="Q977" t="s">
        <v>985</v>
      </c>
      <c r="R977" t="s">
        <v>75</v>
      </c>
      <c r="W977" t="s">
        <v>10731</v>
      </c>
      <c r="X977" t="s">
        <v>10739</v>
      </c>
    </row>
    <row r="978" spans="1:24">
      <c r="A978" t="s">
        <v>9</v>
      </c>
      <c r="B978" t="s">
        <v>15</v>
      </c>
      <c r="C978" t="s">
        <v>15</v>
      </c>
      <c r="D978" t="s">
        <v>117</v>
      </c>
      <c r="E978" t="s">
        <v>118</v>
      </c>
      <c r="F978" s="54">
        <v>41580</v>
      </c>
      <c r="G978" t="s">
        <v>119</v>
      </c>
      <c r="H978" t="s">
        <v>188</v>
      </c>
      <c r="I978" t="s">
        <v>981</v>
      </c>
      <c r="J978" t="s">
        <v>132</v>
      </c>
      <c r="K978" t="s">
        <v>982</v>
      </c>
      <c r="L978" t="s">
        <v>983</v>
      </c>
      <c r="M978" t="s">
        <v>984</v>
      </c>
      <c r="N978" t="s">
        <v>85</v>
      </c>
      <c r="O978" t="s">
        <v>199</v>
      </c>
      <c r="P978">
        <v>19363.3748786662</v>
      </c>
      <c r="Q978" t="s">
        <v>985</v>
      </c>
      <c r="R978" t="s">
        <v>75</v>
      </c>
      <c r="W978" t="s">
        <v>10731</v>
      </c>
      <c r="X978" t="s">
        <v>10739</v>
      </c>
    </row>
    <row r="979" spans="1:24">
      <c r="A979" t="s">
        <v>9</v>
      </c>
      <c r="B979" t="s">
        <v>15</v>
      </c>
      <c r="C979" t="s">
        <v>15</v>
      </c>
      <c r="D979" t="s">
        <v>117</v>
      </c>
      <c r="E979" t="s">
        <v>118</v>
      </c>
      <c r="F979" s="54">
        <v>41580</v>
      </c>
      <c r="G979" t="s">
        <v>119</v>
      </c>
      <c r="H979" t="s">
        <v>188</v>
      </c>
      <c r="I979" t="s">
        <v>981</v>
      </c>
      <c r="J979" t="s">
        <v>132</v>
      </c>
      <c r="K979" t="s">
        <v>982</v>
      </c>
      <c r="L979" t="s">
        <v>983</v>
      </c>
      <c r="M979" t="s">
        <v>984</v>
      </c>
      <c r="N979" t="s">
        <v>85</v>
      </c>
      <c r="O979" t="s">
        <v>199</v>
      </c>
      <c r="P979">
        <v>77453.4995146648</v>
      </c>
      <c r="Q979" t="s">
        <v>985</v>
      </c>
      <c r="R979" t="s">
        <v>75</v>
      </c>
      <c r="W979" t="s">
        <v>10731</v>
      </c>
      <c r="X979" t="s">
        <v>10739</v>
      </c>
    </row>
    <row r="980" spans="1:24">
      <c r="A980" t="s">
        <v>9</v>
      </c>
      <c r="B980" t="s">
        <v>15</v>
      </c>
      <c r="C980" t="s">
        <v>15</v>
      </c>
      <c r="D980" t="s">
        <v>117</v>
      </c>
      <c r="E980" t="s">
        <v>118</v>
      </c>
      <c r="F980" s="54">
        <v>41580</v>
      </c>
      <c r="G980" t="s">
        <v>119</v>
      </c>
      <c r="H980" t="s">
        <v>188</v>
      </c>
      <c r="I980" t="s">
        <v>981</v>
      </c>
      <c r="J980" t="s">
        <v>132</v>
      </c>
      <c r="K980" t="s">
        <v>982</v>
      </c>
      <c r="L980" t="s">
        <v>983</v>
      </c>
      <c r="M980" t="s">
        <v>984</v>
      </c>
      <c r="N980" t="s">
        <v>85</v>
      </c>
      <c r="O980" t="s">
        <v>199</v>
      </c>
      <c r="P980">
        <v>16063.777563483383</v>
      </c>
      <c r="Q980" t="s">
        <v>985</v>
      </c>
      <c r="R980" t="s">
        <v>75</v>
      </c>
      <c r="W980" t="s">
        <v>10731</v>
      </c>
      <c r="X980" t="s">
        <v>10739</v>
      </c>
    </row>
    <row r="981" spans="1:24">
      <c r="A981" t="s">
        <v>9</v>
      </c>
      <c r="B981" t="s">
        <v>15</v>
      </c>
      <c r="C981" t="s">
        <v>15</v>
      </c>
      <c r="D981" t="s">
        <v>117</v>
      </c>
      <c r="E981" t="s">
        <v>118</v>
      </c>
      <c r="F981" s="54">
        <v>41580</v>
      </c>
      <c r="G981" t="s">
        <v>119</v>
      </c>
      <c r="H981" t="s">
        <v>188</v>
      </c>
      <c r="I981" t="s">
        <v>981</v>
      </c>
      <c r="J981" t="s">
        <v>132</v>
      </c>
      <c r="K981" t="s">
        <v>982</v>
      </c>
      <c r="L981" t="s">
        <v>983</v>
      </c>
      <c r="M981" t="s">
        <v>984</v>
      </c>
      <c r="N981" t="s">
        <v>85</v>
      </c>
      <c r="O981" t="s">
        <v>199</v>
      </c>
      <c r="P981">
        <v>16135.167783995636</v>
      </c>
      <c r="Q981" t="s">
        <v>985</v>
      </c>
      <c r="R981" t="s">
        <v>75</v>
      </c>
      <c r="W981" t="s">
        <v>10731</v>
      </c>
      <c r="X981" t="s">
        <v>10739</v>
      </c>
    </row>
    <row r="982" spans="1:24">
      <c r="A982" t="s">
        <v>9</v>
      </c>
      <c r="B982" t="s">
        <v>15</v>
      </c>
      <c r="C982" t="s">
        <v>15</v>
      </c>
      <c r="D982" t="s">
        <v>117</v>
      </c>
      <c r="E982" t="s">
        <v>118</v>
      </c>
      <c r="F982" s="54">
        <v>41580</v>
      </c>
      <c r="G982" t="s">
        <v>119</v>
      </c>
      <c r="H982" t="s">
        <v>188</v>
      </c>
      <c r="I982" t="s">
        <v>981</v>
      </c>
      <c r="J982" t="s">
        <v>132</v>
      </c>
      <c r="K982" t="s">
        <v>982</v>
      </c>
      <c r="L982" t="s">
        <v>983</v>
      </c>
      <c r="M982" t="s">
        <v>984</v>
      </c>
      <c r="N982" t="s">
        <v>85</v>
      </c>
      <c r="O982" t="s">
        <v>199</v>
      </c>
      <c r="P982">
        <v>107574.30488147888</v>
      </c>
      <c r="Q982" t="s">
        <v>985</v>
      </c>
      <c r="R982" t="s">
        <v>75</v>
      </c>
      <c r="W982" t="s">
        <v>10731</v>
      </c>
      <c r="X982" t="s">
        <v>10739</v>
      </c>
    </row>
    <row r="983" spans="1:24">
      <c r="A983" t="s">
        <v>9</v>
      </c>
      <c r="B983" t="s">
        <v>14</v>
      </c>
      <c r="C983" t="s">
        <v>14</v>
      </c>
      <c r="D983" t="s">
        <v>117</v>
      </c>
      <c r="E983" t="s">
        <v>118</v>
      </c>
      <c r="F983" s="54">
        <v>41579</v>
      </c>
      <c r="G983" t="s">
        <v>72</v>
      </c>
      <c r="I983" t="s">
        <v>923</v>
      </c>
      <c r="J983" t="s">
        <v>132</v>
      </c>
      <c r="K983" t="s">
        <v>924</v>
      </c>
      <c r="L983" t="s">
        <v>925</v>
      </c>
      <c r="M983" t="s">
        <v>926</v>
      </c>
      <c r="N983" t="s">
        <v>85</v>
      </c>
      <c r="O983" t="s">
        <v>199</v>
      </c>
      <c r="P983">
        <v>3802.3835563347498</v>
      </c>
      <c r="Q983" t="s">
        <v>927</v>
      </c>
      <c r="R983" t="s">
        <v>75</v>
      </c>
      <c r="S983" t="s">
        <v>155</v>
      </c>
      <c r="T983" t="s">
        <v>785</v>
      </c>
      <c r="U983" t="s">
        <v>157</v>
      </c>
      <c r="V983" t="s">
        <v>157</v>
      </c>
      <c r="W983" t="s">
        <v>10731</v>
      </c>
      <c r="X983" t="s">
        <v>10739</v>
      </c>
    </row>
    <row r="984" spans="1:24">
      <c r="A984" t="s">
        <v>9</v>
      </c>
      <c r="B984" t="s">
        <v>15</v>
      </c>
      <c r="C984" t="s">
        <v>15</v>
      </c>
      <c r="D984" t="s">
        <v>117</v>
      </c>
      <c r="E984" t="s">
        <v>118</v>
      </c>
      <c r="F984" s="54">
        <v>41580</v>
      </c>
      <c r="G984" t="s">
        <v>119</v>
      </c>
      <c r="H984" t="s">
        <v>188</v>
      </c>
      <c r="I984" t="s">
        <v>981</v>
      </c>
      <c r="J984" t="s">
        <v>132</v>
      </c>
      <c r="K984" t="s">
        <v>982</v>
      </c>
      <c r="L984" t="s">
        <v>983</v>
      </c>
      <c r="M984" t="s">
        <v>984</v>
      </c>
      <c r="N984" t="s">
        <v>85</v>
      </c>
      <c r="O984" t="s">
        <v>199</v>
      </c>
      <c r="P984">
        <v>23306.788109427562</v>
      </c>
      <c r="Q984" t="s">
        <v>985</v>
      </c>
      <c r="R984" t="s">
        <v>75</v>
      </c>
      <c r="W984" t="s">
        <v>10731</v>
      </c>
      <c r="X984" t="s">
        <v>10739</v>
      </c>
    </row>
    <row r="985" spans="1:24">
      <c r="A985" t="s">
        <v>9</v>
      </c>
      <c r="B985" t="s">
        <v>14</v>
      </c>
      <c r="C985" t="s">
        <v>14</v>
      </c>
      <c r="D985" t="s">
        <v>117</v>
      </c>
      <c r="E985" t="s">
        <v>118</v>
      </c>
      <c r="F985" s="54">
        <v>41579</v>
      </c>
      <c r="G985" t="s">
        <v>72</v>
      </c>
      <c r="I985" t="s">
        <v>923</v>
      </c>
      <c r="J985" t="s">
        <v>132</v>
      </c>
      <c r="K985" t="s">
        <v>924</v>
      </c>
      <c r="L985" t="s">
        <v>925</v>
      </c>
      <c r="M985" t="s">
        <v>926</v>
      </c>
      <c r="N985" t="s">
        <v>85</v>
      </c>
      <c r="O985" t="s">
        <v>199</v>
      </c>
      <c r="P985">
        <v>24500.583271692423</v>
      </c>
      <c r="Q985" t="s">
        <v>927</v>
      </c>
      <c r="R985" t="s">
        <v>75</v>
      </c>
      <c r="S985" t="s">
        <v>155</v>
      </c>
      <c r="T985" t="s">
        <v>785</v>
      </c>
      <c r="U985" t="s">
        <v>157</v>
      </c>
      <c r="V985" t="s">
        <v>157</v>
      </c>
      <c r="W985" t="s">
        <v>10731</v>
      </c>
      <c r="X985" t="s">
        <v>10739</v>
      </c>
    </row>
    <row r="986" spans="1:24">
      <c r="A986" t="s">
        <v>9</v>
      </c>
      <c r="B986" t="s">
        <v>14</v>
      </c>
      <c r="C986" t="s">
        <v>14</v>
      </c>
      <c r="D986" t="s">
        <v>117</v>
      </c>
      <c r="E986" t="s">
        <v>118</v>
      </c>
      <c r="F986" s="54">
        <v>41579</v>
      </c>
      <c r="G986" t="s">
        <v>72</v>
      </c>
      <c r="I986" t="s">
        <v>923</v>
      </c>
      <c r="J986" t="s">
        <v>132</v>
      </c>
      <c r="K986" t="s">
        <v>924</v>
      </c>
      <c r="L986" t="s">
        <v>925</v>
      </c>
      <c r="M986" t="s">
        <v>926</v>
      </c>
      <c r="N986" t="s">
        <v>85</v>
      </c>
      <c r="O986" t="s">
        <v>199</v>
      </c>
      <c r="P986">
        <v>80156.808689259837</v>
      </c>
      <c r="Q986" t="s">
        <v>927</v>
      </c>
      <c r="R986" t="s">
        <v>75</v>
      </c>
      <c r="S986" t="s">
        <v>155</v>
      </c>
      <c r="T986" t="s">
        <v>785</v>
      </c>
      <c r="U986" t="s">
        <v>157</v>
      </c>
      <c r="V986" t="s">
        <v>157</v>
      </c>
      <c r="W986" t="s">
        <v>10731</v>
      </c>
      <c r="X986" t="s">
        <v>10739</v>
      </c>
    </row>
    <row r="987" spans="1:24">
      <c r="A987" t="s">
        <v>9</v>
      </c>
      <c r="B987" t="s">
        <v>15</v>
      </c>
      <c r="C987" t="s">
        <v>15</v>
      </c>
      <c r="D987" t="s">
        <v>117</v>
      </c>
      <c r="E987" t="s">
        <v>118</v>
      </c>
      <c r="F987" s="54">
        <v>41580</v>
      </c>
      <c r="G987" t="s">
        <v>119</v>
      </c>
      <c r="H987" t="s">
        <v>188</v>
      </c>
      <c r="I987" t="s">
        <v>981</v>
      </c>
      <c r="J987" t="s">
        <v>132</v>
      </c>
      <c r="K987" t="s">
        <v>982</v>
      </c>
      <c r="L987" t="s">
        <v>983</v>
      </c>
      <c r="M987" t="s">
        <v>984</v>
      </c>
      <c r="N987" t="s">
        <v>85</v>
      </c>
      <c r="O987" t="s">
        <v>199</v>
      </c>
      <c r="P987">
        <v>192248.32213288537</v>
      </c>
      <c r="Q987" t="s">
        <v>985</v>
      </c>
      <c r="R987" t="s">
        <v>75</v>
      </c>
      <c r="W987" t="s">
        <v>10731</v>
      </c>
      <c r="X987" t="s">
        <v>10739</v>
      </c>
    </row>
    <row r="988" spans="1:24">
      <c r="A988" t="s">
        <v>9</v>
      </c>
      <c r="B988" t="s">
        <v>15</v>
      </c>
      <c r="C988" t="s">
        <v>15</v>
      </c>
      <c r="D988" t="s">
        <v>117</v>
      </c>
      <c r="E988" t="s">
        <v>118</v>
      </c>
      <c r="F988" s="54">
        <v>41580</v>
      </c>
      <c r="G988" t="s">
        <v>119</v>
      </c>
      <c r="H988" t="s">
        <v>188</v>
      </c>
      <c r="I988" t="s">
        <v>981</v>
      </c>
      <c r="J988" t="s">
        <v>132</v>
      </c>
      <c r="K988" t="s">
        <v>982</v>
      </c>
      <c r="L988" t="s">
        <v>983</v>
      </c>
      <c r="M988" t="s">
        <v>984</v>
      </c>
      <c r="N988" t="s">
        <v>85</v>
      </c>
      <c r="O988" t="s">
        <v>199</v>
      </c>
      <c r="P988">
        <v>57372.962603455402</v>
      </c>
      <c r="Q988" t="s">
        <v>985</v>
      </c>
      <c r="R988" t="s">
        <v>75</v>
      </c>
      <c r="W988" t="s">
        <v>10731</v>
      </c>
      <c r="X988" t="s">
        <v>10739</v>
      </c>
    </row>
    <row r="989" spans="1:24">
      <c r="A989" t="s">
        <v>9</v>
      </c>
      <c r="B989" t="s">
        <v>15</v>
      </c>
      <c r="C989" t="s">
        <v>15</v>
      </c>
      <c r="D989" t="s">
        <v>117</v>
      </c>
      <c r="E989" t="s">
        <v>118</v>
      </c>
      <c r="F989" s="54">
        <v>41580</v>
      </c>
      <c r="G989" t="s">
        <v>119</v>
      </c>
      <c r="H989" t="s">
        <v>188</v>
      </c>
      <c r="I989" t="s">
        <v>981</v>
      </c>
      <c r="J989" t="s">
        <v>132</v>
      </c>
      <c r="K989" t="s">
        <v>982</v>
      </c>
      <c r="L989" t="s">
        <v>983</v>
      </c>
      <c r="M989" t="s">
        <v>984</v>
      </c>
      <c r="N989" t="s">
        <v>85</v>
      </c>
      <c r="O989" t="s">
        <v>199</v>
      </c>
      <c r="P989">
        <v>14339.32885795907</v>
      </c>
      <c r="Q989" t="s">
        <v>985</v>
      </c>
      <c r="R989" t="s">
        <v>75</v>
      </c>
      <c r="W989" t="s">
        <v>10731</v>
      </c>
      <c r="X989" t="s">
        <v>10739</v>
      </c>
    </row>
    <row r="990" spans="1:24">
      <c r="A990" t="s">
        <v>9</v>
      </c>
      <c r="B990" t="s">
        <v>15</v>
      </c>
      <c r="C990" t="s">
        <v>15</v>
      </c>
      <c r="D990" t="s">
        <v>117</v>
      </c>
      <c r="E990" t="s">
        <v>118</v>
      </c>
      <c r="F990" s="54">
        <v>41580</v>
      </c>
      <c r="G990" t="s">
        <v>119</v>
      </c>
      <c r="H990" t="s">
        <v>188</v>
      </c>
      <c r="I990" t="s">
        <v>981</v>
      </c>
      <c r="J990" t="s">
        <v>132</v>
      </c>
      <c r="K990" t="s">
        <v>982</v>
      </c>
      <c r="L990" t="s">
        <v>983</v>
      </c>
      <c r="M990" t="s">
        <v>984</v>
      </c>
      <c r="N990" t="s">
        <v>85</v>
      </c>
      <c r="O990" t="s">
        <v>199</v>
      </c>
      <c r="P990">
        <v>107570.06710583203</v>
      </c>
      <c r="Q990" t="s">
        <v>985</v>
      </c>
      <c r="R990" t="s">
        <v>75</v>
      </c>
      <c r="W990" t="s">
        <v>10731</v>
      </c>
      <c r="X990" t="s">
        <v>10739</v>
      </c>
    </row>
    <row r="991" spans="1:24">
      <c r="A991" t="s">
        <v>9</v>
      </c>
      <c r="B991" t="s">
        <v>15</v>
      </c>
      <c r="C991" t="s">
        <v>15</v>
      </c>
      <c r="D991" t="s">
        <v>117</v>
      </c>
      <c r="E991" t="s">
        <v>118</v>
      </c>
      <c r="F991" s="54">
        <v>41580</v>
      </c>
      <c r="G991" t="s">
        <v>119</v>
      </c>
      <c r="H991" t="s">
        <v>188</v>
      </c>
      <c r="I991" t="s">
        <v>981</v>
      </c>
      <c r="J991" t="s">
        <v>132</v>
      </c>
      <c r="K991" t="s">
        <v>982</v>
      </c>
      <c r="L991" t="s">
        <v>983</v>
      </c>
      <c r="M991" t="s">
        <v>984</v>
      </c>
      <c r="N991" t="s">
        <v>85</v>
      </c>
      <c r="O991" t="s">
        <v>199</v>
      </c>
      <c r="P991">
        <v>5378.7152440739437</v>
      </c>
      <c r="Q991" t="s">
        <v>985</v>
      </c>
      <c r="R991" t="s">
        <v>75</v>
      </c>
      <c r="W991" t="s">
        <v>10731</v>
      </c>
      <c r="X991" t="s">
        <v>10739</v>
      </c>
    </row>
    <row r="992" spans="1:24">
      <c r="A992" t="s">
        <v>9</v>
      </c>
      <c r="B992" t="s">
        <v>15</v>
      </c>
      <c r="C992" t="s">
        <v>15</v>
      </c>
      <c r="D992" t="s">
        <v>117</v>
      </c>
      <c r="E992" t="s">
        <v>118</v>
      </c>
      <c r="F992" s="54">
        <v>41580</v>
      </c>
      <c r="G992" t="s">
        <v>119</v>
      </c>
      <c r="H992" t="s">
        <v>188</v>
      </c>
      <c r="I992" t="s">
        <v>981</v>
      </c>
      <c r="J992" t="s">
        <v>132</v>
      </c>
      <c r="K992" t="s">
        <v>982</v>
      </c>
      <c r="L992" t="s">
        <v>983</v>
      </c>
      <c r="M992" t="s">
        <v>984</v>
      </c>
      <c r="N992" t="s">
        <v>85</v>
      </c>
      <c r="O992" t="s">
        <v>199</v>
      </c>
      <c r="P992">
        <v>32272.291464443664</v>
      </c>
      <c r="Q992" t="s">
        <v>985</v>
      </c>
      <c r="R992" t="s">
        <v>75</v>
      </c>
      <c r="W992" t="s">
        <v>10731</v>
      </c>
      <c r="X992" t="s">
        <v>10739</v>
      </c>
    </row>
    <row r="993" spans="1:24">
      <c r="A993" t="s">
        <v>3</v>
      </c>
      <c r="B993" t="s">
        <v>114</v>
      </c>
      <c r="C993" t="s">
        <v>4252</v>
      </c>
      <c r="D993" t="s">
        <v>117</v>
      </c>
      <c r="E993" t="s">
        <v>118</v>
      </c>
      <c r="F993" s="54">
        <v>41607</v>
      </c>
      <c r="G993" t="s">
        <v>72</v>
      </c>
      <c r="I993" t="s">
        <v>4547</v>
      </c>
      <c r="J993" t="s">
        <v>73</v>
      </c>
      <c r="K993" t="s">
        <v>4548</v>
      </c>
      <c r="L993" t="s">
        <v>75</v>
      </c>
      <c r="M993" t="s">
        <v>122</v>
      </c>
      <c r="N993" t="s">
        <v>85</v>
      </c>
      <c r="O993" t="s">
        <v>85</v>
      </c>
      <c r="P993">
        <v>-11027.7325</v>
      </c>
      <c r="Q993" t="s">
        <v>4549</v>
      </c>
      <c r="R993" t="s">
        <v>75</v>
      </c>
      <c r="W993" t="s">
        <v>10731</v>
      </c>
      <c r="X993" t="s">
        <v>10737</v>
      </c>
    </row>
    <row r="994" spans="1:24">
      <c r="A994" t="s">
        <v>3</v>
      </c>
      <c r="B994" t="s">
        <v>114</v>
      </c>
      <c r="C994" t="s">
        <v>4252</v>
      </c>
      <c r="D994" t="s">
        <v>117</v>
      </c>
      <c r="E994" t="s">
        <v>118</v>
      </c>
      <c r="F994" s="54">
        <v>41607</v>
      </c>
      <c r="G994" t="s">
        <v>125</v>
      </c>
      <c r="I994" t="s">
        <v>4547</v>
      </c>
      <c r="J994" t="s">
        <v>73</v>
      </c>
      <c r="K994" t="s">
        <v>4548</v>
      </c>
      <c r="L994" t="s">
        <v>75</v>
      </c>
      <c r="M994" t="s">
        <v>122</v>
      </c>
      <c r="N994" t="s">
        <v>85</v>
      </c>
      <c r="O994" t="s">
        <v>85</v>
      </c>
      <c r="P994">
        <v>-81685.712400000004</v>
      </c>
      <c r="Q994" t="s">
        <v>4549</v>
      </c>
      <c r="R994" t="s">
        <v>75</v>
      </c>
      <c r="W994" t="s">
        <v>10731</v>
      </c>
      <c r="X994" t="s">
        <v>10737</v>
      </c>
    </row>
    <row r="995" spans="1:24">
      <c r="A995" t="s">
        <v>3</v>
      </c>
      <c r="B995" t="s">
        <v>114</v>
      </c>
      <c r="C995" t="s">
        <v>4252</v>
      </c>
      <c r="D995" t="s">
        <v>117</v>
      </c>
      <c r="E995" t="s">
        <v>118</v>
      </c>
      <c r="F995" s="54">
        <v>41607</v>
      </c>
      <c r="G995" t="s">
        <v>125</v>
      </c>
      <c r="I995" t="s">
        <v>4547</v>
      </c>
      <c r="J995" t="s">
        <v>73</v>
      </c>
      <c r="K995" t="s">
        <v>4548</v>
      </c>
      <c r="L995" t="s">
        <v>75</v>
      </c>
      <c r="M995" t="s">
        <v>122</v>
      </c>
      <c r="N995" t="s">
        <v>85</v>
      </c>
      <c r="O995" t="s">
        <v>85</v>
      </c>
      <c r="P995">
        <v>32053.162517864468</v>
      </c>
      <c r="Q995" t="s">
        <v>4549</v>
      </c>
      <c r="R995" t="s">
        <v>75</v>
      </c>
      <c r="W995" t="s">
        <v>10731</v>
      </c>
      <c r="X995" t="s">
        <v>10737</v>
      </c>
    </row>
    <row r="996" spans="1:24">
      <c r="A996" t="s">
        <v>3</v>
      </c>
      <c r="B996" t="s">
        <v>114</v>
      </c>
      <c r="C996" t="s">
        <v>4252</v>
      </c>
      <c r="D996" t="s">
        <v>117</v>
      </c>
      <c r="E996" t="s">
        <v>118</v>
      </c>
      <c r="F996" s="54">
        <v>41607</v>
      </c>
      <c r="G996" t="s">
        <v>72</v>
      </c>
      <c r="I996" t="s">
        <v>4547</v>
      </c>
      <c r="J996" t="s">
        <v>73</v>
      </c>
      <c r="K996" t="s">
        <v>4548</v>
      </c>
      <c r="L996" t="s">
        <v>75</v>
      </c>
      <c r="M996" t="s">
        <v>122</v>
      </c>
      <c r="N996" t="s">
        <v>85</v>
      </c>
      <c r="O996" t="s">
        <v>85</v>
      </c>
      <c r="P996">
        <v>11018.092097825664</v>
      </c>
      <c r="Q996" t="s">
        <v>4549</v>
      </c>
      <c r="R996" t="s">
        <v>75</v>
      </c>
      <c r="W996" t="s">
        <v>10731</v>
      </c>
      <c r="X996" t="s">
        <v>10737</v>
      </c>
    </row>
    <row r="997" spans="1:24">
      <c r="A997" t="s">
        <v>3</v>
      </c>
      <c r="B997" t="s">
        <v>114</v>
      </c>
      <c r="C997" t="s">
        <v>4252</v>
      </c>
      <c r="D997" t="s">
        <v>117</v>
      </c>
      <c r="E997" t="s">
        <v>118</v>
      </c>
      <c r="F997" s="54">
        <v>41607</v>
      </c>
      <c r="G997" t="s">
        <v>125</v>
      </c>
      <c r="I997" t="s">
        <v>4547</v>
      </c>
      <c r="J997" t="s">
        <v>73</v>
      </c>
      <c r="K997" t="s">
        <v>4548</v>
      </c>
      <c r="L997" t="s">
        <v>75</v>
      </c>
      <c r="M997" t="s">
        <v>122</v>
      </c>
      <c r="N997" t="s">
        <v>85</v>
      </c>
      <c r="O997" t="s">
        <v>85</v>
      </c>
      <c r="P997">
        <v>22638.903450505539</v>
      </c>
      <c r="Q997" t="s">
        <v>4549</v>
      </c>
      <c r="R997" t="s">
        <v>75</v>
      </c>
      <c r="W997" t="s">
        <v>10731</v>
      </c>
      <c r="X997" t="s">
        <v>10737</v>
      </c>
    </row>
    <row r="998" spans="1:24">
      <c r="A998" t="s">
        <v>3</v>
      </c>
      <c r="B998" t="s">
        <v>114</v>
      </c>
      <c r="C998" t="s">
        <v>4252</v>
      </c>
      <c r="D998" t="s">
        <v>117</v>
      </c>
      <c r="E998" t="s">
        <v>118</v>
      </c>
      <c r="F998" s="54">
        <v>41607</v>
      </c>
      <c r="G998" t="s">
        <v>125</v>
      </c>
      <c r="I998" t="s">
        <v>4547</v>
      </c>
      <c r="J998" t="s">
        <v>73</v>
      </c>
      <c r="K998" t="s">
        <v>4548</v>
      </c>
      <c r="L998" t="s">
        <v>75</v>
      </c>
      <c r="M998" t="s">
        <v>122</v>
      </c>
      <c r="N998" t="s">
        <v>85</v>
      </c>
      <c r="O998" t="s">
        <v>85</v>
      </c>
      <c r="P998">
        <v>18590.834260361393</v>
      </c>
      <c r="Q998" t="s">
        <v>4549</v>
      </c>
      <c r="R998" t="s">
        <v>75</v>
      </c>
      <c r="W998" t="s">
        <v>10731</v>
      </c>
      <c r="X998" t="s">
        <v>10737</v>
      </c>
    </row>
    <row r="999" spans="1:24">
      <c r="A999" t="s">
        <v>9</v>
      </c>
      <c r="B999" t="s">
        <v>10</v>
      </c>
      <c r="C999" t="s">
        <v>1187</v>
      </c>
      <c r="D999" t="s">
        <v>117</v>
      </c>
      <c r="E999" t="s">
        <v>118</v>
      </c>
      <c r="F999" s="54">
        <v>41593</v>
      </c>
      <c r="G999" t="s">
        <v>72</v>
      </c>
      <c r="I999" t="s">
        <v>2434</v>
      </c>
      <c r="J999" t="s">
        <v>132</v>
      </c>
      <c r="K999" t="s">
        <v>2435</v>
      </c>
      <c r="L999" t="s">
        <v>238</v>
      </c>
      <c r="M999" t="s">
        <v>76</v>
      </c>
      <c r="N999" t="s">
        <v>85</v>
      </c>
      <c r="O999" t="s">
        <v>85</v>
      </c>
      <c r="P999">
        <v>219.45</v>
      </c>
      <c r="Q999" t="s">
        <v>2436</v>
      </c>
      <c r="R999" t="s">
        <v>75</v>
      </c>
      <c r="W999" t="s">
        <v>10729</v>
      </c>
      <c r="X999" t="s">
        <v>10737</v>
      </c>
    </row>
    <row r="1000" spans="1:24">
      <c r="A1000" t="s">
        <v>3</v>
      </c>
      <c r="B1000" t="s">
        <v>114</v>
      </c>
      <c r="C1000" t="s">
        <v>333</v>
      </c>
      <c r="D1000" t="s">
        <v>117</v>
      </c>
      <c r="E1000" t="s">
        <v>118</v>
      </c>
      <c r="F1000" s="54">
        <v>41592</v>
      </c>
      <c r="G1000" t="s">
        <v>119</v>
      </c>
      <c r="I1000" t="s">
        <v>596</v>
      </c>
      <c r="J1000" t="s">
        <v>73</v>
      </c>
      <c r="K1000" t="s">
        <v>597</v>
      </c>
      <c r="L1000" t="s">
        <v>4448</v>
      </c>
      <c r="M1000" t="s">
        <v>4449</v>
      </c>
      <c r="N1000" t="s">
        <v>85</v>
      </c>
      <c r="O1000" t="s">
        <v>85</v>
      </c>
      <c r="P1000">
        <v>3994.2408</v>
      </c>
      <c r="Q1000" t="s">
        <v>598</v>
      </c>
      <c r="R1000" t="s">
        <v>75</v>
      </c>
      <c r="W1000" t="s">
        <v>10729</v>
      </c>
      <c r="X1000" t="s">
        <v>85</v>
      </c>
    </row>
    <row r="1001" spans="1:24">
      <c r="A1001" t="s">
        <v>3</v>
      </c>
      <c r="B1001" t="s">
        <v>4</v>
      </c>
      <c r="C1001" t="s">
        <v>4</v>
      </c>
      <c r="D1001" t="s">
        <v>117</v>
      </c>
      <c r="E1001" t="s">
        <v>118</v>
      </c>
      <c r="F1001" s="54">
        <v>41592</v>
      </c>
      <c r="G1001" t="s">
        <v>119</v>
      </c>
      <c r="I1001" t="s">
        <v>608</v>
      </c>
      <c r="J1001" t="s">
        <v>73</v>
      </c>
      <c r="K1001" t="s">
        <v>609</v>
      </c>
      <c r="L1001" t="s">
        <v>610</v>
      </c>
      <c r="M1001" t="s">
        <v>611</v>
      </c>
      <c r="N1001" t="s">
        <v>85</v>
      </c>
      <c r="O1001" t="s">
        <v>85</v>
      </c>
      <c r="P1001">
        <v>3950.5300999999999</v>
      </c>
      <c r="Q1001" t="s">
        <v>612</v>
      </c>
      <c r="R1001" t="s">
        <v>75</v>
      </c>
      <c r="W1001" t="s">
        <v>10729</v>
      </c>
      <c r="X1001" t="s">
        <v>85</v>
      </c>
    </row>
    <row r="1002" spans="1:24">
      <c r="A1002" t="s">
        <v>3</v>
      </c>
      <c r="B1002" t="s">
        <v>8</v>
      </c>
      <c r="C1002" t="s">
        <v>635</v>
      </c>
      <c r="D1002" t="s">
        <v>117</v>
      </c>
      <c r="E1002" t="s">
        <v>118</v>
      </c>
      <c r="F1002" s="54">
        <v>41592</v>
      </c>
      <c r="G1002" t="s">
        <v>119</v>
      </c>
      <c r="H1002" t="s">
        <v>636</v>
      </c>
      <c r="I1002" t="s">
        <v>637</v>
      </c>
      <c r="J1002" t="s">
        <v>73</v>
      </c>
      <c r="K1002" t="s">
        <v>638</v>
      </c>
      <c r="L1002" t="s">
        <v>639</v>
      </c>
      <c r="M1002" t="s">
        <v>640</v>
      </c>
      <c r="N1002" t="s">
        <v>85</v>
      </c>
      <c r="O1002" t="s">
        <v>85</v>
      </c>
      <c r="P1002">
        <v>69773.161399999997</v>
      </c>
      <c r="Q1002" t="s">
        <v>641</v>
      </c>
      <c r="R1002" t="s">
        <v>75</v>
      </c>
      <c r="W1002" t="s">
        <v>10729</v>
      </c>
      <c r="X1002" t="s">
        <v>85</v>
      </c>
    </row>
    <row r="1003" spans="1:24">
      <c r="A1003" t="s">
        <v>3</v>
      </c>
      <c r="B1003" t="s">
        <v>112</v>
      </c>
      <c r="C1003" t="s">
        <v>269</v>
      </c>
      <c r="D1003" t="s">
        <v>117</v>
      </c>
      <c r="E1003" t="s">
        <v>118</v>
      </c>
      <c r="F1003" s="54">
        <v>41592</v>
      </c>
      <c r="G1003" t="s">
        <v>72</v>
      </c>
      <c r="H1003" t="s">
        <v>1538</v>
      </c>
      <c r="I1003" t="s">
        <v>599</v>
      </c>
      <c r="J1003" t="s">
        <v>73</v>
      </c>
      <c r="K1003" t="s">
        <v>600</v>
      </c>
      <c r="L1003" t="s">
        <v>2439</v>
      </c>
      <c r="M1003" t="s">
        <v>2440</v>
      </c>
      <c r="N1003" t="s">
        <v>85</v>
      </c>
      <c r="O1003" t="s">
        <v>85</v>
      </c>
      <c r="P1003">
        <v>757.09619999999995</v>
      </c>
      <c r="Q1003" t="s">
        <v>601</v>
      </c>
      <c r="R1003" t="s">
        <v>75</v>
      </c>
      <c r="W1003" t="s">
        <v>10729</v>
      </c>
      <c r="X1003" t="s">
        <v>85</v>
      </c>
    </row>
    <row r="1004" spans="1:24">
      <c r="A1004" t="s">
        <v>3</v>
      </c>
      <c r="B1004" t="s">
        <v>112</v>
      </c>
      <c r="C1004" t="s">
        <v>269</v>
      </c>
      <c r="D1004" t="s">
        <v>117</v>
      </c>
      <c r="E1004" t="s">
        <v>118</v>
      </c>
      <c r="F1004" s="54">
        <v>41592</v>
      </c>
      <c r="G1004" t="s">
        <v>72</v>
      </c>
      <c r="H1004" t="s">
        <v>1538</v>
      </c>
      <c r="I1004" t="s">
        <v>599</v>
      </c>
      <c r="J1004" t="s">
        <v>73</v>
      </c>
      <c r="K1004" t="s">
        <v>600</v>
      </c>
      <c r="L1004" t="s">
        <v>2439</v>
      </c>
      <c r="M1004" t="s">
        <v>2440</v>
      </c>
      <c r="N1004" t="s">
        <v>85</v>
      </c>
      <c r="O1004" t="s">
        <v>85</v>
      </c>
      <c r="P1004">
        <v>1135.6443999999999</v>
      </c>
      <c r="Q1004" t="s">
        <v>601</v>
      </c>
      <c r="R1004" t="s">
        <v>75</v>
      </c>
      <c r="W1004" t="s">
        <v>10729</v>
      </c>
      <c r="X1004" t="s">
        <v>85</v>
      </c>
    </row>
    <row r="1005" spans="1:24">
      <c r="A1005" t="s">
        <v>3</v>
      </c>
      <c r="B1005" t="s">
        <v>112</v>
      </c>
      <c r="C1005" t="s">
        <v>269</v>
      </c>
      <c r="D1005" t="s">
        <v>117</v>
      </c>
      <c r="E1005" t="s">
        <v>118</v>
      </c>
      <c r="F1005" s="54">
        <v>41592</v>
      </c>
      <c r="G1005" t="s">
        <v>72</v>
      </c>
      <c r="H1005" t="s">
        <v>1538</v>
      </c>
      <c r="I1005" t="s">
        <v>599</v>
      </c>
      <c r="J1005" t="s">
        <v>73</v>
      </c>
      <c r="K1005" t="s">
        <v>600</v>
      </c>
      <c r="L1005" t="s">
        <v>2439</v>
      </c>
      <c r="M1005" t="s">
        <v>2440</v>
      </c>
      <c r="N1005" t="s">
        <v>85</v>
      </c>
      <c r="O1005" t="s">
        <v>85</v>
      </c>
      <c r="P1005">
        <v>757.09619999999995</v>
      </c>
      <c r="Q1005" t="s">
        <v>601</v>
      </c>
      <c r="R1005" t="s">
        <v>75</v>
      </c>
      <c r="W1005" t="s">
        <v>10729</v>
      </c>
      <c r="X1005" t="s">
        <v>85</v>
      </c>
    </row>
    <row r="1006" spans="1:24">
      <c r="A1006" t="s">
        <v>3</v>
      </c>
      <c r="B1006" t="s">
        <v>113</v>
      </c>
      <c r="C1006" t="s">
        <v>3158</v>
      </c>
      <c r="D1006" t="s">
        <v>117</v>
      </c>
      <c r="E1006" t="s">
        <v>118</v>
      </c>
      <c r="F1006" s="54">
        <v>41603</v>
      </c>
      <c r="G1006" t="s">
        <v>119</v>
      </c>
      <c r="I1006" t="s">
        <v>3159</v>
      </c>
      <c r="J1006" t="s">
        <v>73</v>
      </c>
      <c r="K1006" t="s">
        <v>3160</v>
      </c>
      <c r="L1006" t="s">
        <v>3161</v>
      </c>
      <c r="M1006" t="s">
        <v>3162</v>
      </c>
      <c r="N1006" t="s">
        <v>85</v>
      </c>
      <c r="O1006" t="s">
        <v>85</v>
      </c>
      <c r="P1006">
        <v>11904</v>
      </c>
      <c r="Q1006" t="s">
        <v>3163</v>
      </c>
      <c r="R1006" t="s">
        <v>75</v>
      </c>
      <c r="W1006" t="s">
        <v>10730</v>
      </c>
      <c r="X1006" t="s">
        <v>85</v>
      </c>
    </row>
    <row r="1007" spans="1:24">
      <c r="A1007" t="s">
        <v>3</v>
      </c>
      <c r="B1007" t="s">
        <v>113</v>
      </c>
      <c r="C1007" t="s">
        <v>3158</v>
      </c>
      <c r="D1007" t="s">
        <v>117</v>
      </c>
      <c r="E1007" t="s">
        <v>118</v>
      </c>
      <c r="F1007" s="54">
        <v>41603</v>
      </c>
      <c r="G1007" t="s">
        <v>119</v>
      </c>
      <c r="I1007" t="s">
        <v>3159</v>
      </c>
      <c r="J1007" t="s">
        <v>73</v>
      </c>
      <c r="K1007" t="s">
        <v>3160</v>
      </c>
      <c r="L1007" t="s">
        <v>3161</v>
      </c>
      <c r="M1007" t="s">
        <v>3162</v>
      </c>
      <c r="N1007" t="s">
        <v>85</v>
      </c>
      <c r="O1007" t="s">
        <v>85</v>
      </c>
      <c r="P1007">
        <v>33480</v>
      </c>
      <c r="Q1007" t="s">
        <v>3163</v>
      </c>
      <c r="R1007" t="s">
        <v>75</v>
      </c>
      <c r="W1007" t="s">
        <v>10730</v>
      </c>
      <c r="X1007" t="s">
        <v>85</v>
      </c>
    </row>
    <row r="1008" spans="1:24">
      <c r="A1008" t="s">
        <v>3</v>
      </c>
      <c r="B1008" t="s">
        <v>113</v>
      </c>
      <c r="C1008" t="s">
        <v>3158</v>
      </c>
      <c r="D1008" t="s">
        <v>117</v>
      </c>
      <c r="E1008" t="s">
        <v>118</v>
      </c>
      <c r="F1008" s="54">
        <v>41603</v>
      </c>
      <c r="G1008" t="s">
        <v>119</v>
      </c>
      <c r="I1008" t="s">
        <v>3159</v>
      </c>
      <c r="J1008" t="s">
        <v>73</v>
      </c>
      <c r="K1008" t="s">
        <v>3160</v>
      </c>
      <c r="L1008" t="s">
        <v>3161</v>
      </c>
      <c r="M1008" t="s">
        <v>3162</v>
      </c>
      <c r="N1008" t="s">
        <v>85</v>
      </c>
      <c r="O1008" t="s">
        <v>85</v>
      </c>
      <c r="P1008">
        <v>40920</v>
      </c>
      <c r="Q1008" t="s">
        <v>3163</v>
      </c>
      <c r="R1008" t="s">
        <v>75</v>
      </c>
      <c r="W1008" t="s">
        <v>10730</v>
      </c>
      <c r="X1008" t="s">
        <v>85</v>
      </c>
    </row>
    <row r="1009" spans="1:24">
      <c r="A1009" t="s">
        <v>3</v>
      </c>
      <c r="B1009" t="s">
        <v>13</v>
      </c>
      <c r="C1009" t="s">
        <v>217</v>
      </c>
      <c r="D1009" t="s">
        <v>117</v>
      </c>
      <c r="E1009" t="s">
        <v>118</v>
      </c>
      <c r="F1009" s="54">
        <v>41603</v>
      </c>
      <c r="G1009" t="s">
        <v>72</v>
      </c>
      <c r="H1009" t="s">
        <v>3119</v>
      </c>
      <c r="I1009" t="s">
        <v>3120</v>
      </c>
      <c r="J1009" t="s">
        <v>73</v>
      </c>
      <c r="K1009" t="s">
        <v>3121</v>
      </c>
      <c r="L1009" t="s">
        <v>3122</v>
      </c>
      <c r="M1009" t="s">
        <v>3123</v>
      </c>
      <c r="N1009" t="s">
        <v>213</v>
      </c>
      <c r="O1009" t="s">
        <v>85</v>
      </c>
      <c r="P1009">
        <v>4600</v>
      </c>
      <c r="Q1009" t="s">
        <v>3124</v>
      </c>
      <c r="R1009" t="s">
        <v>75</v>
      </c>
      <c r="W1009" t="s">
        <v>10729</v>
      </c>
      <c r="X1009" t="s">
        <v>10737</v>
      </c>
    </row>
    <row r="1010" spans="1:24">
      <c r="A1010" t="s">
        <v>3</v>
      </c>
      <c r="B1010" t="s">
        <v>113</v>
      </c>
      <c r="C1010" t="s">
        <v>3158</v>
      </c>
      <c r="D1010" t="s">
        <v>117</v>
      </c>
      <c r="E1010" t="s">
        <v>118</v>
      </c>
      <c r="F1010" s="54">
        <v>41603</v>
      </c>
      <c r="G1010" t="s">
        <v>119</v>
      </c>
      <c r="I1010" t="s">
        <v>3159</v>
      </c>
      <c r="J1010" t="s">
        <v>73</v>
      </c>
      <c r="K1010" t="s">
        <v>3160</v>
      </c>
      <c r="L1010" t="s">
        <v>3161</v>
      </c>
      <c r="M1010" t="s">
        <v>3162</v>
      </c>
      <c r="N1010" t="s">
        <v>85</v>
      </c>
      <c r="O1010" t="s">
        <v>85</v>
      </c>
      <c r="P1010">
        <v>53.94</v>
      </c>
      <c r="Q1010" t="s">
        <v>3163</v>
      </c>
      <c r="R1010" t="s">
        <v>75</v>
      </c>
      <c r="W1010" t="s">
        <v>10730</v>
      </c>
      <c r="X1010" t="s">
        <v>85</v>
      </c>
    </row>
    <row r="1011" spans="1:24">
      <c r="A1011" t="s">
        <v>3</v>
      </c>
      <c r="B1011" t="s">
        <v>114</v>
      </c>
      <c r="C1011" t="s">
        <v>1221</v>
      </c>
      <c r="D1011" t="s">
        <v>117</v>
      </c>
      <c r="E1011" t="s">
        <v>118</v>
      </c>
      <c r="F1011" s="54">
        <v>41603</v>
      </c>
      <c r="G1011" t="s">
        <v>125</v>
      </c>
      <c r="H1011" t="s">
        <v>1646</v>
      </c>
      <c r="I1011" t="s">
        <v>3153</v>
      </c>
      <c r="J1011" t="s">
        <v>73</v>
      </c>
      <c r="K1011" t="s">
        <v>3154</v>
      </c>
      <c r="L1011" t="s">
        <v>3155</v>
      </c>
      <c r="M1011" t="s">
        <v>3156</v>
      </c>
      <c r="N1011" t="s">
        <v>85</v>
      </c>
      <c r="O1011" t="s">
        <v>85</v>
      </c>
      <c r="P1011">
        <v>73300.706900000005</v>
      </c>
      <c r="Q1011" t="s">
        <v>3157</v>
      </c>
      <c r="R1011" t="s">
        <v>75</v>
      </c>
      <c r="W1011" t="s">
        <v>10730</v>
      </c>
      <c r="X1011" t="s">
        <v>85</v>
      </c>
    </row>
    <row r="1012" spans="1:24">
      <c r="A1012" t="s">
        <v>5</v>
      </c>
      <c r="B1012" t="s">
        <v>16</v>
      </c>
      <c r="C1012" t="s">
        <v>866</v>
      </c>
      <c r="D1012" t="s">
        <v>117</v>
      </c>
      <c r="E1012" t="s">
        <v>118</v>
      </c>
      <c r="F1012" s="54">
        <v>41603</v>
      </c>
      <c r="G1012" t="s">
        <v>72</v>
      </c>
      <c r="I1012" t="s">
        <v>3175</v>
      </c>
      <c r="J1012" t="s">
        <v>74</v>
      </c>
      <c r="K1012" t="s">
        <v>3176</v>
      </c>
      <c r="L1012" t="s">
        <v>1308</v>
      </c>
      <c r="M1012" t="s">
        <v>1309</v>
      </c>
      <c r="N1012" t="s">
        <v>85</v>
      </c>
      <c r="O1012" t="s">
        <v>85</v>
      </c>
      <c r="P1012">
        <v>565.01430000000005</v>
      </c>
      <c r="Q1012" t="s">
        <v>3177</v>
      </c>
      <c r="R1012" t="s">
        <v>75</v>
      </c>
      <c r="W1012" t="s">
        <v>10729</v>
      </c>
      <c r="X1012" t="s">
        <v>85</v>
      </c>
    </row>
    <row r="1013" spans="1:24">
      <c r="A1013" t="s">
        <v>3</v>
      </c>
      <c r="B1013" t="s">
        <v>112</v>
      </c>
      <c r="C1013" t="s">
        <v>269</v>
      </c>
      <c r="D1013" t="s">
        <v>117</v>
      </c>
      <c r="E1013" t="s">
        <v>118</v>
      </c>
      <c r="F1013" s="54">
        <v>41603</v>
      </c>
      <c r="G1013" t="s">
        <v>119</v>
      </c>
      <c r="H1013" t="s">
        <v>1514</v>
      </c>
      <c r="I1013" t="s">
        <v>3074</v>
      </c>
      <c r="J1013" t="s">
        <v>73</v>
      </c>
      <c r="K1013" t="s">
        <v>3075</v>
      </c>
      <c r="L1013" t="s">
        <v>3076</v>
      </c>
      <c r="M1013" t="s">
        <v>3077</v>
      </c>
      <c r="N1013" t="s">
        <v>85</v>
      </c>
      <c r="O1013" t="s">
        <v>85</v>
      </c>
      <c r="P1013">
        <v>4078.3033999999998</v>
      </c>
      <c r="Q1013" t="s">
        <v>3078</v>
      </c>
      <c r="R1013" t="s">
        <v>75</v>
      </c>
      <c r="W1013" t="s">
        <v>10729</v>
      </c>
      <c r="X1013" t="s">
        <v>85</v>
      </c>
    </row>
    <row r="1014" spans="1:24">
      <c r="A1014" t="s">
        <v>3</v>
      </c>
      <c r="B1014" t="s">
        <v>112</v>
      </c>
      <c r="C1014" t="s">
        <v>269</v>
      </c>
      <c r="D1014" t="s">
        <v>117</v>
      </c>
      <c r="E1014" t="s">
        <v>118</v>
      </c>
      <c r="F1014" s="54">
        <v>41603</v>
      </c>
      <c r="G1014" t="s">
        <v>119</v>
      </c>
      <c r="H1014" t="s">
        <v>2987</v>
      </c>
      <c r="I1014" t="s">
        <v>3069</v>
      </c>
      <c r="J1014" t="s">
        <v>73</v>
      </c>
      <c r="K1014" t="s">
        <v>3070</v>
      </c>
      <c r="L1014" t="s">
        <v>3071</v>
      </c>
      <c r="M1014" t="s">
        <v>3072</v>
      </c>
      <c r="N1014" t="s">
        <v>85</v>
      </c>
      <c r="O1014" t="s">
        <v>85</v>
      </c>
      <c r="P1014">
        <v>39272.6754</v>
      </c>
      <c r="Q1014" t="s">
        <v>3073</v>
      </c>
      <c r="R1014" t="s">
        <v>75</v>
      </c>
      <c r="W1014" t="s">
        <v>10729</v>
      </c>
      <c r="X1014" t="s">
        <v>10737</v>
      </c>
    </row>
    <row r="1015" spans="1:24">
      <c r="A1015" t="s">
        <v>3</v>
      </c>
      <c r="B1015" t="s">
        <v>114</v>
      </c>
      <c r="C1015" t="s">
        <v>1221</v>
      </c>
      <c r="D1015" t="s">
        <v>117</v>
      </c>
      <c r="E1015" t="s">
        <v>118</v>
      </c>
      <c r="F1015" s="54">
        <v>41603</v>
      </c>
      <c r="G1015" t="s">
        <v>125</v>
      </c>
      <c r="H1015" t="s">
        <v>1646</v>
      </c>
      <c r="I1015" t="s">
        <v>3153</v>
      </c>
      <c r="J1015" t="s">
        <v>73</v>
      </c>
      <c r="K1015" t="s">
        <v>3154</v>
      </c>
      <c r="L1015" t="s">
        <v>3155</v>
      </c>
      <c r="M1015" t="s">
        <v>3156</v>
      </c>
      <c r="N1015" t="s">
        <v>85</v>
      </c>
      <c r="O1015" t="s">
        <v>85</v>
      </c>
      <c r="P1015">
        <v>44002.1751</v>
      </c>
      <c r="Q1015" t="s">
        <v>3157</v>
      </c>
      <c r="R1015" t="s">
        <v>75</v>
      </c>
      <c r="W1015" t="s">
        <v>10730</v>
      </c>
      <c r="X1015" t="s">
        <v>85</v>
      </c>
    </row>
    <row r="1016" spans="1:24">
      <c r="A1016" t="s">
        <v>3</v>
      </c>
      <c r="B1016" t="s">
        <v>114</v>
      </c>
      <c r="C1016" t="s">
        <v>1221</v>
      </c>
      <c r="D1016" t="s">
        <v>117</v>
      </c>
      <c r="E1016" t="s">
        <v>118</v>
      </c>
      <c r="F1016" s="54">
        <v>41603</v>
      </c>
      <c r="G1016" t="s">
        <v>125</v>
      </c>
      <c r="H1016" t="s">
        <v>1646</v>
      </c>
      <c r="I1016" t="s">
        <v>3153</v>
      </c>
      <c r="J1016" t="s">
        <v>73</v>
      </c>
      <c r="K1016" t="s">
        <v>3154</v>
      </c>
      <c r="L1016" t="s">
        <v>3155</v>
      </c>
      <c r="M1016" t="s">
        <v>3156</v>
      </c>
      <c r="N1016" t="s">
        <v>85</v>
      </c>
      <c r="O1016" t="s">
        <v>85</v>
      </c>
      <c r="P1016">
        <v>66.612300000000005</v>
      </c>
      <c r="Q1016" t="s">
        <v>3157</v>
      </c>
      <c r="R1016" t="s">
        <v>75</v>
      </c>
      <c r="W1016" t="s">
        <v>10730</v>
      </c>
      <c r="X1016" t="s">
        <v>85</v>
      </c>
    </row>
    <row r="1017" spans="1:24">
      <c r="A1017" t="s">
        <v>3</v>
      </c>
      <c r="B1017" t="s">
        <v>114</v>
      </c>
      <c r="C1017" t="s">
        <v>1221</v>
      </c>
      <c r="D1017" t="s">
        <v>117</v>
      </c>
      <c r="E1017" t="s">
        <v>118</v>
      </c>
      <c r="F1017" s="54">
        <v>41603</v>
      </c>
      <c r="G1017" t="s">
        <v>125</v>
      </c>
      <c r="H1017" t="s">
        <v>1646</v>
      </c>
      <c r="I1017" t="s">
        <v>3153</v>
      </c>
      <c r="J1017" t="s">
        <v>73</v>
      </c>
      <c r="K1017" t="s">
        <v>3154</v>
      </c>
      <c r="L1017" t="s">
        <v>3155</v>
      </c>
      <c r="M1017" t="s">
        <v>3156</v>
      </c>
      <c r="N1017" t="s">
        <v>85</v>
      </c>
      <c r="O1017" t="s">
        <v>85</v>
      </c>
      <c r="P1017">
        <v>72.05</v>
      </c>
      <c r="Q1017" t="s">
        <v>3157</v>
      </c>
      <c r="R1017" t="s">
        <v>75</v>
      </c>
      <c r="W1017" t="s">
        <v>10730</v>
      </c>
      <c r="X1017" t="s">
        <v>85</v>
      </c>
    </row>
    <row r="1018" spans="1:24">
      <c r="A1018" t="s">
        <v>3</v>
      </c>
      <c r="B1018" t="s">
        <v>8</v>
      </c>
      <c r="C1018" t="s">
        <v>392</v>
      </c>
      <c r="D1018" t="s">
        <v>117</v>
      </c>
      <c r="E1018" t="s">
        <v>118</v>
      </c>
      <c r="F1018" s="54">
        <v>41603</v>
      </c>
      <c r="G1018" t="s">
        <v>72</v>
      </c>
      <c r="I1018" t="s">
        <v>3164</v>
      </c>
      <c r="J1018" t="s">
        <v>73</v>
      </c>
      <c r="K1018" t="s">
        <v>3165</v>
      </c>
      <c r="L1018" t="s">
        <v>238</v>
      </c>
      <c r="M1018" t="s">
        <v>76</v>
      </c>
      <c r="N1018" t="s">
        <v>85</v>
      </c>
      <c r="O1018" t="s">
        <v>85</v>
      </c>
      <c r="P1018">
        <v>5196.6000000000004</v>
      </c>
      <c r="Q1018" t="s">
        <v>3166</v>
      </c>
      <c r="R1018" t="s">
        <v>75</v>
      </c>
      <c r="W1018" t="s">
        <v>10729</v>
      </c>
      <c r="X1018" t="s">
        <v>10737</v>
      </c>
    </row>
    <row r="1019" spans="1:24">
      <c r="A1019" t="s">
        <v>3</v>
      </c>
      <c r="B1019" t="s">
        <v>8</v>
      </c>
      <c r="C1019" t="s">
        <v>392</v>
      </c>
      <c r="D1019" t="s">
        <v>117</v>
      </c>
      <c r="E1019" t="s">
        <v>118</v>
      </c>
      <c r="F1019" s="54">
        <v>41603</v>
      </c>
      <c r="G1019" t="s">
        <v>72</v>
      </c>
      <c r="I1019" t="s">
        <v>3164</v>
      </c>
      <c r="J1019" t="s">
        <v>73</v>
      </c>
      <c r="K1019" t="s">
        <v>3165</v>
      </c>
      <c r="L1019" t="s">
        <v>238</v>
      </c>
      <c r="M1019" t="s">
        <v>76</v>
      </c>
      <c r="N1019" t="s">
        <v>85</v>
      </c>
      <c r="O1019" t="s">
        <v>85</v>
      </c>
      <c r="P1019">
        <v>5846.18</v>
      </c>
      <c r="Q1019" t="s">
        <v>3166</v>
      </c>
      <c r="R1019" t="s">
        <v>75</v>
      </c>
      <c r="W1019" t="s">
        <v>10729</v>
      </c>
      <c r="X1019" t="s">
        <v>10737</v>
      </c>
    </row>
    <row r="1020" spans="1:24">
      <c r="A1020" t="s">
        <v>3</v>
      </c>
      <c r="B1020" t="s">
        <v>4</v>
      </c>
      <c r="C1020" t="s">
        <v>4</v>
      </c>
      <c r="D1020" t="s">
        <v>117</v>
      </c>
      <c r="E1020" t="s">
        <v>118</v>
      </c>
      <c r="F1020" s="54">
        <v>41603</v>
      </c>
      <c r="G1020" t="s">
        <v>72</v>
      </c>
      <c r="I1020" t="s">
        <v>3085</v>
      </c>
      <c r="J1020" t="s">
        <v>73</v>
      </c>
      <c r="K1020" t="s">
        <v>3086</v>
      </c>
      <c r="L1020" t="s">
        <v>3087</v>
      </c>
      <c r="M1020" t="s">
        <v>3088</v>
      </c>
      <c r="N1020" t="s">
        <v>85</v>
      </c>
      <c r="O1020" t="s">
        <v>85</v>
      </c>
      <c r="P1020">
        <v>49902.120799999997</v>
      </c>
      <c r="Q1020" t="s">
        <v>3089</v>
      </c>
      <c r="R1020" t="s">
        <v>75</v>
      </c>
      <c r="W1020" t="s">
        <v>10730</v>
      </c>
      <c r="X1020" t="s">
        <v>85</v>
      </c>
    </row>
    <row r="1021" spans="1:24">
      <c r="A1021" t="s">
        <v>9</v>
      </c>
      <c r="B1021" t="s">
        <v>14</v>
      </c>
      <c r="C1021" t="s">
        <v>14</v>
      </c>
      <c r="D1021" t="s">
        <v>117</v>
      </c>
      <c r="E1021" t="s">
        <v>118</v>
      </c>
      <c r="F1021" s="54">
        <v>41597</v>
      </c>
      <c r="G1021" t="s">
        <v>72</v>
      </c>
      <c r="H1021" t="s">
        <v>208</v>
      </c>
      <c r="I1021" t="s">
        <v>5693</v>
      </c>
      <c r="J1021" t="s">
        <v>132</v>
      </c>
      <c r="K1021" t="s">
        <v>5694</v>
      </c>
      <c r="L1021" t="s">
        <v>211</v>
      </c>
      <c r="M1021" t="s">
        <v>212</v>
      </c>
      <c r="N1021" t="s">
        <v>85</v>
      </c>
      <c r="O1021" t="s">
        <v>85</v>
      </c>
      <c r="P1021">
        <v>4679.25</v>
      </c>
      <c r="Q1021" t="s">
        <v>5695</v>
      </c>
      <c r="R1021" t="s">
        <v>75</v>
      </c>
      <c r="S1021" t="s">
        <v>215</v>
      </c>
      <c r="T1021" t="s">
        <v>216</v>
      </c>
      <c r="U1021" t="s">
        <v>179</v>
      </c>
      <c r="V1021" t="s">
        <v>179</v>
      </c>
      <c r="W1021" t="s">
        <v>10729</v>
      </c>
      <c r="X1021" t="s">
        <v>85</v>
      </c>
    </row>
    <row r="1022" spans="1:24">
      <c r="A1022" t="s">
        <v>9</v>
      </c>
      <c r="B1022" t="s">
        <v>14</v>
      </c>
      <c r="C1022" t="s">
        <v>14</v>
      </c>
      <c r="D1022" t="s">
        <v>117</v>
      </c>
      <c r="E1022" t="s">
        <v>118</v>
      </c>
      <c r="F1022" s="54">
        <v>41597</v>
      </c>
      <c r="G1022" t="s">
        <v>72</v>
      </c>
      <c r="H1022" t="s">
        <v>208</v>
      </c>
      <c r="I1022" t="s">
        <v>5696</v>
      </c>
      <c r="J1022" t="s">
        <v>132</v>
      </c>
      <c r="K1022" t="s">
        <v>5697</v>
      </c>
      <c r="L1022" t="s">
        <v>211</v>
      </c>
      <c r="M1022" t="s">
        <v>212</v>
      </c>
      <c r="N1022" t="s">
        <v>85</v>
      </c>
      <c r="O1022" t="s">
        <v>85</v>
      </c>
      <c r="P1022">
        <v>623.9</v>
      </c>
      <c r="Q1022" t="s">
        <v>5698</v>
      </c>
      <c r="R1022" t="s">
        <v>75</v>
      </c>
      <c r="S1022" t="s">
        <v>215</v>
      </c>
      <c r="T1022" t="s">
        <v>216</v>
      </c>
      <c r="U1022" t="s">
        <v>179</v>
      </c>
      <c r="V1022" t="s">
        <v>179</v>
      </c>
      <c r="W1022" t="s">
        <v>10729</v>
      </c>
      <c r="X1022" t="s">
        <v>85</v>
      </c>
    </row>
    <row r="1023" spans="1:24">
      <c r="A1023" t="s">
        <v>9</v>
      </c>
      <c r="B1023" t="s">
        <v>14</v>
      </c>
      <c r="C1023" t="s">
        <v>14</v>
      </c>
      <c r="D1023" t="s">
        <v>117</v>
      </c>
      <c r="E1023" t="s">
        <v>118</v>
      </c>
      <c r="F1023" s="54">
        <v>41597</v>
      </c>
      <c r="G1023" t="s">
        <v>72</v>
      </c>
      <c r="H1023" t="s">
        <v>208</v>
      </c>
      <c r="I1023" t="s">
        <v>5699</v>
      </c>
      <c r="J1023" t="s">
        <v>132</v>
      </c>
      <c r="K1023" t="s">
        <v>5700</v>
      </c>
      <c r="L1023" t="s">
        <v>211</v>
      </c>
      <c r="M1023" t="s">
        <v>212</v>
      </c>
      <c r="N1023" t="s">
        <v>85</v>
      </c>
      <c r="O1023" t="s">
        <v>85</v>
      </c>
      <c r="P1023">
        <v>311.95</v>
      </c>
      <c r="Q1023" t="s">
        <v>5701</v>
      </c>
      <c r="R1023" t="s">
        <v>75</v>
      </c>
      <c r="S1023" t="s">
        <v>215</v>
      </c>
      <c r="T1023" t="s">
        <v>216</v>
      </c>
      <c r="U1023" t="s">
        <v>179</v>
      </c>
      <c r="V1023" t="s">
        <v>179</v>
      </c>
      <c r="W1023" t="s">
        <v>10729</v>
      </c>
      <c r="X1023" t="s">
        <v>85</v>
      </c>
    </row>
    <row r="1024" spans="1:24">
      <c r="A1024" t="s">
        <v>9</v>
      </c>
      <c r="B1024" t="s">
        <v>14</v>
      </c>
      <c r="C1024" t="s">
        <v>14</v>
      </c>
      <c r="D1024" t="s">
        <v>117</v>
      </c>
      <c r="E1024" t="s">
        <v>118</v>
      </c>
      <c r="F1024" s="54">
        <v>41597</v>
      </c>
      <c r="G1024" t="s">
        <v>72</v>
      </c>
      <c r="H1024" t="s">
        <v>208</v>
      </c>
      <c r="I1024" t="s">
        <v>5702</v>
      </c>
      <c r="J1024" t="s">
        <v>132</v>
      </c>
      <c r="K1024" t="s">
        <v>5703</v>
      </c>
      <c r="L1024" t="s">
        <v>211</v>
      </c>
      <c r="M1024" t="s">
        <v>212</v>
      </c>
      <c r="N1024" t="s">
        <v>85</v>
      </c>
      <c r="O1024" t="s">
        <v>85</v>
      </c>
      <c r="P1024">
        <v>311.95</v>
      </c>
      <c r="Q1024" t="s">
        <v>5704</v>
      </c>
      <c r="R1024" t="s">
        <v>75</v>
      </c>
      <c r="S1024" t="s">
        <v>215</v>
      </c>
      <c r="T1024" t="s">
        <v>216</v>
      </c>
      <c r="U1024" t="s">
        <v>179</v>
      </c>
      <c r="V1024" t="s">
        <v>179</v>
      </c>
      <c r="W1024" t="s">
        <v>10729</v>
      </c>
      <c r="X1024" t="s">
        <v>85</v>
      </c>
    </row>
    <row r="1025" spans="1:24">
      <c r="A1025" t="s">
        <v>3</v>
      </c>
      <c r="B1025" t="s">
        <v>4</v>
      </c>
      <c r="C1025" t="s">
        <v>4</v>
      </c>
      <c r="D1025" t="s">
        <v>117</v>
      </c>
      <c r="E1025" t="s">
        <v>118</v>
      </c>
      <c r="F1025" s="54">
        <v>41603</v>
      </c>
      <c r="G1025" t="s">
        <v>72</v>
      </c>
      <c r="I1025" t="s">
        <v>3085</v>
      </c>
      <c r="J1025" t="s">
        <v>73</v>
      </c>
      <c r="K1025" t="s">
        <v>3086</v>
      </c>
      <c r="L1025" t="s">
        <v>3087</v>
      </c>
      <c r="M1025" t="s">
        <v>3088</v>
      </c>
      <c r="N1025" t="s">
        <v>85</v>
      </c>
      <c r="O1025" t="s">
        <v>85</v>
      </c>
      <c r="P1025">
        <v>99959.217000000004</v>
      </c>
      <c r="Q1025" t="s">
        <v>3089</v>
      </c>
      <c r="R1025" t="s">
        <v>75</v>
      </c>
      <c r="W1025" t="s">
        <v>10730</v>
      </c>
      <c r="X1025" t="s">
        <v>85</v>
      </c>
    </row>
    <row r="1026" spans="1:24">
      <c r="A1026" t="s">
        <v>9</v>
      </c>
      <c r="B1026" t="s">
        <v>14</v>
      </c>
      <c r="C1026" t="s">
        <v>14</v>
      </c>
      <c r="D1026" t="s">
        <v>117</v>
      </c>
      <c r="E1026" t="s">
        <v>118</v>
      </c>
      <c r="F1026" s="54">
        <v>41597</v>
      </c>
      <c r="G1026" t="s">
        <v>72</v>
      </c>
      <c r="H1026" t="s">
        <v>208</v>
      </c>
      <c r="I1026" t="s">
        <v>5705</v>
      </c>
      <c r="J1026" t="s">
        <v>132</v>
      </c>
      <c r="K1026" t="s">
        <v>5706</v>
      </c>
      <c r="L1026" t="s">
        <v>211</v>
      </c>
      <c r="M1026" t="s">
        <v>212</v>
      </c>
      <c r="N1026" t="s">
        <v>85</v>
      </c>
      <c r="O1026" t="s">
        <v>85</v>
      </c>
      <c r="P1026">
        <v>311.95</v>
      </c>
      <c r="Q1026" t="s">
        <v>5707</v>
      </c>
      <c r="R1026" t="s">
        <v>75</v>
      </c>
      <c r="S1026" t="s">
        <v>215</v>
      </c>
      <c r="T1026" t="s">
        <v>216</v>
      </c>
      <c r="U1026" t="s">
        <v>179</v>
      </c>
      <c r="V1026" t="s">
        <v>179</v>
      </c>
      <c r="W1026" t="s">
        <v>10729</v>
      </c>
      <c r="X1026" t="s">
        <v>85</v>
      </c>
    </row>
    <row r="1027" spans="1:24">
      <c r="A1027" t="s">
        <v>9</v>
      </c>
      <c r="B1027" t="s">
        <v>14</v>
      </c>
      <c r="C1027" t="s">
        <v>14</v>
      </c>
      <c r="D1027" t="s">
        <v>117</v>
      </c>
      <c r="E1027" t="s">
        <v>118</v>
      </c>
      <c r="F1027" s="54">
        <v>41597</v>
      </c>
      <c r="G1027" t="s">
        <v>72</v>
      </c>
      <c r="H1027" t="s">
        <v>208</v>
      </c>
      <c r="I1027" t="s">
        <v>428</v>
      </c>
      <c r="J1027" t="s">
        <v>132</v>
      </c>
      <c r="K1027" t="s">
        <v>429</v>
      </c>
      <c r="L1027" t="s">
        <v>211</v>
      </c>
      <c r="M1027" t="s">
        <v>212</v>
      </c>
      <c r="N1027" t="s">
        <v>85</v>
      </c>
      <c r="O1027" t="s">
        <v>85</v>
      </c>
      <c r="P1027">
        <v>-261.3</v>
      </c>
      <c r="Q1027" t="s">
        <v>430</v>
      </c>
      <c r="R1027" t="s">
        <v>75</v>
      </c>
      <c r="S1027" t="s">
        <v>215</v>
      </c>
      <c r="T1027" t="s">
        <v>216</v>
      </c>
      <c r="U1027" t="s">
        <v>179</v>
      </c>
      <c r="V1027" t="s">
        <v>179</v>
      </c>
      <c r="W1027" t="s">
        <v>10729</v>
      </c>
      <c r="X1027" t="s">
        <v>85</v>
      </c>
    </row>
    <row r="1028" spans="1:24">
      <c r="A1028" t="s">
        <v>9</v>
      </c>
      <c r="B1028" t="s">
        <v>14</v>
      </c>
      <c r="C1028" t="s">
        <v>14</v>
      </c>
      <c r="D1028" t="s">
        <v>117</v>
      </c>
      <c r="E1028" t="s">
        <v>118</v>
      </c>
      <c r="F1028" s="54">
        <v>41597</v>
      </c>
      <c r="G1028" t="s">
        <v>72</v>
      </c>
      <c r="H1028" t="s">
        <v>208</v>
      </c>
      <c r="I1028" t="s">
        <v>2312</v>
      </c>
      <c r="J1028" t="s">
        <v>132</v>
      </c>
      <c r="K1028" t="s">
        <v>2313</v>
      </c>
      <c r="L1028" t="s">
        <v>211</v>
      </c>
      <c r="M1028" t="s">
        <v>212</v>
      </c>
      <c r="N1028" t="s">
        <v>85</v>
      </c>
      <c r="O1028" t="s">
        <v>85</v>
      </c>
      <c r="P1028">
        <v>174.2</v>
      </c>
      <c r="Q1028" t="s">
        <v>2314</v>
      </c>
      <c r="R1028" t="s">
        <v>75</v>
      </c>
      <c r="S1028" t="s">
        <v>215</v>
      </c>
      <c r="T1028" t="s">
        <v>216</v>
      </c>
      <c r="U1028" t="s">
        <v>179</v>
      </c>
      <c r="V1028" t="s">
        <v>179</v>
      </c>
      <c r="W1028" t="s">
        <v>10729</v>
      </c>
      <c r="X1028" t="s">
        <v>85</v>
      </c>
    </row>
    <row r="1029" spans="1:24">
      <c r="A1029" t="s">
        <v>5</v>
      </c>
      <c r="B1029" t="s">
        <v>17</v>
      </c>
      <c r="C1029" t="s">
        <v>17</v>
      </c>
      <c r="D1029" t="s">
        <v>117</v>
      </c>
      <c r="E1029" t="s">
        <v>118</v>
      </c>
      <c r="F1029" s="54">
        <v>41605</v>
      </c>
      <c r="G1029" t="s">
        <v>72</v>
      </c>
      <c r="I1029" t="s">
        <v>3427</v>
      </c>
      <c r="J1029" t="s">
        <v>74</v>
      </c>
      <c r="K1029" t="s">
        <v>3376</v>
      </c>
      <c r="L1029" t="s">
        <v>238</v>
      </c>
      <c r="M1029" t="s">
        <v>76</v>
      </c>
      <c r="N1029" t="s">
        <v>85</v>
      </c>
      <c r="O1029" t="s">
        <v>1004</v>
      </c>
      <c r="P1029">
        <v>-10.265499999999999</v>
      </c>
      <c r="Q1029" t="s">
        <v>3377</v>
      </c>
      <c r="R1029" t="s">
        <v>75</v>
      </c>
      <c r="W1029" t="s">
        <v>10729</v>
      </c>
      <c r="X1029" t="s">
        <v>10739</v>
      </c>
    </row>
    <row r="1030" spans="1:24">
      <c r="A1030" t="s">
        <v>5</v>
      </c>
      <c r="B1030" t="s">
        <v>17</v>
      </c>
      <c r="C1030" t="s">
        <v>17</v>
      </c>
      <c r="D1030" t="s">
        <v>117</v>
      </c>
      <c r="E1030" t="s">
        <v>118</v>
      </c>
      <c r="F1030" s="54">
        <v>41605</v>
      </c>
      <c r="G1030" t="s">
        <v>72</v>
      </c>
      <c r="I1030" t="s">
        <v>3429</v>
      </c>
      <c r="J1030" t="s">
        <v>74</v>
      </c>
      <c r="K1030" t="s">
        <v>3376</v>
      </c>
      <c r="L1030" t="s">
        <v>238</v>
      </c>
      <c r="M1030" t="s">
        <v>76</v>
      </c>
      <c r="N1030" t="s">
        <v>85</v>
      </c>
      <c r="O1030" t="s">
        <v>1004</v>
      </c>
      <c r="P1030">
        <v>3896.5798</v>
      </c>
      <c r="Q1030" t="s">
        <v>3377</v>
      </c>
      <c r="R1030" t="s">
        <v>75</v>
      </c>
      <c r="W1030" t="s">
        <v>10729</v>
      </c>
      <c r="X1030" t="s">
        <v>10739</v>
      </c>
    </row>
    <row r="1031" spans="1:24">
      <c r="A1031" t="s">
        <v>5</v>
      </c>
      <c r="B1031" t="s">
        <v>17</v>
      </c>
      <c r="C1031" t="s">
        <v>17</v>
      </c>
      <c r="D1031" t="s">
        <v>117</v>
      </c>
      <c r="E1031" t="s">
        <v>118</v>
      </c>
      <c r="F1031" s="54">
        <v>41605</v>
      </c>
      <c r="G1031" t="s">
        <v>72</v>
      </c>
      <c r="I1031" t="s">
        <v>3432</v>
      </c>
      <c r="J1031" t="s">
        <v>74</v>
      </c>
      <c r="K1031" t="s">
        <v>3376</v>
      </c>
      <c r="L1031" t="s">
        <v>238</v>
      </c>
      <c r="M1031" t="s">
        <v>76</v>
      </c>
      <c r="N1031" t="s">
        <v>85</v>
      </c>
      <c r="O1031" t="s">
        <v>1004</v>
      </c>
      <c r="P1031">
        <v>-3896.5798</v>
      </c>
      <c r="Q1031" t="s">
        <v>3377</v>
      </c>
      <c r="R1031" t="s">
        <v>75</v>
      </c>
      <c r="W1031" t="s">
        <v>10729</v>
      </c>
      <c r="X1031" t="s">
        <v>10739</v>
      </c>
    </row>
    <row r="1032" spans="1:24">
      <c r="A1032" t="s">
        <v>5</v>
      </c>
      <c r="B1032" t="s">
        <v>17</v>
      </c>
      <c r="C1032" t="s">
        <v>17</v>
      </c>
      <c r="D1032" t="s">
        <v>117</v>
      </c>
      <c r="E1032" t="s">
        <v>118</v>
      </c>
      <c r="F1032" s="54">
        <v>41605</v>
      </c>
      <c r="G1032" t="s">
        <v>72</v>
      </c>
      <c r="I1032" t="s">
        <v>3378</v>
      </c>
      <c r="J1032" t="s">
        <v>74</v>
      </c>
      <c r="K1032" t="s">
        <v>1393</v>
      </c>
      <c r="L1032" t="s">
        <v>238</v>
      </c>
      <c r="M1032" t="s">
        <v>76</v>
      </c>
      <c r="N1032" t="s">
        <v>85</v>
      </c>
      <c r="O1032" t="s">
        <v>1004</v>
      </c>
      <c r="P1032">
        <v>-8248.2214999999997</v>
      </c>
      <c r="Q1032" t="s">
        <v>1394</v>
      </c>
      <c r="R1032" t="s">
        <v>75</v>
      </c>
      <c r="W1032" t="s">
        <v>10729</v>
      </c>
      <c r="X1032" t="s">
        <v>10739</v>
      </c>
    </row>
    <row r="1033" spans="1:24">
      <c r="A1033" t="s">
        <v>9</v>
      </c>
      <c r="B1033" t="s">
        <v>10</v>
      </c>
      <c r="C1033" t="s">
        <v>1187</v>
      </c>
      <c r="D1033" t="s">
        <v>117</v>
      </c>
      <c r="E1033" t="s">
        <v>118</v>
      </c>
      <c r="F1033" s="54">
        <v>41598</v>
      </c>
      <c r="G1033" t="s">
        <v>72</v>
      </c>
      <c r="I1033" t="s">
        <v>2342</v>
      </c>
      <c r="J1033" t="s">
        <v>132</v>
      </c>
      <c r="K1033" t="s">
        <v>2343</v>
      </c>
      <c r="L1033" t="s">
        <v>238</v>
      </c>
      <c r="M1033" t="s">
        <v>76</v>
      </c>
      <c r="N1033" t="s">
        <v>85</v>
      </c>
      <c r="O1033" t="s">
        <v>85</v>
      </c>
      <c r="P1033">
        <v>1536.15</v>
      </c>
      <c r="Q1033" t="s">
        <v>2344</v>
      </c>
      <c r="R1033" t="s">
        <v>75</v>
      </c>
      <c r="W1033" t="s">
        <v>10729</v>
      </c>
      <c r="X1033" t="s">
        <v>10737</v>
      </c>
    </row>
    <row r="1034" spans="1:24">
      <c r="A1034" t="s">
        <v>5</v>
      </c>
      <c r="B1034" t="s">
        <v>17</v>
      </c>
      <c r="C1034" t="s">
        <v>17</v>
      </c>
      <c r="D1034" t="s">
        <v>117</v>
      </c>
      <c r="E1034" t="s">
        <v>118</v>
      </c>
      <c r="F1034" s="54">
        <v>41605</v>
      </c>
      <c r="G1034" t="s">
        <v>72</v>
      </c>
      <c r="I1034" t="s">
        <v>3427</v>
      </c>
      <c r="J1034" t="s">
        <v>74</v>
      </c>
      <c r="K1034" t="s">
        <v>3376</v>
      </c>
      <c r="L1034" t="s">
        <v>238</v>
      </c>
      <c r="M1034" t="s">
        <v>76</v>
      </c>
      <c r="N1034" t="s">
        <v>85</v>
      </c>
      <c r="O1034" t="s">
        <v>1004</v>
      </c>
      <c r="P1034">
        <v>-2128.3388</v>
      </c>
      <c r="Q1034" t="s">
        <v>3377</v>
      </c>
      <c r="R1034" t="s">
        <v>75</v>
      </c>
      <c r="W1034" t="s">
        <v>10729</v>
      </c>
      <c r="X1034" t="s">
        <v>10739</v>
      </c>
    </row>
    <row r="1035" spans="1:24">
      <c r="A1035" t="s">
        <v>9</v>
      </c>
      <c r="B1035" t="s">
        <v>10</v>
      </c>
      <c r="C1035" t="s">
        <v>2279</v>
      </c>
      <c r="D1035" t="s">
        <v>117</v>
      </c>
      <c r="E1035" t="s">
        <v>118</v>
      </c>
      <c r="F1035" s="54">
        <v>41598</v>
      </c>
      <c r="G1035" t="s">
        <v>72</v>
      </c>
      <c r="I1035" t="s">
        <v>2280</v>
      </c>
      <c r="J1035" t="s">
        <v>132</v>
      </c>
      <c r="K1035" t="s">
        <v>2281</v>
      </c>
      <c r="L1035" t="s">
        <v>2282</v>
      </c>
      <c r="M1035" t="s">
        <v>2283</v>
      </c>
      <c r="N1035" t="s">
        <v>85</v>
      </c>
      <c r="O1035" t="s">
        <v>85</v>
      </c>
      <c r="P1035">
        <v>-10074</v>
      </c>
      <c r="Q1035" t="s">
        <v>2284</v>
      </c>
      <c r="R1035" t="s">
        <v>75</v>
      </c>
      <c r="W1035" t="s">
        <v>10729</v>
      </c>
      <c r="X1035" t="s">
        <v>85</v>
      </c>
    </row>
    <row r="1036" spans="1:24">
      <c r="A1036" t="s">
        <v>5</v>
      </c>
      <c r="B1036" t="s">
        <v>17</v>
      </c>
      <c r="C1036" t="s">
        <v>17</v>
      </c>
      <c r="D1036" t="s">
        <v>117</v>
      </c>
      <c r="E1036" t="s">
        <v>118</v>
      </c>
      <c r="F1036" s="54">
        <v>41605</v>
      </c>
      <c r="G1036" t="s">
        <v>72</v>
      </c>
      <c r="I1036" t="s">
        <v>3427</v>
      </c>
      <c r="J1036" t="s">
        <v>74</v>
      </c>
      <c r="K1036" t="s">
        <v>3376</v>
      </c>
      <c r="L1036" t="s">
        <v>238</v>
      </c>
      <c r="M1036" t="s">
        <v>76</v>
      </c>
      <c r="N1036" t="s">
        <v>85</v>
      </c>
      <c r="O1036" t="s">
        <v>1004</v>
      </c>
      <c r="P1036">
        <v>-52649.457699999999</v>
      </c>
      <c r="Q1036" t="s">
        <v>3377</v>
      </c>
      <c r="R1036" t="s">
        <v>75</v>
      </c>
      <c r="W1036" t="s">
        <v>10729</v>
      </c>
      <c r="X1036" t="s">
        <v>10739</v>
      </c>
    </row>
    <row r="1037" spans="1:24">
      <c r="A1037" t="s">
        <v>5</v>
      </c>
      <c r="B1037" t="s">
        <v>17</v>
      </c>
      <c r="C1037" t="s">
        <v>17</v>
      </c>
      <c r="D1037" t="s">
        <v>117</v>
      </c>
      <c r="E1037" t="s">
        <v>118</v>
      </c>
      <c r="F1037" s="54">
        <v>41605</v>
      </c>
      <c r="G1037" t="s">
        <v>290</v>
      </c>
      <c r="I1037" t="s">
        <v>3391</v>
      </c>
      <c r="J1037" t="s">
        <v>74</v>
      </c>
      <c r="K1037" t="s">
        <v>3376</v>
      </c>
      <c r="L1037" t="s">
        <v>238</v>
      </c>
      <c r="M1037" t="s">
        <v>76</v>
      </c>
      <c r="N1037" t="s">
        <v>85</v>
      </c>
      <c r="O1037" t="s">
        <v>1004</v>
      </c>
      <c r="P1037">
        <v>-6950.9610000000002</v>
      </c>
      <c r="Q1037" t="s">
        <v>3377</v>
      </c>
      <c r="R1037" t="s">
        <v>75</v>
      </c>
      <c r="W1037" t="s">
        <v>10729</v>
      </c>
      <c r="X1037" t="s">
        <v>10739</v>
      </c>
    </row>
    <row r="1038" spans="1:24">
      <c r="A1038" t="s">
        <v>5</v>
      </c>
      <c r="B1038" t="s">
        <v>17</v>
      </c>
      <c r="C1038" t="s">
        <v>17</v>
      </c>
      <c r="D1038" t="s">
        <v>117</v>
      </c>
      <c r="E1038" t="s">
        <v>118</v>
      </c>
      <c r="F1038" s="54">
        <v>41605</v>
      </c>
      <c r="G1038" t="s">
        <v>290</v>
      </c>
      <c r="I1038" t="s">
        <v>3379</v>
      </c>
      <c r="J1038" t="s">
        <v>74</v>
      </c>
      <c r="K1038" t="s">
        <v>3376</v>
      </c>
      <c r="L1038" t="s">
        <v>238</v>
      </c>
      <c r="M1038" t="s">
        <v>76</v>
      </c>
      <c r="N1038" t="s">
        <v>85</v>
      </c>
      <c r="O1038" t="s">
        <v>1004</v>
      </c>
      <c r="P1038">
        <v>6950.9610000000002</v>
      </c>
      <c r="Q1038" t="s">
        <v>3377</v>
      </c>
      <c r="R1038" t="s">
        <v>75</v>
      </c>
      <c r="W1038" t="s">
        <v>10729</v>
      </c>
      <c r="X1038" t="s">
        <v>10739</v>
      </c>
    </row>
    <row r="1039" spans="1:24">
      <c r="A1039" t="s">
        <v>5</v>
      </c>
      <c r="B1039" t="s">
        <v>17</v>
      </c>
      <c r="C1039" t="s">
        <v>17</v>
      </c>
      <c r="D1039" t="s">
        <v>117</v>
      </c>
      <c r="E1039" t="s">
        <v>118</v>
      </c>
      <c r="F1039" s="54">
        <v>41605</v>
      </c>
      <c r="G1039" t="s">
        <v>72</v>
      </c>
      <c r="I1039" t="s">
        <v>3386</v>
      </c>
      <c r="J1039" t="s">
        <v>74</v>
      </c>
      <c r="K1039" t="s">
        <v>1393</v>
      </c>
      <c r="L1039" t="s">
        <v>238</v>
      </c>
      <c r="M1039" t="s">
        <v>76</v>
      </c>
      <c r="N1039" t="s">
        <v>85</v>
      </c>
      <c r="O1039" t="s">
        <v>1004</v>
      </c>
      <c r="P1039">
        <v>54840.695299999999</v>
      </c>
      <c r="Q1039" t="s">
        <v>1394</v>
      </c>
      <c r="R1039" t="s">
        <v>75</v>
      </c>
      <c r="W1039" t="s">
        <v>10730</v>
      </c>
      <c r="X1039" t="s">
        <v>10739</v>
      </c>
    </row>
    <row r="1040" spans="1:24">
      <c r="A1040" t="s">
        <v>5</v>
      </c>
      <c r="B1040" t="s">
        <v>17</v>
      </c>
      <c r="C1040" t="s">
        <v>17</v>
      </c>
      <c r="D1040" t="s">
        <v>117</v>
      </c>
      <c r="E1040" t="s">
        <v>118</v>
      </c>
      <c r="F1040" s="54">
        <v>41605</v>
      </c>
      <c r="G1040" t="s">
        <v>72</v>
      </c>
      <c r="I1040" t="s">
        <v>3378</v>
      </c>
      <c r="J1040" t="s">
        <v>74</v>
      </c>
      <c r="K1040" t="s">
        <v>1393</v>
      </c>
      <c r="L1040" t="s">
        <v>238</v>
      </c>
      <c r="M1040" t="s">
        <v>76</v>
      </c>
      <c r="N1040" t="s">
        <v>85</v>
      </c>
      <c r="O1040" t="s">
        <v>1004</v>
      </c>
      <c r="P1040">
        <v>-54840.695299999999</v>
      </c>
      <c r="Q1040" t="s">
        <v>1394</v>
      </c>
      <c r="R1040" t="s">
        <v>75</v>
      </c>
      <c r="W1040" t="s">
        <v>10729</v>
      </c>
      <c r="X1040" t="s">
        <v>10739</v>
      </c>
    </row>
    <row r="1041" spans="1:24">
      <c r="A1041" t="s">
        <v>9</v>
      </c>
      <c r="B1041" t="s">
        <v>10</v>
      </c>
      <c r="C1041" t="s">
        <v>2279</v>
      </c>
      <c r="D1041" t="s">
        <v>117</v>
      </c>
      <c r="E1041" t="s">
        <v>118</v>
      </c>
      <c r="F1041" s="54">
        <v>41598</v>
      </c>
      <c r="G1041" t="s">
        <v>72</v>
      </c>
      <c r="I1041" t="s">
        <v>2280</v>
      </c>
      <c r="J1041" t="s">
        <v>132</v>
      </c>
      <c r="K1041" t="s">
        <v>2281</v>
      </c>
      <c r="L1041" t="s">
        <v>2282</v>
      </c>
      <c r="M1041" t="s">
        <v>2283</v>
      </c>
      <c r="N1041" t="s">
        <v>85</v>
      </c>
      <c r="O1041" t="s">
        <v>85</v>
      </c>
      <c r="P1041">
        <v>-15111</v>
      </c>
      <c r="Q1041" t="s">
        <v>2284</v>
      </c>
      <c r="R1041" t="s">
        <v>75</v>
      </c>
      <c r="W1041" t="s">
        <v>10729</v>
      </c>
      <c r="X1041" t="s">
        <v>85</v>
      </c>
    </row>
    <row r="1042" spans="1:24">
      <c r="A1042" t="s">
        <v>9</v>
      </c>
      <c r="B1042" t="s">
        <v>10</v>
      </c>
      <c r="C1042" t="s">
        <v>2279</v>
      </c>
      <c r="D1042" t="s">
        <v>117</v>
      </c>
      <c r="E1042" t="s">
        <v>118</v>
      </c>
      <c r="F1042" s="54">
        <v>41598</v>
      </c>
      <c r="G1042" t="s">
        <v>72</v>
      </c>
      <c r="I1042" t="s">
        <v>2280</v>
      </c>
      <c r="J1042" t="s">
        <v>132</v>
      </c>
      <c r="K1042" t="s">
        <v>2281</v>
      </c>
      <c r="L1042" t="s">
        <v>2282</v>
      </c>
      <c r="M1042" t="s">
        <v>2283</v>
      </c>
      <c r="N1042" t="s">
        <v>85</v>
      </c>
      <c r="O1042" t="s">
        <v>85</v>
      </c>
      <c r="P1042">
        <v>-247.65</v>
      </c>
      <c r="Q1042" t="s">
        <v>2284</v>
      </c>
      <c r="R1042" t="s">
        <v>75</v>
      </c>
      <c r="W1042" t="s">
        <v>10729</v>
      </c>
      <c r="X1042" t="s">
        <v>85</v>
      </c>
    </row>
    <row r="1043" spans="1:24">
      <c r="A1043" t="s">
        <v>5</v>
      </c>
      <c r="B1043" t="s">
        <v>17</v>
      </c>
      <c r="C1043" t="s">
        <v>17</v>
      </c>
      <c r="D1043" t="s">
        <v>117</v>
      </c>
      <c r="E1043" t="s">
        <v>118</v>
      </c>
      <c r="F1043" s="54">
        <v>41605</v>
      </c>
      <c r="G1043" t="s">
        <v>72</v>
      </c>
      <c r="I1043" t="s">
        <v>3378</v>
      </c>
      <c r="J1043" t="s">
        <v>74</v>
      </c>
      <c r="K1043" t="s">
        <v>1393</v>
      </c>
      <c r="L1043" t="s">
        <v>238</v>
      </c>
      <c r="M1043" t="s">
        <v>76</v>
      </c>
      <c r="N1043" t="s">
        <v>85</v>
      </c>
      <c r="O1043" t="s">
        <v>1004</v>
      </c>
      <c r="P1043">
        <v>-2457.4674</v>
      </c>
      <c r="Q1043" t="s">
        <v>1394</v>
      </c>
      <c r="R1043" t="s">
        <v>75</v>
      </c>
      <c r="W1043" t="s">
        <v>10729</v>
      </c>
      <c r="X1043" t="s">
        <v>10739</v>
      </c>
    </row>
    <row r="1044" spans="1:24">
      <c r="A1044" t="s">
        <v>5</v>
      </c>
      <c r="B1044" t="s">
        <v>17</v>
      </c>
      <c r="C1044" t="s">
        <v>17</v>
      </c>
      <c r="D1044" t="s">
        <v>117</v>
      </c>
      <c r="E1044" t="s">
        <v>118</v>
      </c>
      <c r="F1044" s="54">
        <v>41605</v>
      </c>
      <c r="G1044" t="s">
        <v>72</v>
      </c>
      <c r="I1044" t="s">
        <v>3435</v>
      </c>
      <c r="J1044" t="s">
        <v>74</v>
      </c>
      <c r="K1044" t="s">
        <v>3376</v>
      </c>
      <c r="L1044" t="s">
        <v>238</v>
      </c>
      <c r="M1044" t="s">
        <v>76</v>
      </c>
      <c r="N1044" t="s">
        <v>85</v>
      </c>
      <c r="O1044" t="s">
        <v>1004</v>
      </c>
      <c r="P1044">
        <v>2128.3388</v>
      </c>
      <c r="Q1044" t="s">
        <v>3377</v>
      </c>
      <c r="R1044" t="s">
        <v>75</v>
      </c>
      <c r="W1044" t="s">
        <v>10729</v>
      </c>
      <c r="X1044" t="s">
        <v>10739</v>
      </c>
    </row>
    <row r="1045" spans="1:24">
      <c r="A1045" t="s">
        <v>5</v>
      </c>
      <c r="B1045" t="s">
        <v>17</v>
      </c>
      <c r="C1045" t="s">
        <v>17</v>
      </c>
      <c r="D1045" t="s">
        <v>117</v>
      </c>
      <c r="E1045" t="s">
        <v>118</v>
      </c>
      <c r="F1045" s="54">
        <v>41605</v>
      </c>
      <c r="G1045" t="s">
        <v>72</v>
      </c>
      <c r="I1045" t="s">
        <v>3386</v>
      </c>
      <c r="J1045" t="s">
        <v>74</v>
      </c>
      <c r="K1045" t="s">
        <v>1393</v>
      </c>
      <c r="L1045" t="s">
        <v>238</v>
      </c>
      <c r="M1045" t="s">
        <v>76</v>
      </c>
      <c r="N1045" t="s">
        <v>85</v>
      </c>
      <c r="O1045" t="s">
        <v>1004</v>
      </c>
      <c r="P1045">
        <v>2457.4674</v>
      </c>
      <c r="Q1045" t="s">
        <v>1394</v>
      </c>
      <c r="R1045" t="s">
        <v>75</v>
      </c>
      <c r="W1045" t="s">
        <v>10730</v>
      </c>
      <c r="X1045" t="s">
        <v>10739</v>
      </c>
    </row>
    <row r="1046" spans="1:24">
      <c r="A1046" t="s">
        <v>5</v>
      </c>
      <c r="B1046" t="s">
        <v>17</v>
      </c>
      <c r="C1046" t="s">
        <v>17</v>
      </c>
      <c r="D1046" t="s">
        <v>117</v>
      </c>
      <c r="E1046" t="s">
        <v>118</v>
      </c>
      <c r="F1046" s="54">
        <v>41605</v>
      </c>
      <c r="G1046" t="s">
        <v>72</v>
      </c>
      <c r="I1046" t="s">
        <v>3435</v>
      </c>
      <c r="J1046" t="s">
        <v>74</v>
      </c>
      <c r="K1046" t="s">
        <v>3376</v>
      </c>
      <c r="L1046" t="s">
        <v>238</v>
      </c>
      <c r="M1046" t="s">
        <v>76</v>
      </c>
      <c r="N1046" t="s">
        <v>85</v>
      </c>
      <c r="O1046" t="s">
        <v>1004</v>
      </c>
      <c r="P1046">
        <v>10.265499999999999</v>
      </c>
      <c r="Q1046" t="s">
        <v>3377</v>
      </c>
      <c r="R1046" t="s">
        <v>75</v>
      </c>
      <c r="W1046" t="s">
        <v>10729</v>
      </c>
      <c r="X1046" t="s">
        <v>10739</v>
      </c>
    </row>
    <row r="1047" spans="1:24">
      <c r="A1047" t="s">
        <v>5</v>
      </c>
      <c r="B1047" t="s">
        <v>17</v>
      </c>
      <c r="C1047" t="s">
        <v>17</v>
      </c>
      <c r="D1047" t="s">
        <v>117</v>
      </c>
      <c r="E1047" t="s">
        <v>118</v>
      </c>
      <c r="F1047" s="54">
        <v>41605</v>
      </c>
      <c r="G1047" t="s">
        <v>72</v>
      </c>
      <c r="I1047" t="s">
        <v>3386</v>
      </c>
      <c r="J1047" t="s">
        <v>74</v>
      </c>
      <c r="K1047" t="s">
        <v>1393</v>
      </c>
      <c r="L1047" t="s">
        <v>238</v>
      </c>
      <c r="M1047" t="s">
        <v>76</v>
      </c>
      <c r="N1047" t="s">
        <v>85</v>
      </c>
      <c r="O1047" t="s">
        <v>1004</v>
      </c>
      <c r="P1047">
        <v>8248.2214999999997</v>
      </c>
      <c r="Q1047" t="s">
        <v>1394</v>
      </c>
      <c r="R1047" t="s">
        <v>75</v>
      </c>
      <c r="W1047" t="s">
        <v>10730</v>
      </c>
      <c r="X1047" t="s">
        <v>10739</v>
      </c>
    </row>
    <row r="1048" spans="1:24">
      <c r="A1048" t="s">
        <v>3</v>
      </c>
      <c r="B1048" t="s">
        <v>113</v>
      </c>
      <c r="C1048" t="s">
        <v>3544</v>
      </c>
      <c r="D1048" t="s">
        <v>117</v>
      </c>
      <c r="E1048" t="s">
        <v>118</v>
      </c>
      <c r="F1048" s="54">
        <v>41600</v>
      </c>
      <c r="G1048" t="s">
        <v>72</v>
      </c>
      <c r="I1048" t="s">
        <v>3545</v>
      </c>
      <c r="J1048" t="s">
        <v>73</v>
      </c>
      <c r="K1048" t="s">
        <v>3546</v>
      </c>
      <c r="L1048" t="s">
        <v>3547</v>
      </c>
      <c r="M1048" t="s">
        <v>3548</v>
      </c>
      <c r="N1048" t="s">
        <v>85</v>
      </c>
      <c r="O1048" t="s">
        <v>85</v>
      </c>
      <c r="P1048">
        <v>334.85</v>
      </c>
      <c r="Q1048" t="s">
        <v>3549</v>
      </c>
      <c r="R1048" t="s">
        <v>75</v>
      </c>
      <c r="W1048" t="s">
        <v>10730</v>
      </c>
      <c r="X1048" t="s">
        <v>85</v>
      </c>
    </row>
    <row r="1049" spans="1:24">
      <c r="A1049" t="s">
        <v>3</v>
      </c>
      <c r="B1049" t="s">
        <v>113</v>
      </c>
      <c r="C1049" t="s">
        <v>3544</v>
      </c>
      <c r="D1049" t="s">
        <v>117</v>
      </c>
      <c r="E1049" t="s">
        <v>118</v>
      </c>
      <c r="F1049" s="54">
        <v>41600</v>
      </c>
      <c r="G1049" t="s">
        <v>72</v>
      </c>
      <c r="I1049" t="s">
        <v>3545</v>
      </c>
      <c r="J1049" t="s">
        <v>73</v>
      </c>
      <c r="K1049" t="s">
        <v>3546</v>
      </c>
      <c r="L1049" t="s">
        <v>3547</v>
      </c>
      <c r="M1049" t="s">
        <v>3548</v>
      </c>
      <c r="N1049" t="s">
        <v>85</v>
      </c>
      <c r="O1049" t="s">
        <v>85</v>
      </c>
      <c r="P1049">
        <v>2907.45</v>
      </c>
      <c r="Q1049" t="s">
        <v>3549</v>
      </c>
      <c r="R1049" t="s">
        <v>75</v>
      </c>
      <c r="W1049" t="s">
        <v>10730</v>
      </c>
      <c r="X1049" t="s">
        <v>85</v>
      </c>
    </row>
    <row r="1050" spans="1:24">
      <c r="A1050" t="s">
        <v>3</v>
      </c>
      <c r="B1050" t="s">
        <v>113</v>
      </c>
      <c r="C1050" t="s">
        <v>3544</v>
      </c>
      <c r="D1050" t="s">
        <v>117</v>
      </c>
      <c r="E1050" t="s">
        <v>118</v>
      </c>
      <c r="F1050" s="54">
        <v>41600</v>
      </c>
      <c r="G1050" t="s">
        <v>72</v>
      </c>
      <c r="I1050" t="s">
        <v>3545</v>
      </c>
      <c r="J1050" t="s">
        <v>73</v>
      </c>
      <c r="K1050" t="s">
        <v>3546</v>
      </c>
      <c r="L1050" t="s">
        <v>3547</v>
      </c>
      <c r="M1050" t="s">
        <v>3548</v>
      </c>
      <c r="N1050" t="s">
        <v>85</v>
      </c>
      <c r="O1050" t="s">
        <v>85</v>
      </c>
      <c r="P1050">
        <v>1698</v>
      </c>
      <c r="Q1050" t="s">
        <v>3549</v>
      </c>
      <c r="R1050" t="s">
        <v>75</v>
      </c>
      <c r="W1050" t="s">
        <v>10730</v>
      </c>
      <c r="X1050" t="s">
        <v>85</v>
      </c>
    </row>
    <row r="1051" spans="1:24">
      <c r="A1051" t="s">
        <v>3</v>
      </c>
      <c r="B1051" t="s">
        <v>113</v>
      </c>
      <c r="C1051" t="s">
        <v>3544</v>
      </c>
      <c r="D1051" t="s">
        <v>117</v>
      </c>
      <c r="E1051" t="s">
        <v>118</v>
      </c>
      <c r="F1051" s="54">
        <v>41600</v>
      </c>
      <c r="G1051" t="s">
        <v>72</v>
      </c>
      <c r="I1051" t="s">
        <v>3545</v>
      </c>
      <c r="J1051" t="s">
        <v>73</v>
      </c>
      <c r="K1051" t="s">
        <v>3546</v>
      </c>
      <c r="L1051" t="s">
        <v>3547</v>
      </c>
      <c r="M1051" t="s">
        <v>3548</v>
      </c>
      <c r="N1051" t="s">
        <v>85</v>
      </c>
      <c r="O1051" t="s">
        <v>85</v>
      </c>
      <c r="P1051">
        <v>2317.0500000000002</v>
      </c>
      <c r="Q1051" t="s">
        <v>3549</v>
      </c>
      <c r="R1051" t="s">
        <v>75</v>
      </c>
      <c r="W1051" t="s">
        <v>10730</v>
      </c>
      <c r="X1051" t="s">
        <v>85</v>
      </c>
    </row>
    <row r="1052" spans="1:24">
      <c r="A1052" t="s">
        <v>5</v>
      </c>
      <c r="B1052" t="s">
        <v>16</v>
      </c>
      <c r="C1052" t="s">
        <v>235</v>
      </c>
      <c r="D1052" t="s">
        <v>117</v>
      </c>
      <c r="E1052" t="s">
        <v>118</v>
      </c>
      <c r="F1052" s="54">
        <v>41603</v>
      </c>
      <c r="G1052" t="s">
        <v>119</v>
      </c>
      <c r="I1052" t="s">
        <v>3062</v>
      </c>
      <c r="J1052" t="s">
        <v>74</v>
      </c>
      <c r="K1052" t="s">
        <v>3063</v>
      </c>
      <c r="L1052" t="s">
        <v>3064</v>
      </c>
      <c r="M1052" t="s">
        <v>3065</v>
      </c>
      <c r="N1052" t="s">
        <v>85</v>
      </c>
      <c r="O1052" t="s">
        <v>85</v>
      </c>
      <c r="P1052">
        <v>70.099999999999994</v>
      </c>
      <c r="Q1052" t="s">
        <v>3066</v>
      </c>
      <c r="R1052" t="s">
        <v>75</v>
      </c>
      <c r="W1052" t="s">
        <v>10729</v>
      </c>
      <c r="X1052" t="s">
        <v>85</v>
      </c>
    </row>
    <row r="1053" spans="1:24">
      <c r="A1053" t="s">
        <v>5</v>
      </c>
      <c r="B1053" t="s">
        <v>7</v>
      </c>
      <c r="C1053" t="s">
        <v>7</v>
      </c>
      <c r="D1053" t="s">
        <v>117</v>
      </c>
      <c r="E1053" t="s">
        <v>118</v>
      </c>
      <c r="F1053" s="54">
        <v>41585</v>
      </c>
      <c r="G1053" t="s">
        <v>72</v>
      </c>
      <c r="I1053" t="s">
        <v>521</v>
      </c>
      <c r="J1053" t="s">
        <v>74</v>
      </c>
      <c r="K1053" t="s">
        <v>522</v>
      </c>
      <c r="L1053" t="s">
        <v>238</v>
      </c>
      <c r="M1053" t="s">
        <v>76</v>
      </c>
      <c r="N1053" t="s">
        <v>85</v>
      </c>
      <c r="O1053" t="s">
        <v>85</v>
      </c>
      <c r="P1053">
        <v>6054.1433999999999</v>
      </c>
      <c r="Q1053" t="s">
        <v>523</v>
      </c>
      <c r="R1053" t="s">
        <v>75</v>
      </c>
      <c r="W1053" t="s">
        <v>10729</v>
      </c>
      <c r="X1053" t="s">
        <v>10737</v>
      </c>
    </row>
    <row r="1054" spans="1:24">
      <c r="A1054" t="s">
        <v>3</v>
      </c>
      <c r="B1054" t="s">
        <v>13</v>
      </c>
      <c r="C1054" t="s">
        <v>217</v>
      </c>
      <c r="D1054" t="s">
        <v>117</v>
      </c>
      <c r="E1054" t="s">
        <v>118</v>
      </c>
      <c r="F1054" s="54">
        <v>41582</v>
      </c>
      <c r="G1054" t="s">
        <v>119</v>
      </c>
      <c r="H1054" t="s">
        <v>1156</v>
      </c>
      <c r="I1054" t="s">
        <v>1162</v>
      </c>
      <c r="J1054" t="s">
        <v>73</v>
      </c>
      <c r="K1054" t="s">
        <v>1158</v>
      </c>
      <c r="L1054" t="s">
        <v>1159</v>
      </c>
      <c r="M1054" t="s">
        <v>1160</v>
      </c>
      <c r="N1054" t="s">
        <v>85</v>
      </c>
      <c r="O1054" t="s">
        <v>85</v>
      </c>
      <c r="P1054">
        <v>78750.607999999993</v>
      </c>
      <c r="Q1054" t="s">
        <v>1161</v>
      </c>
      <c r="R1054" t="s">
        <v>75</v>
      </c>
      <c r="W1054" t="s">
        <v>10729</v>
      </c>
      <c r="X1054" t="s">
        <v>10737</v>
      </c>
    </row>
    <row r="1055" spans="1:24">
      <c r="A1055" t="s">
        <v>3</v>
      </c>
      <c r="B1055" t="s">
        <v>13</v>
      </c>
      <c r="C1055" t="s">
        <v>217</v>
      </c>
      <c r="D1055" t="s">
        <v>117</v>
      </c>
      <c r="E1055" t="s">
        <v>118</v>
      </c>
      <c r="F1055" s="54">
        <v>41582</v>
      </c>
      <c r="G1055" t="s">
        <v>119</v>
      </c>
      <c r="H1055" t="s">
        <v>1156</v>
      </c>
      <c r="I1055" t="s">
        <v>1157</v>
      </c>
      <c r="J1055" t="s">
        <v>73</v>
      </c>
      <c r="K1055" t="s">
        <v>1158</v>
      </c>
      <c r="L1055" t="s">
        <v>1159</v>
      </c>
      <c r="M1055" t="s">
        <v>1160</v>
      </c>
      <c r="N1055" t="s">
        <v>85</v>
      </c>
      <c r="O1055" t="s">
        <v>85</v>
      </c>
      <c r="P1055">
        <v>59062.955999999998</v>
      </c>
      <c r="Q1055" t="s">
        <v>1161</v>
      </c>
      <c r="R1055" t="s">
        <v>75</v>
      </c>
      <c r="W1055" t="s">
        <v>10729</v>
      </c>
      <c r="X1055" t="s">
        <v>10737</v>
      </c>
    </row>
    <row r="1056" spans="1:24">
      <c r="A1056" t="s">
        <v>9</v>
      </c>
      <c r="B1056" t="s">
        <v>14</v>
      </c>
      <c r="C1056" t="s">
        <v>14</v>
      </c>
      <c r="D1056" t="s">
        <v>117</v>
      </c>
      <c r="E1056" t="s">
        <v>118</v>
      </c>
      <c r="F1056" s="54">
        <v>41605</v>
      </c>
      <c r="G1056" t="s">
        <v>72</v>
      </c>
      <c r="I1056" t="s">
        <v>3183</v>
      </c>
      <c r="J1056" t="s">
        <v>132</v>
      </c>
      <c r="K1056" t="s">
        <v>3184</v>
      </c>
      <c r="L1056" t="s">
        <v>3185</v>
      </c>
      <c r="M1056" t="s">
        <v>3186</v>
      </c>
      <c r="N1056" t="s">
        <v>85</v>
      </c>
      <c r="O1056" t="s">
        <v>85</v>
      </c>
      <c r="P1056">
        <v>5000</v>
      </c>
      <c r="Q1056" t="s">
        <v>2966</v>
      </c>
      <c r="R1056" t="s">
        <v>75</v>
      </c>
      <c r="W1056" t="s">
        <v>10729</v>
      </c>
      <c r="X1056" t="s">
        <v>85</v>
      </c>
    </row>
    <row r="1057" spans="1:24">
      <c r="A1057" t="s">
        <v>9</v>
      </c>
      <c r="B1057" t="s">
        <v>14</v>
      </c>
      <c r="C1057" t="s">
        <v>14</v>
      </c>
      <c r="D1057" t="s">
        <v>117</v>
      </c>
      <c r="E1057" t="s">
        <v>118</v>
      </c>
      <c r="F1057" s="54">
        <v>41605</v>
      </c>
      <c r="G1057" t="s">
        <v>72</v>
      </c>
      <c r="I1057" t="s">
        <v>3055</v>
      </c>
      <c r="J1057" t="s">
        <v>132</v>
      </c>
      <c r="K1057" t="s">
        <v>3056</v>
      </c>
      <c r="L1057" t="s">
        <v>75</v>
      </c>
      <c r="M1057" t="s">
        <v>122</v>
      </c>
      <c r="N1057" t="s">
        <v>85</v>
      </c>
      <c r="O1057" t="s">
        <v>85</v>
      </c>
      <c r="P1057">
        <v>5000</v>
      </c>
      <c r="Q1057" t="s">
        <v>2963</v>
      </c>
      <c r="R1057" t="s">
        <v>75</v>
      </c>
      <c r="W1057" t="s">
        <v>10729</v>
      </c>
      <c r="X1057" t="s">
        <v>10737</v>
      </c>
    </row>
    <row r="1058" spans="1:24">
      <c r="A1058" t="s">
        <v>9</v>
      </c>
      <c r="B1058" t="s">
        <v>10</v>
      </c>
      <c r="C1058" t="s">
        <v>2279</v>
      </c>
      <c r="D1058" t="s">
        <v>117</v>
      </c>
      <c r="E1058" t="s">
        <v>118</v>
      </c>
      <c r="F1058" s="54">
        <v>41603</v>
      </c>
      <c r="G1058" t="s">
        <v>290</v>
      </c>
      <c r="I1058" t="s">
        <v>3143</v>
      </c>
      <c r="J1058" t="s">
        <v>132</v>
      </c>
      <c r="K1058" t="s">
        <v>3144</v>
      </c>
      <c r="L1058" t="s">
        <v>2282</v>
      </c>
      <c r="M1058" t="s">
        <v>2283</v>
      </c>
      <c r="N1058" t="s">
        <v>85</v>
      </c>
      <c r="O1058" t="s">
        <v>85</v>
      </c>
      <c r="P1058">
        <v>6244.4</v>
      </c>
      <c r="Q1058" t="s">
        <v>2284</v>
      </c>
      <c r="R1058" t="s">
        <v>75</v>
      </c>
      <c r="W1058" t="s">
        <v>10731</v>
      </c>
      <c r="X1058" t="s">
        <v>85</v>
      </c>
    </row>
    <row r="1059" spans="1:24">
      <c r="A1059" t="s">
        <v>9</v>
      </c>
      <c r="B1059" t="s">
        <v>10</v>
      </c>
      <c r="C1059" t="s">
        <v>2279</v>
      </c>
      <c r="D1059" t="s">
        <v>117</v>
      </c>
      <c r="E1059" t="s">
        <v>118</v>
      </c>
      <c r="F1059" s="54">
        <v>41603</v>
      </c>
      <c r="G1059" t="s">
        <v>290</v>
      </c>
      <c r="I1059" t="s">
        <v>3143</v>
      </c>
      <c r="J1059" t="s">
        <v>132</v>
      </c>
      <c r="K1059" t="s">
        <v>3144</v>
      </c>
      <c r="L1059" t="s">
        <v>2282</v>
      </c>
      <c r="M1059" t="s">
        <v>2283</v>
      </c>
      <c r="N1059" t="s">
        <v>85</v>
      </c>
      <c r="O1059" t="s">
        <v>85</v>
      </c>
      <c r="P1059">
        <v>13223.4</v>
      </c>
      <c r="Q1059" t="s">
        <v>2284</v>
      </c>
      <c r="R1059" t="s">
        <v>75</v>
      </c>
      <c r="W1059" t="s">
        <v>10731</v>
      </c>
      <c r="X1059" t="s">
        <v>85</v>
      </c>
    </row>
    <row r="1060" spans="1:24">
      <c r="A1060" t="s">
        <v>9</v>
      </c>
      <c r="B1060" t="s">
        <v>10</v>
      </c>
      <c r="C1060" t="s">
        <v>2279</v>
      </c>
      <c r="D1060" t="s">
        <v>117</v>
      </c>
      <c r="E1060" t="s">
        <v>118</v>
      </c>
      <c r="F1060" s="54">
        <v>41603</v>
      </c>
      <c r="G1060" t="s">
        <v>290</v>
      </c>
      <c r="I1060" t="s">
        <v>3143</v>
      </c>
      <c r="J1060" t="s">
        <v>132</v>
      </c>
      <c r="K1060" t="s">
        <v>3144</v>
      </c>
      <c r="L1060" t="s">
        <v>2282</v>
      </c>
      <c r="M1060" t="s">
        <v>2283</v>
      </c>
      <c r="N1060" t="s">
        <v>85</v>
      </c>
      <c r="O1060" t="s">
        <v>85</v>
      </c>
      <c r="P1060">
        <v>216.72</v>
      </c>
      <c r="Q1060" t="s">
        <v>2284</v>
      </c>
      <c r="R1060" t="s">
        <v>75</v>
      </c>
      <c r="W1060" t="s">
        <v>10731</v>
      </c>
      <c r="X1060" t="s">
        <v>85</v>
      </c>
    </row>
    <row r="1061" spans="1:24">
      <c r="A1061" t="s">
        <v>9</v>
      </c>
      <c r="B1061" t="s">
        <v>10</v>
      </c>
      <c r="C1061" t="s">
        <v>2279</v>
      </c>
      <c r="D1061" t="s">
        <v>117</v>
      </c>
      <c r="E1061" t="s">
        <v>118</v>
      </c>
      <c r="F1061" s="54">
        <v>41603</v>
      </c>
      <c r="G1061" t="s">
        <v>290</v>
      </c>
      <c r="I1061" t="s">
        <v>3143</v>
      </c>
      <c r="J1061" t="s">
        <v>132</v>
      </c>
      <c r="K1061" t="s">
        <v>3144</v>
      </c>
      <c r="L1061" t="s">
        <v>2282</v>
      </c>
      <c r="M1061" t="s">
        <v>2283</v>
      </c>
      <c r="N1061" t="s">
        <v>85</v>
      </c>
      <c r="O1061" t="s">
        <v>85</v>
      </c>
      <c r="P1061">
        <v>18733.150000000001</v>
      </c>
      <c r="Q1061" t="s">
        <v>2284</v>
      </c>
      <c r="R1061" t="s">
        <v>75</v>
      </c>
      <c r="W1061" t="s">
        <v>10731</v>
      </c>
      <c r="X1061" t="s">
        <v>85</v>
      </c>
    </row>
    <row r="1062" spans="1:24">
      <c r="A1062" t="s">
        <v>9</v>
      </c>
      <c r="B1062" t="s">
        <v>10</v>
      </c>
      <c r="C1062" t="s">
        <v>2279</v>
      </c>
      <c r="D1062" t="s">
        <v>117</v>
      </c>
      <c r="E1062" t="s">
        <v>118</v>
      </c>
      <c r="F1062" s="54">
        <v>41603</v>
      </c>
      <c r="G1062" t="s">
        <v>290</v>
      </c>
      <c r="I1062" t="s">
        <v>3143</v>
      </c>
      <c r="J1062" t="s">
        <v>132</v>
      </c>
      <c r="K1062" t="s">
        <v>3144</v>
      </c>
      <c r="L1062" t="s">
        <v>2282</v>
      </c>
      <c r="M1062" t="s">
        <v>2283</v>
      </c>
      <c r="N1062" t="s">
        <v>85</v>
      </c>
      <c r="O1062" t="s">
        <v>85</v>
      </c>
      <c r="P1062">
        <v>1837.5</v>
      </c>
      <c r="Q1062" t="s">
        <v>2284</v>
      </c>
      <c r="R1062" t="s">
        <v>75</v>
      </c>
      <c r="W1062" t="s">
        <v>10731</v>
      </c>
      <c r="X1062" t="s">
        <v>85</v>
      </c>
    </row>
    <row r="1063" spans="1:24">
      <c r="A1063" t="s">
        <v>9</v>
      </c>
      <c r="B1063" t="s">
        <v>10</v>
      </c>
      <c r="C1063" t="s">
        <v>2279</v>
      </c>
      <c r="D1063" t="s">
        <v>117</v>
      </c>
      <c r="E1063" t="s">
        <v>118</v>
      </c>
      <c r="F1063" s="54">
        <v>41603</v>
      </c>
      <c r="G1063" t="s">
        <v>290</v>
      </c>
      <c r="I1063" t="s">
        <v>3143</v>
      </c>
      <c r="J1063" t="s">
        <v>132</v>
      </c>
      <c r="K1063" t="s">
        <v>3144</v>
      </c>
      <c r="L1063" t="s">
        <v>2282</v>
      </c>
      <c r="M1063" t="s">
        <v>2283</v>
      </c>
      <c r="N1063" t="s">
        <v>85</v>
      </c>
      <c r="O1063" t="s">
        <v>85</v>
      </c>
      <c r="P1063">
        <v>93665.75</v>
      </c>
      <c r="Q1063" t="s">
        <v>2284</v>
      </c>
      <c r="R1063" t="s">
        <v>75</v>
      </c>
      <c r="W1063" t="s">
        <v>10731</v>
      </c>
      <c r="X1063" t="s">
        <v>85</v>
      </c>
    </row>
    <row r="1064" spans="1:24">
      <c r="A1064" t="s">
        <v>9</v>
      </c>
      <c r="B1064" t="s">
        <v>15</v>
      </c>
      <c r="C1064" t="s">
        <v>15</v>
      </c>
      <c r="D1064" t="s">
        <v>117</v>
      </c>
      <c r="E1064" t="s">
        <v>118</v>
      </c>
      <c r="F1064" s="54">
        <v>41583</v>
      </c>
      <c r="G1064" t="s">
        <v>119</v>
      </c>
      <c r="I1064" t="s">
        <v>1144</v>
      </c>
      <c r="J1064" t="s">
        <v>132</v>
      </c>
      <c r="K1064" t="s">
        <v>1145</v>
      </c>
      <c r="L1064" t="s">
        <v>3609</v>
      </c>
      <c r="M1064" t="s">
        <v>3610</v>
      </c>
      <c r="N1064" t="s">
        <v>85</v>
      </c>
      <c r="O1064" t="s">
        <v>85</v>
      </c>
      <c r="P1064">
        <v>1242.3777</v>
      </c>
      <c r="Q1064" t="s">
        <v>1146</v>
      </c>
      <c r="R1064" t="s">
        <v>75</v>
      </c>
      <c r="W1064" t="s">
        <v>10729</v>
      </c>
      <c r="X1064" t="s">
        <v>85</v>
      </c>
    </row>
    <row r="1065" spans="1:24">
      <c r="A1065" t="s">
        <v>9</v>
      </c>
      <c r="B1065" t="s">
        <v>10</v>
      </c>
      <c r="C1065" t="s">
        <v>1187</v>
      </c>
      <c r="D1065" t="s">
        <v>117</v>
      </c>
      <c r="E1065" t="s">
        <v>118</v>
      </c>
      <c r="F1065" s="54">
        <v>41583</v>
      </c>
      <c r="G1065" t="s">
        <v>119</v>
      </c>
      <c r="I1065" t="s">
        <v>1188</v>
      </c>
      <c r="J1065" t="s">
        <v>805</v>
      </c>
      <c r="K1065" t="s">
        <v>1188</v>
      </c>
      <c r="L1065" t="s">
        <v>1189</v>
      </c>
      <c r="M1065" t="s">
        <v>1190</v>
      </c>
      <c r="N1065" t="s">
        <v>85</v>
      </c>
      <c r="O1065" t="s">
        <v>85</v>
      </c>
      <c r="P1065">
        <v>-600</v>
      </c>
      <c r="Q1065" t="s">
        <v>1191</v>
      </c>
      <c r="R1065" t="s">
        <v>75</v>
      </c>
      <c r="W1065" t="s">
        <v>10729</v>
      </c>
      <c r="X1065" t="s">
        <v>85</v>
      </c>
    </row>
    <row r="1066" spans="1:24">
      <c r="A1066" t="s">
        <v>9</v>
      </c>
      <c r="B1066" t="s">
        <v>10</v>
      </c>
      <c r="C1066" t="s">
        <v>1187</v>
      </c>
      <c r="D1066" t="s">
        <v>117</v>
      </c>
      <c r="E1066" t="s">
        <v>118</v>
      </c>
      <c r="F1066" s="54">
        <v>41583</v>
      </c>
      <c r="G1066" t="s">
        <v>72</v>
      </c>
      <c r="I1066" t="s">
        <v>1188</v>
      </c>
      <c r="J1066" t="s">
        <v>805</v>
      </c>
      <c r="K1066" t="s">
        <v>1188</v>
      </c>
      <c r="L1066" t="s">
        <v>1189</v>
      </c>
      <c r="M1066" t="s">
        <v>1190</v>
      </c>
      <c r="N1066" t="s">
        <v>85</v>
      </c>
      <c r="O1066" t="s">
        <v>85</v>
      </c>
      <c r="P1066">
        <v>-1500</v>
      </c>
      <c r="Q1066" t="s">
        <v>1191</v>
      </c>
      <c r="R1066" t="s">
        <v>75</v>
      </c>
      <c r="W1066" t="s">
        <v>10729</v>
      </c>
      <c r="X1066" t="s">
        <v>85</v>
      </c>
    </row>
    <row r="1067" spans="1:24">
      <c r="A1067" t="s">
        <v>3</v>
      </c>
      <c r="B1067" t="s">
        <v>115</v>
      </c>
      <c r="C1067" t="s">
        <v>1150</v>
      </c>
      <c r="D1067" t="s">
        <v>117</v>
      </c>
      <c r="E1067" t="s">
        <v>118</v>
      </c>
      <c r="F1067" s="54">
        <v>41582</v>
      </c>
      <c r="G1067" t="s">
        <v>290</v>
      </c>
      <c r="I1067" t="s">
        <v>1151</v>
      </c>
      <c r="J1067" t="s">
        <v>73</v>
      </c>
      <c r="K1067" t="s">
        <v>1152</v>
      </c>
      <c r="L1067" t="s">
        <v>1153</v>
      </c>
      <c r="M1067" t="s">
        <v>1154</v>
      </c>
      <c r="N1067" t="s">
        <v>85</v>
      </c>
      <c r="O1067" t="s">
        <v>213</v>
      </c>
      <c r="P1067">
        <v>617.4</v>
      </c>
      <c r="Q1067" t="s">
        <v>1155</v>
      </c>
      <c r="R1067" t="s">
        <v>75</v>
      </c>
      <c r="W1067" t="s">
        <v>10731</v>
      </c>
      <c r="X1067" t="s">
        <v>10739</v>
      </c>
    </row>
    <row r="1068" spans="1:24">
      <c r="A1068" t="s">
        <v>3</v>
      </c>
      <c r="B1068" t="s">
        <v>115</v>
      </c>
      <c r="C1068" t="s">
        <v>1150</v>
      </c>
      <c r="D1068" t="s">
        <v>117</v>
      </c>
      <c r="E1068" t="s">
        <v>118</v>
      </c>
      <c r="F1068" s="54">
        <v>41582</v>
      </c>
      <c r="G1068" t="s">
        <v>290</v>
      </c>
      <c r="I1068" t="s">
        <v>1151</v>
      </c>
      <c r="J1068" t="s">
        <v>73</v>
      </c>
      <c r="K1068" t="s">
        <v>1152</v>
      </c>
      <c r="L1068" t="s">
        <v>1153</v>
      </c>
      <c r="M1068" t="s">
        <v>1154</v>
      </c>
      <c r="N1068" t="s">
        <v>85</v>
      </c>
      <c r="O1068" t="s">
        <v>213</v>
      </c>
      <c r="P1068">
        <v>1317.12</v>
      </c>
      <c r="Q1068" t="s">
        <v>1155</v>
      </c>
      <c r="R1068" t="s">
        <v>75</v>
      </c>
      <c r="W1068" t="s">
        <v>10731</v>
      </c>
      <c r="X1068" t="s">
        <v>10739</v>
      </c>
    </row>
    <row r="1069" spans="1:24">
      <c r="A1069" t="s">
        <v>9</v>
      </c>
      <c r="B1069" t="s">
        <v>14</v>
      </c>
      <c r="C1069" t="s">
        <v>14</v>
      </c>
      <c r="D1069" t="s">
        <v>117</v>
      </c>
      <c r="E1069" t="s">
        <v>118</v>
      </c>
      <c r="F1069" s="54">
        <v>41579</v>
      </c>
      <c r="G1069" t="s">
        <v>72</v>
      </c>
      <c r="H1069" t="s">
        <v>999</v>
      </c>
      <c r="I1069" t="s">
        <v>1000</v>
      </c>
      <c r="J1069" t="s">
        <v>132</v>
      </c>
      <c r="K1069" t="s">
        <v>1001</v>
      </c>
      <c r="L1069" t="s">
        <v>1002</v>
      </c>
      <c r="M1069" t="s">
        <v>1003</v>
      </c>
      <c r="N1069" t="s">
        <v>85</v>
      </c>
      <c r="O1069" t="s">
        <v>199</v>
      </c>
      <c r="P1069">
        <v>855.56000000000085</v>
      </c>
      <c r="Q1069" t="s">
        <v>1005</v>
      </c>
      <c r="R1069" t="s">
        <v>75</v>
      </c>
      <c r="S1069" t="s">
        <v>170</v>
      </c>
      <c r="T1069" t="s">
        <v>178</v>
      </c>
      <c r="U1069" t="s">
        <v>179</v>
      </c>
      <c r="V1069" t="s">
        <v>180</v>
      </c>
      <c r="W1069" t="s">
        <v>10731</v>
      </c>
      <c r="X1069" t="s">
        <v>10739</v>
      </c>
    </row>
    <row r="1070" spans="1:24">
      <c r="A1070" t="s">
        <v>3</v>
      </c>
      <c r="B1070" t="s">
        <v>115</v>
      </c>
      <c r="C1070" t="s">
        <v>1150</v>
      </c>
      <c r="D1070" t="s">
        <v>117</v>
      </c>
      <c r="E1070" t="s">
        <v>118</v>
      </c>
      <c r="F1070" s="54">
        <v>41582</v>
      </c>
      <c r="G1070" t="s">
        <v>290</v>
      </c>
      <c r="I1070" t="s">
        <v>1151</v>
      </c>
      <c r="J1070" t="s">
        <v>73</v>
      </c>
      <c r="K1070" t="s">
        <v>1152</v>
      </c>
      <c r="L1070" t="s">
        <v>1153</v>
      </c>
      <c r="M1070" t="s">
        <v>1154</v>
      </c>
      <c r="N1070" t="s">
        <v>85</v>
      </c>
      <c r="O1070" t="s">
        <v>213</v>
      </c>
      <c r="P1070">
        <v>2469.6</v>
      </c>
      <c r="Q1070" t="s">
        <v>1155</v>
      </c>
      <c r="R1070" t="s">
        <v>75</v>
      </c>
      <c r="W1070" t="s">
        <v>10731</v>
      </c>
      <c r="X1070" t="s">
        <v>10739</v>
      </c>
    </row>
    <row r="1071" spans="1:24">
      <c r="A1071" t="s">
        <v>3</v>
      </c>
      <c r="B1071" t="s">
        <v>115</v>
      </c>
      <c r="C1071" t="s">
        <v>1150</v>
      </c>
      <c r="D1071" t="s">
        <v>117</v>
      </c>
      <c r="E1071" t="s">
        <v>118</v>
      </c>
      <c r="F1071" s="54">
        <v>41582</v>
      </c>
      <c r="G1071" t="s">
        <v>5669</v>
      </c>
      <c r="I1071" t="s">
        <v>1151</v>
      </c>
      <c r="J1071" t="s">
        <v>73</v>
      </c>
      <c r="K1071" t="s">
        <v>1152</v>
      </c>
      <c r="L1071" t="s">
        <v>1153</v>
      </c>
      <c r="M1071" t="s">
        <v>1154</v>
      </c>
      <c r="N1071" t="s">
        <v>85</v>
      </c>
      <c r="O1071" t="s">
        <v>213</v>
      </c>
      <c r="P1071">
        <v>37911.1</v>
      </c>
      <c r="Q1071" t="s">
        <v>1155</v>
      </c>
      <c r="R1071" t="s">
        <v>75</v>
      </c>
      <c r="W1071" t="s">
        <v>10731</v>
      </c>
      <c r="X1071" t="s">
        <v>10739</v>
      </c>
    </row>
    <row r="1072" spans="1:24">
      <c r="A1072" t="s">
        <v>3</v>
      </c>
      <c r="B1072" t="s">
        <v>115</v>
      </c>
      <c r="C1072" t="s">
        <v>1150</v>
      </c>
      <c r="D1072" t="s">
        <v>117</v>
      </c>
      <c r="E1072" t="s">
        <v>118</v>
      </c>
      <c r="F1072" s="54">
        <v>41582</v>
      </c>
      <c r="G1072" t="s">
        <v>5669</v>
      </c>
      <c r="I1072" t="s">
        <v>1151</v>
      </c>
      <c r="J1072" t="s">
        <v>73</v>
      </c>
      <c r="K1072" t="s">
        <v>1152</v>
      </c>
      <c r="L1072" t="s">
        <v>1153</v>
      </c>
      <c r="M1072" t="s">
        <v>1154</v>
      </c>
      <c r="N1072" t="s">
        <v>85</v>
      </c>
      <c r="O1072" t="s">
        <v>213</v>
      </c>
      <c r="P1072">
        <v>11988.54</v>
      </c>
      <c r="Q1072" t="s">
        <v>1155</v>
      </c>
      <c r="R1072" t="s">
        <v>75</v>
      </c>
      <c r="W1072" t="s">
        <v>10731</v>
      </c>
      <c r="X1072" t="s">
        <v>10739</v>
      </c>
    </row>
    <row r="1073" spans="1:24">
      <c r="A1073" t="s">
        <v>9</v>
      </c>
      <c r="B1073" t="s">
        <v>14</v>
      </c>
      <c r="C1073" t="s">
        <v>14</v>
      </c>
      <c r="D1073" t="s">
        <v>117</v>
      </c>
      <c r="E1073" t="s">
        <v>118</v>
      </c>
      <c r="F1073" s="54">
        <v>41583</v>
      </c>
      <c r="G1073" t="s">
        <v>125</v>
      </c>
      <c r="H1073" t="s">
        <v>208</v>
      </c>
      <c r="I1073" t="s">
        <v>1270</v>
      </c>
      <c r="J1073" t="s">
        <v>132</v>
      </c>
      <c r="K1073" t="s">
        <v>1271</v>
      </c>
      <c r="L1073" t="s">
        <v>211</v>
      </c>
      <c r="M1073" t="s">
        <v>212</v>
      </c>
      <c r="N1073" t="s">
        <v>213</v>
      </c>
      <c r="O1073" t="s">
        <v>85</v>
      </c>
      <c r="P1073">
        <v>1871.7</v>
      </c>
      <c r="Q1073" t="s">
        <v>1272</v>
      </c>
      <c r="R1073" t="s">
        <v>75</v>
      </c>
      <c r="S1073" t="s">
        <v>215</v>
      </c>
      <c r="T1073" t="s">
        <v>216</v>
      </c>
      <c r="U1073" t="s">
        <v>179</v>
      </c>
      <c r="V1073" t="s">
        <v>179</v>
      </c>
      <c r="W1073" t="s">
        <v>10729</v>
      </c>
      <c r="X1073" t="s">
        <v>85</v>
      </c>
    </row>
    <row r="1074" spans="1:24">
      <c r="A1074" t="s">
        <v>9</v>
      </c>
      <c r="B1074" t="s">
        <v>10</v>
      </c>
      <c r="C1074" t="s">
        <v>528</v>
      </c>
      <c r="D1074" t="s">
        <v>117</v>
      </c>
      <c r="E1074" t="s">
        <v>118</v>
      </c>
      <c r="F1074" s="54">
        <v>41583</v>
      </c>
      <c r="G1074" t="s">
        <v>72</v>
      </c>
      <c r="I1074" t="s">
        <v>1233</v>
      </c>
      <c r="J1074" t="s">
        <v>132</v>
      </c>
      <c r="K1074" t="s">
        <v>1234</v>
      </c>
      <c r="L1074" t="s">
        <v>1235</v>
      </c>
      <c r="M1074" t="s">
        <v>1236</v>
      </c>
      <c r="N1074" t="s">
        <v>199</v>
      </c>
      <c r="O1074" t="s">
        <v>199</v>
      </c>
      <c r="P1074">
        <v>30084.124400000001</v>
      </c>
      <c r="Q1074" t="s">
        <v>1237</v>
      </c>
      <c r="R1074" t="s">
        <v>75</v>
      </c>
      <c r="W1074" t="s">
        <v>10729</v>
      </c>
      <c r="X1074" t="s">
        <v>10739</v>
      </c>
    </row>
    <row r="1075" spans="1:24">
      <c r="A1075" t="s">
        <v>9</v>
      </c>
      <c r="B1075" t="s">
        <v>14</v>
      </c>
      <c r="C1075" t="s">
        <v>14</v>
      </c>
      <c r="D1075" t="s">
        <v>117</v>
      </c>
      <c r="E1075" t="s">
        <v>118</v>
      </c>
      <c r="F1075" s="54">
        <v>41583</v>
      </c>
      <c r="G1075" t="s">
        <v>125</v>
      </c>
      <c r="H1075" t="s">
        <v>208</v>
      </c>
      <c r="I1075" t="s">
        <v>1273</v>
      </c>
      <c r="J1075" t="s">
        <v>132</v>
      </c>
      <c r="K1075" t="s">
        <v>1274</v>
      </c>
      <c r="L1075" t="s">
        <v>211</v>
      </c>
      <c r="M1075" t="s">
        <v>212</v>
      </c>
      <c r="N1075" t="s">
        <v>213</v>
      </c>
      <c r="O1075" t="s">
        <v>85</v>
      </c>
      <c r="P1075">
        <v>3119.5</v>
      </c>
      <c r="Q1075" t="s">
        <v>1275</v>
      </c>
      <c r="R1075" t="s">
        <v>75</v>
      </c>
      <c r="S1075" t="s">
        <v>215</v>
      </c>
      <c r="T1075" t="s">
        <v>216</v>
      </c>
      <c r="U1075" t="s">
        <v>179</v>
      </c>
      <c r="V1075" t="s">
        <v>179</v>
      </c>
      <c r="W1075" t="s">
        <v>10729</v>
      </c>
      <c r="X1075" t="s">
        <v>85</v>
      </c>
    </row>
    <row r="1076" spans="1:24">
      <c r="A1076" t="s">
        <v>9</v>
      </c>
      <c r="B1076" t="s">
        <v>14</v>
      </c>
      <c r="C1076" t="s">
        <v>14</v>
      </c>
      <c r="D1076" t="s">
        <v>117</v>
      </c>
      <c r="E1076" t="s">
        <v>118</v>
      </c>
      <c r="F1076" s="54">
        <v>41583</v>
      </c>
      <c r="G1076" t="s">
        <v>119</v>
      </c>
      <c r="H1076" t="s">
        <v>1227</v>
      </c>
      <c r="I1076" t="s">
        <v>1228</v>
      </c>
      <c r="J1076" t="s">
        <v>132</v>
      </c>
      <c r="K1076" t="s">
        <v>1229</v>
      </c>
      <c r="L1076" t="s">
        <v>1230</v>
      </c>
      <c r="M1076" t="s">
        <v>1231</v>
      </c>
      <c r="N1076" t="s">
        <v>85</v>
      </c>
      <c r="O1076" t="s">
        <v>85</v>
      </c>
      <c r="P1076">
        <v>44660</v>
      </c>
      <c r="Q1076" t="s">
        <v>1232</v>
      </c>
      <c r="R1076" t="s">
        <v>75</v>
      </c>
      <c r="S1076" t="s">
        <v>170</v>
      </c>
      <c r="T1076" t="s">
        <v>171</v>
      </c>
      <c r="U1076" t="s">
        <v>157</v>
      </c>
      <c r="V1076" t="s">
        <v>157</v>
      </c>
      <c r="W1076" t="s">
        <v>10729</v>
      </c>
      <c r="X1076" t="s">
        <v>85</v>
      </c>
    </row>
    <row r="1077" spans="1:24">
      <c r="A1077" t="s">
        <v>9</v>
      </c>
      <c r="B1077" t="s">
        <v>14</v>
      </c>
      <c r="C1077" t="s">
        <v>14</v>
      </c>
      <c r="D1077" t="s">
        <v>117</v>
      </c>
      <c r="E1077" t="s">
        <v>118</v>
      </c>
      <c r="F1077" s="54">
        <v>41583</v>
      </c>
      <c r="G1077" t="s">
        <v>72</v>
      </c>
      <c r="I1077" t="s">
        <v>1293</v>
      </c>
      <c r="J1077" t="s">
        <v>132</v>
      </c>
      <c r="K1077" t="s">
        <v>1294</v>
      </c>
      <c r="L1077" t="s">
        <v>1295</v>
      </c>
      <c r="M1077" t="s">
        <v>1296</v>
      </c>
      <c r="N1077" t="s">
        <v>85</v>
      </c>
      <c r="O1077" t="s">
        <v>85</v>
      </c>
      <c r="P1077">
        <v>4395.2</v>
      </c>
      <c r="Q1077" t="s">
        <v>1297</v>
      </c>
      <c r="R1077" t="s">
        <v>75</v>
      </c>
      <c r="S1077" t="s">
        <v>170</v>
      </c>
      <c r="T1077" t="s">
        <v>178</v>
      </c>
      <c r="U1077" t="s">
        <v>321</v>
      </c>
      <c r="V1077" t="s">
        <v>321</v>
      </c>
      <c r="W1077" t="s">
        <v>10729</v>
      </c>
      <c r="X1077" t="s">
        <v>85</v>
      </c>
    </row>
    <row r="1078" spans="1:24">
      <c r="A1078" t="s">
        <v>9</v>
      </c>
      <c r="B1078" t="s">
        <v>10</v>
      </c>
      <c r="C1078" t="s">
        <v>528</v>
      </c>
      <c r="D1078" t="s">
        <v>117</v>
      </c>
      <c r="E1078" t="s">
        <v>118</v>
      </c>
      <c r="F1078" s="54">
        <v>41583</v>
      </c>
      <c r="G1078" t="s">
        <v>72</v>
      </c>
      <c r="I1078" t="s">
        <v>1238</v>
      </c>
      <c r="J1078" t="s">
        <v>132</v>
      </c>
      <c r="K1078" t="s">
        <v>1234</v>
      </c>
      <c r="L1078" t="s">
        <v>1235</v>
      </c>
      <c r="M1078" t="s">
        <v>1236</v>
      </c>
      <c r="N1078" t="s">
        <v>199</v>
      </c>
      <c r="O1078" t="s">
        <v>199</v>
      </c>
      <c r="P1078">
        <v>-30084.124400000001</v>
      </c>
      <c r="Q1078" t="s">
        <v>1237</v>
      </c>
      <c r="R1078" t="s">
        <v>75</v>
      </c>
      <c r="W1078" t="s">
        <v>10729</v>
      </c>
      <c r="X1078" t="s">
        <v>10739</v>
      </c>
    </row>
    <row r="1079" spans="1:24">
      <c r="A1079" t="s">
        <v>3</v>
      </c>
      <c r="B1079" t="s">
        <v>115</v>
      </c>
      <c r="C1079" t="s">
        <v>1150</v>
      </c>
      <c r="D1079" t="s">
        <v>117</v>
      </c>
      <c r="E1079" t="s">
        <v>118</v>
      </c>
      <c r="F1079" s="54">
        <v>41582</v>
      </c>
      <c r="G1079" t="s">
        <v>125</v>
      </c>
      <c r="I1079" t="s">
        <v>1151</v>
      </c>
      <c r="J1079" t="s">
        <v>73</v>
      </c>
      <c r="K1079" t="s">
        <v>1152</v>
      </c>
      <c r="L1079" t="s">
        <v>1153</v>
      </c>
      <c r="M1079" t="s">
        <v>1154</v>
      </c>
      <c r="N1079" t="s">
        <v>85</v>
      </c>
      <c r="O1079" t="s">
        <v>213</v>
      </c>
      <c r="P1079">
        <v>1234.8</v>
      </c>
      <c r="Q1079" t="s">
        <v>1155</v>
      </c>
      <c r="R1079" t="s">
        <v>75</v>
      </c>
      <c r="W1079" t="s">
        <v>10731</v>
      </c>
      <c r="X1079" t="s">
        <v>10739</v>
      </c>
    </row>
    <row r="1080" spans="1:24">
      <c r="A1080" t="s">
        <v>3</v>
      </c>
      <c r="B1080" t="s">
        <v>4</v>
      </c>
      <c r="C1080" t="s">
        <v>4</v>
      </c>
      <c r="D1080" t="s">
        <v>117</v>
      </c>
      <c r="E1080" t="s">
        <v>118</v>
      </c>
      <c r="F1080" s="54">
        <v>41582</v>
      </c>
      <c r="G1080" t="s">
        <v>72</v>
      </c>
      <c r="I1080" t="s">
        <v>1325</v>
      </c>
      <c r="J1080" t="s">
        <v>73</v>
      </c>
      <c r="K1080" t="s">
        <v>1326</v>
      </c>
      <c r="L1080" t="s">
        <v>1327</v>
      </c>
      <c r="M1080" t="s">
        <v>1328</v>
      </c>
      <c r="N1080" t="s">
        <v>85</v>
      </c>
      <c r="O1080" t="s">
        <v>85</v>
      </c>
      <c r="P1080">
        <v>10073.6</v>
      </c>
      <c r="Q1080" t="s">
        <v>1329</v>
      </c>
      <c r="R1080" t="s">
        <v>75</v>
      </c>
      <c r="W1080" t="s">
        <v>10729</v>
      </c>
      <c r="X1080" t="s">
        <v>85</v>
      </c>
    </row>
    <row r="1081" spans="1:24">
      <c r="A1081" t="s">
        <v>3</v>
      </c>
      <c r="B1081" t="s">
        <v>4</v>
      </c>
      <c r="C1081" t="s">
        <v>4</v>
      </c>
      <c r="D1081" t="s">
        <v>117</v>
      </c>
      <c r="E1081" t="s">
        <v>118</v>
      </c>
      <c r="F1081" s="54">
        <v>41582</v>
      </c>
      <c r="G1081" t="s">
        <v>119</v>
      </c>
      <c r="H1081" t="s">
        <v>956</v>
      </c>
      <c r="I1081" t="s">
        <v>1330</v>
      </c>
      <c r="J1081" t="s">
        <v>73</v>
      </c>
      <c r="K1081" t="s">
        <v>1331</v>
      </c>
      <c r="L1081" t="s">
        <v>959</v>
      </c>
      <c r="M1081" t="s">
        <v>960</v>
      </c>
      <c r="N1081" t="s">
        <v>85</v>
      </c>
      <c r="O1081" t="s">
        <v>85</v>
      </c>
      <c r="P1081">
        <v>89015.769499999995</v>
      </c>
      <c r="Q1081" t="s">
        <v>1332</v>
      </c>
      <c r="R1081" t="s">
        <v>75</v>
      </c>
      <c r="W1081" t="s">
        <v>10729</v>
      </c>
      <c r="X1081" t="s">
        <v>85</v>
      </c>
    </row>
    <row r="1082" spans="1:24">
      <c r="A1082" t="s">
        <v>9</v>
      </c>
      <c r="B1082" t="s">
        <v>14</v>
      </c>
      <c r="C1082" t="s">
        <v>14</v>
      </c>
      <c r="D1082" t="s">
        <v>117</v>
      </c>
      <c r="E1082" t="s">
        <v>118</v>
      </c>
      <c r="F1082" s="54">
        <v>41605</v>
      </c>
      <c r="G1082" t="s">
        <v>72</v>
      </c>
      <c r="I1082" t="s">
        <v>3191</v>
      </c>
      <c r="J1082" t="s">
        <v>132</v>
      </c>
      <c r="K1082" t="s">
        <v>3192</v>
      </c>
      <c r="L1082" t="s">
        <v>238</v>
      </c>
      <c r="M1082" t="s">
        <v>76</v>
      </c>
      <c r="N1082" t="s">
        <v>85</v>
      </c>
      <c r="O1082" t="s">
        <v>85</v>
      </c>
      <c r="P1082">
        <v>10000</v>
      </c>
      <c r="Q1082" t="s">
        <v>3193</v>
      </c>
      <c r="R1082" t="s">
        <v>75</v>
      </c>
      <c r="W1082" t="s">
        <v>10729</v>
      </c>
      <c r="X1082" t="s">
        <v>10737</v>
      </c>
    </row>
    <row r="1083" spans="1:24">
      <c r="A1083" t="s">
        <v>9</v>
      </c>
      <c r="B1083" t="s">
        <v>14</v>
      </c>
      <c r="C1083" t="s">
        <v>14</v>
      </c>
      <c r="D1083" t="s">
        <v>117</v>
      </c>
      <c r="E1083" t="s">
        <v>118</v>
      </c>
      <c r="F1083" s="54">
        <v>41605</v>
      </c>
      <c r="G1083" t="s">
        <v>72</v>
      </c>
      <c r="I1083" t="s">
        <v>3215</v>
      </c>
      <c r="J1083" t="s">
        <v>132</v>
      </c>
      <c r="K1083" t="s">
        <v>3216</v>
      </c>
      <c r="L1083" t="s">
        <v>3217</v>
      </c>
      <c r="M1083" t="s">
        <v>3218</v>
      </c>
      <c r="N1083" t="s">
        <v>85</v>
      </c>
      <c r="O1083" t="s">
        <v>85</v>
      </c>
      <c r="P1083">
        <v>5000</v>
      </c>
      <c r="Q1083" t="s">
        <v>2963</v>
      </c>
      <c r="R1083" t="s">
        <v>75</v>
      </c>
      <c r="S1083" t="s">
        <v>155</v>
      </c>
      <c r="T1083" t="s">
        <v>156</v>
      </c>
      <c r="U1083" t="s">
        <v>321</v>
      </c>
      <c r="V1083" t="s">
        <v>321</v>
      </c>
      <c r="W1083" t="s">
        <v>10729</v>
      </c>
      <c r="X1083" t="s">
        <v>85</v>
      </c>
    </row>
    <row r="1084" spans="1:24">
      <c r="A1084" t="s">
        <v>9</v>
      </c>
      <c r="B1084" t="s">
        <v>14</v>
      </c>
      <c r="C1084" t="s">
        <v>14</v>
      </c>
      <c r="D1084" t="s">
        <v>117</v>
      </c>
      <c r="E1084" t="s">
        <v>118</v>
      </c>
      <c r="F1084" s="54">
        <v>41579</v>
      </c>
      <c r="G1084" t="s">
        <v>72</v>
      </c>
      <c r="H1084" t="s">
        <v>999</v>
      </c>
      <c r="I1084" t="s">
        <v>1000</v>
      </c>
      <c r="J1084" t="s">
        <v>132</v>
      </c>
      <c r="K1084" t="s">
        <v>1001</v>
      </c>
      <c r="L1084" t="s">
        <v>1002</v>
      </c>
      <c r="M1084" t="s">
        <v>1003</v>
      </c>
      <c r="N1084" t="s">
        <v>85</v>
      </c>
      <c r="O1084" t="s">
        <v>199</v>
      </c>
      <c r="P1084">
        <v>19916.650000000023</v>
      </c>
      <c r="Q1084" t="s">
        <v>1005</v>
      </c>
      <c r="R1084" t="s">
        <v>75</v>
      </c>
      <c r="S1084" t="s">
        <v>170</v>
      </c>
      <c r="T1084" t="s">
        <v>178</v>
      </c>
      <c r="U1084" t="s">
        <v>179</v>
      </c>
      <c r="V1084" t="s">
        <v>180</v>
      </c>
      <c r="W1084" t="s">
        <v>10731</v>
      </c>
      <c r="X1084" t="s">
        <v>10739</v>
      </c>
    </row>
    <row r="1085" spans="1:24">
      <c r="A1085" t="s">
        <v>9</v>
      </c>
      <c r="B1085" t="s">
        <v>14</v>
      </c>
      <c r="C1085" t="s">
        <v>14</v>
      </c>
      <c r="D1085" t="s">
        <v>117</v>
      </c>
      <c r="E1085" t="s">
        <v>118</v>
      </c>
      <c r="F1085" s="54">
        <v>41579</v>
      </c>
      <c r="G1085" t="s">
        <v>72</v>
      </c>
      <c r="H1085" t="s">
        <v>999</v>
      </c>
      <c r="I1085" t="s">
        <v>1000</v>
      </c>
      <c r="J1085" t="s">
        <v>132</v>
      </c>
      <c r="K1085" t="s">
        <v>1001</v>
      </c>
      <c r="L1085" t="s">
        <v>1002</v>
      </c>
      <c r="M1085" t="s">
        <v>1003</v>
      </c>
      <c r="N1085" t="s">
        <v>85</v>
      </c>
      <c r="O1085" t="s">
        <v>199</v>
      </c>
      <c r="P1085">
        <v>19916.650000000023</v>
      </c>
      <c r="Q1085" t="s">
        <v>1005</v>
      </c>
      <c r="R1085" t="s">
        <v>75</v>
      </c>
      <c r="S1085" t="s">
        <v>170</v>
      </c>
      <c r="T1085" t="s">
        <v>178</v>
      </c>
      <c r="U1085" t="s">
        <v>179</v>
      </c>
      <c r="V1085" t="s">
        <v>180</v>
      </c>
      <c r="W1085" t="s">
        <v>10731</v>
      </c>
      <c r="X1085" t="s">
        <v>10739</v>
      </c>
    </row>
    <row r="1086" spans="1:24">
      <c r="A1086" t="s">
        <v>9</v>
      </c>
      <c r="B1086" t="s">
        <v>14</v>
      </c>
      <c r="C1086" t="s">
        <v>14</v>
      </c>
      <c r="D1086" t="s">
        <v>117</v>
      </c>
      <c r="E1086" t="s">
        <v>118</v>
      </c>
      <c r="F1086" s="54">
        <v>41579</v>
      </c>
      <c r="G1086" t="s">
        <v>72</v>
      </c>
      <c r="H1086" t="s">
        <v>999</v>
      </c>
      <c r="I1086" t="s">
        <v>1000</v>
      </c>
      <c r="J1086" t="s">
        <v>132</v>
      </c>
      <c r="K1086" t="s">
        <v>1001</v>
      </c>
      <c r="L1086" t="s">
        <v>1002</v>
      </c>
      <c r="M1086" t="s">
        <v>1003</v>
      </c>
      <c r="N1086" t="s">
        <v>85</v>
      </c>
      <c r="O1086" t="s">
        <v>199</v>
      </c>
      <c r="P1086">
        <v>424888.24000000046</v>
      </c>
      <c r="Q1086" t="s">
        <v>1005</v>
      </c>
      <c r="R1086" t="s">
        <v>75</v>
      </c>
      <c r="S1086" t="s">
        <v>170</v>
      </c>
      <c r="T1086" t="s">
        <v>178</v>
      </c>
      <c r="U1086" t="s">
        <v>179</v>
      </c>
      <c r="V1086" t="s">
        <v>180</v>
      </c>
      <c r="W1086" t="s">
        <v>10731</v>
      </c>
      <c r="X1086" t="s">
        <v>10739</v>
      </c>
    </row>
    <row r="1087" spans="1:24">
      <c r="A1087" t="s">
        <v>9</v>
      </c>
      <c r="B1087" t="s">
        <v>14</v>
      </c>
      <c r="C1087" t="s">
        <v>14</v>
      </c>
      <c r="D1087" t="s">
        <v>117</v>
      </c>
      <c r="E1087" t="s">
        <v>118</v>
      </c>
      <c r="F1087" s="54">
        <v>41579</v>
      </c>
      <c r="G1087" t="s">
        <v>72</v>
      </c>
      <c r="H1087" t="s">
        <v>999</v>
      </c>
      <c r="I1087" t="s">
        <v>1000</v>
      </c>
      <c r="J1087" t="s">
        <v>132</v>
      </c>
      <c r="K1087" t="s">
        <v>1001</v>
      </c>
      <c r="L1087" t="s">
        <v>1002</v>
      </c>
      <c r="M1087" t="s">
        <v>1003</v>
      </c>
      <c r="N1087" t="s">
        <v>85</v>
      </c>
      <c r="O1087" t="s">
        <v>199</v>
      </c>
      <c r="P1087">
        <v>700.06000000000074</v>
      </c>
      <c r="Q1087" t="s">
        <v>1005</v>
      </c>
      <c r="R1087" t="s">
        <v>75</v>
      </c>
      <c r="S1087" t="s">
        <v>170</v>
      </c>
      <c r="T1087" t="s">
        <v>178</v>
      </c>
      <c r="U1087" t="s">
        <v>179</v>
      </c>
      <c r="V1087" t="s">
        <v>180</v>
      </c>
      <c r="W1087" t="s">
        <v>10731</v>
      </c>
      <c r="X1087" t="s">
        <v>10739</v>
      </c>
    </row>
    <row r="1088" spans="1:24">
      <c r="A1088" t="s">
        <v>9</v>
      </c>
      <c r="B1088" t="s">
        <v>14</v>
      </c>
      <c r="C1088" t="s">
        <v>14</v>
      </c>
      <c r="D1088" t="s">
        <v>117</v>
      </c>
      <c r="E1088" t="s">
        <v>118</v>
      </c>
      <c r="F1088" s="54">
        <v>41579</v>
      </c>
      <c r="G1088" t="s">
        <v>72</v>
      </c>
      <c r="H1088" t="s">
        <v>999</v>
      </c>
      <c r="I1088" t="s">
        <v>1000</v>
      </c>
      <c r="J1088" t="s">
        <v>132</v>
      </c>
      <c r="K1088" t="s">
        <v>1001</v>
      </c>
      <c r="L1088" t="s">
        <v>1002</v>
      </c>
      <c r="M1088" t="s">
        <v>1003</v>
      </c>
      <c r="N1088" t="s">
        <v>85</v>
      </c>
      <c r="O1088" t="s">
        <v>199</v>
      </c>
      <c r="P1088">
        <v>22.220000000000024</v>
      </c>
      <c r="Q1088" t="s">
        <v>1005</v>
      </c>
      <c r="R1088" t="s">
        <v>75</v>
      </c>
      <c r="S1088" t="s">
        <v>170</v>
      </c>
      <c r="T1088" t="s">
        <v>178</v>
      </c>
      <c r="U1088" t="s">
        <v>179</v>
      </c>
      <c r="V1088" t="s">
        <v>180</v>
      </c>
      <c r="W1088" t="s">
        <v>10731</v>
      </c>
      <c r="X1088" t="s">
        <v>10739</v>
      </c>
    </row>
    <row r="1089" spans="1:24">
      <c r="A1089" t="s">
        <v>9</v>
      </c>
      <c r="B1089" t="s">
        <v>14</v>
      </c>
      <c r="C1089" t="s">
        <v>14</v>
      </c>
      <c r="D1089" t="s">
        <v>117</v>
      </c>
      <c r="E1089" t="s">
        <v>118</v>
      </c>
      <c r="F1089" s="54">
        <v>41579</v>
      </c>
      <c r="G1089" t="s">
        <v>72</v>
      </c>
      <c r="H1089" t="s">
        <v>999</v>
      </c>
      <c r="I1089" t="s">
        <v>1000</v>
      </c>
      <c r="J1089" t="s">
        <v>132</v>
      </c>
      <c r="K1089" t="s">
        <v>1001</v>
      </c>
      <c r="L1089" t="s">
        <v>1002</v>
      </c>
      <c r="M1089" t="s">
        <v>1003</v>
      </c>
      <c r="N1089" t="s">
        <v>85</v>
      </c>
      <c r="O1089" t="s">
        <v>199</v>
      </c>
      <c r="P1089">
        <v>2100.1800000000021</v>
      </c>
      <c r="Q1089" t="s">
        <v>1005</v>
      </c>
      <c r="R1089" t="s">
        <v>75</v>
      </c>
      <c r="S1089" t="s">
        <v>170</v>
      </c>
      <c r="T1089" t="s">
        <v>178</v>
      </c>
      <c r="U1089" t="s">
        <v>179</v>
      </c>
      <c r="V1089" t="s">
        <v>180</v>
      </c>
      <c r="W1089" t="s">
        <v>10731</v>
      </c>
      <c r="X1089" t="s">
        <v>10739</v>
      </c>
    </row>
    <row r="1090" spans="1:24">
      <c r="A1090" t="s">
        <v>9</v>
      </c>
      <c r="B1090" t="s">
        <v>14</v>
      </c>
      <c r="C1090" t="s">
        <v>14</v>
      </c>
      <c r="D1090" t="s">
        <v>117</v>
      </c>
      <c r="E1090" t="s">
        <v>118</v>
      </c>
      <c r="F1090" s="54">
        <v>41579</v>
      </c>
      <c r="G1090" t="s">
        <v>72</v>
      </c>
      <c r="H1090" t="s">
        <v>999</v>
      </c>
      <c r="I1090" t="s">
        <v>1000</v>
      </c>
      <c r="J1090" t="s">
        <v>132</v>
      </c>
      <c r="K1090" t="s">
        <v>1001</v>
      </c>
      <c r="L1090" t="s">
        <v>1002</v>
      </c>
      <c r="M1090" t="s">
        <v>1003</v>
      </c>
      <c r="N1090" t="s">
        <v>85</v>
      </c>
      <c r="O1090" t="s">
        <v>199</v>
      </c>
      <c r="P1090">
        <v>16.520000000000017</v>
      </c>
      <c r="Q1090" t="s">
        <v>1005</v>
      </c>
      <c r="R1090" t="s">
        <v>75</v>
      </c>
      <c r="S1090" t="s">
        <v>170</v>
      </c>
      <c r="T1090" t="s">
        <v>178</v>
      </c>
      <c r="U1090" t="s">
        <v>179</v>
      </c>
      <c r="V1090" t="s">
        <v>180</v>
      </c>
      <c r="W1090" t="s">
        <v>10731</v>
      </c>
      <c r="X1090" t="s">
        <v>10739</v>
      </c>
    </row>
    <row r="1091" spans="1:24">
      <c r="A1091" t="s">
        <v>9</v>
      </c>
      <c r="B1091" t="s">
        <v>14</v>
      </c>
      <c r="C1091" t="s">
        <v>14</v>
      </c>
      <c r="D1091" t="s">
        <v>117</v>
      </c>
      <c r="E1091" t="s">
        <v>118</v>
      </c>
      <c r="F1091" s="54">
        <v>41579</v>
      </c>
      <c r="G1091" t="s">
        <v>290</v>
      </c>
      <c r="H1091" t="s">
        <v>999</v>
      </c>
      <c r="I1091" t="s">
        <v>1000</v>
      </c>
      <c r="J1091" t="s">
        <v>132</v>
      </c>
      <c r="K1091" t="s">
        <v>1001</v>
      </c>
      <c r="L1091" t="s">
        <v>1002</v>
      </c>
      <c r="M1091" t="s">
        <v>1003</v>
      </c>
      <c r="N1091" t="s">
        <v>85</v>
      </c>
      <c r="O1091" t="s">
        <v>199</v>
      </c>
      <c r="P1091">
        <v>96.000000000000114</v>
      </c>
      <c r="Q1091" t="s">
        <v>1005</v>
      </c>
      <c r="R1091" t="s">
        <v>75</v>
      </c>
      <c r="S1091" t="s">
        <v>170</v>
      </c>
      <c r="T1091" t="s">
        <v>178</v>
      </c>
      <c r="U1091" t="s">
        <v>179</v>
      </c>
      <c r="V1091" t="s">
        <v>180</v>
      </c>
      <c r="W1091" t="s">
        <v>10731</v>
      </c>
      <c r="X1091" t="s">
        <v>10739</v>
      </c>
    </row>
    <row r="1092" spans="1:24">
      <c r="A1092" t="s">
        <v>9</v>
      </c>
      <c r="B1092" t="s">
        <v>14</v>
      </c>
      <c r="C1092" t="s">
        <v>14</v>
      </c>
      <c r="D1092" t="s">
        <v>117</v>
      </c>
      <c r="E1092" t="s">
        <v>118</v>
      </c>
      <c r="F1092" s="54">
        <v>41579</v>
      </c>
      <c r="G1092" t="s">
        <v>72</v>
      </c>
      <c r="H1092" t="s">
        <v>999</v>
      </c>
      <c r="I1092" t="s">
        <v>1000</v>
      </c>
      <c r="J1092" t="s">
        <v>132</v>
      </c>
      <c r="K1092" t="s">
        <v>1001</v>
      </c>
      <c r="L1092" t="s">
        <v>1002</v>
      </c>
      <c r="M1092" t="s">
        <v>1003</v>
      </c>
      <c r="N1092" t="s">
        <v>85</v>
      </c>
      <c r="O1092" t="s">
        <v>199</v>
      </c>
      <c r="P1092">
        <v>1866.820000000002</v>
      </c>
      <c r="Q1092" t="s">
        <v>1005</v>
      </c>
      <c r="R1092" t="s">
        <v>75</v>
      </c>
      <c r="S1092" t="s">
        <v>170</v>
      </c>
      <c r="T1092" t="s">
        <v>178</v>
      </c>
      <c r="U1092" t="s">
        <v>179</v>
      </c>
      <c r="V1092" t="s">
        <v>180</v>
      </c>
      <c r="W1092" t="s">
        <v>10731</v>
      </c>
      <c r="X1092" t="s">
        <v>10739</v>
      </c>
    </row>
    <row r="1093" spans="1:24">
      <c r="A1093" t="s">
        <v>9</v>
      </c>
      <c r="B1093" t="s">
        <v>14</v>
      </c>
      <c r="C1093" t="s">
        <v>14</v>
      </c>
      <c r="D1093" t="s">
        <v>117</v>
      </c>
      <c r="E1093" t="s">
        <v>118</v>
      </c>
      <c r="F1093" s="54">
        <v>41579</v>
      </c>
      <c r="G1093" t="s">
        <v>119</v>
      </c>
      <c r="H1093" t="s">
        <v>999</v>
      </c>
      <c r="I1093" t="s">
        <v>1000</v>
      </c>
      <c r="J1093" t="s">
        <v>132</v>
      </c>
      <c r="K1093" t="s">
        <v>1001</v>
      </c>
      <c r="L1093" t="s">
        <v>1002</v>
      </c>
      <c r="M1093" t="s">
        <v>1003</v>
      </c>
      <c r="N1093" t="s">
        <v>85</v>
      </c>
      <c r="O1093" t="s">
        <v>199</v>
      </c>
      <c r="P1093">
        <v>42120.000000000044</v>
      </c>
      <c r="Q1093" t="s">
        <v>1005</v>
      </c>
      <c r="R1093" t="s">
        <v>75</v>
      </c>
      <c r="S1093" t="s">
        <v>170</v>
      </c>
      <c r="T1093" t="s">
        <v>178</v>
      </c>
      <c r="U1093" t="s">
        <v>179</v>
      </c>
      <c r="V1093" t="s">
        <v>180</v>
      </c>
      <c r="W1093" t="s">
        <v>10731</v>
      </c>
      <c r="X1093" t="s">
        <v>10739</v>
      </c>
    </row>
    <row r="1094" spans="1:24">
      <c r="A1094" t="s">
        <v>9</v>
      </c>
      <c r="B1094" t="s">
        <v>14</v>
      </c>
      <c r="C1094" t="s">
        <v>14</v>
      </c>
      <c r="D1094" t="s">
        <v>117</v>
      </c>
      <c r="E1094" t="s">
        <v>118</v>
      </c>
      <c r="F1094" s="54">
        <v>41579</v>
      </c>
      <c r="G1094" t="s">
        <v>72</v>
      </c>
      <c r="H1094" t="s">
        <v>999</v>
      </c>
      <c r="I1094" t="s">
        <v>1000</v>
      </c>
      <c r="J1094" t="s">
        <v>132</v>
      </c>
      <c r="K1094" t="s">
        <v>1001</v>
      </c>
      <c r="L1094" t="s">
        <v>1002</v>
      </c>
      <c r="M1094" t="s">
        <v>1003</v>
      </c>
      <c r="N1094" t="s">
        <v>85</v>
      </c>
      <c r="O1094" t="s">
        <v>199</v>
      </c>
      <c r="P1094">
        <v>7140.5900000000083</v>
      </c>
      <c r="Q1094" t="s">
        <v>1005</v>
      </c>
      <c r="R1094" t="s">
        <v>75</v>
      </c>
      <c r="S1094" t="s">
        <v>170</v>
      </c>
      <c r="T1094" t="s">
        <v>178</v>
      </c>
      <c r="U1094" t="s">
        <v>179</v>
      </c>
      <c r="V1094" t="s">
        <v>180</v>
      </c>
      <c r="W1094" t="s">
        <v>10731</v>
      </c>
      <c r="X1094" t="s">
        <v>10739</v>
      </c>
    </row>
    <row r="1095" spans="1:24">
      <c r="A1095" t="s">
        <v>9</v>
      </c>
      <c r="B1095" t="s">
        <v>14</v>
      </c>
      <c r="C1095" t="s">
        <v>14</v>
      </c>
      <c r="D1095" t="s">
        <v>117</v>
      </c>
      <c r="E1095" t="s">
        <v>118</v>
      </c>
      <c r="F1095" s="54">
        <v>41579</v>
      </c>
      <c r="G1095" t="s">
        <v>119</v>
      </c>
      <c r="H1095" t="s">
        <v>999</v>
      </c>
      <c r="I1095" t="s">
        <v>1000</v>
      </c>
      <c r="J1095" t="s">
        <v>132</v>
      </c>
      <c r="K1095" t="s">
        <v>1001</v>
      </c>
      <c r="L1095" t="s">
        <v>1002</v>
      </c>
      <c r="M1095" t="s">
        <v>1003</v>
      </c>
      <c r="N1095" t="s">
        <v>85</v>
      </c>
      <c r="O1095" t="s">
        <v>199</v>
      </c>
      <c r="P1095">
        <v>74880.000000000087</v>
      </c>
      <c r="Q1095" t="s">
        <v>1005</v>
      </c>
      <c r="R1095" t="s">
        <v>75</v>
      </c>
      <c r="S1095" t="s">
        <v>170</v>
      </c>
      <c r="T1095" t="s">
        <v>178</v>
      </c>
      <c r="U1095" t="s">
        <v>179</v>
      </c>
      <c r="V1095" t="s">
        <v>180</v>
      </c>
      <c r="W1095" t="s">
        <v>10731</v>
      </c>
      <c r="X1095" t="s">
        <v>10739</v>
      </c>
    </row>
    <row r="1096" spans="1:24">
      <c r="A1096" t="s">
        <v>9</v>
      </c>
      <c r="B1096" t="s">
        <v>14</v>
      </c>
      <c r="C1096" t="s">
        <v>14</v>
      </c>
      <c r="D1096" t="s">
        <v>117</v>
      </c>
      <c r="E1096" t="s">
        <v>118</v>
      </c>
      <c r="F1096" s="54">
        <v>41579</v>
      </c>
      <c r="G1096" t="s">
        <v>72</v>
      </c>
      <c r="H1096" t="s">
        <v>999</v>
      </c>
      <c r="I1096" t="s">
        <v>1000</v>
      </c>
      <c r="J1096" t="s">
        <v>132</v>
      </c>
      <c r="K1096" t="s">
        <v>1001</v>
      </c>
      <c r="L1096" t="s">
        <v>1002</v>
      </c>
      <c r="M1096" t="s">
        <v>1003</v>
      </c>
      <c r="N1096" t="s">
        <v>85</v>
      </c>
      <c r="O1096" t="s">
        <v>199</v>
      </c>
      <c r="P1096">
        <v>37336.400000000045</v>
      </c>
      <c r="Q1096" t="s">
        <v>1005</v>
      </c>
      <c r="R1096" t="s">
        <v>75</v>
      </c>
      <c r="S1096" t="s">
        <v>170</v>
      </c>
      <c r="T1096" t="s">
        <v>178</v>
      </c>
      <c r="U1096" t="s">
        <v>179</v>
      </c>
      <c r="V1096" t="s">
        <v>180</v>
      </c>
      <c r="W1096" t="s">
        <v>10731</v>
      </c>
      <c r="X1096" t="s">
        <v>10739</v>
      </c>
    </row>
    <row r="1097" spans="1:24">
      <c r="A1097" t="s">
        <v>9</v>
      </c>
      <c r="B1097" t="s">
        <v>14</v>
      </c>
      <c r="C1097" t="s">
        <v>14</v>
      </c>
      <c r="D1097" t="s">
        <v>117</v>
      </c>
      <c r="E1097" t="s">
        <v>118</v>
      </c>
      <c r="F1097" s="54">
        <v>41579</v>
      </c>
      <c r="G1097" t="s">
        <v>72</v>
      </c>
      <c r="H1097" t="s">
        <v>999</v>
      </c>
      <c r="I1097" t="s">
        <v>1000</v>
      </c>
      <c r="J1097" t="s">
        <v>132</v>
      </c>
      <c r="K1097" t="s">
        <v>1001</v>
      </c>
      <c r="L1097" t="s">
        <v>1002</v>
      </c>
      <c r="M1097" t="s">
        <v>1003</v>
      </c>
      <c r="N1097" t="s">
        <v>85</v>
      </c>
      <c r="O1097" t="s">
        <v>199</v>
      </c>
      <c r="P1097">
        <v>18668.200000000023</v>
      </c>
      <c r="Q1097" t="s">
        <v>1005</v>
      </c>
      <c r="R1097" t="s">
        <v>75</v>
      </c>
      <c r="S1097" t="s">
        <v>170</v>
      </c>
      <c r="T1097" t="s">
        <v>178</v>
      </c>
      <c r="U1097" t="s">
        <v>179</v>
      </c>
      <c r="V1097" t="s">
        <v>180</v>
      </c>
      <c r="W1097" t="s">
        <v>10731</v>
      </c>
      <c r="X1097" t="s">
        <v>10739</v>
      </c>
    </row>
    <row r="1098" spans="1:24">
      <c r="A1098" t="s">
        <v>9</v>
      </c>
      <c r="B1098" t="s">
        <v>14</v>
      </c>
      <c r="C1098" t="s">
        <v>14</v>
      </c>
      <c r="D1098" t="s">
        <v>117</v>
      </c>
      <c r="E1098" t="s">
        <v>118</v>
      </c>
      <c r="F1098" s="54">
        <v>41579</v>
      </c>
      <c r="G1098" t="s">
        <v>72</v>
      </c>
      <c r="H1098" t="s">
        <v>999</v>
      </c>
      <c r="I1098" t="s">
        <v>1000</v>
      </c>
      <c r="J1098" t="s">
        <v>132</v>
      </c>
      <c r="K1098" t="s">
        <v>1001</v>
      </c>
      <c r="L1098" t="s">
        <v>1002</v>
      </c>
      <c r="M1098" t="s">
        <v>1003</v>
      </c>
      <c r="N1098" t="s">
        <v>85</v>
      </c>
      <c r="O1098" t="s">
        <v>199</v>
      </c>
      <c r="P1098">
        <v>175.0000000000002</v>
      </c>
      <c r="Q1098" t="s">
        <v>1005</v>
      </c>
      <c r="R1098" t="s">
        <v>75</v>
      </c>
      <c r="S1098" t="s">
        <v>170</v>
      </c>
      <c r="T1098" t="s">
        <v>178</v>
      </c>
      <c r="U1098" t="s">
        <v>179</v>
      </c>
      <c r="V1098" t="s">
        <v>180</v>
      </c>
      <c r="W1098" t="s">
        <v>10731</v>
      </c>
      <c r="X1098" t="s">
        <v>10739</v>
      </c>
    </row>
    <row r="1099" spans="1:24">
      <c r="A1099" t="s">
        <v>9</v>
      </c>
      <c r="B1099" t="s">
        <v>14</v>
      </c>
      <c r="C1099" t="s">
        <v>14</v>
      </c>
      <c r="D1099" t="s">
        <v>117</v>
      </c>
      <c r="E1099" t="s">
        <v>118</v>
      </c>
      <c r="F1099" s="54">
        <v>41579</v>
      </c>
      <c r="G1099" t="s">
        <v>72</v>
      </c>
      <c r="H1099" t="s">
        <v>999</v>
      </c>
      <c r="I1099" t="s">
        <v>1000</v>
      </c>
      <c r="J1099" t="s">
        <v>132</v>
      </c>
      <c r="K1099" t="s">
        <v>1001</v>
      </c>
      <c r="L1099" t="s">
        <v>1002</v>
      </c>
      <c r="M1099" t="s">
        <v>1003</v>
      </c>
      <c r="N1099" t="s">
        <v>85</v>
      </c>
      <c r="O1099" t="s">
        <v>199</v>
      </c>
      <c r="P1099">
        <v>86250.000000000102</v>
      </c>
      <c r="Q1099" t="s">
        <v>1005</v>
      </c>
      <c r="R1099" t="s">
        <v>75</v>
      </c>
      <c r="S1099" t="s">
        <v>170</v>
      </c>
      <c r="T1099" t="s">
        <v>178</v>
      </c>
      <c r="U1099" t="s">
        <v>179</v>
      </c>
      <c r="V1099" t="s">
        <v>180</v>
      </c>
      <c r="W1099" t="s">
        <v>10731</v>
      </c>
      <c r="X1099" t="s">
        <v>10739</v>
      </c>
    </row>
    <row r="1100" spans="1:24">
      <c r="A1100" t="s">
        <v>9</v>
      </c>
      <c r="B1100" t="s">
        <v>14</v>
      </c>
      <c r="C1100" t="s">
        <v>14</v>
      </c>
      <c r="D1100" t="s">
        <v>117</v>
      </c>
      <c r="E1100" t="s">
        <v>118</v>
      </c>
      <c r="F1100" s="54">
        <v>41579</v>
      </c>
      <c r="G1100" t="s">
        <v>72</v>
      </c>
      <c r="H1100" t="s">
        <v>999</v>
      </c>
      <c r="I1100" t="s">
        <v>1000</v>
      </c>
      <c r="J1100" t="s">
        <v>132</v>
      </c>
      <c r="K1100" t="s">
        <v>1001</v>
      </c>
      <c r="L1100" t="s">
        <v>1002</v>
      </c>
      <c r="M1100" t="s">
        <v>1003</v>
      </c>
      <c r="N1100" t="s">
        <v>85</v>
      </c>
      <c r="O1100" t="s">
        <v>199</v>
      </c>
      <c r="P1100">
        <v>3502.5000000000041</v>
      </c>
      <c r="Q1100" t="s">
        <v>1005</v>
      </c>
      <c r="R1100" t="s">
        <v>75</v>
      </c>
      <c r="S1100" t="s">
        <v>170</v>
      </c>
      <c r="T1100" t="s">
        <v>178</v>
      </c>
      <c r="U1100" t="s">
        <v>179</v>
      </c>
      <c r="V1100" t="s">
        <v>180</v>
      </c>
      <c r="W1100" t="s">
        <v>10731</v>
      </c>
      <c r="X1100" t="s">
        <v>10739</v>
      </c>
    </row>
    <row r="1101" spans="1:24">
      <c r="A1101" t="s">
        <v>9</v>
      </c>
      <c r="B1101" t="s">
        <v>14</v>
      </c>
      <c r="C1101" t="s">
        <v>14</v>
      </c>
      <c r="D1101" t="s">
        <v>117</v>
      </c>
      <c r="E1101" t="s">
        <v>118</v>
      </c>
      <c r="F1101" s="54">
        <v>41579</v>
      </c>
      <c r="G1101" t="s">
        <v>290</v>
      </c>
      <c r="H1101" t="s">
        <v>999</v>
      </c>
      <c r="I1101" t="s">
        <v>1000</v>
      </c>
      <c r="J1101" t="s">
        <v>132</v>
      </c>
      <c r="K1101" t="s">
        <v>1001</v>
      </c>
      <c r="L1101" t="s">
        <v>1002</v>
      </c>
      <c r="M1101" t="s">
        <v>1003</v>
      </c>
      <c r="N1101" t="s">
        <v>85</v>
      </c>
      <c r="O1101" t="s">
        <v>199</v>
      </c>
      <c r="P1101">
        <v>7000.5000000000082</v>
      </c>
      <c r="Q1101" t="s">
        <v>1005</v>
      </c>
      <c r="R1101" t="s">
        <v>75</v>
      </c>
      <c r="S1101" t="s">
        <v>170</v>
      </c>
      <c r="T1101" t="s">
        <v>178</v>
      </c>
      <c r="U1101" t="s">
        <v>179</v>
      </c>
      <c r="V1101" t="s">
        <v>180</v>
      </c>
      <c r="W1101" t="s">
        <v>10731</v>
      </c>
      <c r="X1101" t="s">
        <v>10739</v>
      </c>
    </row>
    <row r="1102" spans="1:24">
      <c r="A1102" t="s">
        <v>9</v>
      </c>
      <c r="B1102" t="s">
        <v>14</v>
      </c>
      <c r="C1102" t="s">
        <v>14</v>
      </c>
      <c r="D1102" t="s">
        <v>117</v>
      </c>
      <c r="E1102" t="s">
        <v>118</v>
      </c>
      <c r="F1102" s="54">
        <v>41579</v>
      </c>
      <c r="G1102" t="s">
        <v>290</v>
      </c>
      <c r="H1102" t="s">
        <v>999</v>
      </c>
      <c r="I1102" t="s">
        <v>1000</v>
      </c>
      <c r="J1102" t="s">
        <v>132</v>
      </c>
      <c r="K1102" t="s">
        <v>1001</v>
      </c>
      <c r="L1102" t="s">
        <v>1002</v>
      </c>
      <c r="M1102" t="s">
        <v>1003</v>
      </c>
      <c r="N1102" t="s">
        <v>85</v>
      </c>
      <c r="O1102" t="s">
        <v>199</v>
      </c>
      <c r="P1102">
        <v>4667.0000000000055</v>
      </c>
      <c r="Q1102" t="s">
        <v>1005</v>
      </c>
      <c r="R1102" t="s">
        <v>75</v>
      </c>
      <c r="S1102" t="s">
        <v>170</v>
      </c>
      <c r="T1102" t="s">
        <v>178</v>
      </c>
      <c r="U1102" t="s">
        <v>179</v>
      </c>
      <c r="V1102" t="s">
        <v>180</v>
      </c>
      <c r="W1102" t="s">
        <v>10731</v>
      </c>
      <c r="X1102" t="s">
        <v>10739</v>
      </c>
    </row>
    <row r="1103" spans="1:24">
      <c r="A1103" t="s">
        <v>9</v>
      </c>
      <c r="B1103" t="s">
        <v>14</v>
      </c>
      <c r="C1103" t="s">
        <v>14</v>
      </c>
      <c r="D1103" t="s">
        <v>117</v>
      </c>
      <c r="E1103" t="s">
        <v>118</v>
      </c>
      <c r="F1103" s="54">
        <v>41579</v>
      </c>
      <c r="G1103" t="s">
        <v>290</v>
      </c>
      <c r="H1103" t="s">
        <v>999</v>
      </c>
      <c r="I1103" t="s">
        <v>1000</v>
      </c>
      <c r="J1103" t="s">
        <v>132</v>
      </c>
      <c r="K1103" t="s">
        <v>1001</v>
      </c>
      <c r="L1103" t="s">
        <v>1002</v>
      </c>
      <c r="M1103" t="s">
        <v>1003</v>
      </c>
      <c r="N1103" t="s">
        <v>85</v>
      </c>
      <c r="O1103" t="s">
        <v>199</v>
      </c>
      <c r="P1103">
        <v>700.0000000000008</v>
      </c>
      <c r="Q1103" t="s">
        <v>1005</v>
      </c>
      <c r="R1103" t="s">
        <v>75</v>
      </c>
      <c r="S1103" t="s">
        <v>170</v>
      </c>
      <c r="T1103" t="s">
        <v>178</v>
      </c>
      <c r="U1103" t="s">
        <v>179</v>
      </c>
      <c r="V1103" t="s">
        <v>180</v>
      </c>
      <c r="W1103" t="s">
        <v>10731</v>
      </c>
      <c r="X1103" t="s">
        <v>10739</v>
      </c>
    </row>
    <row r="1104" spans="1:24">
      <c r="A1104" t="s">
        <v>9</v>
      </c>
      <c r="B1104" t="s">
        <v>14</v>
      </c>
      <c r="C1104" t="s">
        <v>14</v>
      </c>
      <c r="D1104" t="s">
        <v>117</v>
      </c>
      <c r="E1104" t="s">
        <v>118</v>
      </c>
      <c r="F1104" s="54">
        <v>41579</v>
      </c>
      <c r="G1104" t="s">
        <v>290</v>
      </c>
      <c r="H1104" t="s">
        <v>999</v>
      </c>
      <c r="I1104" t="s">
        <v>1000</v>
      </c>
      <c r="J1104" t="s">
        <v>132</v>
      </c>
      <c r="K1104" t="s">
        <v>1001</v>
      </c>
      <c r="L1104" t="s">
        <v>1002</v>
      </c>
      <c r="M1104" t="s">
        <v>1003</v>
      </c>
      <c r="N1104" t="s">
        <v>85</v>
      </c>
      <c r="O1104" t="s">
        <v>199</v>
      </c>
      <c r="P1104">
        <v>466.50000000000051</v>
      </c>
      <c r="Q1104" t="s">
        <v>1005</v>
      </c>
      <c r="R1104" t="s">
        <v>75</v>
      </c>
      <c r="S1104" t="s">
        <v>170</v>
      </c>
      <c r="T1104" t="s">
        <v>178</v>
      </c>
      <c r="U1104" t="s">
        <v>179</v>
      </c>
      <c r="V1104" t="s">
        <v>180</v>
      </c>
      <c r="W1104" t="s">
        <v>10731</v>
      </c>
      <c r="X1104" t="s">
        <v>10739</v>
      </c>
    </row>
    <row r="1105" spans="1:24">
      <c r="A1105" t="s">
        <v>9</v>
      </c>
      <c r="B1105" t="s">
        <v>14</v>
      </c>
      <c r="C1105" t="s">
        <v>14</v>
      </c>
      <c r="D1105" t="s">
        <v>117</v>
      </c>
      <c r="E1105" t="s">
        <v>118</v>
      </c>
      <c r="F1105" s="54">
        <v>41579</v>
      </c>
      <c r="G1105" t="s">
        <v>72</v>
      </c>
      <c r="H1105" t="s">
        <v>999</v>
      </c>
      <c r="I1105" t="s">
        <v>1000</v>
      </c>
      <c r="J1105" t="s">
        <v>132</v>
      </c>
      <c r="K1105" t="s">
        <v>1001</v>
      </c>
      <c r="L1105" t="s">
        <v>1002</v>
      </c>
      <c r="M1105" t="s">
        <v>1003</v>
      </c>
      <c r="N1105" t="s">
        <v>85</v>
      </c>
      <c r="O1105" t="s">
        <v>199</v>
      </c>
      <c r="P1105">
        <v>46750.000000000051</v>
      </c>
      <c r="Q1105" t="s">
        <v>1005</v>
      </c>
      <c r="R1105" t="s">
        <v>75</v>
      </c>
      <c r="S1105" t="s">
        <v>170</v>
      </c>
      <c r="T1105" t="s">
        <v>178</v>
      </c>
      <c r="U1105" t="s">
        <v>179</v>
      </c>
      <c r="V1105" t="s">
        <v>180</v>
      </c>
      <c r="W1105" t="s">
        <v>10731</v>
      </c>
      <c r="X1105" t="s">
        <v>10739</v>
      </c>
    </row>
    <row r="1106" spans="1:24">
      <c r="A1106" t="s">
        <v>9</v>
      </c>
      <c r="B1106" t="s">
        <v>14</v>
      </c>
      <c r="C1106" t="s">
        <v>14</v>
      </c>
      <c r="D1106" t="s">
        <v>117</v>
      </c>
      <c r="E1106" t="s">
        <v>118</v>
      </c>
      <c r="F1106" s="54">
        <v>41579</v>
      </c>
      <c r="G1106" t="s">
        <v>290</v>
      </c>
      <c r="H1106" t="s">
        <v>999</v>
      </c>
      <c r="I1106" t="s">
        <v>1000</v>
      </c>
      <c r="J1106" t="s">
        <v>132</v>
      </c>
      <c r="K1106" t="s">
        <v>1001</v>
      </c>
      <c r="L1106" t="s">
        <v>1002</v>
      </c>
      <c r="M1106" t="s">
        <v>1003</v>
      </c>
      <c r="N1106" t="s">
        <v>85</v>
      </c>
      <c r="O1106" t="s">
        <v>199</v>
      </c>
      <c r="P1106">
        <v>1633.5000000000018</v>
      </c>
      <c r="Q1106" t="s">
        <v>1005</v>
      </c>
      <c r="R1106" t="s">
        <v>75</v>
      </c>
      <c r="S1106" t="s">
        <v>170</v>
      </c>
      <c r="T1106" t="s">
        <v>178</v>
      </c>
      <c r="U1106" t="s">
        <v>179</v>
      </c>
      <c r="V1106" t="s">
        <v>180</v>
      </c>
      <c r="W1106" t="s">
        <v>10731</v>
      </c>
      <c r="X1106" t="s">
        <v>10739</v>
      </c>
    </row>
    <row r="1107" spans="1:24">
      <c r="A1107" t="s">
        <v>9</v>
      </c>
      <c r="B1107" t="s">
        <v>14</v>
      </c>
      <c r="C1107" t="s">
        <v>14</v>
      </c>
      <c r="D1107" t="s">
        <v>117</v>
      </c>
      <c r="E1107" t="s">
        <v>118</v>
      </c>
      <c r="F1107" s="54">
        <v>41579</v>
      </c>
      <c r="G1107" t="s">
        <v>290</v>
      </c>
      <c r="H1107" t="s">
        <v>999</v>
      </c>
      <c r="I1107" t="s">
        <v>1000</v>
      </c>
      <c r="J1107" t="s">
        <v>132</v>
      </c>
      <c r="K1107" t="s">
        <v>1001</v>
      </c>
      <c r="L1107" t="s">
        <v>1002</v>
      </c>
      <c r="M1107" t="s">
        <v>1003</v>
      </c>
      <c r="N1107" t="s">
        <v>85</v>
      </c>
      <c r="O1107" t="s">
        <v>199</v>
      </c>
      <c r="P1107">
        <v>280023.00000000029</v>
      </c>
      <c r="Q1107" t="s">
        <v>1005</v>
      </c>
      <c r="R1107" t="s">
        <v>75</v>
      </c>
      <c r="S1107" t="s">
        <v>170</v>
      </c>
      <c r="T1107" t="s">
        <v>178</v>
      </c>
      <c r="U1107" t="s">
        <v>179</v>
      </c>
      <c r="V1107" t="s">
        <v>180</v>
      </c>
      <c r="W1107" t="s">
        <v>10731</v>
      </c>
      <c r="X1107" t="s">
        <v>10739</v>
      </c>
    </row>
    <row r="1108" spans="1:24">
      <c r="A1108" t="s">
        <v>9</v>
      </c>
      <c r="B1108" t="s">
        <v>14</v>
      </c>
      <c r="C1108" t="s">
        <v>14</v>
      </c>
      <c r="D1108" t="s">
        <v>117</v>
      </c>
      <c r="E1108" t="s">
        <v>118</v>
      </c>
      <c r="F1108" s="54">
        <v>41579</v>
      </c>
      <c r="G1108" t="s">
        <v>72</v>
      </c>
      <c r="H1108" t="s">
        <v>999</v>
      </c>
      <c r="I1108" t="s">
        <v>1000</v>
      </c>
      <c r="J1108" t="s">
        <v>132</v>
      </c>
      <c r="K1108" t="s">
        <v>1001</v>
      </c>
      <c r="L1108" t="s">
        <v>1002</v>
      </c>
      <c r="M1108" t="s">
        <v>1003</v>
      </c>
      <c r="N1108" t="s">
        <v>85</v>
      </c>
      <c r="O1108" t="s">
        <v>199</v>
      </c>
      <c r="P1108">
        <v>1260.0000000000014</v>
      </c>
      <c r="Q1108" t="s">
        <v>1005</v>
      </c>
      <c r="R1108" t="s">
        <v>75</v>
      </c>
      <c r="S1108" t="s">
        <v>170</v>
      </c>
      <c r="T1108" t="s">
        <v>178</v>
      </c>
      <c r="U1108" t="s">
        <v>179</v>
      </c>
      <c r="V1108" t="s">
        <v>180</v>
      </c>
      <c r="W1108" t="s">
        <v>10731</v>
      </c>
      <c r="X1108" t="s">
        <v>10739</v>
      </c>
    </row>
    <row r="1109" spans="1:24">
      <c r="A1109" t="s">
        <v>9</v>
      </c>
      <c r="B1109" t="s">
        <v>14</v>
      </c>
      <c r="C1109" t="s">
        <v>14</v>
      </c>
      <c r="D1109" t="s">
        <v>117</v>
      </c>
      <c r="E1109" t="s">
        <v>118</v>
      </c>
      <c r="F1109" s="54">
        <v>41579</v>
      </c>
      <c r="G1109" t="s">
        <v>290</v>
      </c>
      <c r="H1109" t="s">
        <v>999</v>
      </c>
      <c r="I1109" t="s">
        <v>1000</v>
      </c>
      <c r="J1109" t="s">
        <v>132</v>
      </c>
      <c r="K1109" t="s">
        <v>1001</v>
      </c>
      <c r="L1109" t="s">
        <v>1002</v>
      </c>
      <c r="M1109" t="s">
        <v>1003</v>
      </c>
      <c r="N1109" t="s">
        <v>85</v>
      </c>
      <c r="O1109" t="s">
        <v>199</v>
      </c>
      <c r="P1109">
        <v>4667.0000000000055</v>
      </c>
      <c r="Q1109" t="s">
        <v>1005</v>
      </c>
      <c r="R1109" t="s">
        <v>75</v>
      </c>
      <c r="S1109" t="s">
        <v>170</v>
      </c>
      <c r="T1109" t="s">
        <v>178</v>
      </c>
      <c r="U1109" t="s">
        <v>179</v>
      </c>
      <c r="V1109" t="s">
        <v>180</v>
      </c>
      <c r="W1109" t="s">
        <v>10731</v>
      </c>
      <c r="X1109" t="s">
        <v>10739</v>
      </c>
    </row>
    <row r="1110" spans="1:24">
      <c r="A1110" t="s">
        <v>9</v>
      </c>
      <c r="B1110" t="s">
        <v>14</v>
      </c>
      <c r="C1110" t="s">
        <v>14</v>
      </c>
      <c r="D1110" t="s">
        <v>117</v>
      </c>
      <c r="E1110" t="s">
        <v>118</v>
      </c>
      <c r="F1110" s="54">
        <v>41579</v>
      </c>
      <c r="G1110" t="s">
        <v>290</v>
      </c>
      <c r="H1110" t="s">
        <v>999</v>
      </c>
      <c r="I1110" t="s">
        <v>1000</v>
      </c>
      <c r="J1110" t="s">
        <v>132</v>
      </c>
      <c r="K1110" t="s">
        <v>1001</v>
      </c>
      <c r="L1110" t="s">
        <v>1002</v>
      </c>
      <c r="M1110" t="s">
        <v>1003</v>
      </c>
      <c r="N1110" t="s">
        <v>85</v>
      </c>
      <c r="O1110" t="s">
        <v>199</v>
      </c>
      <c r="P1110">
        <v>933.50000000000102</v>
      </c>
      <c r="Q1110" t="s">
        <v>1005</v>
      </c>
      <c r="R1110" t="s">
        <v>75</v>
      </c>
      <c r="S1110" t="s">
        <v>170</v>
      </c>
      <c r="T1110" t="s">
        <v>178</v>
      </c>
      <c r="U1110" t="s">
        <v>179</v>
      </c>
      <c r="V1110" t="s">
        <v>180</v>
      </c>
      <c r="W1110" t="s">
        <v>10731</v>
      </c>
      <c r="X1110" t="s">
        <v>10739</v>
      </c>
    </row>
    <row r="1111" spans="1:24">
      <c r="A1111" t="s">
        <v>9</v>
      </c>
      <c r="B1111" t="s">
        <v>14</v>
      </c>
      <c r="C1111" t="s">
        <v>14</v>
      </c>
      <c r="D1111" t="s">
        <v>117</v>
      </c>
      <c r="E1111" t="s">
        <v>118</v>
      </c>
      <c r="F1111" s="54">
        <v>41579</v>
      </c>
      <c r="G1111" t="s">
        <v>290</v>
      </c>
      <c r="H1111" t="s">
        <v>999</v>
      </c>
      <c r="I1111" t="s">
        <v>1000</v>
      </c>
      <c r="J1111" t="s">
        <v>132</v>
      </c>
      <c r="K1111" t="s">
        <v>1001</v>
      </c>
      <c r="L1111" t="s">
        <v>1002</v>
      </c>
      <c r="M1111" t="s">
        <v>1003</v>
      </c>
      <c r="N1111" t="s">
        <v>85</v>
      </c>
      <c r="O1111" t="s">
        <v>199</v>
      </c>
      <c r="P1111">
        <v>1773.4600000000021</v>
      </c>
      <c r="Q1111" t="s">
        <v>1005</v>
      </c>
      <c r="R1111" t="s">
        <v>75</v>
      </c>
      <c r="S1111" t="s">
        <v>170</v>
      </c>
      <c r="T1111" t="s">
        <v>178</v>
      </c>
      <c r="U1111" t="s">
        <v>179</v>
      </c>
      <c r="V1111" t="s">
        <v>180</v>
      </c>
      <c r="W1111" t="s">
        <v>10731</v>
      </c>
      <c r="X1111" t="s">
        <v>10739</v>
      </c>
    </row>
    <row r="1112" spans="1:24">
      <c r="A1112" t="s">
        <v>9</v>
      </c>
      <c r="B1112" t="s">
        <v>14</v>
      </c>
      <c r="C1112" t="s">
        <v>14</v>
      </c>
      <c r="D1112" t="s">
        <v>117</v>
      </c>
      <c r="E1112" t="s">
        <v>118</v>
      </c>
      <c r="F1112" s="54">
        <v>41579</v>
      </c>
      <c r="G1112" t="s">
        <v>72</v>
      </c>
      <c r="H1112" t="s">
        <v>999</v>
      </c>
      <c r="I1112" t="s">
        <v>1000</v>
      </c>
      <c r="J1112" t="s">
        <v>132</v>
      </c>
      <c r="K1112" t="s">
        <v>1001</v>
      </c>
      <c r="L1112" t="s">
        <v>1002</v>
      </c>
      <c r="M1112" t="s">
        <v>1003</v>
      </c>
      <c r="N1112" t="s">
        <v>85</v>
      </c>
      <c r="O1112" t="s">
        <v>199</v>
      </c>
      <c r="P1112">
        <v>1400.1300000000017</v>
      </c>
      <c r="Q1112" t="s">
        <v>1005</v>
      </c>
      <c r="R1112" t="s">
        <v>75</v>
      </c>
      <c r="S1112" t="s">
        <v>170</v>
      </c>
      <c r="T1112" t="s">
        <v>178</v>
      </c>
      <c r="U1112" t="s">
        <v>179</v>
      </c>
      <c r="V1112" t="s">
        <v>180</v>
      </c>
      <c r="W1112" t="s">
        <v>10731</v>
      </c>
      <c r="X1112" t="s">
        <v>10739</v>
      </c>
    </row>
    <row r="1113" spans="1:24">
      <c r="A1113" t="s">
        <v>9</v>
      </c>
      <c r="B1113" t="s">
        <v>14</v>
      </c>
      <c r="C1113" t="s">
        <v>14</v>
      </c>
      <c r="D1113" t="s">
        <v>117</v>
      </c>
      <c r="E1113" t="s">
        <v>118</v>
      </c>
      <c r="F1113" s="54">
        <v>41579</v>
      </c>
      <c r="G1113" t="s">
        <v>290</v>
      </c>
      <c r="H1113" t="s">
        <v>999</v>
      </c>
      <c r="I1113" t="s">
        <v>1000</v>
      </c>
      <c r="J1113" t="s">
        <v>132</v>
      </c>
      <c r="K1113" t="s">
        <v>1001</v>
      </c>
      <c r="L1113" t="s">
        <v>1002</v>
      </c>
      <c r="M1113" t="s">
        <v>1003</v>
      </c>
      <c r="N1113" t="s">
        <v>85</v>
      </c>
      <c r="O1113" t="s">
        <v>199</v>
      </c>
      <c r="P1113">
        <v>163.45000000000016</v>
      </c>
      <c r="Q1113" t="s">
        <v>1005</v>
      </c>
      <c r="R1113" t="s">
        <v>75</v>
      </c>
      <c r="S1113" t="s">
        <v>170</v>
      </c>
      <c r="T1113" t="s">
        <v>178</v>
      </c>
      <c r="U1113" t="s">
        <v>179</v>
      </c>
      <c r="V1113" t="s">
        <v>180</v>
      </c>
      <c r="W1113" t="s">
        <v>10731</v>
      </c>
      <c r="X1113" t="s">
        <v>10739</v>
      </c>
    </row>
    <row r="1114" spans="1:24">
      <c r="A1114" t="s">
        <v>9</v>
      </c>
      <c r="B1114" t="s">
        <v>14</v>
      </c>
      <c r="C1114" t="s">
        <v>14</v>
      </c>
      <c r="D1114" t="s">
        <v>117</v>
      </c>
      <c r="E1114" t="s">
        <v>118</v>
      </c>
      <c r="F1114" s="54">
        <v>41579</v>
      </c>
      <c r="G1114" t="s">
        <v>72</v>
      </c>
      <c r="H1114" t="s">
        <v>999</v>
      </c>
      <c r="I1114" t="s">
        <v>1000</v>
      </c>
      <c r="J1114" t="s">
        <v>132</v>
      </c>
      <c r="K1114" t="s">
        <v>1001</v>
      </c>
      <c r="L1114" t="s">
        <v>1002</v>
      </c>
      <c r="M1114" t="s">
        <v>1003</v>
      </c>
      <c r="N1114" t="s">
        <v>85</v>
      </c>
      <c r="O1114" t="s">
        <v>199</v>
      </c>
      <c r="P1114">
        <v>1400.1300000000017</v>
      </c>
      <c r="Q1114" t="s">
        <v>1005</v>
      </c>
      <c r="R1114" t="s">
        <v>75</v>
      </c>
      <c r="S1114" t="s">
        <v>170</v>
      </c>
      <c r="T1114" t="s">
        <v>178</v>
      </c>
      <c r="U1114" t="s">
        <v>179</v>
      </c>
      <c r="V1114" t="s">
        <v>180</v>
      </c>
      <c r="W1114" t="s">
        <v>10731</v>
      </c>
      <c r="X1114" t="s">
        <v>10739</v>
      </c>
    </row>
    <row r="1115" spans="1:24">
      <c r="A1115" t="s">
        <v>9</v>
      </c>
      <c r="B1115" t="s">
        <v>14</v>
      </c>
      <c r="C1115" t="s">
        <v>14</v>
      </c>
      <c r="D1115" t="s">
        <v>117</v>
      </c>
      <c r="E1115" t="s">
        <v>118</v>
      </c>
      <c r="F1115" s="54">
        <v>41579</v>
      </c>
      <c r="G1115" t="s">
        <v>72</v>
      </c>
      <c r="H1115" t="s">
        <v>999</v>
      </c>
      <c r="I1115" t="s">
        <v>1000</v>
      </c>
      <c r="J1115" t="s">
        <v>132</v>
      </c>
      <c r="K1115" t="s">
        <v>1001</v>
      </c>
      <c r="L1115" t="s">
        <v>1002</v>
      </c>
      <c r="M1115" t="s">
        <v>1003</v>
      </c>
      <c r="N1115" t="s">
        <v>85</v>
      </c>
      <c r="O1115" t="s">
        <v>199</v>
      </c>
      <c r="P1115">
        <v>7000.5900000000083</v>
      </c>
      <c r="Q1115" t="s">
        <v>1005</v>
      </c>
      <c r="R1115" t="s">
        <v>75</v>
      </c>
      <c r="S1115" t="s">
        <v>170</v>
      </c>
      <c r="T1115" t="s">
        <v>178</v>
      </c>
      <c r="U1115" t="s">
        <v>179</v>
      </c>
      <c r="V1115" t="s">
        <v>180</v>
      </c>
      <c r="W1115" t="s">
        <v>10731</v>
      </c>
      <c r="X1115" t="s">
        <v>10739</v>
      </c>
    </row>
    <row r="1116" spans="1:24">
      <c r="A1116" t="s">
        <v>9</v>
      </c>
      <c r="B1116" t="s">
        <v>14</v>
      </c>
      <c r="C1116" t="s">
        <v>14</v>
      </c>
      <c r="D1116" t="s">
        <v>117</v>
      </c>
      <c r="E1116" t="s">
        <v>118</v>
      </c>
      <c r="F1116" s="54">
        <v>41579</v>
      </c>
      <c r="G1116" t="s">
        <v>72</v>
      </c>
      <c r="H1116" t="s">
        <v>999</v>
      </c>
      <c r="I1116" t="s">
        <v>1000</v>
      </c>
      <c r="J1116" t="s">
        <v>132</v>
      </c>
      <c r="K1116" t="s">
        <v>1001</v>
      </c>
      <c r="L1116" t="s">
        <v>1002</v>
      </c>
      <c r="M1116" t="s">
        <v>1003</v>
      </c>
      <c r="N1116" t="s">
        <v>85</v>
      </c>
      <c r="O1116" t="s">
        <v>199</v>
      </c>
      <c r="P1116">
        <v>700.06000000000074</v>
      </c>
      <c r="Q1116" t="s">
        <v>1005</v>
      </c>
      <c r="R1116" t="s">
        <v>75</v>
      </c>
      <c r="S1116" t="s">
        <v>170</v>
      </c>
      <c r="T1116" t="s">
        <v>178</v>
      </c>
      <c r="U1116" t="s">
        <v>179</v>
      </c>
      <c r="V1116" t="s">
        <v>180</v>
      </c>
      <c r="W1116" t="s">
        <v>10731</v>
      </c>
      <c r="X1116" t="s">
        <v>10739</v>
      </c>
    </row>
    <row r="1117" spans="1:24">
      <c r="A1117" t="s">
        <v>9</v>
      </c>
      <c r="B1117" t="s">
        <v>14</v>
      </c>
      <c r="C1117" t="s">
        <v>14</v>
      </c>
      <c r="D1117" t="s">
        <v>117</v>
      </c>
      <c r="E1117" t="s">
        <v>118</v>
      </c>
      <c r="F1117" s="54">
        <v>41579</v>
      </c>
      <c r="G1117" t="s">
        <v>72</v>
      </c>
      <c r="H1117" t="s">
        <v>999</v>
      </c>
      <c r="I1117" t="s">
        <v>1000</v>
      </c>
      <c r="J1117" t="s">
        <v>132</v>
      </c>
      <c r="K1117" t="s">
        <v>1001</v>
      </c>
      <c r="L1117" t="s">
        <v>1002</v>
      </c>
      <c r="M1117" t="s">
        <v>1003</v>
      </c>
      <c r="N1117" t="s">
        <v>85</v>
      </c>
      <c r="O1117" t="s">
        <v>199</v>
      </c>
      <c r="P1117">
        <v>25202.070000000029</v>
      </c>
      <c r="Q1117" t="s">
        <v>1005</v>
      </c>
      <c r="R1117" t="s">
        <v>75</v>
      </c>
      <c r="S1117" t="s">
        <v>170</v>
      </c>
      <c r="T1117" t="s">
        <v>178</v>
      </c>
      <c r="U1117" t="s">
        <v>179</v>
      </c>
      <c r="V1117" t="s">
        <v>180</v>
      </c>
      <c r="W1117" t="s">
        <v>10731</v>
      </c>
      <c r="X1117" t="s">
        <v>10739</v>
      </c>
    </row>
    <row r="1118" spans="1:24">
      <c r="A1118" t="s">
        <v>9</v>
      </c>
      <c r="B1118" t="s">
        <v>14</v>
      </c>
      <c r="C1118" t="s">
        <v>14</v>
      </c>
      <c r="D1118" t="s">
        <v>117</v>
      </c>
      <c r="E1118" t="s">
        <v>118</v>
      </c>
      <c r="F1118" s="54">
        <v>41579</v>
      </c>
      <c r="G1118" t="s">
        <v>72</v>
      </c>
      <c r="H1118" t="s">
        <v>999</v>
      </c>
      <c r="I1118" t="s">
        <v>1000</v>
      </c>
      <c r="J1118" t="s">
        <v>132</v>
      </c>
      <c r="K1118" t="s">
        <v>1001</v>
      </c>
      <c r="L1118" t="s">
        <v>1002</v>
      </c>
      <c r="M1118" t="s">
        <v>1003</v>
      </c>
      <c r="N1118" t="s">
        <v>85</v>
      </c>
      <c r="O1118" t="s">
        <v>199</v>
      </c>
      <c r="P1118">
        <v>1400.1300000000017</v>
      </c>
      <c r="Q1118" t="s">
        <v>1005</v>
      </c>
      <c r="R1118" t="s">
        <v>75</v>
      </c>
      <c r="S1118" t="s">
        <v>170</v>
      </c>
      <c r="T1118" t="s">
        <v>178</v>
      </c>
      <c r="U1118" t="s">
        <v>179</v>
      </c>
      <c r="V1118" t="s">
        <v>180</v>
      </c>
      <c r="W1118" t="s">
        <v>10731</v>
      </c>
      <c r="X1118" t="s">
        <v>10739</v>
      </c>
    </row>
    <row r="1119" spans="1:24">
      <c r="A1119" t="s">
        <v>9</v>
      </c>
      <c r="B1119" t="s">
        <v>14</v>
      </c>
      <c r="C1119" t="s">
        <v>14</v>
      </c>
      <c r="D1119" t="s">
        <v>117</v>
      </c>
      <c r="E1119" t="s">
        <v>118</v>
      </c>
      <c r="F1119" s="54">
        <v>41579</v>
      </c>
      <c r="G1119" t="s">
        <v>72</v>
      </c>
      <c r="H1119" t="s">
        <v>999</v>
      </c>
      <c r="I1119" t="s">
        <v>1000</v>
      </c>
      <c r="J1119" t="s">
        <v>132</v>
      </c>
      <c r="K1119" t="s">
        <v>1001</v>
      </c>
      <c r="L1119" t="s">
        <v>1002</v>
      </c>
      <c r="M1119" t="s">
        <v>1003</v>
      </c>
      <c r="N1119" t="s">
        <v>85</v>
      </c>
      <c r="O1119" t="s">
        <v>199</v>
      </c>
      <c r="P1119">
        <v>2520.2100000000028</v>
      </c>
      <c r="Q1119" t="s">
        <v>1005</v>
      </c>
      <c r="R1119" t="s">
        <v>75</v>
      </c>
      <c r="S1119" t="s">
        <v>170</v>
      </c>
      <c r="T1119" t="s">
        <v>178</v>
      </c>
      <c r="U1119" t="s">
        <v>179</v>
      </c>
      <c r="V1119" t="s">
        <v>180</v>
      </c>
      <c r="W1119" t="s">
        <v>10731</v>
      </c>
      <c r="X1119" t="s">
        <v>10739</v>
      </c>
    </row>
    <row r="1120" spans="1:24">
      <c r="A1120" t="s">
        <v>9</v>
      </c>
      <c r="B1120" t="s">
        <v>14</v>
      </c>
      <c r="C1120" t="s">
        <v>14</v>
      </c>
      <c r="D1120" t="s">
        <v>117</v>
      </c>
      <c r="E1120" t="s">
        <v>118</v>
      </c>
      <c r="F1120" s="54">
        <v>41579</v>
      </c>
      <c r="G1120" t="s">
        <v>72</v>
      </c>
      <c r="H1120" t="s">
        <v>999</v>
      </c>
      <c r="I1120" t="s">
        <v>1000</v>
      </c>
      <c r="J1120" t="s">
        <v>132</v>
      </c>
      <c r="K1120" t="s">
        <v>1001</v>
      </c>
      <c r="L1120" t="s">
        <v>1002</v>
      </c>
      <c r="M1120" t="s">
        <v>1003</v>
      </c>
      <c r="N1120" t="s">
        <v>85</v>
      </c>
      <c r="O1120" t="s">
        <v>199</v>
      </c>
      <c r="P1120">
        <v>1400.1300000000017</v>
      </c>
      <c r="Q1120" t="s">
        <v>1005</v>
      </c>
      <c r="R1120" t="s">
        <v>75</v>
      </c>
      <c r="S1120" t="s">
        <v>170</v>
      </c>
      <c r="T1120" t="s">
        <v>178</v>
      </c>
      <c r="U1120" t="s">
        <v>179</v>
      </c>
      <c r="V1120" t="s">
        <v>180</v>
      </c>
      <c r="W1120" t="s">
        <v>10731</v>
      </c>
      <c r="X1120" t="s">
        <v>10739</v>
      </c>
    </row>
    <row r="1121" spans="1:24">
      <c r="A1121" t="s">
        <v>9</v>
      </c>
      <c r="B1121" t="s">
        <v>14</v>
      </c>
      <c r="C1121" t="s">
        <v>14</v>
      </c>
      <c r="D1121" t="s">
        <v>117</v>
      </c>
      <c r="E1121" t="s">
        <v>118</v>
      </c>
      <c r="F1121" s="54">
        <v>41579</v>
      </c>
      <c r="G1121" t="s">
        <v>72</v>
      </c>
      <c r="H1121" t="s">
        <v>999</v>
      </c>
      <c r="I1121" t="s">
        <v>1000</v>
      </c>
      <c r="J1121" t="s">
        <v>132</v>
      </c>
      <c r="K1121" t="s">
        <v>1001</v>
      </c>
      <c r="L1121" t="s">
        <v>1002</v>
      </c>
      <c r="M1121" t="s">
        <v>1003</v>
      </c>
      <c r="N1121" t="s">
        <v>85</v>
      </c>
      <c r="O1121" t="s">
        <v>199</v>
      </c>
      <c r="P1121">
        <v>74669.040000000081</v>
      </c>
      <c r="Q1121" t="s">
        <v>1005</v>
      </c>
      <c r="R1121" t="s">
        <v>75</v>
      </c>
      <c r="S1121" t="s">
        <v>170</v>
      </c>
      <c r="T1121" t="s">
        <v>178</v>
      </c>
      <c r="U1121" t="s">
        <v>179</v>
      </c>
      <c r="V1121" t="s">
        <v>180</v>
      </c>
      <c r="W1121" t="s">
        <v>10731</v>
      </c>
      <c r="X1121" t="s">
        <v>10739</v>
      </c>
    </row>
    <row r="1122" spans="1:24">
      <c r="A1122" t="s">
        <v>9</v>
      </c>
      <c r="B1122" t="s">
        <v>14</v>
      </c>
      <c r="C1122" t="s">
        <v>14</v>
      </c>
      <c r="D1122" t="s">
        <v>117</v>
      </c>
      <c r="E1122" t="s">
        <v>118</v>
      </c>
      <c r="F1122" s="54">
        <v>41579</v>
      </c>
      <c r="G1122" t="s">
        <v>72</v>
      </c>
      <c r="H1122" t="s">
        <v>999</v>
      </c>
      <c r="I1122" t="s">
        <v>1000</v>
      </c>
      <c r="J1122" t="s">
        <v>132</v>
      </c>
      <c r="K1122" t="s">
        <v>1001</v>
      </c>
      <c r="L1122" t="s">
        <v>1002</v>
      </c>
      <c r="M1122" t="s">
        <v>1003</v>
      </c>
      <c r="N1122" t="s">
        <v>85</v>
      </c>
      <c r="O1122" t="s">
        <v>199</v>
      </c>
      <c r="P1122">
        <v>1400.1300000000017</v>
      </c>
      <c r="Q1122" t="s">
        <v>1005</v>
      </c>
      <c r="R1122" t="s">
        <v>75</v>
      </c>
      <c r="S1122" t="s">
        <v>170</v>
      </c>
      <c r="T1122" t="s">
        <v>178</v>
      </c>
      <c r="U1122" t="s">
        <v>179</v>
      </c>
      <c r="V1122" t="s">
        <v>180</v>
      </c>
      <c r="W1122" t="s">
        <v>10731</v>
      </c>
      <c r="X1122" t="s">
        <v>10739</v>
      </c>
    </row>
    <row r="1123" spans="1:24">
      <c r="A1123" t="s">
        <v>9</v>
      </c>
      <c r="B1123" t="s">
        <v>14</v>
      </c>
      <c r="C1123" t="s">
        <v>14</v>
      </c>
      <c r="D1123" t="s">
        <v>117</v>
      </c>
      <c r="E1123" t="s">
        <v>118</v>
      </c>
      <c r="F1123" s="54">
        <v>41579</v>
      </c>
      <c r="G1123" t="s">
        <v>72</v>
      </c>
      <c r="H1123" t="s">
        <v>999</v>
      </c>
      <c r="I1123" t="s">
        <v>1000</v>
      </c>
      <c r="J1123" t="s">
        <v>132</v>
      </c>
      <c r="K1123" t="s">
        <v>1001</v>
      </c>
      <c r="L1123" t="s">
        <v>1002</v>
      </c>
      <c r="M1123" t="s">
        <v>1003</v>
      </c>
      <c r="N1123" t="s">
        <v>85</v>
      </c>
      <c r="O1123" t="s">
        <v>199</v>
      </c>
      <c r="P1123">
        <v>18.570000000000022</v>
      </c>
      <c r="Q1123" t="s">
        <v>1005</v>
      </c>
      <c r="R1123" t="s">
        <v>75</v>
      </c>
      <c r="S1123" t="s">
        <v>170</v>
      </c>
      <c r="T1123" t="s">
        <v>178</v>
      </c>
      <c r="U1123" t="s">
        <v>179</v>
      </c>
      <c r="V1123" t="s">
        <v>180</v>
      </c>
      <c r="W1123" t="s">
        <v>10731</v>
      </c>
      <c r="X1123" t="s">
        <v>10739</v>
      </c>
    </row>
    <row r="1124" spans="1:24">
      <c r="A1124" t="s">
        <v>9</v>
      </c>
      <c r="B1124" t="s">
        <v>14</v>
      </c>
      <c r="C1124" t="s">
        <v>14</v>
      </c>
      <c r="D1124" t="s">
        <v>117</v>
      </c>
      <c r="E1124" t="s">
        <v>118</v>
      </c>
      <c r="F1124" s="54">
        <v>41579</v>
      </c>
      <c r="G1124" t="s">
        <v>72</v>
      </c>
      <c r="H1124" t="s">
        <v>999</v>
      </c>
      <c r="I1124" t="s">
        <v>1000</v>
      </c>
      <c r="J1124" t="s">
        <v>132</v>
      </c>
      <c r="K1124" t="s">
        <v>1001</v>
      </c>
      <c r="L1124" t="s">
        <v>1002</v>
      </c>
      <c r="M1124" t="s">
        <v>1003</v>
      </c>
      <c r="N1124" t="s">
        <v>85</v>
      </c>
      <c r="O1124" t="s">
        <v>199</v>
      </c>
      <c r="P1124">
        <v>420.03000000000043</v>
      </c>
      <c r="Q1124" t="s">
        <v>1005</v>
      </c>
      <c r="R1124" t="s">
        <v>75</v>
      </c>
      <c r="S1124" t="s">
        <v>170</v>
      </c>
      <c r="T1124" t="s">
        <v>178</v>
      </c>
      <c r="U1124" t="s">
        <v>179</v>
      </c>
      <c r="V1124" t="s">
        <v>180</v>
      </c>
      <c r="W1124" t="s">
        <v>10731</v>
      </c>
      <c r="X1124" t="s">
        <v>10739</v>
      </c>
    </row>
    <row r="1125" spans="1:24">
      <c r="A1125" t="s">
        <v>9</v>
      </c>
      <c r="B1125" t="s">
        <v>14</v>
      </c>
      <c r="C1125" t="s">
        <v>14</v>
      </c>
      <c r="D1125" t="s">
        <v>117</v>
      </c>
      <c r="E1125" t="s">
        <v>118</v>
      </c>
      <c r="F1125" s="54">
        <v>41579</v>
      </c>
      <c r="G1125" t="s">
        <v>72</v>
      </c>
      <c r="H1125" t="s">
        <v>999</v>
      </c>
      <c r="I1125" t="s">
        <v>1000</v>
      </c>
      <c r="J1125" t="s">
        <v>132</v>
      </c>
      <c r="K1125" t="s">
        <v>1001</v>
      </c>
      <c r="L1125" t="s">
        <v>1002</v>
      </c>
      <c r="M1125" t="s">
        <v>1003</v>
      </c>
      <c r="N1125" t="s">
        <v>85</v>
      </c>
      <c r="O1125" t="s">
        <v>199</v>
      </c>
      <c r="P1125">
        <v>5.510000000000006</v>
      </c>
      <c r="Q1125" t="s">
        <v>1005</v>
      </c>
      <c r="R1125" t="s">
        <v>75</v>
      </c>
      <c r="S1125" t="s">
        <v>170</v>
      </c>
      <c r="T1125" t="s">
        <v>178</v>
      </c>
      <c r="U1125" t="s">
        <v>179</v>
      </c>
      <c r="V1125" t="s">
        <v>180</v>
      </c>
      <c r="W1125" t="s">
        <v>10731</v>
      </c>
      <c r="X1125" t="s">
        <v>10739</v>
      </c>
    </row>
    <row r="1126" spans="1:24">
      <c r="A1126" t="s">
        <v>9</v>
      </c>
      <c r="B1126" t="s">
        <v>14</v>
      </c>
      <c r="C1126" t="s">
        <v>14</v>
      </c>
      <c r="D1126" t="s">
        <v>117</v>
      </c>
      <c r="E1126" t="s">
        <v>118</v>
      </c>
      <c r="F1126" s="54">
        <v>41579</v>
      </c>
      <c r="G1126" t="s">
        <v>72</v>
      </c>
      <c r="H1126" t="s">
        <v>999</v>
      </c>
      <c r="I1126" t="s">
        <v>1000</v>
      </c>
      <c r="J1126" t="s">
        <v>132</v>
      </c>
      <c r="K1126" t="s">
        <v>1001</v>
      </c>
      <c r="L1126" t="s">
        <v>1002</v>
      </c>
      <c r="M1126" t="s">
        <v>1003</v>
      </c>
      <c r="N1126" t="s">
        <v>85</v>
      </c>
      <c r="O1126" t="s">
        <v>199</v>
      </c>
      <c r="P1126">
        <v>1400.1200000000015</v>
      </c>
      <c r="Q1126" t="s">
        <v>1005</v>
      </c>
      <c r="R1126" t="s">
        <v>75</v>
      </c>
      <c r="S1126" t="s">
        <v>170</v>
      </c>
      <c r="T1126" t="s">
        <v>178</v>
      </c>
      <c r="U1126" t="s">
        <v>179</v>
      </c>
      <c r="V1126" t="s">
        <v>180</v>
      </c>
      <c r="W1126" t="s">
        <v>10731</v>
      </c>
      <c r="X1126" t="s">
        <v>10739</v>
      </c>
    </row>
    <row r="1127" spans="1:24">
      <c r="A1127" t="s">
        <v>9</v>
      </c>
      <c r="B1127" t="s">
        <v>14</v>
      </c>
      <c r="C1127" t="s">
        <v>14</v>
      </c>
      <c r="D1127" t="s">
        <v>117</v>
      </c>
      <c r="E1127" t="s">
        <v>118</v>
      </c>
      <c r="F1127" s="54">
        <v>41579</v>
      </c>
      <c r="G1127" t="s">
        <v>72</v>
      </c>
      <c r="H1127" t="s">
        <v>999</v>
      </c>
      <c r="I1127" t="s">
        <v>1000</v>
      </c>
      <c r="J1127" t="s">
        <v>132</v>
      </c>
      <c r="K1127" t="s">
        <v>1001</v>
      </c>
      <c r="L1127" t="s">
        <v>1002</v>
      </c>
      <c r="M1127" t="s">
        <v>1003</v>
      </c>
      <c r="N1127" t="s">
        <v>85</v>
      </c>
      <c r="O1127" t="s">
        <v>199</v>
      </c>
      <c r="P1127">
        <v>5.510000000000006</v>
      </c>
      <c r="Q1127" t="s">
        <v>1005</v>
      </c>
      <c r="R1127" t="s">
        <v>75</v>
      </c>
      <c r="S1127" t="s">
        <v>170</v>
      </c>
      <c r="T1127" t="s">
        <v>178</v>
      </c>
      <c r="U1127" t="s">
        <v>179</v>
      </c>
      <c r="V1127" t="s">
        <v>180</v>
      </c>
      <c r="W1127" t="s">
        <v>10731</v>
      </c>
      <c r="X1127" t="s">
        <v>10739</v>
      </c>
    </row>
    <row r="1128" spans="1:24">
      <c r="A1128" t="s">
        <v>9</v>
      </c>
      <c r="B1128" t="s">
        <v>14</v>
      </c>
      <c r="C1128" t="s">
        <v>14</v>
      </c>
      <c r="D1128" t="s">
        <v>117</v>
      </c>
      <c r="E1128" t="s">
        <v>118</v>
      </c>
      <c r="F1128" s="54">
        <v>41579</v>
      </c>
      <c r="G1128" t="s">
        <v>72</v>
      </c>
      <c r="H1128" t="s">
        <v>999</v>
      </c>
      <c r="I1128" t="s">
        <v>1000</v>
      </c>
      <c r="J1128" t="s">
        <v>132</v>
      </c>
      <c r="K1128" t="s">
        <v>1001</v>
      </c>
      <c r="L1128" t="s">
        <v>1002</v>
      </c>
      <c r="M1128" t="s">
        <v>1003</v>
      </c>
      <c r="N1128" t="s">
        <v>85</v>
      </c>
      <c r="O1128" t="s">
        <v>199</v>
      </c>
      <c r="P1128">
        <v>2800.2300000000032</v>
      </c>
      <c r="Q1128" t="s">
        <v>1005</v>
      </c>
      <c r="R1128" t="s">
        <v>75</v>
      </c>
      <c r="S1128" t="s">
        <v>170</v>
      </c>
      <c r="T1128" t="s">
        <v>178</v>
      </c>
      <c r="U1128" t="s">
        <v>179</v>
      </c>
      <c r="V1128" t="s">
        <v>180</v>
      </c>
      <c r="W1128" t="s">
        <v>10731</v>
      </c>
      <c r="X1128" t="s">
        <v>10739</v>
      </c>
    </row>
    <row r="1129" spans="1:24">
      <c r="A1129" t="s">
        <v>9</v>
      </c>
      <c r="B1129" t="s">
        <v>14</v>
      </c>
      <c r="C1129" t="s">
        <v>14</v>
      </c>
      <c r="D1129" t="s">
        <v>117</v>
      </c>
      <c r="E1129" t="s">
        <v>118</v>
      </c>
      <c r="F1129" s="54">
        <v>41579</v>
      </c>
      <c r="G1129" t="s">
        <v>72</v>
      </c>
      <c r="H1129" t="s">
        <v>999</v>
      </c>
      <c r="I1129" t="s">
        <v>1000</v>
      </c>
      <c r="J1129" t="s">
        <v>132</v>
      </c>
      <c r="K1129" t="s">
        <v>1001</v>
      </c>
      <c r="L1129" t="s">
        <v>1002</v>
      </c>
      <c r="M1129" t="s">
        <v>1003</v>
      </c>
      <c r="N1129" t="s">
        <v>85</v>
      </c>
      <c r="O1129" t="s">
        <v>199</v>
      </c>
      <c r="P1129">
        <v>466.71000000000049</v>
      </c>
      <c r="Q1129" t="s">
        <v>1005</v>
      </c>
      <c r="R1129" t="s">
        <v>75</v>
      </c>
      <c r="S1129" t="s">
        <v>170</v>
      </c>
      <c r="T1129" t="s">
        <v>178</v>
      </c>
      <c r="U1129" t="s">
        <v>179</v>
      </c>
      <c r="V1129" t="s">
        <v>180</v>
      </c>
      <c r="W1129" t="s">
        <v>10731</v>
      </c>
      <c r="X1129" t="s">
        <v>10739</v>
      </c>
    </row>
    <row r="1130" spans="1:24">
      <c r="A1130" t="s">
        <v>9</v>
      </c>
      <c r="B1130" t="s">
        <v>14</v>
      </c>
      <c r="C1130" t="s">
        <v>14</v>
      </c>
      <c r="D1130" t="s">
        <v>117</v>
      </c>
      <c r="E1130" t="s">
        <v>118</v>
      </c>
      <c r="F1130" s="54">
        <v>41579</v>
      </c>
      <c r="G1130" t="s">
        <v>72</v>
      </c>
      <c r="H1130" t="s">
        <v>999</v>
      </c>
      <c r="I1130" t="s">
        <v>1000</v>
      </c>
      <c r="J1130" t="s">
        <v>132</v>
      </c>
      <c r="K1130" t="s">
        <v>1001</v>
      </c>
      <c r="L1130" t="s">
        <v>1002</v>
      </c>
      <c r="M1130" t="s">
        <v>1003</v>
      </c>
      <c r="N1130" t="s">
        <v>85</v>
      </c>
      <c r="O1130" t="s">
        <v>199</v>
      </c>
      <c r="P1130">
        <v>280.02000000000027</v>
      </c>
      <c r="Q1130" t="s">
        <v>1005</v>
      </c>
      <c r="R1130" t="s">
        <v>75</v>
      </c>
      <c r="S1130" t="s">
        <v>170</v>
      </c>
      <c r="T1130" t="s">
        <v>178</v>
      </c>
      <c r="U1130" t="s">
        <v>179</v>
      </c>
      <c r="V1130" t="s">
        <v>180</v>
      </c>
      <c r="W1130" t="s">
        <v>10731</v>
      </c>
      <c r="X1130" t="s">
        <v>10739</v>
      </c>
    </row>
    <row r="1131" spans="1:24">
      <c r="A1131" t="s">
        <v>9</v>
      </c>
      <c r="B1131" t="s">
        <v>14</v>
      </c>
      <c r="C1131" t="s">
        <v>14</v>
      </c>
      <c r="D1131" t="s">
        <v>117</v>
      </c>
      <c r="E1131" t="s">
        <v>118</v>
      </c>
      <c r="F1131" s="54">
        <v>41579</v>
      </c>
      <c r="G1131" t="s">
        <v>72</v>
      </c>
      <c r="H1131" t="s">
        <v>999</v>
      </c>
      <c r="I1131" t="s">
        <v>1000</v>
      </c>
      <c r="J1131" t="s">
        <v>132</v>
      </c>
      <c r="K1131" t="s">
        <v>1001</v>
      </c>
      <c r="L1131" t="s">
        <v>1002</v>
      </c>
      <c r="M1131" t="s">
        <v>1003</v>
      </c>
      <c r="N1131" t="s">
        <v>85</v>
      </c>
      <c r="O1131" t="s">
        <v>199</v>
      </c>
      <c r="P1131">
        <v>1400.1300000000017</v>
      </c>
      <c r="Q1131" t="s">
        <v>1005</v>
      </c>
      <c r="R1131" t="s">
        <v>75</v>
      </c>
      <c r="S1131" t="s">
        <v>170</v>
      </c>
      <c r="T1131" t="s">
        <v>178</v>
      </c>
      <c r="U1131" t="s">
        <v>179</v>
      </c>
      <c r="V1131" t="s">
        <v>180</v>
      </c>
      <c r="W1131" t="s">
        <v>10731</v>
      </c>
      <c r="X1131" t="s">
        <v>10739</v>
      </c>
    </row>
    <row r="1132" spans="1:24">
      <c r="A1132" t="s">
        <v>9</v>
      </c>
      <c r="B1132" t="s">
        <v>14</v>
      </c>
      <c r="C1132" t="s">
        <v>14</v>
      </c>
      <c r="D1132" t="s">
        <v>117</v>
      </c>
      <c r="E1132" t="s">
        <v>118</v>
      </c>
      <c r="F1132" s="54">
        <v>41579</v>
      </c>
      <c r="G1132" t="s">
        <v>72</v>
      </c>
      <c r="H1132" t="s">
        <v>999</v>
      </c>
      <c r="I1132" t="s">
        <v>1000</v>
      </c>
      <c r="J1132" t="s">
        <v>132</v>
      </c>
      <c r="K1132" t="s">
        <v>1001</v>
      </c>
      <c r="L1132" t="s">
        <v>1002</v>
      </c>
      <c r="M1132" t="s">
        <v>1003</v>
      </c>
      <c r="N1132" t="s">
        <v>85</v>
      </c>
      <c r="O1132" t="s">
        <v>199</v>
      </c>
      <c r="P1132">
        <v>1866.820000000002</v>
      </c>
      <c r="Q1132" t="s">
        <v>1005</v>
      </c>
      <c r="R1132" t="s">
        <v>75</v>
      </c>
      <c r="S1132" t="s">
        <v>170</v>
      </c>
      <c r="T1132" t="s">
        <v>178</v>
      </c>
      <c r="U1132" t="s">
        <v>179</v>
      </c>
      <c r="V1132" t="s">
        <v>180</v>
      </c>
      <c r="W1132" t="s">
        <v>10731</v>
      </c>
      <c r="X1132" t="s">
        <v>10739</v>
      </c>
    </row>
    <row r="1133" spans="1:24">
      <c r="A1133" t="s">
        <v>9</v>
      </c>
      <c r="B1133" t="s">
        <v>14</v>
      </c>
      <c r="C1133" t="s">
        <v>14</v>
      </c>
      <c r="D1133" t="s">
        <v>117</v>
      </c>
      <c r="E1133" t="s">
        <v>118</v>
      </c>
      <c r="F1133" s="54">
        <v>41579</v>
      </c>
      <c r="G1133" t="s">
        <v>72</v>
      </c>
      <c r="H1133" t="s">
        <v>999</v>
      </c>
      <c r="I1133" t="s">
        <v>1000</v>
      </c>
      <c r="J1133" t="s">
        <v>132</v>
      </c>
      <c r="K1133" t="s">
        <v>1001</v>
      </c>
      <c r="L1133" t="s">
        <v>1002</v>
      </c>
      <c r="M1133" t="s">
        <v>1003</v>
      </c>
      <c r="N1133" t="s">
        <v>85</v>
      </c>
      <c r="O1133" t="s">
        <v>199</v>
      </c>
      <c r="P1133">
        <v>1400.1300000000017</v>
      </c>
      <c r="Q1133" t="s">
        <v>1005</v>
      </c>
      <c r="R1133" t="s">
        <v>75</v>
      </c>
      <c r="S1133" t="s">
        <v>170</v>
      </c>
      <c r="T1133" t="s">
        <v>178</v>
      </c>
      <c r="U1133" t="s">
        <v>179</v>
      </c>
      <c r="V1133" t="s">
        <v>180</v>
      </c>
      <c r="W1133" t="s">
        <v>10731</v>
      </c>
      <c r="X1133" t="s">
        <v>10739</v>
      </c>
    </row>
    <row r="1134" spans="1:24">
      <c r="A1134" t="s">
        <v>9</v>
      </c>
      <c r="B1134" t="s">
        <v>14</v>
      </c>
      <c r="C1134" t="s">
        <v>14</v>
      </c>
      <c r="D1134" t="s">
        <v>117</v>
      </c>
      <c r="E1134" t="s">
        <v>118</v>
      </c>
      <c r="F1134" s="54">
        <v>41579</v>
      </c>
      <c r="G1134" t="s">
        <v>72</v>
      </c>
      <c r="H1134" t="s">
        <v>999</v>
      </c>
      <c r="I1134" t="s">
        <v>1000</v>
      </c>
      <c r="J1134" t="s">
        <v>132</v>
      </c>
      <c r="K1134" t="s">
        <v>1001</v>
      </c>
      <c r="L1134" t="s">
        <v>1002</v>
      </c>
      <c r="M1134" t="s">
        <v>1003</v>
      </c>
      <c r="N1134" t="s">
        <v>85</v>
      </c>
      <c r="O1134" t="s">
        <v>199</v>
      </c>
      <c r="P1134">
        <v>4667.0500000000056</v>
      </c>
      <c r="Q1134" t="s">
        <v>1005</v>
      </c>
      <c r="R1134" t="s">
        <v>75</v>
      </c>
      <c r="S1134" t="s">
        <v>170</v>
      </c>
      <c r="T1134" t="s">
        <v>178</v>
      </c>
      <c r="U1134" t="s">
        <v>179</v>
      </c>
      <c r="V1134" t="s">
        <v>180</v>
      </c>
      <c r="W1134" t="s">
        <v>10731</v>
      </c>
      <c r="X1134" t="s">
        <v>10739</v>
      </c>
    </row>
    <row r="1135" spans="1:24">
      <c r="A1135" t="s">
        <v>9</v>
      </c>
      <c r="B1135" t="s">
        <v>14</v>
      </c>
      <c r="C1135" t="s">
        <v>14</v>
      </c>
      <c r="D1135" t="s">
        <v>117</v>
      </c>
      <c r="E1135" t="s">
        <v>118</v>
      </c>
      <c r="F1135" s="54">
        <v>41579</v>
      </c>
      <c r="G1135" t="s">
        <v>72</v>
      </c>
      <c r="H1135" t="s">
        <v>999</v>
      </c>
      <c r="I1135" t="s">
        <v>1000</v>
      </c>
      <c r="J1135" t="s">
        <v>132</v>
      </c>
      <c r="K1135" t="s">
        <v>1001</v>
      </c>
      <c r="L1135" t="s">
        <v>1002</v>
      </c>
      <c r="M1135" t="s">
        <v>1003</v>
      </c>
      <c r="N1135" t="s">
        <v>85</v>
      </c>
      <c r="O1135" t="s">
        <v>199</v>
      </c>
      <c r="P1135">
        <v>378.03000000000037</v>
      </c>
      <c r="Q1135" t="s">
        <v>1005</v>
      </c>
      <c r="R1135" t="s">
        <v>75</v>
      </c>
      <c r="S1135" t="s">
        <v>170</v>
      </c>
      <c r="T1135" t="s">
        <v>178</v>
      </c>
      <c r="U1135" t="s">
        <v>179</v>
      </c>
      <c r="V1135" t="s">
        <v>180</v>
      </c>
      <c r="W1135" t="s">
        <v>10731</v>
      </c>
      <c r="X1135" t="s">
        <v>10739</v>
      </c>
    </row>
    <row r="1136" spans="1:24">
      <c r="A1136" t="s">
        <v>9</v>
      </c>
      <c r="B1136" t="s">
        <v>14</v>
      </c>
      <c r="C1136" t="s">
        <v>14</v>
      </c>
      <c r="D1136" t="s">
        <v>117</v>
      </c>
      <c r="E1136" t="s">
        <v>118</v>
      </c>
      <c r="F1136" s="54">
        <v>41579</v>
      </c>
      <c r="G1136" t="s">
        <v>72</v>
      </c>
      <c r="H1136" t="s">
        <v>999</v>
      </c>
      <c r="I1136" t="s">
        <v>1000</v>
      </c>
      <c r="J1136" t="s">
        <v>132</v>
      </c>
      <c r="K1136" t="s">
        <v>1001</v>
      </c>
      <c r="L1136" t="s">
        <v>1002</v>
      </c>
      <c r="M1136" t="s">
        <v>1003</v>
      </c>
      <c r="N1136" t="s">
        <v>85</v>
      </c>
      <c r="O1136" t="s">
        <v>199</v>
      </c>
      <c r="P1136">
        <v>6720.5600000000077</v>
      </c>
      <c r="Q1136" t="s">
        <v>1005</v>
      </c>
      <c r="R1136" t="s">
        <v>75</v>
      </c>
      <c r="S1136" t="s">
        <v>170</v>
      </c>
      <c r="T1136" t="s">
        <v>178</v>
      </c>
      <c r="U1136" t="s">
        <v>179</v>
      </c>
      <c r="V1136" t="s">
        <v>180</v>
      </c>
      <c r="W1136" t="s">
        <v>10731</v>
      </c>
      <c r="X1136" t="s">
        <v>10739</v>
      </c>
    </row>
    <row r="1137" spans="1:24">
      <c r="A1137" t="s">
        <v>9</v>
      </c>
      <c r="B1137" t="s">
        <v>14</v>
      </c>
      <c r="C1137" t="s">
        <v>14</v>
      </c>
      <c r="D1137" t="s">
        <v>117</v>
      </c>
      <c r="E1137" t="s">
        <v>118</v>
      </c>
      <c r="F1137" s="54">
        <v>41579</v>
      </c>
      <c r="G1137" t="s">
        <v>72</v>
      </c>
      <c r="H1137" t="s">
        <v>999</v>
      </c>
      <c r="I1137" t="s">
        <v>1000</v>
      </c>
      <c r="J1137" t="s">
        <v>132</v>
      </c>
      <c r="K1137" t="s">
        <v>1001</v>
      </c>
      <c r="L1137" t="s">
        <v>1002</v>
      </c>
      <c r="M1137" t="s">
        <v>1003</v>
      </c>
      <c r="N1137" t="s">
        <v>85</v>
      </c>
      <c r="O1137" t="s">
        <v>199</v>
      </c>
      <c r="P1137">
        <v>1050.0900000000011</v>
      </c>
      <c r="Q1137" t="s">
        <v>1005</v>
      </c>
      <c r="R1137" t="s">
        <v>75</v>
      </c>
      <c r="S1137" t="s">
        <v>170</v>
      </c>
      <c r="T1137" t="s">
        <v>178</v>
      </c>
      <c r="U1137" t="s">
        <v>179</v>
      </c>
      <c r="V1137" t="s">
        <v>180</v>
      </c>
      <c r="W1137" t="s">
        <v>10731</v>
      </c>
      <c r="X1137" t="s">
        <v>10739</v>
      </c>
    </row>
    <row r="1138" spans="1:24">
      <c r="A1138" t="s">
        <v>9</v>
      </c>
      <c r="B1138" t="s">
        <v>14</v>
      </c>
      <c r="C1138" t="s">
        <v>14</v>
      </c>
      <c r="D1138" t="s">
        <v>117</v>
      </c>
      <c r="E1138" t="s">
        <v>118</v>
      </c>
      <c r="F1138" s="54">
        <v>41579</v>
      </c>
      <c r="G1138" t="s">
        <v>72</v>
      </c>
      <c r="H1138" t="s">
        <v>999</v>
      </c>
      <c r="I1138" t="s">
        <v>1000</v>
      </c>
      <c r="J1138" t="s">
        <v>132</v>
      </c>
      <c r="K1138" t="s">
        <v>1001</v>
      </c>
      <c r="L1138" t="s">
        <v>1002</v>
      </c>
      <c r="M1138" t="s">
        <v>1003</v>
      </c>
      <c r="N1138" t="s">
        <v>85</v>
      </c>
      <c r="O1138" t="s">
        <v>199</v>
      </c>
      <c r="P1138">
        <v>56.000000000000064</v>
      </c>
      <c r="Q1138" t="s">
        <v>1005</v>
      </c>
      <c r="R1138" t="s">
        <v>75</v>
      </c>
      <c r="S1138" t="s">
        <v>170</v>
      </c>
      <c r="T1138" t="s">
        <v>178</v>
      </c>
      <c r="U1138" t="s">
        <v>179</v>
      </c>
      <c r="V1138" t="s">
        <v>180</v>
      </c>
      <c r="W1138" t="s">
        <v>10731</v>
      </c>
      <c r="X1138" t="s">
        <v>10739</v>
      </c>
    </row>
    <row r="1139" spans="1:24">
      <c r="A1139" t="s">
        <v>9</v>
      </c>
      <c r="B1139" t="s">
        <v>14</v>
      </c>
      <c r="C1139" t="s">
        <v>14</v>
      </c>
      <c r="D1139" t="s">
        <v>117</v>
      </c>
      <c r="E1139" t="s">
        <v>118</v>
      </c>
      <c r="F1139" s="54">
        <v>41579</v>
      </c>
      <c r="G1139" t="s">
        <v>72</v>
      </c>
      <c r="H1139" t="s">
        <v>999</v>
      </c>
      <c r="I1139" t="s">
        <v>1000</v>
      </c>
      <c r="J1139" t="s">
        <v>132</v>
      </c>
      <c r="K1139" t="s">
        <v>1001</v>
      </c>
      <c r="L1139" t="s">
        <v>1002</v>
      </c>
      <c r="M1139" t="s">
        <v>1003</v>
      </c>
      <c r="N1139" t="s">
        <v>85</v>
      </c>
      <c r="O1139" t="s">
        <v>199</v>
      </c>
      <c r="P1139">
        <v>385.03000000000043</v>
      </c>
      <c r="Q1139" t="s">
        <v>1005</v>
      </c>
      <c r="R1139" t="s">
        <v>75</v>
      </c>
      <c r="S1139" t="s">
        <v>170</v>
      </c>
      <c r="T1139" t="s">
        <v>178</v>
      </c>
      <c r="U1139" t="s">
        <v>179</v>
      </c>
      <c r="V1139" t="s">
        <v>180</v>
      </c>
      <c r="W1139" t="s">
        <v>10731</v>
      </c>
      <c r="X1139" t="s">
        <v>10739</v>
      </c>
    </row>
    <row r="1140" spans="1:24">
      <c r="A1140" t="s">
        <v>9</v>
      </c>
      <c r="B1140" t="s">
        <v>14</v>
      </c>
      <c r="C1140" t="s">
        <v>14</v>
      </c>
      <c r="D1140" t="s">
        <v>117</v>
      </c>
      <c r="E1140" t="s">
        <v>118</v>
      </c>
      <c r="F1140" s="54">
        <v>41579</v>
      </c>
      <c r="G1140" t="s">
        <v>72</v>
      </c>
      <c r="H1140" t="s">
        <v>999</v>
      </c>
      <c r="I1140" t="s">
        <v>1000</v>
      </c>
      <c r="J1140" t="s">
        <v>132</v>
      </c>
      <c r="K1140" t="s">
        <v>1001</v>
      </c>
      <c r="L1140" t="s">
        <v>1002</v>
      </c>
      <c r="M1140" t="s">
        <v>1003</v>
      </c>
      <c r="N1140" t="s">
        <v>85</v>
      </c>
      <c r="O1140" t="s">
        <v>199</v>
      </c>
      <c r="P1140">
        <v>1400.1300000000017</v>
      </c>
      <c r="Q1140" t="s">
        <v>1005</v>
      </c>
      <c r="R1140" t="s">
        <v>75</v>
      </c>
      <c r="S1140" t="s">
        <v>170</v>
      </c>
      <c r="T1140" t="s">
        <v>178</v>
      </c>
      <c r="U1140" t="s">
        <v>179</v>
      </c>
      <c r="V1140" t="s">
        <v>180</v>
      </c>
      <c r="W1140" t="s">
        <v>10731</v>
      </c>
      <c r="X1140" t="s">
        <v>10739</v>
      </c>
    </row>
    <row r="1141" spans="1:24">
      <c r="A1141" t="s">
        <v>9</v>
      </c>
      <c r="B1141" t="s">
        <v>14</v>
      </c>
      <c r="C1141" t="s">
        <v>14</v>
      </c>
      <c r="D1141" t="s">
        <v>117</v>
      </c>
      <c r="E1141" t="s">
        <v>118</v>
      </c>
      <c r="F1141" s="54">
        <v>41579</v>
      </c>
      <c r="G1141" t="s">
        <v>72</v>
      </c>
      <c r="H1141" t="s">
        <v>999</v>
      </c>
      <c r="I1141" t="s">
        <v>1000</v>
      </c>
      <c r="J1141" t="s">
        <v>132</v>
      </c>
      <c r="K1141" t="s">
        <v>1001</v>
      </c>
      <c r="L1141" t="s">
        <v>1002</v>
      </c>
      <c r="M1141" t="s">
        <v>1003</v>
      </c>
      <c r="N1141" t="s">
        <v>85</v>
      </c>
      <c r="O1141" t="s">
        <v>199</v>
      </c>
      <c r="P1141">
        <v>1283.4400000000014</v>
      </c>
      <c r="Q1141" t="s">
        <v>1005</v>
      </c>
      <c r="R1141" t="s">
        <v>75</v>
      </c>
      <c r="S1141" t="s">
        <v>170</v>
      </c>
      <c r="T1141" t="s">
        <v>178</v>
      </c>
      <c r="U1141" t="s">
        <v>179</v>
      </c>
      <c r="V1141" t="s">
        <v>180</v>
      </c>
      <c r="W1141" t="s">
        <v>10731</v>
      </c>
      <c r="X1141" t="s">
        <v>10739</v>
      </c>
    </row>
    <row r="1142" spans="1:24">
      <c r="A1142" t="s">
        <v>9</v>
      </c>
      <c r="B1142" t="s">
        <v>14</v>
      </c>
      <c r="C1142" t="s">
        <v>14</v>
      </c>
      <c r="D1142" t="s">
        <v>117</v>
      </c>
      <c r="E1142" t="s">
        <v>118</v>
      </c>
      <c r="F1142" s="54">
        <v>41579</v>
      </c>
      <c r="G1142" t="s">
        <v>72</v>
      </c>
      <c r="H1142" t="s">
        <v>999</v>
      </c>
      <c r="I1142" t="s">
        <v>1000</v>
      </c>
      <c r="J1142" t="s">
        <v>132</v>
      </c>
      <c r="K1142" t="s">
        <v>1001</v>
      </c>
      <c r="L1142" t="s">
        <v>1002</v>
      </c>
      <c r="M1142" t="s">
        <v>1003</v>
      </c>
      <c r="N1142" t="s">
        <v>85</v>
      </c>
      <c r="O1142" t="s">
        <v>199</v>
      </c>
      <c r="P1142">
        <v>1400.1300000000017</v>
      </c>
      <c r="Q1142" t="s">
        <v>1005</v>
      </c>
      <c r="R1142" t="s">
        <v>75</v>
      </c>
      <c r="S1142" t="s">
        <v>170</v>
      </c>
      <c r="T1142" t="s">
        <v>178</v>
      </c>
      <c r="U1142" t="s">
        <v>179</v>
      </c>
      <c r="V1142" t="s">
        <v>180</v>
      </c>
      <c r="W1142" t="s">
        <v>10731</v>
      </c>
      <c r="X1142" t="s">
        <v>10739</v>
      </c>
    </row>
    <row r="1143" spans="1:24">
      <c r="A1143" t="s">
        <v>9</v>
      </c>
      <c r="B1143" t="s">
        <v>14</v>
      </c>
      <c r="C1143" t="s">
        <v>14</v>
      </c>
      <c r="D1143" t="s">
        <v>117</v>
      </c>
      <c r="E1143" t="s">
        <v>118</v>
      </c>
      <c r="F1143" s="54">
        <v>41579</v>
      </c>
      <c r="G1143" t="s">
        <v>72</v>
      </c>
      <c r="I1143" t="s">
        <v>923</v>
      </c>
      <c r="J1143" t="s">
        <v>132</v>
      </c>
      <c r="K1143" t="s">
        <v>924</v>
      </c>
      <c r="L1143" t="s">
        <v>925</v>
      </c>
      <c r="M1143" t="s">
        <v>926</v>
      </c>
      <c r="N1143" t="s">
        <v>85</v>
      </c>
      <c r="O1143" t="s">
        <v>199</v>
      </c>
      <c r="P1143">
        <v>1555.7050458973458</v>
      </c>
      <c r="Q1143" t="s">
        <v>927</v>
      </c>
      <c r="R1143" t="s">
        <v>75</v>
      </c>
      <c r="S1143" t="s">
        <v>155</v>
      </c>
      <c r="T1143" t="s">
        <v>785</v>
      </c>
      <c r="U1143" t="s">
        <v>157</v>
      </c>
      <c r="V1143" t="s">
        <v>157</v>
      </c>
      <c r="W1143" t="s">
        <v>10731</v>
      </c>
      <c r="X1143" t="s">
        <v>10739</v>
      </c>
    </row>
    <row r="1144" spans="1:24">
      <c r="A1144" t="s">
        <v>9</v>
      </c>
      <c r="B1144" t="s">
        <v>14</v>
      </c>
      <c r="C1144" t="s">
        <v>14</v>
      </c>
      <c r="D1144" t="s">
        <v>117</v>
      </c>
      <c r="E1144" t="s">
        <v>118</v>
      </c>
      <c r="F1144" s="54">
        <v>41579</v>
      </c>
      <c r="G1144" t="s">
        <v>72</v>
      </c>
      <c r="H1144" t="s">
        <v>999</v>
      </c>
      <c r="I1144" t="s">
        <v>1000</v>
      </c>
      <c r="J1144" t="s">
        <v>132</v>
      </c>
      <c r="K1144" t="s">
        <v>1001</v>
      </c>
      <c r="L1144" t="s">
        <v>1002</v>
      </c>
      <c r="M1144" t="s">
        <v>1003</v>
      </c>
      <c r="N1144" t="s">
        <v>85</v>
      </c>
      <c r="O1144" t="s">
        <v>199</v>
      </c>
      <c r="P1144">
        <v>70.010000000000076</v>
      </c>
      <c r="Q1144" t="s">
        <v>1005</v>
      </c>
      <c r="R1144" t="s">
        <v>75</v>
      </c>
      <c r="S1144" t="s">
        <v>170</v>
      </c>
      <c r="T1144" t="s">
        <v>178</v>
      </c>
      <c r="U1144" t="s">
        <v>179</v>
      </c>
      <c r="V1144" t="s">
        <v>180</v>
      </c>
      <c r="W1144" t="s">
        <v>10731</v>
      </c>
      <c r="X1144" t="s">
        <v>10739</v>
      </c>
    </row>
    <row r="1145" spans="1:24">
      <c r="A1145" t="s">
        <v>9</v>
      </c>
      <c r="B1145" t="s">
        <v>14</v>
      </c>
      <c r="C1145" t="s">
        <v>14</v>
      </c>
      <c r="D1145" t="s">
        <v>117</v>
      </c>
      <c r="E1145" t="s">
        <v>118</v>
      </c>
      <c r="F1145" s="54">
        <v>41579</v>
      </c>
      <c r="G1145" t="s">
        <v>290</v>
      </c>
      <c r="H1145" t="s">
        <v>999</v>
      </c>
      <c r="I1145" t="s">
        <v>1000</v>
      </c>
      <c r="J1145" t="s">
        <v>132</v>
      </c>
      <c r="K1145" t="s">
        <v>1001</v>
      </c>
      <c r="L1145" t="s">
        <v>1002</v>
      </c>
      <c r="M1145" t="s">
        <v>1003</v>
      </c>
      <c r="N1145" t="s">
        <v>85</v>
      </c>
      <c r="O1145" t="s">
        <v>199</v>
      </c>
      <c r="P1145">
        <v>373.36000000000041</v>
      </c>
      <c r="Q1145" t="s">
        <v>1005</v>
      </c>
      <c r="R1145" t="s">
        <v>75</v>
      </c>
      <c r="S1145" t="s">
        <v>170</v>
      </c>
      <c r="T1145" t="s">
        <v>178</v>
      </c>
      <c r="U1145" t="s">
        <v>179</v>
      </c>
      <c r="V1145" t="s">
        <v>180</v>
      </c>
      <c r="W1145" t="s">
        <v>10731</v>
      </c>
      <c r="X1145" t="s">
        <v>10739</v>
      </c>
    </row>
    <row r="1146" spans="1:24">
      <c r="A1146" t="s">
        <v>9</v>
      </c>
      <c r="B1146" t="s">
        <v>14</v>
      </c>
      <c r="C1146" t="s">
        <v>14</v>
      </c>
      <c r="D1146" t="s">
        <v>117</v>
      </c>
      <c r="E1146" t="s">
        <v>118</v>
      </c>
      <c r="F1146" s="54">
        <v>41579</v>
      </c>
      <c r="G1146" t="s">
        <v>72</v>
      </c>
      <c r="H1146" t="s">
        <v>999</v>
      </c>
      <c r="I1146" t="s">
        <v>1000</v>
      </c>
      <c r="J1146" t="s">
        <v>132</v>
      </c>
      <c r="K1146" t="s">
        <v>1001</v>
      </c>
      <c r="L1146" t="s">
        <v>1002</v>
      </c>
      <c r="M1146" t="s">
        <v>1003</v>
      </c>
      <c r="N1146" t="s">
        <v>85</v>
      </c>
      <c r="O1146" t="s">
        <v>199</v>
      </c>
      <c r="P1146">
        <v>233.35000000000025</v>
      </c>
      <c r="Q1146" t="s">
        <v>1005</v>
      </c>
      <c r="R1146" t="s">
        <v>75</v>
      </c>
      <c r="S1146" t="s">
        <v>170</v>
      </c>
      <c r="T1146" t="s">
        <v>178</v>
      </c>
      <c r="U1146" t="s">
        <v>179</v>
      </c>
      <c r="V1146" t="s">
        <v>180</v>
      </c>
      <c r="W1146" t="s">
        <v>10731</v>
      </c>
      <c r="X1146" t="s">
        <v>10739</v>
      </c>
    </row>
    <row r="1147" spans="1:24">
      <c r="A1147" t="s">
        <v>9</v>
      </c>
      <c r="B1147" t="s">
        <v>14</v>
      </c>
      <c r="C1147" t="s">
        <v>14</v>
      </c>
      <c r="D1147" t="s">
        <v>117</v>
      </c>
      <c r="E1147" t="s">
        <v>118</v>
      </c>
      <c r="F1147" s="54">
        <v>41579</v>
      </c>
      <c r="G1147" t="s">
        <v>72</v>
      </c>
      <c r="H1147" t="s">
        <v>999</v>
      </c>
      <c r="I1147" t="s">
        <v>1000</v>
      </c>
      <c r="J1147" t="s">
        <v>132</v>
      </c>
      <c r="K1147" t="s">
        <v>1001</v>
      </c>
      <c r="L1147" t="s">
        <v>1002</v>
      </c>
      <c r="M1147" t="s">
        <v>1003</v>
      </c>
      <c r="N1147" t="s">
        <v>85</v>
      </c>
      <c r="O1147" t="s">
        <v>199</v>
      </c>
      <c r="P1147">
        <v>9.2400000000000109</v>
      </c>
      <c r="Q1147" t="s">
        <v>1005</v>
      </c>
      <c r="R1147" t="s">
        <v>75</v>
      </c>
      <c r="S1147" t="s">
        <v>170</v>
      </c>
      <c r="T1147" t="s">
        <v>178</v>
      </c>
      <c r="U1147" t="s">
        <v>179</v>
      </c>
      <c r="V1147" t="s">
        <v>180</v>
      </c>
      <c r="W1147" t="s">
        <v>10731</v>
      </c>
      <c r="X1147" t="s">
        <v>10739</v>
      </c>
    </row>
    <row r="1148" spans="1:24">
      <c r="A1148" t="s">
        <v>9</v>
      </c>
      <c r="B1148" t="s">
        <v>14</v>
      </c>
      <c r="C1148" t="s">
        <v>14</v>
      </c>
      <c r="D1148" t="s">
        <v>117</v>
      </c>
      <c r="E1148" t="s">
        <v>118</v>
      </c>
      <c r="F1148" s="54">
        <v>41579</v>
      </c>
      <c r="G1148" t="s">
        <v>290</v>
      </c>
      <c r="H1148" t="s">
        <v>999</v>
      </c>
      <c r="I1148" t="s">
        <v>1000</v>
      </c>
      <c r="J1148" t="s">
        <v>132</v>
      </c>
      <c r="K1148" t="s">
        <v>1001</v>
      </c>
      <c r="L1148" t="s">
        <v>1002</v>
      </c>
      <c r="M1148" t="s">
        <v>1003</v>
      </c>
      <c r="N1148" t="s">
        <v>85</v>
      </c>
      <c r="O1148" t="s">
        <v>199</v>
      </c>
      <c r="P1148">
        <v>560.05000000000052</v>
      </c>
      <c r="Q1148" t="s">
        <v>1005</v>
      </c>
      <c r="R1148" t="s">
        <v>75</v>
      </c>
      <c r="S1148" t="s">
        <v>170</v>
      </c>
      <c r="T1148" t="s">
        <v>178</v>
      </c>
      <c r="U1148" t="s">
        <v>179</v>
      </c>
      <c r="V1148" t="s">
        <v>180</v>
      </c>
      <c r="W1148" t="s">
        <v>10731</v>
      </c>
      <c r="X1148" t="s">
        <v>10739</v>
      </c>
    </row>
    <row r="1149" spans="1:24">
      <c r="A1149" t="s">
        <v>9</v>
      </c>
      <c r="B1149" t="s">
        <v>14</v>
      </c>
      <c r="C1149" t="s">
        <v>14</v>
      </c>
      <c r="D1149" t="s">
        <v>117</v>
      </c>
      <c r="E1149" t="s">
        <v>118</v>
      </c>
      <c r="F1149" s="54">
        <v>41579</v>
      </c>
      <c r="G1149" t="s">
        <v>125</v>
      </c>
      <c r="I1149" t="s">
        <v>923</v>
      </c>
      <c r="J1149" t="s">
        <v>132</v>
      </c>
      <c r="K1149" t="s">
        <v>924</v>
      </c>
      <c r="L1149" t="s">
        <v>925</v>
      </c>
      <c r="M1149" t="s">
        <v>926</v>
      </c>
      <c r="N1149" t="s">
        <v>85</v>
      </c>
      <c r="O1149" t="s">
        <v>199</v>
      </c>
      <c r="P1149">
        <v>-54947.74</v>
      </c>
      <c r="Q1149" t="s">
        <v>927</v>
      </c>
      <c r="R1149" t="s">
        <v>75</v>
      </c>
      <c r="S1149" t="s">
        <v>155</v>
      </c>
      <c r="T1149" t="s">
        <v>785</v>
      </c>
      <c r="U1149" t="s">
        <v>157</v>
      </c>
      <c r="V1149" t="s">
        <v>157</v>
      </c>
      <c r="W1149" t="s">
        <v>10731</v>
      </c>
      <c r="X1149" t="s">
        <v>10739</v>
      </c>
    </row>
    <row r="1150" spans="1:24">
      <c r="A1150" t="s">
        <v>9</v>
      </c>
      <c r="B1150" t="s">
        <v>14</v>
      </c>
      <c r="C1150" t="s">
        <v>14</v>
      </c>
      <c r="D1150" t="s">
        <v>117</v>
      </c>
      <c r="E1150" t="s">
        <v>118</v>
      </c>
      <c r="F1150" s="54">
        <v>41579</v>
      </c>
      <c r="G1150" t="s">
        <v>290</v>
      </c>
      <c r="H1150" t="s">
        <v>999</v>
      </c>
      <c r="I1150" t="s">
        <v>1000</v>
      </c>
      <c r="J1150" t="s">
        <v>132</v>
      </c>
      <c r="K1150" t="s">
        <v>1001</v>
      </c>
      <c r="L1150" t="s">
        <v>1002</v>
      </c>
      <c r="M1150" t="s">
        <v>1003</v>
      </c>
      <c r="N1150" t="s">
        <v>85</v>
      </c>
      <c r="O1150" t="s">
        <v>199</v>
      </c>
      <c r="P1150">
        <v>28002.300000000032</v>
      </c>
      <c r="Q1150" t="s">
        <v>1005</v>
      </c>
      <c r="R1150" t="s">
        <v>75</v>
      </c>
      <c r="S1150" t="s">
        <v>170</v>
      </c>
      <c r="T1150" t="s">
        <v>178</v>
      </c>
      <c r="U1150" t="s">
        <v>179</v>
      </c>
      <c r="V1150" t="s">
        <v>180</v>
      </c>
      <c r="W1150" t="s">
        <v>10731</v>
      </c>
      <c r="X1150" t="s">
        <v>10739</v>
      </c>
    </row>
    <row r="1151" spans="1:24">
      <c r="A1151" t="s">
        <v>9</v>
      </c>
      <c r="B1151" t="s">
        <v>14</v>
      </c>
      <c r="C1151" t="s">
        <v>14</v>
      </c>
      <c r="D1151" t="s">
        <v>117</v>
      </c>
      <c r="E1151" t="s">
        <v>118</v>
      </c>
      <c r="F1151" s="54">
        <v>41579</v>
      </c>
      <c r="G1151" t="s">
        <v>72</v>
      </c>
      <c r="I1151" t="s">
        <v>923</v>
      </c>
      <c r="J1151" t="s">
        <v>132</v>
      </c>
      <c r="K1151" t="s">
        <v>924</v>
      </c>
      <c r="L1151" t="s">
        <v>925</v>
      </c>
      <c r="M1151" t="s">
        <v>926</v>
      </c>
      <c r="N1151" t="s">
        <v>85</v>
      </c>
      <c r="O1151" t="s">
        <v>199</v>
      </c>
      <c r="P1151">
        <v>-7867.9</v>
      </c>
      <c r="Q1151" t="s">
        <v>927</v>
      </c>
      <c r="R1151" t="s">
        <v>75</v>
      </c>
      <c r="S1151" t="s">
        <v>155</v>
      </c>
      <c r="T1151" t="s">
        <v>785</v>
      </c>
      <c r="U1151" t="s">
        <v>157</v>
      </c>
      <c r="V1151" t="s">
        <v>157</v>
      </c>
      <c r="W1151" t="s">
        <v>10731</v>
      </c>
      <c r="X1151" t="s">
        <v>10739</v>
      </c>
    </row>
    <row r="1152" spans="1:24">
      <c r="A1152" t="s">
        <v>9</v>
      </c>
      <c r="B1152" t="s">
        <v>14</v>
      </c>
      <c r="C1152" t="s">
        <v>14</v>
      </c>
      <c r="D1152" t="s">
        <v>117</v>
      </c>
      <c r="E1152" t="s">
        <v>118</v>
      </c>
      <c r="F1152" s="54">
        <v>41579</v>
      </c>
      <c r="G1152" t="s">
        <v>290</v>
      </c>
      <c r="H1152" t="s">
        <v>999</v>
      </c>
      <c r="I1152" t="s">
        <v>1000</v>
      </c>
      <c r="J1152" t="s">
        <v>132</v>
      </c>
      <c r="K1152" t="s">
        <v>1001</v>
      </c>
      <c r="L1152" t="s">
        <v>1002</v>
      </c>
      <c r="M1152" t="s">
        <v>1003</v>
      </c>
      <c r="N1152" t="s">
        <v>85</v>
      </c>
      <c r="O1152" t="s">
        <v>199</v>
      </c>
      <c r="P1152">
        <v>560.05000000000052</v>
      </c>
      <c r="Q1152" t="s">
        <v>1005</v>
      </c>
      <c r="R1152" t="s">
        <v>75</v>
      </c>
      <c r="S1152" t="s">
        <v>170</v>
      </c>
      <c r="T1152" t="s">
        <v>178</v>
      </c>
      <c r="U1152" t="s">
        <v>179</v>
      </c>
      <c r="V1152" t="s">
        <v>180</v>
      </c>
      <c r="W1152" t="s">
        <v>10731</v>
      </c>
      <c r="X1152" t="s">
        <v>10739</v>
      </c>
    </row>
    <row r="1153" spans="1:24">
      <c r="A1153" t="s">
        <v>9</v>
      </c>
      <c r="B1153" t="s">
        <v>14</v>
      </c>
      <c r="C1153" t="s">
        <v>14</v>
      </c>
      <c r="D1153" t="s">
        <v>117</v>
      </c>
      <c r="E1153" t="s">
        <v>118</v>
      </c>
      <c r="F1153" s="54">
        <v>41579</v>
      </c>
      <c r="G1153" t="s">
        <v>72</v>
      </c>
      <c r="I1153" t="s">
        <v>923</v>
      </c>
      <c r="J1153" t="s">
        <v>132</v>
      </c>
      <c r="K1153" t="s">
        <v>924</v>
      </c>
      <c r="L1153" t="s">
        <v>925</v>
      </c>
      <c r="M1153" t="s">
        <v>926</v>
      </c>
      <c r="N1153" t="s">
        <v>85</v>
      </c>
      <c r="O1153" t="s">
        <v>199</v>
      </c>
      <c r="P1153">
        <v>-12444.91</v>
      </c>
      <c r="Q1153" t="s">
        <v>927</v>
      </c>
      <c r="R1153" t="s">
        <v>75</v>
      </c>
      <c r="S1153" t="s">
        <v>155</v>
      </c>
      <c r="T1153" t="s">
        <v>785</v>
      </c>
      <c r="U1153" t="s">
        <v>157</v>
      </c>
      <c r="V1153" t="s">
        <v>157</v>
      </c>
      <c r="W1153" t="s">
        <v>10731</v>
      </c>
      <c r="X1153" t="s">
        <v>10739</v>
      </c>
    </row>
    <row r="1154" spans="1:24">
      <c r="A1154" t="s">
        <v>9</v>
      </c>
      <c r="B1154" t="s">
        <v>14</v>
      </c>
      <c r="C1154" t="s">
        <v>14</v>
      </c>
      <c r="D1154" t="s">
        <v>117</v>
      </c>
      <c r="E1154" t="s">
        <v>118</v>
      </c>
      <c r="F1154" s="54">
        <v>41579</v>
      </c>
      <c r="G1154" t="s">
        <v>290</v>
      </c>
      <c r="H1154" t="s">
        <v>999</v>
      </c>
      <c r="I1154" t="s">
        <v>1000</v>
      </c>
      <c r="J1154" t="s">
        <v>132</v>
      </c>
      <c r="K1154" t="s">
        <v>1001</v>
      </c>
      <c r="L1154" t="s">
        <v>1002</v>
      </c>
      <c r="M1154" t="s">
        <v>1003</v>
      </c>
      <c r="N1154" t="s">
        <v>85</v>
      </c>
      <c r="O1154" t="s">
        <v>199</v>
      </c>
      <c r="P1154">
        <v>33282.000000000036</v>
      </c>
      <c r="Q1154" t="s">
        <v>1005</v>
      </c>
      <c r="R1154" t="s">
        <v>75</v>
      </c>
      <c r="S1154" t="s">
        <v>170</v>
      </c>
      <c r="T1154" t="s">
        <v>178</v>
      </c>
      <c r="U1154" t="s">
        <v>179</v>
      </c>
      <c r="V1154" t="s">
        <v>180</v>
      </c>
      <c r="W1154" t="s">
        <v>10731</v>
      </c>
      <c r="X1154" t="s">
        <v>10739</v>
      </c>
    </row>
    <row r="1155" spans="1:24">
      <c r="A1155" t="s">
        <v>9</v>
      </c>
      <c r="B1155" t="s">
        <v>14</v>
      </c>
      <c r="C1155" t="s">
        <v>14</v>
      </c>
      <c r="D1155" t="s">
        <v>117</v>
      </c>
      <c r="E1155" t="s">
        <v>118</v>
      </c>
      <c r="F1155" s="54">
        <v>41579</v>
      </c>
      <c r="G1155" t="s">
        <v>72</v>
      </c>
      <c r="I1155" t="s">
        <v>923</v>
      </c>
      <c r="J1155" t="s">
        <v>132</v>
      </c>
      <c r="K1155" t="s">
        <v>924</v>
      </c>
      <c r="L1155" t="s">
        <v>925</v>
      </c>
      <c r="M1155" t="s">
        <v>926</v>
      </c>
      <c r="N1155" t="s">
        <v>85</v>
      </c>
      <c r="O1155" t="s">
        <v>199</v>
      </c>
      <c r="P1155">
        <v>-198431.83</v>
      </c>
      <c r="Q1155" t="s">
        <v>927</v>
      </c>
      <c r="R1155" t="s">
        <v>75</v>
      </c>
      <c r="S1155" t="s">
        <v>155</v>
      </c>
      <c r="T1155" t="s">
        <v>785</v>
      </c>
      <c r="U1155" t="s">
        <v>157</v>
      </c>
      <c r="V1155" t="s">
        <v>157</v>
      </c>
      <c r="W1155" t="s">
        <v>10731</v>
      </c>
      <c r="X1155" t="s">
        <v>10739</v>
      </c>
    </row>
    <row r="1156" spans="1:24">
      <c r="A1156" t="s">
        <v>9</v>
      </c>
      <c r="B1156" t="s">
        <v>14</v>
      </c>
      <c r="C1156" t="s">
        <v>14</v>
      </c>
      <c r="D1156" t="s">
        <v>117</v>
      </c>
      <c r="E1156" t="s">
        <v>118</v>
      </c>
      <c r="F1156" s="54">
        <v>41579</v>
      </c>
      <c r="G1156" t="s">
        <v>290</v>
      </c>
      <c r="H1156" t="s">
        <v>999</v>
      </c>
      <c r="I1156" t="s">
        <v>1000</v>
      </c>
      <c r="J1156" t="s">
        <v>132</v>
      </c>
      <c r="K1156" t="s">
        <v>1001</v>
      </c>
      <c r="L1156" t="s">
        <v>1002</v>
      </c>
      <c r="M1156" t="s">
        <v>1003</v>
      </c>
      <c r="N1156" t="s">
        <v>85</v>
      </c>
      <c r="O1156" t="s">
        <v>199</v>
      </c>
      <c r="P1156">
        <v>30960.000000000033</v>
      </c>
      <c r="Q1156" t="s">
        <v>1005</v>
      </c>
      <c r="R1156" t="s">
        <v>75</v>
      </c>
      <c r="S1156" t="s">
        <v>170</v>
      </c>
      <c r="T1156" t="s">
        <v>178</v>
      </c>
      <c r="U1156" t="s">
        <v>179</v>
      </c>
      <c r="V1156" t="s">
        <v>180</v>
      </c>
      <c r="W1156" t="s">
        <v>10731</v>
      </c>
      <c r="X1156" t="s">
        <v>10739</v>
      </c>
    </row>
    <row r="1157" spans="1:24">
      <c r="A1157" t="s">
        <v>9</v>
      </c>
      <c r="B1157" t="s">
        <v>14</v>
      </c>
      <c r="C1157" t="s">
        <v>14</v>
      </c>
      <c r="D1157" t="s">
        <v>117</v>
      </c>
      <c r="E1157" t="s">
        <v>118</v>
      </c>
      <c r="F1157" s="54">
        <v>41579</v>
      </c>
      <c r="G1157" t="s">
        <v>72</v>
      </c>
      <c r="H1157" t="s">
        <v>999</v>
      </c>
      <c r="I1157" t="s">
        <v>1000</v>
      </c>
      <c r="J1157" t="s">
        <v>132</v>
      </c>
      <c r="K1157" t="s">
        <v>1001</v>
      </c>
      <c r="L1157" t="s">
        <v>1002</v>
      </c>
      <c r="M1157" t="s">
        <v>1003</v>
      </c>
      <c r="N1157" t="s">
        <v>85</v>
      </c>
      <c r="O1157" t="s">
        <v>199</v>
      </c>
      <c r="P1157">
        <v>560.04000000000053</v>
      </c>
      <c r="Q1157" t="s">
        <v>1005</v>
      </c>
      <c r="R1157" t="s">
        <v>75</v>
      </c>
      <c r="S1157" t="s">
        <v>170</v>
      </c>
      <c r="T1157" t="s">
        <v>178</v>
      </c>
      <c r="U1157" t="s">
        <v>179</v>
      </c>
      <c r="V1157" t="s">
        <v>180</v>
      </c>
      <c r="W1157" t="s">
        <v>10731</v>
      </c>
      <c r="X1157" t="s">
        <v>10739</v>
      </c>
    </row>
    <row r="1158" spans="1:24">
      <c r="A1158" t="s">
        <v>9</v>
      </c>
      <c r="B1158" t="s">
        <v>14</v>
      </c>
      <c r="C1158" t="s">
        <v>14</v>
      </c>
      <c r="D1158" t="s">
        <v>117</v>
      </c>
      <c r="E1158" t="s">
        <v>118</v>
      </c>
      <c r="F1158" s="54">
        <v>41579</v>
      </c>
      <c r="G1158" t="s">
        <v>119</v>
      </c>
      <c r="I1158" t="s">
        <v>923</v>
      </c>
      <c r="J1158" t="s">
        <v>132</v>
      </c>
      <c r="K1158" t="s">
        <v>924</v>
      </c>
      <c r="L1158" t="s">
        <v>925</v>
      </c>
      <c r="M1158" t="s">
        <v>926</v>
      </c>
      <c r="N1158" t="s">
        <v>85</v>
      </c>
      <c r="O1158" t="s">
        <v>199</v>
      </c>
      <c r="P1158">
        <v>-57556.72</v>
      </c>
      <c r="Q1158" t="s">
        <v>927</v>
      </c>
      <c r="R1158" t="s">
        <v>75</v>
      </c>
      <c r="S1158" t="s">
        <v>155</v>
      </c>
      <c r="T1158" t="s">
        <v>785</v>
      </c>
      <c r="U1158" t="s">
        <v>157</v>
      </c>
      <c r="V1158" t="s">
        <v>157</v>
      </c>
      <c r="W1158" t="s">
        <v>10731</v>
      </c>
      <c r="X1158" t="s">
        <v>10739</v>
      </c>
    </row>
    <row r="1159" spans="1:24">
      <c r="A1159" t="s">
        <v>9</v>
      </c>
      <c r="B1159" t="s">
        <v>14</v>
      </c>
      <c r="C1159" t="s">
        <v>14</v>
      </c>
      <c r="D1159" t="s">
        <v>117</v>
      </c>
      <c r="E1159" t="s">
        <v>118</v>
      </c>
      <c r="F1159" s="54">
        <v>41579</v>
      </c>
      <c r="G1159" t="s">
        <v>290</v>
      </c>
      <c r="H1159" t="s">
        <v>999</v>
      </c>
      <c r="I1159" t="s">
        <v>1000</v>
      </c>
      <c r="J1159" t="s">
        <v>132</v>
      </c>
      <c r="K1159" t="s">
        <v>1001</v>
      </c>
      <c r="L1159" t="s">
        <v>1002</v>
      </c>
      <c r="M1159" t="s">
        <v>1003</v>
      </c>
      <c r="N1159" t="s">
        <v>85</v>
      </c>
      <c r="O1159" t="s">
        <v>199</v>
      </c>
      <c r="P1159">
        <v>25026.000000000029</v>
      </c>
      <c r="Q1159" t="s">
        <v>1005</v>
      </c>
      <c r="R1159" t="s">
        <v>75</v>
      </c>
      <c r="S1159" t="s">
        <v>170</v>
      </c>
      <c r="T1159" t="s">
        <v>178</v>
      </c>
      <c r="U1159" t="s">
        <v>179</v>
      </c>
      <c r="V1159" t="s">
        <v>180</v>
      </c>
      <c r="W1159" t="s">
        <v>10731</v>
      </c>
      <c r="X1159" t="s">
        <v>10739</v>
      </c>
    </row>
    <row r="1160" spans="1:24">
      <c r="A1160" t="s">
        <v>9</v>
      </c>
      <c r="B1160" t="s">
        <v>14</v>
      </c>
      <c r="C1160" t="s">
        <v>14</v>
      </c>
      <c r="D1160" t="s">
        <v>117</v>
      </c>
      <c r="E1160" t="s">
        <v>118</v>
      </c>
      <c r="F1160" s="54">
        <v>41579</v>
      </c>
      <c r="G1160" t="s">
        <v>72</v>
      </c>
      <c r="H1160" t="s">
        <v>999</v>
      </c>
      <c r="I1160" t="s">
        <v>1000</v>
      </c>
      <c r="J1160" t="s">
        <v>132</v>
      </c>
      <c r="K1160" t="s">
        <v>1001</v>
      </c>
      <c r="L1160" t="s">
        <v>1002</v>
      </c>
      <c r="M1160" t="s">
        <v>1003</v>
      </c>
      <c r="N1160" t="s">
        <v>85</v>
      </c>
      <c r="O1160" t="s">
        <v>199</v>
      </c>
      <c r="P1160">
        <v>1400.1300000000017</v>
      </c>
      <c r="Q1160" t="s">
        <v>1005</v>
      </c>
      <c r="R1160" t="s">
        <v>75</v>
      </c>
      <c r="S1160" t="s">
        <v>170</v>
      </c>
      <c r="T1160" t="s">
        <v>178</v>
      </c>
      <c r="U1160" t="s">
        <v>179</v>
      </c>
      <c r="V1160" t="s">
        <v>180</v>
      </c>
      <c r="W1160" t="s">
        <v>10731</v>
      </c>
      <c r="X1160" t="s">
        <v>10739</v>
      </c>
    </row>
    <row r="1161" spans="1:24">
      <c r="A1161" t="s">
        <v>9</v>
      </c>
      <c r="B1161" t="s">
        <v>14</v>
      </c>
      <c r="C1161" t="s">
        <v>14</v>
      </c>
      <c r="D1161" t="s">
        <v>117</v>
      </c>
      <c r="E1161" t="s">
        <v>118</v>
      </c>
      <c r="F1161" s="54">
        <v>41579</v>
      </c>
      <c r="G1161" t="s">
        <v>72</v>
      </c>
      <c r="I1161" t="s">
        <v>923</v>
      </c>
      <c r="J1161" t="s">
        <v>132</v>
      </c>
      <c r="K1161" t="s">
        <v>924</v>
      </c>
      <c r="L1161" t="s">
        <v>925</v>
      </c>
      <c r="M1161" t="s">
        <v>926</v>
      </c>
      <c r="N1161" t="s">
        <v>85</v>
      </c>
      <c r="O1161" t="s">
        <v>199</v>
      </c>
      <c r="P1161">
        <v>-109928.56</v>
      </c>
      <c r="Q1161" t="s">
        <v>927</v>
      </c>
      <c r="R1161" t="s">
        <v>75</v>
      </c>
      <c r="S1161" t="s">
        <v>155</v>
      </c>
      <c r="T1161" t="s">
        <v>785</v>
      </c>
      <c r="U1161" t="s">
        <v>157</v>
      </c>
      <c r="V1161" t="s">
        <v>157</v>
      </c>
      <c r="W1161" t="s">
        <v>10731</v>
      </c>
      <c r="X1161" t="s">
        <v>10739</v>
      </c>
    </row>
    <row r="1162" spans="1:24">
      <c r="A1162" t="s">
        <v>9</v>
      </c>
      <c r="B1162" t="s">
        <v>14</v>
      </c>
      <c r="C1162" t="s">
        <v>14</v>
      </c>
      <c r="D1162" t="s">
        <v>117</v>
      </c>
      <c r="E1162" t="s">
        <v>118</v>
      </c>
      <c r="F1162" s="54">
        <v>41579</v>
      </c>
      <c r="G1162" t="s">
        <v>290</v>
      </c>
      <c r="H1162" t="s">
        <v>999</v>
      </c>
      <c r="I1162" t="s">
        <v>1000</v>
      </c>
      <c r="J1162" t="s">
        <v>132</v>
      </c>
      <c r="K1162" t="s">
        <v>1001</v>
      </c>
      <c r="L1162" t="s">
        <v>1002</v>
      </c>
      <c r="M1162" t="s">
        <v>1003</v>
      </c>
      <c r="N1162" t="s">
        <v>85</v>
      </c>
      <c r="O1162" t="s">
        <v>199</v>
      </c>
      <c r="P1162">
        <v>23220.000000000025</v>
      </c>
      <c r="Q1162" t="s">
        <v>1005</v>
      </c>
      <c r="R1162" t="s">
        <v>75</v>
      </c>
      <c r="S1162" t="s">
        <v>170</v>
      </c>
      <c r="T1162" t="s">
        <v>178</v>
      </c>
      <c r="U1162" t="s">
        <v>179</v>
      </c>
      <c r="V1162" t="s">
        <v>180</v>
      </c>
      <c r="W1162" t="s">
        <v>10731</v>
      </c>
      <c r="X1162" t="s">
        <v>10739</v>
      </c>
    </row>
    <row r="1163" spans="1:24">
      <c r="A1163" t="s">
        <v>9</v>
      </c>
      <c r="B1163" t="s">
        <v>14</v>
      </c>
      <c r="C1163" t="s">
        <v>14</v>
      </c>
      <c r="D1163" t="s">
        <v>117</v>
      </c>
      <c r="E1163" t="s">
        <v>118</v>
      </c>
      <c r="F1163" s="54">
        <v>41579</v>
      </c>
      <c r="G1163" t="s">
        <v>290</v>
      </c>
      <c r="H1163" t="s">
        <v>999</v>
      </c>
      <c r="I1163" t="s">
        <v>1000</v>
      </c>
      <c r="J1163" t="s">
        <v>132</v>
      </c>
      <c r="K1163" t="s">
        <v>1001</v>
      </c>
      <c r="L1163" t="s">
        <v>1002</v>
      </c>
      <c r="M1163" t="s">
        <v>1003</v>
      </c>
      <c r="N1163" t="s">
        <v>85</v>
      </c>
      <c r="O1163" t="s">
        <v>199</v>
      </c>
      <c r="P1163">
        <v>74672.80000000009</v>
      </c>
      <c r="Q1163" t="s">
        <v>1005</v>
      </c>
      <c r="R1163" t="s">
        <v>75</v>
      </c>
      <c r="S1163" t="s">
        <v>170</v>
      </c>
      <c r="T1163" t="s">
        <v>178</v>
      </c>
      <c r="U1163" t="s">
        <v>179</v>
      </c>
      <c r="V1163" t="s">
        <v>180</v>
      </c>
      <c r="W1163" t="s">
        <v>10731</v>
      </c>
      <c r="X1163" t="s">
        <v>10739</v>
      </c>
    </row>
    <row r="1164" spans="1:24">
      <c r="A1164" t="s">
        <v>9</v>
      </c>
      <c r="B1164" t="s">
        <v>14</v>
      </c>
      <c r="C1164" t="s">
        <v>14</v>
      </c>
      <c r="D1164" t="s">
        <v>117</v>
      </c>
      <c r="E1164" t="s">
        <v>118</v>
      </c>
      <c r="F1164" s="54">
        <v>41579</v>
      </c>
      <c r="G1164" t="s">
        <v>290</v>
      </c>
      <c r="H1164" t="s">
        <v>999</v>
      </c>
      <c r="I1164" t="s">
        <v>1000</v>
      </c>
      <c r="J1164" t="s">
        <v>132</v>
      </c>
      <c r="K1164" t="s">
        <v>1001</v>
      </c>
      <c r="L1164" t="s">
        <v>1002</v>
      </c>
      <c r="M1164" t="s">
        <v>1003</v>
      </c>
      <c r="N1164" t="s">
        <v>85</v>
      </c>
      <c r="O1164" t="s">
        <v>199</v>
      </c>
      <c r="P1164">
        <v>22402.000000000025</v>
      </c>
      <c r="Q1164" t="s">
        <v>1005</v>
      </c>
      <c r="R1164" t="s">
        <v>75</v>
      </c>
      <c r="S1164" t="s">
        <v>170</v>
      </c>
      <c r="T1164" t="s">
        <v>178</v>
      </c>
      <c r="U1164" t="s">
        <v>179</v>
      </c>
      <c r="V1164" t="s">
        <v>180</v>
      </c>
      <c r="W1164" t="s">
        <v>10731</v>
      </c>
      <c r="X1164" t="s">
        <v>10739</v>
      </c>
    </row>
    <row r="1165" spans="1:24">
      <c r="A1165" t="s">
        <v>9</v>
      </c>
      <c r="B1165" t="s">
        <v>14</v>
      </c>
      <c r="C1165" t="s">
        <v>14</v>
      </c>
      <c r="D1165" t="s">
        <v>117</v>
      </c>
      <c r="E1165" t="s">
        <v>118</v>
      </c>
      <c r="F1165" s="54">
        <v>41579</v>
      </c>
      <c r="G1165" t="s">
        <v>72</v>
      </c>
      <c r="H1165" t="s">
        <v>999</v>
      </c>
      <c r="I1165" t="s">
        <v>1000</v>
      </c>
      <c r="J1165" t="s">
        <v>132</v>
      </c>
      <c r="K1165" t="s">
        <v>1001</v>
      </c>
      <c r="L1165" t="s">
        <v>1002</v>
      </c>
      <c r="M1165" t="s">
        <v>1003</v>
      </c>
      <c r="N1165" t="s">
        <v>85</v>
      </c>
      <c r="O1165" t="s">
        <v>199</v>
      </c>
      <c r="P1165">
        <v>1400.1300000000017</v>
      </c>
      <c r="Q1165" t="s">
        <v>1005</v>
      </c>
      <c r="R1165" t="s">
        <v>75</v>
      </c>
      <c r="S1165" t="s">
        <v>170</v>
      </c>
      <c r="T1165" t="s">
        <v>178</v>
      </c>
      <c r="U1165" t="s">
        <v>179</v>
      </c>
      <c r="V1165" t="s">
        <v>180</v>
      </c>
      <c r="W1165" t="s">
        <v>10731</v>
      </c>
      <c r="X1165" t="s">
        <v>10739</v>
      </c>
    </row>
    <row r="1166" spans="1:24">
      <c r="A1166" t="s">
        <v>9</v>
      </c>
      <c r="B1166" t="s">
        <v>14</v>
      </c>
      <c r="C1166" t="s">
        <v>14</v>
      </c>
      <c r="D1166" t="s">
        <v>117</v>
      </c>
      <c r="E1166" t="s">
        <v>118</v>
      </c>
      <c r="F1166" s="54">
        <v>41579</v>
      </c>
      <c r="G1166" t="s">
        <v>290</v>
      </c>
      <c r="H1166" t="s">
        <v>999</v>
      </c>
      <c r="I1166" t="s">
        <v>1000</v>
      </c>
      <c r="J1166" t="s">
        <v>132</v>
      </c>
      <c r="K1166" t="s">
        <v>1001</v>
      </c>
      <c r="L1166" t="s">
        <v>1002</v>
      </c>
      <c r="M1166" t="s">
        <v>1003</v>
      </c>
      <c r="N1166" t="s">
        <v>85</v>
      </c>
      <c r="O1166" t="s">
        <v>199</v>
      </c>
      <c r="P1166">
        <v>22402.000000000025</v>
      </c>
      <c r="Q1166" t="s">
        <v>1005</v>
      </c>
      <c r="R1166" t="s">
        <v>75</v>
      </c>
      <c r="S1166" t="s">
        <v>170</v>
      </c>
      <c r="T1166" t="s">
        <v>178</v>
      </c>
      <c r="U1166" t="s">
        <v>179</v>
      </c>
      <c r="V1166" t="s">
        <v>180</v>
      </c>
      <c r="W1166" t="s">
        <v>10731</v>
      </c>
      <c r="X1166" t="s">
        <v>10739</v>
      </c>
    </row>
    <row r="1167" spans="1:24">
      <c r="A1167" t="s">
        <v>9</v>
      </c>
      <c r="B1167" t="s">
        <v>14</v>
      </c>
      <c r="C1167" t="s">
        <v>14</v>
      </c>
      <c r="D1167" t="s">
        <v>117</v>
      </c>
      <c r="E1167" t="s">
        <v>118</v>
      </c>
      <c r="F1167" s="54">
        <v>41579</v>
      </c>
      <c r="G1167" t="s">
        <v>290</v>
      </c>
      <c r="H1167" t="s">
        <v>999</v>
      </c>
      <c r="I1167" t="s">
        <v>1000</v>
      </c>
      <c r="J1167" t="s">
        <v>132</v>
      </c>
      <c r="K1167" t="s">
        <v>1001</v>
      </c>
      <c r="L1167" t="s">
        <v>1002</v>
      </c>
      <c r="M1167" t="s">
        <v>1003</v>
      </c>
      <c r="N1167" t="s">
        <v>85</v>
      </c>
      <c r="O1167" t="s">
        <v>199</v>
      </c>
      <c r="P1167">
        <v>186.68000000000021</v>
      </c>
      <c r="Q1167" t="s">
        <v>1005</v>
      </c>
      <c r="R1167" t="s">
        <v>75</v>
      </c>
      <c r="S1167" t="s">
        <v>170</v>
      </c>
      <c r="T1167" t="s">
        <v>178</v>
      </c>
      <c r="U1167" t="s">
        <v>179</v>
      </c>
      <c r="V1167" t="s">
        <v>180</v>
      </c>
      <c r="W1167" t="s">
        <v>10731</v>
      </c>
      <c r="X1167" t="s">
        <v>10739</v>
      </c>
    </row>
    <row r="1168" spans="1:24">
      <c r="A1168" t="s">
        <v>9</v>
      </c>
      <c r="B1168" t="s">
        <v>14</v>
      </c>
      <c r="C1168" t="s">
        <v>14</v>
      </c>
      <c r="D1168" t="s">
        <v>117</v>
      </c>
      <c r="E1168" t="s">
        <v>118</v>
      </c>
      <c r="F1168" s="54">
        <v>41579</v>
      </c>
      <c r="G1168" t="s">
        <v>72</v>
      </c>
      <c r="H1168" t="s">
        <v>999</v>
      </c>
      <c r="I1168" t="s">
        <v>1000</v>
      </c>
      <c r="J1168" t="s">
        <v>132</v>
      </c>
      <c r="K1168" t="s">
        <v>1001</v>
      </c>
      <c r="L1168" t="s">
        <v>1002</v>
      </c>
      <c r="M1168" t="s">
        <v>1003</v>
      </c>
      <c r="N1168" t="s">
        <v>85</v>
      </c>
      <c r="O1168" t="s">
        <v>199</v>
      </c>
      <c r="P1168">
        <v>1400.1300000000017</v>
      </c>
      <c r="Q1168" t="s">
        <v>1005</v>
      </c>
      <c r="R1168" t="s">
        <v>75</v>
      </c>
      <c r="S1168" t="s">
        <v>170</v>
      </c>
      <c r="T1168" t="s">
        <v>178</v>
      </c>
      <c r="U1168" t="s">
        <v>179</v>
      </c>
      <c r="V1168" t="s">
        <v>180</v>
      </c>
      <c r="W1168" t="s">
        <v>10731</v>
      </c>
      <c r="X1168" t="s">
        <v>10739</v>
      </c>
    </row>
    <row r="1169" spans="1:24">
      <c r="A1169" t="s">
        <v>9</v>
      </c>
      <c r="B1169" t="s">
        <v>14</v>
      </c>
      <c r="C1169" t="s">
        <v>14</v>
      </c>
      <c r="D1169" t="s">
        <v>117</v>
      </c>
      <c r="E1169" t="s">
        <v>118</v>
      </c>
      <c r="F1169" s="54">
        <v>41579</v>
      </c>
      <c r="G1169" t="s">
        <v>72</v>
      </c>
      <c r="I1169" t="s">
        <v>923</v>
      </c>
      <c r="J1169" t="s">
        <v>132</v>
      </c>
      <c r="K1169" t="s">
        <v>924</v>
      </c>
      <c r="L1169" t="s">
        <v>925</v>
      </c>
      <c r="M1169" t="s">
        <v>926</v>
      </c>
      <c r="N1169" t="s">
        <v>85</v>
      </c>
      <c r="O1169" t="s">
        <v>199</v>
      </c>
      <c r="P1169">
        <v>-4580.3900000000003</v>
      </c>
      <c r="Q1169" t="s">
        <v>927</v>
      </c>
      <c r="R1169" t="s">
        <v>75</v>
      </c>
      <c r="S1169" t="s">
        <v>155</v>
      </c>
      <c r="T1169" t="s">
        <v>785</v>
      </c>
      <c r="U1169" t="s">
        <v>157</v>
      </c>
      <c r="V1169" t="s">
        <v>157</v>
      </c>
      <c r="W1169" t="s">
        <v>10731</v>
      </c>
      <c r="X1169" t="s">
        <v>10739</v>
      </c>
    </row>
    <row r="1170" spans="1:24">
      <c r="A1170" t="s">
        <v>9</v>
      </c>
      <c r="B1170" t="s">
        <v>14</v>
      </c>
      <c r="C1170" t="s">
        <v>14</v>
      </c>
      <c r="D1170" t="s">
        <v>117</v>
      </c>
      <c r="E1170" t="s">
        <v>118</v>
      </c>
      <c r="F1170" s="54">
        <v>41579</v>
      </c>
      <c r="G1170" t="s">
        <v>72</v>
      </c>
      <c r="I1170" t="s">
        <v>923</v>
      </c>
      <c r="J1170" t="s">
        <v>132</v>
      </c>
      <c r="K1170" t="s">
        <v>924</v>
      </c>
      <c r="L1170" t="s">
        <v>925</v>
      </c>
      <c r="M1170" t="s">
        <v>926</v>
      </c>
      <c r="N1170" t="s">
        <v>85</v>
      </c>
      <c r="O1170" t="s">
        <v>199</v>
      </c>
      <c r="P1170">
        <v>5185.355486103972</v>
      </c>
      <c r="Q1170" t="s">
        <v>927</v>
      </c>
      <c r="R1170" t="s">
        <v>75</v>
      </c>
      <c r="S1170" t="s">
        <v>155</v>
      </c>
      <c r="T1170" t="s">
        <v>785</v>
      </c>
      <c r="U1170" t="s">
        <v>157</v>
      </c>
      <c r="V1170" t="s">
        <v>157</v>
      </c>
      <c r="W1170" t="s">
        <v>10731</v>
      </c>
      <c r="X1170" t="s">
        <v>10739</v>
      </c>
    </row>
    <row r="1171" spans="1:24">
      <c r="A1171" t="s">
        <v>9</v>
      </c>
      <c r="B1171" t="s">
        <v>14</v>
      </c>
      <c r="C1171" t="s">
        <v>14</v>
      </c>
      <c r="D1171" t="s">
        <v>117</v>
      </c>
      <c r="E1171" t="s">
        <v>118</v>
      </c>
      <c r="F1171" s="54">
        <v>41579</v>
      </c>
      <c r="G1171" t="s">
        <v>72</v>
      </c>
      <c r="I1171" t="s">
        <v>923</v>
      </c>
      <c r="J1171" t="s">
        <v>132</v>
      </c>
      <c r="K1171" t="s">
        <v>924</v>
      </c>
      <c r="L1171" t="s">
        <v>925</v>
      </c>
      <c r="M1171" t="s">
        <v>926</v>
      </c>
      <c r="N1171" t="s">
        <v>85</v>
      </c>
      <c r="O1171" t="s">
        <v>199</v>
      </c>
      <c r="P1171">
        <v>-12964.2</v>
      </c>
      <c r="Q1171" t="s">
        <v>927</v>
      </c>
      <c r="R1171" t="s">
        <v>75</v>
      </c>
      <c r="S1171" t="s">
        <v>155</v>
      </c>
      <c r="T1171" t="s">
        <v>785</v>
      </c>
      <c r="U1171" t="s">
        <v>157</v>
      </c>
      <c r="V1171" t="s">
        <v>157</v>
      </c>
      <c r="W1171" t="s">
        <v>10731</v>
      </c>
      <c r="X1171" t="s">
        <v>10739</v>
      </c>
    </row>
    <row r="1172" spans="1:24">
      <c r="A1172" t="s">
        <v>9</v>
      </c>
      <c r="B1172" t="s">
        <v>14</v>
      </c>
      <c r="C1172" t="s">
        <v>14</v>
      </c>
      <c r="D1172" t="s">
        <v>117</v>
      </c>
      <c r="E1172" t="s">
        <v>118</v>
      </c>
      <c r="F1172" s="54">
        <v>41579</v>
      </c>
      <c r="G1172" t="s">
        <v>72</v>
      </c>
      <c r="I1172" t="s">
        <v>923</v>
      </c>
      <c r="J1172" t="s">
        <v>132</v>
      </c>
      <c r="K1172" t="s">
        <v>924</v>
      </c>
      <c r="L1172" t="s">
        <v>925</v>
      </c>
      <c r="M1172" t="s">
        <v>926</v>
      </c>
      <c r="N1172" t="s">
        <v>85</v>
      </c>
      <c r="O1172" t="s">
        <v>199</v>
      </c>
      <c r="P1172">
        <v>-422091.8</v>
      </c>
      <c r="Q1172" t="s">
        <v>927</v>
      </c>
      <c r="R1172" t="s">
        <v>75</v>
      </c>
      <c r="S1172" t="s">
        <v>155</v>
      </c>
      <c r="T1172" t="s">
        <v>785</v>
      </c>
      <c r="U1172" t="s">
        <v>157</v>
      </c>
      <c r="V1172" t="s">
        <v>157</v>
      </c>
      <c r="W1172" t="s">
        <v>10731</v>
      </c>
      <c r="X1172" t="s">
        <v>10739</v>
      </c>
    </row>
    <row r="1173" spans="1:24">
      <c r="A1173" t="s">
        <v>9</v>
      </c>
      <c r="B1173" t="s">
        <v>14</v>
      </c>
      <c r="C1173" t="s">
        <v>14</v>
      </c>
      <c r="D1173" t="s">
        <v>117</v>
      </c>
      <c r="E1173" t="s">
        <v>118</v>
      </c>
      <c r="F1173" s="54">
        <v>41579</v>
      </c>
      <c r="G1173" t="s">
        <v>119</v>
      </c>
      <c r="I1173" t="s">
        <v>923</v>
      </c>
      <c r="J1173" t="s">
        <v>132</v>
      </c>
      <c r="K1173" t="s">
        <v>924</v>
      </c>
      <c r="L1173" t="s">
        <v>925</v>
      </c>
      <c r="M1173" t="s">
        <v>926</v>
      </c>
      <c r="N1173" t="s">
        <v>85</v>
      </c>
      <c r="O1173" t="s">
        <v>199</v>
      </c>
      <c r="P1173">
        <v>-25926.75</v>
      </c>
      <c r="Q1173" t="s">
        <v>927</v>
      </c>
      <c r="R1173" t="s">
        <v>75</v>
      </c>
      <c r="S1173" t="s">
        <v>155</v>
      </c>
      <c r="T1173" t="s">
        <v>785</v>
      </c>
      <c r="U1173" t="s">
        <v>157</v>
      </c>
      <c r="V1173" t="s">
        <v>157</v>
      </c>
      <c r="W1173" t="s">
        <v>10731</v>
      </c>
      <c r="X1173" t="s">
        <v>10739</v>
      </c>
    </row>
    <row r="1174" spans="1:24">
      <c r="A1174" t="s">
        <v>9</v>
      </c>
      <c r="B1174" t="s">
        <v>14</v>
      </c>
      <c r="C1174" t="s">
        <v>14</v>
      </c>
      <c r="D1174" t="s">
        <v>117</v>
      </c>
      <c r="E1174" t="s">
        <v>118</v>
      </c>
      <c r="F1174" s="54">
        <v>41579</v>
      </c>
      <c r="G1174" t="s">
        <v>72</v>
      </c>
      <c r="I1174" t="s">
        <v>923</v>
      </c>
      <c r="J1174" t="s">
        <v>132</v>
      </c>
      <c r="K1174" t="s">
        <v>924</v>
      </c>
      <c r="L1174" t="s">
        <v>925</v>
      </c>
      <c r="M1174" t="s">
        <v>926</v>
      </c>
      <c r="N1174" t="s">
        <v>85</v>
      </c>
      <c r="O1174" t="s">
        <v>199</v>
      </c>
      <c r="P1174">
        <v>2333.3115686806332</v>
      </c>
      <c r="Q1174" t="s">
        <v>927</v>
      </c>
      <c r="R1174" t="s">
        <v>75</v>
      </c>
      <c r="S1174" t="s">
        <v>155</v>
      </c>
      <c r="T1174" t="s">
        <v>785</v>
      </c>
      <c r="U1174" t="s">
        <v>157</v>
      </c>
      <c r="V1174" t="s">
        <v>157</v>
      </c>
      <c r="W1174" t="s">
        <v>10731</v>
      </c>
      <c r="X1174" t="s">
        <v>10739</v>
      </c>
    </row>
    <row r="1175" spans="1:24">
      <c r="A1175" t="s">
        <v>9</v>
      </c>
      <c r="B1175" t="s">
        <v>14</v>
      </c>
      <c r="C1175" t="s">
        <v>14</v>
      </c>
      <c r="D1175" t="s">
        <v>117</v>
      </c>
      <c r="E1175" t="s">
        <v>118</v>
      </c>
      <c r="F1175" s="54">
        <v>41579</v>
      </c>
      <c r="G1175" t="s">
        <v>72</v>
      </c>
      <c r="I1175" t="s">
        <v>923</v>
      </c>
      <c r="J1175" t="s">
        <v>132</v>
      </c>
      <c r="K1175" t="s">
        <v>924</v>
      </c>
      <c r="L1175" t="s">
        <v>925</v>
      </c>
      <c r="M1175" t="s">
        <v>926</v>
      </c>
      <c r="N1175" t="s">
        <v>85</v>
      </c>
      <c r="O1175" t="s">
        <v>199</v>
      </c>
      <c r="P1175">
        <v>7778.1152292110864</v>
      </c>
      <c r="Q1175" t="s">
        <v>927</v>
      </c>
      <c r="R1175" t="s">
        <v>75</v>
      </c>
      <c r="S1175" t="s">
        <v>155</v>
      </c>
      <c r="T1175" t="s">
        <v>785</v>
      </c>
      <c r="U1175" t="s">
        <v>157</v>
      </c>
      <c r="V1175" t="s">
        <v>157</v>
      </c>
      <c r="W1175" t="s">
        <v>10731</v>
      </c>
      <c r="X1175" t="s">
        <v>10739</v>
      </c>
    </row>
    <row r="1176" spans="1:24">
      <c r="A1176" t="s">
        <v>9</v>
      </c>
      <c r="B1176" t="s">
        <v>14</v>
      </c>
      <c r="C1176" t="s">
        <v>14</v>
      </c>
      <c r="D1176" t="s">
        <v>117</v>
      </c>
      <c r="E1176" t="s">
        <v>118</v>
      </c>
      <c r="F1176" s="54">
        <v>41579</v>
      </c>
      <c r="G1176" t="s">
        <v>72</v>
      </c>
      <c r="I1176" t="s">
        <v>923</v>
      </c>
      <c r="J1176" t="s">
        <v>132</v>
      </c>
      <c r="K1176" t="s">
        <v>924</v>
      </c>
      <c r="L1176" t="s">
        <v>925</v>
      </c>
      <c r="M1176" t="s">
        <v>926</v>
      </c>
      <c r="N1176" t="s">
        <v>85</v>
      </c>
      <c r="O1176" t="s">
        <v>199</v>
      </c>
      <c r="P1176">
        <v>5185.3390860929467</v>
      </c>
      <c r="Q1176" t="s">
        <v>927</v>
      </c>
      <c r="R1176" t="s">
        <v>75</v>
      </c>
      <c r="S1176" t="s">
        <v>155</v>
      </c>
      <c r="T1176" t="s">
        <v>785</v>
      </c>
      <c r="U1176" t="s">
        <v>157</v>
      </c>
      <c r="V1176" t="s">
        <v>157</v>
      </c>
      <c r="W1176" t="s">
        <v>10731</v>
      </c>
      <c r="X1176" t="s">
        <v>10739</v>
      </c>
    </row>
    <row r="1177" spans="1:24">
      <c r="A1177" t="s">
        <v>9</v>
      </c>
      <c r="B1177" t="s">
        <v>14</v>
      </c>
      <c r="C1177" t="s">
        <v>14</v>
      </c>
      <c r="D1177" t="s">
        <v>117</v>
      </c>
      <c r="E1177" t="s">
        <v>118</v>
      </c>
      <c r="F1177" s="54">
        <v>41579</v>
      </c>
      <c r="G1177" t="s">
        <v>72</v>
      </c>
      <c r="I1177" t="s">
        <v>923</v>
      </c>
      <c r="J1177" t="s">
        <v>132</v>
      </c>
      <c r="K1177" t="s">
        <v>924</v>
      </c>
      <c r="L1177" t="s">
        <v>925</v>
      </c>
      <c r="M1177" t="s">
        <v>926</v>
      </c>
      <c r="N1177" t="s">
        <v>85</v>
      </c>
      <c r="O1177" t="s">
        <v>199</v>
      </c>
      <c r="P1177">
        <v>20741.356344371787</v>
      </c>
      <c r="Q1177" t="s">
        <v>927</v>
      </c>
      <c r="R1177" t="s">
        <v>75</v>
      </c>
      <c r="S1177" t="s">
        <v>155</v>
      </c>
      <c r="T1177" t="s">
        <v>785</v>
      </c>
      <c r="U1177" t="s">
        <v>157</v>
      </c>
      <c r="V1177" t="s">
        <v>157</v>
      </c>
      <c r="W1177" t="s">
        <v>10731</v>
      </c>
      <c r="X1177" t="s">
        <v>10739</v>
      </c>
    </row>
    <row r="1178" spans="1:24">
      <c r="A1178" t="s">
        <v>9</v>
      </c>
      <c r="B1178" t="s">
        <v>14</v>
      </c>
      <c r="C1178" t="s">
        <v>14</v>
      </c>
      <c r="D1178" t="s">
        <v>117</v>
      </c>
      <c r="E1178" t="s">
        <v>118</v>
      </c>
      <c r="F1178" s="54">
        <v>41579</v>
      </c>
      <c r="G1178" t="s">
        <v>72</v>
      </c>
      <c r="I1178" t="s">
        <v>923</v>
      </c>
      <c r="J1178" t="s">
        <v>132</v>
      </c>
      <c r="K1178" t="s">
        <v>924</v>
      </c>
      <c r="L1178" t="s">
        <v>925</v>
      </c>
      <c r="M1178" t="s">
        <v>926</v>
      </c>
      <c r="N1178" t="s">
        <v>85</v>
      </c>
      <c r="O1178" t="s">
        <v>199</v>
      </c>
      <c r="P1178">
        <v>8642.2318101549099</v>
      </c>
      <c r="Q1178" t="s">
        <v>927</v>
      </c>
      <c r="R1178" t="s">
        <v>75</v>
      </c>
      <c r="S1178" t="s">
        <v>155</v>
      </c>
      <c r="T1178" t="s">
        <v>785</v>
      </c>
      <c r="U1178" t="s">
        <v>157</v>
      </c>
      <c r="V1178" t="s">
        <v>157</v>
      </c>
      <c r="W1178" t="s">
        <v>10731</v>
      </c>
      <c r="X1178" t="s">
        <v>10739</v>
      </c>
    </row>
    <row r="1179" spans="1:24">
      <c r="A1179" t="s">
        <v>9</v>
      </c>
      <c r="B1179" t="s">
        <v>14</v>
      </c>
      <c r="C1179" t="s">
        <v>14</v>
      </c>
      <c r="D1179" t="s">
        <v>117</v>
      </c>
      <c r="E1179" t="s">
        <v>118</v>
      </c>
      <c r="F1179" s="54">
        <v>41579</v>
      </c>
      <c r="G1179" t="s">
        <v>72</v>
      </c>
      <c r="I1179" t="s">
        <v>923</v>
      </c>
      <c r="J1179" t="s">
        <v>132</v>
      </c>
      <c r="K1179" t="s">
        <v>924</v>
      </c>
      <c r="L1179" t="s">
        <v>925</v>
      </c>
      <c r="M1179" t="s">
        <v>926</v>
      </c>
      <c r="N1179" t="s">
        <v>85</v>
      </c>
      <c r="O1179" t="s">
        <v>199</v>
      </c>
      <c r="P1179">
        <v>12444.853166649533</v>
      </c>
      <c r="Q1179" t="s">
        <v>927</v>
      </c>
      <c r="R1179" t="s">
        <v>75</v>
      </c>
      <c r="S1179" t="s">
        <v>155</v>
      </c>
      <c r="T1179" t="s">
        <v>785</v>
      </c>
      <c r="U1179" t="s">
        <v>157</v>
      </c>
      <c r="V1179" t="s">
        <v>157</v>
      </c>
      <c r="W1179" t="s">
        <v>10731</v>
      </c>
      <c r="X1179" t="s">
        <v>10739</v>
      </c>
    </row>
    <row r="1180" spans="1:24">
      <c r="A1180" t="s">
        <v>9</v>
      </c>
      <c r="B1180" t="s">
        <v>14</v>
      </c>
      <c r="C1180" t="s">
        <v>14</v>
      </c>
      <c r="D1180" t="s">
        <v>117</v>
      </c>
      <c r="E1180" t="s">
        <v>118</v>
      </c>
      <c r="F1180" s="54">
        <v>41579</v>
      </c>
      <c r="G1180" t="s">
        <v>72</v>
      </c>
      <c r="H1180" t="s">
        <v>999</v>
      </c>
      <c r="I1180" t="s">
        <v>1000</v>
      </c>
      <c r="J1180" t="s">
        <v>132</v>
      </c>
      <c r="K1180" t="s">
        <v>1001</v>
      </c>
      <c r="L1180" t="s">
        <v>1002</v>
      </c>
      <c r="M1180" t="s">
        <v>1003</v>
      </c>
      <c r="N1180" t="s">
        <v>85</v>
      </c>
      <c r="O1180" t="s">
        <v>199</v>
      </c>
      <c r="P1180">
        <v>1400.1300000000017</v>
      </c>
      <c r="Q1180" t="s">
        <v>1005</v>
      </c>
      <c r="R1180" t="s">
        <v>75</v>
      </c>
      <c r="S1180" t="s">
        <v>170</v>
      </c>
      <c r="T1180" t="s">
        <v>178</v>
      </c>
      <c r="U1180" t="s">
        <v>179</v>
      </c>
      <c r="V1180" t="s">
        <v>180</v>
      </c>
      <c r="W1180" t="s">
        <v>10731</v>
      </c>
      <c r="X1180" t="s">
        <v>10739</v>
      </c>
    </row>
    <row r="1181" spans="1:24">
      <c r="A1181" t="s">
        <v>9</v>
      </c>
      <c r="B1181" t="s">
        <v>14</v>
      </c>
      <c r="C1181" t="s">
        <v>14</v>
      </c>
      <c r="D1181" t="s">
        <v>117</v>
      </c>
      <c r="E1181" t="s">
        <v>118</v>
      </c>
      <c r="F1181" s="54">
        <v>41579</v>
      </c>
      <c r="G1181" t="s">
        <v>72</v>
      </c>
      <c r="I1181" t="s">
        <v>923</v>
      </c>
      <c r="J1181" t="s">
        <v>132</v>
      </c>
      <c r="K1181" t="s">
        <v>924</v>
      </c>
      <c r="L1181" t="s">
        <v>925</v>
      </c>
      <c r="M1181" t="s">
        <v>926</v>
      </c>
      <c r="N1181" t="s">
        <v>85</v>
      </c>
      <c r="O1181" t="s">
        <v>199</v>
      </c>
      <c r="P1181">
        <v>8642.2318101549099</v>
      </c>
      <c r="Q1181" t="s">
        <v>927</v>
      </c>
      <c r="R1181" t="s">
        <v>75</v>
      </c>
      <c r="S1181" t="s">
        <v>155</v>
      </c>
      <c r="T1181" t="s">
        <v>785</v>
      </c>
      <c r="U1181" t="s">
        <v>157</v>
      </c>
      <c r="V1181" t="s">
        <v>157</v>
      </c>
      <c r="W1181" t="s">
        <v>10731</v>
      </c>
      <c r="X1181" t="s">
        <v>10739</v>
      </c>
    </row>
    <row r="1182" spans="1:24">
      <c r="A1182" t="s">
        <v>9</v>
      </c>
      <c r="B1182" t="s">
        <v>14</v>
      </c>
      <c r="C1182" t="s">
        <v>14</v>
      </c>
      <c r="D1182" t="s">
        <v>117</v>
      </c>
      <c r="E1182" t="s">
        <v>118</v>
      </c>
      <c r="F1182" s="54">
        <v>41579</v>
      </c>
      <c r="G1182" t="s">
        <v>72</v>
      </c>
      <c r="H1182" t="s">
        <v>999</v>
      </c>
      <c r="I1182" t="s">
        <v>1000</v>
      </c>
      <c r="J1182" t="s">
        <v>132</v>
      </c>
      <c r="K1182" t="s">
        <v>1001</v>
      </c>
      <c r="L1182" t="s">
        <v>1002</v>
      </c>
      <c r="M1182" t="s">
        <v>1003</v>
      </c>
      <c r="N1182" t="s">
        <v>85</v>
      </c>
      <c r="O1182" t="s">
        <v>199</v>
      </c>
      <c r="P1182">
        <v>560.04000000000053</v>
      </c>
      <c r="Q1182" t="s">
        <v>1005</v>
      </c>
      <c r="R1182" t="s">
        <v>75</v>
      </c>
      <c r="S1182" t="s">
        <v>170</v>
      </c>
      <c r="T1182" t="s">
        <v>178</v>
      </c>
      <c r="U1182" t="s">
        <v>179</v>
      </c>
      <c r="V1182" t="s">
        <v>180</v>
      </c>
      <c r="W1182" t="s">
        <v>10731</v>
      </c>
      <c r="X1182" t="s">
        <v>10739</v>
      </c>
    </row>
    <row r="1183" spans="1:24">
      <c r="A1183" t="s">
        <v>9</v>
      </c>
      <c r="B1183" t="s">
        <v>14</v>
      </c>
      <c r="C1183" t="s">
        <v>14</v>
      </c>
      <c r="D1183" t="s">
        <v>117</v>
      </c>
      <c r="E1183" t="s">
        <v>118</v>
      </c>
      <c r="F1183" s="54">
        <v>41579</v>
      </c>
      <c r="G1183" t="s">
        <v>72</v>
      </c>
      <c r="I1183" t="s">
        <v>923</v>
      </c>
      <c r="J1183" t="s">
        <v>132</v>
      </c>
      <c r="K1183" t="s">
        <v>924</v>
      </c>
      <c r="L1183" t="s">
        <v>925</v>
      </c>
      <c r="M1183" t="s">
        <v>926</v>
      </c>
      <c r="N1183" t="s">
        <v>85</v>
      </c>
      <c r="O1183" t="s">
        <v>199</v>
      </c>
      <c r="P1183">
        <v>20741.356344371787</v>
      </c>
      <c r="Q1183" t="s">
        <v>927</v>
      </c>
      <c r="R1183" t="s">
        <v>75</v>
      </c>
      <c r="S1183" t="s">
        <v>155</v>
      </c>
      <c r="T1183" t="s">
        <v>785</v>
      </c>
      <c r="U1183" t="s">
        <v>157</v>
      </c>
      <c r="V1183" t="s">
        <v>157</v>
      </c>
      <c r="W1183" t="s">
        <v>10731</v>
      </c>
      <c r="X1183" t="s">
        <v>10739</v>
      </c>
    </row>
    <row r="1184" spans="1:24">
      <c r="A1184" t="s">
        <v>9</v>
      </c>
      <c r="B1184" t="s">
        <v>14</v>
      </c>
      <c r="C1184" t="s">
        <v>14</v>
      </c>
      <c r="D1184" t="s">
        <v>117</v>
      </c>
      <c r="E1184" t="s">
        <v>118</v>
      </c>
      <c r="F1184" s="54">
        <v>41579</v>
      </c>
      <c r="G1184" t="s">
        <v>72</v>
      </c>
      <c r="I1184" t="s">
        <v>923</v>
      </c>
      <c r="J1184" t="s">
        <v>132</v>
      </c>
      <c r="K1184" t="s">
        <v>924</v>
      </c>
      <c r="L1184" t="s">
        <v>925</v>
      </c>
      <c r="M1184" t="s">
        <v>926</v>
      </c>
      <c r="N1184" t="s">
        <v>85</v>
      </c>
      <c r="O1184" t="s">
        <v>199</v>
      </c>
      <c r="P1184">
        <v>2592.6695430464733</v>
      </c>
      <c r="Q1184" t="s">
        <v>927</v>
      </c>
      <c r="R1184" t="s">
        <v>75</v>
      </c>
      <c r="S1184" t="s">
        <v>155</v>
      </c>
      <c r="T1184" t="s">
        <v>785</v>
      </c>
      <c r="U1184" t="s">
        <v>157</v>
      </c>
      <c r="V1184" t="s">
        <v>157</v>
      </c>
      <c r="W1184" t="s">
        <v>10731</v>
      </c>
      <c r="X1184" t="s">
        <v>10739</v>
      </c>
    </row>
    <row r="1185" spans="1:24">
      <c r="A1185" t="s">
        <v>9</v>
      </c>
      <c r="B1185" t="s">
        <v>14</v>
      </c>
      <c r="C1185" t="s">
        <v>14</v>
      </c>
      <c r="D1185" t="s">
        <v>117</v>
      </c>
      <c r="E1185" t="s">
        <v>118</v>
      </c>
      <c r="F1185" s="54">
        <v>41579</v>
      </c>
      <c r="G1185" t="s">
        <v>72</v>
      </c>
      <c r="I1185" t="s">
        <v>923</v>
      </c>
      <c r="J1185" t="s">
        <v>132</v>
      </c>
      <c r="K1185" t="s">
        <v>924</v>
      </c>
      <c r="L1185" t="s">
        <v>925</v>
      </c>
      <c r="M1185" t="s">
        <v>926</v>
      </c>
      <c r="N1185" t="s">
        <v>85</v>
      </c>
      <c r="O1185" t="s">
        <v>199</v>
      </c>
      <c r="P1185">
        <v>2592.6695430464733</v>
      </c>
      <c r="Q1185" t="s">
        <v>927</v>
      </c>
      <c r="R1185" t="s">
        <v>75</v>
      </c>
      <c r="S1185" t="s">
        <v>155</v>
      </c>
      <c r="T1185" t="s">
        <v>785</v>
      </c>
      <c r="U1185" t="s">
        <v>157</v>
      </c>
      <c r="V1185" t="s">
        <v>157</v>
      </c>
      <c r="W1185" t="s">
        <v>10731</v>
      </c>
      <c r="X1185" t="s">
        <v>10739</v>
      </c>
    </row>
    <row r="1186" spans="1:24">
      <c r="A1186" t="s">
        <v>9</v>
      </c>
      <c r="B1186" t="s">
        <v>14</v>
      </c>
      <c r="C1186" t="s">
        <v>14</v>
      </c>
      <c r="D1186" t="s">
        <v>117</v>
      </c>
      <c r="E1186" t="s">
        <v>118</v>
      </c>
      <c r="F1186" s="54">
        <v>41579</v>
      </c>
      <c r="G1186" t="s">
        <v>72</v>
      </c>
      <c r="I1186" t="s">
        <v>923</v>
      </c>
      <c r="J1186" t="s">
        <v>132</v>
      </c>
      <c r="K1186" t="s">
        <v>924</v>
      </c>
      <c r="L1186" t="s">
        <v>925</v>
      </c>
      <c r="M1186" t="s">
        <v>926</v>
      </c>
      <c r="N1186" t="s">
        <v>85</v>
      </c>
      <c r="O1186" t="s">
        <v>199</v>
      </c>
      <c r="P1186">
        <v>8642.2318101549099</v>
      </c>
      <c r="Q1186" t="s">
        <v>927</v>
      </c>
      <c r="R1186" t="s">
        <v>75</v>
      </c>
      <c r="S1186" t="s">
        <v>155</v>
      </c>
      <c r="T1186" t="s">
        <v>785</v>
      </c>
      <c r="U1186" t="s">
        <v>157</v>
      </c>
      <c r="V1186" t="s">
        <v>157</v>
      </c>
      <c r="W1186" t="s">
        <v>10731</v>
      </c>
      <c r="X1186" t="s">
        <v>10739</v>
      </c>
    </row>
    <row r="1187" spans="1:24">
      <c r="A1187" t="s">
        <v>9</v>
      </c>
      <c r="B1187" t="s">
        <v>14</v>
      </c>
      <c r="C1187" t="s">
        <v>14</v>
      </c>
      <c r="D1187" t="s">
        <v>117</v>
      </c>
      <c r="E1187" t="s">
        <v>118</v>
      </c>
      <c r="F1187" s="54">
        <v>41579</v>
      </c>
      <c r="G1187" t="s">
        <v>72</v>
      </c>
      <c r="H1187" t="s">
        <v>999</v>
      </c>
      <c r="I1187" t="s">
        <v>1000</v>
      </c>
      <c r="J1187" t="s">
        <v>132</v>
      </c>
      <c r="K1187" t="s">
        <v>1001</v>
      </c>
      <c r="L1187" t="s">
        <v>1002</v>
      </c>
      <c r="M1187" t="s">
        <v>1003</v>
      </c>
      <c r="N1187" t="s">
        <v>85</v>
      </c>
      <c r="O1187" t="s">
        <v>199</v>
      </c>
      <c r="P1187">
        <v>1400.1300000000017</v>
      </c>
      <c r="Q1187" t="s">
        <v>1005</v>
      </c>
      <c r="R1187" t="s">
        <v>75</v>
      </c>
      <c r="S1187" t="s">
        <v>170</v>
      </c>
      <c r="T1187" t="s">
        <v>178</v>
      </c>
      <c r="U1187" t="s">
        <v>179</v>
      </c>
      <c r="V1187" t="s">
        <v>180</v>
      </c>
      <c r="W1187" t="s">
        <v>10731</v>
      </c>
      <c r="X1187" t="s">
        <v>10739</v>
      </c>
    </row>
    <row r="1188" spans="1:24">
      <c r="A1188" t="s">
        <v>9</v>
      </c>
      <c r="B1188" t="s">
        <v>14</v>
      </c>
      <c r="C1188" t="s">
        <v>14</v>
      </c>
      <c r="D1188" t="s">
        <v>117</v>
      </c>
      <c r="E1188" t="s">
        <v>118</v>
      </c>
      <c r="F1188" s="54">
        <v>41579</v>
      </c>
      <c r="G1188" t="s">
        <v>72</v>
      </c>
      <c r="I1188" t="s">
        <v>923</v>
      </c>
      <c r="J1188" t="s">
        <v>132</v>
      </c>
      <c r="K1188" t="s">
        <v>924</v>
      </c>
      <c r="L1188" t="s">
        <v>925</v>
      </c>
      <c r="M1188" t="s">
        <v>926</v>
      </c>
      <c r="N1188" t="s">
        <v>85</v>
      </c>
      <c r="O1188" t="s">
        <v>199</v>
      </c>
      <c r="P1188">
        <v>4321.115905077455</v>
      </c>
      <c r="Q1188" t="s">
        <v>927</v>
      </c>
      <c r="R1188" t="s">
        <v>75</v>
      </c>
      <c r="S1188" t="s">
        <v>155</v>
      </c>
      <c r="T1188" t="s">
        <v>785</v>
      </c>
      <c r="U1188" t="s">
        <v>157</v>
      </c>
      <c r="V1188" t="s">
        <v>157</v>
      </c>
      <c r="W1188" t="s">
        <v>10731</v>
      </c>
      <c r="X1188" t="s">
        <v>10739</v>
      </c>
    </row>
    <row r="1189" spans="1:24">
      <c r="A1189" t="s">
        <v>9</v>
      </c>
      <c r="B1189" t="s">
        <v>14</v>
      </c>
      <c r="C1189" t="s">
        <v>14</v>
      </c>
      <c r="D1189" t="s">
        <v>117</v>
      </c>
      <c r="E1189" t="s">
        <v>118</v>
      </c>
      <c r="F1189" s="54">
        <v>41579</v>
      </c>
      <c r="G1189" t="s">
        <v>72</v>
      </c>
      <c r="H1189" t="s">
        <v>999</v>
      </c>
      <c r="I1189" t="s">
        <v>1000</v>
      </c>
      <c r="J1189" t="s">
        <v>132</v>
      </c>
      <c r="K1189" t="s">
        <v>1001</v>
      </c>
      <c r="L1189" t="s">
        <v>1002</v>
      </c>
      <c r="M1189" t="s">
        <v>1003</v>
      </c>
      <c r="N1189" t="s">
        <v>85</v>
      </c>
      <c r="O1189" t="s">
        <v>199</v>
      </c>
      <c r="P1189">
        <v>1400.1300000000017</v>
      </c>
      <c r="Q1189" t="s">
        <v>1005</v>
      </c>
      <c r="R1189" t="s">
        <v>75</v>
      </c>
      <c r="S1189" t="s">
        <v>170</v>
      </c>
      <c r="T1189" t="s">
        <v>178</v>
      </c>
      <c r="U1189" t="s">
        <v>179</v>
      </c>
      <c r="V1189" t="s">
        <v>180</v>
      </c>
      <c r="W1189" t="s">
        <v>10731</v>
      </c>
      <c r="X1189" t="s">
        <v>10739</v>
      </c>
    </row>
    <row r="1190" spans="1:24">
      <c r="A1190" t="s">
        <v>9</v>
      </c>
      <c r="B1190" t="s">
        <v>14</v>
      </c>
      <c r="C1190" t="s">
        <v>14</v>
      </c>
      <c r="D1190" t="s">
        <v>117</v>
      </c>
      <c r="E1190" t="s">
        <v>118</v>
      </c>
      <c r="F1190" s="54">
        <v>41579</v>
      </c>
      <c r="G1190" t="s">
        <v>72</v>
      </c>
      <c r="I1190" t="s">
        <v>923</v>
      </c>
      <c r="J1190" t="s">
        <v>132</v>
      </c>
      <c r="K1190" t="s">
        <v>924</v>
      </c>
      <c r="L1190" t="s">
        <v>925</v>
      </c>
      <c r="M1190" t="s">
        <v>926</v>
      </c>
      <c r="N1190" t="s">
        <v>85</v>
      </c>
      <c r="O1190" t="s">
        <v>199</v>
      </c>
      <c r="P1190">
        <v>1296.338871525993</v>
      </c>
      <c r="Q1190" t="s">
        <v>927</v>
      </c>
      <c r="R1190" t="s">
        <v>75</v>
      </c>
      <c r="S1190" t="s">
        <v>155</v>
      </c>
      <c r="T1190" t="s">
        <v>785</v>
      </c>
      <c r="U1190" t="s">
        <v>157</v>
      </c>
      <c r="V1190" t="s">
        <v>157</v>
      </c>
      <c r="W1190" t="s">
        <v>10731</v>
      </c>
      <c r="X1190" t="s">
        <v>10739</v>
      </c>
    </row>
    <row r="1191" spans="1:24">
      <c r="A1191" t="s">
        <v>9</v>
      </c>
      <c r="B1191" t="s">
        <v>14</v>
      </c>
      <c r="C1191" t="s">
        <v>14</v>
      </c>
      <c r="D1191" t="s">
        <v>117</v>
      </c>
      <c r="E1191" t="s">
        <v>118</v>
      </c>
      <c r="F1191" s="54">
        <v>41586</v>
      </c>
      <c r="G1191" t="s">
        <v>72</v>
      </c>
      <c r="H1191" t="s">
        <v>208</v>
      </c>
      <c r="I1191" t="s">
        <v>209</v>
      </c>
      <c r="J1191" t="s">
        <v>132</v>
      </c>
      <c r="K1191" t="s">
        <v>210</v>
      </c>
      <c r="L1191" t="s">
        <v>211</v>
      </c>
      <c r="M1191" t="s">
        <v>212</v>
      </c>
      <c r="N1191" t="s">
        <v>213</v>
      </c>
      <c r="O1191" t="s">
        <v>85</v>
      </c>
      <c r="P1191">
        <v>174.2</v>
      </c>
      <c r="Q1191" t="s">
        <v>214</v>
      </c>
      <c r="R1191" t="s">
        <v>75</v>
      </c>
      <c r="S1191" t="s">
        <v>215</v>
      </c>
      <c r="T1191" t="s">
        <v>216</v>
      </c>
      <c r="U1191" t="s">
        <v>179</v>
      </c>
      <c r="V1191" t="s">
        <v>179</v>
      </c>
      <c r="W1191" t="s">
        <v>10729</v>
      </c>
      <c r="X1191" t="s">
        <v>85</v>
      </c>
    </row>
    <row r="1192" spans="1:24">
      <c r="A1192" t="s">
        <v>5</v>
      </c>
      <c r="B1192" t="s">
        <v>12</v>
      </c>
      <c r="C1192" t="s">
        <v>898</v>
      </c>
      <c r="D1192" t="s">
        <v>117</v>
      </c>
      <c r="E1192" t="s">
        <v>118</v>
      </c>
      <c r="F1192" s="54">
        <v>41589</v>
      </c>
      <c r="G1192" t="s">
        <v>119</v>
      </c>
      <c r="I1192" t="s">
        <v>899</v>
      </c>
      <c r="J1192" t="s">
        <v>74</v>
      </c>
      <c r="K1192" t="s">
        <v>900</v>
      </c>
      <c r="L1192" t="s">
        <v>901</v>
      </c>
      <c r="M1192" t="s">
        <v>902</v>
      </c>
      <c r="N1192" t="s">
        <v>85</v>
      </c>
      <c r="O1192" t="s">
        <v>85</v>
      </c>
      <c r="P1192">
        <v>4719.7151000000003</v>
      </c>
      <c r="Q1192" t="s">
        <v>903</v>
      </c>
      <c r="R1192" t="s">
        <v>75</v>
      </c>
      <c r="W1192" t="s">
        <v>10729</v>
      </c>
      <c r="X1192" t="s">
        <v>85</v>
      </c>
    </row>
    <row r="1193" spans="1:24">
      <c r="A1193" t="s">
        <v>5</v>
      </c>
      <c r="B1193" t="s">
        <v>12</v>
      </c>
      <c r="C1193" t="s">
        <v>898</v>
      </c>
      <c r="D1193" t="s">
        <v>117</v>
      </c>
      <c r="E1193" t="s">
        <v>118</v>
      </c>
      <c r="F1193" s="54">
        <v>41589</v>
      </c>
      <c r="G1193" t="s">
        <v>119</v>
      </c>
      <c r="I1193" t="s">
        <v>899</v>
      </c>
      <c r="J1193" t="s">
        <v>74</v>
      </c>
      <c r="K1193" t="s">
        <v>900</v>
      </c>
      <c r="L1193" t="s">
        <v>901</v>
      </c>
      <c r="M1193" t="s">
        <v>902</v>
      </c>
      <c r="N1193" t="s">
        <v>85</v>
      </c>
      <c r="O1193" t="s">
        <v>85</v>
      </c>
      <c r="P1193">
        <v>8615.3433000000005</v>
      </c>
      <c r="Q1193" t="s">
        <v>903</v>
      </c>
      <c r="R1193" t="s">
        <v>75</v>
      </c>
      <c r="W1193" t="s">
        <v>10729</v>
      </c>
      <c r="X1193" t="s">
        <v>85</v>
      </c>
    </row>
    <row r="1194" spans="1:24">
      <c r="A1194" t="s">
        <v>9</v>
      </c>
      <c r="B1194" t="s">
        <v>14</v>
      </c>
      <c r="C1194" t="s">
        <v>14</v>
      </c>
      <c r="D1194" t="s">
        <v>117</v>
      </c>
      <c r="E1194" t="s">
        <v>118</v>
      </c>
      <c r="F1194" s="54">
        <v>41590</v>
      </c>
      <c r="G1194" t="s">
        <v>72</v>
      </c>
      <c r="H1194" t="s">
        <v>181</v>
      </c>
      <c r="I1194" t="s">
        <v>182</v>
      </c>
      <c r="J1194" t="s">
        <v>132</v>
      </c>
      <c r="K1194" t="s">
        <v>183</v>
      </c>
      <c r="L1194" t="s">
        <v>184</v>
      </c>
      <c r="M1194" t="s">
        <v>185</v>
      </c>
      <c r="N1194" t="s">
        <v>85</v>
      </c>
      <c r="O1194" t="s">
        <v>85</v>
      </c>
      <c r="P1194">
        <v>364.16</v>
      </c>
      <c r="Q1194" t="s">
        <v>186</v>
      </c>
      <c r="R1194" t="s">
        <v>75</v>
      </c>
      <c r="S1194" t="s">
        <v>170</v>
      </c>
      <c r="T1194" t="s">
        <v>187</v>
      </c>
      <c r="U1194" t="s">
        <v>179</v>
      </c>
      <c r="V1194" t="s">
        <v>180</v>
      </c>
      <c r="W1194" t="s">
        <v>10729</v>
      </c>
      <c r="X1194" t="s">
        <v>85</v>
      </c>
    </row>
    <row r="1195" spans="1:24">
      <c r="A1195" t="s">
        <v>9</v>
      </c>
      <c r="B1195" t="s">
        <v>14</v>
      </c>
      <c r="C1195" t="s">
        <v>14</v>
      </c>
      <c r="D1195" t="s">
        <v>117</v>
      </c>
      <c r="E1195" t="s">
        <v>118</v>
      </c>
      <c r="F1195" s="54">
        <v>41590</v>
      </c>
      <c r="G1195" t="s">
        <v>72</v>
      </c>
      <c r="I1195" t="s">
        <v>565</v>
      </c>
      <c r="J1195" t="s">
        <v>132</v>
      </c>
      <c r="K1195" t="s">
        <v>566</v>
      </c>
      <c r="L1195" t="s">
        <v>567</v>
      </c>
      <c r="M1195" t="s">
        <v>5708</v>
      </c>
      <c r="N1195" t="s">
        <v>85</v>
      </c>
      <c r="O1195" t="s">
        <v>85</v>
      </c>
      <c r="P1195">
        <v>319</v>
      </c>
      <c r="Q1195" t="s">
        <v>568</v>
      </c>
      <c r="R1195" t="s">
        <v>75</v>
      </c>
      <c r="S1195" t="s">
        <v>155</v>
      </c>
      <c r="T1195" t="s">
        <v>156</v>
      </c>
      <c r="U1195" t="s">
        <v>321</v>
      </c>
      <c r="V1195" t="s">
        <v>321</v>
      </c>
      <c r="W1195" t="s">
        <v>10729</v>
      </c>
      <c r="X1195" t="s">
        <v>85</v>
      </c>
    </row>
    <row r="1196" spans="1:24">
      <c r="A1196" t="s">
        <v>9</v>
      </c>
      <c r="B1196" t="s">
        <v>14</v>
      </c>
      <c r="C1196" t="s">
        <v>14</v>
      </c>
      <c r="D1196" t="s">
        <v>117</v>
      </c>
      <c r="E1196" t="s">
        <v>118</v>
      </c>
      <c r="F1196" s="54">
        <v>41590</v>
      </c>
      <c r="G1196" t="s">
        <v>72</v>
      </c>
      <c r="H1196" t="s">
        <v>181</v>
      </c>
      <c r="I1196" t="s">
        <v>560</v>
      </c>
      <c r="J1196" t="s">
        <v>132</v>
      </c>
      <c r="K1196" t="s">
        <v>561</v>
      </c>
      <c r="L1196" t="s">
        <v>184</v>
      </c>
      <c r="M1196" t="s">
        <v>185</v>
      </c>
      <c r="N1196" t="s">
        <v>85</v>
      </c>
      <c r="O1196" t="s">
        <v>85</v>
      </c>
      <c r="P1196">
        <v>364.16</v>
      </c>
      <c r="Q1196" t="s">
        <v>562</v>
      </c>
      <c r="R1196" t="s">
        <v>75</v>
      </c>
      <c r="S1196" t="s">
        <v>170</v>
      </c>
      <c r="T1196" t="s">
        <v>187</v>
      </c>
      <c r="U1196" t="s">
        <v>179</v>
      </c>
      <c r="V1196" t="s">
        <v>180</v>
      </c>
      <c r="W1196" t="s">
        <v>10729</v>
      </c>
      <c r="X1196" t="s">
        <v>85</v>
      </c>
    </row>
    <row r="1197" spans="1:24">
      <c r="A1197" t="s">
        <v>9</v>
      </c>
      <c r="B1197" t="s">
        <v>14</v>
      </c>
      <c r="C1197" t="s">
        <v>14</v>
      </c>
      <c r="D1197" t="s">
        <v>117</v>
      </c>
      <c r="E1197" t="s">
        <v>118</v>
      </c>
      <c r="F1197" s="54">
        <v>41599</v>
      </c>
      <c r="G1197" t="s">
        <v>72</v>
      </c>
      <c r="I1197" t="s">
        <v>3540</v>
      </c>
      <c r="J1197" t="s">
        <v>132</v>
      </c>
      <c r="K1197" t="s">
        <v>3539</v>
      </c>
      <c r="L1197" t="s">
        <v>1961</v>
      </c>
      <c r="M1197" t="s">
        <v>1962</v>
      </c>
      <c r="N1197" t="s">
        <v>85</v>
      </c>
      <c r="O1197" t="s">
        <v>199</v>
      </c>
      <c r="P1197">
        <v>16650</v>
      </c>
      <c r="Q1197" t="s">
        <v>1963</v>
      </c>
      <c r="R1197" t="s">
        <v>75</v>
      </c>
      <c r="S1197" t="s">
        <v>155</v>
      </c>
      <c r="T1197" t="s">
        <v>156</v>
      </c>
      <c r="U1197" t="s">
        <v>450</v>
      </c>
      <c r="V1197" t="s">
        <v>451</v>
      </c>
      <c r="W1197" t="s">
        <v>10731</v>
      </c>
      <c r="X1197" t="s">
        <v>10739</v>
      </c>
    </row>
    <row r="1198" spans="1:24">
      <c r="A1198" t="s">
        <v>9</v>
      </c>
      <c r="B1198" t="s">
        <v>14</v>
      </c>
      <c r="C1198" t="s">
        <v>14</v>
      </c>
      <c r="D1198" t="s">
        <v>117</v>
      </c>
      <c r="E1198" t="s">
        <v>118</v>
      </c>
      <c r="F1198" s="54">
        <v>41585</v>
      </c>
      <c r="G1198" t="s">
        <v>72</v>
      </c>
      <c r="I1198" t="s">
        <v>431</v>
      </c>
      <c r="J1198" t="s">
        <v>132</v>
      </c>
      <c r="K1198" t="s">
        <v>432</v>
      </c>
      <c r="L1198" t="s">
        <v>433</v>
      </c>
      <c r="M1198" t="s">
        <v>434</v>
      </c>
      <c r="N1198" t="s">
        <v>85</v>
      </c>
      <c r="O1198" t="s">
        <v>85</v>
      </c>
      <c r="P1198">
        <v>1411.12</v>
      </c>
      <c r="Q1198" t="s">
        <v>435</v>
      </c>
      <c r="R1198" t="s">
        <v>75</v>
      </c>
      <c r="S1198" t="s">
        <v>170</v>
      </c>
      <c r="T1198" t="s">
        <v>436</v>
      </c>
      <c r="U1198" t="s">
        <v>157</v>
      </c>
      <c r="V1198" t="s">
        <v>157</v>
      </c>
      <c r="W1198" t="s">
        <v>10729</v>
      </c>
      <c r="X1198" t="s">
        <v>85</v>
      </c>
    </row>
    <row r="1199" spans="1:24">
      <c r="A1199" t="s">
        <v>9</v>
      </c>
      <c r="B1199" t="s">
        <v>10</v>
      </c>
      <c r="C1199" t="s">
        <v>437</v>
      </c>
      <c r="D1199" t="s">
        <v>117</v>
      </c>
      <c r="E1199" t="s">
        <v>118</v>
      </c>
      <c r="F1199" s="54">
        <v>41586</v>
      </c>
      <c r="G1199" t="s">
        <v>119</v>
      </c>
      <c r="I1199" t="s">
        <v>438</v>
      </c>
      <c r="J1199" t="s">
        <v>132</v>
      </c>
      <c r="K1199" t="s">
        <v>439</v>
      </c>
      <c r="L1199" t="s">
        <v>440</v>
      </c>
      <c r="M1199" t="s">
        <v>441</v>
      </c>
      <c r="N1199" t="s">
        <v>85</v>
      </c>
      <c r="O1199" t="s">
        <v>85</v>
      </c>
      <c r="P1199">
        <v>119.14</v>
      </c>
      <c r="Q1199" t="s">
        <v>442</v>
      </c>
      <c r="R1199" t="s">
        <v>75</v>
      </c>
      <c r="W1199" t="s">
        <v>10729</v>
      </c>
      <c r="X1199" t="s">
        <v>85</v>
      </c>
    </row>
    <row r="1200" spans="1:24">
      <c r="A1200" t="s">
        <v>9</v>
      </c>
      <c r="B1200" t="s">
        <v>10</v>
      </c>
      <c r="C1200" t="s">
        <v>437</v>
      </c>
      <c r="D1200" t="s">
        <v>117</v>
      </c>
      <c r="E1200" t="s">
        <v>118</v>
      </c>
      <c r="F1200" s="54">
        <v>41586</v>
      </c>
      <c r="G1200" t="s">
        <v>119</v>
      </c>
      <c r="I1200" t="s">
        <v>438</v>
      </c>
      <c r="J1200" t="s">
        <v>132</v>
      </c>
      <c r="K1200" t="s">
        <v>439</v>
      </c>
      <c r="L1200" t="s">
        <v>440</v>
      </c>
      <c r="M1200" t="s">
        <v>441</v>
      </c>
      <c r="N1200" t="s">
        <v>85</v>
      </c>
      <c r="O1200" t="s">
        <v>85</v>
      </c>
      <c r="P1200">
        <v>119.14</v>
      </c>
      <c r="Q1200" t="s">
        <v>442</v>
      </c>
      <c r="R1200" t="s">
        <v>75</v>
      </c>
      <c r="W1200" t="s">
        <v>10729</v>
      </c>
      <c r="X1200" t="s">
        <v>85</v>
      </c>
    </row>
    <row r="1201" spans="1:24">
      <c r="A1201" t="s">
        <v>9</v>
      </c>
      <c r="B1201" t="s">
        <v>10</v>
      </c>
      <c r="C1201" t="s">
        <v>437</v>
      </c>
      <c r="D1201" t="s">
        <v>117</v>
      </c>
      <c r="E1201" t="s">
        <v>118</v>
      </c>
      <c r="F1201" s="54">
        <v>41586</v>
      </c>
      <c r="G1201" t="s">
        <v>119</v>
      </c>
      <c r="I1201" t="s">
        <v>438</v>
      </c>
      <c r="J1201" t="s">
        <v>132</v>
      </c>
      <c r="K1201" t="s">
        <v>439</v>
      </c>
      <c r="L1201" t="s">
        <v>440</v>
      </c>
      <c r="M1201" t="s">
        <v>441</v>
      </c>
      <c r="N1201" t="s">
        <v>85</v>
      </c>
      <c r="O1201" t="s">
        <v>85</v>
      </c>
      <c r="P1201">
        <v>18148.5</v>
      </c>
      <c r="Q1201" t="s">
        <v>442</v>
      </c>
      <c r="R1201" t="s">
        <v>75</v>
      </c>
      <c r="W1201" t="s">
        <v>10729</v>
      </c>
      <c r="X1201" t="s">
        <v>85</v>
      </c>
    </row>
    <row r="1202" spans="1:24">
      <c r="A1202" t="s">
        <v>3</v>
      </c>
      <c r="B1202" t="s">
        <v>113</v>
      </c>
      <c r="C1202" t="s">
        <v>498</v>
      </c>
      <c r="D1202" t="s">
        <v>117</v>
      </c>
      <c r="E1202" t="s">
        <v>118</v>
      </c>
      <c r="F1202" s="54">
        <v>41585</v>
      </c>
      <c r="G1202" t="s">
        <v>290</v>
      </c>
      <c r="I1202" t="s">
        <v>499</v>
      </c>
      <c r="J1202" t="s">
        <v>73</v>
      </c>
      <c r="K1202" t="s">
        <v>500</v>
      </c>
      <c r="L1202" t="s">
        <v>3621</v>
      </c>
      <c r="M1202" t="s">
        <v>3622</v>
      </c>
      <c r="N1202" t="s">
        <v>85</v>
      </c>
      <c r="O1202" t="s">
        <v>85</v>
      </c>
      <c r="P1202">
        <v>-993.36270000000002</v>
      </c>
      <c r="Q1202" t="s">
        <v>501</v>
      </c>
      <c r="R1202" t="s">
        <v>75</v>
      </c>
      <c r="W1202" t="s">
        <v>10729</v>
      </c>
      <c r="X1202" t="s">
        <v>85</v>
      </c>
    </row>
    <row r="1203" spans="1:24">
      <c r="A1203" t="s">
        <v>9</v>
      </c>
      <c r="B1203" t="s">
        <v>14</v>
      </c>
      <c r="C1203" t="s">
        <v>14</v>
      </c>
      <c r="D1203" t="s">
        <v>117</v>
      </c>
      <c r="E1203" t="s">
        <v>118</v>
      </c>
      <c r="F1203" s="54">
        <v>41586</v>
      </c>
      <c r="G1203" t="s">
        <v>72</v>
      </c>
      <c r="H1203" t="s">
        <v>172</v>
      </c>
      <c r="I1203" t="s">
        <v>173</v>
      </c>
      <c r="J1203" t="s">
        <v>132</v>
      </c>
      <c r="K1203" t="s">
        <v>174</v>
      </c>
      <c r="L1203" t="s">
        <v>175</v>
      </c>
      <c r="M1203" t="s">
        <v>176</v>
      </c>
      <c r="N1203" t="s">
        <v>85</v>
      </c>
      <c r="O1203" t="s">
        <v>85</v>
      </c>
      <c r="P1203">
        <v>10125</v>
      </c>
      <c r="Q1203" t="s">
        <v>177</v>
      </c>
      <c r="R1203" t="s">
        <v>75</v>
      </c>
      <c r="S1203" t="s">
        <v>170</v>
      </c>
      <c r="T1203" t="s">
        <v>178</v>
      </c>
      <c r="U1203" t="s">
        <v>179</v>
      </c>
      <c r="V1203" t="s">
        <v>180</v>
      </c>
      <c r="W1203" t="s">
        <v>10729</v>
      </c>
      <c r="X1203" t="s">
        <v>85</v>
      </c>
    </row>
    <row r="1204" spans="1:24">
      <c r="A1204" t="s">
        <v>9</v>
      </c>
      <c r="B1204" t="s">
        <v>14</v>
      </c>
      <c r="C1204" t="s">
        <v>14</v>
      </c>
      <c r="D1204" t="s">
        <v>117</v>
      </c>
      <c r="E1204" t="s">
        <v>118</v>
      </c>
      <c r="F1204" s="54">
        <v>41586</v>
      </c>
      <c r="G1204" t="s">
        <v>72</v>
      </c>
      <c r="I1204" t="s">
        <v>150</v>
      </c>
      <c r="J1204" t="s">
        <v>132</v>
      </c>
      <c r="K1204" t="s">
        <v>151</v>
      </c>
      <c r="L1204" t="s">
        <v>152</v>
      </c>
      <c r="M1204" t="s">
        <v>153</v>
      </c>
      <c r="N1204" t="s">
        <v>85</v>
      </c>
      <c r="O1204" t="s">
        <v>85</v>
      </c>
      <c r="P1204">
        <v>1593.2</v>
      </c>
      <c r="Q1204" t="s">
        <v>154</v>
      </c>
      <c r="R1204" t="s">
        <v>75</v>
      </c>
      <c r="S1204" t="s">
        <v>155</v>
      </c>
      <c r="T1204" t="s">
        <v>156</v>
      </c>
      <c r="U1204" t="s">
        <v>157</v>
      </c>
      <c r="V1204" t="s">
        <v>157</v>
      </c>
      <c r="W1204" t="s">
        <v>10729</v>
      </c>
      <c r="X1204" t="s">
        <v>85</v>
      </c>
    </row>
    <row r="1205" spans="1:24">
      <c r="A1205" t="s">
        <v>9</v>
      </c>
      <c r="B1205" t="s">
        <v>14</v>
      </c>
      <c r="C1205" t="s">
        <v>14</v>
      </c>
      <c r="D1205" t="s">
        <v>117</v>
      </c>
      <c r="E1205" t="s">
        <v>118</v>
      </c>
      <c r="F1205" s="54">
        <v>41586</v>
      </c>
      <c r="G1205" t="s">
        <v>72</v>
      </c>
      <c r="H1205" t="s">
        <v>172</v>
      </c>
      <c r="I1205" t="s">
        <v>173</v>
      </c>
      <c r="J1205" t="s">
        <v>132</v>
      </c>
      <c r="K1205" t="s">
        <v>174</v>
      </c>
      <c r="L1205" t="s">
        <v>175</v>
      </c>
      <c r="M1205" t="s">
        <v>176</v>
      </c>
      <c r="N1205" t="s">
        <v>85</v>
      </c>
      <c r="O1205" t="s">
        <v>85</v>
      </c>
      <c r="P1205">
        <v>4500</v>
      </c>
      <c r="Q1205" t="s">
        <v>177</v>
      </c>
      <c r="R1205" t="s">
        <v>75</v>
      </c>
      <c r="S1205" t="s">
        <v>170</v>
      </c>
      <c r="T1205" t="s">
        <v>178</v>
      </c>
      <c r="U1205" t="s">
        <v>179</v>
      </c>
      <c r="V1205" t="s">
        <v>180</v>
      </c>
      <c r="W1205" t="s">
        <v>10729</v>
      </c>
      <c r="X1205" t="s">
        <v>85</v>
      </c>
    </row>
    <row r="1206" spans="1:24">
      <c r="A1206" t="s">
        <v>9</v>
      </c>
      <c r="B1206" t="s">
        <v>14</v>
      </c>
      <c r="C1206" t="s">
        <v>14</v>
      </c>
      <c r="D1206" t="s">
        <v>117</v>
      </c>
      <c r="E1206" t="s">
        <v>118</v>
      </c>
      <c r="F1206" s="54">
        <v>41586</v>
      </c>
      <c r="G1206" t="s">
        <v>125</v>
      </c>
      <c r="H1206" t="s">
        <v>208</v>
      </c>
      <c r="I1206" t="s">
        <v>209</v>
      </c>
      <c r="J1206" t="s">
        <v>132</v>
      </c>
      <c r="K1206" t="s">
        <v>210</v>
      </c>
      <c r="L1206" t="s">
        <v>211</v>
      </c>
      <c r="M1206" t="s">
        <v>212</v>
      </c>
      <c r="N1206" t="s">
        <v>213</v>
      </c>
      <c r="O1206" t="s">
        <v>85</v>
      </c>
      <c r="P1206">
        <v>623.9</v>
      </c>
      <c r="Q1206" t="s">
        <v>214</v>
      </c>
      <c r="R1206" t="s">
        <v>75</v>
      </c>
      <c r="S1206" t="s">
        <v>215</v>
      </c>
      <c r="T1206" t="s">
        <v>216</v>
      </c>
      <c r="U1206" t="s">
        <v>179</v>
      </c>
      <c r="V1206" t="s">
        <v>179</v>
      </c>
      <c r="W1206" t="s">
        <v>10729</v>
      </c>
      <c r="X1206" t="s">
        <v>85</v>
      </c>
    </row>
    <row r="1207" spans="1:24">
      <c r="A1207" t="s">
        <v>9</v>
      </c>
      <c r="B1207" t="s">
        <v>10</v>
      </c>
      <c r="C1207" t="s">
        <v>791</v>
      </c>
      <c r="D1207" t="s">
        <v>117</v>
      </c>
      <c r="E1207" t="s">
        <v>118</v>
      </c>
      <c r="F1207" s="54">
        <v>41607</v>
      </c>
      <c r="G1207" t="s">
        <v>125</v>
      </c>
      <c r="I1207" t="s">
        <v>5645</v>
      </c>
      <c r="J1207" t="s">
        <v>132</v>
      </c>
      <c r="K1207" t="s">
        <v>5646</v>
      </c>
      <c r="L1207" t="s">
        <v>5647</v>
      </c>
      <c r="M1207" t="s">
        <v>5648</v>
      </c>
      <c r="N1207" t="s">
        <v>85</v>
      </c>
      <c r="O1207" t="s">
        <v>85</v>
      </c>
      <c r="P1207">
        <v>105202.78</v>
      </c>
      <c r="Q1207" t="s">
        <v>5649</v>
      </c>
      <c r="R1207" t="s">
        <v>75</v>
      </c>
      <c r="W1207" t="s">
        <v>10729</v>
      </c>
      <c r="X1207" t="s">
        <v>85</v>
      </c>
    </row>
    <row r="1208" spans="1:24">
      <c r="A1208" t="s">
        <v>9</v>
      </c>
      <c r="B1208" t="s">
        <v>14</v>
      </c>
      <c r="C1208" t="s">
        <v>14</v>
      </c>
      <c r="D1208" t="s">
        <v>117</v>
      </c>
      <c r="E1208" t="s">
        <v>118</v>
      </c>
      <c r="F1208" s="54">
        <v>41586</v>
      </c>
      <c r="G1208" t="s">
        <v>72</v>
      </c>
      <c r="I1208" t="s">
        <v>159</v>
      </c>
      <c r="J1208" t="s">
        <v>132</v>
      </c>
      <c r="K1208" t="s">
        <v>160</v>
      </c>
      <c r="L1208" t="s">
        <v>461</v>
      </c>
      <c r="M1208" t="s">
        <v>462</v>
      </c>
      <c r="N1208" t="s">
        <v>85</v>
      </c>
      <c r="O1208" t="s">
        <v>85</v>
      </c>
      <c r="P1208">
        <v>2000</v>
      </c>
      <c r="Q1208" t="s">
        <v>161</v>
      </c>
      <c r="R1208" t="s">
        <v>75</v>
      </c>
      <c r="W1208" t="s">
        <v>10729</v>
      </c>
      <c r="X1208" t="s">
        <v>85</v>
      </c>
    </row>
    <row r="1209" spans="1:24">
      <c r="A1209" t="s">
        <v>9</v>
      </c>
      <c r="B1209" t="s">
        <v>10</v>
      </c>
      <c r="C1209" t="s">
        <v>791</v>
      </c>
      <c r="D1209" t="s">
        <v>117</v>
      </c>
      <c r="E1209" t="s">
        <v>118</v>
      </c>
      <c r="F1209" s="54">
        <v>41607</v>
      </c>
      <c r="G1209" t="s">
        <v>5650</v>
      </c>
      <c r="I1209" t="s">
        <v>5645</v>
      </c>
      <c r="J1209" t="s">
        <v>132</v>
      </c>
      <c r="K1209" t="s">
        <v>5646</v>
      </c>
      <c r="L1209" t="s">
        <v>5647</v>
      </c>
      <c r="M1209" t="s">
        <v>5648</v>
      </c>
      <c r="N1209" t="s">
        <v>85</v>
      </c>
      <c r="O1209" t="s">
        <v>85</v>
      </c>
      <c r="P1209">
        <v>-105202.78</v>
      </c>
      <c r="Q1209" t="s">
        <v>5649</v>
      </c>
      <c r="R1209" t="s">
        <v>75</v>
      </c>
      <c r="W1209" t="s">
        <v>10729</v>
      </c>
      <c r="X1209" t="s">
        <v>85</v>
      </c>
    </row>
    <row r="1210" spans="1:24">
      <c r="A1210" t="s">
        <v>3</v>
      </c>
      <c r="B1210" t="s">
        <v>113</v>
      </c>
      <c r="C1210" t="s">
        <v>498</v>
      </c>
      <c r="D1210" t="s">
        <v>117</v>
      </c>
      <c r="E1210" t="s">
        <v>118</v>
      </c>
      <c r="F1210" s="54">
        <v>41585</v>
      </c>
      <c r="G1210" t="s">
        <v>290</v>
      </c>
      <c r="I1210" t="s">
        <v>499</v>
      </c>
      <c r="J1210" t="s">
        <v>73</v>
      </c>
      <c r="K1210" t="s">
        <v>500</v>
      </c>
      <c r="L1210" t="s">
        <v>3621</v>
      </c>
      <c r="M1210" t="s">
        <v>3622</v>
      </c>
      <c r="N1210" t="s">
        <v>85</v>
      </c>
      <c r="O1210" t="s">
        <v>85</v>
      </c>
      <c r="P1210">
        <v>-496.81319999999999</v>
      </c>
      <c r="Q1210" t="s">
        <v>501</v>
      </c>
      <c r="R1210" t="s">
        <v>75</v>
      </c>
      <c r="W1210" t="s">
        <v>10729</v>
      </c>
      <c r="X1210" t="s">
        <v>85</v>
      </c>
    </row>
    <row r="1211" spans="1:24">
      <c r="A1211" t="s">
        <v>3</v>
      </c>
      <c r="B1211" t="s">
        <v>13</v>
      </c>
      <c r="C1211" t="s">
        <v>217</v>
      </c>
      <c r="D1211" t="s">
        <v>117</v>
      </c>
      <c r="E1211" t="s">
        <v>118</v>
      </c>
      <c r="F1211" s="54">
        <v>41585</v>
      </c>
      <c r="G1211" t="s">
        <v>119</v>
      </c>
      <c r="I1211" t="s">
        <v>513</v>
      </c>
      <c r="J1211" t="s">
        <v>73</v>
      </c>
      <c r="K1211" t="s">
        <v>514</v>
      </c>
      <c r="L1211" t="s">
        <v>515</v>
      </c>
      <c r="M1211" t="s">
        <v>516</v>
      </c>
      <c r="N1211" t="s">
        <v>85</v>
      </c>
      <c r="O1211" t="s">
        <v>85</v>
      </c>
      <c r="P1211">
        <v>12248.2094</v>
      </c>
      <c r="Q1211" t="s">
        <v>517</v>
      </c>
      <c r="R1211" t="s">
        <v>75</v>
      </c>
      <c r="W1211" t="s">
        <v>10729</v>
      </c>
      <c r="X1211" t="s">
        <v>85</v>
      </c>
    </row>
    <row r="1212" spans="1:24">
      <c r="A1212" t="s">
        <v>9</v>
      </c>
      <c r="B1212" t="s">
        <v>15</v>
      </c>
      <c r="C1212" t="s">
        <v>15</v>
      </c>
      <c r="D1212" t="s">
        <v>117</v>
      </c>
      <c r="E1212" t="s">
        <v>118</v>
      </c>
      <c r="F1212" s="54">
        <v>41586</v>
      </c>
      <c r="G1212" t="s">
        <v>119</v>
      </c>
      <c r="I1212" t="s">
        <v>254</v>
      </c>
      <c r="J1212" t="s">
        <v>132</v>
      </c>
      <c r="K1212" t="s">
        <v>255</v>
      </c>
      <c r="L1212" t="s">
        <v>3609</v>
      </c>
      <c r="M1212" t="s">
        <v>3610</v>
      </c>
      <c r="N1212" t="s">
        <v>85</v>
      </c>
      <c r="O1212" t="s">
        <v>85</v>
      </c>
      <c r="P1212">
        <v>1242.3777</v>
      </c>
      <c r="Q1212" t="s">
        <v>256</v>
      </c>
      <c r="R1212" t="s">
        <v>75</v>
      </c>
      <c r="W1212" t="s">
        <v>10729</v>
      </c>
      <c r="X1212" t="s">
        <v>85</v>
      </c>
    </row>
    <row r="1213" spans="1:24">
      <c r="A1213" t="s">
        <v>9</v>
      </c>
      <c r="B1213" t="s">
        <v>15</v>
      </c>
      <c r="C1213" t="s">
        <v>15</v>
      </c>
      <c r="D1213" t="s">
        <v>117</v>
      </c>
      <c r="E1213" t="s">
        <v>118</v>
      </c>
      <c r="F1213" s="54">
        <v>41586</v>
      </c>
      <c r="G1213" t="s">
        <v>119</v>
      </c>
      <c r="H1213" t="s">
        <v>188</v>
      </c>
      <c r="I1213" t="s">
        <v>249</v>
      </c>
      <c r="J1213" t="s">
        <v>132</v>
      </c>
      <c r="K1213" t="s">
        <v>250</v>
      </c>
      <c r="L1213" t="s">
        <v>251</v>
      </c>
      <c r="M1213" t="s">
        <v>252</v>
      </c>
      <c r="N1213" t="s">
        <v>85</v>
      </c>
      <c r="O1213" t="s">
        <v>213</v>
      </c>
      <c r="P1213">
        <v>18034.515800000001</v>
      </c>
      <c r="Q1213" t="s">
        <v>253</v>
      </c>
      <c r="R1213" t="s">
        <v>75</v>
      </c>
      <c r="W1213" t="s">
        <v>10729</v>
      </c>
      <c r="X1213" t="s">
        <v>10739</v>
      </c>
    </row>
    <row r="1214" spans="1:24">
      <c r="A1214" t="s">
        <v>9</v>
      </c>
      <c r="B1214" t="s">
        <v>14</v>
      </c>
      <c r="C1214" t="s">
        <v>14</v>
      </c>
      <c r="D1214" t="s">
        <v>117</v>
      </c>
      <c r="E1214" t="s">
        <v>118</v>
      </c>
      <c r="F1214" s="54">
        <v>41586</v>
      </c>
      <c r="G1214" t="s">
        <v>72</v>
      </c>
      <c r="H1214" t="s">
        <v>172</v>
      </c>
      <c r="I1214" t="s">
        <v>173</v>
      </c>
      <c r="J1214" t="s">
        <v>132</v>
      </c>
      <c r="K1214" t="s">
        <v>174</v>
      </c>
      <c r="L1214" t="s">
        <v>175</v>
      </c>
      <c r="M1214" t="s">
        <v>176</v>
      </c>
      <c r="N1214" t="s">
        <v>85</v>
      </c>
      <c r="O1214" t="s">
        <v>85</v>
      </c>
      <c r="P1214">
        <v>33750</v>
      </c>
      <c r="Q1214" t="s">
        <v>177</v>
      </c>
      <c r="R1214" t="s">
        <v>75</v>
      </c>
      <c r="S1214" t="s">
        <v>170</v>
      </c>
      <c r="T1214" t="s">
        <v>178</v>
      </c>
      <c r="U1214" t="s">
        <v>179</v>
      </c>
      <c r="V1214" t="s">
        <v>180</v>
      </c>
      <c r="W1214" t="s">
        <v>10729</v>
      </c>
      <c r="X1214" t="s">
        <v>85</v>
      </c>
    </row>
    <row r="1215" spans="1:24">
      <c r="A1215" t="s">
        <v>9</v>
      </c>
      <c r="B1215" t="s">
        <v>14</v>
      </c>
      <c r="C1215" t="s">
        <v>14</v>
      </c>
      <c r="D1215" t="s">
        <v>117</v>
      </c>
      <c r="E1215" t="s">
        <v>118</v>
      </c>
      <c r="F1215" s="54">
        <v>41586</v>
      </c>
      <c r="G1215" t="s">
        <v>119</v>
      </c>
      <c r="I1215" t="s">
        <v>203</v>
      </c>
      <c r="J1215" t="s">
        <v>132</v>
      </c>
      <c r="K1215" t="s">
        <v>204</v>
      </c>
      <c r="L1215" t="s">
        <v>205</v>
      </c>
      <c r="M1215" t="s">
        <v>206</v>
      </c>
      <c r="N1215" t="s">
        <v>85</v>
      </c>
      <c r="O1215" t="s">
        <v>85</v>
      </c>
      <c r="P1215">
        <v>10080</v>
      </c>
      <c r="Q1215" t="s">
        <v>207</v>
      </c>
      <c r="R1215" t="s">
        <v>75</v>
      </c>
      <c r="S1215" t="s">
        <v>170</v>
      </c>
      <c r="T1215" t="s">
        <v>178</v>
      </c>
      <c r="U1215" t="s">
        <v>202</v>
      </c>
      <c r="V1215" t="s">
        <v>202</v>
      </c>
      <c r="W1215" t="s">
        <v>10729</v>
      </c>
      <c r="X1215" t="s">
        <v>85</v>
      </c>
    </row>
    <row r="1216" spans="1:24">
      <c r="A1216" t="s">
        <v>9</v>
      </c>
      <c r="B1216" t="s">
        <v>10</v>
      </c>
      <c r="C1216" t="s">
        <v>437</v>
      </c>
      <c r="D1216" t="s">
        <v>117</v>
      </c>
      <c r="E1216" t="s">
        <v>118</v>
      </c>
      <c r="F1216" s="54">
        <v>41586</v>
      </c>
      <c r="G1216" t="s">
        <v>119</v>
      </c>
      <c r="I1216" t="s">
        <v>438</v>
      </c>
      <c r="J1216" t="s">
        <v>132</v>
      </c>
      <c r="K1216" t="s">
        <v>439</v>
      </c>
      <c r="L1216" t="s">
        <v>440</v>
      </c>
      <c r="M1216" t="s">
        <v>441</v>
      </c>
      <c r="N1216" t="s">
        <v>85</v>
      </c>
      <c r="O1216" t="s">
        <v>85</v>
      </c>
      <c r="P1216">
        <v>32828.620000000003</v>
      </c>
      <c r="Q1216" t="s">
        <v>442</v>
      </c>
      <c r="R1216" t="s">
        <v>75</v>
      </c>
      <c r="W1216" t="s">
        <v>10729</v>
      </c>
      <c r="X1216" t="s">
        <v>85</v>
      </c>
    </row>
    <row r="1217" spans="1:24">
      <c r="A1217" t="s">
        <v>9</v>
      </c>
      <c r="B1217" t="s">
        <v>14</v>
      </c>
      <c r="C1217" t="s">
        <v>14</v>
      </c>
      <c r="D1217" t="s">
        <v>117</v>
      </c>
      <c r="E1217" t="s">
        <v>118</v>
      </c>
      <c r="F1217" s="54">
        <v>41586</v>
      </c>
      <c r="G1217" t="s">
        <v>119</v>
      </c>
      <c r="I1217" t="s">
        <v>165</v>
      </c>
      <c r="J1217" t="s">
        <v>132</v>
      </c>
      <c r="K1217" t="s">
        <v>166</v>
      </c>
      <c r="L1217" t="s">
        <v>167</v>
      </c>
      <c r="M1217" t="s">
        <v>168</v>
      </c>
      <c r="N1217" t="s">
        <v>85</v>
      </c>
      <c r="O1217" t="s">
        <v>85</v>
      </c>
      <c r="P1217">
        <v>34320</v>
      </c>
      <c r="Q1217" t="s">
        <v>169</v>
      </c>
      <c r="R1217" t="s">
        <v>75</v>
      </c>
      <c r="S1217" t="s">
        <v>170</v>
      </c>
      <c r="T1217" t="s">
        <v>171</v>
      </c>
      <c r="U1217" t="s">
        <v>157</v>
      </c>
      <c r="V1217" t="s">
        <v>157</v>
      </c>
      <c r="W1217" t="s">
        <v>10729</v>
      </c>
      <c r="X1217" t="s">
        <v>85</v>
      </c>
    </row>
    <row r="1218" spans="1:24">
      <c r="A1218" t="s">
        <v>9</v>
      </c>
      <c r="B1218" t="s">
        <v>14</v>
      </c>
      <c r="C1218" t="s">
        <v>14</v>
      </c>
      <c r="D1218" t="s">
        <v>117</v>
      </c>
      <c r="E1218" t="s">
        <v>118</v>
      </c>
      <c r="F1218" s="54">
        <v>41586</v>
      </c>
      <c r="G1218" t="s">
        <v>72</v>
      </c>
      <c r="I1218" t="s">
        <v>225</v>
      </c>
      <c r="J1218" t="s">
        <v>132</v>
      </c>
      <c r="K1218" t="s">
        <v>226</v>
      </c>
      <c r="L1218" t="s">
        <v>227</v>
      </c>
      <c r="M1218" t="s">
        <v>228</v>
      </c>
      <c r="N1218" t="s">
        <v>85</v>
      </c>
      <c r="O1218" t="s">
        <v>85</v>
      </c>
      <c r="P1218">
        <v>2700</v>
      </c>
      <c r="Q1218" t="s">
        <v>229</v>
      </c>
      <c r="R1218" t="s">
        <v>75</v>
      </c>
      <c r="W1218" t="s">
        <v>10729</v>
      </c>
      <c r="X1218" t="s">
        <v>85</v>
      </c>
    </row>
    <row r="1219" spans="1:24">
      <c r="A1219" t="s">
        <v>9</v>
      </c>
      <c r="B1219" t="s">
        <v>15</v>
      </c>
      <c r="C1219" t="s">
        <v>15</v>
      </c>
      <c r="D1219" t="s">
        <v>117</v>
      </c>
      <c r="E1219" t="s">
        <v>118</v>
      </c>
      <c r="F1219" s="54">
        <v>41607</v>
      </c>
      <c r="G1219" t="s">
        <v>119</v>
      </c>
      <c r="H1219" t="s">
        <v>4435</v>
      </c>
      <c r="I1219" t="s">
        <v>4436</v>
      </c>
      <c r="J1219" t="s">
        <v>132</v>
      </c>
      <c r="K1219" t="s">
        <v>4437</v>
      </c>
      <c r="L1219" t="s">
        <v>4438</v>
      </c>
      <c r="M1219" t="s">
        <v>4439</v>
      </c>
      <c r="N1219" t="s">
        <v>85</v>
      </c>
      <c r="O1219" t="s">
        <v>85</v>
      </c>
      <c r="P1219">
        <v>35238.691299999999</v>
      </c>
      <c r="Q1219" t="s">
        <v>4440</v>
      </c>
      <c r="R1219" t="s">
        <v>75</v>
      </c>
      <c r="W1219" t="s">
        <v>10729</v>
      </c>
      <c r="X1219" t="s">
        <v>85</v>
      </c>
    </row>
    <row r="1220" spans="1:24">
      <c r="A1220" t="s">
        <v>9</v>
      </c>
      <c r="B1220" t="s">
        <v>10</v>
      </c>
      <c r="C1220" t="s">
        <v>437</v>
      </c>
      <c r="D1220" t="s">
        <v>117</v>
      </c>
      <c r="E1220" t="s">
        <v>118</v>
      </c>
      <c r="F1220" s="54">
        <v>41590</v>
      </c>
      <c r="G1220" t="s">
        <v>119</v>
      </c>
      <c r="I1220" t="s">
        <v>789</v>
      </c>
      <c r="J1220" t="s">
        <v>132</v>
      </c>
      <c r="K1220" t="s">
        <v>790</v>
      </c>
      <c r="L1220" t="s">
        <v>440</v>
      </c>
      <c r="M1220" t="s">
        <v>441</v>
      </c>
      <c r="N1220" t="s">
        <v>85</v>
      </c>
      <c r="O1220" t="s">
        <v>85</v>
      </c>
      <c r="P1220">
        <v>119.14</v>
      </c>
      <c r="Q1220" t="s">
        <v>442</v>
      </c>
      <c r="R1220" t="s">
        <v>75</v>
      </c>
      <c r="W1220" t="s">
        <v>10729</v>
      </c>
      <c r="X1220" t="s">
        <v>85</v>
      </c>
    </row>
    <row r="1221" spans="1:24">
      <c r="A1221" t="s">
        <v>9</v>
      </c>
      <c r="B1221" t="s">
        <v>10</v>
      </c>
      <c r="C1221" t="s">
        <v>437</v>
      </c>
      <c r="D1221" t="s">
        <v>117</v>
      </c>
      <c r="E1221" t="s">
        <v>118</v>
      </c>
      <c r="F1221" s="54">
        <v>41590</v>
      </c>
      <c r="G1221" t="s">
        <v>119</v>
      </c>
      <c r="I1221" t="s">
        <v>438</v>
      </c>
      <c r="J1221" t="s">
        <v>132</v>
      </c>
      <c r="K1221" t="s">
        <v>439</v>
      </c>
      <c r="L1221" t="s">
        <v>440</v>
      </c>
      <c r="M1221" t="s">
        <v>441</v>
      </c>
      <c r="N1221" t="s">
        <v>85</v>
      </c>
      <c r="O1221" t="s">
        <v>85</v>
      </c>
      <c r="P1221">
        <v>-119.14</v>
      </c>
      <c r="Q1221" t="s">
        <v>442</v>
      </c>
      <c r="R1221" t="s">
        <v>75</v>
      </c>
      <c r="W1221" t="s">
        <v>10729</v>
      </c>
      <c r="X1221" t="s">
        <v>85</v>
      </c>
    </row>
    <row r="1222" spans="1:24">
      <c r="A1222" t="s">
        <v>9</v>
      </c>
      <c r="B1222" t="s">
        <v>10</v>
      </c>
      <c r="C1222" t="s">
        <v>791</v>
      </c>
      <c r="D1222" t="s">
        <v>117</v>
      </c>
      <c r="E1222" t="s">
        <v>118</v>
      </c>
      <c r="F1222" s="54">
        <v>41590</v>
      </c>
      <c r="G1222" t="s">
        <v>119</v>
      </c>
      <c r="H1222" t="s">
        <v>798</v>
      </c>
      <c r="I1222" t="s">
        <v>799</v>
      </c>
      <c r="J1222" t="s">
        <v>132</v>
      </c>
      <c r="K1222" t="s">
        <v>800</v>
      </c>
      <c r="L1222" t="s">
        <v>801</v>
      </c>
      <c r="M1222" t="s">
        <v>802</v>
      </c>
      <c r="N1222" t="s">
        <v>85</v>
      </c>
      <c r="O1222" t="s">
        <v>85</v>
      </c>
      <c r="P1222">
        <v>-71.14</v>
      </c>
      <c r="Q1222" t="s">
        <v>803</v>
      </c>
      <c r="R1222" t="s">
        <v>75</v>
      </c>
      <c r="W1222" t="s">
        <v>10729</v>
      </c>
      <c r="X1222" t="s">
        <v>85</v>
      </c>
    </row>
    <row r="1223" spans="1:24">
      <c r="A1223" t="s">
        <v>9</v>
      </c>
      <c r="B1223" t="s">
        <v>10</v>
      </c>
      <c r="C1223" t="s">
        <v>791</v>
      </c>
      <c r="D1223" t="s">
        <v>117</v>
      </c>
      <c r="E1223" t="s">
        <v>118</v>
      </c>
      <c r="F1223" s="54">
        <v>41590</v>
      </c>
      <c r="G1223" t="s">
        <v>119</v>
      </c>
      <c r="H1223" t="s">
        <v>798</v>
      </c>
      <c r="I1223" t="s">
        <v>799</v>
      </c>
      <c r="J1223" t="s">
        <v>132</v>
      </c>
      <c r="K1223" t="s">
        <v>800</v>
      </c>
      <c r="L1223" t="s">
        <v>801</v>
      </c>
      <c r="M1223" t="s">
        <v>802</v>
      </c>
      <c r="N1223" t="s">
        <v>85</v>
      </c>
      <c r="O1223" t="s">
        <v>85</v>
      </c>
      <c r="P1223">
        <v>-37463.07</v>
      </c>
      <c r="Q1223" t="s">
        <v>803</v>
      </c>
      <c r="R1223" t="s">
        <v>75</v>
      </c>
      <c r="W1223" t="s">
        <v>10729</v>
      </c>
      <c r="X1223" t="s">
        <v>85</v>
      </c>
    </row>
    <row r="1224" spans="1:24">
      <c r="A1224" t="s">
        <v>9</v>
      </c>
      <c r="B1224" t="s">
        <v>10</v>
      </c>
      <c r="C1224" t="s">
        <v>791</v>
      </c>
      <c r="D1224" t="s">
        <v>117</v>
      </c>
      <c r="E1224" t="s">
        <v>118</v>
      </c>
      <c r="F1224" s="54">
        <v>41590</v>
      </c>
      <c r="G1224" t="s">
        <v>119</v>
      </c>
      <c r="H1224" t="s">
        <v>792</v>
      </c>
      <c r="I1224" t="s">
        <v>793</v>
      </c>
      <c r="J1224" t="s">
        <v>132</v>
      </c>
      <c r="K1224" t="s">
        <v>794</v>
      </c>
      <c r="L1224" t="s">
        <v>795</v>
      </c>
      <c r="M1224" t="s">
        <v>796</v>
      </c>
      <c r="N1224" t="s">
        <v>85</v>
      </c>
      <c r="O1224" t="s">
        <v>85</v>
      </c>
      <c r="P1224">
        <v>66481.56</v>
      </c>
      <c r="Q1224" t="s">
        <v>797</v>
      </c>
      <c r="R1224" t="s">
        <v>75</v>
      </c>
      <c r="W1224" t="s">
        <v>10729</v>
      </c>
      <c r="X1224" t="s">
        <v>85</v>
      </c>
    </row>
    <row r="1225" spans="1:24">
      <c r="A1225" t="s">
        <v>3</v>
      </c>
      <c r="B1225" t="s">
        <v>113</v>
      </c>
      <c r="C1225" t="s">
        <v>2225</v>
      </c>
      <c r="D1225" t="s">
        <v>117</v>
      </c>
      <c r="E1225" t="s">
        <v>118</v>
      </c>
      <c r="F1225" s="54">
        <v>41606</v>
      </c>
      <c r="G1225" t="s">
        <v>119</v>
      </c>
      <c r="I1225" t="s">
        <v>4566</v>
      </c>
      <c r="J1225" t="s">
        <v>73</v>
      </c>
      <c r="K1225" t="s">
        <v>4567</v>
      </c>
      <c r="L1225" t="s">
        <v>75</v>
      </c>
      <c r="M1225" t="s">
        <v>122</v>
      </c>
      <c r="N1225" t="s">
        <v>85</v>
      </c>
      <c r="O1225" t="s">
        <v>85</v>
      </c>
      <c r="P1225">
        <v>16296.0849</v>
      </c>
      <c r="Q1225" t="s">
        <v>4568</v>
      </c>
      <c r="R1225" t="s">
        <v>75</v>
      </c>
      <c r="W1225" t="s">
        <v>10729</v>
      </c>
      <c r="X1225" t="s">
        <v>10737</v>
      </c>
    </row>
    <row r="1226" spans="1:24">
      <c r="A1226" t="s">
        <v>3</v>
      </c>
      <c r="B1226" t="s">
        <v>13</v>
      </c>
      <c r="C1226" t="s">
        <v>217</v>
      </c>
      <c r="D1226" t="s">
        <v>117</v>
      </c>
      <c r="E1226" t="s">
        <v>118</v>
      </c>
      <c r="F1226" s="54">
        <v>41606</v>
      </c>
      <c r="G1226" t="s">
        <v>119</v>
      </c>
      <c r="H1226" t="s">
        <v>3119</v>
      </c>
      <c r="I1226" t="s">
        <v>3266</v>
      </c>
      <c r="J1226" t="s">
        <v>73</v>
      </c>
      <c r="K1226" t="s">
        <v>3267</v>
      </c>
      <c r="L1226" t="s">
        <v>5709</v>
      </c>
      <c r="M1226" t="s">
        <v>5710</v>
      </c>
      <c r="N1226" t="s">
        <v>85</v>
      </c>
      <c r="O1226" t="s">
        <v>85</v>
      </c>
      <c r="P1226">
        <v>5773.2112999999999</v>
      </c>
      <c r="Q1226" t="s">
        <v>3270</v>
      </c>
      <c r="R1226" t="s">
        <v>75</v>
      </c>
      <c r="W1226" t="s">
        <v>10729</v>
      </c>
      <c r="X1226" t="s">
        <v>85</v>
      </c>
    </row>
    <row r="1227" spans="1:24">
      <c r="A1227" t="s">
        <v>3</v>
      </c>
      <c r="B1227" t="s">
        <v>13</v>
      </c>
      <c r="C1227" t="s">
        <v>217</v>
      </c>
      <c r="D1227" t="s">
        <v>117</v>
      </c>
      <c r="E1227" t="s">
        <v>118</v>
      </c>
      <c r="F1227" s="54">
        <v>41606</v>
      </c>
      <c r="G1227" t="s">
        <v>72</v>
      </c>
      <c r="I1227" t="s">
        <v>3271</v>
      </c>
      <c r="J1227" t="s">
        <v>73</v>
      </c>
      <c r="K1227" t="s">
        <v>3272</v>
      </c>
      <c r="L1227" t="s">
        <v>4560</v>
      </c>
      <c r="M1227" t="s">
        <v>4561</v>
      </c>
      <c r="N1227" t="s">
        <v>85</v>
      </c>
      <c r="O1227" t="s">
        <v>85</v>
      </c>
      <c r="P1227">
        <v>4944.4678000000004</v>
      </c>
      <c r="Q1227" t="s">
        <v>3273</v>
      </c>
      <c r="R1227" t="s">
        <v>75</v>
      </c>
      <c r="W1227" t="s">
        <v>10729</v>
      </c>
      <c r="X1227" t="s">
        <v>85</v>
      </c>
    </row>
    <row r="1228" spans="1:24">
      <c r="A1228" t="s">
        <v>9</v>
      </c>
      <c r="B1228" t="s">
        <v>14</v>
      </c>
      <c r="C1228" t="s">
        <v>14</v>
      </c>
      <c r="D1228" t="s">
        <v>117</v>
      </c>
      <c r="E1228" t="s">
        <v>118</v>
      </c>
      <c r="F1228" s="54">
        <v>41599</v>
      </c>
      <c r="G1228" t="s">
        <v>125</v>
      </c>
      <c r="H1228" t="s">
        <v>208</v>
      </c>
      <c r="I1228" t="s">
        <v>5711</v>
      </c>
      <c r="J1228" t="s">
        <v>132</v>
      </c>
      <c r="K1228" t="s">
        <v>5712</v>
      </c>
      <c r="L1228" t="s">
        <v>211</v>
      </c>
      <c r="M1228" t="s">
        <v>212</v>
      </c>
      <c r="N1228" t="s">
        <v>85</v>
      </c>
      <c r="O1228" t="s">
        <v>85</v>
      </c>
      <c r="P1228">
        <v>-2495.6</v>
      </c>
      <c r="Q1228" t="s">
        <v>5713</v>
      </c>
      <c r="R1228" t="s">
        <v>75</v>
      </c>
      <c r="S1228" t="s">
        <v>215</v>
      </c>
      <c r="T1228" t="s">
        <v>216</v>
      </c>
      <c r="U1228" t="s">
        <v>179</v>
      </c>
      <c r="V1228" t="s">
        <v>179</v>
      </c>
      <c r="W1228" t="s">
        <v>10729</v>
      </c>
      <c r="X1228" t="s">
        <v>85</v>
      </c>
    </row>
    <row r="1229" spans="1:24">
      <c r="A1229" t="s">
        <v>9</v>
      </c>
      <c r="B1229" t="s">
        <v>14</v>
      </c>
      <c r="C1229" t="s">
        <v>14</v>
      </c>
      <c r="D1229" t="s">
        <v>117</v>
      </c>
      <c r="E1229" t="s">
        <v>118</v>
      </c>
      <c r="F1229" s="54">
        <v>41599</v>
      </c>
      <c r="G1229" t="s">
        <v>72</v>
      </c>
      <c r="I1229" t="s">
        <v>3538</v>
      </c>
      <c r="J1229" t="s">
        <v>132</v>
      </c>
      <c r="K1229" t="s">
        <v>3539</v>
      </c>
      <c r="L1229" t="s">
        <v>1961</v>
      </c>
      <c r="M1229" t="s">
        <v>1962</v>
      </c>
      <c r="N1229" t="s">
        <v>85</v>
      </c>
      <c r="O1229" t="s">
        <v>199</v>
      </c>
      <c r="P1229">
        <v>-16650</v>
      </c>
      <c r="Q1229" t="s">
        <v>1963</v>
      </c>
      <c r="R1229" t="s">
        <v>75</v>
      </c>
      <c r="S1229" t="s">
        <v>155</v>
      </c>
      <c r="T1229" t="s">
        <v>156</v>
      </c>
      <c r="U1229" t="s">
        <v>450</v>
      </c>
      <c r="V1229" t="s">
        <v>451</v>
      </c>
      <c r="W1229" t="s">
        <v>10729</v>
      </c>
      <c r="X1229" t="s">
        <v>10739</v>
      </c>
    </row>
    <row r="1230" spans="1:24">
      <c r="A1230" t="s">
        <v>9</v>
      </c>
      <c r="B1230" t="s">
        <v>14</v>
      </c>
      <c r="C1230" t="s">
        <v>14</v>
      </c>
      <c r="D1230" t="s">
        <v>117</v>
      </c>
      <c r="E1230" t="s">
        <v>118</v>
      </c>
      <c r="F1230" s="54">
        <v>41599</v>
      </c>
      <c r="G1230" t="s">
        <v>125</v>
      </c>
      <c r="H1230" t="s">
        <v>208</v>
      </c>
      <c r="I1230" t="s">
        <v>5714</v>
      </c>
      <c r="J1230" t="s">
        <v>132</v>
      </c>
      <c r="K1230" t="s">
        <v>5715</v>
      </c>
      <c r="L1230" t="s">
        <v>211</v>
      </c>
      <c r="M1230" t="s">
        <v>212</v>
      </c>
      <c r="N1230" t="s">
        <v>85</v>
      </c>
      <c r="O1230" t="s">
        <v>85</v>
      </c>
      <c r="P1230">
        <v>-623.9</v>
      </c>
      <c r="Q1230" t="s">
        <v>5716</v>
      </c>
      <c r="R1230" t="s">
        <v>75</v>
      </c>
      <c r="S1230" t="s">
        <v>215</v>
      </c>
      <c r="T1230" t="s">
        <v>216</v>
      </c>
      <c r="U1230" t="s">
        <v>179</v>
      </c>
      <c r="V1230" t="s">
        <v>179</v>
      </c>
      <c r="W1230" t="s">
        <v>10729</v>
      </c>
      <c r="X1230" t="s">
        <v>85</v>
      </c>
    </row>
    <row r="1231" spans="1:24">
      <c r="A1231" t="s">
        <v>9</v>
      </c>
      <c r="B1231" t="s">
        <v>14</v>
      </c>
      <c r="C1231" t="s">
        <v>14</v>
      </c>
      <c r="D1231" t="s">
        <v>117</v>
      </c>
      <c r="E1231" t="s">
        <v>118</v>
      </c>
      <c r="F1231" s="54">
        <v>41599</v>
      </c>
      <c r="G1231" t="s">
        <v>125</v>
      </c>
      <c r="H1231" t="s">
        <v>208</v>
      </c>
      <c r="I1231" t="s">
        <v>5717</v>
      </c>
      <c r="J1231" t="s">
        <v>132</v>
      </c>
      <c r="K1231" t="s">
        <v>5718</v>
      </c>
      <c r="L1231" t="s">
        <v>211</v>
      </c>
      <c r="M1231" t="s">
        <v>212</v>
      </c>
      <c r="N1231" t="s">
        <v>85</v>
      </c>
      <c r="O1231" t="s">
        <v>85</v>
      </c>
      <c r="P1231">
        <v>-935.85</v>
      </c>
      <c r="Q1231" t="s">
        <v>5719</v>
      </c>
      <c r="R1231" t="s">
        <v>75</v>
      </c>
      <c r="S1231" t="s">
        <v>215</v>
      </c>
      <c r="T1231" t="s">
        <v>216</v>
      </c>
      <c r="U1231" t="s">
        <v>179</v>
      </c>
      <c r="V1231" t="s">
        <v>179</v>
      </c>
      <c r="W1231" t="s">
        <v>10729</v>
      </c>
      <c r="X1231" t="s">
        <v>85</v>
      </c>
    </row>
    <row r="1232" spans="1:24">
      <c r="A1232" t="s">
        <v>9</v>
      </c>
      <c r="B1232" t="s">
        <v>14</v>
      </c>
      <c r="C1232" t="s">
        <v>14</v>
      </c>
      <c r="D1232" t="s">
        <v>117</v>
      </c>
      <c r="E1232" t="s">
        <v>118</v>
      </c>
      <c r="F1232" s="54">
        <v>41599</v>
      </c>
      <c r="G1232" t="s">
        <v>125</v>
      </c>
      <c r="H1232" t="s">
        <v>208</v>
      </c>
      <c r="I1232" t="s">
        <v>5720</v>
      </c>
      <c r="J1232" t="s">
        <v>132</v>
      </c>
      <c r="K1232" t="s">
        <v>5721</v>
      </c>
      <c r="L1232" t="s">
        <v>211</v>
      </c>
      <c r="M1232" t="s">
        <v>212</v>
      </c>
      <c r="N1232" t="s">
        <v>85</v>
      </c>
      <c r="O1232" t="s">
        <v>85</v>
      </c>
      <c r="P1232">
        <v>-2495.6</v>
      </c>
      <c r="Q1232" t="s">
        <v>5722</v>
      </c>
      <c r="R1232" t="s">
        <v>75</v>
      </c>
      <c r="S1232" t="s">
        <v>215</v>
      </c>
      <c r="T1232" t="s">
        <v>216</v>
      </c>
      <c r="U1232" t="s">
        <v>179</v>
      </c>
      <c r="V1232" t="s">
        <v>179</v>
      </c>
      <c r="W1232" t="s">
        <v>10729</v>
      </c>
      <c r="X1232" t="s">
        <v>85</v>
      </c>
    </row>
    <row r="1233" spans="1:24">
      <c r="A1233" t="s">
        <v>3</v>
      </c>
      <c r="B1233" t="s">
        <v>13</v>
      </c>
      <c r="C1233" t="s">
        <v>217</v>
      </c>
      <c r="D1233" t="s">
        <v>117</v>
      </c>
      <c r="E1233" t="s">
        <v>118</v>
      </c>
      <c r="F1233" s="54">
        <v>41592</v>
      </c>
      <c r="G1233" t="s">
        <v>119</v>
      </c>
      <c r="I1233" t="s">
        <v>716</v>
      </c>
      <c r="J1233" t="s">
        <v>73</v>
      </c>
      <c r="K1233" t="s">
        <v>717</v>
      </c>
      <c r="L1233" t="s">
        <v>718</v>
      </c>
      <c r="M1233" t="s">
        <v>719</v>
      </c>
      <c r="N1233" t="s">
        <v>85</v>
      </c>
      <c r="O1233" t="s">
        <v>85</v>
      </c>
      <c r="P1233">
        <v>23011.787400000001</v>
      </c>
      <c r="Q1233" t="s">
        <v>720</v>
      </c>
      <c r="R1233" t="s">
        <v>75</v>
      </c>
      <c r="W1233" t="s">
        <v>10729</v>
      </c>
      <c r="X1233" t="s">
        <v>85</v>
      </c>
    </row>
    <row r="1234" spans="1:24">
      <c r="A1234" t="s">
        <v>3</v>
      </c>
      <c r="B1234" t="s">
        <v>115</v>
      </c>
      <c r="C1234" t="s">
        <v>619</v>
      </c>
      <c r="D1234" t="s">
        <v>117</v>
      </c>
      <c r="E1234" t="s">
        <v>118</v>
      </c>
      <c r="F1234" s="54">
        <v>41592</v>
      </c>
      <c r="G1234" t="s">
        <v>72</v>
      </c>
      <c r="I1234" t="s">
        <v>620</v>
      </c>
      <c r="J1234" t="s">
        <v>73</v>
      </c>
      <c r="K1234" t="s">
        <v>621</v>
      </c>
      <c r="L1234" t="s">
        <v>622</v>
      </c>
      <c r="M1234" t="s">
        <v>623</v>
      </c>
      <c r="N1234" t="s">
        <v>85</v>
      </c>
      <c r="O1234" t="s">
        <v>85</v>
      </c>
      <c r="P1234">
        <v>75.400000000000006</v>
      </c>
      <c r="Q1234" t="s">
        <v>624</v>
      </c>
      <c r="R1234" t="s">
        <v>75</v>
      </c>
      <c r="W1234" t="s">
        <v>10729</v>
      </c>
      <c r="X1234" t="s">
        <v>85</v>
      </c>
    </row>
    <row r="1235" spans="1:24">
      <c r="A1235" t="s">
        <v>3</v>
      </c>
      <c r="B1235" t="s">
        <v>115</v>
      </c>
      <c r="C1235" t="s">
        <v>619</v>
      </c>
      <c r="D1235" t="s">
        <v>117</v>
      </c>
      <c r="E1235" t="s">
        <v>118</v>
      </c>
      <c r="F1235" s="54">
        <v>41592</v>
      </c>
      <c r="G1235" t="s">
        <v>72</v>
      </c>
      <c r="I1235" t="s">
        <v>620</v>
      </c>
      <c r="J1235" t="s">
        <v>73</v>
      </c>
      <c r="K1235" t="s">
        <v>621</v>
      </c>
      <c r="L1235" t="s">
        <v>622</v>
      </c>
      <c r="M1235" t="s">
        <v>623</v>
      </c>
      <c r="N1235" t="s">
        <v>85</v>
      </c>
      <c r="O1235" t="s">
        <v>85</v>
      </c>
      <c r="P1235">
        <v>5680</v>
      </c>
      <c r="Q1235" t="s">
        <v>624</v>
      </c>
      <c r="R1235" t="s">
        <v>75</v>
      </c>
      <c r="W1235" t="s">
        <v>10729</v>
      </c>
      <c r="X1235" t="s">
        <v>85</v>
      </c>
    </row>
    <row r="1236" spans="1:24">
      <c r="A1236" t="s">
        <v>3</v>
      </c>
      <c r="B1236" t="s">
        <v>115</v>
      </c>
      <c r="C1236" t="s">
        <v>619</v>
      </c>
      <c r="D1236" t="s">
        <v>117</v>
      </c>
      <c r="E1236" t="s">
        <v>118</v>
      </c>
      <c r="F1236" s="54">
        <v>41592</v>
      </c>
      <c r="G1236" t="s">
        <v>72</v>
      </c>
      <c r="I1236" t="s">
        <v>620</v>
      </c>
      <c r="J1236" t="s">
        <v>73</v>
      </c>
      <c r="K1236" t="s">
        <v>621</v>
      </c>
      <c r="L1236" t="s">
        <v>622</v>
      </c>
      <c r="M1236" t="s">
        <v>623</v>
      </c>
      <c r="N1236" t="s">
        <v>85</v>
      </c>
      <c r="O1236" t="s">
        <v>85</v>
      </c>
      <c r="P1236">
        <v>22736.92</v>
      </c>
      <c r="Q1236" t="s">
        <v>624</v>
      </c>
      <c r="R1236" t="s">
        <v>75</v>
      </c>
      <c r="W1236" t="s">
        <v>10729</v>
      </c>
      <c r="X1236" t="s">
        <v>85</v>
      </c>
    </row>
    <row r="1237" spans="1:24">
      <c r="A1237" t="s">
        <v>5</v>
      </c>
      <c r="B1237" t="s">
        <v>17</v>
      </c>
      <c r="C1237" t="s">
        <v>17</v>
      </c>
      <c r="D1237" t="s">
        <v>117</v>
      </c>
      <c r="E1237" t="s">
        <v>118</v>
      </c>
      <c r="F1237" s="54">
        <v>41605</v>
      </c>
      <c r="G1237" t="s">
        <v>72</v>
      </c>
      <c r="I1237" t="s">
        <v>3378</v>
      </c>
      <c r="J1237" t="s">
        <v>74</v>
      </c>
      <c r="K1237" t="s">
        <v>1393</v>
      </c>
      <c r="L1237" t="s">
        <v>238</v>
      </c>
      <c r="M1237" t="s">
        <v>76</v>
      </c>
      <c r="N1237" t="s">
        <v>85</v>
      </c>
      <c r="O1237" t="s">
        <v>1004</v>
      </c>
      <c r="P1237">
        <v>-7527.6108000000004</v>
      </c>
      <c r="Q1237" t="s">
        <v>1394</v>
      </c>
      <c r="R1237" t="s">
        <v>75</v>
      </c>
      <c r="W1237" t="s">
        <v>10729</v>
      </c>
      <c r="X1237" t="s">
        <v>10739</v>
      </c>
    </row>
    <row r="1238" spans="1:24">
      <c r="A1238" t="s">
        <v>3</v>
      </c>
      <c r="B1238" t="s">
        <v>115</v>
      </c>
      <c r="C1238" t="s">
        <v>619</v>
      </c>
      <c r="D1238" t="s">
        <v>117</v>
      </c>
      <c r="E1238" t="s">
        <v>118</v>
      </c>
      <c r="F1238" s="54">
        <v>41592</v>
      </c>
      <c r="G1238" t="s">
        <v>119</v>
      </c>
      <c r="I1238" t="s">
        <v>630</v>
      </c>
      <c r="J1238" t="s">
        <v>73</v>
      </c>
      <c r="K1238" t="s">
        <v>631</v>
      </c>
      <c r="L1238" t="s">
        <v>632</v>
      </c>
      <c r="M1238" t="s">
        <v>633</v>
      </c>
      <c r="N1238" t="s">
        <v>85</v>
      </c>
      <c r="O1238" t="s">
        <v>85</v>
      </c>
      <c r="P1238">
        <v>3960</v>
      </c>
      <c r="Q1238" t="s">
        <v>634</v>
      </c>
      <c r="R1238" t="s">
        <v>75</v>
      </c>
      <c r="W1238" t="s">
        <v>10729</v>
      </c>
      <c r="X1238" t="s">
        <v>85</v>
      </c>
    </row>
    <row r="1239" spans="1:24">
      <c r="A1239" t="s">
        <v>5</v>
      </c>
      <c r="B1239" t="s">
        <v>17</v>
      </c>
      <c r="C1239" t="s">
        <v>17</v>
      </c>
      <c r="D1239" t="s">
        <v>117</v>
      </c>
      <c r="E1239" t="s">
        <v>118</v>
      </c>
      <c r="F1239" s="54">
        <v>41605</v>
      </c>
      <c r="G1239" t="s">
        <v>72</v>
      </c>
      <c r="I1239" t="s">
        <v>3386</v>
      </c>
      <c r="J1239" t="s">
        <v>74</v>
      </c>
      <c r="K1239" t="s">
        <v>1393</v>
      </c>
      <c r="L1239" t="s">
        <v>238</v>
      </c>
      <c r="M1239" t="s">
        <v>76</v>
      </c>
      <c r="N1239" t="s">
        <v>85</v>
      </c>
      <c r="O1239" t="s">
        <v>1004</v>
      </c>
      <c r="P1239">
        <v>7527.6108000000004</v>
      </c>
      <c r="Q1239" t="s">
        <v>1394</v>
      </c>
      <c r="R1239" t="s">
        <v>75</v>
      </c>
      <c r="W1239" t="s">
        <v>10730</v>
      </c>
      <c r="X1239" t="s">
        <v>10739</v>
      </c>
    </row>
    <row r="1240" spans="1:24">
      <c r="A1240" t="s">
        <v>9</v>
      </c>
      <c r="B1240" t="s">
        <v>14</v>
      </c>
      <c r="C1240" t="s">
        <v>14</v>
      </c>
      <c r="D1240" t="s">
        <v>117</v>
      </c>
      <c r="E1240" t="s">
        <v>118</v>
      </c>
      <c r="F1240" s="54">
        <v>41596</v>
      </c>
      <c r="G1240" t="s">
        <v>290</v>
      </c>
      <c r="H1240" t="s">
        <v>443</v>
      </c>
      <c r="I1240" t="s">
        <v>2145</v>
      </c>
      <c r="J1240" t="s">
        <v>132</v>
      </c>
      <c r="K1240" t="s">
        <v>445</v>
      </c>
      <c r="L1240" t="s">
        <v>446</v>
      </c>
      <c r="M1240" t="s">
        <v>447</v>
      </c>
      <c r="N1240" t="s">
        <v>85</v>
      </c>
      <c r="O1240" t="s">
        <v>199</v>
      </c>
      <c r="P1240">
        <v>-2175.81</v>
      </c>
      <c r="Q1240" t="s">
        <v>448</v>
      </c>
      <c r="R1240" t="s">
        <v>75</v>
      </c>
      <c r="S1240" t="s">
        <v>155</v>
      </c>
      <c r="T1240" t="s">
        <v>449</v>
      </c>
      <c r="U1240" t="s">
        <v>450</v>
      </c>
      <c r="V1240" t="s">
        <v>451</v>
      </c>
      <c r="W1240" t="s">
        <v>10729</v>
      </c>
      <c r="X1240" t="s">
        <v>10739</v>
      </c>
    </row>
    <row r="1241" spans="1:24">
      <c r="A1241" t="s">
        <v>5</v>
      </c>
      <c r="B1241" t="s">
        <v>17</v>
      </c>
      <c r="C1241" t="s">
        <v>17</v>
      </c>
      <c r="D1241" t="s">
        <v>117</v>
      </c>
      <c r="E1241" t="s">
        <v>118</v>
      </c>
      <c r="F1241" s="54">
        <v>41605</v>
      </c>
      <c r="G1241" t="s">
        <v>72</v>
      </c>
      <c r="I1241" t="s">
        <v>3386</v>
      </c>
      <c r="J1241" t="s">
        <v>74</v>
      </c>
      <c r="K1241" t="s">
        <v>1393</v>
      </c>
      <c r="L1241" t="s">
        <v>238</v>
      </c>
      <c r="M1241" t="s">
        <v>76</v>
      </c>
      <c r="N1241" t="s">
        <v>85</v>
      </c>
      <c r="O1241" t="s">
        <v>1004</v>
      </c>
      <c r="P1241">
        <v>645.22389999999996</v>
      </c>
      <c r="Q1241" t="s">
        <v>1394</v>
      </c>
      <c r="R1241" t="s">
        <v>75</v>
      </c>
      <c r="W1241" t="s">
        <v>10730</v>
      </c>
      <c r="X1241" t="s">
        <v>10739</v>
      </c>
    </row>
    <row r="1242" spans="1:24">
      <c r="A1242" t="s">
        <v>9</v>
      </c>
      <c r="B1242" t="s">
        <v>14</v>
      </c>
      <c r="C1242" t="s">
        <v>14</v>
      </c>
      <c r="D1242" t="s">
        <v>117</v>
      </c>
      <c r="E1242" t="s">
        <v>118</v>
      </c>
      <c r="F1242" s="54">
        <v>41596</v>
      </c>
      <c r="G1242" t="s">
        <v>290</v>
      </c>
      <c r="H1242" t="s">
        <v>443</v>
      </c>
      <c r="I1242" t="s">
        <v>2145</v>
      </c>
      <c r="J1242" t="s">
        <v>132</v>
      </c>
      <c r="K1242" t="s">
        <v>445</v>
      </c>
      <c r="L1242" t="s">
        <v>446</v>
      </c>
      <c r="M1242" t="s">
        <v>447</v>
      </c>
      <c r="N1242" t="s">
        <v>85</v>
      </c>
      <c r="O1242" t="s">
        <v>199</v>
      </c>
      <c r="P1242">
        <v>-7252.7</v>
      </c>
      <c r="Q1242" t="s">
        <v>448</v>
      </c>
      <c r="R1242" t="s">
        <v>75</v>
      </c>
      <c r="S1242" t="s">
        <v>155</v>
      </c>
      <c r="T1242" t="s">
        <v>449</v>
      </c>
      <c r="U1242" t="s">
        <v>450</v>
      </c>
      <c r="V1242" t="s">
        <v>451</v>
      </c>
      <c r="W1242" t="s">
        <v>10729</v>
      </c>
      <c r="X1242" t="s">
        <v>10739</v>
      </c>
    </row>
    <row r="1243" spans="1:24">
      <c r="A1243" t="s">
        <v>5</v>
      </c>
      <c r="B1243" t="s">
        <v>17</v>
      </c>
      <c r="C1243" t="s">
        <v>17</v>
      </c>
      <c r="D1243" t="s">
        <v>117</v>
      </c>
      <c r="E1243" t="s">
        <v>118</v>
      </c>
      <c r="F1243" s="54">
        <v>41605</v>
      </c>
      <c r="G1243" t="s">
        <v>72</v>
      </c>
      <c r="I1243" t="s">
        <v>3378</v>
      </c>
      <c r="J1243" t="s">
        <v>74</v>
      </c>
      <c r="K1243" t="s">
        <v>1393</v>
      </c>
      <c r="L1243" t="s">
        <v>238</v>
      </c>
      <c r="M1243" t="s">
        <v>76</v>
      </c>
      <c r="N1243" t="s">
        <v>85</v>
      </c>
      <c r="O1243" t="s">
        <v>1004</v>
      </c>
      <c r="P1243">
        <v>-645.22389999999996</v>
      </c>
      <c r="Q1243" t="s">
        <v>1394</v>
      </c>
      <c r="R1243" t="s">
        <v>75</v>
      </c>
      <c r="W1243" t="s">
        <v>10729</v>
      </c>
      <c r="X1243" t="s">
        <v>10739</v>
      </c>
    </row>
    <row r="1244" spans="1:24">
      <c r="A1244" t="s">
        <v>3</v>
      </c>
      <c r="B1244" t="s">
        <v>115</v>
      </c>
      <c r="C1244" t="s">
        <v>619</v>
      </c>
      <c r="D1244" t="s">
        <v>117</v>
      </c>
      <c r="E1244" t="s">
        <v>118</v>
      </c>
      <c r="F1244" s="54">
        <v>41592</v>
      </c>
      <c r="G1244" t="s">
        <v>72</v>
      </c>
      <c r="I1244" t="s">
        <v>620</v>
      </c>
      <c r="J1244" t="s">
        <v>73</v>
      </c>
      <c r="K1244" t="s">
        <v>621</v>
      </c>
      <c r="L1244" t="s">
        <v>622</v>
      </c>
      <c r="M1244" t="s">
        <v>623</v>
      </c>
      <c r="N1244" t="s">
        <v>85</v>
      </c>
      <c r="O1244" t="s">
        <v>85</v>
      </c>
      <c r="P1244">
        <v>67.08</v>
      </c>
      <c r="Q1244" t="s">
        <v>624</v>
      </c>
      <c r="R1244" t="s">
        <v>75</v>
      </c>
      <c r="W1244" t="s">
        <v>10729</v>
      </c>
      <c r="X1244" t="s">
        <v>85</v>
      </c>
    </row>
    <row r="1245" spans="1:24">
      <c r="A1245" t="s">
        <v>5</v>
      </c>
      <c r="B1245" t="s">
        <v>17</v>
      </c>
      <c r="C1245" t="s">
        <v>17</v>
      </c>
      <c r="D1245" t="s">
        <v>117</v>
      </c>
      <c r="E1245" t="s">
        <v>118</v>
      </c>
      <c r="F1245" s="54">
        <v>41605</v>
      </c>
      <c r="G1245" t="s">
        <v>290</v>
      </c>
      <c r="I1245" t="s">
        <v>3380</v>
      </c>
      <c r="J1245" t="s">
        <v>74</v>
      </c>
      <c r="K1245" t="s">
        <v>3376</v>
      </c>
      <c r="L1245" t="s">
        <v>238</v>
      </c>
      <c r="M1245" t="s">
        <v>76</v>
      </c>
      <c r="N1245" t="s">
        <v>85</v>
      </c>
      <c r="O1245" t="s">
        <v>1004</v>
      </c>
      <c r="P1245">
        <v>10.265499999999999</v>
      </c>
      <c r="Q1245" t="s">
        <v>3377</v>
      </c>
      <c r="R1245" t="s">
        <v>75</v>
      </c>
      <c r="W1245" t="s">
        <v>10729</v>
      </c>
      <c r="X1245" t="s">
        <v>10739</v>
      </c>
    </row>
    <row r="1246" spans="1:24">
      <c r="A1246" t="s">
        <v>9</v>
      </c>
      <c r="B1246" t="s">
        <v>15</v>
      </c>
      <c r="C1246" t="s">
        <v>15</v>
      </c>
      <c r="D1246" t="s">
        <v>117</v>
      </c>
      <c r="E1246" t="s">
        <v>118</v>
      </c>
      <c r="F1246" s="54">
        <v>41593</v>
      </c>
      <c r="G1246" t="s">
        <v>290</v>
      </c>
      <c r="H1246" t="s">
        <v>1420</v>
      </c>
      <c r="I1246" t="s">
        <v>2403</v>
      </c>
      <c r="J1246" t="s">
        <v>132</v>
      </c>
      <c r="K1246" t="s">
        <v>2404</v>
      </c>
      <c r="L1246" t="s">
        <v>1423</v>
      </c>
      <c r="M1246" t="s">
        <v>1424</v>
      </c>
      <c r="N1246" t="s">
        <v>213</v>
      </c>
      <c r="O1246" t="s">
        <v>85</v>
      </c>
      <c r="P1246">
        <v>4556.0882000000001</v>
      </c>
      <c r="Q1246" t="s">
        <v>2405</v>
      </c>
      <c r="R1246" t="s">
        <v>75</v>
      </c>
      <c r="W1246" t="s">
        <v>10729</v>
      </c>
      <c r="X1246" t="s">
        <v>85</v>
      </c>
    </row>
    <row r="1247" spans="1:24">
      <c r="A1247" t="s">
        <v>5</v>
      </c>
      <c r="B1247" t="s">
        <v>17</v>
      </c>
      <c r="C1247" t="s">
        <v>17</v>
      </c>
      <c r="D1247" t="s">
        <v>117</v>
      </c>
      <c r="E1247" t="s">
        <v>118</v>
      </c>
      <c r="F1247" s="54">
        <v>41605</v>
      </c>
      <c r="G1247" t="s">
        <v>290</v>
      </c>
      <c r="I1247" t="s">
        <v>3392</v>
      </c>
      <c r="J1247" t="s">
        <v>74</v>
      </c>
      <c r="K1247" t="s">
        <v>3376</v>
      </c>
      <c r="L1247" t="s">
        <v>238</v>
      </c>
      <c r="M1247" t="s">
        <v>76</v>
      </c>
      <c r="N1247" t="s">
        <v>85</v>
      </c>
      <c r="O1247" t="s">
        <v>1004</v>
      </c>
      <c r="P1247">
        <v>-10.265499999999999</v>
      </c>
      <c r="Q1247" t="s">
        <v>3377</v>
      </c>
      <c r="R1247" t="s">
        <v>75</v>
      </c>
      <c r="W1247" t="s">
        <v>10729</v>
      </c>
      <c r="X1247" t="s">
        <v>10739</v>
      </c>
    </row>
    <row r="1248" spans="1:24">
      <c r="A1248" t="s">
        <v>9</v>
      </c>
      <c r="B1248" t="s">
        <v>15</v>
      </c>
      <c r="C1248" t="s">
        <v>15</v>
      </c>
      <c r="D1248" t="s">
        <v>117</v>
      </c>
      <c r="E1248" t="s">
        <v>118</v>
      </c>
      <c r="F1248" s="54">
        <v>41593</v>
      </c>
      <c r="G1248" t="s">
        <v>72</v>
      </c>
      <c r="H1248" t="s">
        <v>188</v>
      </c>
      <c r="I1248" t="s">
        <v>2400</v>
      </c>
      <c r="J1248" t="s">
        <v>132</v>
      </c>
      <c r="K1248" t="s">
        <v>2401</v>
      </c>
      <c r="L1248" t="s">
        <v>191</v>
      </c>
      <c r="M1248" t="s">
        <v>192</v>
      </c>
      <c r="N1248" t="s">
        <v>85</v>
      </c>
      <c r="O1248" t="s">
        <v>85</v>
      </c>
      <c r="P1248">
        <v>48.3797</v>
      </c>
      <c r="Q1248" t="s">
        <v>2402</v>
      </c>
      <c r="R1248" t="s">
        <v>75</v>
      </c>
      <c r="W1248" t="s">
        <v>10729</v>
      </c>
      <c r="X1248" t="s">
        <v>85</v>
      </c>
    </row>
    <row r="1249" spans="1:24">
      <c r="A1249" t="s">
        <v>5</v>
      </c>
      <c r="B1249" t="s">
        <v>17</v>
      </c>
      <c r="C1249" t="s">
        <v>17</v>
      </c>
      <c r="D1249" t="s">
        <v>117</v>
      </c>
      <c r="E1249" t="s">
        <v>118</v>
      </c>
      <c r="F1249" s="54">
        <v>41605</v>
      </c>
      <c r="G1249" t="s">
        <v>5650</v>
      </c>
      <c r="I1249" t="s">
        <v>5723</v>
      </c>
      <c r="J1249" t="s">
        <v>74</v>
      </c>
      <c r="K1249" t="s">
        <v>3376</v>
      </c>
      <c r="L1249" t="s">
        <v>238</v>
      </c>
      <c r="M1249" t="s">
        <v>76</v>
      </c>
      <c r="N1249" t="s">
        <v>85</v>
      </c>
      <c r="O1249" t="s">
        <v>1004</v>
      </c>
      <c r="P1249">
        <v>-5.0522</v>
      </c>
      <c r="Q1249" t="s">
        <v>3377</v>
      </c>
      <c r="R1249" t="s">
        <v>75</v>
      </c>
      <c r="W1249" t="s">
        <v>10729</v>
      </c>
      <c r="X1249" t="s">
        <v>10739</v>
      </c>
    </row>
    <row r="1250" spans="1:24">
      <c r="A1250" t="s">
        <v>9</v>
      </c>
      <c r="B1250" t="s">
        <v>15</v>
      </c>
      <c r="C1250" t="s">
        <v>15</v>
      </c>
      <c r="D1250" t="s">
        <v>117</v>
      </c>
      <c r="E1250" t="s">
        <v>118</v>
      </c>
      <c r="F1250" s="54">
        <v>41593</v>
      </c>
      <c r="G1250" t="s">
        <v>290</v>
      </c>
      <c r="H1250" t="s">
        <v>1420</v>
      </c>
      <c r="I1250" t="s">
        <v>2403</v>
      </c>
      <c r="J1250" t="s">
        <v>132</v>
      </c>
      <c r="K1250" t="s">
        <v>2404</v>
      </c>
      <c r="L1250" t="s">
        <v>1423</v>
      </c>
      <c r="M1250" t="s">
        <v>1424</v>
      </c>
      <c r="N1250" t="s">
        <v>213</v>
      </c>
      <c r="O1250" t="s">
        <v>85</v>
      </c>
      <c r="P1250">
        <v>17085.3308</v>
      </c>
      <c r="Q1250" t="s">
        <v>2405</v>
      </c>
      <c r="R1250" t="s">
        <v>75</v>
      </c>
      <c r="W1250" t="s">
        <v>10729</v>
      </c>
      <c r="X1250" t="s">
        <v>85</v>
      </c>
    </row>
    <row r="1251" spans="1:24">
      <c r="A1251" t="s">
        <v>5</v>
      </c>
      <c r="B1251" t="s">
        <v>17</v>
      </c>
      <c r="C1251" t="s">
        <v>17</v>
      </c>
      <c r="D1251" t="s">
        <v>117</v>
      </c>
      <c r="E1251" t="s">
        <v>118</v>
      </c>
      <c r="F1251" s="54">
        <v>41605</v>
      </c>
      <c r="G1251" t="s">
        <v>5650</v>
      </c>
      <c r="I1251" t="s">
        <v>5723</v>
      </c>
      <c r="J1251" t="s">
        <v>74</v>
      </c>
      <c r="K1251" t="s">
        <v>3376</v>
      </c>
      <c r="L1251" t="s">
        <v>238</v>
      </c>
      <c r="M1251" t="s">
        <v>76</v>
      </c>
      <c r="N1251" t="s">
        <v>85</v>
      </c>
      <c r="O1251" t="s">
        <v>1004</v>
      </c>
      <c r="P1251">
        <v>-1737.606</v>
      </c>
      <c r="Q1251" t="s">
        <v>3377</v>
      </c>
      <c r="R1251" t="s">
        <v>75</v>
      </c>
      <c r="W1251" t="s">
        <v>10729</v>
      </c>
      <c r="X1251" t="s">
        <v>10739</v>
      </c>
    </row>
    <row r="1252" spans="1:24">
      <c r="A1252" t="s">
        <v>5</v>
      </c>
      <c r="B1252" t="s">
        <v>17</v>
      </c>
      <c r="C1252" t="s">
        <v>17</v>
      </c>
      <c r="D1252" t="s">
        <v>117</v>
      </c>
      <c r="E1252" t="s">
        <v>118</v>
      </c>
      <c r="F1252" s="54">
        <v>41605</v>
      </c>
      <c r="G1252" t="s">
        <v>5650</v>
      </c>
      <c r="I1252" t="s">
        <v>5653</v>
      </c>
      <c r="J1252" t="s">
        <v>74</v>
      </c>
      <c r="K1252" t="s">
        <v>3376</v>
      </c>
      <c r="L1252" t="s">
        <v>238</v>
      </c>
      <c r="M1252" t="s">
        <v>76</v>
      </c>
      <c r="N1252" t="s">
        <v>85</v>
      </c>
      <c r="O1252" t="s">
        <v>1004</v>
      </c>
      <c r="P1252">
        <v>5.0522</v>
      </c>
      <c r="Q1252" t="s">
        <v>3377</v>
      </c>
      <c r="R1252" t="s">
        <v>75</v>
      </c>
      <c r="W1252" t="s">
        <v>10729</v>
      </c>
      <c r="X1252" t="s">
        <v>10739</v>
      </c>
    </row>
    <row r="1253" spans="1:24">
      <c r="A1253" t="s">
        <v>9</v>
      </c>
      <c r="B1253" t="s">
        <v>10</v>
      </c>
      <c r="C1253" t="s">
        <v>963</v>
      </c>
      <c r="D1253" t="s">
        <v>117</v>
      </c>
      <c r="E1253" t="s">
        <v>118</v>
      </c>
      <c r="F1253" s="54">
        <v>41593</v>
      </c>
      <c r="G1253" t="s">
        <v>72</v>
      </c>
      <c r="I1253" t="s">
        <v>5724</v>
      </c>
      <c r="J1253" t="s">
        <v>132</v>
      </c>
      <c r="K1253" t="s">
        <v>5725</v>
      </c>
      <c r="L1253" t="s">
        <v>5726</v>
      </c>
      <c r="M1253" t="s">
        <v>5727</v>
      </c>
      <c r="N1253" t="s">
        <v>85</v>
      </c>
      <c r="O1253" t="s">
        <v>85</v>
      </c>
      <c r="P1253">
        <v>11413.01</v>
      </c>
      <c r="Q1253" t="s">
        <v>5728</v>
      </c>
      <c r="R1253" t="s">
        <v>75</v>
      </c>
      <c r="W1253" t="s">
        <v>10729</v>
      </c>
      <c r="X1253" t="s">
        <v>85</v>
      </c>
    </row>
    <row r="1254" spans="1:24">
      <c r="A1254" t="s">
        <v>5</v>
      </c>
      <c r="B1254" t="s">
        <v>17</v>
      </c>
      <c r="C1254" t="s">
        <v>17</v>
      </c>
      <c r="D1254" t="s">
        <v>117</v>
      </c>
      <c r="E1254" t="s">
        <v>118</v>
      </c>
      <c r="F1254" s="54">
        <v>41605</v>
      </c>
      <c r="G1254" t="s">
        <v>125</v>
      </c>
      <c r="I1254" t="s">
        <v>3421</v>
      </c>
      <c r="J1254" t="s">
        <v>74</v>
      </c>
      <c r="K1254" t="s">
        <v>3376</v>
      </c>
      <c r="L1254" t="s">
        <v>238</v>
      </c>
      <c r="M1254" t="s">
        <v>76</v>
      </c>
      <c r="N1254" t="s">
        <v>85</v>
      </c>
      <c r="O1254" t="s">
        <v>1004</v>
      </c>
      <c r="P1254">
        <v>-5.0522</v>
      </c>
      <c r="Q1254" t="s">
        <v>3377</v>
      </c>
      <c r="R1254" t="s">
        <v>75</v>
      </c>
      <c r="W1254" t="s">
        <v>10729</v>
      </c>
      <c r="X1254" t="s">
        <v>10739</v>
      </c>
    </row>
    <row r="1255" spans="1:24">
      <c r="A1255" t="s">
        <v>9</v>
      </c>
      <c r="B1255" t="s">
        <v>15</v>
      </c>
      <c r="C1255" t="s">
        <v>15</v>
      </c>
      <c r="D1255" t="s">
        <v>117</v>
      </c>
      <c r="E1255" t="s">
        <v>118</v>
      </c>
      <c r="F1255" s="54">
        <v>41593</v>
      </c>
      <c r="G1255" t="s">
        <v>5669</v>
      </c>
      <c r="H1255" t="s">
        <v>188</v>
      </c>
      <c r="I1255" t="s">
        <v>5729</v>
      </c>
      <c r="J1255" t="s">
        <v>132</v>
      </c>
      <c r="K1255" t="s">
        <v>5730</v>
      </c>
      <c r="L1255" t="s">
        <v>191</v>
      </c>
      <c r="M1255" t="s">
        <v>192</v>
      </c>
      <c r="N1255" t="s">
        <v>85</v>
      </c>
      <c r="O1255" t="s">
        <v>85</v>
      </c>
      <c r="P1255">
        <v>1291.9463000000001</v>
      </c>
      <c r="Q1255" t="s">
        <v>5731</v>
      </c>
      <c r="R1255" t="s">
        <v>75</v>
      </c>
      <c r="W1255" t="s">
        <v>10729</v>
      </c>
      <c r="X1255" t="s">
        <v>85</v>
      </c>
    </row>
    <row r="1256" spans="1:24">
      <c r="A1256" t="s">
        <v>5</v>
      </c>
      <c r="B1256" t="s">
        <v>17</v>
      </c>
      <c r="C1256" t="s">
        <v>17</v>
      </c>
      <c r="D1256" t="s">
        <v>117</v>
      </c>
      <c r="E1256" t="s">
        <v>118</v>
      </c>
      <c r="F1256" s="54">
        <v>41605</v>
      </c>
      <c r="G1256" t="s">
        <v>125</v>
      </c>
      <c r="I1256" t="s">
        <v>3425</v>
      </c>
      <c r="J1256" t="s">
        <v>74</v>
      </c>
      <c r="K1256" t="s">
        <v>3376</v>
      </c>
      <c r="L1256" t="s">
        <v>238</v>
      </c>
      <c r="M1256" t="s">
        <v>76</v>
      </c>
      <c r="N1256" t="s">
        <v>85</v>
      </c>
      <c r="O1256" t="s">
        <v>1004</v>
      </c>
      <c r="P1256">
        <v>5.0651000000000002</v>
      </c>
      <c r="Q1256" t="s">
        <v>3377</v>
      </c>
      <c r="R1256" t="s">
        <v>75</v>
      </c>
      <c r="W1256" t="s">
        <v>10729</v>
      </c>
      <c r="X1256" t="s">
        <v>10739</v>
      </c>
    </row>
    <row r="1257" spans="1:24">
      <c r="A1257" t="s">
        <v>9</v>
      </c>
      <c r="B1257" t="s">
        <v>15</v>
      </c>
      <c r="C1257" t="s">
        <v>15</v>
      </c>
      <c r="D1257" t="s">
        <v>117</v>
      </c>
      <c r="E1257" t="s">
        <v>118</v>
      </c>
      <c r="F1257" s="54">
        <v>41593</v>
      </c>
      <c r="G1257" t="s">
        <v>290</v>
      </c>
      <c r="H1257" t="s">
        <v>1420</v>
      </c>
      <c r="I1257" t="s">
        <v>2403</v>
      </c>
      <c r="J1257" t="s">
        <v>132</v>
      </c>
      <c r="K1257" t="s">
        <v>2404</v>
      </c>
      <c r="L1257" t="s">
        <v>1423</v>
      </c>
      <c r="M1257" t="s">
        <v>1424</v>
      </c>
      <c r="N1257" t="s">
        <v>213</v>
      </c>
      <c r="O1257" t="s">
        <v>85</v>
      </c>
      <c r="P1257">
        <v>22780.440999999999</v>
      </c>
      <c r="Q1257" t="s">
        <v>2405</v>
      </c>
      <c r="R1257" t="s">
        <v>75</v>
      </c>
      <c r="W1257" t="s">
        <v>10729</v>
      </c>
      <c r="X1257" t="s">
        <v>85</v>
      </c>
    </row>
    <row r="1258" spans="1:24">
      <c r="A1258" t="s">
        <v>5</v>
      </c>
      <c r="B1258" t="s">
        <v>17</v>
      </c>
      <c r="C1258" t="s">
        <v>17</v>
      </c>
      <c r="D1258" t="s">
        <v>117</v>
      </c>
      <c r="E1258" t="s">
        <v>118</v>
      </c>
      <c r="F1258" s="54">
        <v>41605</v>
      </c>
      <c r="G1258" t="s">
        <v>125</v>
      </c>
      <c r="I1258" t="s">
        <v>3422</v>
      </c>
      <c r="J1258" t="s">
        <v>74</v>
      </c>
      <c r="K1258" t="s">
        <v>3376</v>
      </c>
      <c r="L1258" t="s">
        <v>238</v>
      </c>
      <c r="M1258" t="s">
        <v>76</v>
      </c>
      <c r="N1258" t="s">
        <v>85</v>
      </c>
      <c r="O1258" t="s">
        <v>1004</v>
      </c>
      <c r="P1258">
        <v>5.0522</v>
      </c>
      <c r="Q1258" t="s">
        <v>3377</v>
      </c>
      <c r="R1258" t="s">
        <v>75</v>
      </c>
      <c r="W1258" t="s">
        <v>10729</v>
      </c>
      <c r="X1258" t="s">
        <v>10739</v>
      </c>
    </row>
    <row r="1259" spans="1:24">
      <c r="A1259" t="s">
        <v>9</v>
      </c>
      <c r="B1259" t="s">
        <v>15</v>
      </c>
      <c r="C1259" t="s">
        <v>15</v>
      </c>
      <c r="D1259" t="s">
        <v>117</v>
      </c>
      <c r="E1259" t="s">
        <v>118</v>
      </c>
      <c r="F1259" s="54">
        <v>41593</v>
      </c>
      <c r="G1259" t="s">
        <v>72</v>
      </c>
      <c r="H1259" t="s">
        <v>188</v>
      </c>
      <c r="I1259" t="s">
        <v>2400</v>
      </c>
      <c r="J1259" t="s">
        <v>132</v>
      </c>
      <c r="K1259" t="s">
        <v>2401</v>
      </c>
      <c r="L1259" t="s">
        <v>191</v>
      </c>
      <c r="M1259" t="s">
        <v>192</v>
      </c>
      <c r="N1259" t="s">
        <v>85</v>
      </c>
      <c r="O1259" t="s">
        <v>85</v>
      </c>
      <c r="P1259">
        <v>20172.291399999998</v>
      </c>
      <c r="Q1259" t="s">
        <v>2402</v>
      </c>
      <c r="R1259" t="s">
        <v>75</v>
      </c>
      <c r="W1259" t="s">
        <v>10729</v>
      </c>
      <c r="X1259" t="s">
        <v>85</v>
      </c>
    </row>
    <row r="1260" spans="1:24">
      <c r="A1260" t="s">
        <v>5</v>
      </c>
      <c r="B1260" t="s">
        <v>17</v>
      </c>
      <c r="C1260" t="s">
        <v>17</v>
      </c>
      <c r="D1260" t="s">
        <v>117</v>
      </c>
      <c r="E1260" t="s">
        <v>118</v>
      </c>
      <c r="F1260" s="54">
        <v>41605</v>
      </c>
      <c r="G1260" t="s">
        <v>72</v>
      </c>
      <c r="I1260" t="s">
        <v>3422</v>
      </c>
      <c r="J1260" t="s">
        <v>74</v>
      </c>
      <c r="K1260" t="s">
        <v>3376</v>
      </c>
      <c r="L1260" t="s">
        <v>238</v>
      </c>
      <c r="M1260" t="s">
        <v>76</v>
      </c>
      <c r="N1260" t="s">
        <v>85</v>
      </c>
      <c r="O1260" t="s">
        <v>1004</v>
      </c>
      <c r="P1260">
        <v>15199.348599999999</v>
      </c>
      <c r="Q1260" t="s">
        <v>3377</v>
      </c>
      <c r="R1260" t="s">
        <v>75</v>
      </c>
      <c r="W1260" t="s">
        <v>10729</v>
      </c>
      <c r="X1260" t="s">
        <v>10739</v>
      </c>
    </row>
    <row r="1261" spans="1:24">
      <c r="A1261" t="s">
        <v>9</v>
      </c>
      <c r="B1261" t="s">
        <v>15</v>
      </c>
      <c r="C1261" t="s">
        <v>15</v>
      </c>
      <c r="D1261" t="s">
        <v>117</v>
      </c>
      <c r="E1261" t="s">
        <v>118</v>
      </c>
      <c r="F1261" s="54">
        <v>41593</v>
      </c>
      <c r="G1261" t="s">
        <v>119</v>
      </c>
      <c r="I1261" t="s">
        <v>2406</v>
      </c>
      <c r="J1261" t="s">
        <v>132</v>
      </c>
      <c r="K1261" t="s">
        <v>2407</v>
      </c>
      <c r="L1261" t="s">
        <v>2408</v>
      </c>
      <c r="M1261" t="s">
        <v>2409</v>
      </c>
      <c r="N1261" t="s">
        <v>85</v>
      </c>
      <c r="O1261" t="s">
        <v>85</v>
      </c>
      <c r="P1261">
        <v>2003.835</v>
      </c>
      <c r="Q1261" t="s">
        <v>2410</v>
      </c>
      <c r="R1261" t="s">
        <v>75</v>
      </c>
      <c r="W1261" t="s">
        <v>10729</v>
      </c>
      <c r="X1261" t="s">
        <v>85</v>
      </c>
    </row>
    <row r="1262" spans="1:24">
      <c r="A1262" t="s">
        <v>5</v>
      </c>
      <c r="B1262" t="s">
        <v>17</v>
      </c>
      <c r="C1262" t="s">
        <v>17</v>
      </c>
      <c r="D1262" t="s">
        <v>117</v>
      </c>
      <c r="E1262" t="s">
        <v>118</v>
      </c>
      <c r="F1262" s="54">
        <v>41605</v>
      </c>
      <c r="G1262" t="s">
        <v>72</v>
      </c>
      <c r="I1262" t="s">
        <v>3421</v>
      </c>
      <c r="J1262" t="s">
        <v>74</v>
      </c>
      <c r="K1262" t="s">
        <v>3376</v>
      </c>
      <c r="L1262" t="s">
        <v>238</v>
      </c>
      <c r="M1262" t="s">
        <v>76</v>
      </c>
      <c r="N1262" t="s">
        <v>85</v>
      </c>
      <c r="O1262" t="s">
        <v>1004</v>
      </c>
      <c r="P1262">
        <v>-15199.348599999999</v>
      </c>
      <c r="Q1262" t="s">
        <v>3377</v>
      </c>
      <c r="R1262" t="s">
        <v>75</v>
      </c>
      <c r="W1262" t="s">
        <v>10729</v>
      </c>
      <c r="X1262" t="s">
        <v>10739</v>
      </c>
    </row>
    <row r="1263" spans="1:24">
      <c r="A1263" t="s">
        <v>9</v>
      </c>
      <c r="B1263" t="s">
        <v>15</v>
      </c>
      <c r="C1263" t="s">
        <v>15</v>
      </c>
      <c r="D1263" t="s">
        <v>117</v>
      </c>
      <c r="E1263" t="s">
        <v>118</v>
      </c>
      <c r="F1263" s="54">
        <v>41593</v>
      </c>
      <c r="G1263" t="s">
        <v>72</v>
      </c>
      <c r="H1263" t="s">
        <v>188</v>
      </c>
      <c r="I1263" t="s">
        <v>2400</v>
      </c>
      <c r="J1263" t="s">
        <v>132</v>
      </c>
      <c r="K1263" t="s">
        <v>2401</v>
      </c>
      <c r="L1263" t="s">
        <v>191</v>
      </c>
      <c r="M1263" t="s">
        <v>192</v>
      </c>
      <c r="N1263" t="s">
        <v>85</v>
      </c>
      <c r="O1263" t="s">
        <v>85</v>
      </c>
      <c r="P1263">
        <v>94.515799999999999</v>
      </c>
      <c r="Q1263" t="s">
        <v>2402</v>
      </c>
      <c r="R1263" t="s">
        <v>75</v>
      </c>
      <c r="W1263" t="s">
        <v>10729</v>
      </c>
      <c r="X1263" t="s">
        <v>85</v>
      </c>
    </row>
    <row r="1264" spans="1:24">
      <c r="A1264" t="s">
        <v>5</v>
      </c>
      <c r="B1264" t="s">
        <v>17</v>
      </c>
      <c r="C1264" t="s">
        <v>17</v>
      </c>
      <c r="D1264" t="s">
        <v>117</v>
      </c>
      <c r="E1264" t="s">
        <v>118</v>
      </c>
      <c r="F1264" s="54">
        <v>41605</v>
      </c>
      <c r="G1264" t="s">
        <v>119</v>
      </c>
      <c r="I1264" t="s">
        <v>3388</v>
      </c>
      <c r="J1264" t="s">
        <v>74</v>
      </c>
      <c r="K1264" t="s">
        <v>3389</v>
      </c>
      <c r="L1264" t="s">
        <v>2293</v>
      </c>
      <c r="M1264" t="s">
        <v>2294</v>
      </c>
      <c r="N1264" t="s">
        <v>85</v>
      </c>
      <c r="O1264" t="s">
        <v>85</v>
      </c>
      <c r="P1264">
        <v>6420.1431000000002</v>
      </c>
      <c r="Q1264" t="s">
        <v>3390</v>
      </c>
      <c r="R1264" t="s">
        <v>75</v>
      </c>
      <c r="W1264" t="s">
        <v>10729</v>
      </c>
      <c r="X1264" t="s">
        <v>85</v>
      </c>
    </row>
    <row r="1265" spans="1:24">
      <c r="A1265" t="s">
        <v>9</v>
      </c>
      <c r="B1265" t="s">
        <v>14</v>
      </c>
      <c r="C1265" t="s">
        <v>14</v>
      </c>
      <c r="D1265" t="s">
        <v>117</v>
      </c>
      <c r="E1265" t="s">
        <v>118</v>
      </c>
      <c r="F1265" s="54">
        <v>41596</v>
      </c>
      <c r="G1265" t="s">
        <v>290</v>
      </c>
      <c r="H1265" t="s">
        <v>443</v>
      </c>
      <c r="I1265" t="s">
        <v>2145</v>
      </c>
      <c r="J1265" t="s">
        <v>132</v>
      </c>
      <c r="K1265" t="s">
        <v>445</v>
      </c>
      <c r="L1265" t="s">
        <v>446</v>
      </c>
      <c r="M1265" t="s">
        <v>447</v>
      </c>
      <c r="N1265" t="s">
        <v>85</v>
      </c>
      <c r="O1265" t="s">
        <v>199</v>
      </c>
      <c r="P1265">
        <v>-14505.36</v>
      </c>
      <c r="Q1265" t="s">
        <v>448</v>
      </c>
      <c r="R1265" t="s">
        <v>75</v>
      </c>
      <c r="S1265" t="s">
        <v>155</v>
      </c>
      <c r="T1265" t="s">
        <v>449</v>
      </c>
      <c r="U1265" t="s">
        <v>450</v>
      </c>
      <c r="V1265" t="s">
        <v>451</v>
      </c>
      <c r="W1265" t="s">
        <v>10729</v>
      </c>
      <c r="X1265" t="s">
        <v>10739</v>
      </c>
    </row>
    <row r="1266" spans="1:24">
      <c r="A1266" t="s">
        <v>9</v>
      </c>
      <c r="B1266" t="s">
        <v>14</v>
      </c>
      <c r="C1266" t="s">
        <v>14</v>
      </c>
      <c r="D1266" t="s">
        <v>117</v>
      </c>
      <c r="E1266" t="s">
        <v>118</v>
      </c>
      <c r="F1266" s="54">
        <v>41596</v>
      </c>
      <c r="G1266" t="s">
        <v>119</v>
      </c>
      <c r="H1266" t="s">
        <v>443</v>
      </c>
      <c r="I1266" t="s">
        <v>2145</v>
      </c>
      <c r="J1266" t="s">
        <v>132</v>
      </c>
      <c r="K1266" t="s">
        <v>445</v>
      </c>
      <c r="L1266" t="s">
        <v>446</v>
      </c>
      <c r="M1266" t="s">
        <v>447</v>
      </c>
      <c r="N1266" t="s">
        <v>85</v>
      </c>
      <c r="O1266" t="s">
        <v>199</v>
      </c>
      <c r="P1266">
        <v>-245382.05</v>
      </c>
      <c r="Q1266" t="s">
        <v>448</v>
      </c>
      <c r="R1266" t="s">
        <v>75</v>
      </c>
      <c r="S1266" t="s">
        <v>155</v>
      </c>
      <c r="T1266" t="s">
        <v>449</v>
      </c>
      <c r="U1266" t="s">
        <v>450</v>
      </c>
      <c r="V1266" t="s">
        <v>451</v>
      </c>
      <c r="W1266" t="s">
        <v>10729</v>
      </c>
      <c r="X1266" t="s">
        <v>10739</v>
      </c>
    </row>
    <row r="1267" spans="1:24">
      <c r="A1267" t="s">
        <v>9</v>
      </c>
      <c r="B1267" t="s">
        <v>14</v>
      </c>
      <c r="C1267" t="s">
        <v>14</v>
      </c>
      <c r="D1267" t="s">
        <v>117</v>
      </c>
      <c r="E1267" t="s">
        <v>118</v>
      </c>
      <c r="F1267" s="54">
        <v>41596</v>
      </c>
      <c r="G1267" t="s">
        <v>119</v>
      </c>
      <c r="H1267" t="s">
        <v>443</v>
      </c>
      <c r="I1267" t="s">
        <v>2145</v>
      </c>
      <c r="J1267" t="s">
        <v>132</v>
      </c>
      <c r="K1267" t="s">
        <v>445</v>
      </c>
      <c r="L1267" t="s">
        <v>446</v>
      </c>
      <c r="M1267" t="s">
        <v>447</v>
      </c>
      <c r="N1267" t="s">
        <v>85</v>
      </c>
      <c r="O1267" t="s">
        <v>199</v>
      </c>
      <c r="P1267">
        <v>-10830.72</v>
      </c>
      <c r="Q1267" t="s">
        <v>448</v>
      </c>
      <c r="R1267" t="s">
        <v>75</v>
      </c>
      <c r="S1267" t="s">
        <v>155</v>
      </c>
      <c r="T1267" t="s">
        <v>449</v>
      </c>
      <c r="U1267" t="s">
        <v>450</v>
      </c>
      <c r="V1267" t="s">
        <v>451</v>
      </c>
      <c r="W1267" t="s">
        <v>10729</v>
      </c>
      <c r="X1267" t="s">
        <v>10739</v>
      </c>
    </row>
    <row r="1268" spans="1:24">
      <c r="A1268" t="s">
        <v>9</v>
      </c>
      <c r="B1268" t="s">
        <v>14</v>
      </c>
      <c r="C1268" t="s">
        <v>14</v>
      </c>
      <c r="D1268" t="s">
        <v>117</v>
      </c>
      <c r="E1268" t="s">
        <v>118</v>
      </c>
      <c r="F1268" s="54">
        <v>41596</v>
      </c>
      <c r="G1268" t="s">
        <v>119</v>
      </c>
      <c r="H1268" t="s">
        <v>443</v>
      </c>
      <c r="I1268" t="s">
        <v>2145</v>
      </c>
      <c r="J1268" t="s">
        <v>132</v>
      </c>
      <c r="K1268" t="s">
        <v>445</v>
      </c>
      <c r="L1268" t="s">
        <v>446</v>
      </c>
      <c r="M1268" t="s">
        <v>447</v>
      </c>
      <c r="N1268" t="s">
        <v>85</v>
      </c>
      <c r="O1268" t="s">
        <v>199</v>
      </c>
      <c r="P1268">
        <v>-30461.4</v>
      </c>
      <c r="Q1268" t="s">
        <v>448</v>
      </c>
      <c r="R1268" t="s">
        <v>75</v>
      </c>
      <c r="S1268" t="s">
        <v>155</v>
      </c>
      <c r="T1268" t="s">
        <v>449</v>
      </c>
      <c r="U1268" t="s">
        <v>450</v>
      </c>
      <c r="V1268" t="s">
        <v>451</v>
      </c>
      <c r="W1268" t="s">
        <v>10729</v>
      </c>
      <c r="X1268" t="s">
        <v>10739</v>
      </c>
    </row>
    <row r="1269" spans="1:24">
      <c r="A1269" t="s">
        <v>9</v>
      </c>
      <c r="B1269" t="s">
        <v>14</v>
      </c>
      <c r="C1269" t="s">
        <v>14</v>
      </c>
      <c r="D1269" t="s">
        <v>117</v>
      </c>
      <c r="E1269" t="s">
        <v>118</v>
      </c>
      <c r="F1269" s="54">
        <v>41596</v>
      </c>
      <c r="G1269" t="s">
        <v>119</v>
      </c>
      <c r="H1269" t="s">
        <v>443</v>
      </c>
      <c r="I1269" t="s">
        <v>2145</v>
      </c>
      <c r="J1269" t="s">
        <v>132</v>
      </c>
      <c r="K1269" t="s">
        <v>445</v>
      </c>
      <c r="L1269" t="s">
        <v>446</v>
      </c>
      <c r="M1269" t="s">
        <v>447</v>
      </c>
      <c r="N1269" t="s">
        <v>85</v>
      </c>
      <c r="O1269" t="s">
        <v>199</v>
      </c>
      <c r="P1269">
        <v>-62614.73</v>
      </c>
      <c r="Q1269" t="s">
        <v>448</v>
      </c>
      <c r="R1269" t="s">
        <v>75</v>
      </c>
      <c r="S1269" t="s">
        <v>155</v>
      </c>
      <c r="T1269" t="s">
        <v>449</v>
      </c>
      <c r="U1269" t="s">
        <v>450</v>
      </c>
      <c r="V1269" t="s">
        <v>451</v>
      </c>
      <c r="W1269" t="s">
        <v>10729</v>
      </c>
      <c r="X1269" t="s">
        <v>10739</v>
      </c>
    </row>
    <row r="1270" spans="1:24">
      <c r="A1270" t="s">
        <v>5</v>
      </c>
      <c r="B1270" t="s">
        <v>6</v>
      </c>
      <c r="C1270" t="s">
        <v>6</v>
      </c>
      <c r="D1270" t="s">
        <v>117</v>
      </c>
      <c r="E1270" t="s">
        <v>118</v>
      </c>
      <c r="F1270" s="54">
        <v>41596</v>
      </c>
      <c r="G1270" t="s">
        <v>72</v>
      </c>
      <c r="I1270" t="s">
        <v>2126</v>
      </c>
      <c r="J1270" t="s">
        <v>74</v>
      </c>
      <c r="K1270" t="s">
        <v>2127</v>
      </c>
      <c r="L1270" t="s">
        <v>1267</v>
      </c>
      <c r="M1270" t="s">
        <v>1268</v>
      </c>
      <c r="N1270" t="s">
        <v>85</v>
      </c>
      <c r="O1270" t="s">
        <v>85</v>
      </c>
      <c r="P1270">
        <v>438.78789999999998</v>
      </c>
      <c r="Q1270" t="s">
        <v>2128</v>
      </c>
      <c r="R1270" t="s">
        <v>75</v>
      </c>
      <c r="W1270" t="s">
        <v>10729</v>
      </c>
      <c r="X1270" t="s">
        <v>10737</v>
      </c>
    </row>
    <row r="1271" spans="1:24">
      <c r="A1271" t="s">
        <v>9</v>
      </c>
      <c r="B1271" t="s">
        <v>14</v>
      </c>
      <c r="C1271" t="s">
        <v>14</v>
      </c>
      <c r="D1271" t="s">
        <v>117</v>
      </c>
      <c r="E1271" t="s">
        <v>118</v>
      </c>
      <c r="F1271" s="54">
        <v>41584</v>
      </c>
      <c r="G1271" t="s">
        <v>125</v>
      </c>
      <c r="H1271" t="s">
        <v>208</v>
      </c>
      <c r="I1271" t="s">
        <v>304</v>
      </c>
      <c r="J1271" t="s">
        <v>132</v>
      </c>
      <c r="K1271" t="s">
        <v>305</v>
      </c>
      <c r="L1271" t="s">
        <v>211</v>
      </c>
      <c r="M1271" t="s">
        <v>212</v>
      </c>
      <c r="N1271" t="s">
        <v>213</v>
      </c>
      <c r="O1271" t="s">
        <v>85</v>
      </c>
      <c r="P1271">
        <v>623.9</v>
      </c>
      <c r="Q1271" t="s">
        <v>306</v>
      </c>
      <c r="R1271" t="s">
        <v>75</v>
      </c>
      <c r="S1271" t="s">
        <v>215</v>
      </c>
      <c r="T1271" t="s">
        <v>216</v>
      </c>
      <c r="U1271" t="s">
        <v>179</v>
      </c>
      <c r="V1271" t="s">
        <v>179</v>
      </c>
      <c r="W1271" t="s">
        <v>10729</v>
      </c>
      <c r="X1271" t="s">
        <v>85</v>
      </c>
    </row>
    <row r="1272" spans="1:24">
      <c r="A1272" t="s">
        <v>9</v>
      </c>
      <c r="B1272" t="s">
        <v>14</v>
      </c>
      <c r="C1272" t="s">
        <v>14</v>
      </c>
      <c r="D1272" t="s">
        <v>117</v>
      </c>
      <c r="E1272" t="s">
        <v>118</v>
      </c>
      <c r="F1272" s="54">
        <v>41584</v>
      </c>
      <c r="G1272" t="s">
        <v>290</v>
      </c>
      <c r="H1272" t="s">
        <v>1276</v>
      </c>
      <c r="I1272" t="s">
        <v>291</v>
      </c>
      <c r="J1272" t="s">
        <v>132</v>
      </c>
      <c r="K1272" t="s">
        <v>292</v>
      </c>
      <c r="L1272" t="s">
        <v>3623</v>
      </c>
      <c r="M1272" t="s">
        <v>3624</v>
      </c>
      <c r="N1272" t="s">
        <v>85</v>
      </c>
      <c r="O1272" t="s">
        <v>85</v>
      </c>
      <c r="P1272">
        <v>898.4</v>
      </c>
      <c r="Q1272" t="s">
        <v>293</v>
      </c>
      <c r="R1272" t="s">
        <v>75</v>
      </c>
      <c r="S1272" t="s">
        <v>215</v>
      </c>
      <c r="T1272" t="s">
        <v>661</v>
      </c>
      <c r="U1272" t="s">
        <v>157</v>
      </c>
      <c r="V1272" t="s">
        <v>157</v>
      </c>
      <c r="W1272" t="s">
        <v>10729</v>
      </c>
      <c r="X1272" t="s">
        <v>85</v>
      </c>
    </row>
    <row r="1273" spans="1:24">
      <c r="A1273" t="s">
        <v>9</v>
      </c>
      <c r="B1273" t="s">
        <v>14</v>
      </c>
      <c r="C1273" t="s">
        <v>14</v>
      </c>
      <c r="D1273" t="s">
        <v>117</v>
      </c>
      <c r="E1273" t="s">
        <v>118</v>
      </c>
      <c r="F1273" s="54">
        <v>41584</v>
      </c>
      <c r="G1273" t="s">
        <v>125</v>
      </c>
      <c r="H1273" t="s">
        <v>208</v>
      </c>
      <c r="I1273" t="s">
        <v>312</v>
      </c>
      <c r="J1273" t="s">
        <v>132</v>
      </c>
      <c r="K1273" t="s">
        <v>313</v>
      </c>
      <c r="L1273" t="s">
        <v>211</v>
      </c>
      <c r="M1273" t="s">
        <v>212</v>
      </c>
      <c r="N1273" t="s">
        <v>213</v>
      </c>
      <c r="O1273" t="s">
        <v>85</v>
      </c>
      <c r="P1273">
        <v>2807.55</v>
      </c>
      <c r="Q1273" t="s">
        <v>314</v>
      </c>
      <c r="R1273" t="s">
        <v>75</v>
      </c>
      <c r="S1273" t="s">
        <v>215</v>
      </c>
      <c r="T1273" t="s">
        <v>216</v>
      </c>
      <c r="U1273" t="s">
        <v>179</v>
      </c>
      <c r="V1273" t="s">
        <v>179</v>
      </c>
      <c r="W1273" t="s">
        <v>10729</v>
      </c>
      <c r="X1273" t="s">
        <v>85</v>
      </c>
    </row>
    <row r="1274" spans="1:24">
      <c r="A1274" t="s">
        <v>9</v>
      </c>
      <c r="B1274" t="s">
        <v>14</v>
      </c>
      <c r="C1274" t="s">
        <v>14</v>
      </c>
      <c r="D1274" t="s">
        <v>117</v>
      </c>
      <c r="E1274" t="s">
        <v>118</v>
      </c>
      <c r="F1274" s="54">
        <v>41584</v>
      </c>
      <c r="G1274" t="s">
        <v>125</v>
      </c>
      <c r="H1274" t="s">
        <v>358</v>
      </c>
      <c r="I1274" t="s">
        <v>287</v>
      </c>
      <c r="J1274" t="s">
        <v>132</v>
      </c>
      <c r="K1274" t="s">
        <v>288</v>
      </c>
      <c r="L1274" t="s">
        <v>4443</v>
      </c>
      <c r="M1274" t="s">
        <v>4444</v>
      </c>
      <c r="N1274" t="s">
        <v>85</v>
      </c>
      <c r="O1274" t="s">
        <v>85</v>
      </c>
      <c r="P1274">
        <v>-14850</v>
      </c>
      <c r="Q1274" t="s">
        <v>289</v>
      </c>
      <c r="R1274" t="s">
        <v>75</v>
      </c>
      <c r="S1274" t="s">
        <v>155</v>
      </c>
      <c r="T1274" t="s">
        <v>201</v>
      </c>
      <c r="U1274" t="s">
        <v>179</v>
      </c>
      <c r="V1274" t="s">
        <v>180</v>
      </c>
      <c r="W1274" t="s">
        <v>10729</v>
      </c>
      <c r="X1274" t="s">
        <v>85</v>
      </c>
    </row>
    <row r="1275" spans="1:24">
      <c r="A1275" t="s">
        <v>9</v>
      </c>
      <c r="B1275" t="s">
        <v>14</v>
      </c>
      <c r="C1275" t="s">
        <v>14</v>
      </c>
      <c r="D1275" t="s">
        <v>117</v>
      </c>
      <c r="E1275" t="s">
        <v>118</v>
      </c>
      <c r="F1275" s="54">
        <v>41584</v>
      </c>
      <c r="G1275" t="s">
        <v>119</v>
      </c>
      <c r="I1275" t="s">
        <v>307</v>
      </c>
      <c r="J1275" t="s">
        <v>132</v>
      </c>
      <c r="K1275" t="s">
        <v>308</v>
      </c>
      <c r="L1275" t="s">
        <v>309</v>
      </c>
      <c r="M1275" t="s">
        <v>310</v>
      </c>
      <c r="N1275" t="s">
        <v>85</v>
      </c>
      <c r="O1275" t="s">
        <v>85</v>
      </c>
      <c r="P1275">
        <v>51200</v>
      </c>
      <c r="Q1275" t="s">
        <v>311</v>
      </c>
      <c r="R1275" t="s">
        <v>75</v>
      </c>
      <c r="W1275" t="s">
        <v>10729</v>
      </c>
      <c r="X1275" t="s">
        <v>85</v>
      </c>
    </row>
    <row r="1276" spans="1:24">
      <c r="A1276" t="s">
        <v>9</v>
      </c>
      <c r="B1276" t="s">
        <v>14</v>
      </c>
      <c r="C1276" t="s">
        <v>14</v>
      </c>
      <c r="D1276" t="s">
        <v>117</v>
      </c>
      <c r="E1276" t="s">
        <v>118</v>
      </c>
      <c r="F1276" s="54">
        <v>41584</v>
      </c>
      <c r="G1276" t="s">
        <v>125</v>
      </c>
      <c r="H1276" t="s">
        <v>358</v>
      </c>
      <c r="I1276" t="s">
        <v>287</v>
      </c>
      <c r="J1276" t="s">
        <v>132</v>
      </c>
      <c r="K1276" t="s">
        <v>288</v>
      </c>
      <c r="L1276" t="s">
        <v>4443</v>
      </c>
      <c r="M1276" t="s">
        <v>4444</v>
      </c>
      <c r="N1276" t="s">
        <v>85</v>
      </c>
      <c r="O1276" t="s">
        <v>85</v>
      </c>
      <c r="P1276">
        <v>-3240</v>
      </c>
      <c r="Q1276" t="s">
        <v>289</v>
      </c>
      <c r="R1276" t="s">
        <v>75</v>
      </c>
      <c r="S1276" t="s">
        <v>155</v>
      </c>
      <c r="T1276" t="s">
        <v>201</v>
      </c>
      <c r="U1276" t="s">
        <v>179</v>
      </c>
      <c r="V1276" t="s">
        <v>180</v>
      </c>
      <c r="W1276" t="s">
        <v>10729</v>
      </c>
      <c r="X1276" t="s">
        <v>85</v>
      </c>
    </row>
    <row r="1277" spans="1:24">
      <c r="A1277" t="s">
        <v>9</v>
      </c>
      <c r="B1277" t="s">
        <v>14</v>
      </c>
      <c r="C1277" t="s">
        <v>14</v>
      </c>
      <c r="D1277" t="s">
        <v>117</v>
      </c>
      <c r="E1277" t="s">
        <v>118</v>
      </c>
      <c r="F1277" s="54">
        <v>41584</v>
      </c>
      <c r="G1277" t="s">
        <v>290</v>
      </c>
      <c r="H1277" t="s">
        <v>1276</v>
      </c>
      <c r="I1277" t="s">
        <v>291</v>
      </c>
      <c r="J1277" t="s">
        <v>132</v>
      </c>
      <c r="K1277" t="s">
        <v>292</v>
      </c>
      <c r="L1277" t="s">
        <v>3623</v>
      </c>
      <c r="M1277" t="s">
        <v>3624</v>
      </c>
      <c r="N1277" t="s">
        <v>85</v>
      </c>
      <c r="O1277" t="s">
        <v>85</v>
      </c>
      <c r="P1277">
        <v>2700</v>
      </c>
      <c r="Q1277" t="s">
        <v>293</v>
      </c>
      <c r="R1277" t="s">
        <v>75</v>
      </c>
      <c r="S1277" t="s">
        <v>215</v>
      </c>
      <c r="T1277" t="s">
        <v>661</v>
      </c>
      <c r="U1277" t="s">
        <v>157</v>
      </c>
      <c r="V1277" t="s">
        <v>157</v>
      </c>
      <c r="W1277" t="s">
        <v>10729</v>
      </c>
      <c r="X1277" t="s">
        <v>85</v>
      </c>
    </row>
    <row r="1278" spans="1:24">
      <c r="A1278" t="s">
        <v>9</v>
      </c>
      <c r="B1278" t="s">
        <v>14</v>
      </c>
      <c r="C1278" t="s">
        <v>14</v>
      </c>
      <c r="D1278" t="s">
        <v>117</v>
      </c>
      <c r="E1278" t="s">
        <v>118</v>
      </c>
      <c r="F1278" s="54">
        <v>41584</v>
      </c>
      <c r="G1278" t="s">
        <v>72</v>
      </c>
      <c r="H1278" t="s">
        <v>358</v>
      </c>
      <c r="I1278" t="s">
        <v>359</v>
      </c>
      <c r="J1278" t="s">
        <v>132</v>
      </c>
      <c r="K1278" t="s">
        <v>360</v>
      </c>
      <c r="L1278" t="s">
        <v>361</v>
      </c>
      <c r="M1278" t="s">
        <v>362</v>
      </c>
      <c r="N1278" t="s">
        <v>85</v>
      </c>
      <c r="O1278" t="s">
        <v>85</v>
      </c>
      <c r="P1278">
        <v>-15043.6</v>
      </c>
      <c r="Q1278" t="s">
        <v>363</v>
      </c>
      <c r="R1278" t="s">
        <v>75</v>
      </c>
      <c r="S1278" t="s">
        <v>155</v>
      </c>
      <c r="T1278" t="s">
        <v>156</v>
      </c>
      <c r="U1278" t="s">
        <v>179</v>
      </c>
      <c r="V1278" t="s">
        <v>364</v>
      </c>
      <c r="W1278" t="s">
        <v>10729</v>
      </c>
      <c r="X1278" t="s">
        <v>10737</v>
      </c>
    </row>
    <row r="1279" spans="1:24">
      <c r="A1279" t="s">
        <v>9</v>
      </c>
      <c r="B1279" t="s">
        <v>14</v>
      </c>
      <c r="C1279" t="s">
        <v>14</v>
      </c>
      <c r="D1279" t="s">
        <v>117</v>
      </c>
      <c r="E1279" t="s">
        <v>118</v>
      </c>
      <c r="F1279" s="54">
        <v>41584</v>
      </c>
      <c r="G1279" t="s">
        <v>290</v>
      </c>
      <c r="H1279" t="s">
        <v>1276</v>
      </c>
      <c r="I1279" t="s">
        <v>291</v>
      </c>
      <c r="J1279" t="s">
        <v>132</v>
      </c>
      <c r="K1279" t="s">
        <v>292</v>
      </c>
      <c r="L1279" t="s">
        <v>3623</v>
      </c>
      <c r="M1279" t="s">
        <v>3624</v>
      </c>
      <c r="N1279" t="s">
        <v>85</v>
      </c>
      <c r="O1279" t="s">
        <v>85</v>
      </c>
      <c r="P1279">
        <v>13500</v>
      </c>
      <c r="Q1279" t="s">
        <v>293</v>
      </c>
      <c r="R1279" t="s">
        <v>75</v>
      </c>
      <c r="S1279" t="s">
        <v>215</v>
      </c>
      <c r="T1279" t="s">
        <v>661</v>
      </c>
      <c r="U1279" t="s">
        <v>157</v>
      </c>
      <c r="V1279" t="s">
        <v>157</v>
      </c>
      <c r="W1279" t="s">
        <v>10729</v>
      </c>
      <c r="X1279" t="s">
        <v>85</v>
      </c>
    </row>
    <row r="1280" spans="1:24">
      <c r="A1280" t="s">
        <v>9</v>
      </c>
      <c r="B1280" t="s">
        <v>14</v>
      </c>
      <c r="C1280" t="s">
        <v>14</v>
      </c>
      <c r="D1280" t="s">
        <v>117</v>
      </c>
      <c r="E1280" t="s">
        <v>118</v>
      </c>
      <c r="F1280" s="54">
        <v>41584</v>
      </c>
      <c r="G1280" t="s">
        <v>119</v>
      </c>
      <c r="I1280" t="s">
        <v>315</v>
      </c>
      <c r="J1280" t="s">
        <v>132</v>
      </c>
      <c r="K1280" t="s">
        <v>316</v>
      </c>
      <c r="L1280" t="s">
        <v>317</v>
      </c>
      <c r="M1280" t="s">
        <v>318</v>
      </c>
      <c r="N1280" t="s">
        <v>85</v>
      </c>
      <c r="O1280" t="s">
        <v>85</v>
      </c>
      <c r="P1280">
        <v>23370</v>
      </c>
      <c r="Q1280" t="s">
        <v>319</v>
      </c>
      <c r="R1280" t="s">
        <v>75</v>
      </c>
      <c r="S1280" t="s">
        <v>215</v>
      </c>
      <c r="T1280" t="s">
        <v>320</v>
      </c>
      <c r="U1280" t="s">
        <v>321</v>
      </c>
      <c r="V1280" t="s">
        <v>321</v>
      </c>
      <c r="W1280" t="s">
        <v>10729</v>
      </c>
      <c r="X1280" t="s">
        <v>85</v>
      </c>
    </row>
    <row r="1281" spans="1:24">
      <c r="A1281" t="s">
        <v>9</v>
      </c>
      <c r="B1281" t="s">
        <v>14</v>
      </c>
      <c r="C1281" t="s">
        <v>14</v>
      </c>
      <c r="D1281" t="s">
        <v>117</v>
      </c>
      <c r="E1281" t="s">
        <v>118</v>
      </c>
      <c r="F1281" s="54">
        <v>41584</v>
      </c>
      <c r="G1281" t="s">
        <v>119</v>
      </c>
      <c r="H1281" t="s">
        <v>322</v>
      </c>
      <c r="I1281" t="s">
        <v>323</v>
      </c>
      <c r="J1281" t="s">
        <v>132</v>
      </c>
      <c r="K1281" t="s">
        <v>324</v>
      </c>
      <c r="L1281" t="s">
        <v>325</v>
      </c>
      <c r="M1281" t="s">
        <v>326</v>
      </c>
      <c r="N1281" t="s">
        <v>85</v>
      </c>
      <c r="O1281" t="s">
        <v>85</v>
      </c>
      <c r="P1281">
        <v>14720</v>
      </c>
      <c r="Q1281" t="s">
        <v>327</v>
      </c>
      <c r="R1281" t="s">
        <v>75</v>
      </c>
      <c r="S1281" t="s">
        <v>215</v>
      </c>
      <c r="T1281" t="s">
        <v>320</v>
      </c>
      <c r="U1281" t="s">
        <v>321</v>
      </c>
      <c r="V1281" t="s">
        <v>321</v>
      </c>
      <c r="W1281" t="s">
        <v>10729</v>
      </c>
      <c r="X1281" t="s">
        <v>85</v>
      </c>
    </row>
    <row r="1282" spans="1:24">
      <c r="A1282" t="s">
        <v>9</v>
      </c>
      <c r="B1282" t="s">
        <v>14</v>
      </c>
      <c r="C1282" t="s">
        <v>14</v>
      </c>
      <c r="D1282" t="s">
        <v>117</v>
      </c>
      <c r="E1282" t="s">
        <v>118</v>
      </c>
      <c r="F1282" s="54">
        <v>41584</v>
      </c>
      <c r="G1282" t="s">
        <v>119</v>
      </c>
      <c r="H1282" t="s">
        <v>322</v>
      </c>
      <c r="I1282" t="s">
        <v>323</v>
      </c>
      <c r="J1282" t="s">
        <v>132</v>
      </c>
      <c r="K1282" t="s">
        <v>324</v>
      </c>
      <c r="L1282" t="s">
        <v>325</v>
      </c>
      <c r="M1282" t="s">
        <v>326</v>
      </c>
      <c r="N1282" t="s">
        <v>85</v>
      </c>
      <c r="O1282" t="s">
        <v>85</v>
      </c>
      <c r="P1282">
        <v>62100</v>
      </c>
      <c r="Q1282" t="s">
        <v>327</v>
      </c>
      <c r="R1282" t="s">
        <v>75</v>
      </c>
      <c r="S1282" t="s">
        <v>215</v>
      </c>
      <c r="T1282" t="s">
        <v>320</v>
      </c>
      <c r="U1282" t="s">
        <v>321</v>
      </c>
      <c r="V1282" t="s">
        <v>321</v>
      </c>
      <c r="W1282" t="s">
        <v>10729</v>
      </c>
      <c r="X1282" t="s">
        <v>85</v>
      </c>
    </row>
    <row r="1283" spans="1:24">
      <c r="A1283" t="s">
        <v>9</v>
      </c>
      <c r="B1283" t="s">
        <v>14</v>
      </c>
      <c r="C1283" t="s">
        <v>14</v>
      </c>
      <c r="D1283" t="s">
        <v>117</v>
      </c>
      <c r="E1283" t="s">
        <v>118</v>
      </c>
      <c r="F1283" s="54">
        <v>41584</v>
      </c>
      <c r="G1283" t="s">
        <v>72</v>
      </c>
      <c r="I1283" t="s">
        <v>374</v>
      </c>
      <c r="J1283" t="s">
        <v>132</v>
      </c>
      <c r="K1283" t="s">
        <v>375</v>
      </c>
      <c r="L1283" t="s">
        <v>376</v>
      </c>
      <c r="M1283" t="s">
        <v>377</v>
      </c>
      <c r="N1283" t="s">
        <v>85</v>
      </c>
      <c r="O1283" t="s">
        <v>85</v>
      </c>
      <c r="P1283">
        <v>2967.75</v>
      </c>
      <c r="Q1283" t="s">
        <v>378</v>
      </c>
      <c r="R1283" t="s">
        <v>75</v>
      </c>
      <c r="S1283" t="s">
        <v>155</v>
      </c>
      <c r="T1283" t="s">
        <v>379</v>
      </c>
      <c r="U1283" t="s">
        <v>157</v>
      </c>
      <c r="V1283" t="s">
        <v>157</v>
      </c>
      <c r="W1283" t="s">
        <v>10729</v>
      </c>
      <c r="X1283" t="s">
        <v>85</v>
      </c>
    </row>
    <row r="1284" spans="1:24">
      <c r="A1284" t="s">
        <v>9</v>
      </c>
      <c r="B1284" t="s">
        <v>14</v>
      </c>
      <c r="C1284" t="s">
        <v>14</v>
      </c>
      <c r="D1284" t="s">
        <v>117</v>
      </c>
      <c r="E1284" t="s">
        <v>118</v>
      </c>
      <c r="F1284" s="54">
        <v>41584</v>
      </c>
      <c r="G1284" t="s">
        <v>72</v>
      </c>
      <c r="I1284" t="s">
        <v>374</v>
      </c>
      <c r="J1284" t="s">
        <v>132</v>
      </c>
      <c r="K1284" t="s">
        <v>375</v>
      </c>
      <c r="L1284" t="s">
        <v>376</v>
      </c>
      <c r="M1284" t="s">
        <v>377</v>
      </c>
      <c r="N1284" t="s">
        <v>85</v>
      </c>
      <c r="O1284" t="s">
        <v>85</v>
      </c>
      <c r="P1284">
        <v>9892.5</v>
      </c>
      <c r="Q1284" t="s">
        <v>378</v>
      </c>
      <c r="R1284" t="s">
        <v>75</v>
      </c>
      <c r="S1284" t="s">
        <v>155</v>
      </c>
      <c r="T1284" t="s">
        <v>379</v>
      </c>
      <c r="U1284" t="s">
        <v>157</v>
      </c>
      <c r="V1284" t="s">
        <v>157</v>
      </c>
      <c r="W1284" t="s">
        <v>10729</v>
      </c>
      <c r="X1284" t="s">
        <v>85</v>
      </c>
    </row>
    <row r="1285" spans="1:24">
      <c r="A1285" t="s">
        <v>3</v>
      </c>
      <c r="B1285" t="s">
        <v>13</v>
      </c>
      <c r="C1285" t="s">
        <v>217</v>
      </c>
      <c r="D1285" t="s">
        <v>117</v>
      </c>
      <c r="E1285" t="s">
        <v>118</v>
      </c>
      <c r="F1285" s="54">
        <v>41583</v>
      </c>
      <c r="G1285" t="s">
        <v>119</v>
      </c>
      <c r="I1285" t="s">
        <v>1298</v>
      </c>
      <c r="J1285" t="s">
        <v>73</v>
      </c>
      <c r="K1285" t="s">
        <v>1299</v>
      </c>
      <c r="L1285" t="s">
        <v>3607</v>
      </c>
      <c r="M1285" t="s">
        <v>3608</v>
      </c>
      <c r="N1285" t="s">
        <v>85</v>
      </c>
      <c r="O1285" t="s">
        <v>85</v>
      </c>
      <c r="P1285">
        <v>3064.5898000000002</v>
      </c>
      <c r="Q1285" t="s">
        <v>1300</v>
      </c>
      <c r="R1285" t="s">
        <v>75</v>
      </c>
      <c r="W1285" t="s">
        <v>10730</v>
      </c>
      <c r="X1285" t="s">
        <v>85</v>
      </c>
    </row>
    <row r="1286" spans="1:24">
      <c r="A1286" t="s">
        <v>5</v>
      </c>
      <c r="B1286" t="s">
        <v>11</v>
      </c>
      <c r="C1286" t="s">
        <v>1666</v>
      </c>
      <c r="D1286" t="s">
        <v>117</v>
      </c>
      <c r="E1286" t="s">
        <v>118</v>
      </c>
      <c r="F1286" s="54">
        <v>41596</v>
      </c>
      <c r="G1286" t="s">
        <v>125</v>
      </c>
      <c r="I1286" t="s">
        <v>2123</v>
      </c>
      <c r="J1286" t="s">
        <v>74</v>
      </c>
      <c r="K1286" t="s">
        <v>2124</v>
      </c>
      <c r="L1286" t="s">
        <v>1676</v>
      </c>
      <c r="M1286" t="s">
        <v>1677</v>
      </c>
      <c r="N1286" t="s">
        <v>85</v>
      </c>
      <c r="O1286" t="s">
        <v>213</v>
      </c>
      <c r="P1286">
        <v>25063.9899</v>
      </c>
      <c r="Q1286" t="s">
        <v>2125</v>
      </c>
      <c r="R1286" t="s">
        <v>75</v>
      </c>
      <c r="W1286" t="s">
        <v>10729</v>
      </c>
      <c r="X1286" t="s">
        <v>10739</v>
      </c>
    </row>
    <row r="1287" spans="1:24">
      <c r="A1287" t="s">
        <v>5</v>
      </c>
      <c r="B1287" t="s">
        <v>11</v>
      </c>
      <c r="C1287" t="s">
        <v>2129</v>
      </c>
      <c r="D1287" t="s">
        <v>117</v>
      </c>
      <c r="E1287" t="s">
        <v>118</v>
      </c>
      <c r="F1287" s="54">
        <v>41596</v>
      </c>
      <c r="G1287" t="s">
        <v>119</v>
      </c>
      <c r="I1287" t="s">
        <v>2130</v>
      </c>
      <c r="J1287" t="s">
        <v>74</v>
      </c>
      <c r="K1287" t="s">
        <v>2131</v>
      </c>
      <c r="L1287" t="s">
        <v>2132</v>
      </c>
      <c r="M1287" t="s">
        <v>2133</v>
      </c>
      <c r="N1287" t="s">
        <v>85</v>
      </c>
      <c r="O1287" t="s">
        <v>85</v>
      </c>
      <c r="P1287">
        <v>3518.6</v>
      </c>
      <c r="Q1287" t="s">
        <v>2134</v>
      </c>
      <c r="R1287" t="s">
        <v>75</v>
      </c>
      <c r="W1287" t="s">
        <v>10729</v>
      </c>
      <c r="X1287" t="s">
        <v>85</v>
      </c>
    </row>
    <row r="1288" spans="1:24">
      <c r="A1288" t="s">
        <v>9</v>
      </c>
      <c r="B1288" t="s">
        <v>14</v>
      </c>
      <c r="C1288" t="s">
        <v>14</v>
      </c>
      <c r="D1288" t="s">
        <v>117</v>
      </c>
      <c r="E1288" t="s">
        <v>118</v>
      </c>
      <c r="F1288" s="54">
        <v>41593</v>
      </c>
      <c r="G1288" t="s">
        <v>72</v>
      </c>
      <c r="H1288" t="s">
        <v>1287</v>
      </c>
      <c r="I1288" t="s">
        <v>2388</v>
      </c>
      <c r="J1288" t="s">
        <v>132</v>
      </c>
      <c r="K1288" t="s">
        <v>2389</v>
      </c>
      <c r="L1288" t="s">
        <v>1981</v>
      </c>
      <c r="M1288" t="s">
        <v>1982</v>
      </c>
      <c r="N1288" t="s">
        <v>213</v>
      </c>
      <c r="O1288" t="s">
        <v>85</v>
      </c>
      <c r="P1288">
        <v>30937.5</v>
      </c>
      <c r="Q1288" t="s">
        <v>2390</v>
      </c>
      <c r="R1288" t="s">
        <v>75</v>
      </c>
      <c r="S1288" t="s">
        <v>155</v>
      </c>
      <c r="T1288" t="s">
        <v>201</v>
      </c>
      <c r="U1288" t="s">
        <v>202</v>
      </c>
      <c r="V1288" t="s">
        <v>202</v>
      </c>
      <c r="W1288" t="s">
        <v>10729</v>
      </c>
      <c r="X1288" t="s">
        <v>85</v>
      </c>
    </row>
    <row r="1289" spans="1:24">
      <c r="A1289" t="s">
        <v>9</v>
      </c>
      <c r="B1289" t="s">
        <v>14</v>
      </c>
      <c r="C1289" t="s">
        <v>14</v>
      </c>
      <c r="D1289" t="s">
        <v>117</v>
      </c>
      <c r="E1289" t="s">
        <v>118</v>
      </c>
      <c r="F1289" s="54">
        <v>41593</v>
      </c>
      <c r="G1289" t="s">
        <v>72</v>
      </c>
      <c r="I1289" t="s">
        <v>2391</v>
      </c>
      <c r="J1289" t="s">
        <v>132</v>
      </c>
      <c r="K1289" t="s">
        <v>2392</v>
      </c>
      <c r="L1289" t="s">
        <v>571</v>
      </c>
      <c r="M1289" t="s">
        <v>572</v>
      </c>
      <c r="N1289" t="s">
        <v>85</v>
      </c>
      <c r="O1289" t="s">
        <v>85</v>
      </c>
      <c r="P1289">
        <v>130.5</v>
      </c>
      <c r="Q1289" t="s">
        <v>2393</v>
      </c>
      <c r="R1289" t="s">
        <v>75</v>
      </c>
      <c r="W1289" t="s">
        <v>10729</v>
      </c>
      <c r="X1289" t="s">
        <v>85</v>
      </c>
    </row>
    <row r="1290" spans="1:24">
      <c r="A1290" t="s">
        <v>5</v>
      </c>
      <c r="B1290" t="s">
        <v>7</v>
      </c>
      <c r="C1290" t="s">
        <v>7</v>
      </c>
      <c r="D1290" t="s">
        <v>117</v>
      </c>
      <c r="E1290" t="s">
        <v>118</v>
      </c>
      <c r="F1290" s="54">
        <v>41590</v>
      </c>
      <c r="G1290" t="s">
        <v>119</v>
      </c>
      <c r="I1290" t="s">
        <v>554</v>
      </c>
      <c r="J1290" t="s">
        <v>74</v>
      </c>
      <c r="K1290" t="s">
        <v>555</v>
      </c>
      <c r="L1290" t="s">
        <v>238</v>
      </c>
      <c r="M1290" t="s">
        <v>76</v>
      </c>
      <c r="N1290" t="s">
        <v>85</v>
      </c>
      <c r="O1290" t="s">
        <v>85</v>
      </c>
      <c r="P1290">
        <v>3626.4151000000002</v>
      </c>
      <c r="Q1290" t="s">
        <v>556</v>
      </c>
      <c r="R1290" t="s">
        <v>75</v>
      </c>
      <c r="W1290" t="s">
        <v>10729</v>
      </c>
      <c r="X1290" t="s">
        <v>10737</v>
      </c>
    </row>
    <row r="1291" spans="1:24">
      <c r="A1291" t="s">
        <v>5</v>
      </c>
      <c r="B1291" t="s">
        <v>11</v>
      </c>
      <c r="C1291" t="s">
        <v>507</v>
      </c>
      <c r="D1291" t="s">
        <v>117</v>
      </c>
      <c r="E1291" t="s">
        <v>118</v>
      </c>
      <c r="F1291" s="54">
        <v>41590</v>
      </c>
      <c r="G1291" t="s">
        <v>119</v>
      </c>
      <c r="I1291" t="s">
        <v>546</v>
      </c>
      <c r="J1291" t="s">
        <v>74</v>
      </c>
      <c r="K1291" t="s">
        <v>547</v>
      </c>
      <c r="L1291" t="s">
        <v>548</v>
      </c>
      <c r="M1291" t="s">
        <v>549</v>
      </c>
      <c r="N1291" t="s">
        <v>85</v>
      </c>
      <c r="O1291" t="s">
        <v>85</v>
      </c>
      <c r="P1291">
        <v>8981.0172000000002</v>
      </c>
      <c r="Q1291" t="s">
        <v>550</v>
      </c>
      <c r="R1291" t="s">
        <v>75</v>
      </c>
      <c r="W1291" t="s">
        <v>10729</v>
      </c>
      <c r="X1291" t="s">
        <v>85</v>
      </c>
    </row>
    <row r="1292" spans="1:24">
      <c r="A1292" t="s">
        <v>3</v>
      </c>
      <c r="B1292" t="s">
        <v>13</v>
      </c>
      <c r="C1292" t="s">
        <v>217</v>
      </c>
      <c r="D1292" t="s">
        <v>117</v>
      </c>
      <c r="E1292" t="s">
        <v>118</v>
      </c>
      <c r="F1292" s="54">
        <v>41583</v>
      </c>
      <c r="G1292" t="s">
        <v>119</v>
      </c>
      <c r="I1292" t="s">
        <v>1298</v>
      </c>
      <c r="J1292" t="s">
        <v>73</v>
      </c>
      <c r="K1292" t="s">
        <v>1299</v>
      </c>
      <c r="L1292" t="s">
        <v>3607</v>
      </c>
      <c r="M1292" t="s">
        <v>3608</v>
      </c>
      <c r="N1292" t="s">
        <v>85</v>
      </c>
      <c r="O1292" t="s">
        <v>85</v>
      </c>
      <c r="P1292">
        <v>40420.748299999999</v>
      </c>
      <c r="Q1292" t="s">
        <v>1300</v>
      </c>
      <c r="R1292" t="s">
        <v>75</v>
      </c>
      <c r="W1292" t="s">
        <v>10730</v>
      </c>
      <c r="X1292" t="s">
        <v>85</v>
      </c>
    </row>
    <row r="1293" spans="1:24">
      <c r="A1293" t="s">
        <v>3</v>
      </c>
      <c r="B1293" t="s">
        <v>13</v>
      </c>
      <c r="C1293" t="s">
        <v>217</v>
      </c>
      <c r="D1293" t="s">
        <v>117</v>
      </c>
      <c r="E1293" t="s">
        <v>118</v>
      </c>
      <c r="F1293" s="54">
        <v>41583</v>
      </c>
      <c r="G1293" t="s">
        <v>119</v>
      </c>
      <c r="I1293" t="s">
        <v>1298</v>
      </c>
      <c r="J1293" t="s">
        <v>73</v>
      </c>
      <c r="K1293" t="s">
        <v>1299</v>
      </c>
      <c r="L1293" t="s">
        <v>3607</v>
      </c>
      <c r="M1293" t="s">
        <v>3608</v>
      </c>
      <c r="N1293" t="s">
        <v>85</v>
      </c>
      <c r="O1293" t="s">
        <v>85</v>
      </c>
      <c r="P1293">
        <v>39844.4516</v>
      </c>
      <c r="Q1293" t="s">
        <v>1300</v>
      </c>
      <c r="R1293" t="s">
        <v>75</v>
      </c>
      <c r="W1293" t="s">
        <v>10730</v>
      </c>
      <c r="X1293" t="s">
        <v>85</v>
      </c>
    </row>
    <row r="1294" spans="1:24">
      <c r="A1294" t="s">
        <v>3</v>
      </c>
      <c r="B1294" t="s">
        <v>13</v>
      </c>
      <c r="C1294" t="s">
        <v>217</v>
      </c>
      <c r="D1294" t="s">
        <v>117</v>
      </c>
      <c r="E1294" t="s">
        <v>118</v>
      </c>
      <c r="F1294" s="54">
        <v>41583</v>
      </c>
      <c r="G1294" t="s">
        <v>119</v>
      </c>
      <c r="I1294" t="s">
        <v>1298</v>
      </c>
      <c r="J1294" t="s">
        <v>73</v>
      </c>
      <c r="K1294" t="s">
        <v>1299</v>
      </c>
      <c r="L1294" t="s">
        <v>3607</v>
      </c>
      <c r="M1294" t="s">
        <v>3608</v>
      </c>
      <c r="N1294" t="s">
        <v>85</v>
      </c>
      <c r="O1294" t="s">
        <v>85</v>
      </c>
      <c r="P1294">
        <v>20210.374100000001</v>
      </c>
      <c r="Q1294" t="s">
        <v>1300</v>
      </c>
      <c r="R1294" t="s">
        <v>75</v>
      </c>
      <c r="W1294" t="s">
        <v>10730</v>
      </c>
      <c r="X1294" t="s">
        <v>85</v>
      </c>
    </row>
    <row r="1295" spans="1:24">
      <c r="A1295" t="s">
        <v>3</v>
      </c>
      <c r="B1295" t="s">
        <v>13</v>
      </c>
      <c r="C1295" t="s">
        <v>217</v>
      </c>
      <c r="D1295" t="s">
        <v>117</v>
      </c>
      <c r="E1295" t="s">
        <v>118</v>
      </c>
      <c r="F1295" s="54">
        <v>41583</v>
      </c>
      <c r="G1295" t="s">
        <v>119</v>
      </c>
      <c r="I1295" t="s">
        <v>1298</v>
      </c>
      <c r="J1295" t="s">
        <v>73</v>
      </c>
      <c r="K1295" t="s">
        <v>1299</v>
      </c>
      <c r="L1295" t="s">
        <v>3607</v>
      </c>
      <c r="M1295" t="s">
        <v>3608</v>
      </c>
      <c r="N1295" t="s">
        <v>85</v>
      </c>
      <c r="O1295" t="s">
        <v>85</v>
      </c>
      <c r="P1295">
        <v>8211.6589000000004</v>
      </c>
      <c r="Q1295" t="s">
        <v>1300</v>
      </c>
      <c r="R1295" t="s">
        <v>75</v>
      </c>
      <c r="W1295" t="s">
        <v>10730</v>
      </c>
      <c r="X1295" t="s">
        <v>85</v>
      </c>
    </row>
    <row r="1296" spans="1:24">
      <c r="A1296" t="s">
        <v>3</v>
      </c>
      <c r="B1296" t="s">
        <v>13</v>
      </c>
      <c r="C1296" t="s">
        <v>217</v>
      </c>
      <c r="D1296" t="s">
        <v>117</v>
      </c>
      <c r="E1296" t="s">
        <v>118</v>
      </c>
      <c r="F1296" s="54">
        <v>41583</v>
      </c>
      <c r="G1296" t="s">
        <v>119</v>
      </c>
      <c r="I1296" t="s">
        <v>1298</v>
      </c>
      <c r="J1296" t="s">
        <v>73</v>
      </c>
      <c r="K1296" t="s">
        <v>1299</v>
      </c>
      <c r="L1296" t="s">
        <v>3607</v>
      </c>
      <c r="M1296" t="s">
        <v>3608</v>
      </c>
      <c r="N1296" t="s">
        <v>85</v>
      </c>
      <c r="O1296" t="s">
        <v>85</v>
      </c>
      <c r="P1296">
        <v>408.46319999999997</v>
      </c>
      <c r="Q1296" t="s">
        <v>1300</v>
      </c>
      <c r="R1296" t="s">
        <v>75</v>
      </c>
      <c r="W1296" t="s">
        <v>10730</v>
      </c>
      <c r="X1296" t="s">
        <v>85</v>
      </c>
    </row>
    <row r="1297" spans="1:24">
      <c r="A1297" t="s">
        <v>3</v>
      </c>
      <c r="B1297" t="s">
        <v>115</v>
      </c>
      <c r="C1297" t="s">
        <v>619</v>
      </c>
      <c r="D1297" t="s">
        <v>117</v>
      </c>
      <c r="E1297" t="s">
        <v>118</v>
      </c>
      <c r="F1297" s="54">
        <v>41583</v>
      </c>
      <c r="G1297" t="s">
        <v>119</v>
      </c>
      <c r="I1297" t="s">
        <v>1251</v>
      </c>
      <c r="J1297" t="s">
        <v>73</v>
      </c>
      <c r="K1297" t="s">
        <v>1252</v>
      </c>
      <c r="L1297" t="s">
        <v>1253</v>
      </c>
      <c r="M1297" t="s">
        <v>1254</v>
      </c>
      <c r="N1297" t="s">
        <v>85</v>
      </c>
      <c r="O1297" t="s">
        <v>85</v>
      </c>
      <c r="P1297">
        <v>4800</v>
      </c>
      <c r="Q1297" t="s">
        <v>1255</v>
      </c>
      <c r="R1297" t="s">
        <v>75</v>
      </c>
      <c r="W1297" t="s">
        <v>10729</v>
      </c>
      <c r="X1297" t="s">
        <v>85</v>
      </c>
    </row>
    <row r="1298" spans="1:24">
      <c r="A1298" t="s">
        <v>5</v>
      </c>
      <c r="B1298" t="s">
        <v>12</v>
      </c>
      <c r="C1298" t="s">
        <v>77</v>
      </c>
      <c r="D1298" t="s">
        <v>117</v>
      </c>
      <c r="E1298" t="s">
        <v>118</v>
      </c>
      <c r="F1298" s="54">
        <v>41590</v>
      </c>
      <c r="G1298" t="s">
        <v>119</v>
      </c>
      <c r="I1298" t="s">
        <v>774</v>
      </c>
      <c r="J1298" t="s">
        <v>74</v>
      </c>
      <c r="K1298" t="s">
        <v>775</v>
      </c>
      <c r="L1298" t="s">
        <v>776</v>
      </c>
      <c r="M1298" t="s">
        <v>777</v>
      </c>
      <c r="N1298" t="s">
        <v>85</v>
      </c>
      <c r="O1298" t="s">
        <v>213</v>
      </c>
      <c r="P1298">
        <v>29554.4414</v>
      </c>
      <c r="Q1298" t="s">
        <v>778</v>
      </c>
      <c r="R1298" t="s">
        <v>75</v>
      </c>
      <c r="W1298" t="s">
        <v>10729</v>
      </c>
      <c r="X1298" t="s">
        <v>10739</v>
      </c>
    </row>
    <row r="1299" spans="1:24">
      <c r="A1299" t="s">
        <v>5</v>
      </c>
      <c r="B1299" t="s">
        <v>7</v>
      </c>
      <c r="C1299" t="s">
        <v>7</v>
      </c>
      <c r="D1299" t="s">
        <v>117</v>
      </c>
      <c r="E1299" t="s">
        <v>118</v>
      </c>
      <c r="F1299" s="54">
        <v>41591</v>
      </c>
      <c r="G1299" t="s">
        <v>72</v>
      </c>
      <c r="I1299" t="s">
        <v>758</v>
      </c>
      <c r="J1299" t="s">
        <v>74</v>
      </c>
      <c r="K1299" t="s">
        <v>759</v>
      </c>
      <c r="L1299" t="s">
        <v>238</v>
      </c>
      <c r="M1299" t="s">
        <v>76</v>
      </c>
      <c r="N1299" t="s">
        <v>85</v>
      </c>
      <c r="O1299" t="s">
        <v>85</v>
      </c>
      <c r="P1299">
        <v>12371.5887</v>
      </c>
      <c r="Q1299" t="s">
        <v>760</v>
      </c>
      <c r="R1299" t="s">
        <v>75</v>
      </c>
      <c r="W1299" t="s">
        <v>10729</v>
      </c>
      <c r="X1299" t="s">
        <v>10737</v>
      </c>
    </row>
    <row r="1300" spans="1:24">
      <c r="A1300" t="s">
        <v>5</v>
      </c>
      <c r="B1300" t="s">
        <v>7</v>
      </c>
      <c r="C1300" t="s">
        <v>7</v>
      </c>
      <c r="D1300" t="s">
        <v>117</v>
      </c>
      <c r="E1300" t="s">
        <v>118</v>
      </c>
      <c r="F1300" s="54">
        <v>41591</v>
      </c>
      <c r="G1300" t="s">
        <v>72</v>
      </c>
      <c r="I1300" t="s">
        <v>758</v>
      </c>
      <c r="J1300" t="s">
        <v>74</v>
      </c>
      <c r="K1300" t="s">
        <v>759</v>
      </c>
      <c r="L1300" t="s">
        <v>238</v>
      </c>
      <c r="M1300" t="s">
        <v>76</v>
      </c>
      <c r="N1300" t="s">
        <v>85</v>
      </c>
      <c r="O1300" t="s">
        <v>85</v>
      </c>
      <c r="P1300">
        <v>5809.6697999999997</v>
      </c>
      <c r="Q1300" t="s">
        <v>760</v>
      </c>
      <c r="R1300" t="s">
        <v>75</v>
      </c>
      <c r="W1300" t="s">
        <v>10729</v>
      </c>
      <c r="X1300" t="s">
        <v>10737</v>
      </c>
    </row>
    <row r="1301" spans="1:24">
      <c r="A1301" t="s">
        <v>5</v>
      </c>
      <c r="B1301" t="s">
        <v>7</v>
      </c>
      <c r="C1301" t="s">
        <v>7</v>
      </c>
      <c r="D1301" t="s">
        <v>117</v>
      </c>
      <c r="E1301" t="s">
        <v>118</v>
      </c>
      <c r="F1301" s="54">
        <v>41591</v>
      </c>
      <c r="G1301" t="s">
        <v>72</v>
      </c>
      <c r="H1301" t="s">
        <v>724</v>
      </c>
      <c r="I1301" t="s">
        <v>725</v>
      </c>
      <c r="J1301" t="s">
        <v>74</v>
      </c>
      <c r="K1301" t="s">
        <v>726</v>
      </c>
      <c r="L1301" t="s">
        <v>727</v>
      </c>
      <c r="M1301" t="s">
        <v>728</v>
      </c>
      <c r="N1301" t="s">
        <v>85</v>
      </c>
      <c r="O1301" t="s">
        <v>85</v>
      </c>
      <c r="P1301">
        <v>103.31140000000001</v>
      </c>
      <c r="Q1301" t="s">
        <v>729</v>
      </c>
      <c r="R1301" t="s">
        <v>75</v>
      </c>
      <c r="W1301" t="s">
        <v>10729</v>
      </c>
      <c r="X1301" t="s">
        <v>85</v>
      </c>
    </row>
    <row r="1302" spans="1:24">
      <c r="A1302" t="s">
        <v>5</v>
      </c>
      <c r="B1302" t="s">
        <v>7</v>
      </c>
      <c r="C1302" t="s">
        <v>7</v>
      </c>
      <c r="D1302" t="s">
        <v>117</v>
      </c>
      <c r="E1302" t="s">
        <v>118</v>
      </c>
      <c r="F1302" s="54">
        <v>41591</v>
      </c>
      <c r="G1302" t="s">
        <v>119</v>
      </c>
      <c r="I1302" t="s">
        <v>741</v>
      </c>
      <c r="J1302" t="s">
        <v>74</v>
      </c>
      <c r="K1302" t="s">
        <v>742</v>
      </c>
      <c r="L1302" t="s">
        <v>743</v>
      </c>
      <c r="M1302" t="s">
        <v>744</v>
      </c>
      <c r="N1302" t="s">
        <v>85</v>
      </c>
      <c r="O1302" t="s">
        <v>85</v>
      </c>
      <c r="P1302">
        <v>16862.8302</v>
      </c>
      <c r="Q1302" t="s">
        <v>745</v>
      </c>
      <c r="R1302" t="s">
        <v>75</v>
      </c>
      <c r="W1302" t="s">
        <v>10729</v>
      </c>
      <c r="X1302" t="s">
        <v>85</v>
      </c>
    </row>
    <row r="1303" spans="1:24">
      <c r="A1303" t="s">
        <v>3</v>
      </c>
      <c r="B1303" t="s">
        <v>114</v>
      </c>
      <c r="C1303" t="s">
        <v>1221</v>
      </c>
      <c r="D1303" t="s">
        <v>117</v>
      </c>
      <c r="E1303" t="s">
        <v>118</v>
      </c>
      <c r="F1303" s="54">
        <v>41583</v>
      </c>
      <c r="G1303" t="s">
        <v>119</v>
      </c>
      <c r="I1303" t="s">
        <v>1222</v>
      </c>
      <c r="J1303" t="s">
        <v>73</v>
      </c>
      <c r="K1303" t="s">
        <v>1223</v>
      </c>
      <c r="L1303" t="s">
        <v>1224</v>
      </c>
      <c r="M1303" t="s">
        <v>1225</v>
      </c>
      <c r="N1303" t="s">
        <v>85</v>
      </c>
      <c r="O1303" t="s">
        <v>85</v>
      </c>
      <c r="P1303">
        <v>18692.767800000001</v>
      </c>
      <c r="Q1303" t="s">
        <v>1226</v>
      </c>
      <c r="R1303" t="s">
        <v>75</v>
      </c>
      <c r="W1303" t="s">
        <v>10729</v>
      </c>
      <c r="X1303" t="s">
        <v>85</v>
      </c>
    </row>
    <row r="1304" spans="1:24">
      <c r="A1304" t="s">
        <v>3</v>
      </c>
      <c r="B1304" t="s">
        <v>13</v>
      </c>
      <c r="C1304" t="s">
        <v>217</v>
      </c>
      <c r="D1304" t="s">
        <v>117</v>
      </c>
      <c r="E1304" t="s">
        <v>118</v>
      </c>
      <c r="F1304" s="54">
        <v>41583</v>
      </c>
      <c r="G1304" t="s">
        <v>119</v>
      </c>
      <c r="I1304" t="s">
        <v>1298</v>
      </c>
      <c r="J1304" t="s">
        <v>73</v>
      </c>
      <c r="K1304" t="s">
        <v>1299</v>
      </c>
      <c r="L1304" t="s">
        <v>3607</v>
      </c>
      <c r="M1304" t="s">
        <v>3608</v>
      </c>
      <c r="N1304" t="s">
        <v>85</v>
      </c>
      <c r="O1304" t="s">
        <v>85</v>
      </c>
      <c r="P1304">
        <v>5912.4138000000003</v>
      </c>
      <c r="Q1304" t="s">
        <v>1300</v>
      </c>
      <c r="R1304" t="s">
        <v>75</v>
      </c>
      <c r="W1304" t="s">
        <v>10730</v>
      </c>
      <c r="X1304" t="s">
        <v>85</v>
      </c>
    </row>
    <row r="1305" spans="1:24">
      <c r="A1305" t="s">
        <v>3</v>
      </c>
      <c r="B1305" t="s">
        <v>13</v>
      </c>
      <c r="C1305" t="s">
        <v>217</v>
      </c>
      <c r="D1305" t="s">
        <v>117</v>
      </c>
      <c r="E1305" t="s">
        <v>118</v>
      </c>
      <c r="F1305" s="54">
        <v>41583</v>
      </c>
      <c r="G1305" t="s">
        <v>119</v>
      </c>
      <c r="I1305" t="s">
        <v>1298</v>
      </c>
      <c r="J1305" t="s">
        <v>73</v>
      </c>
      <c r="K1305" t="s">
        <v>1299</v>
      </c>
      <c r="L1305" t="s">
        <v>3607</v>
      </c>
      <c r="M1305" t="s">
        <v>3608</v>
      </c>
      <c r="N1305" t="s">
        <v>85</v>
      </c>
      <c r="O1305" t="s">
        <v>85</v>
      </c>
      <c r="P1305">
        <v>20210.374100000001</v>
      </c>
      <c r="Q1305" t="s">
        <v>1300</v>
      </c>
      <c r="R1305" t="s">
        <v>75</v>
      </c>
      <c r="W1305" t="s">
        <v>10730</v>
      </c>
      <c r="X1305" t="s">
        <v>85</v>
      </c>
    </row>
    <row r="1306" spans="1:24">
      <c r="A1306" t="s">
        <v>3</v>
      </c>
      <c r="B1306" t="s">
        <v>13</v>
      </c>
      <c r="C1306" t="s">
        <v>217</v>
      </c>
      <c r="D1306" t="s">
        <v>117</v>
      </c>
      <c r="E1306" t="s">
        <v>118</v>
      </c>
      <c r="F1306" s="54">
        <v>41583</v>
      </c>
      <c r="G1306" t="s">
        <v>72</v>
      </c>
      <c r="I1306" t="s">
        <v>1301</v>
      </c>
      <c r="J1306" t="s">
        <v>73</v>
      </c>
      <c r="K1306" t="s">
        <v>1302</v>
      </c>
      <c r="L1306" t="s">
        <v>1303</v>
      </c>
      <c r="M1306" t="s">
        <v>1304</v>
      </c>
      <c r="N1306" t="s">
        <v>85</v>
      </c>
      <c r="O1306" t="s">
        <v>85</v>
      </c>
      <c r="P1306">
        <v>534.18989999999997</v>
      </c>
      <c r="Q1306" t="s">
        <v>1305</v>
      </c>
      <c r="R1306" t="s">
        <v>75</v>
      </c>
      <c r="W1306" t="s">
        <v>10729</v>
      </c>
      <c r="X1306" t="s">
        <v>85</v>
      </c>
    </row>
    <row r="1307" spans="1:24">
      <c r="A1307" t="s">
        <v>9</v>
      </c>
      <c r="B1307" t="s">
        <v>14</v>
      </c>
      <c r="C1307" t="s">
        <v>14</v>
      </c>
      <c r="D1307" t="s">
        <v>117</v>
      </c>
      <c r="E1307" t="s">
        <v>118</v>
      </c>
      <c r="F1307" s="54">
        <v>41579</v>
      </c>
      <c r="G1307" t="s">
        <v>290</v>
      </c>
      <c r="H1307" t="s">
        <v>999</v>
      </c>
      <c r="I1307" t="s">
        <v>1000</v>
      </c>
      <c r="J1307" t="s">
        <v>132</v>
      </c>
      <c r="K1307" t="s">
        <v>1001</v>
      </c>
      <c r="L1307" t="s">
        <v>1002</v>
      </c>
      <c r="M1307" t="s">
        <v>1003</v>
      </c>
      <c r="N1307" t="s">
        <v>85</v>
      </c>
      <c r="O1307" t="s">
        <v>199</v>
      </c>
      <c r="P1307">
        <v>0.46000000000000052</v>
      </c>
      <c r="Q1307" t="s">
        <v>1005</v>
      </c>
      <c r="R1307" t="s">
        <v>75</v>
      </c>
      <c r="S1307" t="s">
        <v>170</v>
      </c>
      <c r="T1307" t="s">
        <v>178</v>
      </c>
      <c r="U1307" t="s">
        <v>179</v>
      </c>
      <c r="V1307" t="s">
        <v>180</v>
      </c>
      <c r="W1307" t="s">
        <v>10731</v>
      </c>
      <c r="X1307" t="s">
        <v>10739</v>
      </c>
    </row>
    <row r="1308" spans="1:24">
      <c r="A1308" t="s">
        <v>9</v>
      </c>
      <c r="B1308" t="s">
        <v>14</v>
      </c>
      <c r="C1308" t="s">
        <v>14</v>
      </c>
      <c r="D1308" t="s">
        <v>117</v>
      </c>
      <c r="E1308" t="s">
        <v>118</v>
      </c>
      <c r="F1308" s="54">
        <v>41579</v>
      </c>
      <c r="G1308" t="s">
        <v>290</v>
      </c>
      <c r="H1308" t="s">
        <v>999</v>
      </c>
      <c r="I1308" t="s">
        <v>1000</v>
      </c>
      <c r="J1308" t="s">
        <v>132</v>
      </c>
      <c r="K1308" t="s">
        <v>1001</v>
      </c>
      <c r="L1308" t="s">
        <v>1002</v>
      </c>
      <c r="M1308" t="s">
        <v>1003</v>
      </c>
      <c r="N1308" t="s">
        <v>85</v>
      </c>
      <c r="O1308" t="s">
        <v>199</v>
      </c>
      <c r="P1308">
        <v>3733.640000000004</v>
      </c>
      <c r="Q1308" t="s">
        <v>1005</v>
      </c>
      <c r="R1308" t="s">
        <v>75</v>
      </c>
      <c r="S1308" t="s">
        <v>170</v>
      </c>
      <c r="T1308" t="s">
        <v>178</v>
      </c>
      <c r="U1308" t="s">
        <v>179</v>
      </c>
      <c r="V1308" t="s">
        <v>180</v>
      </c>
      <c r="W1308" t="s">
        <v>10731</v>
      </c>
      <c r="X1308" t="s">
        <v>10739</v>
      </c>
    </row>
    <row r="1309" spans="1:24">
      <c r="A1309" t="s">
        <v>9</v>
      </c>
      <c r="B1309" t="s">
        <v>14</v>
      </c>
      <c r="C1309" t="s">
        <v>14</v>
      </c>
      <c r="D1309" t="s">
        <v>117</v>
      </c>
      <c r="E1309" t="s">
        <v>118</v>
      </c>
      <c r="F1309" s="54">
        <v>41579</v>
      </c>
      <c r="G1309" t="s">
        <v>290</v>
      </c>
      <c r="H1309" t="s">
        <v>999</v>
      </c>
      <c r="I1309" t="s">
        <v>1000</v>
      </c>
      <c r="J1309" t="s">
        <v>132</v>
      </c>
      <c r="K1309" t="s">
        <v>1001</v>
      </c>
      <c r="L1309" t="s">
        <v>1002</v>
      </c>
      <c r="M1309" t="s">
        <v>1003</v>
      </c>
      <c r="N1309" t="s">
        <v>85</v>
      </c>
      <c r="O1309" t="s">
        <v>199</v>
      </c>
      <c r="P1309">
        <v>746.73000000000081</v>
      </c>
      <c r="Q1309" t="s">
        <v>1005</v>
      </c>
      <c r="R1309" t="s">
        <v>75</v>
      </c>
      <c r="S1309" t="s">
        <v>170</v>
      </c>
      <c r="T1309" t="s">
        <v>178</v>
      </c>
      <c r="U1309" t="s">
        <v>179</v>
      </c>
      <c r="V1309" t="s">
        <v>180</v>
      </c>
      <c r="W1309" t="s">
        <v>10731</v>
      </c>
      <c r="X1309" t="s">
        <v>10739</v>
      </c>
    </row>
    <row r="1310" spans="1:24">
      <c r="A1310" t="s">
        <v>9</v>
      </c>
      <c r="B1310" t="s">
        <v>14</v>
      </c>
      <c r="C1310" t="s">
        <v>14</v>
      </c>
      <c r="D1310" t="s">
        <v>117</v>
      </c>
      <c r="E1310" t="s">
        <v>118</v>
      </c>
      <c r="F1310" s="54">
        <v>41579</v>
      </c>
      <c r="G1310" t="s">
        <v>290</v>
      </c>
      <c r="H1310" t="s">
        <v>999</v>
      </c>
      <c r="I1310" t="s">
        <v>1000</v>
      </c>
      <c r="J1310" t="s">
        <v>132</v>
      </c>
      <c r="K1310" t="s">
        <v>1001</v>
      </c>
      <c r="L1310" t="s">
        <v>1002</v>
      </c>
      <c r="M1310" t="s">
        <v>1003</v>
      </c>
      <c r="N1310" t="s">
        <v>85</v>
      </c>
      <c r="O1310" t="s">
        <v>199</v>
      </c>
      <c r="P1310">
        <v>1866.820000000002</v>
      </c>
      <c r="Q1310" t="s">
        <v>1005</v>
      </c>
      <c r="R1310" t="s">
        <v>75</v>
      </c>
      <c r="S1310" t="s">
        <v>170</v>
      </c>
      <c r="T1310" t="s">
        <v>178</v>
      </c>
      <c r="U1310" t="s">
        <v>179</v>
      </c>
      <c r="V1310" t="s">
        <v>180</v>
      </c>
      <c r="W1310" t="s">
        <v>10731</v>
      </c>
      <c r="X1310" t="s">
        <v>10739</v>
      </c>
    </row>
    <row r="1311" spans="1:24">
      <c r="A1311" t="s">
        <v>9</v>
      </c>
      <c r="B1311" t="s">
        <v>14</v>
      </c>
      <c r="C1311" t="s">
        <v>14</v>
      </c>
      <c r="D1311" t="s">
        <v>117</v>
      </c>
      <c r="E1311" t="s">
        <v>118</v>
      </c>
      <c r="F1311" s="54">
        <v>41579</v>
      </c>
      <c r="G1311" t="s">
        <v>290</v>
      </c>
      <c r="H1311" t="s">
        <v>999</v>
      </c>
      <c r="I1311" t="s">
        <v>1000</v>
      </c>
      <c r="J1311" t="s">
        <v>132</v>
      </c>
      <c r="K1311" t="s">
        <v>1001</v>
      </c>
      <c r="L1311" t="s">
        <v>1002</v>
      </c>
      <c r="M1311" t="s">
        <v>1003</v>
      </c>
      <c r="N1311" t="s">
        <v>85</v>
      </c>
      <c r="O1311" t="s">
        <v>199</v>
      </c>
      <c r="P1311">
        <v>280.02000000000027</v>
      </c>
      <c r="Q1311" t="s">
        <v>1005</v>
      </c>
      <c r="R1311" t="s">
        <v>75</v>
      </c>
      <c r="S1311" t="s">
        <v>170</v>
      </c>
      <c r="T1311" t="s">
        <v>178</v>
      </c>
      <c r="U1311" t="s">
        <v>179</v>
      </c>
      <c r="V1311" t="s">
        <v>180</v>
      </c>
      <c r="W1311" t="s">
        <v>10731</v>
      </c>
      <c r="X1311" t="s">
        <v>10739</v>
      </c>
    </row>
    <row r="1312" spans="1:24">
      <c r="A1312" t="s">
        <v>9</v>
      </c>
      <c r="B1312" t="s">
        <v>14</v>
      </c>
      <c r="C1312" t="s">
        <v>14</v>
      </c>
      <c r="D1312" t="s">
        <v>117</v>
      </c>
      <c r="E1312" t="s">
        <v>118</v>
      </c>
      <c r="F1312" s="54">
        <v>41599</v>
      </c>
      <c r="G1312" t="s">
        <v>119</v>
      </c>
      <c r="I1312" t="s">
        <v>3538</v>
      </c>
      <c r="J1312" t="s">
        <v>132</v>
      </c>
      <c r="K1312" t="s">
        <v>3539</v>
      </c>
      <c r="L1312" t="s">
        <v>1961</v>
      </c>
      <c r="M1312" t="s">
        <v>1962</v>
      </c>
      <c r="N1312" t="s">
        <v>85</v>
      </c>
      <c r="O1312" t="s">
        <v>199</v>
      </c>
      <c r="P1312">
        <v>-22500</v>
      </c>
      <c r="Q1312" t="s">
        <v>1963</v>
      </c>
      <c r="R1312" t="s">
        <v>75</v>
      </c>
      <c r="S1312" t="s">
        <v>155</v>
      </c>
      <c r="T1312" t="s">
        <v>156</v>
      </c>
      <c r="U1312" t="s">
        <v>450</v>
      </c>
      <c r="V1312" t="s">
        <v>451</v>
      </c>
      <c r="W1312" t="s">
        <v>10729</v>
      </c>
      <c r="X1312" t="s">
        <v>10739</v>
      </c>
    </row>
    <row r="1313" spans="1:24">
      <c r="A1313" t="s">
        <v>9</v>
      </c>
      <c r="B1313" t="s">
        <v>14</v>
      </c>
      <c r="C1313" t="s">
        <v>14</v>
      </c>
      <c r="D1313" t="s">
        <v>117</v>
      </c>
      <c r="E1313" t="s">
        <v>118</v>
      </c>
      <c r="F1313" s="54">
        <v>41579</v>
      </c>
      <c r="G1313" t="s">
        <v>290</v>
      </c>
      <c r="H1313" t="s">
        <v>999</v>
      </c>
      <c r="I1313" t="s">
        <v>1000</v>
      </c>
      <c r="J1313" t="s">
        <v>132</v>
      </c>
      <c r="K1313" t="s">
        <v>1001</v>
      </c>
      <c r="L1313" t="s">
        <v>1002</v>
      </c>
      <c r="M1313" t="s">
        <v>1003</v>
      </c>
      <c r="N1313" t="s">
        <v>85</v>
      </c>
      <c r="O1313" t="s">
        <v>199</v>
      </c>
      <c r="P1313">
        <v>7.8200000000000092</v>
      </c>
      <c r="Q1313" t="s">
        <v>1005</v>
      </c>
      <c r="R1313" t="s">
        <v>75</v>
      </c>
      <c r="S1313" t="s">
        <v>170</v>
      </c>
      <c r="T1313" t="s">
        <v>178</v>
      </c>
      <c r="U1313" t="s">
        <v>179</v>
      </c>
      <c r="V1313" t="s">
        <v>180</v>
      </c>
      <c r="W1313" t="s">
        <v>10731</v>
      </c>
      <c r="X1313" t="s">
        <v>10739</v>
      </c>
    </row>
    <row r="1314" spans="1:24">
      <c r="A1314" t="s">
        <v>9</v>
      </c>
      <c r="B1314" t="s">
        <v>14</v>
      </c>
      <c r="C1314" t="s">
        <v>14</v>
      </c>
      <c r="D1314" t="s">
        <v>117</v>
      </c>
      <c r="E1314" t="s">
        <v>118</v>
      </c>
      <c r="F1314" s="54">
        <v>41579</v>
      </c>
      <c r="G1314" t="s">
        <v>290</v>
      </c>
      <c r="H1314" t="s">
        <v>999</v>
      </c>
      <c r="I1314" t="s">
        <v>1000</v>
      </c>
      <c r="J1314" t="s">
        <v>132</v>
      </c>
      <c r="K1314" t="s">
        <v>1001</v>
      </c>
      <c r="L1314" t="s">
        <v>1002</v>
      </c>
      <c r="M1314" t="s">
        <v>1003</v>
      </c>
      <c r="N1314" t="s">
        <v>85</v>
      </c>
      <c r="O1314" t="s">
        <v>199</v>
      </c>
      <c r="P1314">
        <v>11200.800000000012</v>
      </c>
      <c r="Q1314" t="s">
        <v>1005</v>
      </c>
      <c r="R1314" t="s">
        <v>75</v>
      </c>
      <c r="S1314" t="s">
        <v>170</v>
      </c>
      <c r="T1314" t="s">
        <v>178</v>
      </c>
      <c r="U1314" t="s">
        <v>179</v>
      </c>
      <c r="V1314" t="s">
        <v>180</v>
      </c>
      <c r="W1314" t="s">
        <v>10731</v>
      </c>
      <c r="X1314" t="s">
        <v>10739</v>
      </c>
    </row>
    <row r="1315" spans="1:24">
      <c r="A1315" t="s">
        <v>9</v>
      </c>
      <c r="B1315" t="s">
        <v>14</v>
      </c>
      <c r="C1315" t="s">
        <v>14</v>
      </c>
      <c r="D1315" t="s">
        <v>117</v>
      </c>
      <c r="E1315" t="s">
        <v>118</v>
      </c>
      <c r="F1315" s="54">
        <v>41579</v>
      </c>
      <c r="G1315" t="s">
        <v>290</v>
      </c>
      <c r="H1315" t="s">
        <v>999</v>
      </c>
      <c r="I1315" t="s">
        <v>1000</v>
      </c>
      <c r="J1315" t="s">
        <v>132</v>
      </c>
      <c r="K1315" t="s">
        <v>1001</v>
      </c>
      <c r="L1315" t="s">
        <v>1002</v>
      </c>
      <c r="M1315" t="s">
        <v>1003</v>
      </c>
      <c r="N1315" t="s">
        <v>85</v>
      </c>
      <c r="O1315" t="s">
        <v>199</v>
      </c>
      <c r="P1315">
        <v>793.40000000000089</v>
      </c>
      <c r="Q1315" t="s">
        <v>1005</v>
      </c>
      <c r="R1315" t="s">
        <v>75</v>
      </c>
      <c r="S1315" t="s">
        <v>170</v>
      </c>
      <c r="T1315" t="s">
        <v>178</v>
      </c>
      <c r="U1315" t="s">
        <v>179</v>
      </c>
      <c r="V1315" t="s">
        <v>180</v>
      </c>
      <c r="W1315" t="s">
        <v>10731</v>
      </c>
      <c r="X1315" t="s">
        <v>10739</v>
      </c>
    </row>
    <row r="1316" spans="1:24">
      <c r="A1316" t="s">
        <v>9</v>
      </c>
      <c r="B1316" t="s">
        <v>14</v>
      </c>
      <c r="C1316" t="s">
        <v>14</v>
      </c>
      <c r="D1316" t="s">
        <v>117</v>
      </c>
      <c r="E1316" t="s">
        <v>118</v>
      </c>
      <c r="F1316" s="54">
        <v>41579</v>
      </c>
      <c r="G1316" t="s">
        <v>290</v>
      </c>
      <c r="H1316" t="s">
        <v>999</v>
      </c>
      <c r="I1316" t="s">
        <v>1000</v>
      </c>
      <c r="J1316" t="s">
        <v>132</v>
      </c>
      <c r="K1316" t="s">
        <v>1001</v>
      </c>
      <c r="L1316" t="s">
        <v>1002</v>
      </c>
      <c r="M1316" t="s">
        <v>1003</v>
      </c>
      <c r="N1316" t="s">
        <v>85</v>
      </c>
      <c r="O1316" t="s">
        <v>199</v>
      </c>
      <c r="P1316">
        <v>280.02000000000027</v>
      </c>
      <c r="Q1316" t="s">
        <v>1005</v>
      </c>
      <c r="R1316" t="s">
        <v>75</v>
      </c>
      <c r="S1316" t="s">
        <v>170</v>
      </c>
      <c r="T1316" t="s">
        <v>178</v>
      </c>
      <c r="U1316" t="s">
        <v>179</v>
      </c>
      <c r="V1316" t="s">
        <v>180</v>
      </c>
      <c r="W1316" t="s">
        <v>10731</v>
      </c>
      <c r="X1316" t="s">
        <v>10739</v>
      </c>
    </row>
    <row r="1317" spans="1:24">
      <c r="A1317" t="s">
        <v>9</v>
      </c>
      <c r="B1317" t="s">
        <v>14</v>
      </c>
      <c r="C1317" t="s">
        <v>14</v>
      </c>
      <c r="D1317" t="s">
        <v>117</v>
      </c>
      <c r="E1317" t="s">
        <v>118</v>
      </c>
      <c r="F1317" s="54">
        <v>41579</v>
      </c>
      <c r="G1317" t="s">
        <v>290</v>
      </c>
      <c r="H1317" t="s">
        <v>999</v>
      </c>
      <c r="I1317" t="s">
        <v>1000</v>
      </c>
      <c r="J1317" t="s">
        <v>132</v>
      </c>
      <c r="K1317" t="s">
        <v>1001</v>
      </c>
      <c r="L1317" t="s">
        <v>1002</v>
      </c>
      <c r="M1317" t="s">
        <v>1003</v>
      </c>
      <c r="N1317" t="s">
        <v>85</v>
      </c>
      <c r="O1317" t="s">
        <v>199</v>
      </c>
      <c r="P1317">
        <v>280.02000000000027</v>
      </c>
      <c r="Q1317" t="s">
        <v>1005</v>
      </c>
      <c r="R1317" t="s">
        <v>75</v>
      </c>
      <c r="S1317" t="s">
        <v>170</v>
      </c>
      <c r="T1317" t="s">
        <v>178</v>
      </c>
      <c r="U1317" t="s">
        <v>179</v>
      </c>
      <c r="V1317" t="s">
        <v>180</v>
      </c>
      <c r="W1317" t="s">
        <v>10731</v>
      </c>
      <c r="X1317" t="s">
        <v>10739</v>
      </c>
    </row>
    <row r="1318" spans="1:24">
      <c r="A1318" t="s">
        <v>9</v>
      </c>
      <c r="B1318" t="s">
        <v>14</v>
      </c>
      <c r="C1318" t="s">
        <v>14</v>
      </c>
      <c r="D1318" t="s">
        <v>117</v>
      </c>
      <c r="E1318" t="s">
        <v>118</v>
      </c>
      <c r="F1318" s="54">
        <v>41579</v>
      </c>
      <c r="G1318" t="s">
        <v>290</v>
      </c>
      <c r="H1318" t="s">
        <v>999</v>
      </c>
      <c r="I1318" t="s">
        <v>1000</v>
      </c>
      <c r="J1318" t="s">
        <v>132</v>
      </c>
      <c r="K1318" t="s">
        <v>1001</v>
      </c>
      <c r="L1318" t="s">
        <v>1002</v>
      </c>
      <c r="M1318" t="s">
        <v>1003</v>
      </c>
      <c r="N1318" t="s">
        <v>85</v>
      </c>
      <c r="O1318" t="s">
        <v>199</v>
      </c>
      <c r="P1318">
        <v>7000.5800000000081</v>
      </c>
      <c r="Q1318" t="s">
        <v>1005</v>
      </c>
      <c r="R1318" t="s">
        <v>75</v>
      </c>
      <c r="S1318" t="s">
        <v>170</v>
      </c>
      <c r="T1318" t="s">
        <v>178</v>
      </c>
      <c r="U1318" t="s">
        <v>179</v>
      </c>
      <c r="V1318" t="s">
        <v>180</v>
      </c>
      <c r="W1318" t="s">
        <v>10731</v>
      </c>
      <c r="X1318" t="s">
        <v>10739</v>
      </c>
    </row>
    <row r="1319" spans="1:24">
      <c r="A1319" t="s">
        <v>9</v>
      </c>
      <c r="B1319" t="s">
        <v>14</v>
      </c>
      <c r="C1319" t="s">
        <v>14</v>
      </c>
      <c r="D1319" t="s">
        <v>117</v>
      </c>
      <c r="E1319" t="s">
        <v>118</v>
      </c>
      <c r="F1319" s="54">
        <v>41603</v>
      </c>
      <c r="G1319" t="s">
        <v>119</v>
      </c>
      <c r="I1319" t="s">
        <v>3131</v>
      </c>
      <c r="J1319" t="s">
        <v>132</v>
      </c>
      <c r="K1319" t="s">
        <v>3132</v>
      </c>
      <c r="L1319" t="s">
        <v>3133</v>
      </c>
      <c r="M1319" t="s">
        <v>3134</v>
      </c>
      <c r="N1319" t="s">
        <v>85</v>
      </c>
      <c r="O1319" t="s">
        <v>85</v>
      </c>
      <c r="P1319">
        <v>-14850</v>
      </c>
      <c r="Q1319" t="s">
        <v>3135</v>
      </c>
      <c r="R1319" t="s">
        <v>75</v>
      </c>
      <c r="S1319" t="s">
        <v>155</v>
      </c>
      <c r="T1319" t="s">
        <v>286</v>
      </c>
      <c r="U1319" t="s">
        <v>157</v>
      </c>
      <c r="V1319" t="s">
        <v>157</v>
      </c>
      <c r="W1319" t="s">
        <v>10729</v>
      </c>
      <c r="X1319" t="s">
        <v>85</v>
      </c>
    </row>
    <row r="1320" spans="1:24">
      <c r="A1320" t="s">
        <v>9</v>
      </c>
      <c r="B1320" t="s">
        <v>14</v>
      </c>
      <c r="C1320" t="s">
        <v>14</v>
      </c>
      <c r="D1320" t="s">
        <v>117</v>
      </c>
      <c r="E1320" t="s">
        <v>118</v>
      </c>
      <c r="F1320" s="54">
        <v>41603</v>
      </c>
      <c r="G1320" t="s">
        <v>119</v>
      </c>
      <c r="I1320" t="s">
        <v>3136</v>
      </c>
      <c r="J1320" t="s">
        <v>132</v>
      </c>
      <c r="K1320" t="s">
        <v>3132</v>
      </c>
      <c r="L1320" t="s">
        <v>3133</v>
      </c>
      <c r="M1320" t="s">
        <v>3134</v>
      </c>
      <c r="N1320" t="s">
        <v>85</v>
      </c>
      <c r="O1320" t="s">
        <v>85</v>
      </c>
      <c r="P1320">
        <v>14850</v>
      </c>
      <c r="Q1320" t="s">
        <v>3137</v>
      </c>
      <c r="R1320" t="s">
        <v>75</v>
      </c>
      <c r="S1320" t="s">
        <v>155</v>
      </c>
      <c r="T1320" t="s">
        <v>286</v>
      </c>
      <c r="U1320" t="s">
        <v>157</v>
      </c>
      <c r="V1320" t="s">
        <v>157</v>
      </c>
      <c r="W1320" t="s">
        <v>10729</v>
      </c>
      <c r="X1320" t="s">
        <v>85</v>
      </c>
    </row>
    <row r="1321" spans="1:24">
      <c r="A1321" t="s">
        <v>9</v>
      </c>
      <c r="B1321" t="s">
        <v>10</v>
      </c>
      <c r="C1321" t="s">
        <v>2279</v>
      </c>
      <c r="D1321" t="s">
        <v>117</v>
      </c>
      <c r="E1321" t="s">
        <v>118</v>
      </c>
      <c r="F1321" s="54">
        <v>41603</v>
      </c>
      <c r="G1321" t="s">
        <v>290</v>
      </c>
      <c r="I1321" t="s">
        <v>3143</v>
      </c>
      <c r="J1321" t="s">
        <v>132</v>
      </c>
      <c r="K1321" t="s">
        <v>3144</v>
      </c>
      <c r="L1321" t="s">
        <v>2282</v>
      </c>
      <c r="M1321" t="s">
        <v>2283</v>
      </c>
      <c r="N1321" t="s">
        <v>85</v>
      </c>
      <c r="O1321" t="s">
        <v>85</v>
      </c>
      <c r="P1321">
        <v>4408.93</v>
      </c>
      <c r="Q1321" t="s">
        <v>2284</v>
      </c>
      <c r="R1321" t="s">
        <v>75</v>
      </c>
      <c r="W1321" t="s">
        <v>10731</v>
      </c>
      <c r="X1321" t="s">
        <v>85</v>
      </c>
    </row>
    <row r="1322" spans="1:24">
      <c r="A1322" t="s">
        <v>9</v>
      </c>
      <c r="B1322" t="s">
        <v>14</v>
      </c>
      <c r="C1322" t="s">
        <v>14</v>
      </c>
      <c r="D1322" t="s">
        <v>117</v>
      </c>
      <c r="E1322" t="s">
        <v>118</v>
      </c>
      <c r="F1322" s="54">
        <v>41600</v>
      </c>
      <c r="G1322" t="s">
        <v>119</v>
      </c>
      <c r="I1322" t="s">
        <v>3484</v>
      </c>
      <c r="J1322" t="s">
        <v>132</v>
      </c>
      <c r="K1322" t="s">
        <v>3485</v>
      </c>
      <c r="L1322" t="s">
        <v>3486</v>
      </c>
      <c r="M1322" t="s">
        <v>3487</v>
      </c>
      <c r="N1322" t="s">
        <v>85</v>
      </c>
      <c r="O1322" t="s">
        <v>85</v>
      </c>
      <c r="P1322">
        <v>-6240</v>
      </c>
      <c r="Q1322" t="s">
        <v>3488</v>
      </c>
      <c r="R1322" t="s">
        <v>75</v>
      </c>
      <c r="S1322" t="s">
        <v>155</v>
      </c>
      <c r="T1322" t="s">
        <v>286</v>
      </c>
      <c r="U1322" t="s">
        <v>321</v>
      </c>
      <c r="V1322" t="s">
        <v>321</v>
      </c>
      <c r="W1322" t="s">
        <v>10729</v>
      </c>
      <c r="X1322" t="s">
        <v>85</v>
      </c>
    </row>
    <row r="1323" spans="1:24">
      <c r="A1323" t="s">
        <v>9</v>
      </c>
      <c r="B1323" t="s">
        <v>14</v>
      </c>
      <c r="C1323" t="s">
        <v>14</v>
      </c>
      <c r="D1323" t="s">
        <v>117</v>
      </c>
      <c r="E1323" t="s">
        <v>118</v>
      </c>
      <c r="F1323" s="54">
        <v>41603</v>
      </c>
      <c r="G1323" t="s">
        <v>119</v>
      </c>
      <c r="I1323" t="s">
        <v>3125</v>
      </c>
      <c r="J1323" t="s">
        <v>132</v>
      </c>
      <c r="K1323" t="s">
        <v>3106</v>
      </c>
      <c r="L1323" t="s">
        <v>879</v>
      </c>
      <c r="M1323" t="s">
        <v>880</v>
      </c>
      <c r="N1323" t="s">
        <v>85</v>
      </c>
      <c r="O1323" t="s">
        <v>85</v>
      </c>
      <c r="P1323">
        <v>130000</v>
      </c>
      <c r="Q1323" t="s">
        <v>459</v>
      </c>
      <c r="R1323" t="s">
        <v>75</v>
      </c>
      <c r="S1323" t="s">
        <v>170</v>
      </c>
      <c r="T1323" t="s">
        <v>178</v>
      </c>
      <c r="U1323" t="s">
        <v>202</v>
      </c>
      <c r="V1323" t="s">
        <v>202</v>
      </c>
      <c r="W1323" t="s">
        <v>10731</v>
      </c>
      <c r="X1323" t="s">
        <v>85</v>
      </c>
    </row>
    <row r="1324" spans="1:24">
      <c r="A1324" t="s">
        <v>9</v>
      </c>
      <c r="B1324" t="s">
        <v>14</v>
      </c>
      <c r="C1324" t="s">
        <v>14</v>
      </c>
      <c r="D1324" t="s">
        <v>117</v>
      </c>
      <c r="E1324" t="s">
        <v>118</v>
      </c>
      <c r="F1324" s="54">
        <v>41603</v>
      </c>
      <c r="G1324" t="s">
        <v>119</v>
      </c>
      <c r="I1324" t="s">
        <v>3105</v>
      </c>
      <c r="J1324" t="s">
        <v>132</v>
      </c>
      <c r="K1324" t="s">
        <v>3106</v>
      </c>
      <c r="L1324" t="s">
        <v>879</v>
      </c>
      <c r="M1324" t="s">
        <v>880</v>
      </c>
      <c r="N1324" t="s">
        <v>85</v>
      </c>
      <c r="O1324" t="s">
        <v>85</v>
      </c>
      <c r="P1324">
        <v>-130000</v>
      </c>
      <c r="Q1324" t="s">
        <v>459</v>
      </c>
      <c r="R1324" t="s">
        <v>75</v>
      </c>
      <c r="S1324" t="s">
        <v>170</v>
      </c>
      <c r="T1324" t="s">
        <v>178</v>
      </c>
      <c r="U1324" t="s">
        <v>202</v>
      </c>
      <c r="V1324" t="s">
        <v>202</v>
      </c>
      <c r="W1324" t="s">
        <v>10729</v>
      </c>
      <c r="X1324" t="s">
        <v>85</v>
      </c>
    </row>
    <row r="1325" spans="1:24">
      <c r="A1325" t="s">
        <v>9</v>
      </c>
      <c r="B1325" t="s">
        <v>14</v>
      </c>
      <c r="C1325" t="s">
        <v>14</v>
      </c>
      <c r="D1325" t="s">
        <v>117</v>
      </c>
      <c r="E1325" t="s">
        <v>118</v>
      </c>
      <c r="F1325" s="54">
        <v>41603</v>
      </c>
      <c r="G1325" t="s">
        <v>119</v>
      </c>
      <c r="I1325" t="s">
        <v>3105</v>
      </c>
      <c r="J1325" t="s">
        <v>132</v>
      </c>
      <c r="K1325" t="s">
        <v>3106</v>
      </c>
      <c r="L1325" t="s">
        <v>879</v>
      </c>
      <c r="M1325" t="s">
        <v>880</v>
      </c>
      <c r="N1325" t="s">
        <v>85</v>
      </c>
      <c r="O1325" t="s">
        <v>85</v>
      </c>
      <c r="P1325">
        <v>-375000</v>
      </c>
      <c r="Q1325" t="s">
        <v>459</v>
      </c>
      <c r="R1325" t="s">
        <v>75</v>
      </c>
      <c r="S1325" t="s">
        <v>170</v>
      </c>
      <c r="T1325" t="s">
        <v>178</v>
      </c>
      <c r="U1325" t="s">
        <v>202</v>
      </c>
      <c r="V1325" t="s">
        <v>202</v>
      </c>
      <c r="W1325" t="s">
        <v>10729</v>
      </c>
      <c r="X1325" t="s">
        <v>85</v>
      </c>
    </row>
    <row r="1326" spans="1:24">
      <c r="A1326" t="s">
        <v>9</v>
      </c>
      <c r="B1326" t="s">
        <v>14</v>
      </c>
      <c r="C1326" t="s">
        <v>14</v>
      </c>
      <c r="D1326" t="s">
        <v>117</v>
      </c>
      <c r="E1326" t="s">
        <v>118</v>
      </c>
      <c r="F1326" s="54">
        <v>41603</v>
      </c>
      <c r="G1326" t="s">
        <v>290</v>
      </c>
      <c r="H1326" t="s">
        <v>1227</v>
      </c>
      <c r="I1326" t="s">
        <v>3138</v>
      </c>
      <c r="J1326" t="s">
        <v>132</v>
      </c>
      <c r="K1326" t="s">
        <v>3139</v>
      </c>
      <c r="L1326" t="s">
        <v>3140</v>
      </c>
      <c r="M1326" t="s">
        <v>3141</v>
      </c>
      <c r="N1326" t="s">
        <v>85</v>
      </c>
      <c r="O1326" t="s">
        <v>85</v>
      </c>
      <c r="P1326">
        <v>2350</v>
      </c>
      <c r="Q1326" t="s">
        <v>3142</v>
      </c>
      <c r="R1326" t="s">
        <v>75</v>
      </c>
      <c r="S1326" t="s">
        <v>155</v>
      </c>
      <c r="T1326" t="s">
        <v>379</v>
      </c>
      <c r="U1326" t="s">
        <v>450</v>
      </c>
      <c r="V1326" t="s">
        <v>1857</v>
      </c>
      <c r="W1326" t="s">
        <v>10729</v>
      </c>
      <c r="X1326" t="s">
        <v>85</v>
      </c>
    </row>
    <row r="1327" spans="1:24">
      <c r="A1327" t="s">
        <v>9</v>
      </c>
      <c r="B1327" t="s">
        <v>14</v>
      </c>
      <c r="C1327" t="s">
        <v>14</v>
      </c>
      <c r="D1327" t="s">
        <v>117</v>
      </c>
      <c r="E1327" t="s">
        <v>118</v>
      </c>
      <c r="F1327" s="54">
        <v>41603</v>
      </c>
      <c r="G1327" t="s">
        <v>119</v>
      </c>
      <c r="I1327" t="s">
        <v>3125</v>
      </c>
      <c r="J1327" t="s">
        <v>132</v>
      </c>
      <c r="K1327" t="s">
        <v>3106</v>
      </c>
      <c r="L1327" t="s">
        <v>879</v>
      </c>
      <c r="M1327" t="s">
        <v>880</v>
      </c>
      <c r="N1327" t="s">
        <v>85</v>
      </c>
      <c r="O1327" t="s">
        <v>85</v>
      </c>
      <c r="P1327">
        <v>375000</v>
      </c>
      <c r="Q1327" t="s">
        <v>459</v>
      </c>
      <c r="R1327" t="s">
        <v>75</v>
      </c>
      <c r="S1327" t="s">
        <v>170</v>
      </c>
      <c r="T1327" t="s">
        <v>178</v>
      </c>
      <c r="U1327" t="s">
        <v>202</v>
      </c>
      <c r="V1327" t="s">
        <v>202</v>
      </c>
      <c r="W1327" t="s">
        <v>10731</v>
      </c>
      <c r="X1327" t="s">
        <v>85</v>
      </c>
    </row>
    <row r="1328" spans="1:24">
      <c r="A1328" t="s">
        <v>9</v>
      </c>
      <c r="B1328" t="s">
        <v>14</v>
      </c>
      <c r="C1328" t="s">
        <v>14</v>
      </c>
      <c r="D1328" t="s">
        <v>117</v>
      </c>
      <c r="E1328" t="s">
        <v>118</v>
      </c>
      <c r="F1328" s="54">
        <v>41600</v>
      </c>
      <c r="G1328" t="s">
        <v>72</v>
      </c>
      <c r="H1328" t="s">
        <v>181</v>
      </c>
      <c r="I1328" t="s">
        <v>3481</v>
      </c>
      <c r="J1328" t="s">
        <v>132</v>
      </c>
      <c r="K1328" t="s">
        <v>3482</v>
      </c>
      <c r="L1328" t="s">
        <v>184</v>
      </c>
      <c r="M1328" t="s">
        <v>185</v>
      </c>
      <c r="N1328" t="s">
        <v>213</v>
      </c>
      <c r="O1328" t="s">
        <v>85</v>
      </c>
      <c r="P1328">
        <v>-40000</v>
      </c>
      <c r="Q1328" t="s">
        <v>3483</v>
      </c>
      <c r="R1328" t="s">
        <v>75</v>
      </c>
      <c r="S1328" t="s">
        <v>170</v>
      </c>
      <c r="T1328" t="s">
        <v>187</v>
      </c>
      <c r="U1328" t="s">
        <v>179</v>
      </c>
      <c r="V1328" t="s">
        <v>180</v>
      </c>
      <c r="W1328" t="s">
        <v>10729</v>
      </c>
      <c r="X1328" t="s">
        <v>85</v>
      </c>
    </row>
    <row r="1329" spans="1:24">
      <c r="A1329" t="s">
        <v>9</v>
      </c>
      <c r="B1329" t="s">
        <v>14</v>
      </c>
      <c r="C1329" t="s">
        <v>14</v>
      </c>
      <c r="D1329" t="s">
        <v>117</v>
      </c>
      <c r="E1329" t="s">
        <v>118</v>
      </c>
      <c r="F1329" s="54">
        <v>41600</v>
      </c>
      <c r="G1329" t="s">
        <v>72</v>
      </c>
      <c r="I1329" t="s">
        <v>3489</v>
      </c>
      <c r="J1329" t="s">
        <v>132</v>
      </c>
      <c r="K1329" t="s">
        <v>3490</v>
      </c>
      <c r="L1329" t="s">
        <v>2213</v>
      </c>
      <c r="M1329" t="s">
        <v>2214</v>
      </c>
      <c r="N1329" t="s">
        <v>85</v>
      </c>
      <c r="O1329" t="s">
        <v>85</v>
      </c>
      <c r="P1329">
        <v>10155.6</v>
      </c>
      <c r="Q1329" t="s">
        <v>3491</v>
      </c>
      <c r="R1329" t="s">
        <v>75</v>
      </c>
      <c r="S1329" t="s">
        <v>170</v>
      </c>
      <c r="T1329" t="s">
        <v>436</v>
      </c>
      <c r="U1329" t="s">
        <v>202</v>
      </c>
      <c r="V1329" t="s">
        <v>202</v>
      </c>
      <c r="W1329" t="s">
        <v>10729</v>
      </c>
      <c r="X1329" t="s">
        <v>85</v>
      </c>
    </row>
    <row r="1330" spans="1:24">
      <c r="A1330" t="s">
        <v>5</v>
      </c>
      <c r="B1330" t="s">
        <v>16</v>
      </c>
      <c r="C1330" t="s">
        <v>235</v>
      </c>
      <c r="D1330" t="s">
        <v>117</v>
      </c>
      <c r="E1330" t="s">
        <v>118</v>
      </c>
      <c r="F1330" s="54">
        <v>41580</v>
      </c>
      <c r="G1330" t="s">
        <v>290</v>
      </c>
      <c r="I1330" t="s">
        <v>5596</v>
      </c>
      <c r="J1330" t="s">
        <v>74</v>
      </c>
      <c r="K1330" t="s">
        <v>5597</v>
      </c>
      <c r="L1330" t="s">
        <v>5598</v>
      </c>
      <c r="M1330" t="s">
        <v>5599</v>
      </c>
      <c r="N1330" t="s">
        <v>85</v>
      </c>
      <c r="O1330" t="s">
        <v>85</v>
      </c>
      <c r="P1330">
        <v>-38.409999999999997</v>
      </c>
      <c r="Q1330" t="s">
        <v>5600</v>
      </c>
      <c r="R1330" t="s">
        <v>75</v>
      </c>
      <c r="W1330" t="s">
        <v>10729</v>
      </c>
      <c r="X1330" t="s">
        <v>85</v>
      </c>
    </row>
    <row r="1331" spans="1:24">
      <c r="A1331" t="s">
        <v>9</v>
      </c>
      <c r="B1331" t="s">
        <v>14</v>
      </c>
      <c r="C1331" t="s">
        <v>14</v>
      </c>
      <c r="D1331" t="s">
        <v>117</v>
      </c>
      <c r="E1331" t="s">
        <v>118</v>
      </c>
      <c r="F1331" s="54">
        <v>41603</v>
      </c>
      <c r="G1331" t="s">
        <v>125</v>
      </c>
      <c r="H1331" t="s">
        <v>280</v>
      </c>
      <c r="I1331" t="s">
        <v>3107</v>
      </c>
      <c r="J1331" t="s">
        <v>132</v>
      </c>
      <c r="K1331" t="s">
        <v>3108</v>
      </c>
      <c r="L1331" t="s">
        <v>454</v>
      </c>
      <c r="M1331" t="s">
        <v>455</v>
      </c>
      <c r="N1331" t="s">
        <v>85</v>
      </c>
      <c r="O1331" t="s">
        <v>85</v>
      </c>
      <c r="P1331">
        <v>-976600</v>
      </c>
      <c r="Q1331" t="s">
        <v>3109</v>
      </c>
      <c r="R1331" t="s">
        <v>75</v>
      </c>
      <c r="S1331" t="s">
        <v>155</v>
      </c>
      <c r="T1331" t="s">
        <v>286</v>
      </c>
      <c r="U1331" t="s">
        <v>179</v>
      </c>
      <c r="V1331" t="s">
        <v>180</v>
      </c>
      <c r="W1331" t="s">
        <v>10729</v>
      </c>
      <c r="X1331" t="s">
        <v>10737</v>
      </c>
    </row>
    <row r="1332" spans="1:24">
      <c r="A1332" t="s">
        <v>9</v>
      </c>
      <c r="B1332" t="s">
        <v>14</v>
      </c>
      <c r="C1332" t="s">
        <v>14</v>
      </c>
      <c r="D1332" t="s">
        <v>117</v>
      </c>
      <c r="E1332" t="s">
        <v>118</v>
      </c>
      <c r="F1332" s="54">
        <v>41603</v>
      </c>
      <c r="G1332" t="s">
        <v>125</v>
      </c>
      <c r="H1332" t="s">
        <v>280</v>
      </c>
      <c r="I1332" t="s">
        <v>3110</v>
      </c>
      <c r="J1332" t="s">
        <v>132</v>
      </c>
      <c r="K1332" t="s">
        <v>3108</v>
      </c>
      <c r="L1332" t="s">
        <v>454</v>
      </c>
      <c r="M1332" t="s">
        <v>455</v>
      </c>
      <c r="N1332" t="s">
        <v>213</v>
      </c>
      <c r="O1332" t="s">
        <v>1004</v>
      </c>
      <c r="P1332">
        <v>976600</v>
      </c>
      <c r="Q1332" t="s">
        <v>3109</v>
      </c>
      <c r="R1332" t="s">
        <v>75</v>
      </c>
      <c r="S1332" t="s">
        <v>155</v>
      </c>
      <c r="T1332" t="s">
        <v>286</v>
      </c>
      <c r="U1332" t="s">
        <v>179</v>
      </c>
      <c r="V1332" t="s">
        <v>180</v>
      </c>
      <c r="W1332" t="s">
        <v>10731</v>
      </c>
      <c r="X1332" t="s">
        <v>10739</v>
      </c>
    </row>
    <row r="1333" spans="1:24">
      <c r="A1333" t="s">
        <v>9</v>
      </c>
      <c r="B1333" t="s">
        <v>14</v>
      </c>
      <c r="C1333" t="s">
        <v>14</v>
      </c>
      <c r="D1333" t="s">
        <v>117</v>
      </c>
      <c r="E1333" t="s">
        <v>118</v>
      </c>
      <c r="F1333" s="54">
        <v>41603</v>
      </c>
      <c r="G1333" t="s">
        <v>119</v>
      </c>
      <c r="I1333" t="s">
        <v>3126</v>
      </c>
      <c r="J1333" t="s">
        <v>132</v>
      </c>
      <c r="K1333" t="s">
        <v>3127</v>
      </c>
      <c r="L1333" t="s">
        <v>3128</v>
      </c>
      <c r="M1333" t="s">
        <v>3129</v>
      </c>
      <c r="N1333" t="s">
        <v>85</v>
      </c>
      <c r="O1333" t="s">
        <v>85</v>
      </c>
      <c r="P1333">
        <v>97200</v>
      </c>
      <c r="Q1333" t="s">
        <v>3130</v>
      </c>
      <c r="R1333" t="s">
        <v>75</v>
      </c>
      <c r="W1333" t="s">
        <v>10729</v>
      </c>
      <c r="X1333" t="s">
        <v>85</v>
      </c>
    </row>
    <row r="1334" spans="1:24">
      <c r="A1334" t="s">
        <v>9</v>
      </c>
      <c r="B1334" t="s">
        <v>14</v>
      </c>
      <c r="C1334" t="s">
        <v>14</v>
      </c>
      <c r="D1334" t="s">
        <v>117</v>
      </c>
      <c r="E1334" t="s">
        <v>118</v>
      </c>
      <c r="F1334" s="54">
        <v>41603</v>
      </c>
      <c r="G1334" t="s">
        <v>119</v>
      </c>
      <c r="H1334" t="s">
        <v>280</v>
      </c>
      <c r="I1334" t="s">
        <v>3145</v>
      </c>
      <c r="J1334" t="s">
        <v>132</v>
      </c>
      <c r="K1334" t="s">
        <v>3146</v>
      </c>
      <c r="L1334" t="s">
        <v>3147</v>
      </c>
      <c r="M1334" t="s">
        <v>3148</v>
      </c>
      <c r="N1334" t="s">
        <v>85</v>
      </c>
      <c r="O1334" t="s">
        <v>85</v>
      </c>
      <c r="P1334">
        <v>3150</v>
      </c>
      <c r="Q1334" t="s">
        <v>3149</v>
      </c>
      <c r="R1334" t="s">
        <v>75</v>
      </c>
      <c r="S1334" t="s">
        <v>155</v>
      </c>
      <c r="T1334" t="s">
        <v>286</v>
      </c>
      <c r="U1334" t="s">
        <v>179</v>
      </c>
      <c r="V1334" t="s">
        <v>180</v>
      </c>
      <c r="W1334" t="s">
        <v>10729</v>
      </c>
      <c r="X1334" t="s">
        <v>10737</v>
      </c>
    </row>
    <row r="1335" spans="1:24">
      <c r="A1335" t="s">
        <v>9</v>
      </c>
      <c r="B1335" t="s">
        <v>14</v>
      </c>
      <c r="C1335" t="s">
        <v>14</v>
      </c>
      <c r="D1335" t="s">
        <v>117</v>
      </c>
      <c r="E1335" t="s">
        <v>118</v>
      </c>
      <c r="F1335" s="54">
        <v>41600</v>
      </c>
      <c r="G1335" t="s">
        <v>72</v>
      </c>
      <c r="I1335" t="s">
        <v>3499</v>
      </c>
      <c r="J1335" t="s">
        <v>132</v>
      </c>
      <c r="K1335" t="s">
        <v>3500</v>
      </c>
      <c r="L1335" t="s">
        <v>571</v>
      </c>
      <c r="M1335" t="s">
        <v>572</v>
      </c>
      <c r="N1335" t="s">
        <v>85</v>
      </c>
      <c r="O1335" t="s">
        <v>85</v>
      </c>
      <c r="P1335">
        <v>130.5</v>
      </c>
      <c r="Q1335" t="s">
        <v>3501</v>
      </c>
      <c r="R1335" t="s">
        <v>75</v>
      </c>
      <c r="W1335" t="s">
        <v>10729</v>
      </c>
      <c r="X1335" t="s">
        <v>85</v>
      </c>
    </row>
    <row r="1336" spans="1:24">
      <c r="A1336" t="s">
        <v>9</v>
      </c>
      <c r="B1336" t="s">
        <v>14</v>
      </c>
      <c r="C1336" t="s">
        <v>14</v>
      </c>
      <c r="D1336" t="s">
        <v>117</v>
      </c>
      <c r="E1336" t="s">
        <v>118</v>
      </c>
      <c r="F1336" s="54">
        <v>41579</v>
      </c>
      <c r="G1336" t="s">
        <v>72</v>
      </c>
      <c r="H1336" t="s">
        <v>2197</v>
      </c>
      <c r="I1336" t="s">
        <v>904</v>
      </c>
      <c r="J1336" t="s">
        <v>132</v>
      </c>
      <c r="K1336" t="s">
        <v>905</v>
      </c>
      <c r="L1336" t="s">
        <v>3617</v>
      </c>
      <c r="M1336" t="s">
        <v>3618</v>
      </c>
      <c r="N1336" t="s">
        <v>85</v>
      </c>
      <c r="O1336" t="s">
        <v>85</v>
      </c>
      <c r="P1336">
        <v>96420</v>
      </c>
      <c r="Q1336" t="s">
        <v>906</v>
      </c>
      <c r="R1336" t="s">
        <v>75</v>
      </c>
      <c r="S1336" t="s">
        <v>170</v>
      </c>
      <c r="T1336" t="s">
        <v>187</v>
      </c>
      <c r="U1336" t="s">
        <v>179</v>
      </c>
      <c r="V1336" t="s">
        <v>364</v>
      </c>
      <c r="W1336" t="s">
        <v>10731</v>
      </c>
      <c r="X1336" t="s">
        <v>85</v>
      </c>
    </row>
    <row r="1337" spans="1:24">
      <c r="A1337" t="s">
        <v>9</v>
      </c>
      <c r="B1337" t="s">
        <v>14</v>
      </c>
      <c r="C1337" t="s">
        <v>14</v>
      </c>
      <c r="D1337" t="s">
        <v>117</v>
      </c>
      <c r="E1337" t="s">
        <v>118</v>
      </c>
      <c r="F1337" s="54">
        <v>41579</v>
      </c>
      <c r="G1337" t="s">
        <v>119</v>
      </c>
      <c r="I1337" t="s">
        <v>1070</v>
      </c>
      <c r="J1337" t="s">
        <v>132</v>
      </c>
      <c r="K1337" t="s">
        <v>1071</v>
      </c>
      <c r="L1337" t="s">
        <v>1072</v>
      </c>
      <c r="M1337" t="s">
        <v>1073</v>
      </c>
      <c r="N1337" t="s">
        <v>85</v>
      </c>
      <c r="O1337" t="s">
        <v>85</v>
      </c>
      <c r="P1337">
        <v>46816</v>
      </c>
      <c r="Q1337" t="s">
        <v>1074</v>
      </c>
      <c r="R1337" t="s">
        <v>75</v>
      </c>
      <c r="S1337" t="s">
        <v>170</v>
      </c>
      <c r="T1337" t="s">
        <v>187</v>
      </c>
      <c r="U1337" t="s">
        <v>157</v>
      </c>
      <c r="V1337" t="s">
        <v>157</v>
      </c>
      <c r="W1337" t="s">
        <v>10729</v>
      </c>
      <c r="X1337" t="s">
        <v>85</v>
      </c>
    </row>
    <row r="1338" spans="1:24">
      <c r="A1338" t="s">
        <v>9</v>
      </c>
      <c r="B1338" t="s">
        <v>14</v>
      </c>
      <c r="C1338" t="s">
        <v>14</v>
      </c>
      <c r="D1338" t="s">
        <v>117</v>
      </c>
      <c r="E1338" t="s">
        <v>118</v>
      </c>
      <c r="F1338" s="54">
        <v>41579</v>
      </c>
      <c r="G1338" t="s">
        <v>119</v>
      </c>
      <c r="I1338" t="s">
        <v>1126</v>
      </c>
      <c r="J1338" t="s">
        <v>132</v>
      </c>
      <c r="K1338" t="s">
        <v>1127</v>
      </c>
      <c r="L1338" t="s">
        <v>1128</v>
      </c>
      <c r="M1338" t="s">
        <v>1129</v>
      </c>
      <c r="N1338" t="s">
        <v>85</v>
      </c>
      <c r="O1338" t="s">
        <v>85</v>
      </c>
      <c r="P1338">
        <v>13158</v>
      </c>
      <c r="Q1338" t="s">
        <v>1130</v>
      </c>
      <c r="R1338" t="s">
        <v>75</v>
      </c>
      <c r="S1338" t="s">
        <v>155</v>
      </c>
      <c r="T1338" t="s">
        <v>156</v>
      </c>
      <c r="U1338" t="s">
        <v>321</v>
      </c>
      <c r="V1338" t="s">
        <v>321</v>
      </c>
      <c r="W1338" t="s">
        <v>10729</v>
      </c>
      <c r="X1338" t="s">
        <v>85</v>
      </c>
    </row>
    <row r="1339" spans="1:24">
      <c r="A1339" t="s">
        <v>9</v>
      </c>
      <c r="B1339" t="s">
        <v>14</v>
      </c>
      <c r="C1339" t="s">
        <v>14</v>
      </c>
      <c r="D1339" t="s">
        <v>117</v>
      </c>
      <c r="E1339" t="s">
        <v>118</v>
      </c>
      <c r="F1339" s="54">
        <v>41579</v>
      </c>
      <c r="G1339" t="s">
        <v>119</v>
      </c>
      <c r="I1339" t="s">
        <v>1123</v>
      </c>
      <c r="J1339" t="s">
        <v>132</v>
      </c>
      <c r="K1339" t="s">
        <v>1124</v>
      </c>
      <c r="L1339" t="s">
        <v>1056</v>
      </c>
      <c r="M1339" t="s">
        <v>1057</v>
      </c>
      <c r="N1339" t="s">
        <v>85</v>
      </c>
      <c r="O1339" t="s">
        <v>85</v>
      </c>
      <c r="P1339">
        <v>15375</v>
      </c>
      <c r="Q1339" t="s">
        <v>1125</v>
      </c>
      <c r="R1339" t="s">
        <v>75</v>
      </c>
      <c r="S1339" t="s">
        <v>155</v>
      </c>
      <c r="T1339" t="s">
        <v>785</v>
      </c>
      <c r="U1339" t="s">
        <v>321</v>
      </c>
      <c r="V1339" t="s">
        <v>321</v>
      </c>
      <c r="W1339" t="s">
        <v>10729</v>
      </c>
      <c r="X1339" t="s">
        <v>85</v>
      </c>
    </row>
    <row r="1340" spans="1:24">
      <c r="A1340" t="s">
        <v>9</v>
      </c>
      <c r="B1340" t="s">
        <v>14</v>
      </c>
      <c r="C1340" t="s">
        <v>14</v>
      </c>
      <c r="D1340" t="s">
        <v>117</v>
      </c>
      <c r="E1340" t="s">
        <v>118</v>
      </c>
      <c r="F1340" s="54">
        <v>41579</v>
      </c>
      <c r="G1340" t="s">
        <v>119</v>
      </c>
      <c r="I1340" t="s">
        <v>996</v>
      </c>
      <c r="J1340" t="s">
        <v>132</v>
      </c>
      <c r="K1340" t="s">
        <v>997</v>
      </c>
      <c r="L1340" t="s">
        <v>1067</v>
      </c>
      <c r="M1340" t="s">
        <v>1068</v>
      </c>
      <c r="N1340" t="s">
        <v>85</v>
      </c>
      <c r="O1340" t="s">
        <v>85</v>
      </c>
      <c r="P1340">
        <v>4844.8</v>
      </c>
      <c r="Q1340" t="s">
        <v>998</v>
      </c>
      <c r="R1340" t="s">
        <v>75</v>
      </c>
      <c r="S1340" t="s">
        <v>170</v>
      </c>
      <c r="T1340" t="s">
        <v>171</v>
      </c>
      <c r="U1340" t="s">
        <v>321</v>
      </c>
      <c r="V1340" t="s">
        <v>321</v>
      </c>
      <c r="W1340" t="s">
        <v>10729</v>
      </c>
      <c r="X1340" t="s">
        <v>85</v>
      </c>
    </row>
    <row r="1341" spans="1:24">
      <c r="A1341" t="s">
        <v>9</v>
      </c>
      <c r="B1341" t="s">
        <v>14</v>
      </c>
      <c r="C1341" t="s">
        <v>14</v>
      </c>
      <c r="D1341" t="s">
        <v>117</v>
      </c>
      <c r="E1341" t="s">
        <v>118</v>
      </c>
      <c r="F1341" s="54">
        <v>41579</v>
      </c>
      <c r="G1341" t="s">
        <v>119</v>
      </c>
      <c r="I1341" t="s">
        <v>1118</v>
      </c>
      <c r="J1341" t="s">
        <v>132</v>
      </c>
      <c r="K1341" t="s">
        <v>1119</v>
      </c>
      <c r="L1341" t="s">
        <v>1120</v>
      </c>
      <c r="M1341" t="s">
        <v>1121</v>
      </c>
      <c r="N1341" t="s">
        <v>85</v>
      </c>
      <c r="O1341" t="s">
        <v>85</v>
      </c>
      <c r="P1341">
        <v>50000</v>
      </c>
      <c r="Q1341" t="s">
        <v>1122</v>
      </c>
      <c r="R1341" t="s">
        <v>75</v>
      </c>
      <c r="S1341" t="s">
        <v>170</v>
      </c>
      <c r="T1341" t="s">
        <v>171</v>
      </c>
      <c r="U1341" t="s">
        <v>321</v>
      </c>
      <c r="V1341" t="s">
        <v>321</v>
      </c>
      <c r="W1341" t="s">
        <v>10729</v>
      </c>
      <c r="X1341" t="s">
        <v>85</v>
      </c>
    </row>
    <row r="1342" spans="1:24">
      <c r="A1342" t="s">
        <v>9</v>
      </c>
      <c r="B1342" t="s">
        <v>14</v>
      </c>
      <c r="C1342" t="s">
        <v>14</v>
      </c>
      <c r="D1342" t="s">
        <v>117</v>
      </c>
      <c r="E1342" t="s">
        <v>118</v>
      </c>
      <c r="F1342" s="54">
        <v>41579</v>
      </c>
      <c r="G1342" t="s">
        <v>119</v>
      </c>
      <c r="I1342" t="s">
        <v>1034</v>
      </c>
      <c r="J1342" t="s">
        <v>132</v>
      </c>
      <c r="K1342" t="s">
        <v>1035</v>
      </c>
      <c r="L1342" t="s">
        <v>238</v>
      </c>
      <c r="M1342" t="s">
        <v>76</v>
      </c>
      <c r="N1342" t="s">
        <v>85</v>
      </c>
      <c r="O1342" t="s">
        <v>85</v>
      </c>
      <c r="P1342">
        <v>4160</v>
      </c>
      <c r="Q1342" t="s">
        <v>1036</v>
      </c>
      <c r="R1342" t="s">
        <v>75</v>
      </c>
      <c r="W1342" t="s">
        <v>10729</v>
      </c>
      <c r="X1342" t="s">
        <v>10737</v>
      </c>
    </row>
    <row r="1343" spans="1:24">
      <c r="A1343" t="s">
        <v>9</v>
      </c>
      <c r="B1343" t="s">
        <v>14</v>
      </c>
      <c r="C1343" t="s">
        <v>14</v>
      </c>
      <c r="D1343" t="s">
        <v>117</v>
      </c>
      <c r="E1343" t="s">
        <v>118</v>
      </c>
      <c r="F1343" s="54">
        <v>41579</v>
      </c>
      <c r="G1343" t="s">
        <v>119</v>
      </c>
      <c r="I1343" t="s">
        <v>1103</v>
      </c>
      <c r="J1343" t="s">
        <v>132</v>
      </c>
      <c r="K1343" t="s">
        <v>1104</v>
      </c>
      <c r="L1343" t="s">
        <v>1105</v>
      </c>
      <c r="M1343" t="s">
        <v>1106</v>
      </c>
      <c r="N1343" t="s">
        <v>85</v>
      </c>
      <c r="O1343" t="s">
        <v>85</v>
      </c>
      <c r="P1343">
        <v>8472</v>
      </c>
      <c r="Q1343" t="s">
        <v>1107</v>
      </c>
      <c r="R1343" t="s">
        <v>75</v>
      </c>
      <c r="S1343" t="s">
        <v>170</v>
      </c>
      <c r="T1343" t="s">
        <v>178</v>
      </c>
      <c r="U1343" t="s">
        <v>321</v>
      </c>
      <c r="V1343" t="s">
        <v>321</v>
      </c>
      <c r="W1343" t="s">
        <v>10729</v>
      </c>
      <c r="X1343" t="s">
        <v>85</v>
      </c>
    </row>
    <row r="1344" spans="1:24">
      <c r="A1344" t="s">
        <v>9</v>
      </c>
      <c r="B1344" t="s">
        <v>14</v>
      </c>
      <c r="C1344" t="s">
        <v>14</v>
      </c>
      <c r="D1344" t="s">
        <v>117</v>
      </c>
      <c r="E1344" t="s">
        <v>118</v>
      </c>
      <c r="F1344" s="54">
        <v>41579</v>
      </c>
      <c r="G1344" t="s">
        <v>119</v>
      </c>
      <c r="I1344" t="s">
        <v>996</v>
      </c>
      <c r="J1344" t="s">
        <v>132</v>
      </c>
      <c r="K1344" t="s">
        <v>997</v>
      </c>
      <c r="L1344" t="s">
        <v>1067</v>
      </c>
      <c r="M1344" t="s">
        <v>1068</v>
      </c>
      <c r="N1344" t="s">
        <v>85</v>
      </c>
      <c r="O1344" t="s">
        <v>85</v>
      </c>
      <c r="P1344">
        <v>2422.4</v>
      </c>
      <c r="Q1344" t="s">
        <v>998</v>
      </c>
      <c r="R1344" t="s">
        <v>75</v>
      </c>
      <c r="S1344" t="s">
        <v>170</v>
      </c>
      <c r="T1344" t="s">
        <v>171</v>
      </c>
      <c r="U1344" t="s">
        <v>321</v>
      </c>
      <c r="V1344" t="s">
        <v>321</v>
      </c>
      <c r="W1344" t="s">
        <v>10729</v>
      </c>
      <c r="X1344" t="s">
        <v>85</v>
      </c>
    </row>
    <row r="1345" spans="1:24">
      <c r="A1345" t="s">
        <v>9</v>
      </c>
      <c r="B1345" t="s">
        <v>14</v>
      </c>
      <c r="C1345" t="s">
        <v>14</v>
      </c>
      <c r="D1345" t="s">
        <v>117</v>
      </c>
      <c r="E1345" t="s">
        <v>118</v>
      </c>
      <c r="F1345" s="54">
        <v>41579</v>
      </c>
      <c r="G1345" t="s">
        <v>72</v>
      </c>
      <c r="I1345" t="s">
        <v>933</v>
      </c>
      <c r="J1345" t="s">
        <v>132</v>
      </c>
      <c r="K1345" t="s">
        <v>934</v>
      </c>
      <c r="L1345" t="s">
        <v>935</v>
      </c>
      <c r="M1345" t="s">
        <v>936</v>
      </c>
      <c r="N1345" t="s">
        <v>85</v>
      </c>
      <c r="O1345" t="s">
        <v>85</v>
      </c>
      <c r="P1345">
        <v>2600</v>
      </c>
      <c r="Q1345" t="s">
        <v>937</v>
      </c>
      <c r="R1345" t="s">
        <v>75</v>
      </c>
      <c r="W1345" t="s">
        <v>10729</v>
      </c>
      <c r="X1345" t="s">
        <v>85</v>
      </c>
    </row>
    <row r="1346" spans="1:24">
      <c r="A1346" t="s">
        <v>9</v>
      </c>
      <c r="B1346" t="s">
        <v>14</v>
      </c>
      <c r="C1346" t="s">
        <v>14</v>
      </c>
      <c r="D1346" t="s">
        <v>117</v>
      </c>
      <c r="E1346" t="s">
        <v>118</v>
      </c>
      <c r="F1346" s="54">
        <v>41579</v>
      </c>
      <c r="G1346" t="s">
        <v>72</v>
      </c>
      <c r="I1346" t="s">
        <v>913</v>
      </c>
      <c r="J1346" t="s">
        <v>132</v>
      </c>
      <c r="K1346" t="s">
        <v>914</v>
      </c>
      <c r="L1346" t="s">
        <v>915</v>
      </c>
      <c r="M1346" t="s">
        <v>916</v>
      </c>
      <c r="N1346" t="s">
        <v>85</v>
      </c>
      <c r="O1346" t="s">
        <v>85</v>
      </c>
      <c r="P1346">
        <v>2750</v>
      </c>
      <c r="Q1346" t="s">
        <v>917</v>
      </c>
      <c r="R1346" t="s">
        <v>75</v>
      </c>
      <c r="S1346" t="s">
        <v>155</v>
      </c>
      <c r="T1346" t="s">
        <v>379</v>
      </c>
      <c r="U1346" t="s">
        <v>157</v>
      </c>
      <c r="V1346" t="s">
        <v>157</v>
      </c>
      <c r="W1346" t="s">
        <v>10729</v>
      </c>
      <c r="X1346" t="s">
        <v>85</v>
      </c>
    </row>
    <row r="1347" spans="1:24">
      <c r="A1347" t="s">
        <v>9</v>
      </c>
      <c r="B1347" t="s">
        <v>14</v>
      </c>
      <c r="C1347" t="s">
        <v>14</v>
      </c>
      <c r="D1347" t="s">
        <v>117</v>
      </c>
      <c r="E1347" t="s">
        <v>118</v>
      </c>
      <c r="F1347" s="54">
        <v>41579</v>
      </c>
      <c r="G1347" t="s">
        <v>72</v>
      </c>
      <c r="I1347" t="s">
        <v>938</v>
      </c>
      <c r="J1347" t="s">
        <v>132</v>
      </c>
      <c r="K1347" t="s">
        <v>939</v>
      </c>
      <c r="L1347" t="s">
        <v>940</v>
      </c>
      <c r="M1347" t="s">
        <v>941</v>
      </c>
      <c r="N1347" t="s">
        <v>85</v>
      </c>
      <c r="O1347" t="s">
        <v>85</v>
      </c>
      <c r="P1347">
        <v>2700</v>
      </c>
      <c r="Q1347" t="s">
        <v>942</v>
      </c>
      <c r="R1347" t="s">
        <v>75</v>
      </c>
      <c r="S1347" t="s">
        <v>170</v>
      </c>
      <c r="T1347" t="s">
        <v>171</v>
      </c>
      <c r="U1347" t="s">
        <v>157</v>
      </c>
      <c r="V1347" t="s">
        <v>157</v>
      </c>
      <c r="W1347" t="s">
        <v>10729</v>
      </c>
      <c r="X1347" t="s">
        <v>85</v>
      </c>
    </row>
    <row r="1348" spans="1:24">
      <c r="A1348" t="s">
        <v>9</v>
      </c>
      <c r="B1348" t="s">
        <v>14</v>
      </c>
      <c r="C1348" t="s">
        <v>14</v>
      </c>
      <c r="D1348" t="s">
        <v>117</v>
      </c>
      <c r="E1348" t="s">
        <v>118</v>
      </c>
      <c r="F1348" s="54">
        <v>41579</v>
      </c>
      <c r="G1348" t="s">
        <v>72</v>
      </c>
      <c r="I1348" t="s">
        <v>938</v>
      </c>
      <c r="J1348" t="s">
        <v>132</v>
      </c>
      <c r="K1348" t="s">
        <v>939</v>
      </c>
      <c r="L1348" t="s">
        <v>940</v>
      </c>
      <c r="M1348" t="s">
        <v>941</v>
      </c>
      <c r="N1348" t="s">
        <v>85</v>
      </c>
      <c r="O1348" t="s">
        <v>85</v>
      </c>
      <c r="P1348">
        <v>61490</v>
      </c>
      <c r="Q1348" t="s">
        <v>942</v>
      </c>
      <c r="R1348" t="s">
        <v>75</v>
      </c>
      <c r="S1348" t="s">
        <v>170</v>
      </c>
      <c r="T1348" t="s">
        <v>171</v>
      </c>
      <c r="U1348" t="s">
        <v>157</v>
      </c>
      <c r="V1348" t="s">
        <v>157</v>
      </c>
      <c r="W1348" t="s">
        <v>10729</v>
      </c>
      <c r="X1348" t="s">
        <v>85</v>
      </c>
    </row>
    <row r="1349" spans="1:24">
      <c r="A1349" t="s">
        <v>9</v>
      </c>
      <c r="B1349" t="s">
        <v>14</v>
      </c>
      <c r="C1349" t="s">
        <v>14</v>
      </c>
      <c r="D1349" t="s">
        <v>117</v>
      </c>
      <c r="E1349" t="s">
        <v>118</v>
      </c>
      <c r="F1349" s="54">
        <v>41579</v>
      </c>
      <c r="G1349" t="s">
        <v>72</v>
      </c>
      <c r="H1349" t="s">
        <v>2197</v>
      </c>
      <c r="I1349" t="s">
        <v>904</v>
      </c>
      <c r="J1349" t="s">
        <v>132</v>
      </c>
      <c r="K1349" t="s">
        <v>905</v>
      </c>
      <c r="L1349" t="s">
        <v>3617</v>
      </c>
      <c r="M1349" t="s">
        <v>3618</v>
      </c>
      <c r="N1349" t="s">
        <v>85</v>
      </c>
      <c r="O1349" t="s">
        <v>85</v>
      </c>
      <c r="P1349">
        <v>28935</v>
      </c>
      <c r="Q1349" t="s">
        <v>906</v>
      </c>
      <c r="R1349" t="s">
        <v>75</v>
      </c>
      <c r="S1349" t="s">
        <v>170</v>
      </c>
      <c r="T1349" t="s">
        <v>187</v>
      </c>
      <c r="U1349" t="s">
        <v>179</v>
      </c>
      <c r="V1349" t="s">
        <v>364</v>
      </c>
      <c r="W1349" t="s">
        <v>10731</v>
      </c>
      <c r="X1349" t="s">
        <v>85</v>
      </c>
    </row>
    <row r="1350" spans="1:24">
      <c r="A1350" t="s">
        <v>9</v>
      </c>
      <c r="B1350" t="s">
        <v>14</v>
      </c>
      <c r="C1350" t="s">
        <v>14</v>
      </c>
      <c r="D1350" t="s">
        <v>117</v>
      </c>
      <c r="E1350" t="s">
        <v>118</v>
      </c>
      <c r="F1350" s="54">
        <v>41579</v>
      </c>
      <c r="G1350" t="s">
        <v>72</v>
      </c>
      <c r="I1350" t="s">
        <v>918</v>
      </c>
      <c r="J1350" t="s">
        <v>132</v>
      </c>
      <c r="K1350" t="s">
        <v>919</v>
      </c>
      <c r="L1350" t="s">
        <v>920</v>
      </c>
      <c r="M1350" t="s">
        <v>921</v>
      </c>
      <c r="N1350" t="s">
        <v>85</v>
      </c>
      <c r="O1350" t="s">
        <v>85</v>
      </c>
      <c r="P1350">
        <v>14375</v>
      </c>
      <c r="Q1350" t="s">
        <v>922</v>
      </c>
      <c r="R1350" t="s">
        <v>75</v>
      </c>
      <c r="S1350" t="s">
        <v>170</v>
      </c>
      <c r="T1350" t="s">
        <v>187</v>
      </c>
      <c r="U1350" t="s">
        <v>157</v>
      </c>
      <c r="V1350" t="s">
        <v>157</v>
      </c>
      <c r="W1350" t="s">
        <v>10730</v>
      </c>
      <c r="X1350" t="s">
        <v>85</v>
      </c>
    </row>
    <row r="1351" spans="1:24">
      <c r="A1351" t="s">
        <v>9</v>
      </c>
      <c r="B1351" t="s">
        <v>14</v>
      </c>
      <c r="C1351" t="s">
        <v>14</v>
      </c>
      <c r="D1351" t="s">
        <v>117</v>
      </c>
      <c r="E1351" t="s">
        <v>118</v>
      </c>
      <c r="F1351" s="54">
        <v>41579</v>
      </c>
      <c r="G1351" t="s">
        <v>72</v>
      </c>
      <c r="I1351" t="s">
        <v>933</v>
      </c>
      <c r="J1351" t="s">
        <v>132</v>
      </c>
      <c r="K1351" t="s">
        <v>934</v>
      </c>
      <c r="L1351" t="s">
        <v>935</v>
      </c>
      <c r="M1351" t="s">
        <v>936</v>
      </c>
      <c r="N1351" t="s">
        <v>85</v>
      </c>
      <c r="O1351" t="s">
        <v>85</v>
      </c>
      <c r="P1351">
        <v>7800</v>
      </c>
      <c r="Q1351" t="s">
        <v>937</v>
      </c>
      <c r="R1351" t="s">
        <v>75</v>
      </c>
      <c r="W1351" t="s">
        <v>10729</v>
      </c>
      <c r="X1351" t="s">
        <v>85</v>
      </c>
    </row>
    <row r="1352" spans="1:24">
      <c r="A1352" t="s">
        <v>5</v>
      </c>
      <c r="B1352" t="s">
        <v>16</v>
      </c>
      <c r="C1352" t="s">
        <v>235</v>
      </c>
      <c r="D1352" t="s">
        <v>117</v>
      </c>
      <c r="E1352" t="s">
        <v>118</v>
      </c>
      <c r="F1352" s="54">
        <v>41607</v>
      </c>
      <c r="G1352" t="s">
        <v>72</v>
      </c>
      <c r="I1352" t="s">
        <v>4432</v>
      </c>
      <c r="J1352" t="s">
        <v>74</v>
      </c>
      <c r="K1352" t="s">
        <v>4433</v>
      </c>
      <c r="L1352" t="s">
        <v>238</v>
      </c>
      <c r="M1352" t="s">
        <v>76</v>
      </c>
      <c r="N1352" t="s">
        <v>85</v>
      </c>
      <c r="O1352" t="s">
        <v>85</v>
      </c>
      <c r="P1352">
        <v>2196.36</v>
      </c>
      <c r="Q1352" t="s">
        <v>4434</v>
      </c>
      <c r="R1352" t="s">
        <v>75</v>
      </c>
      <c r="W1352" t="s">
        <v>10729</v>
      </c>
      <c r="X1352" t="s">
        <v>10737</v>
      </c>
    </row>
    <row r="1353" spans="1:24">
      <c r="A1353" t="s">
        <v>9</v>
      </c>
      <c r="B1353" t="s">
        <v>14</v>
      </c>
      <c r="C1353" t="s">
        <v>14</v>
      </c>
      <c r="D1353" t="s">
        <v>117</v>
      </c>
      <c r="E1353" t="s">
        <v>118</v>
      </c>
      <c r="F1353" s="54">
        <v>41579</v>
      </c>
      <c r="G1353" t="s">
        <v>72</v>
      </c>
      <c r="I1353" t="s">
        <v>1042</v>
      </c>
      <c r="J1353" t="s">
        <v>132</v>
      </c>
      <c r="K1353" t="s">
        <v>1043</v>
      </c>
      <c r="L1353" t="s">
        <v>945</v>
      </c>
      <c r="M1353" t="s">
        <v>946</v>
      </c>
      <c r="N1353" t="s">
        <v>85</v>
      </c>
      <c r="O1353" t="s">
        <v>85</v>
      </c>
      <c r="P1353">
        <v>3414</v>
      </c>
      <c r="Q1353" t="s">
        <v>1044</v>
      </c>
      <c r="R1353" t="s">
        <v>75</v>
      </c>
      <c r="S1353" t="s">
        <v>155</v>
      </c>
      <c r="T1353" t="s">
        <v>156</v>
      </c>
      <c r="U1353" t="s">
        <v>179</v>
      </c>
      <c r="V1353" t="s">
        <v>180</v>
      </c>
      <c r="W1353" t="s">
        <v>10731</v>
      </c>
      <c r="X1353" t="s">
        <v>10737</v>
      </c>
    </row>
    <row r="1354" spans="1:24">
      <c r="A1354" t="s">
        <v>9</v>
      </c>
      <c r="B1354" t="s">
        <v>14</v>
      </c>
      <c r="C1354" t="s">
        <v>14</v>
      </c>
      <c r="D1354" t="s">
        <v>117</v>
      </c>
      <c r="E1354" t="s">
        <v>118</v>
      </c>
      <c r="F1354" s="54">
        <v>41579</v>
      </c>
      <c r="G1354" t="s">
        <v>72</v>
      </c>
      <c r="I1354" t="s">
        <v>1042</v>
      </c>
      <c r="J1354" t="s">
        <v>132</v>
      </c>
      <c r="K1354" t="s">
        <v>1043</v>
      </c>
      <c r="L1354" t="s">
        <v>945</v>
      </c>
      <c r="M1354" t="s">
        <v>946</v>
      </c>
      <c r="N1354" t="s">
        <v>85</v>
      </c>
      <c r="O1354" t="s">
        <v>85</v>
      </c>
      <c r="P1354">
        <v>11380</v>
      </c>
      <c r="Q1354" t="s">
        <v>1044</v>
      </c>
      <c r="R1354" t="s">
        <v>75</v>
      </c>
      <c r="S1354" t="s">
        <v>155</v>
      </c>
      <c r="T1354" t="s">
        <v>156</v>
      </c>
      <c r="U1354" t="s">
        <v>179</v>
      </c>
      <c r="V1354" t="s">
        <v>180</v>
      </c>
      <c r="W1354" t="s">
        <v>10731</v>
      </c>
      <c r="X1354" t="s">
        <v>10737</v>
      </c>
    </row>
    <row r="1355" spans="1:24">
      <c r="A1355" t="s">
        <v>9</v>
      </c>
      <c r="B1355" t="s">
        <v>14</v>
      </c>
      <c r="C1355" t="s">
        <v>14</v>
      </c>
      <c r="D1355" t="s">
        <v>117</v>
      </c>
      <c r="E1355" t="s">
        <v>118</v>
      </c>
      <c r="F1355" s="54">
        <v>41579</v>
      </c>
      <c r="G1355" t="s">
        <v>72</v>
      </c>
      <c r="H1355" t="s">
        <v>1006</v>
      </c>
      <c r="I1355" t="s">
        <v>1085</v>
      </c>
      <c r="J1355" t="s">
        <v>132</v>
      </c>
      <c r="K1355" t="s">
        <v>1086</v>
      </c>
      <c r="L1355" t="s">
        <v>1087</v>
      </c>
      <c r="M1355" t="s">
        <v>1088</v>
      </c>
      <c r="N1355" t="s">
        <v>85</v>
      </c>
      <c r="O1355" t="s">
        <v>85</v>
      </c>
      <c r="P1355">
        <v>316100</v>
      </c>
      <c r="Q1355" t="s">
        <v>1089</v>
      </c>
      <c r="R1355" t="s">
        <v>75</v>
      </c>
      <c r="S1355" t="s">
        <v>155</v>
      </c>
      <c r="T1355" t="s">
        <v>785</v>
      </c>
      <c r="U1355" t="s">
        <v>202</v>
      </c>
      <c r="V1355" t="s">
        <v>202</v>
      </c>
      <c r="W1355" t="s">
        <v>10731</v>
      </c>
      <c r="X1355" t="s">
        <v>85</v>
      </c>
    </row>
    <row r="1356" spans="1:24">
      <c r="A1356" t="s">
        <v>9</v>
      </c>
      <c r="B1356" t="s">
        <v>14</v>
      </c>
      <c r="C1356" t="s">
        <v>14</v>
      </c>
      <c r="D1356" t="s">
        <v>117</v>
      </c>
      <c r="E1356" t="s">
        <v>118</v>
      </c>
      <c r="F1356" s="54">
        <v>41579</v>
      </c>
      <c r="G1356" t="s">
        <v>72</v>
      </c>
      <c r="I1356" t="s">
        <v>1075</v>
      </c>
      <c r="J1356" t="s">
        <v>132</v>
      </c>
      <c r="K1356" t="s">
        <v>1076</v>
      </c>
      <c r="L1356" t="s">
        <v>1077</v>
      </c>
      <c r="M1356" t="s">
        <v>1078</v>
      </c>
      <c r="N1356" t="s">
        <v>85</v>
      </c>
      <c r="O1356" t="s">
        <v>85</v>
      </c>
      <c r="P1356">
        <v>31625</v>
      </c>
      <c r="Q1356" t="s">
        <v>1079</v>
      </c>
      <c r="R1356" t="s">
        <v>75</v>
      </c>
      <c r="S1356" t="s">
        <v>155</v>
      </c>
      <c r="T1356" t="s">
        <v>156</v>
      </c>
      <c r="U1356" t="s">
        <v>321</v>
      </c>
      <c r="V1356" t="s">
        <v>321</v>
      </c>
      <c r="W1356" t="s">
        <v>10731</v>
      </c>
      <c r="X1356" t="s">
        <v>85</v>
      </c>
    </row>
    <row r="1357" spans="1:24">
      <c r="A1357" t="s">
        <v>9</v>
      </c>
      <c r="B1357" t="s">
        <v>14</v>
      </c>
      <c r="C1357" t="s">
        <v>14</v>
      </c>
      <c r="D1357" t="s">
        <v>117</v>
      </c>
      <c r="E1357" t="s">
        <v>118</v>
      </c>
      <c r="F1357" s="54">
        <v>41579</v>
      </c>
      <c r="G1357" t="s">
        <v>72</v>
      </c>
      <c r="I1357" t="s">
        <v>943</v>
      </c>
      <c r="J1357" t="s">
        <v>132</v>
      </c>
      <c r="K1357" t="s">
        <v>944</v>
      </c>
      <c r="L1357" t="s">
        <v>945</v>
      </c>
      <c r="M1357" t="s">
        <v>946</v>
      </c>
      <c r="N1357" t="s">
        <v>85</v>
      </c>
      <c r="O1357" t="s">
        <v>85</v>
      </c>
      <c r="P1357">
        <v>-398.25</v>
      </c>
      <c r="Q1357" t="s">
        <v>947</v>
      </c>
      <c r="R1357" t="s">
        <v>75</v>
      </c>
      <c r="S1357" t="s">
        <v>155</v>
      </c>
      <c r="T1357" t="s">
        <v>156</v>
      </c>
      <c r="U1357" t="s">
        <v>179</v>
      </c>
      <c r="V1357" t="s">
        <v>180</v>
      </c>
      <c r="W1357" t="s">
        <v>10729</v>
      </c>
      <c r="X1357" t="s">
        <v>10737</v>
      </c>
    </row>
    <row r="1358" spans="1:24">
      <c r="A1358" t="s">
        <v>9</v>
      </c>
      <c r="B1358" t="s">
        <v>14</v>
      </c>
      <c r="C1358" t="s">
        <v>14</v>
      </c>
      <c r="D1358" t="s">
        <v>117</v>
      </c>
      <c r="E1358" t="s">
        <v>118</v>
      </c>
      <c r="F1358" s="54">
        <v>41579</v>
      </c>
      <c r="G1358" t="s">
        <v>72</v>
      </c>
      <c r="I1358" t="s">
        <v>943</v>
      </c>
      <c r="J1358" t="s">
        <v>132</v>
      </c>
      <c r="K1358" t="s">
        <v>944</v>
      </c>
      <c r="L1358" t="s">
        <v>945</v>
      </c>
      <c r="M1358" t="s">
        <v>946</v>
      </c>
      <c r="N1358" t="s">
        <v>85</v>
      </c>
      <c r="O1358" t="s">
        <v>85</v>
      </c>
      <c r="P1358">
        <v>-4069.85</v>
      </c>
      <c r="Q1358" t="s">
        <v>947</v>
      </c>
      <c r="R1358" t="s">
        <v>75</v>
      </c>
      <c r="S1358" t="s">
        <v>155</v>
      </c>
      <c r="T1358" t="s">
        <v>156</v>
      </c>
      <c r="U1358" t="s">
        <v>179</v>
      </c>
      <c r="V1358" t="s">
        <v>180</v>
      </c>
      <c r="W1358" t="s">
        <v>10729</v>
      </c>
      <c r="X1358" t="s">
        <v>10737</v>
      </c>
    </row>
    <row r="1359" spans="1:24">
      <c r="A1359" t="s">
        <v>9</v>
      </c>
      <c r="B1359" t="s">
        <v>14</v>
      </c>
      <c r="C1359" t="s">
        <v>14</v>
      </c>
      <c r="D1359" t="s">
        <v>117</v>
      </c>
      <c r="E1359" t="s">
        <v>118</v>
      </c>
      <c r="F1359" s="54">
        <v>41579</v>
      </c>
      <c r="G1359" t="s">
        <v>72</v>
      </c>
      <c r="I1359" t="s">
        <v>1075</v>
      </c>
      <c r="J1359" t="s">
        <v>132</v>
      </c>
      <c r="K1359" t="s">
        <v>1076</v>
      </c>
      <c r="L1359" t="s">
        <v>1077</v>
      </c>
      <c r="M1359" t="s">
        <v>1078</v>
      </c>
      <c r="N1359" t="s">
        <v>85</v>
      </c>
      <c r="O1359" t="s">
        <v>85</v>
      </c>
      <c r="P1359">
        <v>66000</v>
      </c>
      <c r="Q1359" t="s">
        <v>1079</v>
      </c>
      <c r="R1359" t="s">
        <v>75</v>
      </c>
      <c r="S1359" t="s">
        <v>155</v>
      </c>
      <c r="T1359" t="s">
        <v>156</v>
      </c>
      <c r="U1359" t="s">
        <v>321</v>
      </c>
      <c r="V1359" t="s">
        <v>321</v>
      </c>
      <c r="W1359" t="s">
        <v>10731</v>
      </c>
      <c r="X1359" t="s">
        <v>85</v>
      </c>
    </row>
    <row r="1360" spans="1:24">
      <c r="A1360" t="s">
        <v>9</v>
      </c>
      <c r="B1360" t="s">
        <v>14</v>
      </c>
      <c r="C1360" t="s">
        <v>14</v>
      </c>
      <c r="D1360" t="s">
        <v>117</v>
      </c>
      <c r="E1360" t="s">
        <v>118</v>
      </c>
      <c r="F1360" s="54">
        <v>41579</v>
      </c>
      <c r="G1360" t="s">
        <v>72</v>
      </c>
      <c r="I1360" t="s">
        <v>1045</v>
      </c>
      <c r="J1360" t="s">
        <v>132</v>
      </c>
      <c r="K1360" t="s">
        <v>1046</v>
      </c>
      <c r="L1360" t="s">
        <v>1047</v>
      </c>
      <c r="M1360" t="s">
        <v>1048</v>
      </c>
      <c r="N1360" t="s">
        <v>85</v>
      </c>
      <c r="O1360" t="s">
        <v>85</v>
      </c>
      <c r="P1360">
        <v>11116.7</v>
      </c>
      <c r="Q1360" t="s">
        <v>1049</v>
      </c>
      <c r="R1360" t="s">
        <v>75</v>
      </c>
      <c r="S1360" t="s">
        <v>170</v>
      </c>
      <c r="T1360" t="s">
        <v>436</v>
      </c>
      <c r="U1360" t="s">
        <v>157</v>
      </c>
      <c r="V1360" t="s">
        <v>157</v>
      </c>
      <c r="W1360" t="s">
        <v>10729</v>
      </c>
      <c r="X1360" t="s">
        <v>85</v>
      </c>
    </row>
    <row r="1361" spans="1:24">
      <c r="A1361" t="s">
        <v>9</v>
      </c>
      <c r="B1361" t="s">
        <v>14</v>
      </c>
      <c r="C1361" t="s">
        <v>14</v>
      </c>
      <c r="D1361" t="s">
        <v>117</v>
      </c>
      <c r="E1361" t="s">
        <v>118</v>
      </c>
      <c r="F1361" s="54">
        <v>41579</v>
      </c>
      <c r="G1361" t="s">
        <v>72</v>
      </c>
      <c r="I1361" t="s">
        <v>1075</v>
      </c>
      <c r="J1361" t="s">
        <v>132</v>
      </c>
      <c r="K1361" t="s">
        <v>1076</v>
      </c>
      <c r="L1361" t="s">
        <v>1077</v>
      </c>
      <c r="M1361" t="s">
        <v>1078</v>
      </c>
      <c r="N1361" t="s">
        <v>85</v>
      </c>
      <c r="O1361" t="s">
        <v>85</v>
      </c>
      <c r="P1361">
        <v>13750</v>
      </c>
      <c r="Q1361" t="s">
        <v>1079</v>
      </c>
      <c r="R1361" t="s">
        <v>75</v>
      </c>
      <c r="S1361" t="s">
        <v>155</v>
      </c>
      <c r="T1361" t="s">
        <v>156</v>
      </c>
      <c r="U1361" t="s">
        <v>321</v>
      </c>
      <c r="V1361" t="s">
        <v>321</v>
      </c>
      <c r="W1361" t="s">
        <v>10731</v>
      </c>
      <c r="X1361" t="s">
        <v>85</v>
      </c>
    </row>
    <row r="1362" spans="1:24">
      <c r="A1362" t="s">
        <v>9</v>
      </c>
      <c r="B1362" t="s">
        <v>14</v>
      </c>
      <c r="C1362" t="s">
        <v>14</v>
      </c>
      <c r="D1362" t="s">
        <v>117</v>
      </c>
      <c r="E1362" t="s">
        <v>118</v>
      </c>
      <c r="F1362" s="54">
        <v>41579</v>
      </c>
      <c r="G1362" t="s">
        <v>72</v>
      </c>
      <c r="I1362" t="s">
        <v>1031</v>
      </c>
      <c r="J1362" t="s">
        <v>132</v>
      </c>
      <c r="K1362" t="s">
        <v>1032</v>
      </c>
      <c r="L1362" t="s">
        <v>3613</v>
      </c>
      <c r="M1362" t="s">
        <v>3614</v>
      </c>
      <c r="N1362" t="s">
        <v>85</v>
      </c>
      <c r="O1362" t="s">
        <v>85</v>
      </c>
      <c r="P1362">
        <v>20400</v>
      </c>
      <c r="Q1362" t="s">
        <v>1033</v>
      </c>
      <c r="R1362" t="s">
        <v>75</v>
      </c>
      <c r="S1362" t="s">
        <v>170</v>
      </c>
      <c r="T1362" t="s">
        <v>178</v>
      </c>
      <c r="U1362" t="s">
        <v>157</v>
      </c>
      <c r="V1362" t="s">
        <v>157</v>
      </c>
      <c r="W1362" t="s">
        <v>10729</v>
      </c>
      <c r="X1362" t="s">
        <v>85</v>
      </c>
    </row>
    <row r="1363" spans="1:24">
      <c r="A1363" t="s">
        <v>9</v>
      </c>
      <c r="B1363" t="s">
        <v>14</v>
      </c>
      <c r="C1363" t="s">
        <v>14</v>
      </c>
      <c r="D1363" t="s">
        <v>117</v>
      </c>
      <c r="E1363" t="s">
        <v>118</v>
      </c>
      <c r="F1363" s="54">
        <v>41579</v>
      </c>
      <c r="G1363" t="s">
        <v>72</v>
      </c>
      <c r="I1363" t="s">
        <v>1045</v>
      </c>
      <c r="J1363" t="s">
        <v>132</v>
      </c>
      <c r="K1363" t="s">
        <v>1046</v>
      </c>
      <c r="L1363" t="s">
        <v>1047</v>
      </c>
      <c r="M1363" t="s">
        <v>1048</v>
      </c>
      <c r="N1363" t="s">
        <v>85</v>
      </c>
      <c r="O1363" t="s">
        <v>85</v>
      </c>
      <c r="P1363">
        <v>48749.4</v>
      </c>
      <c r="Q1363" t="s">
        <v>1049</v>
      </c>
      <c r="R1363" t="s">
        <v>75</v>
      </c>
      <c r="S1363" t="s">
        <v>170</v>
      </c>
      <c r="T1363" t="s">
        <v>436</v>
      </c>
      <c r="U1363" t="s">
        <v>157</v>
      </c>
      <c r="V1363" t="s">
        <v>157</v>
      </c>
      <c r="W1363" t="s">
        <v>10729</v>
      </c>
      <c r="X1363" t="s">
        <v>85</v>
      </c>
    </row>
    <row r="1364" spans="1:24">
      <c r="A1364" t="s">
        <v>9</v>
      </c>
      <c r="B1364" t="s">
        <v>14</v>
      </c>
      <c r="C1364" t="s">
        <v>14</v>
      </c>
      <c r="D1364" t="s">
        <v>117</v>
      </c>
      <c r="E1364" t="s">
        <v>118</v>
      </c>
      <c r="F1364" s="54">
        <v>41579</v>
      </c>
      <c r="G1364" t="s">
        <v>72</v>
      </c>
      <c r="H1364" t="s">
        <v>181</v>
      </c>
      <c r="I1364" t="s">
        <v>1080</v>
      </c>
      <c r="J1364" t="s">
        <v>132</v>
      </c>
      <c r="K1364" t="s">
        <v>1081</v>
      </c>
      <c r="L1364" t="s">
        <v>1082</v>
      </c>
      <c r="M1364" t="s">
        <v>1083</v>
      </c>
      <c r="N1364" t="s">
        <v>85</v>
      </c>
      <c r="O1364" t="s">
        <v>85</v>
      </c>
      <c r="P1364">
        <v>224370</v>
      </c>
      <c r="Q1364" t="s">
        <v>1084</v>
      </c>
      <c r="R1364" t="s">
        <v>75</v>
      </c>
      <c r="S1364" t="s">
        <v>155</v>
      </c>
      <c r="T1364" t="s">
        <v>286</v>
      </c>
      <c r="U1364" t="s">
        <v>179</v>
      </c>
      <c r="V1364" t="s">
        <v>364</v>
      </c>
      <c r="W1364" t="s">
        <v>10731</v>
      </c>
      <c r="X1364" t="s">
        <v>85</v>
      </c>
    </row>
    <row r="1365" spans="1:24">
      <c r="A1365" t="s">
        <v>9</v>
      </c>
      <c r="B1365" t="s">
        <v>14</v>
      </c>
      <c r="C1365" t="s">
        <v>14</v>
      </c>
      <c r="D1365" t="s">
        <v>117</v>
      </c>
      <c r="E1365" t="s">
        <v>118</v>
      </c>
      <c r="F1365" s="54">
        <v>41579</v>
      </c>
      <c r="G1365" t="s">
        <v>72</v>
      </c>
      <c r="I1365" t="s">
        <v>1023</v>
      </c>
      <c r="J1365" t="s">
        <v>132</v>
      </c>
      <c r="K1365" t="s">
        <v>1024</v>
      </c>
      <c r="L1365" t="s">
        <v>1025</v>
      </c>
      <c r="M1365" t="s">
        <v>1026</v>
      </c>
      <c r="N1365" t="s">
        <v>85</v>
      </c>
      <c r="O1365" t="s">
        <v>213</v>
      </c>
      <c r="P1365">
        <v>100000</v>
      </c>
      <c r="Q1365" t="s">
        <v>1027</v>
      </c>
      <c r="R1365" t="s">
        <v>75</v>
      </c>
      <c r="S1365" t="s">
        <v>155</v>
      </c>
      <c r="T1365" t="s">
        <v>286</v>
      </c>
      <c r="U1365" t="s">
        <v>202</v>
      </c>
      <c r="V1365" t="s">
        <v>202</v>
      </c>
      <c r="W1365" t="s">
        <v>10730</v>
      </c>
      <c r="X1365" t="s">
        <v>10739</v>
      </c>
    </row>
    <row r="1366" spans="1:24">
      <c r="A1366" t="s">
        <v>5</v>
      </c>
      <c r="B1366" t="s">
        <v>16</v>
      </c>
      <c r="C1366" t="s">
        <v>235</v>
      </c>
      <c r="D1366" t="s">
        <v>117</v>
      </c>
      <c r="E1366" t="s">
        <v>118</v>
      </c>
      <c r="F1366" s="54">
        <v>41589</v>
      </c>
      <c r="G1366" t="s">
        <v>119</v>
      </c>
      <c r="I1366" t="s">
        <v>768</v>
      </c>
      <c r="J1366" t="s">
        <v>74</v>
      </c>
      <c r="K1366" t="s">
        <v>766</v>
      </c>
      <c r="L1366" t="s">
        <v>238</v>
      </c>
      <c r="M1366" t="s">
        <v>76</v>
      </c>
      <c r="N1366" t="s">
        <v>85</v>
      </c>
      <c r="O1366" t="s">
        <v>85</v>
      </c>
      <c r="P1366">
        <v>10064.719999999999</v>
      </c>
      <c r="Q1366" t="s">
        <v>767</v>
      </c>
      <c r="R1366" t="s">
        <v>75</v>
      </c>
      <c r="W1366" t="s">
        <v>10729</v>
      </c>
      <c r="X1366" t="s">
        <v>10737</v>
      </c>
    </row>
    <row r="1367" spans="1:24">
      <c r="A1367" t="s">
        <v>5</v>
      </c>
      <c r="B1367" t="s">
        <v>16</v>
      </c>
      <c r="C1367" t="s">
        <v>235</v>
      </c>
      <c r="D1367" t="s">
        <v>117</v>
      </c>
      <c r="E1367" t="s">
        <v>118</v>
      </c>
      <c r="F1367" s="54">
        <v>41589</v>
      </c>
      <c r="G1367" t="s">
        <v>119</v>
      </c>
      <c r="I1367" t="s">
        <v>768</v>
      </c>
      <c r="J1367" t="s">
        <v>74</v>
      </c>
      <c r="K1367" t="s">
        <v>766</v>
      </c>
      <c r="L1367" t="s">
        <v>238</v>
      </c>
      <c r="M1367" t="s">
        <v>76</v>
      </c>
      <c r="N1367" t="s">
        <v>85</v>
      </c>
      <c r="O1367" t="s">
        <v>85</v>
      </c>
      <c r="P1367">
        <v>2202.4</v>
      </c>
      <c r="Q1367" t="s">
        <v>767</v>
      </c>
      <c r="R1367" t="s">
        <v>75</v>
      </c>
      <c r="W1367" t="s">
        <v>10729</v>
      </c>
      <c r="X1367" t="s">
        <v>10737</v>
      </c>
    </row>
    <row r="1368" spans="1:24">
      <c r="A1368" t="s">
        <v>9</v>
      </c>
      <c r="B1368" t="s">
        <v>14</v>
      </c>
      <c r="C1368" t="s">
        <v>14</v>
      </c>
      <c r="D1368" t="s">
        <v>117</v>
      </c>
      <c r="E1368" t="s">
        <v>118</v>
      </c>
      <c r="F1368" s="54">
        <v>41579</v>
      </c>
      <c r="G1368" t="s">
        <v>72</v>
      </c>
      <c r="H1368" t="s">
        <v>181</v>
      </c>
      <c r="I1368" t="s">
        <v>1080</v>
      </c>
      <c r="J1368" t="s">
        <v>132</v>
      </c>
      <c r="K1368" t="s">
        <v>1081</v>
      </c>
      <c r="L1368" t="s">
        <v>1082</v>
      </c>
      <c r="M1368" t="s">
        <v>1083</v>
      </c>
      <c r="N1368" t="s">
        <v>85</v>
      </c>
      <c r="O1368" t="s">
        <v>85</v>
      </c>
      <c r="P1368">
        <v>497154</v>
      </c>
      <c r="Q1368" t="s">
        <v>1084</v>
      </c>
      <c r="R1368" t="s">
        <v>75</v>
      </c>
      <c r="S1368" t="s">
        <v>155</v>
      </c>
      <c r="T1368" t="s">
        <v>286</v>
      </c>
      <c r="U1368" t="s">
        <v>179</v>
      </c>
      <c r="V1368" t="s">
        <v>364</v>
      </c>
      <c r="W1368" t="s">
        <v>10731</v>
      </c>
      <c r="X1368" t="s">
        <v>85</v>
      </c>
    </row>
    <row r="1369" spans="1:24">
      <c r="A1369" t="s">
        <v>9</v>
      </c>
      <c r="B1369" t="s">
        <v>14</v>
      </c>
      <c r="C1369" t="s">
        <v>14</v>
      </c>
      <c r="D1369" t="s">
        <v>117</v>
      </c>
      <c r="E1369" t="s">
        <v>118</v>
      </c>
      <c r="F1369" s="54">
        <v>41579</v>
      </c>
      <c r="G1369" t="s">
        <v>72</v>
      </c>
      <c r="H1369" t="s">
        <v>1006</v>
      </c>
      <c r="I1369" t="s">
        <v>1007</v>
      </c>
      <c r="J1369" t="s">
        <v>132</v>
      </c>
      <c r="K1369" t="s">
        <v>1008</v>
      </c>
      <c r="L1369" t="s">
        <v>1009</v>
      </c>
      <c r="M1369" t="s">
        <v>1010</v>
      </c>
      <c r="N1369" t="s">
        <v>85</v>
      </c>
      <c r="O1369" t="s">
        <v>85</v>
      </c>
      <c r="P1369">
        <v>35200</v>
      </c>
      <c r="Q1369" t="s">
        <v>1011</v>
      </c>
      <c r="R1369" t="s">
        <v>75</v>
      </c>
      <c r="S1369" t="s">
        <v>170</v>
      </c>
      <c r="T1369" t="s">
        <v>187</v>
      </c>
      <c r="U1369" t="s">
        <v>179</v>
      </c>
      <c r="V1369" t="s">
        <v>180</v>
      </c>
      <c r="W1369" t="s">
        <v>10731</v>
      </c>
      <c r="X1369" t="s">
        <v>85</v>
      </c>
    </row>
    <row r="1370" spans="1:24">
      <c r="A1370" t="s">
        <v>9</v>
      </c>
      <c r="B1370" t="s">
        <v>14</v>
      </c>
      <c r="C1370" t="s">
        <v>14</v>
      </c>
      <c r="D1370" t="s">
        <v>117</v>
      </c>
      <c r="E1370" t="s">
        <v>118</v>
      </c>
      <c r="F1370" s="54">
        <v>41579</v>
      </c>
      <c r="G1370" t="s">
        <v>72</v>
      </c>
      <c r="H1370" t="s">
        <v>181</v>
      </c>
      <c r="I1370" t="s">
        <v>1080</v>
      </c>
      <c r="J1370" t="s">
        <v>132</v>
      </c>
      <c r="K1370" t="s">
        <v>1081</v>
      </c>
      <c r="L1370" t="s">
        <v>1082</v>
      </c>
      <c r="M1370" t="s">
        <v>1083</v>
      </c>
      <c r="N1370" t="s">
        <v>85</v>
      </c>
      <c r="O1370" t="s">
        <v>85</v>
      </c>
      <c r="P1370">
        <v>1993.6</v>
      </c>
      <c r="Q1370" t="s">
        <v>1084</v>
      </c>
      <c r="R1370" t="s">
        <v>75</v>
      </c>
      <c r="S1370" t="s">
        <v>155</v>
      </c>
      <c r="T1370" t="s">
        <v>286</v>
      </c>
      <c r="U1370" t="s">
        <v>179</v>
      </c>
      <c r="V1370" t="s">
        <v>364</v>
      </c>
      <c r="W1370" t="s">
        <v>10731</v>
      </c>
      <c r="X1370" t="s">
        <v>85</v>
      </c>
    </row>
    <row r="1371" spans="1:24">
      <c r="A1371" t="s">
        <v>9</v>
      </c>
      <c r="B1371" t="s">
        <v>14</v>
      </c>
      <c r="C1371" t="s">
        <v>14</v>
      </c>
      <c r="D1371" t="s">
        <v>117</v>
      </c>
      <c r="E1371" t="s">
        <v>118</v>
      </c>
      <c r="F1371" s="54">
        <v>41579</v>
      </c>
      <c r="G1371" t="s">
        <v>72</v>
      </c>
      <c r="H1371" t="s">
        <v>181</v>
      </c>
      <c r="I1371" t="s">
        <v>1080</v>
      </c>
      <c r="J1371" t="s">
        <v>132</v>
      </c>
      <c r="K1371" t="s">
        <v>1081</v>
      </c>
      <c r="L1371" t="s">
        <v>1082</v>
      </c>
      <c r="M1371" t="s">
        <v>1083</v>
      </c>
      <c r="N1371" t="s">
        <v>85</v>
      </c>
      <c r="O1371" t="s">
        <v>85</v>
      </c>
      <c r="P1371">
        <v>12460</v>
      </c>
      <c r="Q1371" t="s">
        <v>1084</v>
      </c>
      <c r="R1371" t="s">
        <v>75</v>
      </c>
      <c r="S1371" t="s">
        <v>155</v>
      </c>
      <c r="T1371" t="s">
        <v>286</v>
      </c>
      <c r="U1371" t="s">
        <v>179</v>
      </c>
      <c r="V1371" t="s">
        <v>364</v>
      </c>
      <c r="W1371" t="s">
        <v>10731</v>
      </c>
      <c r="X1371" t="s">
        <v>85</v>
      </c>
    </row>
    <row r="1372" spans="1:24">
      <c r="A1372" t="s">
        <v>9</v>
      </c>
      <c r="B1372" t="s">
        <v>14</v>
      </c>
      <c r="C1372" t="s">
        <v>14</v>
      </c>
      <c r="D1372" t="s">
        <v>117</v>
      </c>
      <c r="E1372" t="s">
        <v>118</v>
      </c>
      <c r="F1372" s="54">
        <v>41579</v>
      </c>
      <c r="G1372" t="s">
        <v>119</v>
      </c>
      <c r="I1372" t="s">
        <v>1070</v>
      </c>
      <c r="J1372" t="s">
        <v>132</v>
      </c>
      <c r="K1372" t="s">
        <v>1071</v>
      </c>
      <c r="L1372" t="s">
        <v>1072</v>
      </c>
      <c r="M1372" t="s">
        <v>1073</v>
      </c>
      <c r="N1372" t="s">
        <v>85</v>
      </c>
      <c r="O1372" t="s">
        <v>85</v>
      </c>
      <c r="P1372">
        <v>20064</v>
      </c>
      <c r="Q1372" t="s">
        <v>1074</v>
      </c>
      <c r="R1372" t="s">
        <v>75</v>
      </c>
      <c r="S1372" t="s">
        <v>170</v>
      </c>
      <c r="T1372" t="s">
        <v>187</v>
      </c>
      <c r="U1372" t="s">
        <v>157</v>
      </c>
      <c r="V1372" t="s">
        <v>157</v>
      </c>
      <c r="W1372" t="s">
        <v>10729</v>
      </c>
      <c r="X1372" t="s">
        <v>85</v>
      </c>
    </row>
    <row r="1373" spans="1:24">
      <c r="A1373" t="s">
        <v>9</v>
      </c>
      <c r="B1373" t="s">
        <v>14</v>
      </c>
      <c r="C1373" t="s">
        <v>14</v>
      </c>
      <c r="D1373" t="s">
        <v>117</v>
      </c>
      <c r="E1373" t="s">
        <v>118</v>
      </c>
      <c r="F1373" s="54">
        <v>41579</v>
      </c>
      <c r="G1373" t="s">
        <v>72</v>
      </c>
      <c r="I1373" t="s">
        <v>923</v>
      </c>
      <c r="J1373" t="s">
        <v>132</v>
      </c>
      <c r="K1373" t="s">
        <v>924</v>
      </c>
      <c r="L1373" t="s">
        <v>925</v>
      </c>
      <c r="M1373" t="s">
        <v>926</v>
      </c>
      <c r="N1373" t="s">
        <v>85</v>
      </c>
      <c r="O1373" t="s">
        <v>199</v>
      </c>
      <c r="P1373">
        <v>7867.9</v>
      </c>
      <c r="Q1373" t="s">
        <v>927</v>
      </c>
      <c r="R1373" t="s">
        <v>75</v>
      </c>
      <c r="S1373" t="s">
        <v>155</v>
      </c>
      <c r="T1373" t="s">
        <v>785</v>
      </c>
      <c r="U1373" t="s">
        <v>157</v>
      </c>
      <c r="V1373" t="s">
        <v>157</v>
      </c>
      <c r="W1373" t="s">
        <v>10731</v>
      </c>
      <c r="X1373" t="s">
        <v>10739</v>
      </c>
    </row>
    <row r="1374" spans="1:24">
      <c r="A1374" t="s">
        <v>9</v>
      </c>
      <c r="B1374" t="s">
        <v>14</v>
      </c>
      <c r="C1374" t="s">
        <v>14</v>
      </c>
      <c r="D1374" t="s">
        <v>117</v>
      </c>
      <c r="E1374" t="s">
        <v>118</v>
      </c>
      <c r="F1374" s="54">
        <v>41579</v>
      </c>
      <c r="G1374" t="s">
        <v>119</v>
      </c>
      <c r="H1374" t="s">
        <v>1059</v>
      </c>
      <c r="I1374" t="s">
        <v>1060</v>
      </c>
      <c r="J1374" t="s">
        <v>132</v>
      </c>
      <c r="K1374" t="s">
        <v>1061</v>
      </c>
      <c r="L1374" t="s">
        <v>1062</v>
      </c>
      <c r="M1374" t="s">
        <v>1063</v>
      </c>
      <c r="N1374" t="s">
        <v>85</v>
      </c>
      <c r="O1374" t="s">
        <v>85</v>
      </c>
      <c r="P1374">
        <v>45153</v>
      </c>
      <c r="Q1374" t="s">
        <v>1064</v>
      </c>
      <c r="R1374" t="s">
        <v>75</v>
      </c>
      <c r="S1374" t="s">
        <v>170</v>
      </c>
      <c r="T1374" t="s">
        <v>178</v>
      </c>
      <c r="U1374" t="s">
        <v>202</v>
      </c>
      <c r="V1374" t="s">
        <v>202</v>
      </c>
      <c r="W1374" t="s">
        <v>10729</v>
      </c>
      <c r="X1374" t="s">
        <v>85</v>
      </c>
    </row>
    <row r="1375" spans="1:24">
      <c r="A1375" t="s">
        <v>9</v>
      </c>
      <c r="B1375" t="s">
        <v>14</v>
      </c>
      <c r="C1375" t="s">
        <v>14</v>
      </c>
      <c r="D1375" t="s">
        <v>117</v>
      </c>
      <c r="E1375" t="s">
        <v>118</v>
      </c>
      <c r="F1375" s="54">
        <v>41579</v>
      </c>
      <c r="G1375" t="s">
        <v>72</v>
      </c>
      <c r="I1375" t="s">
        <v>1075</v>
      </c>
      <c r="J1375" t="s">
        <v>132</v>
      </c>
      <c r="K1375" t="s">
        <v>1076</v>
      </c>
      <c r="L1375" t="s">
        <v>1077</v>
      </c>
      <c r="M1375" t="s">
        <v>1078</v>
      </c>
      <c r="N1375" t="s">
        <v>85</v>
      </c>
      <c r="O1375" t="s">
        <v>85</v>
      </c>
      <c r="P1375">
        <v>12375</v>
      </c>
      <c r="Q1375" t="s">
        <v>1079</v>
      </c>
      <c r="R1375" t="s">
        <v>75</v>
      </c>
      <c r="S1375" t="s">
        <v>155</v>
      </c>
      <c r="T1375" t="s">
        <v>156</v>
      </c>
      <c r="U1375" t="s">
        <v>321</v>
      </c>
      <c r="V1375" t="s">
        <v>321</v>
      </c>
      <c r="W1375" t="s">
        <v>10731</v>
      </c>
      <c r="X1375" t="s">
        <v>85</v>
      </c>
    </row>
    <row r="1376" spans="1:24">
      <c r="A1376" t="s">
        <v>5</v>
      </c>
      <c r="B1376" t="s">
        <v>16</v>
      </c>
      <c r="C1376" t="s">
        <v>235</v>
      </c>
      <c r="D1376" t="s">
        <v>117</v>
      </c>
      <c r="E1376" t="s">
        <v>118</v>
      </c>
      <c r="F1376" s="54">
        <v>41589</v>
      </c>
      <c r="G1376" t="s">
        <v>119</v>
      </c>
      <c r="I1376" t="s">
        <v>764</v>
      </c>
      <c r="J1376" t="s">
        <v>74</v>
      </c>
      <c r="K1376" t="s">
        <v>762</v>
      </c>
      <c r="L1376" t="s">
        <v>238</v>
      </c>
      <c r="M1376" t="s">
        <v>76</v>
      </c>
      <c r="N1376" t="s">
        <v>85</v>
      </c>
      <c r="O1376" t="s">
        <v>85</v>
      </c>
      <c r="P1376">
        <v>45.59</v>
      </c>
      <c r="Q1376" t="s">
        <v>763</v>
      </c>
      <c r="R1376" t="s">
        <v>75</v>
      </c>
      <c r="W1376" t="s">
        <v>10729</v>
      </c>
      <c r="X1376" t="s">
        <v>10737</v>
      </c>
    </row>
    <row r="1377" spans="1:24">
      <c r="A1377" t="s">
        <v>9</v>
      </c>
      <c r="B1377" t="s">
        <v>14</v>
      </c>
      <c r="C1377" t="s">
        <v>14</v>
      </c>
      <c r="D1377" t="s">
        <v>117</v>
      </c>
      <c r="E1377" t="s">
        <v>118</v>
      </c>
      <c r="F1377" s="54">
        <v>41589</v>
      </c>
      <c r="G1377" t="s">
        <v>72</v>
      </c>
      <c r="I1377" t="s">
        <v>877</v>
      </c>
      <c r="J1377" t="s">
        <v>132</v>
      </c>
      <c r="K1377" t="s">
        <v>878</v>
      </c>
      <c r="L1377" t="s">
        <v>879</v>
      </c>
      <c r="M1377" t="s">
        <v>880</v>
      </c>
      <c r="N1377" t="s">
        <v>85</v>
      </c>
      <c r="O1377" t="s">
        <v>85</v>
      </c>
      <c r="P1377">
        <v>20000</v>
      </c>
      <c r="Q1377" t="s">
        <v>881</v>
      </c>
      <c r="R1377" t="s">
        <v>75</v>
      </c>
      <c r="S1377" t="s">
        <v>170</v>
      </c>
      <c r="T1377" t="s">
        <v>178</v>
      </c>
      <c r="U1377" t="s">
        <v>202</v>
      </c>
      <c r="V1377" t="s">
        <v>202</v>
      </c>
      <c r="W1377" t="s">
        <v>10729</v>
      </c>
      <c r="X1377" t="s">
        <v>85</v>
      </c>
    </row>
    <row r="1378" spans="1:24">
      <c r="A1378" t="s">
        <v>5</v>
      </c>
      <c r="B1378" t="s">
        <v>16</v>
      </c>
      <c r="C1378" t="s">
        <v>235</v>
      </c>
      <c r="D1378" t="s">
        <v>117</v>
      </c>
      <c r="E1378" t="s">
        <v>118</v>
      </c>
      <c r="F1378" s="54">
        <v>41589</v>
      </c>
      <c r="G1378" t="s">
        <v>119</v>
      </c>
      <c r="I1378" t="s">
        <v>765</v>
      </c>
      <c r="J1378" t="s">
        <v>74</v>
      </c>
      <c r="K1378" t="s">
        <v>766</v>
      </c>
      <c r="L1378" t="s">
        <v>238</v>
      </c>
      <c r="M1378" t="s">
        <v>76</v>
      </c>
      <c r="N1378" t="s">
        <v>85</v>
      </c>
      <c r="O1378" t="s">
        <v>85</v>
      </c>
      <c r="P1378">
        <v>12580</v>
      </c>
      <c r="Q1378" t="s">
        <v>767</v>
      </c>
      <c r="R1378" t="s">
        <v>75</v>
      </c>
      <c r="W1378" t="s">
        <v>10729</v>
      </c>
      <c r="X1378" t="s">
        <v>10737</v>
      </c>
    </row>
    <row r="1379" spans="1:24">
      <c r="A1379" t="s">
        <v>9</v>
      </c>
      <c r="B1379" t="s">
        <v>14</v>
      </c>
      <c r="C1379" t="s">
        <v>14</v>
      </c>
      <c r="D1379" t="s">
        <v>117</v>
      </c>
      <c r="E1379" t="s">
        <v>118</v>
      </c>
      <c r="F1379" s="54">
        <v>41579</v>
      </c>
      <c r="G1379" t="s">
        <v>72</v>
      </c>
      <c r="H1379" t="s">
        <v>999</v>
      </c>
      <c r="I1379" t="s">
        <v>1000</v>
      </c>
      <c r="J1379" t="s">
        <v>132</v>
      </c>
      <c r="K1379" t="s">
        <v>1001</v>
      </c>
      <c r="L1379" t="s">
        <v>1002</v>
      </c>
      <c r="M1379" t="s">
        <v>1003</v>
      </c>
      <c r="N1379" t="s">
        <v>85</v>
      </c>
      <c r="O1379" t="s">
        <v>199</v>
      </c>
      <c r="P1379">
        <v>122069.21</v>
      </c>
      <c r="Q1379" t="s">
        <v>1005</v>
      </c>
      <c r="R1379" t="s">
        <v>75</v>
      </c>
      <c r="S1379" t="s">
        <v>170</v>
      </c>
      <c r="T1379" t="s">
        <v>178</v>
      </c>
      <c r="U1379" t="s">
        <v>179</v>
      </c>
      <c r="V1379" t="s">
        <v>180</v>
      </c>
      <c r="W1379" t="s">
        <v>10731</v>
      </c>
      <c r="X1379" t="s">
        <v>10739</v>
      </c>
    </row>
    <row r="1380" spans="1:24">
      <c r="A1380" t="s">
        <v>9</v>
      </c>
      <c r="B1380" t="s">
        <v>14</v>
      </c>
      <c r="C1380" t="s">
        <v>14</v>
      </c>
      <c r="D1380" t="s">
        <v>117</v>
      </c>
      <c r="E1380" t="s">
        <v>118</v>
      </c>
      <c r="F1380" s="54">
        <v>41579</v>
      </c>
      <c r="G1380" t="s">
        <v>72</v>
      </c>
      <c r="H1380" t="s">
        <v>999</v>
      </c>
      <c r="I1380" t="s">
        <v>1000</v>
      </c>
      <c r="J1380" t="s">
        <v>132</v>
      </c>
      <c r="K1380" t="s">
        <v>1001</v>
      </c>
      <c r="L1380" t="s">
        <v>1002</v>
      </c>
      <c r="M1380" t="s">
        <v>1003</v>
      </c>
      <c r="N1380" t="s">
        <v>85</v>
      </c>
      <c r="O1380" t="s">
        <v>199</v>
      </c>
      <c r="P1380">
        <v>891438.51</v>
      </c>
      <c r="Q1380" t="s">
        <v>1005</v>
      </c>
      <c r="R1380" t="s">
        <v>75</v>
      </c>
      <c r="S1380" t="s">
        <v>170</v>
      </c>
      <c r="T1380" t="s">
        <v>178</v>
      </c>
      <c r="U1380" t="s">
        <v>179</v>
      </c>
      <c r="V1380" t="s">
        <v>180</v>
      </c>
      <c r="W1380" t="s">
        <v>10731</v>
      </c>
      <c r="X1380" t="s">
        <v>10739</v>
      </c>
    </row>
    <row r="1381" spans="1:24">
      <c r="A1381" t="s">
        <v>9</v>
      </c>
      <c r="B1381" t="s">
        <v>14</v>
      </c>
      <c r="C1381" t="s">
        <v>14</v>
      </c>
      <c r="D1381" t="s">
        <v>117</v>
      </c>
      <c r="E1381" t="s">
        <v>118</v>
      </c>
      <c r="F1381" s="54">
        <v>41579</v>
      </c>
      <c r="G1381" t="s">
        <v>72</v>
      </c>
      <c r="I1381" t="s">
        <v>1028</v>
      </c>
      <c r="J1381" t="s">
        <v>132</v>
      </c>
      <c r="K1381" t="s">
        <v>1029</v>
      </c>
      <c r="L1381" t="s">
        <v>571</v>
      </c>
      <c r="M1381" t="s">
        <v>572</v>
      </c>
      <c r="N1381" t="s">
        <v>85</v>
      </c>
      <c r="O1381" t="s">
        <v>85</v>
      </c>
      <c r="P1381">
        <v>-551038.27</v>
      </c>
      <c r="Q1381" t="s">
        <v>1030</v>
      </c>
      <c r="R1381" t="s">
        <v>75</v>
      </c>
      <c r="W1381" t="s">
        <v>10729</v>
      </c>
      <c r="X1381" t="s">
        <v>85</v>
      </c>
    </row>
    <row r="1382" spans="1:24">
      <c r="A1382" t="s">
        <v>5</v>
      </c>
      <c r="B1382" t="s">
        <v>16</v>
      </c>
      <c r="C1382" t="s">
        <v>235</v>
      </c>
      <c r="D1382" t="s">
        <v>117</v>
      </c>
      <c r="E1382" t="s">
        <v>118</v>
      </c>
      <c r="F1382" s="54">
        <v>41589</v>
      </c>
      <c r="G1382" t="s">
        <v>119</v>
      </c>
      <c r="I1382" t="s">
        <v>761</v>
      </c>
      <c r="J1382" t="s">
        <v>74</v>
      </c>
      <c r="K1382" t="s">
        <v>762</v>
      </c>
      <c r="L1382" t="s">
        <v>238</v>
      </c>
      <c r="M1382" t="s">
        <v>76</v>
      </c>
      <c r="N1382" t="s">
        <v>85</v>
      </c>
      <c r="O1382" t="s">
        <v>85</v>
      </c>
      <c r="P1382">
        <v>45.59</v>
      </c>
      <c r="Q1382" t="s">
        <v>763</v>
      </c>
      <c r="R1382" t="s">
        <v>75</v>
      </c>
      <c r="W1382" t="s">
        <v>10729</v>
      </c>
      <c r="X1382" t="s">
        <v>10737</v>
      </c>
    </row>
    <row r="1383" spans="1:24">
      <c r="A1383" t="s">
        <v>9</v>
      </c>
      <c r="B1383" t="s">
        <v>14</v>
      </c>
      <c r="C1383" t="s">
        <v>14</v>
      </c>
      <c r="D1383" t="s">
        <v>117</v>
      </c>
      <c r="E1383" t="s">
        <v>118</v>
      </c>
      <c r="F1383" s="54">
        <v>41579</v>
      </c>
      <c r="G1383" t="s">
        <v>72</v>
      </c>
      <c r="I1383" t="s">
        <v>1075</v>
      </c>
      <c r="J1383" t="s">
        <v>132</v>
      </c>
      <c r="K1383" t="s">
        <v>1076</v>
      </c>
      <c r="L1383" t="s">
        <v>1077</v>
      </c>
      <c r="M1383" t="s">
        <v>1078</v>
      </c>
      <c r="N1383" t="s">
        <v>85</v>
      </c>
      <c r="O1383" t="s">
        <v>85</v>
      </c>
      <c r="P1383">
        <v>28875</v>
      </c>
      <c r="Q1383" t="s">
        <v>1079</v>
      </c>
      <c r="R1383" t="s">
        <v>75</v>
      </c>
      <c r="S1383" t="s">
        <v>155</v>
      </c>
      <c r="T1383" t="s">
        <v>156</v>
      </c>
      <c r="U1383" t="s">
        <v>321</v>
      </c>
      <c r="V1383" t="s">
        <v>321</v>
      </c>
      <c r="W1383" t="s">
        <v>10731</v>
      </c>
      <c r="X1383" t="s">
        <v>85</v>
      </c>
    </row>
    <row r="1384" spans="1:24">
      <c r="A1384" t="s">
        <v>9</v>
      </c>
      <c r="B1384" t="s">
        <v>14</v>
      </c>
      <c r="C1384" t="s">
        <v>14</v>
      </c>
      <c r="D1384" t="s">
        <v>117</v>
      </c>
      <c r="E1384" t="s">
        <v>118</v>
      </c>
      <c r="F1384" s="54">
        <v>41579</v>
      </c>
      <c r="G1384" t="s">
        <v>72</v>
      </c>
      <c r="I1384" t="s">
        <v>1028</v>
      </c>
      <c r="J1384" t="s">
        <v>132</v>
      </c>
      <c r="K1384" t="s">
        <v>1029</v>
      </c>
      <c r="L1384" t="s">
        <v>571</v>
      </c>
      <c r="M1384" t="s">
        <v>572</v>
      </c>
      <c r="N1384" t="s">
        <v>85</v>
      </c>
      <c r="O1384" t="s">
        <v>85</v>
      </c>
      <c r="P1384">
        <v>-16927.5</v>
      </c>
      <c r="Q1384" t="s">
        <v>1030</v>
      </c>
      <c r="R1384" t="s">
        <v>75</v>
      </c>
      <c r="W1384" t="s">
        <v>10729</v>
      </c>
      <c r="X1384" t="s">
        <v>85</v>
      </c>
    </row>
    <row r="1385" spans="1:24">
      <c r="A1385" t="s">
        <v>9</v>
      </c>
      <c r="B1385" t="s">
        <v>14</v>
      </c>
      <c r="C1385" t="s">
        <v>14</v>
      </c>
      <c r="D1385" t="s">
        <v>117</v>
      </c>
      <c r="E1385" t="s">
        <v>118</v>
      </c>
      <c r="F1385" s="54">
        <v>41579</v>
      </c>
      <c r="G1385" t="s">
        <v>72</v>
      </c>
      <c r="I1385" t="s">
        <v>131</v>
      </c>
      <c r="J1385" t="s">
        <v>132</v>
      </c>
      <c r="K1385" t="s">
        <v>133</v>
      </c>
      <c r="L1385" t="s">
        <v>238</v>
      </c>
      <c r="M1385" t="s">
        <v>76</v>
      </c>
      <c r="N1385" t="s">
        <v>85</v>
      </c>
      <c r="O1385" t="s">
        <v>85</v>
      </c>
      <c r="P1385">
        <v>4005</v>
      </c>
      <c r="Q1385" t="s">
        <v>134</v>
      </c>
      <c r="R1385" t="s">
        <v>75</v>
      </c>
      <c r="W1385" t="s">
        <v>10729</v>
      </c>
      <c r="X1385" t="s">
        <v>10737</v>
      </c>
    </row>
    <row r="1386" spans="1:24">
      <c r="A1386" t="s">
        <v>3</v>
      </c>
      <c r="B1386" t="s">
        <v>114</v>
      </c>
      <c r="C1386" t="s">
        <v>4252</v>
      </c>
      <c r="D1386" t="s">
        <v>117</v>
      </c>
      <c r="E1386" t="s">
        <v>118</v>
      </c>
      <c r="F1386" s="54">
        <v>41607</v>
      </c>
      <c r="G1386" t="s">
        <v>125</v>
      </c>
      <c r="I1386" t="s">
        <v>4547</v>
      </c>
      <c r="J1386" t="s">
        <v>73</v>
      </c>
      <c r="K1386" t="s">
        <v>4548</v>
      </c>
      <c r="L1386" t="s">
        <v>75</v>
      </c>
      <c r="M1386" t="s">
        <v>122</v>
      </c>
      <c r="N1386" t="s">
        <v>85</v>
      </c>
      <c r="O1386" t="s">
        <v>85</v>
      </c>
      <c r="P1386">
        <v>38.689500000000002</v>
      </c>
      <c r="Q1386" t="s">
        <v>4549</v>
      </c>
      <c r="R1386" t="s">
        <v>75</v>
      </c>
      <c r="W1386" t="s">
        <v>10731</v>
      </c>
      <c r="X1386" t="s">
        <v>10737</v>
      </c>
    </row>
    <row r="1387" spans="1:24">
      <c r="A1387" t="s">
        <v>3</v>
      </c>
      <c r="B1387" t="s">
        <v>114</v>
      </c>
      <c r="C1387" t="s">
        <v>4252</v>
      </c>
      <c r="D1387" t="s">
        <v>117</v>
      </c>
      <c r="E1387" t="s">
        <v>118</v>
      </c>
      <c r="F1387" s="54">
        <v>41607</v>
      </c>
      <c r="G1387" t="s">
        <v>125</v>
      </c>
      <c r="I1387" t="s">
        <v>4547</v>
      </c>
      <c r="J1387" t="s">
        <v>73</v>
      </c>
      <c r="K1387" t="s">
        <v>4548</v>
      </c>
      <c r="L1387" t="s">
        <v>75</v>
      </c>
      <c r="M1387" t="s">
        <v>122</v>
      </c>
      <c r="N1387" t="s">
        <v>85</v>
      </c>
      <c r="O1387" t="s">
        <v>85</v>
      </c>
      <c r="P1387">
        <v>2.5421</v>
      </c>
      <c r="Q1387" t="s">
        <v>4549</v>
      </c>
      <c r="R1387" t="s">
        <v>75</v>
      </c>
      <c r="W1387" t="s">
        <v>10731</v>
      </c>
      <c r="X1387" t="s">
        <v>10737</v>
      </c>
    </row>
    <row r="1388" spans="1:24">
      <c r="A1388" t="s">
        <v>3</v>
      </c>
      <c r="B1388" t="s">
        <v>114</v>
      </c>
      <c r="C1388" t="s">
        <v>4252</v>
      </c>
      <c r="D1388" t="s">
        <v>117</v>
      </c>
      <c r="E1388" t="s">
        <v>118</v>
      </c>
      <c r="F1388" s="54">
        <v>41607</v>
      </c>
      <c r="G1388" t="s">
        <v>72</v>
      </c>
      <c r="I1388" t="s">
        <v>4547</v>
      </c>
      <c r="J1388" t="s">
        <v>73</v>
      </c>
      <c r="K1388" t="s">
        <v>4548</v>
      </c>
      <c r="L1388" t="s">
        <v>75</v>
      </c>
      <c r="M1388" t="s">
        <v>122</v>
      </c>
      <c r="N1388" t="s">
        <v>85</v>
      </c>
      <c r="O1388" t="s">
        <v>85</v>
      </c>
      <c r="P1388">
        <v>11027.7325</v>
      </c>
      <c r="Q1388" t="s">
        <v>4549</v>
      </c>
      <c r="R1388" t="s">
        <v>75</v>
      </c>
      <c r="W1388" t="s">
        <v>10731</v>
      </c>
      <c r="X1388" t="s">
        <v>10737</v>
      </c>
    </row>
    <row r="1389" spans="1:24">
      <c r="A1389" t="s">
        <v>3</v>
      </c>
      <c r="B1389" t="s">
        <v>114</v>
      </c>
      <c r="C1389" t="s">
        <v>4252</v>
      </c>
      <c r="D1389" t="s">
        <v>117</v>
      </c>
      <c r="E1389" t="s">
        <v>118</v>
      </c>
      <c r="F1389" s="54">
        <v>41607</v>
      </c>
      <c r="G1389" t="s">
        <v>72</v>
      </c>
      <c r="I1389" t="s">
        <v>4547</v>
      </c>
      <c r="J1389" t="s">
        <v>73</v>
      </c>
      <c r="K1389" t="s">
        <v>4548</v>
      </c>
      <c r="L1389" t="s">
        <v>75</v>
      </c>
      <c r="M1389" t="s">
        <v>122</v>
      </c>
      <c r="N1389" t="s">
        <v>85</v>
      </c>
      <c r="O1389" t="s">
        <v>85</v>
      </c>
      <c r="P1389">
        <v>38.689500000000002</v>
      </c>
      <c r="Q1389" t="s">
        <v>4549</v>
      </c>
      <c r="R1389" t="s">
        <v>75</v>
      </c>
      <c r="W1389" t="s">
        <v>10731</v>
      </c>
      <c r="X1389" t="s">
        <v>10737</v>
      </c>
    </row>
    <row r="1390" spans="1:24">
      <c r="A1390" t="s">
        <v>3</v>
      </c>
      <c r="B1390" t="s">
        <v>114</v>
      </c>
      <c r="C1390" t="s">
        <v>4252</v>
      </c>
      <c r="D1390" t="s">
        <v>117</v>
      </c>
      <c r="E1390" t="s">
        <v>118</v>
      </c>
      <c r="F1390" s="54">
        <v>41607</v>
      </c>
      <c r="G1390" t="s">
        <v>125</v>
      </c>
      <c r="I1390" t="s">
        <v>4547</v>
      </c>
      <c r="J1390" t="s">
        <v>73</v>
      </c>
      <c r="K1390" t="s">
        <v>4548</v>
      </c>
      <c r="L1390" t="s">
        <v>75</v>
      </c>
      <c r="M1390" t="s">
        <v>122</v>
      </c>
      <c r="N1390" t="s">
        <v>85</v>
      </c>
      <c r="O1390" t="s">
        <v>85</v>
      </c>
      <c r="P1390">
        <v>81685.712400000004</v>
      </c>
      <c r="Q1390" t="s">
        <v>4549</v>
      </c>
      <c r="R1390" t="s">
        <v>75</v>
      </c>
      <c r="W1390" t="s">
        <v>10731</v>
      </c>
      <c r="X1390" t="s">
        <v>10737</v>
      </c>
    </row>
    <row r="1391" spans="1:24">
      <c r="A1391" t="s">
        <v>3</v>
      </c>
      <c r="B1391" t="s">
        <v>112</v>
      </c>
      <c r="C1391" t="s">
        <v>269</v>
      </c>
      <c r="D1391" t="s">
        <v>117</v>
      </c>
      <c r="E1391" t="s">
        <v>118</v>
      </c>
      <c r="F1391" s="54">
        <v>41607</v>
      </c>
      <c r="G1391" t="s">
        <v>119</v>
      </c>
      <c r="I1391" t="s">
        <v>4394</v>
      </c>
      <c r="J1391" t="s">
        <v>73</v>
      </c>
      <c r="K1391" t="s">
        <v>4395</v>
      </c>
      <c r="L1391" t="s">
        <v>4396</v>
      </c>
      <c r="M1391" t="s">
        <v>4397</v>
      </c>
      <c r="N1391" t="s">
        <v>85</v>
      </c>
      <c r="O1391" t="s">
        <v>85</v>
      </c>
      <c r="P1391">
        <v>3486.1747</v>
      </c>
      <c r="Q1391" t="s">
        <v>4398</v>
      </c>
      <c r="R1391" t="s">
        <v>75</v>
      </c>
      <c r="W1391" t="s">
        <v>10729</v>
      </c>
      <c r="X1391" t="s">
        <v>85</v>
      </c>
    </row>
    <row r="1392" spans="1:24">
      <c r="A1392" t="s">
        <v>3</v>
      </c>
      <c r="B1392" t="s">
        <v>112</v>
      </c>
      <c r="C1392" t="s">
        <v>269</v>
      </c>
      <c r="D1392" t="s">
        <v>117</v>
      </c>
      <c r="E1392" t="s">
        <v>118</v>
      </c>
      <c r="F1392" s="54">
        <v>41607</v>
      </c>
      <c r="G1392" t="s">
        <v>119</v>
      </c>
      <c r="I1392" t="s">
        <v>4394</v>
      </c>
      <c r="J1392" t="s">
        <v>73</v>
      </c>
      <c r="K1392" t="s">
        <v>4395</v>
      </c>
      <c r="L1392" t="s">
        <v>4396</v>
      </c>
      <c r="M1392" t="s">
        <v>4397</v>
      </c>
      <c r="N1392" t="s">
        <v>85</v>
      </c>
      <c r="O1392" t="s">
        <v>85</v>
      </c>
      <c r="P1392">
        <v>1029.2318</v>
      </c>
      <c r="Q1392" t="s">
        <v>4398</v>
      </c>
      <c r="R1392" t="s">
        <v>75</v>
      </c>
      <c r="W1392" t="s">
        <v>10729</v>
      </c>
      <c r="X1392" t="s">
        <v>85</v>
      </c>
    </row>
    <row r="1393" spans="1:24">
      <c r="A1393" t="s">
        <v>9</v>
      </c>
      <c r="B1393" t="s">
        <v>14</v>
      </c>
      <c r="C1393" t="s">
        <v>14</v>
      </c>
      <c r="D1393" t="s">
        <v>117</v>
      </c>
      <c r="E1393" t="s">
        <v>118</v>
      </c>
      <c r="F1393" s="54">
        <v>41605</v>
      </c>
      <c r="G1393" t="s">
        <v>72</v>
      </c>
      <c r="H1393" t="s">
        <v>2917</v>
      </c>
      <c r="I1393" t="s">
        <v>3203</v>
      </c>
      <c r="J1393" t="s">
        <v>132</v>
      </c>
      <c r="K1393" t="s">
        <v>3204</v>
      </c>
      <c r="L1393" t="s">
        <v>3205</v>
      </c>
      <c r="M1393" t="s">
        <v>3206</v>
      </c>
      <c r="N1393" t="s">
        <v>85</v>
      </c>
      <c r="O1393" t="s">
        <v>85</v>
      </c>
      <c r="P1393">
        <v>5000</v>
      </c>
      <c r="Q1393" t="s">
        <v>2963</v>
      </c>
      <c r="R1393" t="s">
        <v>75</v>
      </c>
      <c r="S1393" t="s">
        <v>215</v>
      </c>
      <c r="T1393" t="s">
        <v>661</v>
      </c>
      <c r="U1393" t="s">
        <v>202</v>
      </c>
      <c r="V1393" t="s">
        <v>202</v>
      </c>
      <c r="W1393" t="s">
        <v>10729</v>
      </c>
      <c r="X1393" t="s">
        <v>85</v>
      </c>
    </row>
    <row r="1394" spans="1:24">
      <c r="A1394" t="s">
        <v>3</v>
      </c>
      <c r="B1394" t="s">
        <v>115</v>
      </c>
      <c r="C1394" t="s">
        <v>1150</v>
      </c>
      <c r="D1394" t="s">
        <v>117</v>
      </c>
      <c r="E1394" t="s">
        <v>118</v>
      </c>
      <c r="F1394" s="54">
        <v>41582</v>
      </c>
      <c r="G1394" t="s">
        <v>72</v>
      </c>
      <c r="I1394" t="s">
        <v>1151</v>
      </c>
      <c r="J1394" t="s">
        <v>73</v>
      </c>
      <c r="K1394" t="s">
        <v>1152</v>
      </c>
      <c r="L1394" t="s">
        <v>1153</v>
      </c>
      <c r="M1394" t="s">
        <v>1154</v>
      </c>
      <c r="N1394" t="s">
        <v>85</v>
      </c>
      <c r="O1394" t="s">
        <v>213</v>
      </c>
      <c r="P1394">
        <v>15873.22</v>
      </c>
      <c r="Q1394" t="s">
        <v>1155</v>
      </c>
      <c r="R1394" t="s">
        <v>75</v>
      </c>
      <c r="W1394" t="s">
        <v>10731</v>
      </c>
      <c r="X1394" t="s">
        <v>10739</v>
      </c>
    </row>
    <row r="1395" spans="1:24">
      <c r="A1395" t="s">
        <v>3</v>
      </c>
      <c r="B1395" t="s">
        <v>115</v>
      </c>
      <c r="C1395" t="s">
        <v>1150</v>
      </c>
      <c r="D1395" t="s">
        <v>117</v>
      </c>
      <c r="E1395" t="s">
        <v>118</v>
      </c>
      <c r="F1395" s="54">
        <v>41582</v>
      </c>
      <c r="G1395" t="s">
        <v>72</v>
      </c>
      <c r="I1395" t="s">
        <v>1151</v>
      </c>
      <c r="J1395" t="s">
        <v>73</v>
      </c>
      <c r="K1395" t="s">
        <v>1152</v>
      </c>
      <c r="L1395" t="s">
        <v>1153</v>
      </c>
      <c r="M1395" t="s">
        <v>1154</v>
      </c>
      <c r="N1395" t="s">
        <v>85</v>
      </c>
      <c r="O1395" t="s">
        <v>213</v>
      </c>
      <c r="P1395">
        <v>3292.8</v>
      </c>
      <c r="Q1395" t="s">
        <v>1155</v>
      </c>
      <c r="R1395" t="s">
        <v>75</v>
      </c>
      <c r="W1395" t="s">
        <v>10731</v>
      </c>
      <c r="X1395" t="s">
        <v>10739</v>
      </c>
    </row>
    <row r="1396" spans="1:24">
      <c r="A1396" t="s">
        <v>3</v>
      </c>
      <c r="B1396" t="s">
        <v>115</v>
      </c>
      <c r="C1396" t="s">
        <v>1150</v>
      </c>
      <c r="D1396" t="s">
        <v>117</v>
      </c>
      <c r="E1396" t="s">
        <v>118</v>
      </c>
      <c r="F1396" s="54">
        <v>41582</v>
      </c>
      <c r="G1396" t="s">
        <v>125</v>
      </c>
      <c r="I1396" t="s">
        <v>1151</v>
      </c>
      <c r="J1396" t="s">
        <v>73</v>
      </c>
      <c r="K1396" t="s">
        <v>1152</v>
      </c>
      <c r="L1396" t="s">
        <v>1153</v>
      </c>
      <c r="M1396" t="s">
        <v>1154</v>
      </c>
      <c r="N1396" t="s">
        <v>85</v>
      </c>
      <c r="O1396" t="s">
        <v>213</v>
      </c>
      <c r="P1396">
        <v>196428.76</v>
      </c>
      <c r="Q1396" t="s">
        <v>1155</v>
      </c>
      <c r="R1396" t="s">
        <v>75</v>
      </c>
      <c r="W1396" t="s">
        <v>10731</v>
      </c>
      <c r="X1396" t="s">
        <v>10739</v>
      </c>
    </row>
    <row r="1397" spans="1:24">
      <c r="A1397" t="s">
        <v>3</v>
      </c>
      <c r="B1397" t="s">
        <v>115</v>
      </c>
      <c r="C1397" t="s">
        <v>1150</v>
      </c>
      <c r="D1397" t="s">
        <v>117</v>
      </c>
      <c r="E1397" t="s">
        <v>118</v>
      </c>
      <c r="F1397" s="54">
        <v>41582</v>
      </c>
      <c r="G1397" t="s">
        <v>125</v>
      </c>
      <c r="I1397" t="s">
        <v>1151</v>
      </c>
      <c r="J1397" t="s">
        <v>73</v>
      </c>
      <c r="K1397" t="s">
        <v>1152</v>
      </c>
      <c r="L1397" t="s">
        <v>1153</v>
      </c>
      <c r="M1397" t="s">
        <v>1154</v>
      </c>
      <c r="N1397" t="s">
        <v>85</v>
      </c>
      <c r="O1397" t="s">
        <v>213</v>
      </c>
      <c r="P1397">
        <v>329.28</v>
      </c>
      <c r="Q1397" t="s">
        <v>1155</v>
      </c>
      <c r="R1397" t="s">
        <v>75</v>
      </c>
      <c r="W1397" t="s">
        <v>10731</v>
      </c>
      <c r="X1397" t="s">
        <v>10739</v>
      </c>
    </row>
    <row r="1398" spans="1:24">
      <c r="A1398" t="s">
        <v>3</v>
      </c>
      <c r="B1398" t="s">
        <v>115</v>
      </c>
      <c r="C1398" t="s">
        <v>1150</v>
      </c>
      <c r="D1398" t="s">
        <v>117</v>
      </c>
      <c r="E1398" t="s">
        <v>118</v>
      </c>
      <c r="F1398" s="54">
        <v>41582</v>
      </c>
      <c r="G1398" t="s">
        <v>125</v>
      </c>
      <c r="I1398" t="s">
        <v>1151</v>
      </c>
      <c r="J1398" t="s">
        <v>73</v>
      </c>
      <c r="K1398" t="s">
        <v>1152</v>
      </c>
      <c r="L1398" t="s">
        <v>1153</v>
      </c>
      <c r="M1398" t="s">
        <v>1154</v>
      </c>
      <c r="N1398" t="s">
        <v>85</v>
      </c>
      <c r="O1398" t="s">
        <v>213</v>
      </c>
      <c r="P1398">
        <v>16464</v>
      </c>
      <c r="Q1398" t="s">
        <v>1155</v>
      </c>
      <c r="R1398" t="s">
        <v>75</v>
      </c>
      <c r="W1398" t="s">
        <v>10731</v>
      </c>
      <c r="X1398" t="s">
        <v>10739</v>
      </c>
    </row>
    <row r="1399" spans="1:24">
      <c r="A1399" t="s">
        <v>3</v>
      </c>
      <c r="B1399" t="s">
        <v>112</v>
      </c>
      <c r="C1399" t="s">
        <v>269</v>
      </c>
      <c r="D1399" t="s">
        <v>117</v>
      </c>
      <c r="E1399" t="s">
        <v>118</v>
      </c>
      <c r="F1399" s="54">
        <v>41582</v>
      </c>
      <c r="G1399" t="s">
        <v>119</v>
      </c>
      <c r="I1399" t="s">
        <v>1333</v>
      </c>
      <c r="J1399" t="s">
        <v>73</v>
      </c>
      <c r="K1399" t="s">
        <v>1334</v>
      </c>
      <c r="L1399" t="s">
        <v>3605</v>
      </c>
      <c r="M1399" t="s">
        <v>3606</v>
      </c>
      <c r="N1399" t="s">
        <v>85</v>
      </c>
      <c r="O1399" t="s">
        <v>85</v>
      </c>
      <c r="P1399">
        <v>35494.834300000002</v>
      </c>
      <c r="Q1399" t="s">
        <v>1335</v>
      </c>
      <c r="R1399" t="s">
        <v>75</v>
      </c>
      <c r="W1399" t="s">
        <v>10729</v>
      </c>
      <c r="X1399" t="s">
        <v>85</v>
      </c>
    </row>
    <row r="1400" spans="1:24">
      <c r="A1400" t="s">
        <v>3</v>
      </c>
      <c r="B1400" t="s">
        <v>112</v>
      </c>
      <c r="C1400" t="s">
        <v>1204</v>
      </c>
      <c r="D1400" t="s">
        <v>117</v>
      </c>
      <c r="E1400" t="s">
        <v>118</v>
      </c>
      <c r="F1400" s="54">
        <v>41582</v>
      </c>
      <c r="G1400" t="s">
        <v>290</v>
      </c>
      <c r="H1400" t="s">
        <v>1314</v>
      </c>
      <c r="I1400" t="s">
        <v>1315</v>
      </c>
      <c r="J1400" t="s">
        <v>73</v>
      </c>
      <c r="K1400" t="s">
        <v>1316</v>
      </c>
      <c r="L1400" t="s">
        <v>1317</v>
      </c>
      <c r="M1400" t="s">
        <v>1318</v>
      </c>
      <c r="N1400" t="s">
        <v>85</v>
      </c>
      <c r="O1400" t="s">
        <v>85</v>
      </c>
      <c r="P1400">
        <v>23416.612300000001</v>
      </c>
      <c r="Q1400" t="s">
        <v>1319</v>
      </c>
      <c r="R1400" t="s">
        <v>75</v>
      </c>
      <c r="W1400" t="s">
        <v>10729</v>
      </c>
      <c r="X1400" t="s">
        <v>10737</v>
      </c>
    </row>
    <row r="1401" spans="1:24">
      <c r="A1401" t="s">
        <v>3</v>
      </c>
      <c r="B1401" t="s">
        <v>115</v>
      </c>
      <c r="C1401" t="s">
        <v>1150</v>
      </c>
      <c r="D1401" t="s">
        <v>117</v>
      </c>
      <c r="E1401" t="s">
        <v>118</v>
      </c>
      <c r="F1401" s="54">
        <v>41582</v>
      </c>
      <c r="G1401" t="s">
        <v>72</v>
      </c>
      <c r="I1401" t="s">
        <v>1151</v>
      </c>
      <c r="J1401" t="s">
        <v>73</v>
      </c>
      <c r="K1401" t="s">
        <v>1152</v>
      </c>
      <c r="L1401" t="s">
        <v>1153</v>
      </c>
      <c r="M1401" t="s">
        <v>1154</v>
      </c>
      <c r="N1401" t="s">
        <v>85</v>
      </c>
      <c r="O1401" t="s">
        <v>213</v>
      </c>
      <c r="P1401">
        <v>6585.6</v>
      </c>
      <c r="Q1401" t="s">
        <v>1155</v>
      </c>
      <c r="R1401" t="s">
        <v>75</v>
      </c>
      <c r="W1401" t="s">
        <v>10731</v>
      </c>
      <c r="X1401" t="s">
        <v>10739</v>
      </c>
    </row>
    <row r="1402" spans="1:24">
      <c r="A1402" t="s">
        <v>3</v>
      </c>
      <c r="B1402" t="s">
        <v>115</v>
      </c>
      <c r="C1402" t="s">
        <v>1150</v>
      </c>
      <c r="D1402" t="s">
        <v>117</v>
      </c>
      <c r="E1402" t="s">
        <v>118</v>
      </c>
      <c r="F1402" s="54">
        <v>41582</v>
      </c>
      <c r="G1402" t="s">
        <v>290</v>
      </c>
      <c r="I1402" t="s">
        <v>1151</v>
      </c>
      <c r="J1402" t="s">
        <v>73</v>
      </c>
      <c r="K1402" t="s">
        <v>1152</v>
      </c>
      <c r="L1402" t="s">
        <v>1153</v>
      </c>
      <c r="M1402" t="s">
        <v>1154</v>
      </c>
      <c r="N1402" t="s">
        <v>85</v>
      </c>
      <c r="O1402" t="s">
        <v>213</v>
      </c>
      <c r="P1402">
        <v>3174.81</v>
      </c>
      <c r="Q1402" t="s">
        <v>1155</v>
      </c>
      <c r="R1402" t="s">
        <v>75</v>
      </c>
      <c r="W1402" t="s">
        <v>10731</v>
      </c>
      <c r="X1402" t="s">
        <v>10739</v>
      </c>
    </row>
    <row r="1403" spans="1:24">
      <c r="A1403" t="s">
        <v>9</v>
      </c>
      <c r="B1403" t="s">
        <v>10</v>
      </c>
      <c r="C1403" t="s">
        <v>791</v>
      </c>
      <c r="D1403" t="s">
        <v>117</v>
      </c>
      <c r="E1403" t="s">
        <v>118</v>
      </c>
      <c r="F1403" s="54">
        <v>41607</v>
      </c>
      <c r="G1403" t="s">
        <v>72</v>
      </c>
      <c r="I1403" t="s">
        <v>5645</v>
      </c>
      <c r="J1403" t="s">
        <v>132</v>
      </c>
      <c r="K1403" t="s">
        <v>5646</v>
      </c>
      <c r="L1403" t="s">
        <v>5647</v>
      </c>
      <c r="M1403" t="s">
        <v>5648</v>
      </c>
      <c r="N1403" t="s">
        <v>85</v>
      </c>
      <c r="O1403" t="s">
        <v>85</v>
      </c>
      <c r="P1403">
        <v>602.16999999999996</v>
      </c>
      <c r="Q1403" t="s">
        <v>5649</v>
      </c>
      <c r="R1403" t="s">
        <v>75</v>
      </c>
      <c r="W1403" t="s">
        <v>10729</v>
      </c>
      <c r="X1403" t="s">
        <v>85</v>
      </c>
    </row>
    <row r="1404" spans="1:24">
      <c r="A1404" t="s">
        <v>9</v>
      </c>
      <c r="B1404" t="s">
        <v>10</v>
      </c>
      <c r="C1404" t="s">
        <v>791</v>
      </c>
      <c r="D1404" t="s">
        <v>117</v>
      </c>
      <c r="E1404" t="s">
        <v>118</v>
      </c>
      <c r="F1404" s="54">
        <v>41607</v>
      </c>
      <c r="G1404" t="s">
        <v>290</v>
      </c>
      <c r="I1404" t="s">
        <v>5645</v>
      </c>
      <c r="J1404" t="s">
        <v>132</v>
      </c>
      <c r="K1404" t="s">
        <v>5646</v>
      </c>
      <c r="L1404" t="s">
        <v>5647</v>
      </c>
      <c r="M1404" t="s">
        <v>5648</v>
      </c>
      <c r="N1404" t="s">
        <v>85</v>
      </c>
      <c r="O1404" t="s">
        <v>85</v>
      </c>
      <c r="P1404">
        <v>-602.16999999999996</v>
      </c>
      <c r="Q1404" t="s">
        <v>5649</v>
      </c>
      <c r="R1404" t="s">
        <v>75</v>
      </c>
      <c r="W1404" t="s">
        <v>10729</v>
      </c>
      <c r="X1404" t="s">
        <v>85</v>
      </c>
    </row>
    <row r="1405" spans="1:24">
      <c r="A1405" t="s">
        <v>9</v>
      </c>
      <c r="B1405" t="s">
        <v>10</v>
      </c>
      <c r="C1405" t="s">
        <v>791</v>
      </c>
      <c r="D1405" t="s">
        <v>117</v>
      </c>
      <c r="E1405" t="s">
        <v>118</v>
      </c>
      <c r="F1405" s="54">
        <v>41607</v>
      </c>
      <c r="G1405" t="s">
        <v>290</v>
      </c>
      <c r="I1405" t="s">
        <v>5645</v>
      </c>
      <c r="J1405" t="s">
        <v>132</v>
      </c>
      <c r="K1405" t="s">
        <v>5646</v>
      </c>
      <c r="L1405" t="s">
        <v>5647</v>
      </c>
      <c r="M1405" t="s">
        <v>5648</v>
      </c>
      <c r="N1405" t="s">
        <v>85</v>
      </c>
      <c r="O1405" t="s">
        <v>85</v>
      </c>
      <c r="P1405">
        <v>-602.16999999999996</v>
      </c>
      <c r="Q1405" t="s">
        <v>5649</v>
      </c>
      <c r="R1405" t="s">
        <v>75</v>
      </c>
      <c r="W1405" t="s">
        <v>10729</v>
      </c>
      <c r="X1405" t="s">
        <v>85</v>
      </c>
    </row>
    <row r="1406" spans="1:24">
      <c r="A1406" t="s">
        <v>9</v>
      </c>
      <c r="B1406" t="s">
        <v>10</v>
      </c>
      <c r="C1406" t="s">
        <v>791</v>
      </c>
      <c r="D1406" t="s">
        <v>117</v>
      </c>
      <c r="E1406" t="s">
        <v>118</v>
      </c>
      <c r="F1406" s="54">
        <v>41607</v>
      </c>
      <c r="G1406" t="s">
        <v>72</v>
      </c>
      <c r="I1406" t="s">
        <v>5645</v>
      </c>
      <c r="J1406" t="s">
        <v>132</v>
      </c>
      <c r="K1406" t="s">
        <v>5646</v>
      </c>
      <c r="L1406" t="s">
        <v>5647</v>
      </c>
      <c r="M1406" t="s">
        <v>5648</v>
      </c>
      <c r="N1406" t="s">
        <v>85</v>
      </c>
      <c r="O1406" t="s">
        <v>85</v>
      </c>
      <c r="P1406">
        <v>602.16999999999996</v>
      </c>
      <c r="Q1406" t="s">
        <v>5649</v>
      </c>
      <c r="R1406" t="s">
        <v>75</v>
      </c>
      <c r="W1406" t="s">
        <v>10729</v>
      </c>
      <c r="X1406" t="s">
        <v>85</v>
      </c>
    </row>
    <row r="1407" spans="1:24">
      <c r="A1407" t="s">
        <v>3</v>
      </c>
      <c r="B1407" t="s">
        <v>112</v>
      </c>
      <c r="C1407" t="s">
        <v>269</v>
      </c>
      <c r="D1407" t="s">
        <v>117</v>
      </c>
      <c r="E1407" t="s">
        <v>118</v>
      </c>
      <c r="F1407" s="54">
        <v>41596</v>
      </c>
      <c r="G1407" t="s">
        <v>72</v>
      </c>
      <c r="H1407" t="s">
        <v>1538</v>
      </c>
      <c r="I1407" t="s">
        <v>2464</v>
      </c>
      <c r="J1407" t="s">
        <v>73</v>
      </c>
      <c r="K1407" t="s">
        <v>2465</v>
      </c>
      <c r="L1407" t="s">
        <v>2439</v>
      </c>
      <c r="M1407" t="s">
        <v>2440</v>
      </c>
      <c r="N1407" t="s">
        <v>85</v>
      </c>
      <c r="O1407" t="s">
        <v>85</v>
      </c>
      <c r="P1407">
        <v>5678.2218999999996</v>
      </c>
      <c r="Q1407" t="s">
        <v>601</v>
      </c>
      <c r="R1407" t="s">
        <v>75</v>
      </c>
      <c r="W1407" t="s">
        <v>10729</v>
      </c>
      <c r="X1407" t="s">
        <v>85</v>
      </c>
    </row>
    <row r="1408" spans="1:24">
      <c r="A1408" t="s">
        <v>3</v>
      </c>
      <c r="B1408" t="s">
        <v>112</v>
      </c>
      <c r="C1408" t="s">
        <v>269</v>
      </c>
      <c r="D1408" t="s">
        <v>117</v>
      </c>
      <c r="E1408" t="s">
        <v>118</v>
      </c>
      <c r="F1408" s="54">
        <v>41596</v>
      </c>
      <c r="G1408" t="s">
        <v>72</v>
      </c>
      <c r="H1408" t="s">
        <v>1538</v>
      </c>
      <c r="I1408" t="s">
        <v>2464</v>
      </c>
      <c r="J1408" t="s">
        <v>73</v>
      </c>
      <c r="K1408" t="s">
        <v>2465</v>
      </c>
      <c r="L1408" t="s">
        <v>2439</v>
      </c>
      <c r="M1408" t="s">
        <v>2440</v>
      </c>
      <c r="N1408" t="s">
        <v>85</v>
      </c>
      <c r="O1408" t="s">
        <v>85</v>
      </c>
      <c r="P1408">
        <v>4596.1935999999996</v>
      </c>
      <c r="Q1408" t="s">
        <v>601</v>
      </c>
      <c r="R1408" t="s">
        <v>75</v>
      </c>
      <c r="W1408" t="s">
        <v>10729</v>
      </c>
      <c r="X1408" t="s">
        <v>85</v>
      </c>
    </row>
    <row r="1409" spans="1:24">
      <c r="A1409" t="s">
        <v>9</v>
      </c>
      <c r="B1409" t="s">
        <v>10</v>
      </c>
      <c r="C1409" t="s">
        <v>791</v>
      </c>
      <c r="D1409" t="s">
        <v>117</v>
      </c>
      <c r="E1409" t="s">
        <v>118</v>
      </c>
      <c r="F1409" s="54">
        <v>41597</v>
      </c>
      <c r="G1409" t="s">
        <v>72</v>
      </c>
      <c r="H1409" t="s">
        <v>792</v>
      </c>
      <c r="I1409" t="s">
        <v>2085</v>
      </c>
      <c r="J1409" t="s">
        <v>132</v>
      </c>
      <c r="K1409" t="s">
        <v>2086</v>
      </c>
      <c r="L1409" t="s">
        <v>795</v>
      </c>
      <c r="M1409" t="s">
        <v>796</v>
      </c>
      <c r="N1409" t="s">
        <v>85</v>
      </c>
      <c r="O1409" t="s">
        <v>85</v>
      </c>
      <c r="P1409">
        <v>107537.03</v>
      </c>
      <c r="Q1409" t="s">
        <v>2087</v>
      </c>
      <c r="R1409" t="s">
        <v>75</v>
      </c>
      <c r="W1409" t="s">
        <v>10730</v>
      </c>
      <c r="X1409" t="s">
        <v>85</v>
      </c>
    </row>
    <row r="1410" spans="1:24">
      <c r="A1410" t="s">
        <v>9</v>
      </c>
      <c r="B1410" t="s">
        <v>10</v>
      </c>
      <c r="C1410" t="s">
        <v>791</v>
      </c>
      <c r="D1410" t="s">
        <v>117</v>
      </c>
      <c r="E1410" t="s">
        <v>118</v>
      </c>
      <c r="F1410" s="54">
        <v>41597</v>
      </c>
      <c r="G1410" t="s">
        <v>72</v>
      </c>
      <c r="H1410" t="s">
        <v>792</v>
      </c>
      <c r="I1410" t="s">
        <v>2085</v>
      </c>
      <c r="J1410" t="s">
        <v>132</v>
      </c>
      <c r="K1410" t="s">
        <v>2086</v>
      </c>
      <c r="L1410" t="s">
        <v>795</v>
      </c>
      <c r="M1410" t="s">
        <v>796</v>
      </c>
      <c r="N1410" t="s">
        <v>85</v>
      </c>
      <c r="O1410" t="s">
        <v>85</v>
      </c>
      <c r="P1410">
        <v>6240.54</v>
      </c>
      <c r="Q1410" t="s">
        <v>2087</v>
      </c>
      <c r="R1410" t="s">
        <v>75</v>
      </c>
      <c r="W1410" t="s">
        <v>10730</v>
      </c>
      <c r="X1410" t="s">
        <v>85</v>
      </c>
    </row>
    <row r="1411" spans="1:24">
      <c r="A1411" t="s">
        <v>9</v>
      </c>
      <c r="B1411" t="s">
        <v>10</v>
      </c>
      <c r="C1411" t="s">
        <v>791</v>
      </c>
      <c r="D1411" t="s">
        <v>117</v>
      </c>
      <c r="E1411" t="s">
        <v>118</v>
      </c>
      <c r="F1411" s="54">
        <v>41597</v>
      </c>
      <c r="G1411" t="s">
        <v>72</v>
      </c>
      <c r="H1411" t="s">
        <v>792</v>
      </c>
      <c r="I1411" t="s">
        <v>2085</v>
      </c>
      <c r="J1411" t="s">
        <v>132</v>
      </c>
      <c r="K1411" t="s">
        <v>2086</v>
      </c>
      <c r="L1411" t="s">
        <v>795</v>
      </c>
      <c r="M1411" t="s">
        <v>796</v>
      </c>
      <c r="N1411" t="s">
        <v>85</v>
      </c>
      <c r="O1411" t="s">
        <v>85</v>
      </c>
      <c r="P1411">
        <v>18489.37</v>
      </c>
      <c r="Q1411" t="s">
        <v>2087</v>
      </c>
      <c r="R1411" t="s">
        <v>75</v>
      </c>
      <c r="W1411" t="s">
        <v>10730</v>
      </c>
      <c r="X1411" t="s">
        <v>85</v>
      </c>
    </row>
    <row r="1412" spans="1:24">
      <c r="A1412" t="s">
        <v>9</v>
      </c>
      <c r="B1412" t="s">
        <v>10</v>
      </c>
      <c r="C1412" t="s">
        <v>791</v>
      </c>
      <c r="D1412" t="s">
        <v>117</v>
      </c>
      <c r="E1412" t="s">
        <v>118</v>
      </c>
      <c r="F1412" s="54">
        <v>41597</v>
      </c>
      <c r="G1412" t="s">
        <v>72</v>
      </c>
      <c r="H1412" t="s">
        <v>792</v>
      </c>
      <c r="I1412" t="s">
        <v>2085</v>
      </c>
      <c r="J1412" t="s">
        <v>132</v>
      </c>
      <c r="K1412" t="s">
        <v>2086</v>
      </c>
      <c r="L1412" t="s">
        <v>795</v>
      </c>
      <c r="M1412" t="s">
        <v>796</v>
      </c>
      <c r="N1412" t="s">
        <v>85</v>
      </c>
      <c r="O1412" t="s">
        <v>85</v>
      </c>
      <c r="P1412">
        <v>11366.27</v>
      </c>
      <c r="Q1412" t="s">
        <v>2087</v>
      </c>
      <c r="R1412" t="s">
        <v>75</v>
      </c>
      <c r="W1412" t="s">
        <v>10730</v>
      </c>
      <c r="X1412" t="s">
        <v>85</v>
      </c>
    </row>
    <row r="1413" spans="1:24">
      <c r="A1413" t="s">
        <v>9</v>
      </c>
      <c r="B1413" t="s">
        <v>10</v>
      </c>
      <c r="C1413" t="s">
        <v>791</v>
      </c>
      <c r="D1413" t="s">
        <v>117</v>
      </c>
      <c r="E1413" t="s">
        <v>118</v>
      </c>
      <c r="F1413" s="54">
        <v>41597</v>
      </c>
      <c r="G1413" t="s">
        <v>72</v>
      </c>
      <c r="H1413" t="s">
        <v>792</v>
      </c>
      <c r="I1413" t="s">
        <v>2085</v>
      </c>
      <c r="J1413" t="s">
        <v>132</v>
      </c>
      <c r="K1413" t="s">
        <v>2086</v>
      </c>
      <c r="L1413" t="s">
        <v>795</v>
      </c>
      <c r="M1413" t="s">
        <v>796</v>
      </c>
      <c r="N1413" t="s">
        <v>85</v>
      </c>
      <c r="O1413" t="s">
        <v>85</v>
      </c>
      <c r="P1413">
        <v>19277.72</v>
      </c>
      <c r="Q1413" t="s">
        <v>2087</v>
      </c>
      <c r="R1413" t="s">
        <v>75</v>
      </c>
      <c r="W1413" t="s">
        <v>10730</v>
      </c>
      <c r="X1413" t="s">
        <v>85</v>
      </c>
    </row>
    <row r="1414" spans="1:24">
      <c r="A1414" t="s">
        <v>3</v>
      </c>
      <c r="B1414" t="s">
        <v>13</v>
      </c>
      <c r="C1414" t="s">
        <v>217</v>
      </c>
      <c r="D1414" t="s">
        <v>117</v>
      </c>
      <c r="E1414" t="s">
        <v>118</v>
      </c>
      <c r="F1414" s="54">
        <v>41596</v>
      </c>
      <c r="G1414" t="s">
        <v>72</v>
      </c>
      <c r="I1414" t="s">
        <v>2173</v>
      </c>
      <c r="J1414" t="s">
        <v>73</v>
      </c>
      <c r="K1414" t="s">
        <v>2174</v>
      </c>
      <c r="L1414" t="s">
        <v>2175</v>
      </c>
      <c r="M1414" t="s">
        <v>2176</v>
      </c>
      <c r="N1414" t="s">
        <v>85</v>
      </c>
      <c r="O1414" t="s">
        <v>85</v>
      </c>
      <c r="P1414">
        <v>150.34520000000001</v>
      </c>
      <c r="Q1414" t="s">
        <v>2177</v>
      </c>
      <c r="R1414" t="s">
        <v>75</v>
      </c>
      <c r="W1414" t="s">
        <v>10729</v>
      </c>
      <c r="X1414" t="s">
        <v>85</v>
      </c>
    </row>
    <row r="1415" spans="1:24">
      <c r="A1415" t="s">
        <v>3</v>
      </c>
      <c r="B1415" t="s">
        <v>13</v>
      </c>
      <c r="C1415" t="s">
        <v>217</v>
      </c>
      <c r="D1415" t="s">
        <v>117</v>
      </c>
      <c r="E1415" t="s">
        <v>118</v>
      </c>
      <c r="F1415" s="54">
        <v>41596</v>
      </c>
      <c r="G1415" t="s">
        <v>119</v>
      </c>
      <c r="I1415" t="s">
        <v>2168</v>
      </c>
      <c r="J1415" t="s">
        <v>73</v>
      </c>
      <c r="K1415" t="s">
        <v>2169</v>
      </c>
      <c r="L1415" t="s">
        <v>2170</v>
      </c>
      <c r="M1415" t="s">
        <v>2171</v>
      </c>
      <c r="N1415" t="s">
        <v>85</v>
      </c>
      <c r="O1415" t="s">
        <v>85</v>
      </c>
      <c r="P1415">
        <v>1463.626</v>
      </c>
      <c r="Q1415" t="s">
        <v>2172</v>
      </c>
      <c r="R1415" t="s">
        <v>75</v>
      </c>
      <c r="W1415" t="s">
        <v>10729</v>
      </c>
      <c r="X1415" t="s">
        <v>85</v>
      </c>
    </row>
    <row r="1416" spans="1:24">
      <c r="A1416" t="s">
        <v>9</v>
      </c>
      <c r="B1416" t="s">
        <v>15</v>
      </c>
      <c r="C1416" t="s">
        <v>15</v>
      </c>
      <c r="D1416" t="s">
        <v>117</v>
      </c>
      <c r="E1416" t="s">
        <v>118</v>
      </c>
      <c r="F1416" s="54">
        <v>41597</v>
      </c>
      <c r="G1416" t="s">
        <v>72</v>
      </c>
      <c r="I1416" t="s">
        <v>2080</v>
      </c>
      <c r="J1416" t="s">
        <v>132</v>
      </c>
      <c r="K1416" t="s">
        <v>295</v>
      </c>
      <c r="L1416" t="s">
        <v>296</v>
      </c>
      <c r="M1416" t="s">
        <v>297</v>
      </c>
      <c r="N1416" t="s">
        <v>85</v>
      </c>
      <c r="O1416" t="s">
        <v>85</v>
      </c>
      <c r="P1416">
        <v>7202.3010999999997</v>
      </c>
      <c r="Q1416" t="s">
        <v>298</v>
      </c>
      <c r="R1416" t="s">
        <v>75</v>
      </c>
      <c r="W1416" t="s">
        <v>10729</v>
      </c>
      <c r="X1416" t="s">
        <v>85</v>
      </c>
    </row>
    <row r="1417" spans="1:24">
      <c r="A1417" t="s">
        <v>9</v>
      </c>
      <c r="B1417" t="s">
        <v>15</v>
      </c>
      <c r="C1417" t="s">
        <v>15</v>
      </c>
      <c r="D1417" t="s">
        <v>117</v>
      </c>
      <c r="E1417" t="s">
        <v>118</v>
      </c>
      <c r="F1417" s="54">
        <v>41597</v>
      </c>
      <c r="G1417" t="s">
        <v>72</v>
      </c>
      <c r="I1417" t="s">
        <v>2084</v>
      </c>
      <c r="J1417" t="s">
        <v>132</v>
      </c>
      <c r="K1417" t="s">
        <v>295</v>
      </c>
      <c r="L1417" t="s">
        <v>296</v>
      </c>
      <c r="M1417" t="s">
        <v>297</v>
      </c>
      <c r="N1417" t="s">
        <v>85</v>
      </c>
      <c r="O1417" t="s">
        <v>85</v>
      </c>
      <c r="P1417">
        <v>-7202.3010999999997</v>
      </c>
      <c r="Q1417" t="s">
        <v>298</v>
      </c>
      <c r="R1417" t="s">
        <v>75</v>
      </c>
      <c r="W1417" t="s">
        <v>10729</v>
      </c>
      <c r="X1417" t="s">
        <v>85</v>
      </c>
    </row>
    <row r="1418" spans="1:24">
      <c r="A1418" t="s">
        <v>9</v>
      </c>
      <c r="B1418" t="s">
        <v>14</v>
      </c>
      <c r="C1418" t="s">
        <v>14</v>
      </c>
      <c r="D1418" t="s">
        <v>117</v>
      </c>
      <c r="E1418" t="s">
        <v>118</v>
      </c>
      <c r="F1418" s="54">
        <v>41597</v>
      </c>
      <c r="G1418" t="s">
        <v>119</v>
      </c>
      <c r="H1418" t="s">
        <v>443</v>
      </c>
      <c r="I1418" t="s">
        <v>2311</v>
      </c>
      <c r="J1418" t="s">
        <v>132</v>
      </c>
      <c r="K1418" t="s">
        <v>445</v>
      </c>
      <c r="L1418" t="s">
        <v>446</v>
      </c>
      <c r="M1418" t="s">
        <v>447</v>
      </c>
      <c r="N1418" t="s">
        <v>85</v>
      </c>
      <c r="O1418" t="s">
        <v>199</v>
      </c>
      <c r="P1418">
        <v>30461.4</v>
      </c>
      <c r="Q1418" t="s">
        <v>448</v>
      </c>
      <c r="R1418" t="s">
        <v>75</v>
      </c>
      <c r="S1418" t="s">
        <v>155</v>
      </c>
      <c r="T1418" t="s">
        <v>449</v>
      </c>
      <c r="U1418" t="s">
        <v>450</v>
      </c>
      <c r="V1418" t="s">
        <v>451</v>
      </c>
      <c r="W1418" t="s">
        <v>10731</v>
      </c>
      <c r="X1418" t="s">
        <v>10739</v>
      </c>
    </row>
    <row r="1419" spans="1:24">
      <c r="A1419" t="s">
        <v>9</v>
      </c>
      <c r="B1419" t="s">
        <v>14</v>
      </c>
      <c r="C1419" t="s">
        <v>14</v>
      </c>
      <c r="D1419" t="s">
        <v>117</v>
      </c>
      <c r="E1419" t="s">
        <v>118</v>
      </c>
      <c r="F1419" s="54">
        <v>41597</v>
      </c>
      <c r="G1419" t="s">
        <v>119</v>
      </c>
      <c r="H1419" t="s">
        <v>443</v>
      </c>
      <c r="I1419" t="s">
        <v>2311</v>
      </c>
      <c r="J1419" t="s">
        <v>132</v>
      </c>
      <c r="K1419" t="s">
        <v>445</v>
      </c>
      <c r="L1419" t="s">
        <v>446</v>
      </c>
      <c r="M1419" t="s">
        <v>447</v>
      </c>
      <c r="N1419" t="s">
        <v>85</v>
      </c>
      <c r="O1419" t="s">
        <v>199</v>
      </c>
      <c r="P1419">
        <v>62614.73</v>
      </c>
      <c r="Q1419" t="s">
        <v>448</v>
      </c>
      <c r="R1419" t="s">
        <v>75</v>
      </c>
      <c r="S1419" t="s">
        <v>155</v>
      </c>
      <c r="T1419" t="s">
        <v>449</v>
      </c>
      <c r="U1419" t="s">
        <v>450</v>
      </c>
      <c r="V1419" t="s">
        <v>451</v>
      </c>
      <c r="W1419" t="s">
        <v>10731</v>
      </c>
      <c r="X1419" t="s">
        <v>10739</v>
      </c>
    </row>
    <row r="1420" spans="1:24">
      <c r="A1420" t="s">
        <v>9</v>
      </c>
      <c r="B1420" t="s">
        <v>14</v>
      </c>
      <c r="C1420" t="s">
        <v>14</v>
      </c>
      <c r="D1420" t="s">
        <v>117</v>
      </c>
      <c r="E1420" t="s">
        <v>118</v>
      </c>
      <c r="F1420" s="54">
        <v>41597</v>
      </c>
      <c r="G1420" t="s">
        <v>119</v>
      </c>
      <c r="H1420" t="s">
        <v>443</v>
      </c>
      <c r="I1420" t="s">
        <v>2311</v>
      </c>
      <c r="J1420" t="s">
        <v>132</v>
      </c>
      <c r="K1420" t="s">
        <v>445</v>
      </c>
      <c r="L1420" t="s">
        <v>446</v>
      </c>
      <c r="M1420" t="s">
        <v>447</v>
      </c>
      <c r="N1420" t="s">
        <v>85</v>
      </c>
      <c r="O1420" t="s">
        <v>199</v>
      </c>
      <c r="P1420">
        <v>245382.05</v>
      </c>
      <c r="Q1420" t="s">
        <v>448</v>
      </c>
      <c r="R1420" t="s">
        <v>75</v>
      </c>
      <c r="S1420" t="s">
        <v>155</v>
      </c>
      <c r="T1420" t="s">
        <v>449</v>
      </c>
      <c r="U1420" t="s">
        <v>450</v>
      </c>
      <c r="V1420" t="s">
        <v>451</v>
      </c>
      <c r="W1420" t="s">
        <v>10731</v>
      </c>
      <c r="X1420" t="s">
        <v>10739</v>
      </c>
    </row>
    <row r="1421" spans="1:24">
      <c r="A1421" t="s">
        <v>9</v>
      </c>
      <c r="B1421" t="s">
        <v>14</v>
      </c>
      <c r="C1421" t="s">
        <v>14</v>
      </c>
      <c r="D1421" t="s">
        <v>117</v>
      </c>
      <c r="E1421" t="s">
        <v>118</v>
      </c>
      <c r="F1421" s="54">
        <v>41597</v>
      </c>
      <c r="G1421" t="s">
        <v>290</v>
      </c>
      <c r="H1421" t="s">
        <v>443</v>
      </c>
      <c r="I1421" t="s">
        <v>2311</v>
      </c>
      <c r="J1421" t="s">
        <v>132</v>
      </c>
      <c r="K1421" t="s">
        <v>445</v>
      </c>
      <c r="L1421" t="s">
        <v>446</v>
      </c>
      <c r="M1421" t="s">
        <v>447</v>
      </c>
      <c r="N1421" t="s">
        <v>85</v>
      </c>
      <c r="O1421" t="s">
        <v>199</v>
      </c>
      <c r="P1421">
        <v>14505.36</v>
      </c>
      <c r="Q1421" t="s">
        <v>448</v>
      </c>
      <c r="R1421" t="s">
        <v>75</v>
      </c>
      <c r="S1421" t="s">
        <v>155</v>
      </c>
      <c r="T1421" t="s">
        <v>449</v>
      </c>
      <c r="U1421" t="s">
        <v>450</v>
      </c>
      <c r="V1421" t="s">
        <v>451</v>
      </c>
      <c r="W1421" t="s">
        <v>10731</v>
      </c>
      <c r="X1421" t="s">
        <v>10739</v>
      </c>
    </row>
    <row r="1422" spans="1:24">
      <c r="A1422" t="s">
        <v>9</v>
      </c>
      <c r="B1422" t="s">
        <v>14</v>
      </c>
      <c r="C1422" t="s">
        <v>14</v>
      </c>
      <c r="D1422" t="s">
        <v>117</v>
      </c>
      <c r="E1422" t="s">
        <v>118</v>
      </c>
      <c r="F1422" s="54">
        <v>41597</v>
      </c>
      <c r="G1422" t="s">
        <v>290</v>
      </c>
      <c r="H1422" t="s">
        <v>443</v>
      </c>
      <c r="I1422" t="s">
        <v>2311</v>
      </c>
      <c r="J1422" t="s">
        <v>132</v>
      </c>
      <c r="K1422" t="s">
        <v>445</v>
      </c>
      <c r="L1422" t="s">
        <v>446</v>
      </c>
      <c r="M1422" t="s">
        <v>447</v>
      </c>
      <c r="N1422" t="s">
        <v>85</v>
      </c>
      <c r="O1422" t="s">
        <v>199</v>
      </c>
      <c r="P1422">
        <v>2175.81</v>
      </c>
      <c r="Q1422" t="s">
        <v>448</v>
      </c>
      <c r="R1422" t="s">
        <v>75</v>
      </c>
      <c r="S1422" t="s">
        <v>155</v>
      </c>
      <c r="T1422" t="s">
        <v>449</v>
      </c>
      <c r="U1422" t="s">
        <v>450</v>
      </c>
      <c r="V1422" t="s">
        <v>451</v>
      </c>
      <c r="W1422" t="s">
        <v>10731</v>
      </c>
      <c r="X1422" t="s">
        <v>10739</v>
      </c>
    </row>
    <row r="1423" spans="1:24">
      <c r="A1423" t="s">
        <v>9</v>
      </c>
      <c r="B1423" t="s">
        <v>14</v>
      </c>
      <c r="C1423" t="s">
        <v>14</v>
      </c>
      <c r="D1423" t="s">
        <v>117</v>
      </c>
      <c r="E1423" t="s">
        <v>118</v>
      </c>
      <c r="F1423" s="54">
        <v>41597</v>
      </c>
      <c r="G1423" t="s">
        <v>125</v>
      </c>
      <c r="H1423" t="s">
        <v>208</v>
      </c>
      <c r="I1423" t="s">
        <v>2312</v>
      </c>
      <c r="J1423" t="s">
        <v>132</v>
      </c>
      <c r="K1423" t="s">
        <v>2313</v>
      </c>
      <c r="L1423" t="s">
        <v>211</v>
      </c>
      <c r="M1423" t="s">
        <v>212</v>
      </c>
      <c r="N1423" t="s">
        <v>85</v>
      </c>
      <c r="O1423" t="s">
        <v>85</v>
      </c>
      <c r="P1423">
        <v>623.9</v>
      </c>
      <c r="Q1423" t="s">
        <v>2314</v>
      </c>
      <c r="R1423" t="s">
        <v>75</v>
      </c>
      <c r="S1423" t="s">
        <v>215</v>
      </c>
      <c r="T1423" t="s">
        <v>216</v>
      </c>
      <c r="U1423" t="s">
        <v>179</v>
      </c>
      <c r="V1423" t="s">
        <v>179</v>
      </c>
      <c r="W1423" t="s">
        <v>10729</v>
      </c>
      <c r="X1423" t="s">
        <v>85</v>
      </c>
    </row>
    <row r="1424" spans="1:24">
      <c r="A1424" t="s">
        <v>9</v>
      </c>
      <c r="B1424" t="s">
        <v>14</v>
      </c>
      <c r="C1424" t="s">
        <v>14</v>
      </c>
      <c r="D1424" t="s">
        <v>117</v>
      </c>
      <c r="E1424" t="s">
        <v>118</v>
      </c>
      <c r="F1424" s="54">
        <v>41597</v>
      </c>
      <c r="G1424" t="s">
        <v>119</v>
      </c>
      <c r="H1424" t="s">
        <v>443</v>
      </c>
      <c r="I1424" t="s">
        <v>2311</v>
      </c>
      <c r="J1424" t="s">
        <v>132</v>
      </c>
      <c r="K1424" t="s">
        <v>445</v>
      </c>
      <c r="L1424" t="s">
        <v>446</v>
      </c>
      <c r="M1424" t="s">
        <v>447</v>
      </c>
      <c r="N1424" t="s">
        <v>85</v>
      </c>
      <c r="O1424" t="s">
        <v>199</v>
      </c>
      <c r="P1424">
        <v>14505.35</v>
      </c>
      <c r="Q1424" t="s">
        <v>448</v>
      </c>
      <c r="R1424" t="s">
        <v>75</v>
      </c>
      <c r="S1424" t="s">
        <v>155</v>
      </c>
      <c r="T1424" t="s">
        <v>449</v>
      </c>
      <c r="U1424" t="s">
        <v>450</v>
      </c>
      <c r="V1424" t="s">
        <v>451</v>
      </c>
      <c r="W1424" t="s">
        <v>10731</v>
      </c>
      <c r="X1424" t="s">
        <v>10739</v>
      </c>
    </row>
    <row r="1425" spans="1:24">
      <c r="A1425" t="s">
        <v>9</v>
      </c>
      <c r="B1425" t="s">
        <v>14</v>
      </c>
      <c r="C1425" t="s">
        <v>14</v>
      </c>
      <c r="D1425" t="s">
        <v>117</v>
      </c>
      <c r="E1425" t="s">
        <v>118</v>
      </c>
      <c r="F1425" s="54">
        <v>41597</v>
      </c>
      <c r="G1425" t="s">
        <v>119</v>
      </c>
      <c r="H1425" t="s">
        <v>443</v>
      </c>
      <c r="I1425" t="s">
        <v>2311</v>
      </c>
      <c r="J1425" t="s">
        <v>132</v>
      </c>
      <c r="K1425" t="s">
        <v>445</v>
      </c>
      <c r="L1425" t="s">
        <v>446</v>
      </c>
      <c r="M1425" t="s">
        <v>447</v>
      </c>
      <c r="N1425" t="s">
        <v>85</v>
      </c>
      <c r="O1425" t="s">
        <v>199</v>
      </c>
      <c r="P1425">
        <v>10830.72</v>
      </c>
      <c r="Q1425" t="s">
        <v>448</v>
      </c>
      <c r="R1425" t="s">
        <v>75</v>
      </c>
      <c r="S1425" t="s">
        <v>155</v>
      </c>
      <c r="T1425" t="s">
        <v>449</v>
      </c>
      <c r="U1425" t="s">
        <v>450</v>
      </c>
      <c r="V1425" t="s">
        <v>451</v>
      </c>
      <c r="W1425" t="s">
        <v>10731</v>
      </c>
      <c r="X1425" t="s">
        <v>10739</v>
      </c>
    </row>
    <row r="1426" spans="1:24">
      <c r="A1426" t="s">
        <v>9</v>
      </c>
      <c r="B1426" t="s">
        <v>14</v>
      </c>
      <c r="C1426" t="s">
        <v>14</v>
      </c>
      <c r="D1426" t="s">
        <v>117</v>
      </c>
      <c r="E1426" t="s">
        <v>118</v>
      </c>
      <c r="F1426" s="54">
        <v>41606</v>
      </c>
      <c r="G1426" t="s">
        <v>119</v>
      </c>
      <c r="I1426" t="s">
        <v>2972</v>
      </c>
      <c r="J1426" t="s">
        <v>132</v>
      </c>
      <c r="K1426" t="s">
        <v>2973</v>
      </c>
      <c r="L1426" t="s">
        <v>75</v>
      </c>
      <c r="M1426" t="s">
        <v>122</v>
      </c>
      <c r="N1426" t="s">
        <v>85</v>
      </c>
      <c r="O1426" t="s">
        <v>1004</v>
      </c>
      <c r="P1426">
        <v>17019.599999999999</v>
      </c>
      <c r="Q1426" t="s">
        <v>2976</v>
      </c>
      <c r="R1426" t="s">
        <v>75</v>
      </c>
      <c r="W1426" t="s">
        <v>10729</v>
      </c>
      <c r="X1426" t="s">
        <v>10739</v>
      </c>
    </row>
    <row r="1427" spans="1:24">
      <c r="A1427" t="s">
        <v>5</v>
      </c>
      <c r="B1427" t="s">
        <v>6</v>
      </c>
      <c r="C1427" t="s">
        <v>6</v>
      </c>
      <c r="D1427" t="s">
        <v>117</v>
      </c>
      <c r="E1427" t="s">
        <v>118</v>
      </c>
      <c r="F1427" s="54">
        <v>41592</v>
      </c>
      <c r="G1427" t="s">
        <v>72</v>
      </c>
      <c r="H1427" t="s">
        <v>386</v>
      </c>
      <c r="I1427" t="s">
        <v>625</v>
      </c>
      <c r="J1427" t="s">
        <v>74</v>
      </c>
      <c r="K1427" t="s">
        <v>626</v>
      </c>
      <c r="L1427" t="s">
        <v>627</v>
      </c>
      <c r="M1427" t="s">
        <v>628</v>
      </c>
      <c r="N1427" t="s">
        <v>85</v>
      </c>
      <c r="O1427" t="s">
        <v>85</v>
      </c>
      <c r="P1427">
        <v>3224.0382</v>
      </c>
      <c r="Q1427" t="s">
        <v>629</v>
      </c>
      <c r="R1427" t="s">
        <v>75</v>
      </c>
      <c r="W1427" t="s">
        <v>10729</v>
      </c>
      <c r="X1427" t="s">
        <v>85</v>
      </c>
    </row>
    <row r="1428" spans="1:24">
      <c r="A1428" t="s">
        <v>5</v>
      </c>
      <c r="B1428" t="s">
        <v>17</v>
      </c>
      <c r="C1428" t="s">
        <v>17</v>
      </c>
      <c r="D1428" t="s">
        <v>117</v>
      </c>
      <c r="E1428" t="s">
        <v>118</v>
      </c>
      <c r="F1428" s="54">
        <v>41605</v>
      </c>
      <c r="G1428" t="s">
        <v>72</v>
      </c>
      <c r="I1428" t="s">
        <v>3437</v>
      </c>
      <c r="J1428" t="s">
        <v>74</v>
      </c>
      <c r="K1428" t="s">
        <v>3376</v>
      </c>
      <c r="L1428" t="s">
        <v>238</v>
      </c>
      <c r="M1428" t="s">
        <v>76</v>
      </c>
      <c r="N1428" t="s">
        <v>85</v>
      </c>
      <c r="O1428" t="s">
        <v>1004</v>
      </c>
      <c r="P1428">
        <v>22521.693800000001</v>
      </c>
      <c r="Q1428" t="s">
        <v>3377</v>
      </c>
      <c r="R1428" t="s">
        <v>75</v>
      </c>
      <c r="W1428" t="s">
        <v>10729</v>
      </c>
      <c r="X1428" t="s">
        <v>10739</v>
      </c>
    </row>
    <row r="1429" spans="1:24">
      <c r="A1429" t="s">
        <v>5</v>
      </c>
      <c r="B1429" t="s">
        <v>17</v>
      </c>
      <c r="C1429" t="s">
        <v>17</v>
      </c>
      <c r="D1429" t="s">
        <v>117</v>
      </c>
      <c r="E1429" t="s">
        <v>118</v>
      </c>
      <c r="F1429" s="54">
        <v>41605</v>
      </c>
      <c r="G1429" t="s">
        <v>72</v>
      </c>
      <c r="I1429" t="s">
        <v>3420</v>
      </c>
      <c r="J1429" t="s">
        <v>74</v>
      </c>
      <c r="K1429" t="s">
        <v>3376</v>
      </c>
      <c r="L1429" t="s">
        <v>238</v>
      </c>
      <c r="M1429" t="s">
        <v>76</v>
      </c>
      <c r="N1429" t="s">
        <v>85</v>
      </c>
      <c r="O1429" t="s">
        <v>1004</v>
      </c>
      <c r="P1429">
        <v>-22521.693800000001</v>
      </c>
      <c r="Q1429" t="s">
        <v>3377</v>
      </c>
      <c r="R1429" t="s">
        <v>75</v>
      </c>
      <c r="W1429" t="s">
        <v>10729</v>
      </c>
      <c r="X1429" t="s">
        <v>10739</v>
      </c>
    </row>
    <row r="1430" spans="1:24">
      <c r="A1430" t="s">
        <v>5</v>
      </c>
      <c r="B1430" t="s">
        <v>17</v>
      </c>
      <c r="C1430" t="s">
        <v>17</v>
      </c>
      <c r="D1430" t="s">
        <v>117</v>
      </c>
      <c r="E1430" t="s">
        <v>118</v>
      </c>
      <c r="F1430" s="54">
        <v>41605</v>
      </c>
      <c r="G1430" t="s">
        <v>72</v>
      </c>
      <c r="I1430" t="s">
        <v>3420</v>
      </c>
      <c r="J1430" t="s">
        <v>74</v>
      </c>
      <c r="K1430" t="s">
        <v>3376</v>
      </c>
      <c r="L1430" t="s">
        <v>238</v>
      </c>
      <c r="M1430" t="s">
        <v>76</v>
      </c>
      <c r="N1430" t="s">
        <v>85</v>
      </c>
      <c r="O1430" t="s">
        <v>1004</v>
      </c>
      <c r="P1430">
        <v>-37536.156300000002</v>
      </c>
      <c r="Q1430" t="s">
        <v>3377</v>
      </c>
      <c r="R1430" t="s">
        <v>75</v>
      </c>
      <c r="W1430" t="s">
        <v>10729</v>
      </c>
      <c r="X1430" t="s">
        <v>10739</v>
      </c>
    </row>
    <row r="1431" spans="1:24">
      <c r="A1431" t="s">
        <v>5</v>
      </c>
      <c r="B1431" t="s">
        <v>17</v>
      </c>
      <c r="C1431" t="s">
        <v>17</v>
      </c>
      <c r="D1431" t="s">
        <v>117</v>
      </c>
      <c r="E1431" t="s">
        <v>118</v>
      </c>
      <c r="F1431" s="54">
        <v>41605</v>
      </c>
      <c r="G1431" t="s">
        <v>72</v>
      </c>
      <c r="I1431" t="s">
        <v>3420</v>
      </c>
      <c r="J1431" t="s">
        <v>74</v>
      </c>
      <c r="K1431" t="s">
        <v>3376</v>
      </c>
      <c r="L1431" t="s">
        <v>238</v>
      </c>
      <c r="M1431" t="s">
        <v>76</v>
      </c>
      <c r="N1431" t="s">
        <v>85</v>
      </c>
      <c r="O1431" t="s">
        <v>1004</v>
      </c>
      <c r="P1431">
        <v>-10.265499999999999</v>
      </c>
      <c r="Q1431" t="s">
        <v>3377</v>
      </c>
      <c r="R1431" t="s">
        <v>75</v>
      </c>
      <c r="W1431" t="s">
        <v>10729</v>
      </c>
      <c r="X1431" t="s">
        <v>10739</v>
      </c>
    </row>
    <row r="1432" spans="1:24">
      <c r="A1432" t="s">
        <v>5</v>
      </c>
      <c r="B1432" t="s">
        <v>17</v>
      </c>
      <c r="C1432" t="s">
        <v>17</v>
      </c>
      <c r="D1432" t="s">
        <v>117</v>
      </c>
      <c r="E1432" t="s">
        <v>118</v>
      </c>
      <c r="F1432" s="54">
        <v>41605</v>
      </c>
      <c r="G1432" t="s">
        <v>72</v>
      </c>
      <c r="I1432" t="s">
        <v>3437</v>
      </c>
      <c r="J1432" t="s">
        <v>74</v>
      </c>
      <c r="K1432" t="s">
        <v>3376</v>
      </c>
      <c r="L1432" t="s">
        <v>238</v>
      </c>
      <c r="M1432" t="s">
        <v>76</v>
      </c>
      <c r="N1432" t="s">
        <v>85</v>
      </c>
      <c r="O1432" t="s">
        <v>1004</v>
      </c>
      <c r="P1432">
        <v>37536.156300000002</v>
      </c>
      <c r="Q1432" t="s">
        <v>3377</v>
      </c>
      <c r="R1432" t="s">
        <v>75</v>
      </c>
      <c r="W1432" t="s">
        <v>10729</v>
      </c>
      <c r="X1432" t="s">
        <v>10739</v>
      </c>
    </row>
    <row r="1433" spans="1:24">
      <c r="A1433" t="s">
        <v>5</v>
      </c>
      <c r="B1433" t="s">
        <v>17</v>
      </c>
      <c r="C1433" t="s">
        <v>17</v>
      </c>
      <c r="D1433" t="s">
        <v>117</v>
      </c>
      <c r="E1433" t="s">
        <v>118</v>
      </c>
      <c r="F1433" s="54">
        <v>41605</v>
      </c>
      <c r="G1433" t="s">
        <v>290</v>
      </c>
      <c r="I1433" t="s">
        <v>3378</v>
      </c>
      <c r="J1433" t="s">
        <v>74</v>
      </c>
      <c r="K1433" t="s">
        <v>1393</v>
      </c>
      <c r="L1433" t="s">
        <v>238</v>
      </c>
      <c r="M1433" t="s">
        <v>76</v>
      </c>
      <c r="N1433" t="s">
        <v>85</v>
      </c>
      <c r="O1433" t="s">
        <v>1004</v>
      </c>
      <c r="P1433">
        <v>-2867.6613000000002</v>
      </c>
      <c r="Q1433" t="s">
        <v>1394</v>
      </c>
      <c r="R1433" t="s">
        <v>75</v>
      </c>
      <c r="W1433" t="s">
        <v>10729</v>
      </c>
      <c r="X1433" t="s">
        <v>10739</v>
      </c>
    </row>
    <row r="1434" spans="1:24">
      <c r="A1434" t="s">
        <v>9</v>
      </c>
      <c r="B1434" t="s">
        <v>14</v>
      </c>
      <c r="C1434" t="s">
        <v>14</v>
      </c>
      <c r="D1434" t="s">
        <v>117</v>
      </c>
      <c r="E1434" t="s">
        <v>118</v>
      </c>
      <c r="F1434" s="54">
        <v>41591</v>
      </c>
      <c r="G1434" t="s">
        <v>119</v>
      </c>
      <c r="I1434" t="s">
        <v>616</v>
      </c>
      <c r="J1434" t="s">
        <v>132</v>
      </c>
      <c r="K1434" t="s">
        <v>617</v>
      </c>
      <c r="L1434" t="s">
        <v>697</v>
      </c>
      <c r="M1434" t="s">
        <v>698</v>
      </c>
      <c r="N1434" t="s">
        <v>85</v>
      </c>
      <c r="O1434" t="s">
        <v>85</v>
      </c>
      <c r="P1434">
        <v>12800.005300000001</v>
      </c>
      <c r="Q1434" t="s">
        <v>618</v>
      </c>
      <c r="R1434" t="s">
        <v>75</v>
      </c>
      <c r="S1434" t="s">
        <v>155</v>
      </c>
      <c r="T1434" t="s">
        <v>379</v>
      </c>
      <c r="U1434" t="s">
        <v>321</v>
      </c>
      <c r="V1434" t="s">
        <v>321</v>
      </c>
      <c r="W1434" t="s">
        <v>10729</v>
      </c>
      <c r="X1434" t="s">
        <v>85</v>
      </c>
    </row>
    <row r="1435" spans="1:24">
      <c r="A1435" t="s">
        <v>5</v>
      </c>
      <c r="B1435" t="s">
        <v>17</v>
      </c>
      <c r="C1435" t="s">
        <v>17</v>
      </c>
      <c r="D1435" t="s">
        <v>117</v>
      </c>
      <c r="E1435" t="s">
        <v>118</v>
      </c>
      <c r="F1435" s="54">
        <v>41605</v>
      </c>
      <c r="G1435" t="s">
        <v>290</v>
      </c>
      <c r="I1435" t="s">
        <v>3386</v>
      </c>
      <c r="J1435" t="s">
        <v>74</v>
      </c>
      <c r="K1435" t="s">
        <v>1393</v>
      </c>
      <c r="L1435" t="s">
        <v>238</v>
      </c>
      <c r="M1435" t="s">
        <v>76</v>
      </c>
      <c r="N1435" t="s">
        <v>85</v>
      </c>
      <c r="O1435" t="s">
        <v>1004</v>
      </c>
      <c r="P1435">
        <v>1912.0205000000001</v>
      </c>
      <c r="Q1435" t="s">
        <v>1394</v>
      </c>
      <c r="R1435" t="s">
        <v>75</v>
      </c>
      <c r="W1435" t="s">
        <v>10730</v>
      </c>
      <c r="X1435" t="s">
        <v>10739</v>
      </c>
    </row>
    <row r="1436" spans="1:24">
      <c r="A1436" t="s">
        <v>5</v>
      </c>
      <c r="B1436" t="s">
        <v>17</v>
      </c>
      <c r="C1436" t="s">
        <v>17</v>
      </c>
      <c r="D1436" t="s">
        <v>117</v>
      </c>
      <c r="E1436" t="s">
        <v>118</v>
      </c>
      <c r="F1436" s="54">
        <v>41605</v>
      </c>
      <c r="G1436" t="s">
        <v>290</v>
      </c>
      <c r="I1436" t="s">
        <v>3386</v>
      </c>
      <c r="J1436" t="s">
        <v>74</v>
      </c>
      <c r="K1436" t="s">
        <v>1393</v>
      </c>
      <c r="L1436" t="s">
        <v>238</v>
      </c>
      <c r="M1436" t="s">
        <v>76</v>
      </c>
      <c r="N1436" t="s">
        <v>85</v>
      </c>
      <c r="O1436" t="s">
        <v>1004</v>
      </c>
      <c r="P1436">
        <v>2867.6613000000002</v>
      </c>
      <c r="Q1436" t="s">
        <v>1394</v>
      </c>
      <c r="R1436" t="s">
        <v>75</v>
      </c>
      <c r="W1436" t="s">
        <v>10730</v>
      </c>
      <c r="X1436" t="s">
        <v>10739</v>
      </c>
    </row>
    <row r="1437" spans="1:24">
      <c r="A1437" t="s">
        <v>5</v>
      </c>
      <c r="B1437" t="s">
        <v>17</v>
      </c>
      <c r="C1437" t="s">
        <v>17</v>
      </c>
      <c r="D1437" t="s">
        <v>117</v>
      </c>
      <c r="E1437" t="s">
        <v>118</v>
      </c>
      <c r="F1437" s="54">
        <v>41605</v>
      </c>
      <c r="G1437" t="s">
        <v>290</v>
      </c>
      <c r="I1437" t="s">
        <v>3386</v>
      </c>
      <c r="J1437" t="s">
        <v>74</v>
      </c>
      <c r="K1437" t="s">
        <v>1393</v>
      </c>
      <c r="L1437" t="s">
        <v>238</v>
      </c>
      <c r="M1437" t="s">
        <v>76</v>
      </c>
      <c r="N1437" t="s">
        <v>85</v>
      </c>
      <c r="O1437" t="s">
        <v>1004</v>
      </c>
      <c r="P1437">
        <v>2867.6613000000002</v>
      </c>
      <c r="Q1437" t="s">
        <v>1394</v>
      </c>
      <c r="R1437" t="s">
        <v>75</v>
      </c>
      <c r="W1437" t="s">
        <v>10730</v>
      </c>
      <c r="X1437" t="s">
        <v>10739</v>
      </c>
    </row>
    <row r="1438" spans="1:24">
      <c r="A1438" t="s">
        <v>5</v>
      </c>
      <c r="B1438" t="s">
        <v>17</v>
      </c>
      <c r="C1438" t="s">
        <v>17</v>
      </c>
      <c r="D1438" t="s">
        <v>117</v>
      </c>
      <c r="E1438" t="s">
        <v>118</v>
      </c>
      <c r="F1438" s="54">
        <v>41605</v>
      </c>
      <c r="G1438" t="s">
        <v>290</v>
      </c>
      <c r="I1438" t="s">
        <v>3378</v>
      </c>
      <c r="J1438" t="s">
        <v>74</v>
      </c>
      <c r="K1438" t="s">
        <v>1393</v>
      </c>
      <c r="L1438" t="s">
        <v>238</v>
      </c>
      <c r="M1438" t="s">
        <v>76</v>
      </c>
      <c r="N1438" t="s">
        <v>85</v>
      </c>
      <c r="O1438" t="s">
        <v>1004</v>
      </c>
      <c r="P1438">
        <v>-2867.6613000000002</v>
      </c>
      <c r="Q1438" t="s">
        <v>1394</v>
      </c>
      <c r="R1438" t="s">
        <v>75</v>
      </c>
      <c r="W1438" t="s">
        <v>10729</v>
      </c>
      <c r="X1438" t="s">
        <v>10739</v>
      </c>
    </row>
    <row r="1439" spans="1:24">
      <c r="A1439" t="s">
        <v>9</v>
      </c>
      <c r="B1439" t="s">
        <v>14</v>
      </c>
      <c r="C1439" t="s">
        <v>14</v>
      </c>
      <c r="D1439" t="s">
        <v>117</v>
      </c>
      <c r="E1439" t="s">
        <v>118</v>
      </c>
      <c r="F1439" s="54">
        <v>41591</v>
      </c>
      <c r="G1439" t="s">
        <v>72</v>
      </c>
      <c r="H1439" t="s">
        <v>194</v>
      </c>
      <c r="I1439" t="s">
        <v>195</v>
      </c>
      <c r="J1439" t="s">
        <v>132</v>
      </c>
      <c r="K1439" t="s">
        <v>196</v>
      </c>
      <c r="L1439" t="s">
        <v>197</v>
      </c>
      <c r="M1439" t="s">
        <v>198</v>
      </c>
      <c r="N1439" t="s">
        <v>85</v>
      </c>
      <c r="O1439" t="s">
        <v>199</v>
      </c>
      <c r="P1439">
        <v>110700</v>
      </c>
      <c r="Q1439" t="s">
        <v>200</v>
      </c>
      <c r="R1439" t="s">
        <v>75</v>
      </c>
      <c r="S1439" t="s">
        <v>155</v>
      </c>
      <c r="T1439" t="s">
        <v>201</v>
      </c>
      <c r="U1439" t="s">
        <v>202</v>
      </c>
      <c r="V1439" t="s">
        <v>202</v>
      </c>
      <c r="W1439" t="s">
        <v>10730</v>
      </c>
      <c r="X1439" t="s">
        <v>10739</v>
      </c>
    </row>
    <row r="1440" spans="1:24">
      <c r="A1440" t="s">
        <v>3</v>
      </c>
      <c r="B1440" t="s">
        <v>13</v>
      </c>
      <c r="C1440" t="s">
        <v>217</v>
      </c>
      <c r="D1440" t="s">
        <v>117</v>
      </c>
      <c r="E1440" t="s">
        <v>118</v>
      </c>
      <c r="F1440" s="54">
        <v>41590</v>
      </c>
      <c r="G1440" t="s">
        <v>119</v>
      </c>
      <c r="I1440" t="s">
        <v>551</v>
      </c>
      <c r="J1440" t="s">
        <v>73</v>
      </c>
      <c r="K1440" t="s">
        <v>552</v>
      </c>
      <c r="L1440" t="s">
        <v>4450</v>
      </c>
      <c r="M1440" t="s">
        <v>4451</v>
      </c>
      <c r="N1440" t="s">
        <v>85</v>
      </c>
      <c r="O1440" t="s">
        <v>85</v>
      </c>
      <c r="P1440">
        <v>2505.2192</v>
      </c>
      <c r="Q1440" t="s">
        <v>553</v>
      </c>
      <c r="R1440" t="s">
        <v>75</v>
      </c>
      <c r="W1440" t="s">
        <v>10729</v>
      </c>
      <c r="X1440" t="s">
        <v>85</v>
      </c>
    </row>
    <row r="1441" spans="1:24">
      <c r="A1441" t="s">
        <v>5</v>
      </c>
      <c r="B1441" t="s">
        <v>17</v>
      </c>
      <c r="C1441" t="s">
        <v>17</v>
      </c>
      <c r="D1441" t="s">
        <v>117</v>
      </c>
      <c r="E1441" t="s">
        <v>118</v>
      </c>
      <c r="F1441" s="54">
        <v>41605</v>
      </c>
      <c r="G1441" t="s">
        <v>72</v>
      </c>
      <c r="I1441" t="s">
        <v>3428</v>
      </c>
      <c r="J1441" t="s">
        <v>74</v>
      </c>
      <c r="K1441" t="s">
        <v>3376</v>
      </c>
      <c r="L1441" t="s">
        <v>238</v>
      </c>
      <c r="M1441" t="s">
        <v>76</v>
      </c>
      <c r="N1441" t="s">
        <v>85</v>
      </c>
      <c r="O1441" t="s">
        <v>1004</v>
      </c>
      <c r="P1441">
        <v>1737.6596</v>
      </c>
      <c r="Q1441" t="s">
        <v>3377</v>
      </c>
      <c r="R1441" t="s">
        <v>75</v>
      </c>
      <c r="W1441" t="s">
        <v>10729</v>
      </c>
      <c r="X1441" t="s">
        <v>10739</v>
      </c>
    </row>
    <row r="1442" spans="1:24">
      <c r="A1442" t="s">
        <v>5</v>
      </c>
      <c r="B1442" t="s">
        <v>17</v>
      </c>
      <c r="C1442" t="s">
        <v>17</v>
      </c>
      <c r="D1442" t="s">
        <v>117</v>
      </c>
      <c r="E1442" t="s">
        <v>118</v>
      </c>
      <c r="F1442" s="54">
        <v>41605</v>
      </c>
      <c r="G1442" t="s">
        <v>290</v>
      </c>
      <c r="I1442" t="s">
        <v>3375</v>
      </c>
      <c r="J1442" t="s">
        <v>74</v>
      </c>
      <c r="K1442" t="s">
        <v>3376</v>
      </c>
      <c r="L1442" t="s">
        <v>238</v>
      </c>
      <c r="M1442" t="s">
        <v>76</v>
      </c>
      <c r="N1442" t="s">
        <v>85</v>
      </c>
      <c r="O1442" t="s">
        <v>1004</v>
      </c>
      <c r="P1442">
        <v>417.0684</v>
      </c>
      <c r="Q1442" t="s">
        <v>3377</v>
      </c>
      <c r="R1442" t="s">
        <v>75</v>
      </c>
      <c r="W1442" t="s">
        <v>10729</v>
      </c>
      <c r="X1442" t="s">
        <v>10739</v>
      </c>
    </row>
    <row r="1443" spans="1:24">
      <c r="A1443" t="s">
        <v>9</v>
      </c>
      <c r="B1443" t="s">
        <v>14</v>
      </c>
      <c r="C1443" t="s">
        <v>14</v>
      </c>
      <c r="D1443" t="s">
        <v>117</v>
      </c>
      <c r="E1443" t="s">
        <v>118</v>
      </c>
      <c r="F1443" s="54">
        <v>41591</v>
      </c>
      <c r="G1443" t="s">
        <v>119</v>
      </c>
      <c r="I1443" t="s">
        <v>642</v>
      </c>
      <c r="J1443" t="s">
        <v>132</v>
      </c>
      <c r="K1443" t="s">
        <v>643</v>
      </c>
      <c r="L1443" t="s">
        <v>644</v>
      </c>
      <c r="M1443" t="s">
        <v>645</v>
      </c>
      <c r="N1443" t="s">
        <v>85</v>
      </c>
      <c r="O1443" t="s">
        <v>85</v>
      </c>
      <c r="P1443">
        <v>570.48</v>
      </c>
      <c r="Q1443" t="s">
        <v>646</v>
      </c>
      <c r="R1443" t="s">
        <v>75</v>
      </c>
      <c r="S1443" t="s">
        <v>155</v>
      </c>
      <c r="T1443" t="s">
        <v>379</v>
      </c>
      <c r="U1443" t="s">
        <v>202</v>
      </c>
      <c r="V1443" t="s">
        <v>202</v>
      </c>
      <c r="W1443" t="s">
        <v>10729</v>
      </c>
      <c r="X1443" t="s">
        <v>85</v>
      </c>
    </row>
    <row r="1444" spans="1:24">
      <c r="A1444" t="s">
        <v>5</v>
      </c>
      <c r="B1444" t="s">
        <v>17</v>
      </c>
      <c r="C1444" t="s">
        <v>17</v>
      </c>
      <c r="D1444" t="s">
        <v>117</v>
      </c>
      <c r="E1444" t="s">
        <v>118</v>
      </c>
      <c r="F1444" s="54">
        <v>41605</v>
      </c>
      <c r="G1444" t="s">
        <v>290</v>
      </c>
      <c r="I1444" t="s">
        <v>3387</v>
      </c>
      <c r="J1444" t="s">
        <v>74</v>
      </c>
      <c r="K1444" t="s">
        <v>3376</v>
      </c>
      <c r="L1444" t="s">
        <v>238</v>
      </c>
      <c r="M1444" t="s">
        <v>76</v>
      </c>
      <c r="N1444" t="s">
        <v>85</v>
      </c>
      <c r="O1444" t="s">
        <v>1004</v>
      </c>
      <c r="P1444">
        <v>-417.0684</v>
      </c>
      <c r="Q1444" t="s">
        <v>3377</v>
      </c>
      <c r="R1444" t="s">
        <v>75</v>
      </c>
      <c r="W1444" t="s">
        <v>10729</v>
      </c>
      <c r="X1444" t="s">
        <v>10739</v>
      </c>
    </row>
    <row r="1445" spans="1:24">
      <c r="A1445" t="s">
        <v>9</v>
      </c>
      <c r="B1445" t="s">
        <v>14</v>
      </c>
      <c r="C1445" t="s">
        <v>14</v>
      </c>
      <c r="D1445" t="s">
        <v>117</v>
      </c>
      <c r="E1445" t="s">
        <v>118</v>
      </c>
      <c r="F1445" s="54">
        <v>41591</v>
      </c>
      <c r="G1445" t="s">
        <v>119</v>
      </c>
      <c r="I1445" t="s">
        <v>662</v>
      </c>
      <c r="J1445" t="s">
        <v>132</v>
      </c>
      <c r="K1445" t="s">
        <v>663</v>
      </c>
      <c r="L1445" t="s">
        <v>664</v>
      </c>
      <c r="M1445" t="s">
        <v>665</v>
      </c>
      <c r="N1445" t="s">
        <v>85</v>
      </c>
      <c r="O1445" t="s">
        <v>85</v>
      </c>
      <c r="P1445">
        <v>3000</v>
      </c>
      <c r="Q1445" t="s">
        <v>666</v>
      </c>
      <c r="R1445" t="s">
        <v>75</v>
      </c>
      <c r="S1445" t="s">
        <v>155</v>
      </c>
      <c r="T1445" t="s">
        <v>201</v>
      </c>
      <c r="U1445" t="s">
        <v>321</v>
      </c>
      <c r="V1445" t="s">
        <v>321</v>
      </c>
      <c r="W1445" t="s">
        <v>10729</v>
      </c>
      <c r="X1445" t="s">
        <v>85</v>
      </c>
    </row>
    <row r="1446" spans="1:24">
      <c r="A1446" t="s">
        <v>5</v>
      </c>
      <c r="B1446" t="s">
        <v>17</v>
      </c>
      <c r="C1446" t="s">
        <v>17</v>
      </c>
      <c r="D1446" t="s">
        <v>117</v>
      </c>
      <c r="E1446" t="s">
        <v>118</v>
      </c>
      <c r="F1446" s="54">
        <v>41605</v>
      </c>
      <c r="G1446" t="s">
        <v>72</v>
      </c>
      <c r="I1446" t="s">
        <v>3431</v>
      </c>
      <c r="J1446" t="s">
        <v>74</v>
      </c>
      <c r="K1446" t="s">
        <v>3376</v>
      </c>
      <c r="L1446" t="s">
        <v>238</v>
      </c>
      <c r="M1446" t="s">
        <v>76</v>
      </c>
      <c r="N1446" t="s">
        <v>85</v>
      </c>
      <c r="O1446" t="s">
        <v>1004</v>
      </c>
      <c r="P1446">
        <v>-10.265499999999999</v>
      </c>
      <c r="Q1446" t="s">
        <v>3377</v>
      </c>
      <c r="R1446" t="s">
        <v>75</v>
      </c>
      <c r="W1446" t="s">
        <v>10729</v>
      </c>
      <c r="X1446" t="s">
        <v>10739</v>
      </c>
    </row>
    <row r="1447" spans="1:24">
      <c r="A1447" t="s">
        <v>5</v>
      </c>
      <c r="B1447" t="s">
        <v>17</v>
      </c>
      <c r="C1447" t="s">
        <v>17</v>
      </c>
      <c r="D1447" t="s">
        <v>117</v>
      </c>
      <c r="E1447" t="s">
        <v>118</v>
      </c>
      <c r="F1447" s="54">
        <v>41605</v>
      </c>
      <c r="G1447" t="s">
        <v>72</v>
      </c>
      <c r="I1447" t="s">
        <v>3431</v>
      </c>
      <c r="J1447" t="s">
        <v>74</v>
      </c>
      <c r="K1447" t="s">
        <v>3376</v>
      </c>
      <c r="L1447" t="s">
        <v>238</v>
      </c>
      <c r="M1447" t="s">
        <v>76</v>
      </c>
      <c r="N1447" t="s">
        <v>85</v>
      </c>
      <c r="O1447" t="s">
        <v>1004</v>
      </c>
      <c r="P1447">
        <v>-1737.6596</v>
      </c>
      <c r="Q1447" t="s">
        <v>3377</v>
      </c>
      <c r="R1447" t="s">
        <v>75</v>
      </c>
      <c r="W1447" t="s">
        <v>10729</v>
      </c>
      <c r="X1447" t="s">
        <v>10739</v>
      </c>
    </row>
    <row r="1448" spans="1:24">
      <c r="A1448" t="s">
        <v>5</v>
      </c>
      <c r="B1448" t="s">
        <v>17</v>
      </c>
      <c r="C1448" t="s">
        <v>17</v>
      </c>
      <c r="D1448" t="s">
        <v>117</v>
      </c>
      <c r="E1448" t="s">
        <v>118</v>
      </c>
      <c r="F1448" s="54">
        <v>41605</v>
      </c>
      <c r="G1448" t="s">
        <v>72</v>
      </c>
      <c r="I1448" t="s">
        <v>3428</v>
      </c>
      <c r="J1448" t="s">
        <v>74</v>
      </c>
      <c r="K1448" t="s">
        <v>3376</v>
      </c>
      <c r="L1448" t="s">
        <v>238</v>
      </c>
      <c r="M1448" t="s">
        <v>76</v>
      </c>
      <c r="N1448" t="s">
        <v>85</v>
      </c>
      <c r="O1448" t="s">
        <v>1004</v>
      </c>
      <c r="P1448">
        <v>10.265499999999999</v>
      </c>
      <c r="Q1448" t="s">
        <v>3377</v>
      </c>
      <c r="R1448" t="s">
        <v>75</v>
      </c>
      <c r="W1448" t="s">
        <v>10729</v>
      </c>
      <c r="X1448" t="s">
        <v>10739</v>
      </c>
    </row>
    <row r="1449" spans="1:24">
      <c r="A1449" t="s">
        <v>5</v>
      </c>
      <c r="B1449" t="s">
        <v>17</v>
      </c>
      <c r="C1449" t="s">
        <v>17</v>
      </c>
      <c r="D1449" t="s">
        <v>117</v>
      </c>
      <c r="E1449" t="s">
        <v>118</v>
      </c>
      <c r="F1449" s="54">
        <v>41605</v>
      </c>
      <c r="G1449" t="s">
        <v>72</v>
      </c>
      <c r="I1449" t="s">
        <v>3437</v>
      </c>
      <c r="J1449" t="s">
        <v>74</v>
      </c>
      <c r="K1449" t="s">
        <v>3376</v>
      </c>
      <c r="L1449" t="s">
        <v>238</v>
      </c>
      <c r="M1449" t="s">
        <v>76</v>
      </c>
      <c r="N1449" t="s">
        <v>85</v>
      </c>
      <c r="O1449" t="s">
        <v>1004</v>
      </c>
      <c r="P1449">
        <v>10.265499999999999</v>
      </c>
      <c r="Q1449" t="s">
        <v>3377</v>
      </c>
      <c r="R1449" t="s">
        <v>75</v>
      </c>
      <c r="W1449" t="s">
        <v>10729</v>
      </c>
      <c r="X1449" t="s">
        <v>10739</v>
      </c>
    </row>
    <row r="1450" spans="1:24">
      <c r="A1450" t="s">
        <v>9</v>
      </c>
      <c r="B1450" t="s">
        <v>14</v>
      </c>
      <c r="C1450" t="s">
        <v>14</v>
      </c>
      <c r="D1450" t="s">
        <v>117</v>
      </c>
      <c r="E1450" t="s">
        <v>118</v>
      </c>
      <c r="F1450" s="54">
        <v>41591</v>
      </c>
      <c r="G1450" t="s">
        <v>119</v>
      </c>
      <c r="I1450" t="s">
        <v>662</v>
      </c>
      <c r="J1450" t="s">
        <v>132</v>
      </c>
      <c r="K1450" t="s">
        <v>663</v>
      </c>
      <c r="L1450" t="s">
        <v>664</v>
      </c>
      <c r="M1450" t="s">
        <v>665</v>
      </c>
      <c r="N1450" t="s">
        <v>85</v>
      </c>
      <c r="O1450" t="s">
        <v>85</v>
      </c>
      <c r="P1450">
        <v>3600</v>
      </c>
      <c r="Q1450" t="s">
        <v>666</v>
      </c>
      <c r="R1450" t="s">
        <v>75</v>
      </c>
      <c r="S1450" t="s">
        <v>155</v>
      </c>
      <c r="T1450" t="s">
        <v>201</v>
      </c>
      <c r="U1450" t="s">
        <v>321</v>
      </c>
      <c r="V1450" t="s">
        <v>321</v>
      </c>
      <c r="W1450" t="s">
        <v>10729</v>
      </c>
      <c r="X1450" t="s">
        <v>85</v>
      </c>
    </row>
    <row r="1451" spans="1:24">
      <c r="A1451" t="s">
        <v>5</v>
      </c>
      <c r="B1451" t="s">
        <v>17</v>
      </c>
      <c r="C1451" t="s">
        <v>17</v>
      </c>
      <c r="D1451" t="s">
        <v>117</v>
      </c>
      <c r="E1451" t="s">
        <v>118</v>
      </c>
      <c r="F1451" s="54">
        <v>41605</v>
      </c>
      <c r="G1451" t="s">
        <v>290</v>
      </c>
      <c r="I1451" t="s">
        <v>3378</v>
      </c>
      <c r="J1451" t="s">
        <v>74</v>
      </c>
      <c r="K1451" t="s">
        <v>1393</v>
      </c>
      <c r="L1451" t="s">
        <v>238</v>
      </c>
      <c r="M1451" t="s">
        <v>76</v>
      </c>
      <c r="N1451" t="s">
        <v>85</v>
      </c>
      <c r="O1451" t="s">
        <v>1004</v>
      </c>
      <c r="P1451">
        <v>-1912.0205000000001</v>
      </c>
      <c r="Q1451" t="s">
        <v>1394</v>
      </c>
      <c r="R1451" t="s">
        <v>75</v>
      </c>
      <c r="W1451" t="s">
        <v>10729</v>
      </c>
      <c r="X1451" t="s">
        <v>10739</v>
      </c>
    </row>
    <row r="1452" spans="1:24">
      <c r="A1452" t="s">
        <v>9</v>
      </c>
      <c r="B1452" t="s">
        <v>14</v>
      </c>
      <c r="C1452" t="s">
        <v>14</v>
      </c>
      <c r="D1452" t="s">
        <v>117</v>
      </c>
      <c r="E1452" t="s">
        <v>118</v>
      </c>
      <c r="F1452" s="54">
        <v>41596</v>
      </c>
      <c r="G1452" t="s">
        <v>72</v>
      </c>
      <c r="H1452" t="s">
        <v>208</v>
      </c>
      <c r="I1452" t="s">
        <v>5657</v>
      </c>
      <c r="J1452" t="s">
        <v>132</v>
      </c>
      <c r="K1452" t="s">
        <v>5658</v>
      </c>
      <c r="L1452" t="s">
        <v>211</v>
      </c>
      <c r="M1452" t="s">
        <v>212</v>
      </c>
      <c r="N1452" t="s">
        <v>85</v>
      </c>
      <c r="O1452" t="s">
        <v>85</v>
      </c>
      <c r="P1452">
        <v>1247.8</v>
      </c>
      <c r="Q1452" t="s">
        <v>5659</v>
      </c>
      <c r="R1452" t="s">
        <v>75</v>
      </c>
      <c r="S1452" t="s">
        <v>215</v>
      </c>
      <c r="T1452" t="s">
        <v>216</v>
      </c>
      <c r="U1452" t="s">
        <v>179</v>
      </c>
      <c r="V1452" t="s">
        <v>179</v>
      </c>
      <c r="W1452" t="s">
        <v>10729</v>
      </c>
      <c r="X1452" t="s">
        <v>85</v>
      </c>
    </row>
    <row r="1453" spans="1:24">
      <c r="A1453" t="s">
        <v>9</v>
      </c>
      <c r="B1453" t="s">
        <v>14</v>
      </c>
      <c r="C1453" t="s">
        <v>14</v>
      </c>
      <c r="D1453" t="s">
        <v>117</v>
      </c>
      <c r="E1453" t="s">
        <v>118</v>
      </c>
      <c r="F1453" s="54">
        <v>41596</v>
      </c>
      <c r="G1453" t="s">
        <v>125</v>
      </c>
      <c r="H1453" t="s">
        <v>208</v>
      </c>
      <c r="I1453" t="s">
        <v>5660</v>
      </c>
      <c r="J1453" t="s">
        <v>132</v>
      </c>
      <c r="K1453" t="s">
        <v>5661</v>
      </c>
      <c r="L1453" t="s">
        <v>211</v>
      </c>
      <c r="M1453" t="s">
        <v>212</v>
      </c>
      <c r="N1453" t="s">
        <v>85</v>
      </c>
      <c r="O1453" t="s">
        <v>85</v>
      </c>
      <c r="P1453">
        <v>-623.9</v>
      </c>
      <c r="Q1453" t="s">
        <v>5662</v>
      </c>
      <c r="R1453" t="s">
        <v>75</v>
      </c>
      <c r="S1453" t="s">
        <v>215</v>
      </c>
      <c r="T1453" t="s">
        <v>216</v>
      </c>
      <c r="U1453" t="s">
        <v>179</v>
      </c>
      <c r="V1453" t="s">
        <v>179</v>
      </c>
      <c r="W1453" t="s">
        <v>10729</v>
      </c>
      <c r="X1453" t="s">
        <v>85</v>
      </c>
    </row>
    <row r="1454" spans="1:24">
      <c r="A1454" t="s">
        <v>9</v>
      </c>
      <c r="B1454" t="s">
        <v>14</v>
      </c>
      <c r="C1454" t="s">
        <v>14</v>
      </c>
      <c r="D1454" t="s">
        <v>117</v>
      </c>
      <c r="E1454" t="s">
        <v>118</v>
      </c>
      <c r="F1454" s="54">
        <v>41596</v>
      </c>
      <c r="G1454" t="s">
        <v>125</v>
      </c>
      <c r="H1454" t="s">
        <v>208</v>
      </c>
      <c r="I1454" t="s">
        <v>5663</v>
      </c>
      <c r="J1454" t="s">
        <v>132</v>
      </c>
      <c r="K1454" t="s">
        <v>5664</v>
      </c>
      <c r="L1454" t="s">
        <v>211</v>
      </c>
      <c r="M1454" t="s">
        <v>212</v>
      </c>
      <c r="N1454" t="s">
        <v>85</v>
      </c>
      <c r="O1454" t="s">
        <v>85</v>
      </c>
      <c r="P1454">
        <v>-4055.35</v>
      </c>
      <c r="Q1454" t="s">
        <v>5665</v>
      </c>
      <c r="R1454" t="s">
        <v>75</v>
      </c>
      <c r="S1454" t="s">
        <v>215</v>
      </c>
      <c r="T1454" t="s">
        <v>216</v>
      </c>
      <c r="U1454" t="s">
        <v>179</v>
      </c>
      <c r="V1454" t="s">
        <v>179</v>
      </c>
      <c r="W1454" t="s">
        <v>10729</v>
      </c>
      <c r="X1454" t="s">
        <v>85</v>
      </c>
    </row>
    <row r="1455" spans="1:24">
      <c r="A1455" t="s">
        <v>9</v>
      </c>
      <c r="B1455" t="s">
        <v>14</v>
      </c>
      <c r="C1455" t="s">
        <v>14</v>
      </c>
      <c r="D1455" t="s">
        <v>117</v>
      </c>
      <c r="E1455" t="s">
        <v>118</v>
      </c>
      <c r="F1455" s="54">
        <v>41597</v>
      </c>
      <c r="G1455" t="s">
        <v>72</v>
      </c>
      <c r="H1455" t="s">
        <v>208</v>
      </c>
      <c r="I1455" t="s">
        <v>5732</v>
      </c>
      <c r="J1455" t="s">
        <v>132</v>
      </c>
      <c r="K1455" t="s">
        <v>5733</v>
      </c>
      <c r="L1455" t="s">
        <v>211</v>
      </c>
      <c r="M1455" t="s">
        <v>212</v>
      </c>
      <c r="N1455" t="s">
        <v>85</v>
      </c>
      <c r="O1455" t="s">
        <v>85</v>
      </c>
      <c r="P1455">
        <v>311.95</v>
      </c>
      <c r="Q1455" t="s">
        <v>5734</v>
      </c>
      <c r="R1455" t="s">
        <v>75</v>
      </c>
      <c r="S1455" t="s">
        <v>215</v>
      </c>
      <c r="T1455" t="s">
        <v>216</v>
      </c>
      <c r="U1455" t="s">
        <v>179</v>
      </c>
      <c r="V1455" t="s">
        <v>179</v>
      </c>
      <c r="W1455" t="s">
        <v>10729</v>
      </c>
      <c r="X1455" t="s">
        <v>85</v>
      </c>
    </row>
    <row r="1456" spans="1:24">
      <c r="A1456" t="s">
        <v>9</v>
      </c>
      <c r="B1456" t="s">
        <v>14</v>
      </c>
      <c r="C1456" t="s">
        <v>14</v>
      </c>
      <c r="D1456" t="s">
        <v>117</v>
      </c>
      <c r="E1456" t="s">
        <v>118</v>
      </c>
      <c r="F1456" s="54">
        <v>41597</v>
      </c>
      <c r="G1456" t="s">
        <v>72</v>
      </c>
      <c r="H1456" t="s">
        <v>208</v>
      </c>
      <c r="I1456" t="s">
        <v>5735</v>
      </c>
      <c r="J1456" t="s">
        <v>132</v>
      </c>
      <c r="K1456" t="s">
        <v>5736</v>
      </c>
      <c r="L1456" t="s">
        <v>211</v>
      </c>
      <c r="M1456" t="s">
        <v>212</v>
      </c>
      <c r="N1456" t="s">
        <v>85</v>
      </c>
      <c r="O1456" t="s">
        <v>85</v>
      </c>
      <c r="P1456">
        <v>311.95</v>
      </c>
      <c r="Q1456" t="s">
        <v>5737</v>
      </c>
      <c r="R1456" t="s">
        <v>75</v>
      </c>
      <c r="S1456" t="s">
        <v>215</v>
      </c>
      <c r="T1456" t="s">
        <v>216</v>
      </c>
      <c r="U1456" t="s">
        <v>179</v>
      </c>
      <c r="V1456" t="s">
        <v>179</v>
      </c>
      <c r="W1456" t="s">
        <v>10729</v>
      </c>
      <c r="X1456" t="s">
        <v>85</v>
      </c>
    </row>
    <row r="1457" spans="1:24">
      <c r="A1457" t="s">
        <v>9</v>
      </c>
      <c r="B1457" t="s">
        <v>14</v>
      </c>
      <c r="C1457" t="s">
        <v>14</v>
      </c>
      <c r="D1457" t="s">
        <v>117</v>
      </c>
      <c r="E1457" t="s">
        <v>118</v>
      </c>
      <c r="F1457" s="54">
        <v>41597</v>
      </c>
      <c r="G1457" t="s">
        <v>72</v>
      </c>
      <c r="H1457" t="s">
        <v>208</v>
      </c>
      <c r="I1457" t="s">
        <v>5654</v>
      </c>
      <c r="J1457" t="s">
        <v>132</v>
      </c>
      <c r="K1457" t="s">
        <v>5655</v>
      </c>
      <c r="L1457" t="s">
        <v>211</v>
      </c>
      <c r="M1457" t="s">
        <v>212</v>
      </c>
      <c r="N1457" t="s">
        <v>85</v>
      </c>
      <c r="O1457" t="s">
        <v>85</v>
      </c>
      <c r="P1457">
        <v>623.9</v>
      </c>
      <c r="Q1457" t="s">
        <v>5656</v>
      </c>
      <c r="R1457" t="s">
        <v>75</v>
      </c>
      <c r="S1457" t="s">
        <v>215</v>
      </c>
      <c r="T1457" t="s">
        <v>216</v>
      </c>
      <c r="U1457" t="s">
        <v>179</v>
      </c>
      <c r="V1457" t="s">
        <v>179</v>
      </c>
      <c r="W1457" t="s">
        <v>10729</v>
      </c>
      <c r="X1457" t="s">
        <v>85</v>
      </c>
    </row>
    <row r="1458" spans="1:24">
      <c r="A1458" t="s">
        <v>9</v>
      </c>
      <c r="B1458" t="s">
        <v>14</v>
      </c>
      <c r="C1458" t="s">
        <v>14</v>
      </c>
      <c r="D1458" t="s">
        <v>117</v>
      </c>
      <c r="E1458" t="s">
        <v>118</v>
      </c>
      <c r="F1458" s="54">
        <v>41597</v>
      </c>
      <c r="G1458" t="s">
        <v>125</v>
      </c>
      <c r="H1458" t="s">
        <v>208</v>
      </c>
      <c r="I1458" t="s">
        <v>5693</v>
      </c>
      <c r="J1458" t="s">
        <v>132</v>
      </c>
      <c r="K1458" t="s">
        <v>5694</v>
      </c>
      <c r="L1458" t="s">
        <v>211</v>
      </c>
      <c r="M1458" t="s">
        <v>212</v>
      </c>
      <c r="N1458" t="s">
        <v>85</v>
      </c>
      <c r="O1458" t="s">
        <v>85</v>
      </c>
      <c r="P1458">
        <v>-4679.25</v>
      </c>
      <c r="Q1458" t="s">
        <v>5695</v>
      </c>
      <c r="R1458" t="s">
        <v>75</v>
      </c>
      <c r="S1458" t="s">
        <v>215</v>
      </c>
      <c r="T1458" t="s">
        <v>216</v>
      </c>
      <c r="U1458" t="s">
        <v>179</v>
      </c>
      <c r="V1458" t="s">
        <v>179</v>
      </c>
      <c r="W1458" t="s">
        <v>10729</v>
      </c>
      <c r="X1458" t="s">
        <v>85</v>
      </c>
    </row>
    <row r="1459" spans="1:24">
      <c r="A1459" t="s">
        <v>9</v>
      </c>
      <c r="B1459" t="s">
        <v>14</v>
      </c>
      <c r="C1459" t="s">
        <v>14</v>
      </c>
      <c r="D1459" t="s">
        <v>117</v>
      </c>
      <c r="E1459" t="s">
        <v>118</v>
      </c>
      <c r="F1459" s="54">
        <v>41597</v>
      </c>
      <c r="G1459" t="s">
        <v>125</v>
      </c>
      <c r="H1459" t="s">
        <v>208</v>
      </c>
      <c r="I1459" t="s">
        <v>5696</v>
      </c>
      <c r="J1459" t="s">
        <v>132</v>
      </c>
      <c r="K1459" t="s">
        <v>5697</v>
      </c>
      <c r="L1459" t="s">
        <v>211</v>
      </c>
      <c r="M1459" t="s">
        <v>212</v>
      </c>
      <c r="N1459" t="s">
        <v>85</v>
      </c>
      <c r="O1459" t="s">
        <v>85</v>
      </c>
      <c r="P1459">
        <v>-623.9</v>
      </c>
      <c r="Q1459" t="s">
        <v>5698</v>
      </c>
      <c r="R1459" t="s">
        <v>75</v>
      </c>
      <c r="S1459" t="s">
        <v>215</v>
      </c>
      <c r="T1459" t="s">
        <v>216</v>
      </c>
      <c r="U1459" t="s">
        <v>179</v>
      </c>
      <c r="V1459" t="s">
        <v>179</v>
      </c>
      <c r="W1459" t="s">
        <v>10729</v>
      </c>
      <c r="X1459" t="s">
        <v>85</v>
      </c>
    </row>
    <row r="1460" spans="1:24">
      <c r="A1460" t="s">
        <v>5</v>
      </c>
      <c r="B1460" t="s">
        <v>16</v>
      </c>
      <c r="C1460" t="s">
        <v>866</v>
      </c>
      <c r="D1460" t="s">
        <v>117</v>
      </c>
      <c r="E1460" t="s">
        <v>118</v>
      </c>
      <c r="F1460" s="54">
        <v>41583</v>
      </c>
      <c r="G1460" t="s">
        <v>72</v>
      </c>
      <c r="I1460" t="s">
        <v>1311</v>
      </c>
      <c r="J1460" t="s">
        <v>74</v>
      </c>
      <c r="K1460" t="s">
        <v>1312</v>
      </c>
      <c r="L1460" t="s">
        <v>238</v>
      </c>
      <c r="M1460" t="s">
        <v>76</v>
      </c>
      <c r="N1460" t="s">
        <v>85</v>
      </c>
      <c r="O1460" t="s">
        <v>85</v>
      </c>
      <c r="P1460">
        <v>1003.0204</v>
      </c>
      <c r="Q1460" t="s">
        <v>1313</v>
      </c>
      <c r="R1460" t="s">
        <v>75</v>
      </c>
      <c r="W1460" t="s">
        <v>10729</v>
      </c>
      <c r="X1460" t="s">
        <v>10737</v>
      </c>
    </row>
    <row r="1461" spans="1:24">
      <c r="A1461" t="s">
        <v>5</v>
      </c>
      <c r="B1461" t="s">
        <v>16</v>
      </c>
      <c r="C1461" t="s">
        <v>866</v>
      </c>
      <c r="D1461" t="s">
        <v>117</v>
      </c>
      <c r="E1461" t="s">
        <v>118</v>
      </c>
      <c r="F1461" s="54">
        <v>41583</v>
      </c>
      <c r="G1461" t="s">
        <v>72</v>
      </c>
      <c r="I1461" t="s">
        <v>1306</v>
      </c>
      <c r="J1461" t="s">
        <v>74</v>
      </c>
      <c r="K1461" t="s">
        <v>1307</v>
      </c>
      <c r="L1461" t="s">
        <v>1308</v>
      </c>
      <c r="M1461" t="s">
        <v>1309</v>
      </c>
      <c r="N1461" t="s">
        <v>85</v>
      </c>
      <c r="O1461" t="s">
        <v>85</v>
      </c>
      <c r="P1461">
        <v>1299.4167</v>
      </c>
      <c r="Q1461" t="s">
        <v>1310</v>
      </c>
      <c r="R1461" t="s">
        <v>75</v>
      </c>
      <c r="W1461" t="s">
        <v>10729</v>
      </c>
      <c r="X1461" t="s">
        <v>85</v>
      </c>
    </row>
    <row r="1462" spans="1:24">
      <c r="A1462" t="s">
        <v>5</v>
      </c>
      <c r="B1462" t="s">
        <v>16</v>
      </c>
      <c r="C1462" t="s">
        <v>866</v>
      </c>
      <c r="D1462" t="s">
        <v>117</v>
      </c>
      <c r="E1462" t="s">
        <v>118</v>
      </c>
      <c r="F1462" s="54">
        <v>41583</v>
      </c>
      <c r="G1462" t="s">
        <v>72</v>
      </c>
      <c r="I1462" t="s">
        <v>1306</v>
      </c>
      <c r="J1462" t="s">
        <v>74</v>
      </c>
      <c r="K1462" t="s">
        <v>1307</v>
      </c>
      <c r="L1462" t="s">
        <v>1308</v>
      </c>
      <c r="M1462" t="s">
        <v>1309</v>
      </c>
      <c r="N1462" t="s">
        <v>85</v>
      </c>
      <c r="O1462" t="s">
        <v>85</v>
      </c>
      <c r="P1462">
        <v>2.9999999999999997E-4</v>
      </c>
      <c r="Q1462" t="s">
        <v>1310</v>
      </c>
      <c r="R1462" t="s">
        <v>75</v>
      </c>
      <c r="W1462" t="s">
        <v>10729</v>
      </c>
      <c r="X1462" t="s">
        <v>85</v>
      </c>
    </row>
    <row r="1463" spans="1:24">
      <c r="A1463" t="s">
        <v>3</v>
      </c>
      <c r="B1463" t="s">
        <v>112</v>
      </c>
      <c r="C1463" t="s">
        <v>269</v>
      </c>
      <c r="D1463" t="s">
        <v>117</v>
      </c>
      <c r="E1463" t="s">
        <v>118</v>
      </c>
      <c r="F1463" s="54">
        <v>41583</v>
      </c>
      <c r="G1463" t="s">
        <v>72</v>
      </c>
      <c r="H1463" t="s">
        <v>1192</v>
      </c>
      <c r="I1463" t="s">
        <v>1193</v>
      </c>
      <c r="J1463" t="s">
        <v>73</v>
      </c>
      <c r="K1463" t="s">
        <v>1194</v>
      </c>
      <c r="L1463" t="s">
        <v>1195</v>
      </c>
      <c r="M1463" t="s">
        <v>1196</v>
      </c>
      <c r="N1463" t="s">
        <v>85</v>
      </c>
      <c r="O1463" t="s">
        <v>85</v>
      </c>
      <c r="P1463">
        <v>3148.8852000000002</v>
      </c>
      <c r="Q1463" t="s">
        <v>1197</v>
      </c>
      <c r="R1463" t="s">
        <v>75</v>
      </c>
      <c r="W1463" t="s">
        <v>10729</v>
      </c>
      <c r="X1463" t="s">
        <v>10737</v>
      </c>
    </row>
    <row r="1464" spans="1:24">
      <c r="A1464" t="s">
        <v>3</v>
      </c>
      <c r="B1464" t="s">
        <v>115</v>
      </c>
      <c r="C1464" t="s">
        <v>619</v>
      </c>
      <c r="D1464" t="s">
        <v>117</v>
      </c>
      <c r="E1464" t="s">
        <v>118</v>
      </c>
      <c r="F1464" s="54">
        <v>41607</v>
      </c>
      <c r="G1464" t="s">
        <v>125</v>
      </c>
      <c r="I1464" t="s">
        <v>4550</v>
      </c>
      <c r="J1464" t="s">
        <v>73</v>
      </c>
      <c r="K1464" t="s">
        <v>4551</v>
      </c>
      <c r="L1464" t="s">
        <v>4552</v>
      </c>
      <c r="M1464" t="s">
        <v>4553</v>
      </c>
      <c r="N1464" t="s">
        <v>85</v>
      </c>
      <c r="O1464" t="s">
        <v>199</v>
      </c>
      <c r="P1464">
        <v>50.54</v>
      </c>
      <c r="Q1464" t="s">
        <v>4554</v>
      </c>
      <c r="R1464" t="s">
        <v>75</v>
      </c>
      <c r="W1464" t="s">
        <v>10729</v>
      </c>
      <c r="X1464" t="s">
        <v>10739</v>
      </c>
    </row>
    <row r="1465" spans="1:24">
      <c r="A1465" t="s">
        <v>5</v>
      </c>
      <c r="B1465" t="s">
        <v>11</v>
      </c>
      <c r="C1465" t="s">
        <v>1689</v>
      </c>
      <c r="D1465" t="s">
        <v>117</v>
      </c>
      <c r="E1465" t="s">
        <v>118</v>
      </c>
      <c r="F1465" s="54">
        <v>41600</v>
      </c>
      <c r="G1465" t="s">
        <v>72</v>
      </c>
      <c r="I1465" t="s">
        <v>3520</v>
      </c>
      <c r="J1465" t="s">
        <v>74</v>
      </c>
      <c r="K1465" t="s">
        <v>3521</v>
      </c>
      <c r="L1465" t="s">
        <v>3522</v>
      </c>
      <c r="M1465" t="s">
        <v>3523</v>
      </c>
      <c r="N1465" t="s">
        <v>85</v>
      </c>
      <c r="O1465" t="s">
        <v>85</v>
      </c>
      <c r="P1465">
        <v>7514.2741999999998</v>
      </c>
      <c r="Q1465" t="s">
        <v>3524</v>
      </c>
      <c r="R1465" t="s">
        <v>75</v>
      </c>
      <c r="W1465" t="s">
        <v>10729</v>
      </c>
      <c r="X1465" t="s">
        <v>85</v>
      </c>
    </row>
    <row r="1466" spans="1:24">
      <c r="A1466" t="s">
        <v>3</v>
      </c>
      <c r="B1466" t="s">
        <v>115</v>
      </c>
      <c r="C1466" t="s">
        <v>619</v>
      </c>
      <c r="D1466" t="s">
        <v>117</v>
      </c>
      <c r="E1466" t="s">
        <v>118</v>
      </c>
      <c r="F1466" s="54">
        <v>41607</v>
      </c>
      <c r="G1466" t="s">
        <v>125</v>
      </c>
      <c r="I1466" t="s">
        <v>4550</v>
      </c>
      <c r="J1466" t="s">
        <v>73</v>
      </c>
      <c r="K1466" t="s">
        <v>4551</v>
      </c>
      <c r="L1466" t="s">
        <v>4552</v>
      </c>
      <c r="M1466" t="s">
        <v>4553</v>
      </c>
      <c r="N1466" t="s">
        <v>85</v>
      </c>
      <c r="O1466" t="s">
        <v>199</v>
      </c>
      <c r="P1466">
        <v>45033.3</v>
      </c>
      <c r="Q1466" t="s">
        <v>4554</v>
      </c>
      <c r="R1466" t="s">
        <v>75</v>
      </c>
      <c r="W1466" t="s">
        <v>10729</v>
      </c>
      <c r="X1466" t="s">
        <v>10739</v>
      </c>
    </row>
    <row r="1467" spans="1:24">
      <c r="A1467" t="s">
        <v>3</v>
      </c>
      <c r="B1467" t="s">
        <v>115</v>
      </c>
      <c r="C1467" t="s">
        <v>619</v>
      </c>
      <c r="D1467" t="s">
        <v>117</v>
      </c>
      <c r="E1467" t="s">
        <v>118</v>
      </c>
      <c r="F1467" s="54">
        <v>41607</v>
      </c>
      <c r="G1467" t="s">
        <v>125</v>
      </c>
      <c r="I1467" t="s">
        <v>4550</v>
      </c>
      <c r="J1467" t="s">
        <v>73</v>
      </c>
      <c r="K1467" t="s">
        <v>4551</v>
      </c>
      <c r="L1467" t="s">
        <v>4552</v>
      </c>
      <c r="M1467" t="s">
        <v>4553</v>
      </c>
      <c r="N1467" t="s">
        <v>85</v>
      </c>
      <c r="O1467" t="s">
        <v>199</v>
      </c>
      <c r="P1467">
        <v>138.99</v>
      </c>
      <c r="Q1467" t="s">
        <v>4554</v>
      </c>
      <c r="R1467" t="s">
        <v>75</v>
      </c>
      <c r="W1467" t="s">
        <v>10729</v>
      </c>
      <c r="X1467" t="s">
        <v>10739</v>
      </c>
    </row>
    <row r="1468" spans="1:24">
      <c r="A1468" t="s">
        <v>3</v>
      </c>
      <c r="B1468" t="s">
        <v>114</v>
      </c>
      <c r="C1468" t="s">
        <v>4252</v>
      </c>
      <c r="D1468" t="s">
        <v>117</v>
      </c>
      <c r="E1468" t="s">
        <v>118</v>
      </c>
      <c r="F1468" s="54">
        <v>41607</v>
      </c>
      <c r="G1468" t="s">
        <v>72</v>
      </c>
      <c r="I1468" t="s">
        <v>4547</v>
      </c>
      <c r="J1468" t="s">
        <v>73</v>
      </c>
      <c r="K1468" t="s">
        <v>4548</v>
      </c>
      <c r="L1468" t="s">
        <v>75</v>
      </c>
      <c r="M1468" t="s">
        <v>122</v>
      </c>
      <c r="N1468" t="s">
        <v>85</v>
      </c>
      <c r="O1468" t="s">
        <v>85</v>
      </c>
      <c r="P1468">
        <v>38.689500000000002</v>
      </c>
      <c r="Q1468" t="s">
        <v>4549</v>
      </c>
      <c r="R1468" t="s">
        <v>75</v>
      </c>
      <c r="W1468" t="s">
        <v>10731</v>
      </c>
      <c r="X1468" t="s">
        <v>10737</v>
      </c>
    </row>
    <row r="1469" spans="1:24">
      <c r="A1469" t="s">
        <v>3</v>
      </c>
      <c r="B1469" t="s">
        <v>114</v>
      </c>
      <c r="C1469" t="s">
        <v>4252</v>
      </c>
      <c r="D1469" t="s">
        <v>117</v>
      </c>
      <c r="E1469" t="s">
        <v>118</v>
      </c>
      <c r="F1469" s="54">
        <v>41607</v>
      </c>
      <c r="G1469" t="s">
        <v>72</v>
      </c>
      <c r="I1469" t="s">
        <v>4547</v>
      </c>
      <c r="J1469" t="s">
        <v>73</v>
      </c>
      <c r="K1469" t="s">
        <v>4548</v>
      </c>
      <c r="L1469" t="s">
        <v>75</v>
      </c>
      <c r="M1469" t="s">
        <v>122</v>
      </c>
      <c r="N1469" t="s">
        <v>85</v>
      </c>
      <c r="O1469" t="s">
        <v>85</v>
      </c>
      <c r="P1469">
        <v>38.689500000000002</v>
      </c>
      <c r="Q1469" t="s">
        <v>4549</v>
      </c>
      <c r="R1469" t="s">
        <v>75</v>
      </c>
      <c r="W1469" t="s">
        <v>10731</v>
      </c>
      <c r="X1469" t="s">
        <v>10737</v>
      </c>
    </row>
    <row r="1470" spans="1:24">
      <c r="A1470" t="s">
        <v>3</v>
      </c>
      <c r="B1470" t="s">
        <v>114</v>
      </c>
      <c r="C1470" t="s">
        <v>4252</v>
      </c>
      <c r="D1470" t="s">
        <v>117</v>
      </c>
      <c r="E1470" t="s">
        <v>118</v>
      </c>
      <c r="F1470" s="54">
        <v>41607</v>
      </c>
      <c r="G1470" t="s">
        <v>125</v>
      </c>
      <c r="I1470" t="s">
        <v>4547</v>
      </c>
      <c r="J1470" t="s">
        <v>73</v>
      </c>
      <c r="K1470" t="s">
        <v>4548</v>
      </c>
      <c r="L1470" t="s">
        <v>75</v>
      </c>
      <c r="M1470" t="s">
        <v>122</v>
      </c>
      <c r="N1470" t="s">
        <v>85</v>
      </c>
      <c r="O1470" t="s">
        <v>85</v>
      </c>
      <c r="P1470">
        <v>38.689500000000002</v>
      </c>
      <c r="Q1470" t="s">
        <v>4549</v>
      </c>
      <c r="R1470" t="s">
        <v>75</v>
      </c>
      <c r="W1470" t="s">
        <v>10731</v>
      </c>
      <c r="X1470" t="s">
        <v>10737</v>
      </c>
    </row>
    <row r="1471" spans="1:24">
      <c r="A1471" t="s">
        <v>3</v>
      </c>
      <c r="B1471" t="s">
        <v>114</v>
      </c>
      <c r="C1471" t="s">
        <v>4252</v>
      </c>
      <c r="D1471" t="s">
        <v>117</v>
      </c>
      <c r="E1471" t="s">
        <v>118</v>
      </c>
      <c r="F1471" s="54">
        <v>41607</v>
      </c>
      <c r="G1471" t="s">
        <v>125</v>
      </c>
      <c r="I1471" t="s">
        <v>4547</v>
      </c>
      <c r="J1471" t="s">
        <v>73</v>
      </c>
      <c r="K1471" t="s">
        <v>4548</v>
      </c>
      <c r="L1471" t="s">
        <v>75</v>
      </c>
      <c r="M1471" t="s">
        <v>122</v>
      </c>
      <c r="N1471" t="s">
        <v>85</v>
      </c>
      <c r="O1471" t="s">
        <v>85</v>
      </c>
      <c r="P1471">
        <v>191088.90700000001</v>
      </c>
      <c r="Q1471" t="s">
        <v>4549</v>
      </c>
      <c r="R1471" t="s">
        <v>75</v>
      </c>
      <c r="W1471" t="s">
        <v>10731</v>
      </c>
      <c r="X1471" t="s">
        <v>10737</v>
      </c>
    </row>
    <row r="1472" spans="1:24">
      <c r="A1472" t="s">
        <v>3</v>
      </c>
      <c r="B1472" t="s">
        <v>114</v>
      </c>
      <c r="C1472" t="s">
        <v>4252</v>
      </c>
      <c r="D1472" t="s">
        <v>117</v>
      </c>
      <c r="E1472" t="s">
        <v>118</v>
      </c>
      <c r="F1472" s="54">
        <v>41607</v>
      </c>
      <c r="G1472" t="s">
        <v>125</v>
      </c>
      <c r="I1472" t="s">
        <v>4547</v>
      </c>
      <c r="J1472" t="s">
        <v>73</v>
      </c>
      <c r="K1472" t="s">
        <v>4548</v>
      </c>
      <c r="L1472" t="s">
        <v>75</v>
      </c>
      <c r="M1472" t="s">
        <v>122</v>
      </c>
      <c r="N1472" t="s">
        <v>85</v>
      </c>
      <c r="O1472" t="s">
        <v>85</v>
      </c>
      <c r="P1472">
        <v>74.265900000000002</v>
      </c>
      <c r="Q1472" t="s">
        <v>4549</v>
      </c>
      <c r="R1472" t="s">
        <v>75</v>
      </c>
      <c r="W1472" t="s">
        <v>10731</v>
      </c>
      <c r="X1472" t="s">
        <v>10737</v>
      </c>
    </row>
    <row r="1473" spans="1:24">
      <c r="A1473" t="s">
        <v>5</v>
      </c>
      <c r="B1473" t="s">
        <v>7</v>
      </c>
      <c r="C1473" t="s">
        <v>7</v>
      </c>
      <c r="D1473" t="s">
        <v>117</v>
      </c>
      <c r="E1473" t="s">
        <v>118</v>
      </c>
      <c r="F1473" s="54">
        <v>41607</v>
      </c>
      <c r="G1473" t="s">
        <v>72</v>
      </c>
      <c r="I1473" t="s">
        <v>4539</v>
      </c>
      <c r="J1473" t="s">
        <v>74</v>
      </c>
      <c r="K1473" t="s">
        <v>4522</v>
      </c>
      <c r="L1473" t="s">
        <v>4518</v>
      </c>
      <c r="M1473" t="s">
        <v>4519</v>
      </c>
      <c r="N1473" t="s">
        <v>85</v>
      </c>
      <c r="O1473" t="s">
        <v>85</v>
      </c>
      <c r="P1473">
        <v>96.811300000000003</v>
      </c>
      <c r="Q1473" t="s">
        <v>4540</v>
      </c>
      <c r="R1473" t="s">
        <v>75</v>
      </c>
      <c r="W1473" t="s">
        <v>10729</v>
      </c>
      <c r="X1473" t="s">
        <v>85</v>
      </c>
    </row>
    <row r="1474" spans="1:24">
      <c r="A1474" t="s">
        <v>5</v>
      </c>
      <c r="B1474" t="s">
        <v>7</v>
      </c>
      <c r="C1474" t="s">
        <v>7</v>
      </c>
      <c r="D1474" t="s">
        <v>117</v>
      </c>
      <c r="E1474" t="s">
        <v>118</v>
      </c>
      <c r="F1474" s="54">
        <v>41607</v>
      </c>
      <c r="G1474" t="s">
        <v>72</v>
      </c>
      <c r="I1474" t="s">
        <v>4543</v>
      </c>
      <c r="J1474" t="s">
        <v>74</v>
      </c>
      <c r="K1474" t="s">
        <v>4522</v>
      </c>
      <c r="L1474" t="s">
        <v>4518</v>
      </c>
      <c r="M1474" t="s">
        <v>4519</v>
      </c>
      <c r="N1474" t="s">
        <v>85</v>
      </c>
      <c r="O1474" t="s">
        <v>85</v>
      </c>
      <c r="P1474">
        <v>96.811300000000003</v>
      </c>
      <c r="Q1474" t="s">
        <v>4544</v>
      </c>
      <c r="R1474" t="s">
        <v>75</v>
      </c>
      <c r="W1474" t="s">
        <v>10729</v>
      </c>
      <c r="X1474" t="s">
        <v>85</v>
      </c>
    </row>
    <row r="1475" spans="1:24">
      <c r="A1475" t="s">
        <v>5</v>
      </c>
      <c r="B1475" t="s">
        <v>7</v>
      </c>
      <c r="C1475" t="s">
        <v>7</v>
      </c>
      <c r="D1475" t="s">
        <v>117</v>
      </c>
      <c r="E1475" t="s">
        <v>118</v>
      </c>
      <c r="F1475" s="54">
        <v>41607</v>
      </c>
      <c r="G1475" t="s">
        <v>72</v>
      </c>
      <c r="I1475" t="s">
        <v>4541</v>
      </c>
      <c r="J1475" t="s">
        <v>74</v>
      </c>
      <c r="K1475" t="s">
        <v>4522</v>
      </c>
      <c r="L1475" t="s">
        <v>4518</v>
      </c>
      <c r="M1475" t="s">
        <v>4519</v>
      </c>
      <c r="N1475" t="s">
        <v>85</v>
      </c>
      <c r="O1475" t="s">
        <v>85</v>
      </c>
      <c r="P1475">
        <v>48.405700000000003</v>
      </c>
      <c r="Q1475" t="s">
        <v>4542</v>
      </c>
      <c r="R1475" t="s">
        <v>75</v>
      </c>
      <c r="W1475" t="s">
        <v>10729</v>
      </c>
      <c r="X1475" t="s">
        <v>85</v>
      </c>
    </row>
    <row r="1476" spans="1:24">
      <c r="A1476" t="s">
        <v>5</v>
      </c>
      <c r="B1476" t="s">
        <v>7</v>
      </c>
      <c r="C1476" t="s">
        <v>7</v>
      </c>
      <c r="D1476" t="s">
        <v>117</v>
      </c>
      <c r="E1476" t="s">
        <v>118</v>
      </c>
      <c r="F1476" s="54">
        <v>41607</v>
      </c>
      <c r="G1476" t="s">
        <v>72</v>
      </c>
      <c r="I1476" t="s">
        <v>4521</v>
      </c>
      <c r="J1476" t="s">
        <v>74</v>
      </c>
      <c r="K1476" t="s">
        <v>4522</v>
      </c>
      <c r="L1476" t="s">
        <v>4518</v>
      </c>
      <c r="M1476" t="s">
        <v>4519</v>
      </c>
      <c r="N1476" t="s">
        <v>85</v>
      </c>
      <c r="O1476" t="s">
        <v>85</v>
      </c>
      <c r="P1476">
        <v>96.811300000000003</v>
      </c>
      <c r="Q1476" t="s">
        <v>4523</v>
      </c>
      <c r="R1476" t="s">
        <v>75</v>
      </c>
      <c r="W1476" t="s">
        <v>10729</v>
      </c>
      <c r="X1476" t="s">
        <v>85</v>
      </c>
    </row>
    <row r="1477" spans="1:24">
      <c r="A1477" t="s">
        <v>5</v>
      </c>
      <c r="B1477" t="s">
        <v>7</v>
      </c>
      <c r="C1477" t="s">
        <v>7</v>
      </c>
      <c r="D1477" t="s">
        <v>117</v>
      </c>
      <c r="E1477" t="s">
        <v>118</v>
      </c>
      <c r="F1477" s="54">
        <v>41607</v>
      </c>
      <c r="G1477" t="s">
        <v>72</v>
      </c>
      <c r="I1477" t="s">
        <v>4529</v>
      </c>
      <c r="J1477" t="s">
        <v>74</v>
      </c>
      <c r="K1477" t="s">
        <v>4522</v>
      </c>
      <c r="L1477" t="s">
        <v>4518</v>
      </c>
      <c r="M1477" t="s">
        <v>4519</v>
      </c>
      <c r="N1477" t="s">
        <v>85</v>
      </c>
      <c r="O1477" t="s">
        <v>85</v>
      </c>
      <c r="P1477">
        <v>48.405700000000003</v>
      </c>
      <c r="Q1477" t="s">
        <v>4530</v>
      </c>
      <c r="R1477" t="s">
        <v>75</v>
      </c>
      <c r="W1477" t="s">
        <v>10729</v>
      </c>
      <c r="X1477" t="s">
        <v>85</v>
      </c>
    </row>
    <row r="1478" spans="1:24">
      <c r="A1478" t="s">
        <v>5</v>
      </c>
      <c r="B1478" t="s">
        <v>7</v>
      </c>
      <c r="C1478" t="s">
        <v>7</v>
      </c>
      <c r="D1478" t="s">
        <v>117</v>
      </c>
      <c r="E1478" t="s">
        <v>118</v>
      </c>
      <c r="F1478" s="54">
        <v>41607</v>
      </c>
      <c r="G1478" t="s">
        <v>119</v>
      </c>
      <c r="I1478" t="s">
        <v>4526</v>
      </c>
      <c r="J1478" t="s">
        <v>74</v>
      </c>
      <c r="K1478" t="s">
        <v>4527</v>
      </c>
      <c r="L1478" t="s">
        <v>238</v>
      </c>
      <c r="M1478" t="s">
        <v>76</v>
      </c>
      <c r="N1478" t="s">
        <v>85</v>
      </c>
      <c r="O1478" t="s">
        <v>85</v>
      </c>
      <c r="P1478">
        <v>21505.188699999999</v>
      </c>
      <c r="Q1478" t="s">
        <v>4528</v>
      </c>
      <c r="R1478" t="s">
        <v>75</v>
      </c>
      <c r="W1478" t="s">
        <v>10729</v>
      </c>
      <c r="X1478" t="s">
        <v>10737</v>
      </c>
    </row>
    <row r="1479" spans="1:24">
      <c r="A1479" t="s">
        <v>5</v>
      </c>
      <c r="B1479" t="s">
        <v>7</v>
      </c>
      <c r="C1479" t="s">
        <v>7</v>
      </c>
      <c r="D1479" t="s">
        <v>117</v>
      </c>
      <c r="E1479" t="s">
        <v>118</v>
      </c>
      <c r="F1479" s="54">
        <v>41607</v>
      </c>
      <c r="G1479" t="s">
        <v>119</v>
      </c>
      <c r="I1479" t="s">
        <v>4526</v>
      </c>
      <c r="J1479" t="s">
        <v>74</v>
      </c>
      <c r="K1479" t="s">
        <v>4527</v>
      </c>
      <c r="L1479" t="s">
        <v>238</v>
      </c>
      <c r="M1479" t="s">
        <v>76</v>
      </c>
      <c r="N1479" t="s">
        <v>85</v>
      </c>
      <c r="O1479" t="s">
        <v>85</v>
      </c>
      <c r="P1479">
        <v>21505.188699999999</v>
      </c>
      <c r="Q1479" t="s">
        <v>4528</v>
      </c>
      <c r="R1479" t="s">
        <v>75</v>
      </c>
      <c r="W1479" t="s">
        <v>10729</v>
      </c>
      <c r="X1479" t="s">
        <v>10737</v>
      </c>
    </row>
    <row r="1480" spans="1:24">
      <c r="A1480" t="s">
        <v>5</v>
      </c>
      <c r="B1480" t="s">
        <v>7</v>
      </c>
      <c r="C1480" t="s">
        <v>7</v>
      </c>
      <c r="D1480" t="s">
        <v>117</v>
      </c>
      <c r="E1480" t="s">
        <v>118</v>
      </c>
      <c r="F1480" s="54">
        <v>41607</v>
      </c>
      <c r="G1480" t="s">
        <v>72</v>
      </c>
      <c r="I1480" t="s">
        <v>4545</v>
      </c>
      <c r="J1480" t="s">
        <v>74</v>
      </c>
      <c r="K1480" t="s">
        <v>4522</v>
      </c>
      <c r="L1480" t="s">
        <v>4518</v>
      </c>
      <c r="M1480" t="s">
        <v>4519</v>
      </c>
      <c r="N1480" t="s">
        <v>85</v>
      </c>
      <c r="O1480" t="s">
        <v>85</v>
      </c>
      <c r="P1480">
        <v>145.21709999999999</v>
      </c>
      <c r="Q1480" t="s">
        <v>4546</v>
      </c>
      <c r="R1480" t="s">
        <v>75</v>
      </c>
      <c r="W1480" t="s">
        <v>10729</v>
      </c>
      <c r="X1480" t="s">
        <v>85</v>
      </c>
    </row>
    <row r="1481" spans="1:24">
      <c r="A1481" t="s">
        <v>5</v>
      </c>
      <c r="B1481" t="s">
        <v>7</v>
      </c>
      <c r="C1481" t="s">
        <v>7</v>
      </c>
      <c r="D1481" t="s">
        <v>117</v>
      </c>
      <c r="E1481" t="s">
        <v>118</v>
      </c>
      <c r="F1481" s="54">
        <v>41607</v>
      </c>
      <c r="G1481" t="s">
        <v>72</v>
      </c>
      <c r="I1481" t="s">
        <v>4516</v>
      </c>
      <c r="J1481" t="s">
        <v>74</v>
      </c>
      <c r="K1481" t="s">
        <v>4517</v>
      </c>
      <c r="L1481" t="s">
        <v>4518</v>
      </c>
      <c r="M1481" t="s">
        <v>4519</v>
      </c>
      <c r="N1481" t="s">
        <v>85</v>
      </c>
      <c r="O1481" t="s">
        <v>85</v>
      </c>
      <c r="P1481">
        <v>96.811300000000003</v>
      </c>
      <c r="Q1481" t="s">
        <v>4520</v>
      </c>
      <c r="R1481" t="s">
        <v>75</v>
      </c>
      <c r="W1481" t="s">
        <v>10729</v>
      </c>
      <c r="X1481" t="s">
        <v>85</v>
      </c>
    </row>
    <row r="1482" spans="1:24">
      <c r="A1482" t="s">
        <v>5</v>
      </c>
      <c r="B1482" t="s">
        <v>7</v>
      </c>
      <c r="C1482" t="s">
        <v>7</v>
      </c>
      <c r="D1482" t="s">
        <v>117</v>
      </c>
      <c r="E1482" t="s">
        <v>118</v>
      </c>
      <c r="F1482" s="54">
        <v>41607</v>
      </c>
      <c r="G1482" t="s">
        <v>72</v>
      </c>
      <c r="I1482" t="s">
        <v>4524</v>
      </c>
      <c r="J1482" t="s">
        <v>74</v>
      </c>
      <c r="K1482" t="s">
        <v>4517</v>
      </c>
      <c r="L1482" t="s">
        <v>4518</v>
      </c>
      <c r="M1482" t="s">
        <v>4519</v>
      </c>
      <c r="N1482" t="s">
        <v>85</v>
      </c>
      <c r="O1482" t="s">
        <v>85</v>
      </c>
      <c r="P1482">
        <v>48.405700000000003</v>
      </c>
      <c r="Q1482" t="s">
        <v>4525</v>
      </c>
      <c r="R1482" t="s">
        <v>75</v>
      </c>
      <c r="W1482" t="s">
        <v>10729</v>
      </c>
      <c r="X1482" t="s">
        <v>85</v>
      </c>
    </row>
    <row r="1483" spans="1:24">
      <c r="A1483" t="s">
        <v>5</v>
      </c>
      <c r="B1483" t="s">
        <v>6</v>
      </c>
      <c r="C1483" t="s">
        <v>6</v>
      </c>
      <c r="D1483" t="s">
        <v>117</v>
      </c>
      <c r="E1483" t="s">
        <v>118</v>
      </c>
      <c r="F1483" s="54">
        <v>41607</v>
      </c>
      <c r="G1483" t="s">
        <v>125</v>
      </c>
      <c r="I1483" t="s">
        <v>4536</v>
      </c>
      <c r="J1483" t="s">
        <v>74</v>
      </c>
      <c r="K1483" t="s">
        <v>4537</v>
      </c>
      <c r="L1483" t="s">
        <v>4533</v>
      </c>
      <c r="M1483" t="s">
        <v>4534</v>
      </c>
      <c r="N1483" t="s">
        <v>85</v>
      </c>
      <c r="O1483" t="s">
        <v>199</v>
      </c>
      <c r="P1483">
        <v>1644.7771</v>
      </c>
      <c r="Q1483" t="s">
        <v>4538</v>
      </c>
      <c r="R1483" t="s">
        <v>75</v>
      </c>
      <c r="W1483" t="s">
        <v>10729</v>
      </c>
      <c r="X1483" t="s">
        <v>10739</v>
      </c>
    </row>
    <row r="1484" spans="1:24">
      <c r="A1484" t="s">
        <v>5</v>
      </c>
      <c r="B1484" t="s">
        <v>6</v>
      </c>
      <c r="C1484" t="s">
        <v>6</v>
      </c>
      <c r="D1484" t="s">
        <v>117</v>
      </c>
      <c r="E1484" t="s">
        <v>118</v>
      </c>
      <c r="F1484" s="54">
        <v>41607</v>
      </c>
      <c r="G1484" t="s">
        <v>72</v>
      </c>
      <c r="I1484" t="s">
        <v>4536</v>
      </c>
      <c r="J1484" t="s">
        <v>74</v>
      </c>
      <c r="K1484" t="s">
        <v>4537</v>
      </c>
      <c r="L1484" t="s">
        <v>4533</v>
      </c>
      <c r="M1484" t="s">
        <v>4534</v>
      </c>
      <c r="N1484" t="s">
        <v>85</v>
      </c>
      <c r="O1484" t="s">
        <v>199</v>
      </c>
      <c r="P1484">
        <v>75493.899000000005</v>
      </c>
      <c r="Q1484" t="s">
        <v>4538</v>
      </c>
      <c r="R1484" t="s">
        <v>75</v>
      </c>
      <c r="W1484" t="s">
        <v>10729</v>
      </c>
      <c r="X1484" t="s">
        <v>10739</v>
      </c>
    </row>
    <row r="1485" spans="1:24">
      <c r="A1485" t="s">
        <v>5</v>
      </c>
      <c r="B1485" t="s">
        <v>6</v>
      </c>
      <c r="C1485" t="s">
        <v>6</v>
      </c>
      <c r="D1485" t="s">
        <v>117</v>
      </c>
      <c r="E1485" t="s">
        <v>118</v>
      </c>
      <c r="F1485" s="54">
        <v>41607</v>
      </c>
      <c r="G1485" t="s">
        <v>290</v>
      </c>
      <c r="I1485" t="s">
        <v>4536</v>
      </c>
      <c r="J1485" t="s">
        <v>74</v>
      </c>
      <c r="K1485" t="s">
        <v>4537</v>
      </c>
      <c r="L1485" t="s">
        <v>4533</v>
      </c>
      <c r="M1485" t="s">
        <v>4534</v>
      </c>
      <c r="N1485" t="s">
        <v>85</v>
      </c>
      <c r="O1485" t="s">
        <v>199</v>
      </c>
      <c r="P1485">
        <v>315.95769999999999</v>
      </c>
      <c r="Q1485" t="s">
        <v>4538</v>
      </c>
      <c r="R1485" t="s">
        <v>75</v>
      </c>
      <c r="W1485" t="s">
        <v>10729</v>
      </c>
      <c r="X1485" t="s">
        <v>10739</v>
      </c>
    </row>
    <row r="1486" spans="1:24">
      <c r="A1486" t="s">
        <v>5</v>
      </c>
      <c r="B1486" t="s">
        <v>7</v>
      </c>
      <c r="C1486" t="s">
        <v>7</v>
      </c>
      <c r="D1486" t="s">
        <v>117</v>
      </c>
      <c r="E1486" t="s">
        <v>118</v>
      </c>
      <c r="F1486" s="54">
        <v>41607</v>
      </c>
      <c r="G1486" t="s">
        <v>72</v>
      </c>
      <c r="I1486" t="s">
        <v>4521</v>
      </c>
      <c r="J1486" t="s">
        <v>74</v>
      </c>
      <c r="K1486" t="s">
        <v>4522</v>
      </c>
      <c r="L1486" t="s">
        <v>4518</v>
      </c>
      <c r="M1486" t="s">
        <v>4519</v>
      </c>
      <c r="N1486" t="s">
        <v>85</v>
      </c>
      <c r="O1486" t="s">
        <v>85</v>
      </c>
      <c r="P1486">
        <v>892.69809999999995</v>
      </c>
      <c r="Q1486" t="s">
        <v>4523</v>
      </c>
      <c r="R1486" t="s">
        <v>75</v>
      </c>
      <c r="W1486" t="s">
        <v>10729</v>
      </c>
      <c r="X1486" t="s">
        <v>85</v>
      </c>
    </row>
    <row r="1487" spans="1:24">
      <c r="A1487" t="s">
        <v>5</v>
      </c>
      <c r="B1487" t="s">
        <v>6</v>
      </c>
      <c r="C1487" t="s">
        <v>6</v>
      </c>
      <c r="D1487" t="s">
        <v>117</v>
      </c>
      <c r="E1487" t="s">
        <v>118</v>
      </c>
      <c r="F1487" s="54">
        <v>41607</v>
      </c>
      <c r="G1487" t="s">
        <v>119</v>
      </c>
      <c r="I1487" t="s">
        <v>4531</v>
      </c>
      <c r="J1487" t="s">
        <v>74</v>
      </c>
      <c r="K1487" t="s">
        <v>4532</v>
      </c>
      <c r="L1487" t="s">
        <v>4533</v>
      </c>
      <c r="M1487" t="s">
        <v>4534</v>
      </c>
      <c r="N1487" t="s">
        <v>85</v>
      </c>
      <c r="O1487" t="s">
        <v>85</v>
      </c>
      <c r="P1487">
        <v>-3448.2386999999999</v>
      </c>
      <c r="Q1487" t="s">
        <v>4535</v>
      </c>
      <c r="R1487" t="s">
        <v>75</v>
      </c>
      <c r="W1487" t="s">
        <v>10729</v>
      </c>
      <c r="X1487" t="s">
        <v>85</v>
      </c>
    </row>
    <row r="1488" spans="1:24">
      <c r="A1488" t="s">
        <v>5</v>
      </c>
      <c r="B1488" t="s">
        <v>6</v>
      </c>
      <c r="C1488" t="s">
        <v>6</v>
      </c>
      <c r="D1488" t="s">
        <v>117</v>
      </c>
      <c r="E1488" t="s">
        <v>118</v>
      </c>
      <c r="F1488" s="54">
        <v>41607</v>
      </c>
      <c r="G1488" t="s">
        <v>119</v>
      </c>
      <c r="I1488" t="s">
        <v>4536</v>
      </c>
      <c r="J1488" t="s">
        <v>74</v>
      </c>
      <c r="K1488" t="s">
        <v>4537</v>
      </c>
      <c r="L1488" t="s">
        <v>4533</v>
      </c>
      <c r="M1488" t="s">
        <v>4534</v>
      </c>
      <c r="N1488" t="s">
        <v>85</v>
      </c>
      <c r="O1488" t="s">
        <v>199</v>
      </c>
      <c r="P1488">
        <v>13601.0861</v>
      </c>
      <c r="Q1488" t="s">
        <v>4538</v>
      </c>
      <c r="R1488" t="s">
        <v>75</v>
      </c>
      <c r="W1488" t="s">
        <v>10729</v>
      </c>
      <c r="X1488" t="s">
        <v>10739</v>
      </c>
    </row>
    <row r="1489" spans="1:24">
      <c r="A1489" t="s">
        <v>5</v>
      </c>
      <c r="B1489" t="s">
        <v>6</v>
      </c>
      <c r="C1489" t="s">
        <v>6</v>
      </c>
      <c r="D1489" t="s">
        <v>117</v>
      </c>
      <c r="E1489" t="s">
        <v>118</v>
      </c>
      <c r="F1489" s="54">
        <v>41607</v>
      </c>
      <c r="G1489" t="s">
        <v>72</v>
      </c>
      <c r="I1489" t="s">
        <v>4531</v>
      </c>
      <c r="J1489" t="s">
        <v>74</v>
      </c>
      <c r="K1489" t="s">
        <v>4532</v>
      </c>
      <c r="L1489" t="s">
        <v>4533</v>
      </c>
      <c r="M1489" t="s">
        <v>4534</v>
      </c>
      <c r="N1489" t="s">
        <v>85</v>
      </c>
      <c r="O1489" t="s">
        <v>85</v>
      </c>
      <c r="P1489">
        <v>-12075.078600000001</v>
      </c>
      <c r="Q1489" t="s">
        <v>4535</v>
      </c>
      <c r="R1489" t="s">
        <v>75</v>
      </c>
      <c r="W1489" t="s">
        <v>10729</v>
      </c>
      <c r="X1489" t="s">
        <v>85</v>
      </c>
    </row>
    <row r="1490" spans="1:24">
      <c r="A1490" t="s">
        <v>5</v>
      </c>
      <c r="B1490" t="s">
        <v>7</v>
      </c>
      <c r="C1490" t="s">
        <v>7</v>
      </c>
      <c r="D1490" t="s">
        <v>117</v>
      </c>
      <c r="E1490" t="s">
        <v>118</v>
      </c>
      <c r="F1490" s="54">
        <v>41607</v>
      </c>
      <c r="G1490" t="s">
        <v>72</v>
      </c>
      <c r="I1490" t="s">
        <v>4516</v>
      </c>
      <c r="J1490" t="s">
        <v>74</v>
      </c>
      <c r="K1490" t="s">
        <v>4517</v>
      </c>
      <c r="L1490" t="s">
        <v>4518</v>
      </c>
      <c r="M1490" t="s">
        <v>4519</v>
      </c>
      <c r="N1490" t="s">
        <v>85</v>
      </c>
      <c r="O1490" t="s">
        <v>85</v>
      </c>
      <c r="P1490">
        <v>1871.6415</v>
      </c>
      <c r="Q1490" t="s">
        <v>4520</v>
      </c>
      <c r="R1490" t="s">
        <v>75</v>
      </c>
      <c r="W1490" t="s">
        <v>10729</v>
      </c>
      <c r="X1490" t="s">
        <v>85</v>
      </c>
    </row>
    <row r="1491" spans="1:24">
      <c r="A1491" t="s">
        <v>9</v>
      </c>
      <c r="B1491" t="s">
        <v>14</v>
      </c>
      <c r="C1491" t="s">
        <v>14</v>
      </c>
      <c r="D1491" t="s">
        <v>117</v>
      </c>
      <c r="E1491" t="s">
        <v>118</v>
      </c>
      <c r="F1491" s="54">
        <v>41597</v>
      </c>
      <c r="G1491" t="s">
        <v>125</v>
      </c>
      <c r="H1491" t="s">
        <v>208</v>
      </c>
      <c r="I1491" t="s">
        <v>5690</v>
      </c>
      <c r="J1491" t="s">
        <v>132</v>
      </c>
      <c r="K1491" t="s">
        <v>5691</v>
      </c>
      <c r="L1491" t="s">
        <v>211</v>
      </c>
      <c r="M1491" t="s">
        <v>212</v>
      </c>
      <c r="N1491" t="s">
        <v>85</v>
      </c>
      <c r="O1491" t="s">
        <v>85</v>
      </c>
      <c r="P1491">
        <v>-311.95</v>
      </c>
      <c r="Q1491" t="s">
        <v>5692</v>
      </c>
      <c r="R1491" t="s">
        <v>75</v>
      </c>
      <c r="S1491" t="s">
        <v>215</v>
      </c>
      <c r="T1491" t="s">
        <v>216</v>
      </c>
      <c r="U1491" t="s">
        <v>179</v>
      </c>
      <c r="V1491" t="s">
        <v>179</v>
      </c>
      <c r="W1491" t="s">
        <v>10729</v>
      </c>
      <c r="X1491" t="s">
        <v>85</v>
      </c>
    </row>
    <row r="1492" spans="1:24">
      <c r="A1492" t="s">
        <v>9</v>
      </c>
      <c r="B1492" t="s">
        <v>14</v>
      </c>
      <c r="C1492" t="s">
        <v>14</v>
      </c>
      <c r="D1492" t="s">
        <v>117</v>
      </c>
      <c r="E1492" t="s">
        <v>118</v>
      </c>
      <c r="F1492" s="54">
        <v>41597</v>
      </c>
      <c r="G1492" t="s">
        <v>125</v>
      </c>
      <c r="H1492" t="s">
        <v>208</v>
      </c>
      <c r="I1492" t="s">
        <v>5684</v>
      </c>
      <c r="J1492" t="s">
        <v>132</v>
      </c>
      <c r="K1492" t="s">
        <v>5685</v>
      </c>
      <c r="L1492" t="s">
        <v>211</v>
      </c>
      <c r="M1492" t="s">
        <v>212</v>
      </c>
      <c r="N1492" t="s">
        <v>85</v>
      </c>
      <c r="O1492" t="s">
        <v>85</v>
      </c>
      <c r="P1492">
        <v>-311.95</v>
      </c>
      <c r="Q1492" t="s">
        <v>5686</v>
      </c>
      <c r="R1492" t="s">
        <v>75</v>
      </c>
      <c r="S1492" t="s">
        <v>215</v>
      </c>
      <c r="T1492" t="s">
        <v>216</v>
      </c>
      <c r="U1492" t="s">
        <v>179</v>
      </c>
      <c r="V1492" t="s">
        <v>179</v>
      </c>
      <c r="W1492" t="s">
        <v>10729</v>
      </c>
      <c r="X1492" t="s">
        <v>85</v>
      </c>
    </row>
    <row r="1493" spans="1:24">
      <c r="A1493" t="s">
        <v>9</v>
      </c>
      <c r="B1493" t="s">
        <v>14</v>
      </c>
      <c r="C1493" t="s">
        <v>14</v>
      </c>
      <c r="D1493" t="s">
        <v>117</v>
      </c>
      <c r="E1493" t="s">
        <v>118</v>
      </c>
      <c r="F1493" s="54">
        <v>41597</v>
      </c>
      <c r="G1493" t="s">
        <v>125</v>
      </c>
      <c r="H1493" t="s">
        <v>208</v>
      </c>
      <c r="I1493" t="s">
        <v>5687</v>
      </c>
      <c r="J1493" t="s">
        <v>132</v>
      </c>
      <c r="K1493" t="s">
        <v>5688</v>
      </c>
      <c r="L1493" t="s">
        <v>211</v>
      </c>
      <c r="M1493" t="s">
        <v>212</v>
      </c>
      <c r="N1493" t="s">
        <v>85</v>
      </c>
      <c r="O1493" t="s">
        <v>85</v>
      </c>
      <c r="P1493">
        <v>-6862.9</v>
      </c>
      <c r="Q1493" t="s">
        <v>5689</v>
      </c>
      <c r="R1493" t="s">
        <v>75</v>
      </c>
      <c r="S1493" t="s">
        <v>215</v>
      </c>
      <c r="T1493" t="s">
        <v>216</v>
      </c>
      <c r="U1493" t="s">
        <v>179</v>
      </c>
      <c r="V1493" t="s">
        <v>179</v>
      </c>
      <c r="W1493" t="s">
        <v>10729</v>
      </c>
      <c r="X1493" t="s">
        <v>85</v>
      </c>
    </row>
    <row r="1494" spans="1:24">
      <c r="A1494" t="s">
        <v>9</v>
      </c>
      <c r="B1494" t="s">
        <v>14</v>
      </c>
      <c r="C1494" t="s">
        <v>14</v>
      </c>
      <c r="D1494" t="s">
        <v>117</v>
      </c>
      <c r="E1494" t="s">
        <v>118</v>
      </c>
      <c r="F1494" s="54">
        <v>41597</v>
      </c>
      <c r="G1494" t="s">
        <v>125</v>
      </c>
      <c r="H1494" t="s">
        <v>208</v>
      </c>
      <c r="I1494" t="s">
        <v>5732</v>
      </c>
      <c r="J1494" t="s">
        <v>132</v>
      </c>
      <c r="K1494" t="s">
        <v>5733</v>
      </c>
      <c r="L1494" t="s">
        <v>211</v>
      </c>
      <c r="M1494" t="s">
        <v>212</v>
      </c>
      <c r="N1494" t="s">
        <v>85</v>
      </c>
      <c r="O1494" t="s">
        <v>85</v>
      </c>
      <c r="P1494">
        <v>-311.95</v>
      </c>
      <c r="Q1494" t="s">
        <v>5734</v>
      </c>
      <c r="R1494" t="s">
        <v>75</v>
      </c>
      <c r="S1494" t="s">
        <v>215</v>
      </c>
      <c r="T1494" t="s">
        <v>216</v>
      </c>
      <c r="U1494" t="s">
        <v>179</v>
      </c>
      <c r="V1494" t="s">
        <v>179</v>
      </c>
      <c r="W1494" t="s">
        <v>10729</v>
      </c>
      <c r="X1494" t="s">
        <v>85</v>
      </c>
    </row>
    <row r="1495" spans="1:24">
      <c r="A1495" t="s">
        <v>9</v>
      </c>
      <c r="B1495" t="s">
        <v>14</v>
      </c>
      <c r="C1495" t="s">
        <v>14</v>
      </c>
      <c r="D1495" t="s">
        <v>117</v>
      </c>
      <c r="E1495" t="s">
        <v>118</v>
      </c>
      <c r="F1495" s="54">
        <v>41597</v>
      </c>
      <c r="G1495" t="s">
        <v>125</v>
      </c>
      <c r="H1495" t="s">
        <v>208</v>
      </c>
      <c r="I1495" t="s">
        <v>5735</v>
      </c>
      <c r="J1495" t="s">
        <v>132</v>
      </c>
      <c r="K1495" t="s">
        <v>5736</v>
      </c>
      <c r="L1495" t="s">
        <v>211</v>
      </c>
      <c r="M1495" t="s">
        <v>212</v>
      </c>
      <c r="N1495" t="s">
        <v>85</v>
      </c>
      <c r="O1495" t="s">
        <v>85</v>
      </c>
      <c r="P1495">
        <v>-311.95</v>
      </c>
      <c r="Q1495" t="s">
        <v>5737</v>
      </c>
      <c r="R1495" t="s">
        <v>75</v>
      </c>
      <c r="S1495" t="s">
        <v>215</v>
      </c>
      <c r="T1495" t="s">
        <v>216</v>
      </c>
      <c r="U1495" t="s">
        <v>179</v>
      </c>
      <c r="V1495" t="s">
        <v>179</v>
      </c>
      <c r="W1495" t="s">
        <v>10729</v>
      </c>
      <c r="X1495" t="s">
        <v>85</v>
      </c>
    </row>
    <row r="1496" spans="1:24">
      <c r="A1496" t="s">
        <v>9</v>
      </c>
      <c r="B1496" t="s">
        <v>14</v>
      </c>
      <c r="C1496" t="s">
        <v>14</v>
      </c>
      <c r="D1496" t="s">
        <v>117</v>
      </c>
      <c r="E1496" t="s">
        <v>118</v>
      </c>
      <c r="F1496" s="54">
        <v>41597</v>
      </c>
      <c r="G1496" t="s">
        <v>125</v>
      </c>
      <c r="H1496" t="s">
        <v>208</v>
      </c>
      <c r="I1496" t="s">
        <v>5705</v>
      </c>
      <c r="J1496" t="s">
        <v>132</v>
      </c>
      <c r="K1496" t="s">
        <v>5706</v>
      </c>
      <c r="L1496" t="s">
        <v>211</v>
      </c>
      <c r="M1496" t="s">
        <v>212</v>
      </c>
      <c r="N1496" t="s">
        <v>85</v>
      </c>
      <c r="O1496" t="s">
        <v>85</v>
      </c>
      <c r="P1496">
        <v>-311.95</v>
      </c>
      <c r="Q1496" t="s">
        <v>5707</v>
      </c>
      <c r="R1496" t="s">
        <v>75</v>
      </c>
      <c r="S1496" t="s">
        <v>215</v>
      </c>
      <c r="T1496" t="s">
        <v>216</v>
      </c>
      <c r="U1496" t="s">
        <v>179</v>
      </c>
      <c r="V1496" t="s">
        <v>179</v>
      </c>
      <c r="W1496" t="s">
        <v>10729</v>
      </c>
      <c r="X1496" t="s">
        <v>85</v>
      </c>
    </row>
    <row r="1497" spans="1:24">
      <c r="A1497" t="s">
        <v>9</v>
      </c>
      <c r="B1497" t="s">
        <v>14</v>
      </c>
      <c r="C1497" t="s">
        <v>14</v>
      </c>
      <c r="D1497" t="s">
        <v>117</v>
      </c>
      <c r="E1497" t="s">
        <v>118</v>
      </c>
      <c r="F1497" s="54">
        <v>41597</v>
      </c>
      <c r="G1497" t="s">
        <v>125</v>
      </c>
      <c r="H1497" t="s">
        <v>208</v>
      </c>
      <c r="I1497" t="s">
        <v>5699</v>
      </c>
      <c r="J1497" t="s">
        <v>132</v>
      </c>
      <c r="K1497" t="s">
        <v>5700</v>
      </c>
      <c r="L1497" t="s">
        <v>211</v>
      </c>
      <c r="M1497" t="s">
        <v>212</v>
      </c>
      <c r="N1497" t="s">
        <v>85</v>
      </c>
      <c r="O1497" t="s">
        <v>85</v>
      </c>
      <c r="P1497">
        <v>-311.95</v>
      </c>
      <c r="Q1497" t="s">
        <v>5701</v>
      </c>
      <c r="R1497" t="s">
        <v>75</v>
      </c>
      <c r="S1497" t="s">
        <v>215</v>
      </c>
      <c r="T1497" t="s">
        <v>216</v>
      </c>
      <c r="U1497" t="s">
        <v>179</v>
      </c>
      <c r="V1497" t="s">
        <v>179</v>
      </c>
      <c r="W1497" t="s">
        <v>10729</v>
      </c>
      <c r="X1497" t="s">
        <v>85</v>
      </c>
    </row>
    <row r="1498" spans="1:24">
      <c r="A1498" t="s">
        <v>9</v>
      </c>
      <c r="B1498" t="s">
        <v>14</v>
      </c>
      <c r="C1498" t="s">
        <v>14</v>
      </c>
      <c r="D1498" t="s">
        <v>117</v>
      </c>
      <c r="E1498" t="s">
        <v>118</v>
      </c>
      <c r="F1498" s="54">
        <v>41597</v>
      </c>
      <c r="G1498" t="s">
        <v>125</v>
      </c>
      <c r="H1498" t="s">
        <v>208</v>
      </c>
      <c r="I1498" t="s">
        <v>5702</v>
      </c>
      <c r="J1498" t="s">
        <v>132</v>
      </c>
      <c r="K1498" t="s">
        <v>5703</v>
      </c>
      <c r="L1498" t="s">
        <v>211</v>
      </c>
      <c r="M1498" t="s">
        <v>212</v>
      </c>
      <c r="N1498" t="s">
        <v>85</v>
      </c>
      <c r="O1498" t="s">
        <v>85</v>
      </c>
      <c r="P1498">
        <v>-311.95</v>
      </c>
      <c r="Q1498" t="s">
        <v>5704</v>
      </c>
      <c r="R1498" t="s">
        <v>75</v>
      </c>
      <c r="S1498" t="s">
        <v>215</v>
      </c>
      <c r="T1498" t="s">
        <v>216</v>
      </c>
      <c r="U1498" t="s">
        <v>179</v>
      </c>
      <c r="V1498" t="s">
        <v>179</v>
      </c>
      <c r="W1498" t="s">
        <v>10729</v>
      </c>
      <c r="X1498" t="s">
        <v>85</v>
      </c>
    </row>
    <row r="1499" spans="1:24">
      <c r="A1499" t="s">
        <v>9</v>
      </c>
      <c r="B1499" t="s">
        <v>14</v>
      </c>
      <c r="C1499" t="s">
        <v>14</v>
      </c>
      <c r="D1499" t="s">
        <v>117</v>
      </c>
      <c r="E1499" t="s">
        <v>118</v>
      </c>
      <c r="F1499" s="54">
        <v>41597</v>
      </c>
      <c r="G1499" t="s">
        <v>125</v>
      </c>
      <c r="H1499" t="s">
        <v>208</v>
      </c>
      <c r="I1499" t="s">
        <v>5678</v>
      </c>
      <c r="J1499" t="s">
        <v>132</v>
      </c>
      <c r="K1499" t="s">
        <v>5679</v>
      </c>
      <c r="L1499" t="s">
        <v>211</v>
      </c>
      <c r="M1499" t="s">
        <v>212</v>
      </c>
      <c r="N1499" t="s">
        <v>85</v>
      </c>
      <c r="O1499" t="s">
        <v>85</v>
      </c>
      <c r="P1499">
        <v>-311.95</v>
      </c>
      <c r="Q1499" t="s">
        <v>5680</v>
      </c>
      <c r="R1499" t="s">
        <v>75</v>
      </c>
      <c r="S1499" t="s">
        <v>215</v>
      </c>
      <c r="T1499" t="s">
        <v>216</v>
      </c>
      <c r="U1499" t="s">
        <v>179</v>
      </c>
      <c r="V1499" t="s">
        <v>179</v>
      </c>
      <c r="W1499" t="s">
        <v>10729</v>
      </c>
      <c r="X1499" t="s">
        <v>85</v>
      </c>
    </row>
    <row r="1500" spans="1:24">
      <c r="A1500" t="s">
        <v>9</v>
      </c>
      <c r="B1500" t="s">
        <v>14</v>
      </c>
      <c r="C1500" t="s">
        <v>14</v>
      </c>
      <c r="D1500" t="s">
        <v>117</v>
      </c>
      <c r="E1500" t="s">
        <v>118</v>
      </c>
      <c r="F1500" s="54">
        <v>41597</v>
      </c>
      <c r="G1500" t="s">
        <v>125</v>
      </c>
      <c r="H1500" t="s">
        <v>208</v>
      </c>
      <c r="I1500" t="s">
        <v>5681</v>
      </c>
      <c r="J1500" t="s">
        <v>132</v>
      </c>
      <c r="K1500" t="s">
        <v>5682</v>
      </c>
      <c r="L1500" t="s">
        <v>211</v>
      </c>
      <c r="M1500" t="s">
        <v>212</v>
      </c>
      <c r="N1500" t="s">
        <v>85</v>
      </c>
      <c r="O1500" t="s">
        <v>85</v>
      </c>
      <c r="P1500">
        <v>-311.95</v>
      </c>
      <c r="Q1500" t="s">
        <v>5683</v>
      </c>
      <c r="R1500" t="s">
        <v>75</v>
      </c>
      <c r="S1500" t="s">
        <v>215</v>
      </c>
      <c r="T1500" t="s">
        <v>216</v>
      </c>
      <c r="U1500" t="s">
        <v>179</v>
      </c>
      <c r="V1500" t="s">
        <v>179</v>
      </c>
      <c r="W1500" t="s">
        <v>10729</v>
      </c>
      <c r="X1500" t="s">
        <v>85</v>
      </c>
    </row>
    <row r="1501" spans="1:24">
      <c r="A1501" t="s">
        <v>5</v>
      </c>
      <c r="B1501" t="s">
        <v>17</v>
      </c>
      <c r="C1501" t="s">
        <v>17</v>
      </c>
      <c r="D1501" t="s">
        <v>117</v>
      </c>
      <c r="E1501" t="s">
        <v>118</v>
      </c>
      <c r="F1501" s="54">
        <v>41605</v>
      </c>
      <c r="G1501" t="s">
        <v>290</v>
      </c>
      <c r="I1501" t="s">
        <v>3387</v>
      </c>
      <c r="J1501" t="s">
        <v>74</v>
      </c>
      <c r="K1501" t="s">
        <v>3376</v>
      </c>
      <c r="L1501" t="s">
        <v>238</v>
      </c>
      <c r="M1501" t="s">
        <v>76</v>
      </c>
      <c r="N1501" t="s">
        <v>85</v>
      </c>
      <c r="O1501" t="s">
        <v>1004</v>
      </c>
      <c r="P1501">
        <v>-5.0522</v>
      </c>
      <c r="Q1501" t="s">
        <v>3377</v>
      </c>
      <c r="R1501" t="s">
        <v>75</v>
      </c>
      <c r="W1501" t="s">
        <v>10729</v>
      </c>
      <c r="X1501" t="s">
        <v>10739</v>
      </c>
    </row>
    <row r="1502" spans="1:24">
      <c r="A1502" t="s">
        <v>5</v>
      </c>
      <c r="B1502" t="s">
        <v>17</v>
      </c>
      <c r="C1502" t="s">
        <v>17</v>
      </c>
      <c r="D1502" t="s">
        <v>117</v>
      </c>
      <c r="E1502" t="s">
        <v>118</v>
      </c>
      <c r="F1502" s="54">
        <v>41605</v>
      </c>
      <c r="G1502" t="s">
        <v>290</v>
      </c>
      <c r="I1502" t="s">
        <v>3386</v>
      </c>
      <c r="J1502" t="s">
        <v>74</v>
      </c>
      <c r="K1502" t="s">
        <v>1393</v>
      </c>
      <c r="L1502" t="s">
        <v>238</v>
      </c>
      <c r="M1502" t="s">
        <v>76</v>
      </c>
      <c r="N1502" t="s">
        <v>85</v>
      </c>
      <c r="O1502" t="s">
        <v>1004</v>
      </c>
      <c r="P1502">
        <v>22941.29</v>
      </c>
      <c r="Q1502" t="s">
        <v>1394</v>
      </c>
      <c r="R1502" t="s">
        <v>75</v>
      </c>
      <c r="W1502" t="s">
        <v>10730</v>
      </c>
      <c r="X1502" t="s">
        <v>10739</v>
      </c>
    </row>
    <row r="1503" spans="1:24">
      <c r="A1503" t="s">
        <v>5</v>
      </c>
      <c r="B1503" t="s">
        <v>17</v>
      </c>
      <c r="C1503" t="s">
        <v>17</v>
      </c>
      <c r="D1503" t="s">
        <v>117</v>
      </c>
      <c r="E1503" t="s">
        <v>118</v>
      </c>
      <c r="F1503" s="54">
        <v>41605</v>
      </c>
      <c r="G1503" t="s">
        <v>290</v>
      </c>
      <c r="I1503" t="s">
        <v>3375</v>
      </c>
      <c r="J1503" t="s">
        <v>74</v>
      </c>
      <c r="K1503" t="s">
        <v>3376</v>
      </c>
      <c r="L1503" t="s">
        <v>238</v>
      </c>
      <c r="M1503" t="s">
        <v>76</v>
      </c>
      <c r="N1503" t="s">
        <v>85</v>
      </c>
      <c r="O1503" t="s">
        <v>1004</v>
      </c>
      <c r="P1503">
        <v>5.0522</v>
      </c>
      <c r="Q1503" t="s">
        <v>3377</v>
      </c>
      <c r="R1503" t="s">
        <v>75</v>
      </c>
      <c r="W1503" t="s">
        <v>10729</v>
      </c>
      <c r="X1503" t="s">
        <v>10739</v>
      </c>
    </row>
    <row r="1504" spans="1:24">
      <c r="A1504" t="s">
        <v>5</v>
      </c>
      <c r="B1504" t="s">
        <v>17</v>
      </c>
      <c r="C1504" t="s">
        <v>17</v>
      </c>
      <c r="D1504" t="s">
        <v>117</v>
      </c>
      <c r="E1504" t="s">
        <v>118</v>
      </c>
      <c r="F1504" s="54">
        <v>41605</v>
      </c>
      <c r="G1504" t="s">
        <v>290</v>
      </c>
      <c r="I1504" t="s">
        <v>3386</v>
      </c>
      <c r="J1504" t="s">
        <v>74</v>
      </c>
      <c r="K1504" t="s">
        <v>1393</v>
      </c>
      <c r="L1504" t="s">
        <v>238</v>
      </c>
      <c r="M1504" t="s">
        <v>76</v>
      </c>
      <c r="N1504" t="s">
        <v>85</v>
      </c>
      <c r="O1504" t="s">
        <v>1004</v>
      </c>
      <c r="P1504">
        <v>34.737200000000001</v>
      </c>
      <c r="Q1504" t="s">
        <v>1394</v>
      </c>
      <c r="R1504" t="s">
        <v>75</v>
      </c>
      <c r="W1504" t="s">
        <v>10730</v>
      </c>
      <c r="X1504" t="s">
        <v>10739</v>
      </c>
    </row>
    <row r="1505" spans="1:24">
      <c r="A1505" t="s">
        <v>5</v>
      </c>
      <c r="B1505" t="s">
        <v>17</v>
      </c>
      <c r="C1505" t="s">
        <v>17</v>
      </c>
      <c r="D1505" t="s">
        <v>117</v>
      </c>
      <c r="E1505" t="s">
        <v>118</v>
      </c>
      <c r="F1505" s="54">
        <v>41605</v>
      </c>
      <c r="G1505" t="s">
        <v>290</v>
      </c>
      <c r="I1505" t="s">
        <v>3378</v>
      </c>
      <c r="J1505" t="s">
        <v>74</v>
      </c>
      <c r="K1505" t="s">
        <v>1393</v>
      </c>
      <c r="L1505" t="s">
        <v>238</v>
      </c>
      <c r="M1505" t="s">
        <v>76</v>
      </c>
      <c r="N1505" t="s">
        <v>85</v>
      </c>
      <c r="O1505" t="s">
        <v>1004</v>
      </c>
      <c r="P1505">
        <v>-34.737200000000001</v>
      </c>
      <c r="Q1505" t="s">
        <v>1394</v>
      </c>
      <c r="R1505" t="s">
        <v>75</v>
      </c>
      <c r="W1505" t="s">
        <v>10729</v>
      </c>
      <c r="X1505" t="s">
        <v>10739</v>
      </c>
    </row>
    <row r="1506" spans="1:24">
      <c r="A1506" t="s">
        <v>5</v>
      </c>
      <c r="B1506" t="s">
        <v>17</v>
      </c>
      <c r="C1506" t="s">
        <v>17</v>
      </c>
      <c r="D1506" t="s">
        <v>117</v>
      </c>
      <c r="E1506" t="s">
        <v>118</v>
      </c>
      <c r="F1506" s="54">
        <v>41605</v>
      </c>
      <c r="G1506" t="s">
        <v>290</v>
      </c>
      <c r="I1506" t="s">
        <v>3386</v>
      </c>
      <c r="J1506" t="s">
        <v>74</v>
      </c>
      <c r="K1506" t="s">
        <v>1393</v>
      </c>
      <c r="L1506" t="s">
        <v>238</v>
      </c>
      <c r="M1506" t="s">
        <v>76</v>
      </c>
      <c r="N1506" t="s">
        <v>85</v>
      </c>
      <c r="O1506" t="s">
        <v>1004</v>
      </c>
      <c r="P1506">
        <v>2867.6613000000002</v>
      </c>
      <c r="Q1506" t="s">
        <v>1394</v>
      </c>
      <c r="R1506" t="s">
        <v>75</v>
      </c>
      <c r="W1506" t="s">
        <v>10730</v>
      </c>
      <c r="X1506" t="s">
        <v>10739</v>
      </c>
    </row>
    <row r="1507" spans="1:24">
      <c r="A1507" t="s">
        <v>5</v>
      </c>
      <c r="B1507" t="s">
        <v>17</v>
      </c>
      <c r="C1507" t="s">
        <v>17</v>
      </c>
      <c r="D1507" t="s">
        <v>117</v>
      </c>
      <c r="E1507" t="s">
        <v>118</v>
      </c>
      <c r="F1507" s="54">
        <v>41605</v>
      </c>
      <c r="G1507" t="s">
        <v>290</v>
      </c>
      <c r="I1507" t="s">
        <v>3378</v>
      </c>
      <c r="J1507" t="s">
        <v>74</v>
      </c>
      <c r="K1507" t="s">
        <v>1393</v>
      </c>
      <c r="L1507" t="s">
        <v>238</v>
      </c>
      <c r="M1507" t="s">
        <v>76</v>
      </c>
      <c r="N1507" t="s">
        <v>85</v>
      </c>
      <c r="O1507" t="s">
        <v>1004</v>
      </c>
      <c r="P1507">
        <v>-2867.6613000000002</v>
      </c>
      <c r="Q1507" t="s">
        <v>1394</v>
      </c>
      <c r="R1507" t="s">
        <v>75</v>
      </c>
      <c r="W1507" t="s">
        <v>10729</v>
      </c>
      <c r="X1507" t="s">
        <v>10739</v>
      </c>
    </row>
    <row r="1508" spans="1:24">
      <c r="A1508" t="s">
        <v>5</v>
      </c>
      <c r="B1508" t="s">
        <v>17</v>
      </c>
      <c r="C1508" t="s">
        <v>17</v>
      </c>
      <c r="D1508" t="s">
        <v>117</v>
      </c>
      <c r="E1508" t="s">
        <v>118</v>
      </c>
      <c r="F1508" s="54">
        <v>41605</v>
      </c>
      <c r="G1508" t="s">
        <v>290</v>
      </c>
      <c r="I1508" t="s">
        <v>3387</v>
      </c>
      <c r="J1508" t="s">
        <v>74</v>
      </c>
      <c r="K1508" t="s">
        <v>3376</v>
      </c>
      <c r="L1508" t="s">
        <v>238</v>
      </c>
      <c r="M1508" t="s">
        <v>76</v>
      </c>
      <c r="N1508" t="s">
        <v>85</v>
      </c>
      <c r="O1508" t="s">
        <v>1004</v>
      </c>
      <c r="P1508">
        <v>-20853.420300000002</v>
      </c>
      <c r="Q1508" t="s">
        <v>3377</v>
      </c>
      <c r="R1508" t="s">
        <v>75</v>
      </c>
      <c r="W1508" t="s">
        <v>10729</v>
      </c>
      <c r="X1508" t="s">
        <v>10739</v>
      </c>
    </row>
    <row r="1509" spans="1:24">
      <c r="A1509" t="s">
        <v>5</v>
      </c>
      <c r="B1509" t="s">
        <v>17</v>
      </c>
      <c r="C1509" t="s">
        <v>17</v>
      </c>
      <c r="D1509" t="s">
        <v>117</v>
      </c>
      <c r="E1509" t="s">
        <v>118</v>
      </c>
      <c r="F1509" s="54">
        <v>41605</v>
      </c>
      <c r="G1509" t="s">
        <v>290</v>
      </c>
      <c r="I1509" t="s">
        <v>3378</v>
      </c>
      <c r="J1509" t="s">
        <v>74</v>
      </c>
      <c r="K1509" t="s">
        <v>1393</v>
      </c>
      <c r="L1509" t="s">
        <v>238</v>
      </c>
      <c r="M1509" t="s">
        <v>76</v>
      </c>
      <c r="N1509" t="s">
        <v>85</v>
      </c>
      <c r="O1509" t="s">
        <v>1004</v>
      </c>
      <c r="P1509">
        <v>-22941.29</v>
      </c>
      <c r="Q1509" t="s">
        <v>1394</v>
      </c>
      <c r="R1509" t="s">
        <v>75</v>
      </c>
      <c r="W1509" t="s">
        <v>10729</v>
      </c>
      <c r="X1509" t="s">
        <v>10739</v>
      </c>
    </row>
    <row r="1510" spans="1:24">
      <c r="A1510" t="s">
        <v>9</v>
      </c>
      <c r="B1510" t="s">
        <v>10</v>
      </c>
      <c r="C1510" t="s">
        <v>437</v>
      </c>
      <c r="D1510" t="s">
        <v>117</v>
      </c>
      <c r="E1510" t="s">
        <v>118</v>
      </c>
      <c r="F1510" s="54">
        <v>41599</v>
      </c>
      <c r="G1510" t="s">
        <v>72</v>
      </c>
      <c r="H1510" t="s">
        <v>967</v>
      </c>
      <c r="I1510" t="s">
        <v>2276</v>
      </c>
      <c r="J1510" t="s">
        <v>132</v>
      </c>
      <c r="K1510" t="s">
        <v>2277</v>
      </c>
      <c r="L1510" t="s">
        <v>970</v>
      </c>
      <c r="M1510" t="s">
        <v>971</v>
      </c>
      <c r="N1510" t="s">
        <v>213</v>
      </c>
      <c r="O1510" t="s">
        <v>85</v>
      </c>
      <c r="P1510">
        <v>7134.1</v>
      </c>
      <c r="Q1510" t="s">
        <v>2278</v>
      </c>
      <c r="R1510" t="s">
        <v>75</v>
      </c>
      <c r="W1510" t="s">
        <v>10729</v>
      </c>
      <c r="X1510" t="s">
        <v>85</v>
      </c>
    </row>
    <row r="1511" spans="1:24">
      <c r="A1511" t="s">
        <v>9</v>
      </c>
      <c r="B1511" t="s">
        <v>10</v>
      </c>
      <c r="C1511" t="s">
        <v>437</v>
      </c>
      <c r="D1511" t="s">
        <v>117</v>
      </c>
      <c r="E1511" t="s">
        <v>118</v>
      </c>
      <c r="F1511" s="54">
        <v>41599</v>
      </c>
      <c r="G1511" t="s">
        <v>72</v>
      </c>
      <c r="H1511" t="s">
        <v>967</v>
      </c>
      <c r="I1511" t="s">
        <v>2276</v>
      </c>
      <c r="J1511" t="s">
        <v>132</v>
      </c>
      <c r="K1511" t="s">
        <v>2277</v>
      </c>
      <c r="L1511" t="s">
        <v>970</v>
      </c>
      <c r="M1511" t="s">
        <v>971</v>
      </c>
      <c r="N1511" t="s">
        <v>213</v>
      </c>
      <c r="O1511" t="s">
        <v>85</v>
      </c>
      <c r="P1511">
        <v>4341.3999999999996</v>
      </c>
      <c r="Q1511" t="s">
        <v>2278</v>
      </c>
      <c r="R1511" t="s">
        <v>75</v>
      </c>
      <c r="W1511" t="s">
        <v>10729</v>
      </c>
      <c r="X1511" t="s">
        <v>85</v>
      </c>
    </row>
    <row r="1512" spans="1:24">
      <c r="A1512" t="s">
        <v>9</v>
      </c>
      <c r="B1512" t="s">
        <v>10</v>
      </c>
      <c r="C1512" t="s">
        <v>437</v>
      </c>
      <c r="D1512" t="s">
        <v>117</v>
      </c>
      <c r="E1512" t="s">
        <v>118</v>
      </c>
      <c r="F1512" s="54">
        <v>41599</v>
      </c>
      <c r="G1512" t="s">
        <v>72</v>
      </c>
      <c r="H1512" t="s">
        <v>967</v>
      </c>
      <c r="I1512" t="s">
        <v>2276</v>
      </c>
      <c r="J1512" t="s">
        <v>132</v>
      </c>
      <c r="K1512" t="s">
        <v>2277</v>
      </c>
      <c r="L1512" t="s">
        <v>970</v>
      </c>
      <c r="M1512" t="s">
        <v>971</v>
      </c>
      <c r="N1512" t="s">
        <v>213</v>
      </c>
      <c r="O1512" t="s">
        <v>85</v>
      </c>
      <c r="P1512">
        <v>112.54</v>
      </c>
      <c r="Q1512" t="s">
        <v>2278</v>
      </c>
      <c r="R1512" t="s">
        <v>75</v>
      </c>
      <c r="W1512" t="s">
        <v>10729</v>
      </c>
      <c r="X1512" t="s">
        <v>85</v>
      </c>
    </row>
    <row r="1513" spans="1:24">
      <c r="A1513" t="s">
        <v>9</v>
      </c>
      <c r="B1513" t="s">
        <v>14</v>
      </c>
      <c r="C1513" t="s">
        <v>14</v>
      </c>
      <c r="D1513" t="s">
        <v>117</v>
      </c>
      <c r="E1513" t="s">
        <v>118</v>
      </c>
      <c r="F1513" s="54">
        <v>41596</v>
      </c>
      <c r="G1513" t="s">
        <v>119</v>
      </c>
      <c r="H1513" t="s">
        <v>443</v>
      </c>
      <c r="I1513" t="s">
        <v>2145</v>
      </c>
      <c r="J1513" t="s">
        <v>132</v>
      </c>
      <c r="K1513" t="s">
        <v>445</v>
      </c>
      <c r="L1513" t="s">
        <v>446</v>
      </c>
      <c r="M1513" t="s">
        <v>447</v>
      </c>
      <c r="N1513" t="s">
        <v>85</v>
      </c>
      <c r="O1513" t="s">
        <v>199</v>
      </c>
      <c r="P1513">
        <v>-64984.02</v>
      </c>
      <c r="Q1513" t="s">
        <v>448</v>
      </c>
      <c r="R1513" t="s">
        <v>75</v>
      </c>
      <c r="S1513" t="s">
        <v>155</v>
      </c>
      <c r="T1513" t="s">
        <v>449</v>
      </c>
      <c r="U1513" t="s">
        <v>450</v>
      </c>
      <c r="V1513" t="s">
        <v>451</v>
      </c>
      <c r="W1513" t="s">
        <v>10729</v>
      </c>
      <c r="X1513" t="s">
        <v>10739</v>
      </c>
    </row>
    <row r="1514" spans="1:24">
      <c r="A1514" t="s">
        <v>5</v>
      </c>
      <c r="B1514" t="s">
        <v>17</v>
      </c>
      <c r="C1514" t="s">
        <v>17</v>
      </c>
      <c r="D1514" t="s">
        <v>117</v>
      </c>
      <c r="E1514" t="s">
        <v>118</v>
      </c>
      <c r="F1514" s="54">
        <v>41605</v>
      </c>
      <c r="G1514" t="s">
        <v>290</v>
      </c>
      <c r="I1514" t="s">
        <v>3375</v>
      </c>
      <c r="J1514" t="s">
        <v>74</v>
      </c>
      <c r="K1514" t="s">
        <v>3376</v>
      </c>
      <c r="L1514" t="s">
        <v>238</v>
      </c>
      <c r="M1514" t="s">
        <v>76</v>
      </c>
      <c r="N1514" t="s">
        <v>85</v>
      </c>
      <c r="O1514" t="s">
        <v>1004</v>
      </c>
      <c r="P1514">
        <v>20853.420300000002</v>
      </c>
      <c r="Q1514" t="s">
        <v>3377</v>
      </c>
      <c r="R1514" t="s">
        <v>75</v>
      </c>
      <c r="W1514" t="s">
        <v>10729</v>
      </c>
      <c r="X1514" t="s">
        <v>10739</v>
      </c>
    </row>
    <row r="1515" spans="1:24">
      <c r="A1515" t="s">
        <v>3</v>
      </c>
      <c r="B1515" t="s">
        <v>113</v>
      </c>
      <c r="C1515" t="s">
        <v>2225</v>
      </c>
      <c r="D1515" t="s">
        <v>117</v>
      </c>
      <c r="E1515" t="s">
        <v>118</v>
      </c>
      <c r="F1515" s="54">
        <v>41598</v>
      </c>
      <c r="G1515" t="s">
        <v>290</v>
      </c>
      <c r="I1515" t="s">
        <v>2226</v>
      </c>
      <c r="J1515" t="s">
        <v>73</v>
      </c>
      <c r="K1515" t="s">
        <v>2227</v>
      </c>
      <c r="L1515" t="s">
        <v>2228</v>
      </c>
      <c r="M1515" t="s">
        <v>2229</v>
      </c>
      <c r="N1515" t="s">
        <v>85</v>
      </c>
      <c r="O1515" t="s">
        <v>85</v>
      </c>
      <c r="P1515">
        <v>42.414299999999997</v>
      </c>
      <c r="Q1515" t="s">
        <v>2230</v>
      </c>
      <c r="R1515" t="s">
        <v>75</v>
      </c>
      <c r="W1515" t="s">
        <v>10729</v>
      </c>
      <c r="X1515" t="s">
        <v>85</v>
      </c>
    </row>
    <row r="1516" spans="1:24">
      <c r="A1516" t="s">
        <v>9</v>
      </c>
      <c r="B1516" t="s">
        <v>10</v>
      </c>
      <c r="C1516" t="s">
        <v>437</v>
      </c>
      <c r="D1516" t="s">
        <v>117</v>
      </c>
      <c r="E1516" t="s">
        <v>118</v>
      </c>
      <c r="F1516" s="54">
        <v>41599</v>
      </c>
      <c r="G1516" t="s">
        <v>72</v>
      </c>
      <c r="H1516" t="s">
        <v>967</v>
      </c>
      <c r="I1516" t="s">
        <v>2276</v>
      </c>
      <c r="J1516" t="s">
        <v>132</v>
      </c>
      <c r="K1516" t="s">
        <v>2277</v>
      </c>
      <c r="L1516" t="s">
        <v>970</v>
      </c>
      <c r="M1516" t="s">
        <v>971</v>
      </c>
      <c r="N1516" t="s">
        <v>213</v>
      </c>
      <c r="O1516" t="s">
        <v>85</v>
      </c>
      <c r="P1516">
        <v>112.54</v>
      </c>
      <c r="Q1516" t="s">
        <v>2278</v>
      </c>
      <c r="R1516" t="s">
        <v>75</v>
      </c>
      <c r="W1516" t="s">
        <v>10729</v>
      </c>
      <c r="X1516" t="s">
        <v>85</v>
      </c>
    </row>
    <row r="1517" spans="1:24">
      <c r="A1517" t="s">
        <v>9</v>
      </c>
      <c r="B1517" t="s">
        <v>10</v>
      </c>
      <c r="C1517" t="s">
        <v>437</v>
      </c>
      <c r="D1517" t="s">
        <v>117</v>
      </c>
      <c r="E1517" t="s">
        <v>118</v>
      </c>
      <c r="F1517" s="54">
        <v>41599</v>
      </c>
      <c r="G1517" t="s">
        <v>72</v>
      </c>
      <c r="H1517" t="s">
        <v>967</v>
      </c>
      <c r="I1517" t="s">
        <v>2276</v>
      </c>
      <c r="J1517" t="s">
        <v>132</v>
      </c>
      <c r="K1517" t="s">
        <v>2277</v>
      </c>
      <c r="L1517" t="s">
        <v>970</v>
      </c>
      <c r="M1517" t="s">
        <v>971</v>
      </c>
      <c r="N1517" t="s">
        <v>213</v>
      </c>
      <c r="O1517" t="s">
        <v>85</v>
      </c>
      <c r="P1517">
        <v>5188</v>
      </c>
      <c r="Q1517" t="s">
        <v>2278</v>
      </c>
      <c r="R1517" t="s">
        <v>75</v>
      </c>
      <c r="W1517" t="s">
        <v>10729</v>
      </c>
      <c r="X1517" t="s">
        <v>85</v>
      </c>
    </row>
    <row r="1518" spans="1:24">
      <c r="A1518" t="s">
        <v>5</v>
      </c>
      <c r="B1518" t="s">
        <v>17</v>
      </c>
      <c r="C1518" t="s">
        <v>17</v>
      </c>
      <c r="D1518" t="s">
        <v>117</v>
      </c>
      <c r="E1518" t="s">
        <v>118</v>
      </c>
      <c r="F1518" s="54">
        <v>41605</v>
      </c>
      <c r="G1518" t="s">
        <v>119</v>
      </c>
      <c r="I1518" t="s">
        <v>3388</v>
      </c>
      <c r="J1518" t="s">
        <v>74</v>
      </c>
      <c r="K1518" t="s">
        <v>3389</v>
      </c>
      <c r="L1518" t="s">
        <v>2293</v>
      </c>
      <c r="M1518" t="s">
        <v>2294</v>
      </c>
      <c r="N1518" t="s">
        <v>85</v>
      </c>
      <c r="O1518" t="s">
        <v>85</v>
      </c>
      <c r="P1518">
        <v>3558.8294999999998</v>
      </c>
      <c r="Q1518" t="s">
        <v>3390</v>
      </c>
      <c r="R1518" t="s">
        <v>75</v>
      </c>
      <c r="W1518" t="s">
        <v>10729</v>
      </c>
      <c r="X1518" t="s">
        <v>85</v>
      </c>
    </row>
    <row r="1519" spans="1:24">
      <c r="A1519" t="s">
        <v>9</v>
      </c>
      <c r="B1519" t="s">
        <v>14</v>
      </c>
      <c r="C1519" t="s">
        <v>14</v>
      </c>
      <c r="D1519" t="s">
        <v>117</v>
      </c>
      <c r="E1519" t="s">
        <v>118</v>
      </c>
      <c r="F1519" s="54">
        <v>41596</v>
      </c>
      <c r="G1519" t="s">
        <v>125</v>
      </c>
      <c r="H1519" t="s">
        <v>208</v>
      </c>
      <c r="I1519" t="s">
        <v>2157</v>
      </c>
      <c r="J1519" t="s">
        <v>132</v>
      </c>
      <c r="K1519" t="s">
        <v>2158</v>
      </c>
      <c r="L1519" t="s">
        <v>211</v>
      </c>
      <c r="M1519" t="s">
        <v>212</v>
      </c>
      <c r="N1519" t="s">
        <v>85</v>
      </c>
      <c r="O1519" t="s">
        <v>85</v>
      </c>
      <c r="P1519">
        <v>5615.1</v>
      </c>
      <c r="Q1519" t="s">
        <v>2159</v>
      </c>
      <c r="R1519" t="s">
        <v>75</v>
      </c>
      <c r="S1519" t="s">
        <v>215</v>
      </c>
      <c r="T1519" t="s">
        <v>216</v>
      </c>
      <c r="U1519" t="s">
        <v>179</v>
      </c>
      <c r="V1519" t="s">
        <v>179</v>
      </c>
      <c r="W1519" t="s">
        <v>10729</v>
      </c>
      <c r="X1519" t="s">
        <v>85</v>
      </c>
    </row>
    <row r="1520" spans="1:24">
      <c r="A1520" t="s">
        <v>9</v>
      </c>
      <c r="B1520" t="s">
        <v>14</v>
      </c>
      <c r="C1520" t="s">
        <v>14</v>
      </c>
      <c r="D1520" t="s">
        <v>117</v>
      </c>
      <c r="E1520" t="s">
        <v>118</v>
      </c>
      <c r="F1520" s="54">
        <v>41596</v>
      </c>
      <c r="G1520" t="s">
        <v>125</v>
      </c>
      <c r="H1520" t="s">
        <v>208</v>
      </c>
      <c r="I1520" t="s">
        <v>2160</v>
      </c>
      <c r="J1520" t="s">
        <v>132</v>
      </c>
      <c r="K1520" t="s">
        <v>2161</v>
      </c>
      <c r="L1520" t="s">
        <v>211</v>
      </c>
      <c r="M1520" t="s">
        <v>212</v>
      </c>
      <c r="N1520" t="s">
        <v>85</v>
      </c>
      <c r="O1520" t="s">
        <v>85</v>
      </c>
      <c r="P1520">
        <v>623.9</v>
      </c>
      <c r="Q1520" t="s">
        <v>2162</v>
      </c>
      <c r="R1520" t="s">
        <v>75</v>
      </c>
      <c r="S1520" t="s">
        <v>215</v>
      </c>
      <c r="T1520" t="s">
        <v>216</v>
      </c>
      <c r="U1520" t="s">
        <v>179</v>
      </c>
      <c r="V1520" t="s">
        <v>179</v>
      </c>
      <c r="W1520" t="s">
        <v>10729</v>
      </c>
      <c r="X1520" t="s">
        <v>85</v>
      </c>
    </row>
    <row r="1521" spans="1:24">
      <c r="A1521" t="s">
        <v>9</v>
      </c>
      <c r="B1521" t="s">
        <v>14</v>
      </c>
      <c r="C1521" t="s">
        <v>14</v>
      </c>
      <c r="D1521" t="s">
        <v>117</v>
      </c>
      <c r="E1521" t="s">
        <v>118</v>
      </c>
      <c r="F1521" s="54">
        <v>41596</v>
      </c>
      <c r="G1521" t="s">
        <v>119</v>
      </c>
      <c r="H1521" t="s">
        <v>443</v>
      </c>
      <c r="I1521" t="s">
        <v>2145</v>
      </c>
      <c r="J1521" t="s">
        <v>132</v>
      </c>
      <c r="K1521" t="s">
        <v>445</v>
      </c>
      <c r="L1521" t="s">
        <v>446</v>
      </c>
      <c r="M1521" t="s">
        <v>447</v>
      </c>
      <c r="N1521" t="s">
        <v>85</v>
      </c>
      <c r="O1521" t="s">
        <v>199</v>
      </c>
      <c r="P1521">
        <v>-14505.35</v>
      </c>
      <c r="Q1521" t="s">
        <v>448</v>
      </c>
      <c r="R1521" t="s">
        <v>75</v>
      </c>
      <c r="S1521" t="s">
        <v>155</v>
      </c>
      <c r="T1521" t="s">
        <v>449</v>
      </c>
      <c r="U1521" t="s">
        <v>450</v>
      </c>
      <c r="V1521" t="s">
        <v>451</v>
      </c>
      <c r="W1521" t="s">
        <v>10729</v>
      </c>
      <c r="X1521" t="s">
        <v>10739</v>
      </c>
    </row>
    <row r="1522" spans="1:24">
      <c r="A1522" t="s">
        <v>9</v>
      </c>
      <c r="B1522" t="s">
        <v>10</v>
      </c>
      <c r="C1522" t="s">
        <v>1187</v>
      </c>
      <c r="D1522" t="s">
        <v>117</v>
      </c>
      <c r="E1522" t="s">
        <v>118</v>
      </c>
      <c r="F1522" s="54">
        <v>41593</v>
      </c>
      <c r="G1522" t="s">
        <v>72</v>
      </c>
      <c r="I1522" t="s">
        <v>2431</v>
      </c>
      <c r="J1522" t="s">
        <v>132</v>
      </c>
      <c r="K1522" t="s">
        <v>2432</v>
      </c>
      <c r="L1522" t="s">
        <v>238</v>
      </c>
      <c r="M1522" t="s">
        <v>76</v>
      </c>
      <c r="N1522" t="s">
        <v>85</v>
      </c>
      <c r="O1522" t="s">
        <v>85</v>
      </c>
      <c r="P1522">
        <v>561</v>
      </c>
      <c r="Q1522" t="s">
        <v>2433</v>
      </c>
      <c r="R1522" t="s">
        <v>75</v>
      </c>
      <c r="W1522" t="s">
        <v>10729</v>
      </c>
      <c r="X1522" t="s">
        <v>10737</v>
      </c>
    </row>
    <row r="1523" spans="1:24">
      <c r="A1523" t="s">
        <v>9</v>
      </c>
      <c r="B1523" t="s">
        <v>14</v>
      </c>
      <c r="C1523" t="s">
        <v>14</v>
      </c>
      <c r="D1523" t="s">
        <v>117</v>
      </c>
      <c r="E1523" t="s">
        <v>118</v>
      </c>
      <c r="F1523" s="54">
        <v>41596</v>
      </c>
      <c r="G1523" t="s">
        <v>119</v>
      </c>
      <c r="H1523" t="s">
        <v>443</v>
      </c>
      <c r="I1523" t="s">
        <v>2145</v>
      </c>
      <c r="J1523" t="s">
        <v>132</v>
      </c>
      <c r="K1523" t="s">
        <v>445</v>
      </c>
      <c r="L1523" t="s">
        <v>446</v>
      </c>
      <c r="M1523" t="s">
        <v>447</v>
      </c>
      <c r="N1523" t="s">
        <v>85</v>
      </c>
      <c r="O1523" t="s">
        <v>199</v>
      </c>
      <c r="P1523">
        <v>-4641.72</v>
      </c>
      <c r="Q1523" t="s">
        <v>448</v>
      </c>
      <c r="R1523" t="s">
        <v>75</v>
      </c>
      <c r="S1523" t="s">
        <v>155</v>
      </c>
      <c r="T1523" t="s">
        <v>449</v>
      </c>
      <c r="U1523" t="s">
        <v>450</v>
      </c>
      <c r="V1523" t="s">
        <v>451</v>
      </c>
      <c r="W1523" t="s">
        <v>10729</v>
      </c>
      <c r="X1523" t="s">
        <v>10739</v>
      </c>
    </row>
    <row r="1524" spans="1:24">
      <c r="A1524" t="s">
        <v>9</v>
      </c>
      <c r="B1524" t="s">
        <v>14</v>
      </c>
      <c r="C1524" t="s">
        <v>14</v>
      </c>
      <c r="D1524" t="s">
        <v>117</v>
      </c>
      <c r="E1524" t="s">
        <v>118</v>
      </c>
      <c r="F1524" s="54">
        <v>41593</v>
      </c>
      <c r="G1524" t="s">
        <v>72</v>
      </c>
      <c r="I1524" t="s">
        <v>2368</v>
      </c>
      <c r="J1524" t="s">
        <v>132</v>
      </c>
      <c r="K1524" t="s">
        <v>2369</v>
      </c>
      <c r="L1524" t="s">
        <v>2370</v>
      </c>
      <c r="M1524" t="s">
        <v>2371</v>
      </c>
      <c r="N1524" t="s">
        <v>85</v>
      </c>
      <c r="O1524" t="s">
        <v>85</v>
      </c>
      <c r="P1524">
        <v>2756</v>
      </c>
      <c r="Q1524" t="s">
        <v>2372</v>
      </c>
      <c r="R1524" t="s">
        <v>75</v>
      </c>
      <c r="S1524" t="s">
        <v>155</v>
      </c>
      <c r="T1524" t="s">
        <v>156</v>
      </c>
      <c r="U1524" t="s">
        <v>202</v>
      </c>
      <c r="V1524" t="s">
        <v>202</v>
      </c>
      <c r="W1524" t="s">
        <v>10729</v>
      </c>
      <c r="X1524" t="s">
        <v>85</v>
      </c>
    </row>
    <row r="1525" spans="1:24">
      <c r="A1525" t="s">
        <v>9</v>
      </c>
      <c r="B1525" t="s">
        <v>14</v>
      </c>
      <c r="C1525" t="s">
        <v>14</v>
      </c>
      <c r="D1525" t="s">
        <v>117</v>
      </c>
      <c r="E1525" t="s">
        <v>118</v>
      </c>
      <c r="F1525" s="54">
        <v>41593</v>
      </c>
      <c r="G1525" t="s">
        <v>72</v>
      </c>
      <c r="I1525" t="s">
        <v>2368</v>
      </c>
      <c r="J1525" t="s">
        <v>132</v>
      </c>
      <c r="K1525" t="s">
        <v>2369</v>
      </c>
      <c r="L1525" t="s">
        <v>2370</v>
      </c>
      <c r="M1525" t="s">
        <v>2371</v>
      </c>
      <c r="N1525" t="s">
        <v>85</v>
      </c>
      <c r="O1525" t="s">
        <v>85</v>
      </c>
      <c r="P1525">
        <v>20415.72</v>
      </c>
      <c r="Q1525" t="s">
        <v>2372</v>
      </c>
      <c r="R1525" t="s">
        <v>75</v>
      </c>
      <c r="S1525" t="s">
        <v>155</v>
      </c>
      <c r="T1525" t="s">
        <v>156</v>
      </c>
      <c r="U1525" t="s">
        <v>202</v>
      </c>
      <c r="V1525" t="s">
        <v>202</v>
      </c>
      <c r="W1525" t="s">
        <v>10729</v>
      </c>
      <c r="X1525" t="s">
        <v>85</v>
      </c>
    </row>
    <row r="1526" spans="1:24">
      <c r="A1526" t="s">
        <v>9</v>
      </c>
      <c r="B1526" t="s">
        <v>14</v>
      </c>
      <c r="C1526" t="s">
        <v>14</v>
      </c>
      <c r="D1526" t="s">
        <v>117</v>
      </c>
      <c r="E1526" t="s">
        <v>118</v>
      </c>
      <c r="F1526" s="54">
        <v>41593</v>
      </c>
      <c r="G1526" t="s">
        <v>72</v>
      </c>
      <c r="I1526" t="s">
        <v>689</v>
      </c>
      <c r="J1526" t="s">
        <v>132</v>
      </c>
      <c r="K1526" t="s">
        <v>690</v>
      </c>
      <c r="L1526" t="s">
        <v>2358</v>
      </c>
      <c r="M1526" t="s">
        <v>2359</v>
      </c>
      <c r="N1526" t="s">
        <v>85</v>
      </c>
      <c r="O1526" t="s">
        <v>85</v>
      </c>
      <c r="P1526">
        <v>3600</v>
      </c>
      <c r="Q1526" t="s">
        <v>693</v>
      </c>
      <c r="R1526" t="s">
        <v>75</v>
      </c>
      <c r="S1526" t="s">
        <v>170</v>
      </c>
      <c r="T1526" t="s">
        <v>187</v>
      </c>
      <c r="U1526" t="s">
        <v>157</v>
      </c>
      <c r="V1526" t="s">
        <v>157</v>
      </c>
      <c r="W1526" t="s">
        <v>10729</v>
      </c>
      <c r="X1526" t="s">
        <v>85</v>
      </c>
    </row>
    <row r="1527" spans="1:24">
      <c r="A1527" t="s">
        <v>9</v>
      </c>
      <c r="B1527" t="s">
        <v>10</v>
      </c>
      <c r="C1527" t="s">
        <v>963</v>
      </c>
      <c r="D1527" t="s">
        <v>117</v>
      </c>
      <c r="E1527" t="s">
        <v>118</v>
      </c>
      <c r="F1527" s="54">
        <v>41593</v>
      </c>
      <c r="G1527" t="s">
        <v>290</v>
      </c>
      <c r="I1527" t="s">
        <v>5724</v>
      </c>
      <c r="J1527" t="s">
        <v>132</v>
      </c>
      <c r="K1527" t="s">
        <v>5725</v>
      </c>
      <c r="L1527" t="s">
        <v>5726</v>
      </c>
      <c r="M1527" t="s">
        <v>5727</v>
      </c>
      <c r="N1527" t="s">
        <v>85</v>
      </c>
      <c r="O1527" t="s">
        <v>85</v>
      </c>
      <c r="P1527">
        <v>-11413.01</v>
      </c>
      <c r="Q1527" t="s">
        <v>5728</v>
      </c>
      <c r="R1527" t="s">
        <v>75</v>
      </c>
      <c r="W1527" t="s">
        <v>10729</v>
      </c>
      <c r="X1527" t="s">
        <v>85</v>
      </c>
    </row>
    <row r="1528" spans="1:24">
      <c r="A1528" t="s">
        <v>9</v>
      </c>
      <c r="B1528" t="s">
        <v>14</v>
      </c>
      <c r="C1528" t="s">
        <v>14</v>
      </c>
      <c r="D1528" t="s">
        <v>117</v>
      </c>
      <c r="E1528" t="s">
        <v>118</v>
      </c>
      <c r="F1528" s="54">
        <v>41596</v>
      </c>
      <c r="G1528" t="s">
        <v>119</v>
      </c>
      <c r="I1528" t="s">
        <v>2163</v>
      </c>
      <c r="J1528" t="s">
        <v>132</v>
      </c>
      <c r="K1528" t="s">
        <v>2164</v>
      </c>
      <c r="L1528" t="s">
        <v>2165</v>
      </c>
      <c r="M1528" t="s">
        <v>2166</v>
      </c>
      <c r="N1528" t="s">
        <v>85</v>
      </c>
      <c r="O1528" t="s">
        <v>85</v>
      </c>
      <c r="P1528">
        <v>2880</v>
      </c>
      <c r="Q1528" t="s">
        <v>2167</v>
      </c>
      <c r="R1528" t="s">
        <v>75</v>
      </c>
      <c r="S1528" t="s">
        <v>155</v>
      </c>
      <c r="T1528" t="s">
        <v>785</v>
      </c>
      <c r="U1528" t="s">
        <v>321</v>
      </c>
      <c r="V1528" t="s">
        <v>321</v>
      </c>
      <c r="W1528" t="s">
        <v>10729</v>
      </c>
      <c r="X1528" t="s">
        <v>85</v>
      </c>
    </row>
    <row r="1529" spans="1:24">
      <c r="A1529" t="s">
        <v>3</v>
      </c>
      <c r="B1529" t="s">
        <v>115</v>
      </c>
      <c r="C1529" t="s">
        <v>619</v>
      </c>
      <c r="D1529" t="s">
        <v>117</v>
      </c>
      <c r="E1529" t="s">
        <v>118</v>
      </c>
      <c r="F1529" s="54">
        <v>41592</v>
      </c>
      <c r="G1529" t="s">
        <v>290</v>
      </c>
      <c r="I1529" t="s">
        <v>620</v>
      </c>
      <c r="J1529" t="s">
        <v>73</v>
      </c>
      <c r="K1529" t="s">
        <v>621</v>
      </c>
      <c r="L1529" t="s">
        <v>622</v>
      </c>
      <c r="M1529" t="s">
        <v>623</v>
      </c>
      <c r="N1529" t="s">
        <v>85</v>
      </c>
      <c r="O1529" t="s">
        <v>85</v>
      </c>
      <c r="P1529">
        <v>38197.599999999999</v>
      </c>
      <c r="Q1529" t="s">
        <v>624</v>
      </c>
      <c r="R1529" t="s">
        <v>75</v>
      </c>
      <c r="W1529" t="s">
        <v>10729</v>
      </c>
      <c r="X1529" t="s">
        <v>85</v>
      </c>
    </row>
    <row r="1530" spans="1:24">
      <c r="A1530" t="s">
        <v>9</v>
      </c>
      <c r="B1530" t="s">
        <v>14</v>
      </c>
      <c r="C1530" t="s">
        <v>14</v>
      </c>
      <c r="D1530" t="s">
        <v>117</v>
      </c>
      <c r="E1530" t="s">
        <v>118</v>
      </c>
      <c r="F1530" s="54">
        <v>41596</v>
      </c>
      <c r="G1530" t="s">
        <v>119</v>
      </c>
      <c r="I1530" t="s">
        <v>2181</v>
      </c>
      <c r="J1530" t="s">
        <v>132</v>
      </c>
      <c r="K1530" t="s">
        <v>2182</v>
      </c>
      <c r="L1530" t="s">
        <v>238</v>
      </c>
      <c r="M1530" t="s">
        <v>76</v>
      </c>
      <c r="N1530" t="s">
        <v>85</v>
      </c>
      <c r="O1530" t="s">
        <v>85</v>
      </c>
      <c r="P1530">
        <v>182.6</v>
      </c>
      <c r="Q1530" t="s">
        <v>2183</v>
      </c>
      <c r="R1530" t="s">
        <v>75</v>
      </c>
      <c r="W1530" t="s">
        <v>10729</v>
      </c>
      <c r="X1530" t="s">
        <v>10737</v>
      </c>
    </row>
    <row r="1531" spans="1:24">
      <c r="A1531" t="s">
        <v>9</v>
      </c>
      <c r="B1531" t="s">
        <v>15</v>
      </c>
      <c r="C1531" t="s">
        <v>15</v>
      </c>
      <c r="D1531" t="s">
        <v>117</v>
      </c>
      <c r="E1531" t="s">
        <v>118</v>
      </c>
      <c r="F1531" s="54">
        <v>41600</v>
      </c>
      <c r="G1531" t="s">
        <v>72</v>
      </c>
      <c r="I1531" t="s">
        <v>3532</v>
      </c>
      <c r="J1531" t="s">
        <v>132</v>
      </c>
      <c r="K1531" t="s">
        <v>295</v>
      </c>
      <c r="L1531" t="s">
        <v>296</v>
      </c>
      <c r="M1531" t="s">
        <v>297</v>
      </c>
      <c r="N1531" t="s">
        <v>85</v>
      </c>
      <c r="O1531" t="s">
        <v>85</v>
      </c>
      <c r="P1531">
        <v>7202.3010999999997</v>
      </c>
      <c r="Q1531" t="s">
        <v>298</v>
      </c>
      <c r="R1531" t="s">
        <v>75</v>
      </c>
      <c r="W1531" t="s">
        <v>10729</v>
      </c>
      <c r="X1531" t="s">
        <v>85</v>
      </c>
    </row>
    <row r="1532" spans="1:24">
      <c r="A1532" t="s">
        <v>3</v>
      </c>
      <c r="B1532" t="s">
        <v>112</v>
      </c>
      <c r="C1532" t="s">
        <v>269</v>
      </c>
      <c r="D1532" t="s">
        <v>117</v>
      </c>
      <c r="E1532" t="s">
        <v>118</v>
      </c>
      <c r="F1532" s="54">
        <v>41599</v>
      </c>
      <c r="G1532" t="s">
        <v>72</v>
      </c>
      <c r="H1532" t="s">
        <v>2270</v>
      </c>
      <c r="I1532" t="s">
        <v>2271</v>
      </c>
      <c r="J1532" t="s">
        <v>73</v>
      </c>
      <c r="K1532" t="s">
        <v>2272</v>
      </c>
      <c r="L1532" t="s">
        <v>2273</v>
      </c>
      <c r="M1532" t="s">
        <v>2274</v>
      </c>
      <c r="N1532" t="s">
        <v>85</v>
      </c>
      <c r="O1532" t="s">
        <v>85</v>
      </c>
      <c r="P1532">
        <v>103.9967</v>
      </c>
      <c r="Q1532" t="s">
        <v>2275</v>
      </c>
      <c r="R1532" t="s">
        <v>75</v>
      </c>
      <c r="W1532" t="s">
        <v>10729</v>
      </c>
      <c r="X1532" t="s">
        <v>10737</v>
      </c>
    </row>
    <row r="1533" spans="1:24">
      <c r="A1533" t="s">
        <v>3</v>
      </c>
      <c r="B1533" t="s">
        <v>114</v>
      </c>
      <c r="C1533" t="s">
        <v>1613</v>
      </c>
      <c r="D1533" t="s">
        <v>117</v>
      </c>
      <c r="E1533" t="s">
        <v>118</v>
      </c>
      <c r="F1533" s="54">
        <v>41599</v>
      </c>
      <c r="G1533" t="s">
        <v>119</v>
      </c>
      <c r="I1533" t="s">
        <v>2301</v>
      </c>
      <c r="J1533" t="s">
        <v>73</v>
      </c>
      <c r="K1533" t="s">
        <v>2302</v>
      </c>
      <c r="L1533" t="s">
        <v>2303</v>
      </c>
      <c r="M1533" t="s">
        <v>2304</v>
      </c>
      <c r="N1533" t="s">
        <v>85</v>
      </c>
      <c r="O1533" t="s">
        <v>85</v>
      </c>
      <c r="P1533">
        <v>7707.1778000000004</v>
      </c>
      <c r="Q1533" t="s">
        <v>2305</v>
      </c>
      <c r="R1533" t="s">
        <v>75</v>
      </c>
      <c r="W1533" t="s">
        <v>10729</v>
      </c>
      <c r="X1533" t="s">
        <v>85</v>
      </c>
    </row>
    <row r="1534" spans="1:24">
      <c r="A1534" t="s">
        <v>3</v>
      </c>
      <c r="B1534" t="s">
        <v>112</v>
      </c>
      <c r="C1534" t="s">
        <v>269</v>
      </c>
      <c r="D1534" t="s">
        <v>117</v>
      </c>
      <c r="E1534" t="s">
        <v>118</v>
      </c>
      <c r="F1534" s="54">
        <v>41599</v>
      </c>
      <c r="G1534" t="s">
        <v>119</v>
      </c>
      <c r="I1534" t="s">
        <v>2265</v>
      </c>
      <c r="J1534" t="s">
        <v>73</v>
      </c>
      <c r="K1534" t="s">
        <v>2266</v>
      </c>
      <c r="L1534" t="s">
        <v>2267</v>
      </c>
      <c r="M1534" t="s">
        <v>2268</v>
      </c>
      <c r="N1534" t="s">
        <v>85</v>
      </c>
      <c r="O1534" t="s">
        <v>85</v>
      </c>
      <c r="P1534">
        <v>8669.3855000000003</v>
      </c>
      <c r="Q1534" t="s">
        <v>2269</v>
      </c>
      <c r="R1534" t="s">
        <v>75</v>
      </c>
      <c r="W1534" t="s">
        <v>10729</v>
      </c>
      <c r="X1534" t="s">
        <v>85</v>
      </c>
    </row>
    <row r="1535" spans="1:24">
      <c r="A1535" t="s">
        <v>9</v>
      </c>
      <c r="B1535" t="s">
        <v>14</v>
      </c>
      <c r="C1535" t="s">
        <v>14</v>
      </c>
      <c r="D1535" t="s">
        <v>117</v>
      </c>
      <c r="E1535" t="s">
        <v>118</v>
      </c>
      <c r="F1535" s="54">
        <v>41604</v>
      </c>
      <c r="G1535" t="s">
        <v>290</v>
      </c>
      <c r="H1535" t="s">
        <v>1227</v>
      </c>
      <c r="I1535" t="s">
        <v>3347</v>
      </c>
      <c r="J1535" t="s">
        <v>132</v>
      </c>
      <c r="K1535" t="s">
        <v>3348</v>
      </c>
      <c r="L1535" t="s">
        <v>3349</v>
      </c>
      <c r="M1535" t="s">
        <v>3350</v>
      </c>
      <c r="N1535" t="s">
        <v>85</v>
      </c>
      <c r="O1535" t="s">
        <v>85</v>
      </c>
      <c r="P1535">
        <v>43350</v>
      </c>
      <c r="Q1535" t="s">
        <v>3351</v>
      </c>
      <c r="R1535" t="s">
        <v>75</v>
      </c>
      <c r="S1535" t="s">
        <v>155</v>
      </c>
      <c r="T1535" t="s">
        <v>449</v>
      </c>
      <c r="U1535" t="s">
        <v>450</v>
      </c>
      <c r="V1535" t="s">
        <v>451</v>
      </c>
      <c r="W1535" t="s">
        <v>10730</v>
      </c>
      <c r="X1535" t="s">
        <v>85</v>
      </c>
    </row>
    <row r="1536" spans="1:24">
      <c r="A1536" t="s">
        <v>9</v>
      </c>
      <c r="B1536" t="s">
        <v>14</v>
      </c>
      <c r="C1536" t="s">
        <v>14</v>
      </c>
      <c r="D1536" t="s">
        <v>117</v>
      </c>
      <c r="E1536" t="s">
        <v>118</v>
      </c>
      <c r="F1536" s="54">
        <v>41604</v>
      </c>
      <c r="G1536" t="s">
        <v>290</v>
      </c>
      <c r="H1536" t="s">
        <v>1227</v>
      </c>
      <c r="I1536" t="s">
        <v>3347</v>
      </c>
      <c r="J1536" t="s">
        <v>132</v>
      </c>
      <c r="K1536" t="s">
        <v>3348</v>
      </c>
      <c r="L1536" t="s">
        <v>3349</v>
      </c>
      <c r="M1536" t="s">
        <v>3350</v>
      </c>
      <c r="N1536" t="s">
        <v>85</v>
      </c>
      <c r="O1536" t="s">
        <v>85</v>
      </c>
      <c r="P1536">
        <v>18360</v>
      </c>
      <c r="Q1536" t="s">
        <v>3351</v>
      </c>
      <c r="R1536" t="s">
        <v>75</v>
      </c>
      <c r="S1536" t="s">
        <v>155</v>
      </c>
      <c r="T1536" t="s">
        <v>449</v>
      </c>
      <c r="U1536" t="s">
        <v>450</v>
      </c>
      <c r="V1536" t="s">
        <v>451</v>
      </c>
      <c r="W1536" t="s">
        <v>10730</v>
      </c>
      <c r="X1536" t="s">
        <v>85</v>
      </c>
    </row>
    <row r="1537" spans="1:24">
      <c r="A1537" t="s">
        <v>9</v>
      </c>
      <c r="B1537" t="s">
        <v>14</v>
      </c>
      <c r="C1537" t="s">
        <v>14</v>
      </c>
      <c r="D1537" t="s">
        <v>117</v>
      </c>
      <c r="E1537" t="s">
        <v>118</v>
      </c>
      <c r="F1537" s="54">
        <v>41604</v>
      </c>
      <c r="G1537" t="s">
        <v>290</v>
      </c>
      <c r="H1537" t="s">
        <v>1227</v>
      </c>
      <c r="I1537" t="s">
        <v>3347</v>
      </c>
      <c r="J1537" t="s">
        <v>132</v>
      </c>
      <c r="K1537" t="s">
        <v>3348</v>
      </c>
      <c r="L1537" t="s">
        <v>3349</v>
      </c>
      <c r="M1537" t="s">
        <v>3350</v>
      </c>
      <c r="N1537" t="s">
        <v>85</v>
      </c>
      <c r="O1537" t="s">
        <v>85</v>
      </c>
      <c r="P1537">
        <v>9180</v>
      </c>
      <c r="Q1537" t="s">
        <v>3351</v>
      </c>
      <c r="R1537" t="s">
        <v>75</v>
      </c>
      <c r="S1537" t="s">
        <v>155</v>
      </c>
      <c r="T1537" t="s">
        <v>449</v>
      </c>
      <c r="U1537" t="s">
        <v>450</v>
      </c>
      <c r="V1537" t="s">
        <v>451</v>
      </c>
      <c r="W1537" t="s">
        <v>10730</v>
      </c>
      <c r="X1537" t="s">
        <v>85</v>
      </c>
    </row>
    <row r="1538" spans="1:24">
      <c r="A1538" t="s">
        <v>9</v>
      </c>
      <c r="B1538" t="s">
        <v>14</v>
      </c>
      <c r="C1538" t="s">
        <v>14</v>
      </c>
      <c r="D1538" t="s">
        <v>117</v>
      </c>
      <c r="E1538" t="s">
        <v>118</v>
      </c>
      <c r="F1538" s="54">
        <v>41604</v>
      </c>
      <c r="G1538" t="s">
        <v>119</v>
      </c>
      <c r="I1538" t="s">
        <v>3024</v>
      </c>
      <c r="J1538" t="s">
        <v>132</v>
      </c>
      <c r="K1538" t="s">
        <v>944</v>
      </c>
      <c r="L1538" t="s">
        <v>945</v>
      </c>
      <c r="M1538" t="s">
        <v>946</v>
      </c>
      <c r="N1538" t="s">
        <v>85</v>
      </c>
      <c r="O1538" t="s">
        <v>85</v>
      </c>
      <c r="P1538">
        <v>-113240</v>
      </c>
      <c r="Q1538" t="s">
        <v>947</v>
      </c>
      <c r="R1538" t="s">
        <v>75</v>
      </c>
      <c r="S1538" t="s">
        <v>155</v>
      </c>
      <c r="T1538" t="s">
        <v>156</v>
      </c>
      <c r="U1538" t="s">
        <v>179</v>
      </c>
      <c r="V1538" t="s">
        <v>180</v>
      </c>
      <c r="W1538" t="s">
        <v>10729</v>
      </c>
      <c r="X1538" t="s">
        <v>10737</v>
      </c>
    </row>
    <row r="1539" spans="1:24">
      <c r="A1539" t="s">
        <v>3</v>
      </c>
      <c r="B1539" t="s">
        <v>115</v>
      </c>
      <c r="C1539" t="s">
        <v>734</v>
      </c>
      <c r="D1539" t="s">
        <v>117</v>
      </c>
      <c r="E1539" t="s">
        <v>118</v>
      </c>
      <c r="F1539" s="54">
        <v>41591</v>
      </c>
      <c r="G1539" t="s">
        <v>290</v>
      </c>
      <c r="H1539" t="s">
        <v>735</v>
      </c>
      <c r="I1539" t="s">
        <v>736</v>
      </c>
      <c r="J1539" t="s">
        <v>73</v>
      </c>
      <c r="K1539" t="s">
        <v>737</v>
      </c>
      <c r="L1539" t="s">
        <v>738</v>
      </c>
      <c r="M1539" t="s">
        <v>739</v>
      </c>
      <c r="N1539" t="s">
        <v>85</v>
      </c>
      <c r="O1539" t="s">
        <v>85</v>
      </c>
      <c r="P1539">
        <v>1910.1413</v>
      </c>
      <c r="Q1539" t="s">
        <v>740</v>
      </c>
      <c r="R1539" t="s">
        <v>75</v>
      </c>
      <c r="W1539" t="s">
        <v>10729</v>
      </c>
      <c r="X1539" t="s">
        <v>85</v>
      </c>
    </row>
    <row r="1540" spans="1:24">
      <c r="A1540" t="s">
        <v>9</v>
      </c>
      <c r="B1540" t="s">
        <v>14</v>
      </c>
      <c r="C1540" t="s">
        <v>14</v>
      </c>
      <c r="D1540" t="s">
        <v>117</v>
      </c>
      <c r="E1540" t="s">
        <v>118</v>
      </c>
      <c r="F1540" s="54">
        <v>41604</v>
      </c>
      <c r="G1540" t="s">
        <v>119</v>
      </c>
      <c r="I1540" t="s">
        <v>3024</v>
      </c>
      <c r="J1540" t="s">
        <v>132</v>
      </c>
      <c r="K1540" t="s">
        <v>944</v>
      </c>
      <c r="L1540" t="s">
        <v>945</v>
      </c>
      <c r="M1540" t="s">
        <v>946</v>
      </c>
      <c r="N1540" t="s">
        <v>85</v>
      </c>
      <c r="O1540" t="s">
        <v>85</v>
      </c>
      <c r="P1540">
        <v>-5662</v>
      </c>
      <c r="Q1540" t="s">
        <v>947</v>
      </c>
      <c r="R1540" t="s">
        <v>75</v>
      </c>
      <c r="S1540" t="s">
        <v>155</v>
      </c>
      <c r="T1540" t="s">
        <v>156</v>
      </c>
      <c r="U1540" t="s">
        <v>179</v>
      </c>
      <c r="V1540" t="s">
        <v>180</v>
      </c>
      <c r="W1540" t="s">
        <v>10729</v>
      </c>
      <c r="X1540" t="s">
        <v>10737</v>
      </c>
    </row>
    <row r="1541" spans="1:24">
      <c r="A1541" t="s">
        <v>9</v>
      </c>
      <c r="B1541" t="s">
        <v>14</v>
      </c>
      <c r="C1541" t="s">
        <v>14</v>
      </c>
      <c r="D1541" t="s">
        <v>117</v>
      </c>
      <c r="E1541" t="s">
        <v>118</v>
      </c>
      <c r="F1541" s="54">
        <v>41604</v>
      </c>
      <c r="G1541" t="s">
        <v>119</v>
      </c>
      <c r="I1541" t="s">
        <v>3045</v>
      </c>
      <c r="J1541" t="s">
        <v>132</v>
      </c>
      <c r="K1541" t="s">
        <v>944</v>
      </c>
      <c r="L1541" t="s">
        <v>945</v>
      </c>
      <c r="M1541" t="s">
        <v>946</v>
      </c>
      <c r="N1541" t="s">
        <v>85</v>
      </c>
      <c r="O1541" t="s">
        <v>85</v>
      </c>
      <c r="P1541">
        <v>5662</v>
      </c>
      <c r="Q1541" t="s">
        <v>947</v>
      </c>
      <c r="R1541" t="s">
        <v>75</v>
      </c>
      <c r="S1541" t="s">
        <v>155</v>
      </c>
      <c r="T1541" t="s">
        <v>156</v>
      </c>
      <c r="U1541" t="s">
        <v>179</v>
      </c>
      <c r="V1541" t="s">
        <v>180</v>
      </c>
      <c r="W1541" t="s">
        <v>10731</v>
      </c>
      <c r="X1541" t="s">
        <v>10737</v>
      </c>
    </row>
    <row r="1542" spans="1:24">
      <c r="A1542" t="s">
        <v>9</v>
      </c>
      <c r="B1542" t="s">
        <v>14</v>
      </c>
      <c r="C1542" t="s">
        <v>14</v>
      </c>
      <c r="D1542" t="s">
        <v>117</v>
      </c>
      <c r="E1542" t="s">
        <v>118</v>
      </c>
      <c r="F1542" s="54">
        <v>41604</v>
      </c>
      <c r="G1542" t="s">
        <v>119</v>
      </c>
      <c r="I1542" t="s">
        <v>3045</v>
      </c>
      <c r="J1542" t="s">
        <v>132</v>
      </c>
      <c r="K1542" t="s">
        <v>944</v>
      </c>
      <c r="L1542" t="s">
        <v>945</v>
      </c>
      <c r="M1542" t="s">
        <v>946</v>
      </c>
      <c r="N1542" t="s">
        <v>85</v>
      </c>
      <c r="O1542" t="s">
        <v>85</v>
      </c>
      <c r="P1542">
        <v>5662</v>
      </c>
      <c r="Q1542" t="s">
        <v>947</v>
      </c>
      <c r="R1542" t="s">
        <v>75</v>
      </c>
      <c r="S1542" t="s">
        <v>155</v>
      </c>
      <c r="T1542" t="s">
        <v>156</v>
      </c>
      <c r="U1542" t="s">
        <v>179</v>
      </c>
      <c r="V1542" t="s">
        <v>180</v>
      </c>
      <c r="W1542" t="s">
        <v>10731</v>
      </c>
      <c r="X1542" t="s">
        <v>10737</v>
      </c>
    </row>
    <row r="1543" spans="1:24">
      <c r="A1543" t="s">
        <v>9</v>
      </c>
      <c r="B1543" t="s">
        <v>14</v>
      </c>
      <c r="C1543" t="s">
        <v>14</v>
      </c>
      <c r="D1543" t="s">
        <v>117</v>
      </c>
      <c r="E1543" t="s">
        <v>118</v>
      </c>
      <c r="F1543" s="54">
        <v>41604</v>
      </c>
      <c r="G1543" t="s">
        <v>119</v>
      </c>
      <c r="I1543" t="s">
        <v>3045</v>
      </c>
      <c r="J1543" t="s">
        <v>132</v>
      </c>
      <c r="K1543" t="s">
        <v>944</v>
      </c>
      <c r="L1543" t="s">
        <v>945</v>
      </c>
      <c r="M1543" t="s">
        <v>946</v>
      </c>
      <c r="N1543" t="s">
        <v>85</v>
      </c>
      <c r="O1543" t="s">
        <v>85</v>
      </c>
      <c r="P1543">
        <v>11325</v>
      </c>
      <c r="Q1543" t="s">
        <v>947</v>
      </c>
      <c r="R1543" t="s">
        <v>75</v>
      </c>
      <c r="S1543" t="s">
        <v>155</v>
      </c>
      <c r="T1543" t="s">
        <v>156</v>
      </c>
      <c r="U1543" t="s">
        <v>179</v>
      </c>
      <c r="V1543" t="s">
        <v>180</v>
      </c>
      <c r="W1543" t="s">
        <v>10731</v>
      </c>
      <c r="X1543" t="s">
        <v>10737</v>
      </c>
    </row>
    <row r="1544" spans="1:24">
      <c r="A1544" t="s">
        <v>9</v>
      </c>
      <c r="B1544" t="s">
        <v>14</v>
      </c>
      <c r="C1544" t="s">
        <v>14</v>
      </c>
      <c r="D1544" t="s">
        <v>117</v>
      </c>
      <c r="E1544" t="s">
        <v>118</v>
      </c>
      <c r="F1544" s="54">
        <v>41604</v>
      </c>
      <c r="G1544" t="s">
        <v>119</v>
      </c>
      <c r="I1544" t="s">
        <v>3024</v>
      </c>
      <c r="J1544" t="s">
        <v>132</v>
      </c>
      <c r="K1544" t="s">
        <v>944</v>
      </c>
      <c r="L1544" t="s">
        <v>945</v>
      </c>
      <c r="M1544" t="s">
        <v>946</v>
      </c>
      <c r="N1544" t="s">
        <v>85</v>
      </c>
      <c r="O1544" t="s">
        <v>85</v>
      </c>
      <c r="P1544">
        <v>-11325</v>
      </c>
      <c r="Q1544" t="s">
        <v>947</v>
      </c>
      <c r="R1544" t="s">
        <v>75</v>
      </c>
      <c r="S1544" t="s">
        <v>155</v>
      </c>
      <c r="T1544" t="s">
        <v>156</v>
      </c>
      <c r="U1544" t="s">
        <v>179</v>
      </c>
      <c r="V1544" t="s">
        <v>180</v>
      </c>
      <c r="W1544" t="s">
        <v>10729</v>
      </c>
      <c r="X1544" t="s">
        <v>10737</v>
      </c>
    </row>
    <row r="1545" spans="1:24">
      <c r="A1545" t="s">
        <v>9</v>
      </c>
      <c r="B1545" t="s">
        <v>14</v>
      </c>
      <c r="C1545" t="s">
        <v>14</v>
      </c>
      <c r="D1545" t="s">
        <v>117</v>
      </c>
      <c r="E1545" t="s">
        <v>118</v>
      </c>
      <c r="F1545" s="54">
        <v>41604</v>
      </c>
      <c r="G1545" t="s">
        <v>119</v>
      </c>
      <c r="I1545" t="s">
        <v>3045</v>
      </c>
      <c r="J1545" t="s">
        <v>132</v>
      </c>
      <c r="K1545" t="s">
        <v>944</v>
      </c>
      <c r="L1545" t="s">
        <v>945</v>
      </c>
      <c r="M1545" t="s">
        <v>946</v>
      </c>
      <c r="N1545" t="s">
        <v>85</v>
      </c>
      <c r="O1545" t="s">
        <v>85</v>
      </c>
      <c r="P1545">
        <v>2831</v>
      </c>
      <c r="Q1545" t="s">
        <v>947</v>
      </c>
      <c r="R1545" t="s">
        <v>75</v>
      </c>
      <c r="S1545" t="s">
        <v>155</v>
      </c>
      <c r="T1545" t="s">
        <v>156</v>
      </c>
      <c r="U1545" t="s">
        <v>179</v>
      </c>
      <c r="V1545" t="s">
        <v>180</v>
      </c>
      <c r="W1545" t="s">
        <v>10731</v>
      </c>
      <c r="X1545" t="s">
        <v>10737</v>
      </c>
    </row>
    <row r="1546" spans="1:24">
      <c r="A1546" t="s">
        <v>9</v>
      </c>
      <c r="B1546" t="s">
        <v>14</v>
      </c>
      <c r="C1546" t="s">
        <v>14</v>
      </c>
      <c r="D1546" t="s">
        <v>117</v>
      </c>
      <c r="E1546" t="s">
        <v>118</v>
      </c>
      <c r="F1546" s="54">
        <v>41592</v>
      </c>
      <c r="G1546" t="s">
        <v>72</v>
      </c>
      <c r="I1546" t="s">
        <v>676</v>
      </c>
      <c r="J1546" t="s">
        <v>132</v>
      </c>
      <c r="K1546" t="s">
        <v>677</v>
      </c>
      <c r="L1546" t="s">
        <v>678</v>
      </c>
      <c r="M1546" t="s">
        <v>679</v>
      </c>
      <c r="N1546" t="s">
        <v>85</v>
      </c>
      <c r="O1546" t="s">
        <v>85</v>
      </c>
      <c r="P1546">
        <v>11442.5</v>
      </c>
      <c r="Q1546" t="s">
        <v>680</v>
      </c>
      <c r="R1546" t="s">
        <v>75</v>
      </c>
      <c r="S1546" t="s">
        <v>155</v>
      </c>
      <c r="T1546" t="s">
        <v>201</v>
      </c>
      <c r="U1546" t="s">
        <v>202</v>
      </c>
      <c r="V1546" t="s">
        <v>202</v>
      </c>
      <c r="W1546" t="s">
        <v>10729</v>
      </c>
      <c r="X1546" t="s">
        <v>85</v>
      </c>
    </row>
    <row r="1547" spans="1:24">
      <c r="A1547" t="s">
        <v>9</v>
      </c>
      <c r="B1547" t="s">
        <v>14</v>
      </c>
      <c r="C1547" t="s">
        <v>14</v>
      </c>
      <c r="D1547" t="s">
        <v>117</v>
      </c>
      <c r="E1547" t="s">
        <v>118</v>
      </c>
      <c r="F1547" s="54">
        <v>41604</v>
      </c>
      <c r="G1547" t="s">
        <v>119</v>
      </c>
      <c r="I1547" t="s">
        <v>3024</v>
      </c>
      <c r="J1547" t="s">
        <v>132</v>
      </c>
      <c r="K1547" t="s">
        <v>944</v>
      </c>
      <c r="L1547" t="s">
        <v>945</v>
      </c>
      <c r="M1547" t="s">
        <v>946</v>
      </c>
      <c r="N1547" t="s">
        <v>85</v>
      </c>
      <c r="O1547" t="s">
        <v>85</v>
      </c>
      <c r="P1547">
        <v>-2831</v>
      </c>
      <c r="Q1547" t="s">
        <v>947</v>
      </c>
      <c r="R1547" t="s">
        <v>75</v>
      </c>
      <c r="S1547" t="s">
        <v>155</v>
      </c>
      <c r="T1547" t="s">
        <v>156</v>
      </c>
      <c r="U1547" t="s">
        <v>179</v>
      </c>
      <c r="V1547" t="s">
        <v>180</v>
      </c>
      <c r="W1547" t="s">
        <v>10729</v>
      </c>
      <c r="X1547" t="s">
        <v>10737</v>
      </c>
    </row>
    <row r="1548" spans="1:24">
      <c r="A1548" t="s">
        <v>9</v>
      </c>
      <c r="B1548" t="s">
        <v>14</v>
      </c>
      <c r="C1548" t="s">
        <v>14</v>
      </c>
      <c r="D1548" t="s">
        <v>117</v>
      </c>
      <c r="E1548" t="s">
        <v>118</v>
      </c>
      <c r="F1548" s="54">
        <v>41592</v>
      </c>
      <c r="G1548" t="s">
        <v>72</v>
      </c>
      <c r="I1548" t="s">
        <v>711</v>
      </c>
      <c r="J1548" t="s">
        <v>132</v>
      </c>
      <c r="K1548" t="s">
        <v>712</v>
      </c>
      <c r="L1548" t="s">
        <v>713</v>
      </c>
      <c r="M1548" t="s">
        <v>714</v>
      </c>
      <c r="N1548" t="s">
        <v>85</v>
      </c>
      <c r="O1548" t="s">
        <v>85</v>
      </c>
      <c r="P1548">
        <v>24990.48</v>
      </c>
      <c r="Q1548" t="s">
        <v>715</v>
      </c>
      <c r="R1548" t="s">
        <v>75</v>
      </c>
      <c r="W1548" t="s">
        <v>10729</v>
      </c>
      <c r="X1548" t="s">
        <v>85</v>
      </c>
    </row>
    <row r="1549" spans="1:24">
      <c r="A1549" t="s">
        <v>9</v>
      </c>
      <c r="B1549" t="s">
        <v>14</v>
      </c>
      <c r="C1549" t="s">
        <v>14</v>
      </c>
      <c r="D1549" t="s">
        <v>117</v>
      </c>
      <c r="E1549" t="s">
        <v>118</v>
      </c>
      <c r="F1549" s="54">
        <v>41604</v>
      </c>
      <c r="G1549" t="s">
        <v>119</v>
      </c>
      <c r="I1549" t="s">
        <v>3024</v>
      </c>
      <c r="J1549" t="s">
        <v>132</v>
      </c>
      <c r="K1549" t="s">
        <v>944</v>
      </c>
      <c r="L1549" t="s">
        <v>945</v>
      </c>
      <c r="M1549" t="s">
        <v>946</v>
      </c>
      <c r="N1549" t="s">
        <v>85</v>
      </c>
      <c r="O1549" t="s">
        <v>85</v>
      </c>
      <c r="P1549">
        <v>-12262.65</v>
      </c>
      <c r="Q1549" t="s">
        <v>947</v>
      </c>
      <c r="R1549" t="s">
        <v>75</v>
      </c>
      <c r="S1549" t="s">
        <v>155</v>
      </c>
      <c r="T1549" t="s">
        <v>156</v>
      </c>
      <c r="U1549" t="s">
        <v>179</v>
      </c>
      <c r="V1549" t="s">
        <v>180</v>
      </c>
      <c r="W1549" t="s">
        <v>10729</v>
      </c>
      <c r="X1549" t="s">
        <v>10737</v>
      </c>
    </row>
    <row r="1550" spans="1:24">
      <c r="A1550" t="s">
        <v>9</v>
      </c>
      <c r="B1550" t="s">
        <v>14</v>
      </c>
      <c r="C1550" t="s">
        <v>14</v>
      </c>
      <c r="D1550" t="s">
        <v>117</v>
      </c>
      <c r="E1550" t="s">
        <v>118</v>
      </c>
      <c r="F1550" s="54">
        <v>41604</v>
      </c>
      <c r="G1550" t="s">
        <v>119</v>
      </c>
      <c r="I1550" t="s">
        <v>3024</v>
      </c>
      <c r="J1550" t="s">
        <v>132</v>
      </c>
      <c r="K1550" t="s">
        <v>944</v>
      </c>
      <c r="L1550" t="s">
        <v>945</v>
      </c>
      <c r="M1550" t="s">
        <v>946</v>
      </c>
      <c r="N1550" t="s">
        <v>85</v>
      </c>
      <c r="O1550" t="s">
        <v>85</v>
      </c>
      <c r="P1550">
        <v>-5662</v>
      </c>
      <c r="Q1550" t="s">
        <v>947</v>
      </c>
      <c r="R1550" t="s">
        <v>75</v>
      </c>
      <c r="S1550" t="s">
        <v>155</v>
      </c>
      <c r="T1550" t="s">
        <v>156</v>
      </c>
      <c r="U1550" t="s">
        <v>179</v>
      </c>
      <c r="V1550" t="s">
        <v>180</v>
      </c>
      <c r="W1550" t="s">
        <v>10729</v>
      </c>
      <c r="X1550" t="s">
        <v>10737</v>
      </c>
    </row>
    <row r="1551" spans="1:24">
      <c r="A1551" t="s">
        <v>9</v>
      </c>
      <c r="B1551" t="s">
        <v>14</v>
      </c>
      <c r="C1551" t="s">
        <v>14</v>
      </c>
      <c r="D1551" t="s">
        <v>117</v>
      </c>
      <c r="E1551" t="s">
        <v>118</v>
      </c>
      <c r="F1551" s="54">
        <v>41592</v>
      </c>
      <c r="G1551" t="s">
        <v>72</v>
      </c>
      <c r="I1551" t="s">
        <v>708</v>
      </c>
      <c r="J1551" t="s">
        <v>132</v>
      </c>
      <c r="K1551" t="s">
        <v>709</v>
      </c>
      <c r="L1551" t="s">
        <v>658</v>
      </c>
      <c r="M1551" t="s">
        <v>659</v>
      </c>
      <c r="N1551" t="s">
        <v>85</v>
      </c>
      <c r="O1551" t="s">
        <v>85</v>
      </c>
      <c r="P1551">
        <v>1251.8</v>
      </c>
      <c r="Q1551" t="s">
        <v>710</v>
      </c>
      <c r="R1551" t="s">
        <v>75</v>
      </c>
      <c r="S1551" t="s">
        <v>215</v>
      </c>
      <c r="T1551" t="s">
        <v>661</v>
      </c>
      <c r="U1551" t="s">
        <v>179</v>
      </c>
      <c r="V1551" t="s">
        <v>179</v>
      </c>
      <c r="W1551" t="s">
        <v>10729</v>
      </c>
      <c r="X1551" t="s">
        <v>85</v>
      </c>
    </row>
    <row r="1552" spans="1:24">
      <c r="A1552" t="s">
        <v>9</v>
      </c>
      <c r="B1552" t="s">
        <v>14</v>
      </c>
      <c r="C1552" t="s">
        <v>14</v>
      </c>
      <c r="D1552" t="s">
        <v>117</v>
      </c>
      <c r="E1552" t="s">
        <v>118</v>
      </c>
      <c r="F1552" s="54">
        <v>41604</v>
      </c>
      <c r="G1552" t="s">
        <v>119</v>
      </c>
      <c r="I1552" t="s">
        <v>3045</v>
      </c>
      <c r="J1552" t="s">
        <v>132</v>
      </c>
      <c r="K1552" t="s">
        <v>944</v>
      </c>
      <c r="L1552" t="s">
        <v>945</v>
      </c>
      <c r="M1552" t="s">
        <v>946</v>
      </c>
      <c r="N1552" t="s">
        <v>85</v>
      </c>
      <c r="O1552" t="s">
        <v>85</v>
      </c>
      <c r="P1552">
        <v>12262.65</v>
      </c>
      <c r="Q1552" t="s">
        <v>947</v>
      </c>
      <c r="R1552" t="s">
        <v>75</v>
      </c>
      <c r="S1552" t="s">
        <v>155</v>
      </c>
      <c r="T1552" t="s">
        <v>156</v>
      </c>
      <c r="U1552" t="s">
        <v>179</v>
      </c>
      <c r="V1552" t="s">
        <v>180</v>
      </c>
      <c r="W1552" t="s">
        <v>10731</v>
      </c>
      <c r="X1552" t="s">
        <v>10737</v>
      </c>
    </row>
    <row r="1553" spans="1:24">
      <c r="A1553" t="s">
        <v>9</v>
      </c>
      <c r="B1553" t="s">
        <v>14</v>
      </c>
      <c r="C1553" t="s">
        <v>14</v>
      </c>
      <c r="D1553" t="s">
        <v>117</v>
      </c>
      <c r="E1553" t="s">
        <v>118</v>
      </c>
      <c r="F1553" s="54">
        <v>41604</v>
      </c>
      <c r="G1553" t="s">
        <v>119</v>
      </c>
      <c r="I1553" t="s">
        <v>3024</v>
      </c>
      <c r="J1553" t="s">
        <v>132</v>
      </c>
      <c r="K1553" t="s">
        <v>944</v>
      </c>
      <c r="L1553" t="s">
        <v>945</v>
      </c>
      <c r="M1553" t="s">
        <v>946</v>
      </c>
      <c r="N1553" t="s">
        <v>85</v>
      </c>
      <c r="O1553" t="s">
        <v>85</v>
      </c>
      <c r="P1553">
        <v>-8670</v>
      </c>
      <c r="Q1553" t="s">
        <v>947</v>
      </c>
      <c r="R1553" t="s">
        <v>75</v>
      </c>
      <c r="S1553" t="s">
        <v>155</v>
      </c>
      <c r="T1553" t="s">
        <v>156</v>
      </c>
      <c r="U1553" t="s">
        <v>179</v>
      </c>
      <c r="V1553" t="s">
        <v>180</v>
      </c>
      <c r="W1553" t="s">
        <v>10729</v>
      </c>
      <c r="X1553" t="s">
        <v>10737</v>
      </c>
    </row>
    <row r="1554" spans="1:24">
      <c r="A1554" t="s">
        <v>9</v>
      </c>
      <c r="B1554" t="s">
        <v>14</v>
      </c>
      <c r="C1554" t="s">
        <v>14</v>
      </c>
      <c r="D1554" t="s">
        <v>117</v>
      </c>
      <c r="E1554" t="s">
        <v>118</v>
      </c>
      <c r="F1554" s="54">
        <v>41604</v>
      </c>
      <c r="G1554" t="s">
        <v>119</v>
      </c>
      <c r="I1554" t="s">
        <v>3045</v>
      </c>
      <c r="J1554" t="s">
        <v>132</v>
      </c>
      <c r="K1554" t="s">
        <v>944</v>
      </c>
      <c r="L1554" t="s">
        <v>945</v>
      </c>
      <c r="M1554" t="s">
        <v>946</v>
      </c>
      <c r="N1554" t="s">
        <v>85</v>
      </c>
      <c r="O1554" t="s">
        <v>85</v>
      </c>
      <c r="P1554">
        <v>5662</v>
      </c>
      <c r="Q1554" t="s">
        <v>947</v>
      </c>
      <c r="R1554" t="s">
        <v>75</v>
      </c>
      <c r="S1554" t="s">
        <v>155</v>
      </c>
      <c r="T1554" t="s">
        <v>156</v>
      </c>
      <c r="U1554" t="s">
        <v>179</v>
      </c>
      <c r="V1554" t="s">
        <v>180</v>
      </c>
      <c r="W1554" t="s">
        <v>10731</v>
      </c>
      <c r="X1554" t="s">
        <v>10737</v>
      </c>
    </row>
    <row r="1555" spans="1:24">
      <c r="A1555" t="s">
        <v>9</v>
      </c>
      <c r="B1555" t="s">
        <v>14</v>
      </c>
      <c r="C1555" t="s">
        <v>14</v>
      </c>
      <c r="D1555" t="s">
        <v>117</v>
      </c>
      <c r="E1555" t="s">
        <v>118</v>
      </c>
      <c r="F1555" s="54">
        <v>41592</v>
      </c>
      <c r="G1555" t="s">
        <v>72</v>
      </c>
      <c r="I1555" t="s">
        <v>681</v>
      </c>
      <c r="J1555" t="s">
        <v>132</v>
      </c>
      <c r="K1555" t="s">
        <v>682</v>
      </c>
      <c r="L1555" t="s">
        <v>683</v>
      </c>
      <c r="M1555" t="s">
        <v>684</v>
      </c>
      <c r="N1555" t="s">
        <v>85</v>
      </c>
      <c r="O1555" t="s">
        <v>85</v>
      </c>
      <c r="P1555">
        <v>1850</v>
      </c>
      <c r="Q1555" t="s">
        <v>685</v>
      </c>
      <c r="R1555" t="s">
        <v>75</v>
      </c>
      <c r="W1555" t="s">
        <v>10729</v>
      </c>
      <c r="X1555" t="s">
        <v>85</v>
      </c>
    </row>
    <row r="1556" spans="1:24">
      <c r="A1556" t="s">
        <v>9</v>
      </c>
      <c r="B1556" t="s">
        <v>14</v>
      </c>
      <c r="C1556" t="s">
        <v>14</v>
      </c>
      <c r="D1556" t="s">
        <v>117</v>
      </c>
      <c r="E1556" t="s">
        <v>118</v>
      </c>
      <c r="F1556" s="54">
        <v>41592</v>
      </c>
      <c r="G1556" t="s">
        <v>72</v>
      </c>
      <c r="H1556" t="s">
        <v>208</v>
      </c>
      <c r="I1556" t="s">
        <v>667</v>
      </c>
      <c r="J1556" t="s">
        <v>132</v>
      </c>
      <c r="K1556" t="s">
        <v>668</v>
      </c>
      <c r="L1556" t="s">
        <v>211</v>
      </c>
      <c r="M1556" t="s">
        <v>212</v>
      </c>
      <c r="N1556" t="s">
        <v>213</v>
      </c>
      <c r="O1556" t="s">
        <v>85</v>
      </c>
      <c r="P1556">
        <v>87.1</v>
      </c>
      <c r="Q1556" t="s">
        <v>669</v>
      </c>
      <c r="R1556" t="s">
        <v>75</v>
      </c>
      <c r="S1556" t="s">
        <v>215</v>
      </c>
      <c r="T1556" t="s">
        <v>216</v>
      </c>
      <c r="U1556" t="s">
        <v>179</v>
      </c>
      <c r="V1556" t="s">
        <v>179</v>
      </c>
      <c r="W1556" t="s">
        <v>10729</v>
      </c>
      <c r="X1556" t="s">
        <v>85</v>
      </c>
    </row>
    <row r="1557" spans="1:24">
      <c r="A1557" t="s">
        <v>9</v>
      </c>
      <c r="B1557" t="s">
        <v>14</v>
      </c>
      <c r="C1557" t="s">
        <v>14</v>
      </c>
      <c r="D1557" t="s">
        <v>117</v>
      </c>
      <c r="E1557" t="s">
        <v>118</v>
      </c>
      <c r="F1557" s="54">
        <v>41604</v>
      </c>
      <c r="G1557" t="s">
        <v>119</v>
      </c>
      <c r="I1557" t="s">
        <v>3045</v>
      </c>
      <c r="J1557" t="s">
        <v>132</v>
      </c>
      <c r="K1557" t="s">
        <v>944</v>
      </c>
      <c r="L1557" t="s">
        <v>945</v>
      </c>
      <c r="M1557" t="s">
        <v>946</v>
      </c>
      <c r="N1557" t="s">
        <v>85</v>
      </c>
      <c r="O1557" t="s">
        <v>85</v>
      </c>
      <c r="P1557">
        <v>8670</v>
      </c>
      <c r="Q1557" t="s">
        <v>947</v>
      </c>
      <c r="R1557" t="s">
        <v>75</v>
      </c>
      <c r="S1557" t="s">
        <v>155</v>
      </c>
      <c r="T1557" t="s">
        <v>156</v>
      </c>
      <c r="U1557" t="s">
        <v>179</v>
      </c>
      <c r="V1557" t="s">
        <v>180</v>
      </c>
      <c r="W1557" t="s">
        <v>10731</v>
      </c>
      <c r="X1557" t="s">
        <v>10737</v>
      </c>
    </row>
    <row r="1558" spans="1:24">
      <c r="A1558" t="s">
        <v>9</v>
      </c>
      <c r="B1558" t="s">
        <v>14</v>
      </c>
      <c r="C1558" t="s">
        <v>14</v>
      </c>
      <c r="D1558" t="s">
        <v>117</v>
      </c>
      <c r="E1558" t="s">
        <v>118</v>
      </c>
      <c r="F1558" s="54">
        <v>41604</v>
      </c>
      <c r="G1558" t="s">
        <v>119</v>
      </c>
      <c r="I1558" t="s">
        <v>3045</v>
      </c>
      <c r="J1558" t="s">
        <v>132</v>
      </c>
      <c r="K1558" t="s">
        <v>944</v>
      </c>
      <c r="L1558" t="s">
        <v>945</v>
      </c>
      <c r="M1558" t="s">
        <v>946</v>
      </c>
      <c r="N1558" t="s">
        <v>85</v>
      </c>
      <c r="O1558" t="s">
        <v>85</v>
      </c>
      <c r="P1558">
        <v>5662</v>
      </c>
      <c r="Q1558" t="s">
        <v>947</v>
      </c>
      <c r="R1558" t="s">
        <v>75</v>
      </c>
      <c r="S1558" t="s">
        <v>155</v>
      </c>
      <c r="T1558" t="s">
        <v>156</v>
      </c>
      <c r="U1558" t="s">
        <v>179</v>
      </c>
      <c r="V1558" t="s">
        <v>180</v>
      </c>
      <c r="W1558" t="s">
        <v>10731</v>
      </c>
      <c r="X1558" t="s">
        <v>10737</v>
      </c>
    </row>
    <row r="1559" spans="1:24">
      <c r="A1559" t="s">
        <v>9</v>
      </c>
      <c r="B1559" t="s">
        <v>14</v>
      </c>
      <c r="C1559" t="s">
        <v>14</v>
      </c>
      <c r="D1559" t="s">
        <v>117</v>
      </c>
      <c r="E1559" t="s">
        <v>118</v>
      </c>
      <c r="F1559" s="54">
        <v>41604</v>
      </c>
      <c r="G1559" t="s">
        <v>119</v>
      </c>
      <c r="I1559" t="s">
        <v>3024</v>
      </c>
      <c r="J1559" t="s">
        <v>132</v>
      </c>
      <c r="K1559" t="s">
        <v>944</v>
      </c>
      <c r="L1559" t="s">
        <v>945</v>
      </c>
      <c r="M1559" t="s">
        <v>946</v>
      </c>
      <c r="N1559" t="s">
        <v>85</v>
      </c>
      <c r="O1559" t="s">
        <v>85</v>
      </c>
      <c r="P1559">
        <v>-5662</v>
      </c>
      <c r="Q1559" t="s">
        <v>947</v>
      </c>
      <c r="R1559" t="s">
        <v>75</v>
      </c>
      <c r="S1559" t="s">
        <v>155</v>
      </c>
      <c r="T1559" t="s">
        <v>156</v>
      </c>
      <c r="U1559" t="s">
        <v>179</v>
      </c>
      <c r="V1559" t="s">
        <v>180</v>
      </c>
      <c r="W1559" t="s">
        <v>10729</v>
      </c>
      <c r="X1559" t="s">
        <v>10737</v>
      </c>
    </row>
    <row r="1560" spans="1:24">
      <c r="A1560" t="s">
        <v>9</v>
      </c>
      <c r="B1560" t="s">
        <v>14</v>
      </c>
      <c r="C1560" t="s">
        <v>14</v>
      </c>
      <c r="D1560" t="s">
        <v>117</v>
      </c>
      <c r="E1560" t="s">
        <v>118</v>
      </c>
      <c r="F1560" s="54">
        <v>41592</v>
      </c>
      <c r="G1560" t="s">
        <v>290</v>
      </c>
      <c r="I1560" t="s">
        <v>694</v>
      </c>
      <c r="J1560" t="s">
        <v>132</v>
      </c>
      <c r="K1560" t="s">
        <v>695</v>
      </c>
      <c r="L1560" t="s">
        <v>4455</v>
      </c>
      <c r="M1560" t="s">
        <v>4456</v>
      </c>
      <c r="N1560" t="s">
        <v>85</v>
      </c>
      <c r="O1560" t="s">
        <v>85</v>
      </c>
      <c r="P1560">
        <v>29750</v>
      </c>
      <c r="Q1560" t="s">
        <v>696</v>
      </c>
      <c r="R1560" t="s">
        <v>75</v>
      </c>
      <c r="W1560" t="s">
        <v>10730</v>
      </c>
      <c r="X1560" t="s">
        <v>85</v>
      </c>
    </row>
    <row r="1561" spans="1:24">
      <c r="A1561" t="s">
        <v>9</v>
      </c>
      <c r="B1561" t="s">
        <v>14</v>
      </c>
      <c r="C1561" t="s">
        <v>14</v>
      </c>
      <c r="D1561" t="s">
        <v>117</v>
      </c>
      <c r="E1561" t="s">
        <v>118</v>
      </c>
      <c r="F1561" s="54">
        <v>41604</v>
      </c>
      <c r="G1561" t="s">
        <v>119</v>
      </c>
      <c r="I1561" t="s">
        <v>3045</v>
      </c>
      <c r="J1561" t="s">
        <v>132</v>
      </c>
      <c r="K1561" t="s">
        <v>944</v>
      </c>
      <c r="L1561" t="s">
        <v>945</v>
      </c>
      <c r="M1561" t="s">
        <v>946</v>
      </c>
      <c r="N1561" t="s">
        <v>85</v>
      </c>
      <c r="O1561" t="s">
        <v>85</v>
      </c>
      <c r="P1561">
        <v>5662</v>
      </c>
      <c r="Q1561" t="s">
        <v>947</v>
      </c>
      <c r="R1561" t="s">
        <v>75</v>
      </c>
      <c r="S1561" t="s">
        <v>155</v>
      </c>
      <c r="T1561" t="s">
        <v>156</v>
      </c>
      <c r="U1561" t="s">
        <v>179</v>
      </c>
      <c r="V1561" t="s">
        <v>180</v>
      </c>
      <c r="W1561" t="s">
        <v>10731</v>
      </c>
      <c r="X1561" t="s">
        <v>10737</v>
      </c>
    </row>
    <row r="1562" spans="1:24">
      <c r="A1562" t="s">
        <v>9</v>
      </c>
      <c r="B1562" t="s">
        <v>14</v>
      </c>
      <c r="C1562" t="s">
        <v>14</v>
      </c>
      <c r="D1562" t="s">
        <v>117</v>
      </c>
      <c r="E1562" t="s">
        <v>118</v>
      </c>
      <c r="F1562" s="54">
        <v>41604</v>
      </c>
      <c r="G1562" t="s">
        <v>119</v>
      </c>
      <c r="I1562" t="s">
        <v>3024</v>
      </c>
      <c r="J1562" t="s">
        <v>132</v>
      </c>
      <c r="K1562" t="s">
        <v>944</v>
      </c>
      <c r="L1562" t="s">
        <v>945</v>
      </c>
      <c r="M1562" t="s">
        <v>946</v>
      </c>
      <c r="N1562" t="s">
        <v>85</v>
      </c>
      <c r="O1562" t="s">
        <v>85</v>
      </c>
      <c r="P1562">
        <v>-5662</v>
      </c>
      <c r="Q1562" t="s">
        <v>947</v>
      </c>
      <c r="R1562" t="s">
        <v>75</v>
      </c>
      <c r="S1562" t="s">
        <v>155</v>
      </c>
      <c r="T1562" t="s">
        <v>156</v>
      </c>
      <c r="U1562" t="s">
        <v>179</v>
      </c>
      <c r="V1562" t="s">
        <v>180</v>
      </c>
      <c r="W1562" t="s">
        <v>10729</v>
      </c>
      <c r="X1562" t="s">
        <v>10737</v>
      </c>
    </row>
    <row r="1563" spans="1:24">
      <c r="A1563" t="s">
        <v>9</v>
      </c>
      <c r="B1563" t="s">
        <v>14</v>
      </c>
      <c r="C1563" t="s">
        <v>14</v>
      </c>
      <c r="D1563" t="s">
        <v>117</v>
      </c>
      <c r="E1563" t="s">
        <v>118</v>
      </c>
      <c r="F1563" s="54">
        <v>41604</v>
      </c>
      <c r="G1563" t="s">
        <v>119</v>
      </c>
      <c r="I1563" t="s">
        <v>3024</v>
      </c>
      <c r="J1563" t="s">
        <v>132</v>
      </c>
      <c r="K1563" t="s">
        <v>944</v>
      </c>
      <c r="L1563" t="s">
        <v>945</v>
      </c>
      <c r="M1563" t="s">
        <v>946</v>
      </c>
      <c r="N1563" t="s">
        <v>85</v>
      </c>
      <c r="O1563" t="s">
        <v>85</v>
      </c>
      <c r="P1563">
        <v>-11679</v>
      </c>
      <c r="Q1563" t="s">
        <v>947</v>
      </c>
      <c r="R1563" t="s">
        <v>75</v>
      </c>
      <c r="S1563" t="s">
        <v>155</v>
      </c>
      <c r="T1563" t="s">
        <v>156</v>
      </c>
      <c r="U1563" t="s">
        <v>179</v>
      </c>
      <c r="V1563" t="s">
        <v>180</v>
      </c>
      <c r="W1563" t="s">
        <v>10729</v>
      </c>
      <c r="X1563" t="s">
        <v>10737</v>
      </c>
    </row>
    <row r="1564" spans="1:24">
      <c r="A1564" t="s">
        <v>9</v>
      </c>
      <c r="B1564" t="s">
        <v>14</v>
      </c>
      <c r="C1564" t="s">
        <v>14</v>
      </c>
      <c r="D1564" t="s">
        <v>117</v>
      </c>
      <c r="E1564" t="s">
        <v>118</v>
      </c>
      <c r="F1564" s="54">
        <v>41604</v>
      </c>
      <c r="G1564" t="s">
        <v>119</v>
      </c>
      <c r="I1564" t="s">
        <v>3024</v>
      </c>
      <c r="J1564" t="s">
        <v>132</v>
      </c>
      <c r="K1564" t="s">
        <v>944</v>
      </c>
      <c r="L1564" t="s">
        <v>945</v>
      </c>
      <c r="M1564" t="s">
        <v>946</v>
      </c>
      <c r="N1564" t="s">
        <v>85</v>
      </c>
      <c r="O1564" t="s">
        <v>85</v>
      </c>
      <c r="P1564">
        <v>-5662</v>
      </c>
      <c r="Q1564" t="s">
        <v>947</v>
      </c>
      <c r="R1564" t="s">
        <v>75</v>
      </c>
      <c r="S1564" t="s">
        <v>155</v>
      </c>
      <c r="T1564" t="s">
        <v>156</v>
      </c>
      <c r="U1564" t="s">
        <v>179</v>
      </c>
      <c r="V1564" t="s">
        <v>180</v>
      </c>
      <c r="W1564" t="s">
        <v>10729</v>
      </c>
      <c r="X1564" t="s">
        <v>10737</v>
      </c>
    </row>
    <row r="1565" spans="1:24">
      <c r="A1565" t="s">
        <v>9</v>
      </c>
      <c r="B1565" t="s">
        <v>14</v>
      </c>
      <c r="C1565" t="s">
        <v>14</v>
      </c>
      <c r="D1565" t="s">
        <v>117</v>
      </c>
      <c r="E1565" t="s">
        <v>118</v>
      </c>
      <c r="F1565" s="54">
        <v>41592</v>
      </c>
      <c r="G1565" t="s">
        <v>119</v>
      </c>
      <c r="I1565" t="s">
        <v>694</v>
      </c>
      <c r="J1565" t="s">
        <v>132</v>
      </c>
      <c r="K1565" t="s">
        <v>695</v>
      </c>
      <c r="L1565" t="s">
        <v>4455</v>
      </c>
      <c r="M1565" t="s">
        <v>4456</v>
      </c>
      <c r="N1565" t="s">
        <v>85</v>
      </c>
      <c r="O1565" t="s">
        <v>85</v>
      </c>
      <c r="P1565">
        <v>2100</v>
      </c>
      <c r="Q1565" t="s">
        <v>696</v>
      </c>
      <c r="R1565" t="s">
        <v>75</v>
      </c>
      <c r="W1565" t="s">
        <v>10730</v>
      </c>
      <c r="X1565" t="s">
        <v>85</v>
      </c>
    </row>
    <row r="1566" spans="1:24">
      <c r="A1566" t="s">
        <v>9</v>
      </c>
      <c r="B1566" t="s">
        <v>14</v>
      </c>
      <c r="C1566" t="s">
        <v>14</v>
      </c>
      <c r="D1566" t="s">
        <v>117</v>
      </c>
      <c r="E1566" t="s">
        <v>118</v>
      </c>
      <c r="F1566" s="54">
        <v>41604</v>
      </c>
      <c r="G1566" t="s">
        <v>119</v>
      </c>
      <c r="I1566" t="s">
        <v>3045</v>
      </c>
      <c r="J1566" t="s">
        <v>132</v>
      </c>
      <c r="K1566" t="s">
        <v>944</v>
      </c>
      <c r="L1566" t="s">
        <v>945</v>
      </c>
      <c r="M1566" t="s">
        <v>946</v>
      </c>
      <c r="N1566" t="s">
        <v>85</v>
      </c>
      <c r="O1566" t="s">
        <v>85</v>
      </c>
      <c r="P1566">
        <v>11679</v>
      </c>
      <c r="Q1566" t="s">
        <v>947</v>
      </c>
      <c r="R1566" t="s">
        <v>75</v>
      </c>
      <c r="S1566" t="s">
        <v>155</v>
      </c>
      <c r="T1566" t="s">
        <v>156</v>
      </c>
      <c r="U1566" t="s">
        <v>179</v>
      </c>
      <c r="V1566" t="s">
        <v>180</v>
      </c>
      <c r="W1566" t="s">
        <v>10731</v>
      </c>
      <c r="X1566" t="s">
        <v>10737</v>
      </c>
    </row>
    <row r="1567" spans="1:24">
      <c r="A1567" t="s">
        <v>9</v>
      </c>
      <c r="B1567" t="s">
        <v>14</v>
      </c>
      <c r="C1567" t="s">
        <v>14</v>
      </c>
      <c r="D1567" t="s">
        <v>117</v>
      </c>
      <c r="E1567" t="s">
        <v>118</v>
      </c>
      <c r="F1567" s="54">
        <v>41592</v>
      </c>
      <c r="G1567" t="s">
        <v>290</v>
      </c>
      <c r="I1567" t="s">
        <v>694</v>
      </c>
      <c r="J1567" t="s">
        <v>132</v>
      </c>
      <c r="K1567" t="s">
        <v>695</v>
      </c>
      <c r="L1567" t="s">
        <v>4455</v>
      </c>
      <c r="M1567" t="s">
        <v>4456</v>
      </c>
      <c r="N1567" t="s">
        <v>85</v>
      </c>
      <c r="O1567" t="s">
        <v>85</v>
      </c>
      <c r="P1567">
        <v>3500</v>
      </c>
      <c r="Q1567" t="s">
        <v>696</v>
      </c>
      <c r="R1567" t="s">
        <v>75</v>
      </c>
      <c r="W1567" t="s">
        <v>10730</v>
      </c>
      <c r="X1567" t="s">
        <v>85</v>
      </c>
    </row>
    <row r="1568" spans="1:24">
      <c r="A1568" t="s">
        <v>9</v>
      </c>
      <c r="B1568" t="s">
        <v>14</v>
      </c>
      <c r="C1568" t="s">
        <v>14</v>
      </c>
      <c r="D1568" t="s">
        <v>117</v>
      </c>
      <c r="E1568" t="s">
        <v>118</v>
      </c>
      <c r="F1568" s="54">
        <v>41592</v>
      </c>
      <c r="G1568" t="s">
        <v>119</v>
      </c>
      <c r="I1568" t="s">
        <v>694</v>
      </c>
      <c r="J1568" t="s">
        <v>132</v>
      </c>
      <c r="K1568" t="s">
        <v>695</v>
      </c>
      <c r="L1568" t="s">
        <v>4455</v>
      </c>
      <c r="M1568" t="s">
        <v>4456</v>
      </c>
      <c r="N1568" t="s">
        <v>85</v>
      </c>
      <c r="O1568" t="s">
        <v>85</v>
      </c>
      <c r="P1568">
        <v>11200</v>
      </c>
      <c r="Q1568" t="s">
        <v>696</v>
      </c>
      <c r="R1568" t="s">
        <v>75</v>
      </c>
      <c r="W1568" t="s">
        <v>10730</v>
      </c>
      <c r="X1568" t="s">
        <v>85</v>
      </c>
    </row>
    <row r="1569" spans="1:24">
      <c r="A1569" t="s">
        <v>9</v>
      </c>
      <c r="B1569" t="s">
        <v>14</v>
      </c>
      <c r="C1569" t="s">
        <v>14</v>
      </c>
      <c r="D1569" t="s">
        <v>117</v>
      </c>
      <c r="E1569" t="s">
        <v>118</v>
      </c>
      <c r="F1569" s="54">
        <v>41592</v>
      </c>
      <c r="G1569" t="s">
        <v>290</v>
      </c>
      <c r="I1569" t="s">
        <v>694</v>
      </c>
      <c r="J1569" t="s">
        <v>132</v>
      </c>
      <c r="K1569" t="s">
        <v>695</v>
      </c>
      <c r="L1569" t="s">
        <v>4455</v>
      </c>
      <c r="M1569" t="s">
        <v>4456</v>
      </c>
      <c r="N1569" t="s">
        <v>85</v>
      </c>
      <c r="O1569" t="s">
        <v>85</v>
      </c>
      <c r="P1569">
        <v>2450</v>
      </c>
      <c r="Q1569" t="s">
        <v>696</v>
      </c>
      <c r="R1569" t="s">
        <v>75</v>
      </c>
      <c r="W1569" t="s">
        <v>10730</v>
      </c>
      <c r="X1569" t="s">
        <v>85</v>
      </c>
    </row>
    <row r="1570" spans="1:24">
      <c r="A1570" t="s">
        <v>9</v>
      </c>
      <c r="B1570" t="s">
        <v>14</v>
      </c>
      <c r="C1570" t="s">
        <v>14</v>
      </c>
      <c r="D1570" t="s">
        <v>117</v>
      </c>
      <c r="E1570" t="s">
        <v>118</v>
      </c>
      <c r="F1570" s="54">
        <v>41592</v>
      </c>
      <c r="G1570" t="s">
        <v>290</v>
      </c>
      <c r="I1570" t="s">
        <v>694</v>
      </c>
      <c r="J1570" t="s">
        <v>132</v>
      </c>
      <c r="K1570" t="s">
        <v>695</v>
      </c>
      <c r="L1570" t="s">
        <v>4455</v>
      </c>
      <c r="M1570" t="s">
        <v>4456</v>
      </c>
      <c r="N1570" t="s">
        <v>85</v>
      </c>
      <c r="O1570" t="s">
        <v>85</v>
      </c>
      <c r="P1570">
        <v>5250</v>
      </c>
      <c r="Q1570" t="s">
        <v>696</v>
      </c>
      <c r="R1570" t="s">
        <v>75</v>
      </c>
      <c r="W1570" t="s">
        <v>10730</v>
      </c>
      <c r="X1570" t="s">
        <v>85</v>
      </c>
    </row>
    <row r="1571" spans="1:24">
      <c r="A1571" t="s">
        <v>9</v>
      </c>
      <c r="B1571" t="s">
        <v>14</v>
      </c>
      <c r="C1571" t="s">
        <v>14</v>
      </c>
      <c r="D1571" t="s">
        <v>117</v>
      </c>
      <c r="E1571" t="s">
        <v>118</v>
      </c>
      <c r="F1571" s="54">
        <v>41592</v>
      </c>
      <c r="G1571" t="s">
        <v>290</v>
      </c>
      <c r="I1571" t="s">
        <v>694</v>
      </c>
      <c r="J1571" t="s">
        <v>132</v>
      </c>
      <c r="K1571" t="s">
        <v>695</v>
      </c>
      <c r="L1571" t="s">
        <v>4455</v>
      </c>
      <c r="M1571" t="s">
        <v>4456</v>
      </c>
      <c r="N1571" t="s">
        <v>85</v>
      </c>
      <c r="O1571" t="s">
        <v>85</v>
      </c>
      <c r="P1571">
        <v>3500</v>
      </c>
      <c r="Q1571" t="s">
        <v>696</v>
      </c>
      <c r="R1571" t="s">
        <v>75</v>
      </c>
      <c r="W1571" t="s">
        <v>10730</v>
      </c>
      <c r="X1571" t="s">
        <v>85</v>
      </c>
    </row>
    <row r="1572" spans="1:24">
      <c r="A1572" t="s">
        <v>9</v>
      </c>
      <c r="B1572" t="s">
        <v>14</v>
      </c>
      <c r="C1572" t="s">
        <v>14</v>
      </c>
      <c r="D1572" t="s">
        <v>117</v>
      </c>
      <c r="E1572" t="s">
        <v>118</v>
      </c>
      <c r="F1572" s="54">
        <v>41592</v>
      </c>
      <c r="G1572" t="s">
        <v>125</v>
      </c>
      <c r="H1572" t="s">
        <v>208</v>
      </c>
      <c r="I1572" t="s">
        <v>667</v>
      </c>
      <c r="J1572" t="s">
        <v>132</v>
      </c>
      <c r="K1572" t="s">
        <v>668</v>
      </c>
      <c r="L1572" t="s">
        <v>211</v>
      </c>
      <c r="M1572" t="s">
        <v>212</v>
      </c>
      <c r="N1572" t="s">
        <v>213</v>
      </c>
      <c r="O1572" t="s">
        <v>85</v>
      </c>
      <c r="P1572">
        <v>311.95</v>
      </c>
      <c r="Q1572" t="s">
        <v>669</v>
      </c>
      <c r="R1572" t="s">
        <v>75</v>
      </c>
      <c r="S1572" t="s">
        <v>215</v>
      </c>
      <c r="T1572" t="s">
        <v>216</v>
      </c>
      <c r="U1572" t="s">
        <v>179</v>
      </c>
      <c r="V1572" t="s">
        <v>179</v>
      </c>
      <c r="W1572" t="s">
        <v>10729</v>
      </c>
      <c r="X1572" t="s">
        <v>85</v>
      </c>
    </row>
    <row r="1573" spans="1:24">
      <c r="A1573" t="s">
        <v>9</v>
      </c>
      <c r="B1573" t="s">
        <v>14</v>
      </c>
      <c r="C1573" t="s">
        <v>14</v>
      </c>
      <c r="D1573" t="s">
        <v>117</v>
      </c>
      <c r="E1573" t="s">
        <v>118</v>
      </c>
      <c r="F1573" s="54">
        <v>41592</v>
      </c>
      <c r="G1573" t="s">
        <v>119</v>
      </c>
      <c r="H1573" t="s">
        <v>280</v>
      </c>
      <c r="I1573" t="s">
        <v>686</v>
      </c>
      <c r="J1573" t="s">
        <v>132</v>
      </c>
      <c r="K1573" t="s">
        <v>687</v>
      </c>
      <c r="L1573" t="s">
        <v>454</v>
      </c>
      <c r="M1573" t="s">
        <v>455</v>
      </c>
      <c r="N1573" t="s">
        <v>213</v>
      </c>
      <c r="O1573" t="s">
        <v>85</v>
      </c>
      <c r="P1573">
        <v>70350</v>
      </c>
      <c r="Q1573" t="s">
        <v>688</v>
      </c>
      <c r="R1573" t="s">
        <v>75</v>
      </c>
      <c r="S1573" t="s">
        <v>155</v>
      </c>
      <c r="T1573" t="s">
        <v>286</v>
      </c>
      <c r="U1573" t="s">
        <v>179</v>
      </c>
      <c r="V1573" t="s">
        <v>180</v>
      </c>
      <c r="W1573" t="s">
        <v>10729</v>
      </c>
      <c r="X1573" t="s">
        <v>10737</v>
      </c>
    </row>
    <row r="1574" spans="1:24">
      <c r="A1574" t="s">
        <v>9</v>
      </c>
      <c r="B1574" t="s">
        <v>14</v>
      </c>
      <c r="C1574" t="s">
        <v>14</v>
      </c>
      <c r="D1574" t="s">
        <v>117</v>
      </c>
      <c r="E1574" t="s">
        <v>118</v>
      </c>
      <c r="F1574" s="54">
        <v>41592</v>
      </c>
      <c r="G1574" t="s">
        <v>119</v>
      </c>
      <c r="H1574" t="s">
        <v>463</v>
      </c>
      <c r="I1574" t="s">
        <v>670</v>
      </c>
      <c r="J1574" t="s">
        <v>132</v>
      </c>
      <c r="K1574" t="s">
        <v>671</v>
      </c>
      <c r="L1574" t="s">
        <v>466</v>
      </c>
      <c r="M1574" t="s">
        <v>467</v>
      </c>
      <c r="N1574" t="s">
        <v>213</v>
      </c>
      <c r="O1574" t="s">
        <v>85</v>
      </c>
      <c r="P1574">
        <v>18000</v>
      </c>
      <c r="Q1574" t="s">
        <v>672</v>
      </c>
      <c r="R1574" t="s">
        <v>75</v>
      </c>
      <c r="S1574" t="s">
        <v>170</v>
      </c>
      <c r="T1574" t="s">
        <v>178</v>
      </c>
      <c r="U1574" t="s">
        <v>179</v>
      </c>
      <c r="V1574" t="s">
        <v>364</v>
      </c>
      <c r="W1574" t="s">
        <v>10729</v>
      </c>
      <c r="X1574" t="s">
        <v>85</v>
      </c>
    </row>
    <row r="1575" spans="1:24">
      <c r="A1575" t="s">
        <v>9</v>
      </c>
      <c r="B1575" t="s">
        <v>14</v>
      </c>
      <c r="C1575" t="s">
        <v>14</v>
      </c>
      <c r="D1575" t="s">
        <v>117</v>
      </c>
      <c r="E1575" t="s">
        <v>118</v>
      </c>
      <c r="F1575" s="54">
        <v>41592</v>
      </c>
      <c r="G1575" t="s">
        <v>119</v>
      </c>
      <c r="I1575" t="s">
        <v>694</v>
      </c>
      <c r="J1575" t="s">
        <v>132</v>
      </c>
      <c r="K1575" t="s">
        <v>695</v>
      </c>
      <c r="L1575" t="s">
        <v>4455</v>
      </c>
      <c r="M1575" t="s">
        <v>4456</v>
      </c>
      <c r="N1575" t="s">
        <v>85</v>
      </c>
      <c r="O1575" t="s">
        <v>85</v>
      </c>
      <c r="P1575">
        <v>26250</v>
      </c>
      <c r="Q1575" t="s">
        <v>696</v>
      </c>
      <c r="R1575" t="s">
        <v>75</v>
      </c>
      <c r="W1575" t="s">
        <v>10730</v>
      </c>
      <c r="X1575" t="s">
        <v>85</v>
      </c>
    </row>
    <row r="1576" spans="1:24">
      <c r="A1576" t="s">
        <v>9</v>
      </c>
      <c r="B1576" t="s">
        <v>14</v>
      </c>
      <c r="C1576" t="s">
        <v>14</v>
      </c>
      <c r="D1576" t="s">
        <v>117</v>
      </c>
      <c r="E1576" t="s">
        <v>118</v>
      </c>
      <c r="F1576" s="54">
        <v>41592</v>
      </c>
      <c r="G1576" t="s">
        <v>119</v>
      </c>
      <c r="I1576" t="s">
        <v>694</v>
      </c>
      <c r="J1576" t="s">
        <v>132</v>
      </c>
      <c r="K1576" t="s">
        <v>695</v>
      </c>
      <c r="L1576" t="s">
        <v>4455</v>
      </c>
      <c r="M1576" t="s">
        <v>4456</v>
      </c>
      <c r="N1576" t="s">
        <v>85</v>
      </c>
      <c r="O1576" t="s">
        <v>85</v>
      </c>
      <c r="P1576">
        <v>5250</v>
      </c>
      <c r="Q1576" t="s">
        <v>696</v>
      </c>
      <c r="R1576" t="s">
        <v>75</v>
      </c>
      <c r="W1576" t="s">
        <v>10730</v>
      </c>
      <c r="X1576" t="s">
        <v>85</v>
      </c>
    </row>
    <row r="1577" spans="1:24">
      <c r="A1577" t="s">
        <v>3</v>
      </c>
      <c r="B1577" t="s">
        <v>114</v>
      </c>
      <c r="C1577" t="s">
        <v>4252</v>
      </c>
      <c r="D1577" t="s">
        <v>117</v>
      </c>
      <c r="E1577" t="s">
        <v>118</v>
      </c>
      <c r="F1577" s="54">
        <v>41607</v>
      </c>
      <c r="G1577" t="s">
        <v>125</v>
      </c>
      <c r="I1577" t="s">
        <v>4547</v>
      </c>
      <c r="J1577" t="s">
        <v>73</v>
      </c>
      <c r="K1577" t="s">
        <v>4548</v>
      </c>
      <c r="L1577" t="s">
        <v>75</v>
      </c>
      <c r="M1577" t="s">
        <v>122</v>
      </c>
      <c r="N1577" t="s">
        <v>85</v>
      </c>
      <c r="O1577" t="s">
        <v>85</v>
      </c>
      <c r="P1577">
        <v>8412.4525734429553</v>
      </c>
      <c r="Q1577" t="s">
        <v>4549</v>
      </c>
      <c r="R1577" t="s">
        <v>75</v>
      </c>
      <c r="W1577" t="s">
        <v>10731</v>
      </c>
      <c r="X1577" t="s">
        <v>10737</v>
      </c>
    </row>
    <row r="1578" spans="1:24">
      <c r="A1578" t="s">
        <v>9</v>
      </c>
      <c r="B1578" t="s">
        <v>14</v>
      </c>
      <c r="C1578" t="s">
        <v>14</v>
      </c>
      <c r="D1578" t="s">
        <v>117</v>
      </c>
      <c r="E1578" t="s">
        <v>118</v>
      </c>
      <c r="F1578" s="54">
        <v>41579</v>
      </c>
      <c r="G1578" t="s">
        <v>72</v>
      </c>
      <c r="H1578" t="s">
        <v>999</v>
      </c>
      <c r="I1578" t="s">
        <v>1000</v>
      </c>
      <c r="J1578" t="s">
        <v>132</v>
      </c>
      <c r="K1578" t="s">
        <v>1001</v>
      </c>
      <c r="L1578" t="s">
        <v>1002</v>
      </c>
      <c r="M1578" t="s">
        <v>1003</v>
      </c>
      <c r="N1578" t="s">
        <v>85</v>
      </c>
      <c r="O1578" t="s">
        <v>199</v>
      </c>
      <c r="P1578">
        <v>-501254.5</v>
      </c>
      <c r="Q1578" t="s">
        <v>1005</v>
      </c>
      <c r="R1578" t="s">
        <v>75</v>
      </c>
      <c r="S1578" t="s">
        <v>170</v>
      </c>
      <c r="T1578" t="s">
        <v>178</v>
      </c>
      <c r="U1578" t="s">
        <v>179</v>
      </c>
      <c r="V1578" t="s">
        <v>180</v>
      </c>
      <c r="W1578" t="s">
        <v>10731</v>
      </c>
      <c r="X1578" t="s">
        <v>10739</v>
      </c>
    </row>
    <row r="1579" spans="1:24">
      <c r="A1579" t="s">
        <v>9</v>
      </c>
      <c r="B1579" t="s">
        <v>14</v>
      </c>
      <c r="C1579" t="s">
        <v>14</v>
      </c>
      <c r="D1579" t="s">
        <v>117</v>
      </c>
      <c r="E1579" t="s">
        <v>118</v>
      </c>
      <c r="F1579" s="54">
        <v>41579</v>
      </c>
      <c r="G1579" t="s">
        <v>72</v>
      </c>
      <c r="H1579" t="s">
        <v>999</v>
      </c>
      <c r="I1579" t="s">
        <v>1000</v>
      </c>
      <c r="J1579" t="s">
        <v>132</v>
      </c>
      <c r="K1579" t="s">
        <v>1001</v>
      </c>
      <c r="L1579" t="s">
        <v>1002</v>
      </c>
      <c r="M1579" t="s">
        <v>1003</v>
      </c>
      <c r="N1579" t="s">
        <v>85</v>
      </c>
      <c r="O1579" t="s">
        <v>199</v>
      </c>
      <c r="P1579">
        <v>-122069.21</v>
      </c>
      <c r="Q1579" t="s">
        <v>1005</v>
      </c>
      <c r="R1579" t="s">
        <v>75</v>
      </c>
      <c r="S1579" t="s">
        <v>170</v>
      </c>
      <c r="T1579" t="s">
        <v>178</v>
      </c>
      <c r="U1579" t="s">
        <v>179</v>
      </c>
      <c r="V1579" t="s">
        <v>180</v>
      </c>
      <c r="W1579" t="s">
        <v>10731</v>
      </c>
      <c r="X1579" t="s">
        <v>10739</v>
      </c>
    </row>
    <row r="1580" spans="1:24">
      <c r="A1580" t="s">
        <v>9</v>
      </c>
      <c r="B1580" t="s">
        <v>14</v>
      </c>
      <c r="C1580" t="s">
        <v>14</v>
      </c>
      <c r="D1580" t="s">
        <v>117</v>
      </c>
      <c r="E1580" t="s">
        <v>118</v>
      </c>
      <c r="F1580" s="54">
        <v>41579</v>
      </c>
      <c r="G1580" t="s">
        <v>72</v>
      </c>
      <c r="H1580" t="s">
        <v>999</v>
      </c>
      <c r="I1580" t="s">
        <v>1000</v>
      </c>
      <c r="J1580" t="s">
        <v>132</v>
      </c>
      <c r="K1580" t="s">
        <v>1001</v>
      </c>
      <c r="L1580" t="s">
        <v>1002</v>
      </c>
      <c r="M1580" t="s">
        <v>1003</v>
      </c>
      <c r="N1580" t="s">
        <v>85</v>
      </c>
      <c r="O1580" t="s">
        <v>199</v>
      </c>
      <c r="P1580">
        <v>-891438.51</v>
      </c>
      <c r="Q1580" t="s">
        <v>1005</v>
      </c>
      <c r="R1580" t="s">
        <v>75</v>
      </c>
      <c r="S1580" t="s">
        <v>170</v>
      </c>
      <c r="T1580" t="s">
        <v>178</v>
      </c>
      <c r="U1580" t="s">
        <v>179</v>
      </c>
      <c r="V1580" t="s">
        <v>180</v>
      </c>
      <c r="W1580" t="s">
        <v>10731</v>
      </c>
      <c r="X1580" t="s">
        <v>10739</v>
      </c>
    </row>
    <row r="1581" spans="1:24">
      <c r="A1581" t="s">
        <v>9</v>
      </c>
      <c r="B1581" t="s">
        <v>14</v>
      </c>
      <c r="C1581" t="s">
        <v>14</v>
      </c>
      <c r="D1581" t="s">
        <v>117</v>
      </c>
      <c r="E1581" t="s">
        <v>118</v>
      </c>
      <c r="F1581" s="54">
        <v>41579</v>
      </c>
      <c r="G1581" t="s">
        <v>72</v>
      </c>
      <c r="H1581" t="s">
        <v>999</v>
      </c>
      <c r="I1581" t="s">
        <v>1000</v>
      </c>
      <c r="J1581" t="s">
        <v>132</v>
      </c>
      <c r="K1581" t="s">
        <v>1001</v>
      </c>
      <c r="L1581" t="s">
        <v>1002</v>
      </c>
      <c r="M1581" t="s">
        <v>1003</v>
      </c>
      <c r="N1581" t="s">
        <v>85</v>
      </c>
      <c r="O1581" t="s">
        <v>199</v>
      </c>
      <c r="P1581">
        <v>-19792.93</v>
      </c>
      <c r="Q1581" t="s">
        <v>1005</v>
      </c>
      <c r="R1581" t="s">
        <v>75</v>
      </c>
      <c r="S1581" t="s">
        <v>170</v>
      </c>
      <c r="T1581" t="s">
        <v>178</v>
      </c>
      <c r="U1581" t="s">
        <v>179</v>
      </c>
      <c r="V1581" t="s">
        <v>180</v>
      </c>
      <c r="W1581" t="s">
        <v>10731</v>
      </c>
      <c r="X1581" t="s">
        <v>10739</v>
      </c>
    </row>
    <row r="1582" spans="1:24">
      <c r="A1582" t="s">
        <v>9</v>
      </c>
      <c r="B1582" t="s">
        <v>14</v>
      </c>
      <c r="C1582" t="s">
        <v>14</v>
      </c>
      <c r="D1582" t="s">
        <v>117</v>
      </c>
      <c r="E1582" t="s">
        <v>118</v>
      </c>
      <c r="F1582" s="54">
        <v>41579</v>
      </c>
      <c r="G1582" t="s">
        <v>72</v>
      </c>
      <c r="H1582" t="s">
        <v>999</v>
      </c>
      <c r="I1582" t="s">
        <v>1000</v>
      </c>
      <c r="J1582" t="s">
        <v>132</v>
      </c>
      <c r="K1582" t="s">
        <v>1001</v>
      </c>
      <c r="L1582" t="s">
        <v>1002</v>
      </c>
      <c r="M1582" t="s">
        <v>1003</v>
      </c>
      <c r="N1582" t="s">
        <v>85</v>
      </c>
      <c r="O1582" t="s">
        <v>199</v>
      </c>
      <c r="P1582">
        <v>-193219.57</v>
      </c>
      <c r="Q1582" t="s">
        <v>1005</v>
      </c>
      <c r="R1582" t="s">
        <v>75</v>
      </c>
      <c r="S1582" t="s">
        <v>170</v>
      </c>
      <c r="T1582" t="s">
        <v>178</v>
      </c>
      <c r="U1582" t="s">
        <v>179</v>
      </c>
      <c r="V1582" t="s">
        <v>180</v>
      </c>
      <c r="W1582" t="s">
        <v>10731</v>
      </c>
      <c r="X1582" t="s">
        <v>10739</v>
      </c>
    </row>
    <row r="1583" spans="1:24">
      <c r="A1583" t="s">
        <v>9</v>
      </c>
      <c r="B1583" t="s">
        <v>14</v>
      </c>
      <c r="C1583" t="s">
        <v>14</v>
      </c>
      <c r="D1583" t="s">
        <v>117</v>
      </c>
      <c r="E1583" t="s">
        <v>118</v>
      </c>
      <c r="F1583" s="54">
        <v>41579</v>
      </c>
      <c r="G1583" t="s">
        <v>72</v>
      </c>
      <c r="H1583" t="s">
        <v>999</v>
      </c>
      <c r="I1583" t="s">
        <v>1000</v>
      </c>
      <c r="J1583" t="s">
        <v>132</v>
      </c>
      <c r="K1583" t="s">
        <v>1001</v>
      </c>
      <c r="L1583" t="s">
        <v>1002</v>
      </c>
      <c r="M1583" t="s">
        <v>1003</v>
      </c>
      <c r="N1583" t="s">
        <v>85</v>
      </c>
      <c r="O1583" t="s">
        <v>199</v>
      </c>
      <c r="P1583">
        <v>-46901.17</v>
      </c>
      <c r="Q1583" t="s">
        <v>1005</v>
      </c>
      <c r="R1583" t="s">
        <v>75</v>
      </c>
      <c r="S1583" t="s">
        <v>170</v>
      </c>
      <c r="T1583" t="s">
        <v>178</v>
      </c>
      <c r="U1583" t="s">
        <v>179</v>
      </c>
      <c r="V1583" t="s">
        <v>180</v>
      </c>
      <c r="W1583" t="s">
        <v>10731</v>
      </c>
      <c r="X1583" t="s">
        <v>10739</v>
      </c>
    </row>
    <row r="1584" spans="1:24">
      <c r="A1584" t="s">
        <v>9</v>
      </c>
      <c r="B1584" t="s">
        <v>14</v>
      </c>
      <c r="C1584" t="s">
        <v>14</v>
      </c>
      <c r="D1584" t="s">
        <v>117</v>
      </c>
      <c r="E1584" t="s">
        <v>118</v>
      </c>
      <c r="F1584" s="54">
        <v>41579</v>
      </c>
      <c r="G1584" t="s">
        <v>72</v>
      </c>
      <c r="H1584" t="s">
        <v>999</v>
      </c>
      <c r="I1584" t="s">
        <v>1000</v>
      </c>
      <c r="J1584" t="s">
        <v>132</v>
      </c>
      <c r="K1584" t="s">
        <v>1001</v>
      </c>
      <c r="L1584" t="s">
        <v>1002</v>
      </c>
      <c r="M1584" t="s">
        <v>1003</v>
      </c>
      <c r="N1584" t="s">
        <v>85</v>
      </c>
      <c r="O1584" t="s">
        <v>199</v>
      </c>
      <c r="P1584">
        <v>-899442.84</v>
      </c>
      <c r="Q1584" t="s">
        <v>1005</v>
      </c>
      <c r="R1584" t="s">
        <v>75</v>
      </c>
      <c r="S1584" t="s">
        <v>170</v>
      </c>
      <c r="T1584" t="s">
        <v>178</v>
      </c>
      <c r="U1584" t="s">
        <v>179</v>
      </c>
      <c r="V1584" t="s">
        <v>180</v>
      </c>
      <c r="W1584" t="s">
        <v>10731</v>
      </c>
      <c r="X1584" t="s">
        <v>10739</v>
      </c>
    </row>
    <row r="1585" spans="1:24">
      <c r="A1585" t="s">
        <v>9</v>
      </c>
      <c r="B1585" t="s">
        <v>14</v>
      </c>
      <c r="C1585" t="s">
        <v>14</v>
      </c>
      <c r="D1585" t="s">
        <v>117</v>
      </c>
      <c r="E1585" t="s">
        <v>118</v>
      </c>
      <c r="F1585" s="54">
        <v>41579</v>
      </c>
      <c r="G1585" t="s">
        <v>119</v>
      </c>
      <c r="H1585" t="s">
        <v>999</v>
      </c>
      <c r="I1585" t="s">
        <v>1000</v>
      </c>
      <c r="J1585" t="s">
        <v>132</v>
      </c>
      <c r="K1585" t="s">
        <v>1001</v>
      </c>
      <c r="L1585" t="s">
        <v>1002</v>
      </c>
      <c r="M1585" t="s">
        <v>1003</v>
      </c>
      <c r="N1585" t="s">
        <v>85</v>
      </c>
      <c r="O1585" t="s">
        <v>199</v>
      </c>
      <c r="P1585">
        <v>-604362.35</v>
      </c>
      <c r="Q1585" t="s">
        <v>1005</v>
      </c>
      <c r="R1585" t="s">
        <v>75</v>
      </c>
      <c r="S1585" t="s">
        <v>170</v>
      </c>
      <c r="T1585" t="s">
        <v>178</v>
      </c>
      <c r="U1585" t="s">
        <v>179</v>
      </c>
      <c r="V1585" t="s">
        <v>180</v>
      </c>
      <c r="W1585" t="s">
        <v>10731</v>
      </c>
      <c r="X1585" t="s">
        <v>10739</v>
      </c>
    </row>
    <row r="1586" spans="1:24">
      <c r="A1586" t="s">
        <v>9</v>
      </c>
      <c r="B1586" t="s">
        <v>14</v>
      </c>
      <c r="C1586" t="s">
        <v>14</v>
      </c>
      <c r="D1586" t="s">
        <v>117</v>
      </c>
      <c r="E1586" t="s">
        <v>118</v>
      </c>
      <c r="F1586" s="54">
        <v>41579</v>
      </c>
      <c r="G1586" t="s">
        <v>125</v>
      </c>
      <c r="H1586" t="s">
        <v>999</v>
      </c>
      <c r="I1586" t="s">
        <v>1000</v>
      </c>
      <c r="J1586" t="s">
        <v>132</v>
      </c>
      <c r="K1586" t="s">
        <v>1001</v>
      </c>
      <c r="L1586" t="s">
        <v>1002</v>
      </c>
      <c r="M1586" t="s">
        <v>1003</v>
      </c>
      <c r="N1586" t="s">
        <v>85</v>
      </c>
      <c r="O1586" t="s">
        <v>199</v>
      </c>
      <c r="P1586">
        <v>-311271.33</v>
      </c>
      <c r="Q1586" t="s">
        <v>1005</v>
      </c>
      <c r="R1586" t="s">
        <v>75</v>
      </c>
      <c r="S1586" t="s">
        <v>170</v>
      </c>
      <c r="T1586" t="s">
        <v>178</v>
      </c>
      <c r="U1586" t="s">
        <v>179</v>
      </c>
      <c r="V1586" t="s">
        <v>180</v>
      </c>
      <c r="W1586" t="s">
        <v>10731</v>
      </c>
      <c r="X1586" t="s">
        <v>10739</v>
      </c>
    </row>
    <row r="1587" spans="1:24">
      <c r="A1587" t="s">
        <v>9</v>
      </c>
      <c r="B1587" t="s">
        <v>14</v>
      </c>
      <c r="C1587" t="s">
        <v>14</v>
      </c>
      <c r="D1587" t="s">
        <v>117</v>
      </c>
      <c r="E1587" t="s">
        <v>118</v>
      </c>
      <c r="F1587" s="54">
        <v>41579</v>
      </c>
      <c r="G1587" t="s">
        <v>290</v>
      </c>
      <c r="H1587" t="s">
        <v>999</v>
      </c>
      <c r="I1587" t="s">
        <v>1000</v>
      </c>
      <c r="J1587" t="s">
        <v>132</v>
      </c>
      <c r="K1587" t="s">
        <v>1001</v>
      </c>
      <c r="L1587" t="s">
        <v>1002</v>
      </c>
      <c r="M1587" t="s">
        <v>1003</v>
      </c>
      <c r="N1587" t="s">
        <v>85</v>
      </c>
      <c r="O1587" t="s">
        <v>199</v>
      </c>
      <c r="P1587">
        <v>-1081676.8</v>
      </c>
      <c r="Q1587" t="s">
        <v>1005</v>
      </c>
      <c r="R1587" t="s">
        <v>75</v>
      </c>
      <c r="S1587" t="s">
        <v>170</v>
      </c>
      <c r="T1587" t="s">
        <v>178</v>
      </c>
      <c r="U1587" t="s">
        <v>179</v>
      </c>
      <c r="V1587" t="s">
        <v>180</v>
      </c>
      <c r="W1587" t="s">
        <v>10731</v>
      </c>
      <c r="X1587" t="s">
        <v>10739</v>
      </c>
    </row>
    <row r="1588" spans="1:24">
      <c r="A1588" t="s">
        <v>9</v>
      </c>
      <c r="B1588" t="s">
        <v>14</v>
      </c>
      <c r="C1588" t="s">
        <v>14</v>
      </c>
      <c r="D1588" t="s">
        <v>117</v>
      </c>
      <c r="E1588" t="s">
        <v>118</v>
      </c>
      <c r="F1588" s="54">
        <v>41579</v>
      </c>
      <c r="G1588" t="s">
        <v>119</v>
      </c>
      <c r="H1588" t="s">
        <v>999</v>
      </c>
      <c r="I1588" t="s">
        <v>1000</v>
      </c>
      <c r="J1588" t="s">
        <v>132</v>
      </c>
      <c r="K1588" t="s">
        <v>1001</v>
      </c>
      <c r="L1588" t="s">
        <v>1002</v>
      </c>
      <c r="M1588" t="s">
        <v>1003</v>
      </c>
      <c r="N1588" t="s">
        <v>85</v>
      </c>
      <c r="O1588" t="s">
        <v>199</v>
      </c>
      <c r="P1588">
        <v>-20768.37</v>
      </c>
      <c r="Q1588" t="s">
        <v>1005</v>
      </c>
      <c r="R1588" t="s">
        <v>75</v>
      </c>
      <c r="S1588" t="s">
        <v>170</v>
      </c>
      <c r="T1588" t="s">
        <v>178</v>
      </c>
      <c r="U1588" t="s">
        <v>179</v>
      </c>
      <c r="V1588" t="s">
        <v>180</v>
      </c>
      <c r="W1588" t="s">
        <v>10731</v>
      </c>
      <c r="X1588" t="s">
        <v>10739</v>
      </c>
    </row>
    <row r="1589" spans="1:24">
      <c r="A1589" t="s">
        <v>9</v>
      </c>
      <c r="B1589" t="s">
        <v>14</v>
      </c>
      <c r="C1589" t="s">
        <v>14</v>
      </c>
      <c r="D1589" t="s">
        <v>117</v>
      </c>
      <c r="E1589" t="s">
        <v>118</v>
      </c>
      <c r="F1589" s="54">
        <v>41579</v>
      </c>
      <c r="G1589" t="s">
        <v>119</v>
      </c>
      <c r="H1589" t="s">
        <v>999</v>
      </c>
      <c r="I1589" t="s">
        <v>1000</v>
      </c>
      <c r="J1589" t="s">
        <v>132</v>
      </c>
      <c r="K1589" t="s">
        <v>1001</v>
      </c>
      <c r="L1589" t="s">
        <v>1002</v>
      </c>
      <c r="M1589" t="s">
        <v>1003</v>
      </c>
      <c r="N1589" t="s">
        <v>85</v>
      </c>
      <c r="O1589" t="s">
        <v>199</v>
      </c>
      <c r="P1589">
        <v>-467265.1</v>
      </c>
      <c r="Q1589" t="s">
        <v>1005</v>
      </c>
      <c r="R1589" t="s">
        <v>75</v>
      </c>
      <c r="S1589" t="s">
        <v>170</v>
      </c>
      <c r="T1589" t="s">
        <v>178</v>
      </c>
      <c r="U1589" t="s">
        <v>179</v>
      </c>
      <c r="V1589" t="s">
        <v>180</v>
      </c>
      <c r="W1589" t="s">
        <v>10731</v>
      </c>
      <c r="X1589" t="s">
        <v>10739</v>
      </c>
    </row>
    <row r="1590" spans="1:24">
      <c r="A1590" t="s">
        <v>9</v>
      </c>
      <c r="B1590" t="s">
        <v>14</v>
      </c>
      <c r="C1590" t="s">
        <v>14</v>
      </c>
      <c r="D1590" t="s">
        <v>117</v>
      </c>
      <c r="E1590" t="s">
        <v>118</v>
      </c>
      <c r="F1590" s="54">
        <v>41579</v>
      </c>
      <c r="G1590" t="s">
        <v>125</v>
      </c>
      <c r="H1590" t="s">
        <v>999</v>
      </c>
      <c r="I1590" t="s">
        <v>1000</v>
      </c>
      <c r="J1590" t="s">
        <v>132</v>
      </c>
      <c r="K1590" t="s">
        <v>1001</v>
      </c>
      <c r="L1590" t="s">
        <v>1002</v>
      </c>
      <c r="M1590" t="s">
        <v>1003</v>
      </c>
      <c r="N1590" t="s">
        <v>85</v>
      </c>
      <c r="O1590" t="s">
        <v>199</v>
      </c>
      <c r="P1590">
        <v>-81673.5</v>
      </c>
      <c r="Q1590" t="s">
        <v>1005</v>
      </c>
      <c r="R1590" t="s">
        <v>75</v>
      </c>
      <c r="S1590" t="s">
        <v>170</v>
      </c>
      <c r="T1590" t="s">
        <v>178</v>
      </c>
      <c r="U1590" t="s">
        <v>179</v>
      </c>
      <c r="V1590" t="s">
        <v>180</v>
      </c>
      <c r="W1590" t="s">
        <v>10731</v>
      </c>
      <c r="X1590" t="s">
        <v>10739</v>
      </c>
    </row>
    <row r="1591" spans="1:24">
      <c r="A1591" t="s">
        <v>9</v>
      </c>
      <c r="B1591" t="s">
        <v>14</v>
      </c>
      <c r="C1591" t="s">
        <v>14</v>
      </c>
      <c r="D1591" t="s">
        <v>117</v>
      </c>
      <c r="E1591" t="s">
        <v>118</v>
      </c>
      <c r="F1591" s="54">
        <v>41579</v>
      </c>
      <c r="G1591" t="s">
        <v>125</v>
      </c>
      <c r="H1591" t="s">
        <v>999</v>
      </c>
      <c r="I1591" t="s">
        <v>1000</v>
      </c>
      <c r="J1591" t="s">
        <v>132</v>
      </c>
      <c r="K1591" t="s">
        <v>1001</v>
      </c>
      <c r="L1591" t="s">
        <v>1002</v>
      </c>
      <c r="M1591" t="s">
        <v>1003</v>
      </c>
      <c r="N1591" t="s">
        <v>85</v>
      </c>
      <c r="O1591" t="s">
        <v>199</v>
      </c>
      <c r="P1591">
        <v>-771860.64</v>
      </c>
      <c r="Q1591" t="s">
        <v>1005</v>
      </c>
      <c r="R1591" t="s">
        <v>75</v>
      </c>
      <c r="S1591" t="s">
        <v>170</v>
      </c>
      <c r="T1591" t="s">
        <v>178</v>
      </c>
      <c r="U1591" t="s">
        <v>179</v>
      </c>
      <c r="V1591" t="s">
        <v>180</v>
      </c>
      <c r="W1591" t="s">
        <v>10731</v>
      </c>
      <c r="X1591" t="s">
        <v>10739</v>
      </c>
    </row>
    <row r="1592" spans="1:24">
      <c r="A1592" t="s">
        <v>9</v>
      </c>
      <c r="B1592" t="s">
        <v>14</v>
      </c>
      <c r="C1592" t="s">
        <v>14</v>
      </c>
      <c r="D1592" t="s">
        <v>117</v>
      </c>
      <c r="E1592" t="s">
        <v>118</v>
      </c>
      <c r="F1592" s="54">
        <v>41579</v>
      </c>
      <c r="G1592" t="s">
        <v>119</v>
      </c>
      <c r="H1592" t="s">
        <v>999</v>
      </c>
      <c r="I1592" t="s">
        <v>1000</v>
      </c>
      <c r="J1592" t="s">
        <v>132</v>
      </c>
      <c r="K1592" t="s">
        <v>1001</v>
      </c>
      <c r="L1592" t="s">
        <v>1002</v>
      </c>
      <c r="M1592" t="s">
        <v>1003</v>
      </c>
      <c r="N1592" t="s">
        <v>85</v>
      </c>
      <c r="O1592" t="s">
        <v>199</v>
      </c>
      <c r="P1592">
        <v>5180.4500000000053</v>
      </c>
      <c r="Q1592" t="s">
        <v>1005</v>
      </c>
      <c r="R1592" t="s">
        <v>75</v>
      </c>
      <c r="S1592" t="s">
        <v>170</v>
      </c>
      <c r="T1592" t="s">
        <v>178</v>
      </c>
      <c r="U1592" t="s">
        <v>179</v>
      </c>
      <c r="V1592" t="s">
        <v>180</v>
      </c>
      <c r="W1592" t="s">
        <v>10731</v>
      </c>
      <c r="X1592" t="s">
        <v>10739</v>
      </c>
    </row>
    <row r="1593" spans="1:24">
      <c r="A1593" t="s">
        <v>9</v>
      </c>
      <c r="B1593" t="s">
        <v>14</v>
      </c>
      <c r="C1593" t="s">
        <v>14</v>
      </c>
      <c r="D1593" t="s">
        <v>117</v>
      </c>
      <c r="E1593" t="s">
        <v>118</v>
      </c>
      <c r="F1593" s="54">
        <v>41579</v>
      </c>
      <c r="G1593" t="s">
        <v>119</v>
      </c>
      <c r="H1593" t="s">
        <v>999</v>
      </c>
      <c r="I1593" t="s">
        <v>1000</v>
      </c>
      <c r="J1593" t="s">
        <v>132</v>
      </c>
      <c r="K1593" t="s">
        <v>1001</v>
      </c>
      <c r="L1593" t="s">
        <v>1002</v>
      </c>
      <c r="M1593" t="s">
        <v>1003</v>
      </c>
      <c r="N1593" t="s">
        <v>85</v>
      </c>
      <c r="O1593" t="s">
        <v>199</v>
      </c>
      <c r="P1593">
        <v>5180.4500000000053</v>
      </c>
      <c r="Q1593" t="s">
        <v>1005</v>
      </c>
      <c r="R1593" t="s">
        <v>75</v>
      </c>
      <c r="S1593" t="s">
        <v>170</v>
      </c>
      <c r="T1593" t="s">
        <v>178</v>
      </c>
      <c r="U1593" t="s">
        <v>179</v>
      </c>
      <c r="V1593" t="s">
        <v>180</v>
      </c>
      <c r="W1593" t="s">
        <v>10731</v>
      </c>
      <c r="X1593" t="s">
        <v>10739</v>
      </c>
    </row>
    <row r="1594" spans="1:24">
      <c r="A1594" t="s">
        <v>9</v>
      </c>
      <c r="B1594" t="s">
        <v>14</v>
      </c>
      <c r="C1594" t="s">
        <v>14</v>
      </c>
      <c r="D1594" t="s">
        <v>117</v>
      </c>
      <c r="E1594" t="s">
        <v>118</v>
      </c>
      <c r="F1594" s="54">
        <v>41579</v>
      </c>
      <c r="G1594" t="s">
        <v>119</v>
      </c>
      <c r="H1594" t="s">
        <v>999</v>
      </c>
      <c r="I1594" t="s">
        <v>1000</v>
      </c>
      <c r="J1594" t="s">
        <v>132</v>
      </c>
      <c r="K1594" t="s">
        <v>1001</v>
      </c>
      <c r="L1594" t="s">
        <v>1002</v>
      </c>
      <c r="M1594" t="s">
        <v>1003</v>
      </c>
      <c r="N1594" t="s">
        <v>85</v>
      </c>
      <c r="O1594" t="s">
        <v>199</v>
      </c>
      <c r="P1594">
        <v>37803.000000000044</v>
      </c>
      <c r="Q1594" t="s">
        <v>1005</v>
      </c>
      <c r="R1594" t="s">
        <v>75</v>
      </c>
      <c r="S1594" t="s">
        <v>170</v>
      </c>
      <c r="T1594" t="s">
        <v>178</v>
      </c>
      <c r="U1594" t="s">
        <v>179</v>
      </c>
      <c r="V1594" t="s">
        <v>180</v>
      </c>
      <c r="W1594" t="s">
        <v>10731</v>
      </c>
      <c r="X1594" t="s">
        <v>10739</v>
      </c>
    </row>
    <row r="1595" spans="1:24">
      <c r="A1595" t="s">
        <v>9</v>
      </c>
      <c r="B1595" t="s">
        <v>14</v>
      </c>
      <c r="C1595" t="s">
        <v>14</v>
      </c>
      <c r="D1595" t="s">
        <v>117</v>
      </c>
      <c r="E1595" t="s">
        <v>118</v>
      </c>
      <c r="F1595" s="54">
        <v>41579</v>
      </c>
      <c r="G1595" t="s">
        <v>119</v>
      </c>
      <c r="H1595" t="s">
        <v>999</v>
      </c>
      <c r="I1595" t="s">
        <v>1000</v>
      </c>
      <c r="J1595" t="s">
        <v>132</v>
      </c>
      <c r="K1595" t="s">
        <v>1001</v>
      </c>
      <c r="L1595" t="s">
        <v>1002</v>
      </c>
      <c r="M1595" t="s">
        <v>1003</v>
      </c>
      <c r="N1595" t="s">
        <v>85</v>
      </c>
      <c r="O1595" t="s">
        <v>199</v>
      </c>
      <c r="P1595">
        <v>126010.00000000015</v>
      </c>
      <c r="Q1595" t="s">
        <v>1005</v>
      </c>
      <c r="R1595" t="s">
        <v>75</v>
      </c>
      <c r="S1595" t="s">
        <v>170</v>
      </c>
      <c r="T1595" t="s">
        <v>178</v>
      </c>
      <c r="U1595" t="s">
        <v>179</v>
      </c>
      <c r="V1595" t="s">
        <v>180</v>
      </c>
      <c r="W1595" t="s">
        <v>10731</v>
      </c>
      <c r="X1595" t="s">
        <v>10739</v>
      </c>
    </row>
    <row r="1596" spans="1:24">
      <c r="A1596" t="s">
        <v>9</v>
      </c>
      <c r="B1596" t="s">
        <v>14</v>
      </c>
      <c r="C1596" t="s">
        <v>14</v>
      </c>
      <c r="D1596" t="s">
        <v>117</v>
      </c>
      <c r="E1596" t="s">
        <v>118</v>
      </c>
      <c r="F1596" s="54">
        <v>41579</v>
      </c>
      <c r="G1596" t="s">
        <v>119</v>
      </c>
      <c r="H1596" t="s">
        <v>999</v>
      </c>
      <c r="I1596" t="s">
        <v>1000</v>
      </c>
      <c r="J1596" t="s">
        <v>132</v>
      </c>
      <c r="K1596" t="s">
        <v>1001</v>
      </c>
      <c r="L1596" t="s">
        <v>1002</v>
      </c>
      <c r="M1596" t="s">
        <v>1003</v>
      </c>
      <c r="N1596" t="s">
        <v>85</v>
      </c>
      <c r="O1596" t="s">
        <v>199</v>
      </c>
      <c r="P1596">
        <v>21001.500000000022</v>
      </c>
      <c r="Q1596" t="s">
        <v>1005</v>
      </c>
      <c r="R1596" t="s">
        <v>75</v>
      </c>
      <c r="S1596" t="s">
        <v>170</v>
      </c>
      <c r="T1596" t="s">
        <v>178</v>
      </c>
      <c r="U1596" t="s">
        <v>179</v>
      </c>
      <c r="V1596" t="s">
        <v>180</v>
      </c>
      <c r="W1596" t="s">
        <v>10731</v>
      </c>
      <c r="X1596" t="s">
        <v>10739</v>
      </c>
    </row>
    <row r="1597" spans="1:24">
      <c r="A1597" t="s">
        <v>9</v>
      </c>
      <c r="B1597" t="s">
        <v>14</v>
      </c>
      <c r="C1597" t="s">
        <v>14</v>
      </c>
      <c r="D1597" t="s">
        <v>117</v>
      </c>
      <c r="E1597" t="s">
        <v>118</v>
      </c>
      <c r="F1597" s="54">
        <v>41579</v>
      </c>
      <c r="G1597" t="s">
        <v>119</v>
      </c>
      <c r="H1597" t="s">
        <v>999</v>
      </c>
      <c r="I1597" t="s">
        <v>1000</v>
      </c>
      <c r="J1597" t="s">
        <v>132</v>
      </c>
      <c r="K1597" t="s">
        <v>1001</v>
      </c>
      <c r="L1597" t="s">
        <v>1002</v>
      </c>
      <c r="M1597" t="s">
        <v>1003</v>
      </c>
      <c r="N1597" t="s">
        <v>85</v>
      </c>
      <c r="O1597" t="s">
        <v>199</v>
      </c>
      <c r="P1597">
        <v>35003.000000000036</v>
      </c>
      <c r="Q1597" t="s">
        <v>1005</v>
      </c>
      <c r="R1597" t="s">
        <v>75</v>
      </c>
      <c r="S1597" t="s">
        <v>170</v>
      </c>
      <c r="T1597" t="s">
        <v>178</v>
      </c>
      <c r="U1597" t="s">
        <v>179</v>
      </c>
      <c r="V1597" t="s">
        <v>180</v>
      </c>
      <c r="W1597" t="s">
        <v>10731</v>
      </c>
      <c r="X1597" t="s">
        <v>10739</v>
      </c>
    </row>
    <row r="1598" spans="1:24">
      <c r="A1598" t="s">
        <v>9</v>
      </c>
      <c r="B1598" t="s">
        <v>14</v>
      </c>
      <c r="C1598" t="s">
        <v>14</v>
      </c>
      <c r="D1598" t="s">
        <v>117</v>
      </c>
      <c r="E1598" t="s">
        <v>118</v>
      </c>
      <c r="F1598" s="54">
        <v>41579</v>
      </c>
      <c r="G1598" t="s">
        <v>119</v>
      </c>
      <c r="H1598" t="s">
        <v>999</v>
      </c>
      <c r="I1598" t="s">
        <v>1000</v>
      </c>
      <c r="J1598" t="s">
        <v>132</v>
      </c>
      <c r="K1598" t="s">
        <v>1001</v>
      </c>
      <c r="L1598" t="s">
        <v>1002</v>
      </c>
      <c r="M1598" t="s">
        <v>1003</v>
      </c>
      <c r="N1598" t="s">
        <v>85</v>
      </c>
      <c r="O1598" t="s">
        <v>199</v>
      </c>
      <c r="P1598">
        <v>140012.00000000015</v>
      </c>
      <c r="Q1598" t="s">
        <v>1005</v>
      </c>
      <c r="R1598" t="s">
        <v>75</v>
      </c>
      <c r="S1598" t="s">
        <v>170</v>
      </c>
      <c r="T1598" t="s">
        <v>178</v>
      </c>
      <c r="U1598" t="s">
        <v>179</v>
      </c>
      <c r="V1598" t="s">
        <v>180</v>
      </c>
      <c r="W1598" t="s">
        <v>10731</v>
      </c>
      <c r="X1598" t="s">
        <v>10739</v>
      </c>
    </row>
    <row r="1599" spans="1:24">
      <c r="A1599" t="s">
        <v>9</v>
      </c>
      <c r="B1599" t="s">
        <v>14</v>
      </c>
      <c r="C1599" t="s">
        <v>14</v>
      </c>
      <c r="D1599" t="s">
        <v>117</v>
      </c>
      <c r="E1599" t="s">
        <v>118</v>
      </c>
      <c r="F1599" s="54">
        <v>41599</v>
      </c>
      <c r="G1599" t="s">
        <v>119</v>
      </c>
      <c r="I1599" t="s">
        <v>2249</v>
      </c>
      <c r="J1599" t="s">
        <v>132</v>
      </c>
      <c r="K1599" t="s">
        <v>1099</v>
      </c>
      <c r="L1599" t="s">
        <v>1100</v>
      </c>
      <c r="M1599" t="s">
        <v>1101</v>
      </c>
      <c r="N1599" t="s">
        <v>85</v>
      </c>
      <c r="O1599" t="s">
        <v>85</v>
      </c>
      <c r="P1599">
        <v>-79200</v>
      </c>
      <c r="Q1599" t="s">
        <v>1102</v>
      </c>
      <c r="R1599" t="s">
        <v>75</v>
      </c>
      <c r="S1599" t="s">
        <v>170</v>
      </c>
      <c r="T1599" t="s">
        <v>178</v>
      </c>
      <c r="U1599" t="s">
        <v>202</v>
      </c>
      <c r="V1599" t="s">
        <v>202</v>
      </c>
      <c r="W1599" t="s">
        <v>10729</v>
      </c>
      <c r="X1599" t="s">
        <v>85</v>
      </c>
    </row>
    <row r="1600" spans="1:24">
      <c r="A1600" t="s">
        <v>9</v>
      </c>
      <c r="B1600" t="s">
        <v>14</v>
      </c>
      <c r="C1600" t="s">
        <v>14</v>
      </c>
      <c r="D1600" t="s">
        <v>117</v>
      </c>
      <c r="E1600" t="s">
        <v>118</v>
      </c>
      <c r="F1600" s="54">
        <v>41599</v>
      </c>
      <c r="G1600" t="s">
        <v>119</v>
      </c>
      <c r="I1600" t="s">
        <v>3552</v>
      </c>
      <c r="J1600" t="s">
        <v>132</v>
      </c>
      <c r="K1600" t="s">
        <v>3553</v>
      </c>
      <c r="L1600" t="s">
        <v>571</v>
      </c>
      <c r="M1600" t="s">
        <v>572</v>
      </c>
      <c r="N1600" t="s">
        <v>85</v>
      </c>
      <c r="O1600" t="s">
        <v>85</v>
      </c>
      <c r="P1600">
        <v>15680</v>
      </c>
      <c r="Q1600" t="s">
        <v>3554</v>
      </c>
      <c r="R1600" t="s">
        <v>75</v>
      </c>
      <c r="W1600" t="s">
        <v>10729</v>
      </c>
      <c r="X1600" t="s">
        <v>85</v>
      </c>
    </row>
    <row r="1601" spans="1:24">
      <c r="A1601" t="s">
        <v>9</v>
      </c>
      <c r="B1601" t="s">
        <v>14</v>
      </c>
      <c r="C1601" t="s">
        <v>14</v>
      </c>
      <c r="D1601" t="s">
        <v>117</v>
      </c>
      <c r="E1601" t="s">
        <v>118</v>
      </c>
      <c r="F1601" s="54">
        <v>41599</v>
      </c>
      <c r="G1601" t="s">
        <v>119</v>
      </c>
      <c r="I1601" t="s">
        <v>2249</v>
      </c>
      <c r="J1601" t="s">
        <v>132</v>
      </c>
      <c r="K1601" t="s">
        <v>1099</v>
      </c>
      <c r="L1601" t="s">
        <v>1100</v>
      </c>
      <c r="M1601" t="s">
        <v>1101</v>
      </c>
      <c r="N1601" t="s">
        <v>85</v>
      </c>
      <c r="O1601" t="s">
        <v>85</v>
      </c>
      <c r="P1601">
        <v>-14080</v>
      </c>
      <c r="Q1601" t="s">
        <v>1102</v>
      </c>
      <c r="R1601" t="s">
        <v>75</v>
      </c>
      <c r="S1601" t="s">
        <v>170</v>
      </c>
      <c r="T1601" t="s">
        <v>178</v>
      </c>
      <c r="U1601" t="s">
        <v>202</v>
      </c>
      <c r="V1601" t="s">
        <v>202</v>
      </c>
      <c r="W1601" t="s">
        <v>10729</v>
      </c>
      <c r="X1601" t="s">
        <v>85</v>
      </c>
    </row>
    <row r="1602" spans="1:24">
      <c r="A1602" t="s">
        <v>9</v>
      </c>
      <c r="B1602" t="s">
        <v>14</v>
      </c>
      <c r="C1602" t="s">
        <v>14</v>
      </c>
      <c r="D1602" t="s">
        <v>117</v>
      </c>
      <c r="E1602" t="s">
        <v>118</v>
      </c>
      <c r="F1602" s="54">
        <v>41599</v>
      </c>
      <c r="G1602" t="s">
        <v>119</v>
      </c>
      <c r="I1602" t="s">
        <v>3552</v>
      </c>
      <c r="J1602" t="s">
        <v>132</v>
      </c>
      <c r="K1602" t="s">
        <v>3553</v>
      </c>
      <c r="L1602" t="s">
        <v>571</v>
      </c>
      <c r="M1602" t="s">
        <v>572</v>
      </c>
      <c r="N1602" t="s">
        <v>85</v>
      </c>
      <c r="O1602" t="s">
        <v>85</v>
      </c>
      <c r="P1602">
        <v>23520</v>
      </c>
      <c r="Q1602" t="s">
        <v>3554</v>
      </c>
      <c r="R1602" t="s">
        <v>75</v>
      </c>
      <c r="W1602" t="s">
        <v>10729</v>
      </c>
      <c r="X1602" t="s">
        <v>85</v>
      </c>
    </row>
    <row r="1603" spans="1:24">
      <c r="A1603" t="s">
        <v>9</v>
      </c>
      <c r="B1603" t="s">
        <v>14</v>
      </c>
      <c r="C1603" t="s">
        <v>14</v>
      </c>
      <c r="D1603" t="s">
        <v>117</v>
      </c>
      <c r="E1603" t="s">
        <v>118</v>
      </c>
      <c r="F1603" s="54">
        <v>41599</v>
      </c>
      <c r="G1603" t="s">
        <v>125</v>
      </c>
      <c r="I1603" t="s">
        <v>2942</v>
      </c>
      <c r="J1603" t="s">
        <v>805</v>
      </c>
      <c r="K1603" t="s">
        <v>2942</v>
      </c>
      <c r="L1603" t="s">
        <v>691</v>
      </c>
      <c r="M1603" t="s">
        <v>692</v>
      </c>
      <c r="N1603" t="s">
        <v>85</v>
      </c>
      <c r="O1603" t="s">
        <v>85</v>
      </c>
      <c r="P1603">
        <v>-3452.11</v>
      </c>
      <c r="Q1603" t="s">
        <v>2943</v>
      </c>
      <c r="R1603" t="s">
        <v>75</v>
      </c>
      <c r="S1603" t="s">
        <v>155</v>
      </c>
      <c r="T1603" t="s">
        <v>286</v>
      </c>
      <c r="U1603" t="s">
        <v>321</v>
      </c>
      <c r="V1603" t="s">
        <v>321</v>
      </c>
      <c r="W1603" t="s">
        <v>10729</v>
      </c>
      <c r="X1603" t="s">
        <v>85</v>
      </c>
    </row>
    <row r="1604" spans="1:24">
      <c r="A1604" t="s">
        <v>9</v>
      </c>
      <c r="B1604" t="s">
        <v>14</v>
      </c>
      <c r="C1604" t="s">
        <v>14</v>
      </c>
      <c r="D1604" t="s">
        <v>117</v>
      </c>
      <c r="E1604" t="s">
        <v>118</v>
      </c>
      <c r="F1604" s="54">
        <v>41599</v>
      </c>
      <c r="G1604" t="s">
        <v>119</v>
      </c>
      <c r="I1604" t="s">
        <v>2942</v>
      </c>
      <c r="J1604" t="s">
        <v>805</v>
      </c>
      <c r="K1604" t="s">
        <v>2942</v>
      </c>
      <c r="L1604" t="s">
        <v>691</v>
      </c>
      <c r="M1604" t="s">
        <v>692</v>
      </c>
      <c r="N1604" t="s">
        <v>85</v>
      </c>
      <c r="O1604" t="s">
        <v>85</v>
      </c>
      <c r="P1604">
        <v>-8029.39</v>
      </c>
      <c r="Q1604" t="s">
        <v>2943</v>
      </c>
      <c r="R1604" t="s">
        <v>75</v>
      </c>
      <c r="S1604" t="s">
        <v>155</v>
      </c>
      <c r="T1604" t="s">
        <v>286</v>
      </c>
      <c r="U1604" t="s">
        <v>321</v>
      </c>
      <c r="V1604" t="s">
        <v>321</v>
      </c>
      <c r="W1604" t="s">
        <v>10729</v>
      </c>
      <c r="X1604" t="s">
        <v>85</v>
      </c>
    </row>
    <row r="1605" spans="1:24">
      <c r="A1605" t="s">
        <v>9</v>
      </c>
      <c r="B1605" t="s">
        <v>14</v>
      </c>
      <c r="C1605" t="s">
        <v>14</v>
      </c>
      <c r="D1605" t="s">
        <v>117</v>
      </c>
      <c r="E1605" t="s">
        <v>118</v>
      </c>
      <c r="F1605" s="54">
        <v>41599</v>
      </c>
      <c r="G1605" t="s">
        <v>72</v>
      </c>
      <c r="I1605" t="s">
        <v>2942</v>
      </c>
      <c r="J1605" t="s">
        <v>805</v>
      </c>
      <c r="K1605" t="s">
        <v>2942</v>
      </c>
      <c r="L1605" t="s">
        <v>691</v>
      </c>
      <c r="M1605" t="s">
        <v>692</v>
      </c>
      <c r="N1605" t="s">
        <v>85</v>
      </c>
      <c r="O1605" t="s">
        <v>85</v>
      </c>
      <c r="P1605">
        <v>-16982.080000000002</v>
      </c>
      <c r="Q1605" t="s">
        <v>2943</v>
      </c>
      <c r="R1605" t="s">
        <v>75</v>
      </c>
      <c r="S1605" t="s">
        <v>155</v>
      </c>
      <c r="T1605" t="s">
        <v>286</v>
      </c>
      <c r="U1605" t="s">
        <v>321</v>
      </c>
      <c r="V1605" t="s">
        <v>321</v>
      </c>
      <c r="W1605" t="s">
        <v>10729</v>
      </c>
      <c r="X1605" t="s">
        <v>85</v>
      </c>
    </row>
    <row r="1606" spans="1:24">
      <c r="A1606" t="s">
        <v>9</v>
      </c>
      <c r="B1606" t="s">
        <v>14</v>
      </c>
      <c r="C1606" t="s">
        <v>14</v>
      </c>
      <c r="D1606" t="s">
        <v>117</v>
      </c>
      <c r="E1606" t="s">
        <v>118</v>
      </c>
      <c r="F1606" s="54">
        <v>41599</v>
      </c>
      <c r="G1606" t="s">
        <v>119</v>
      </c>
      <c r="I1606" t="s">
        <v>3540</v>
      </c>
      <c r="J1606" t="s">
        <v>132</v>
      </c>
      <c r="K1606" t="s">
        <v>3539</v>
      </c>
      <c r="L1606" t="s">
        <v>1961</v>
      </c>
      <c r="M1606" t="s">
        <v>1962</v>
      </c>
      <c r="N1606" t="s">
        <v>85</v>
      </c>
      <c r="O1606" t="s">
        <v>199</v>
      </c>
      <c r="P1606">
        <v>120000</v>
      </c>
      <c r="Q1606" t="s">
        <v>1963</v>
      </c>
      <c r="R1606" t="s">
        <v>75</v>
      </c>
      <c r="S1606" t="s">
        <v>155</v>
      </c>
      <c r="T1606" t="s">
        <v>156</v>
      </c>
      <c r="U1606" t="s">
        <v>450</v>
      </c>
      <c r="V1606" t="s">
        <v>451</v>
      </c>
      <c r="W1606" t="s">
        <v>10731</v>
      </c>
      <c r="X1606" t="s">
        <v>10739</v>
      </c>
    </row>
    <row r="1607" spans="1:24">
      <c r="A1607" t="s">
        <v>9</v>
      </c>
      <c r="B1607" t="s">
        <v>14</v>
      </c>
      <c r="C1607" t="s">
        <v>14</v>
      </c>
      <c r="D1607" t="s">
        <v>117</v>
      </c>
      <c r="E1607" t="s">
        <v>118</v>
      </c>
      <c r="F1607" s="54">
        <v>41599</v>
      </c>
      <c r="G1607" t="s">
        <v>119</v>
      </c>
      <c r="I1607" t="s">
        <v>3538</v>
      </c>
      <c r="J1607" t="s">
        <v>132</v>
      </c>
      <c r="K1607" t="s">
        <v>3539</v>
      </c>
      <c r="L1607" t="s">
        <v>1961</v>
      </c>
      <c r="M1607" t="s">
        <v>1962</v>
      </c>
      <c r="N1607" t="s">
        <v>85</v>
      </c>
      <c r="O1607" t="s">
        <v>199</v>
      </c>
      <c r="P1607">
        <v>-120000</v>
      </c>
      <c r="Q1607" t="s">
        <v>1963</v>
      </c>
      <c r="R1607" t="s">
        <v>75</v>
      </c>
      <c r="S1607" t="s">
        <v>155</v>
      </c>
      <c r="T1607" t="s">
        <v>156</v>
      </c>
      <c r="U1607" t="s">
        <v>450</v>
      </c>
      <c r="V1607" t="s">
        <v>451</v>
      </c>
      <c r="W1607" t="s">
        <v>10729</v>
      </c>
      <c r="X1607" t="s">
        <v>10739</v>
      </c>
    </row>
    <row r="1608" spans="1:24">
      <c r="A1608" t="s">
        <v>9</v>
      </c>
      <c r="B1608" t="s">
        <v>14</v>
      </c>
      <c r="C1608" t="s">
        <v>14</v>
      </c>
      <c r="D1608" t="s">
        <v>117</v>
      </c>
      <c r="E1608" t="s">
        <v>118</v>
      </c>
      <c r="F1608" s="54">
        <v>41599</v>
      </c>
      <c r="G1608" t="s">
        <v>119</v>
      </c>
      <c r="I1608" t="s">
        <v>3538</v>
      </c>
      <c r="J1608" t="s">
        <v>132</v>
      </c>
      <c r="K1608" t="s">
        <v>3539</v>
      </c>
      <c r="L1608" t="s">
        <v>1961</v>
      </c>
      <c r="M1608" t="s">
        <v>1962</v>
      </c>
      <c r="N1608" t="s">
        <v>85</v>
      </c>
      <c r="O1608" t="s">
        <v>199</v>
      </c>
      <c r="P1608">
        <v>-80000</v>
      </c>
      <c r="Q1608" t="s">
        <v>1963</v>
      </c>
      <c r="R1608" t="s">
        <v>75</v>
      </c>
      <c r="S1608" t="s">
        <v>155</v>
      </c>
      <c r="T1608" t="s">
        <v>156</v>
      </c>
      <c r="U1608" t="s">
        <v>450</v>
      </c>
      <c r="V1608" t="s">
        <v>451</v>
      </c>
      <c r="W1608" t="s">
        <v>10729</v>
      </c>
      <c r="X1608" t="s">
        <v>10739</v>
      </c>
    </row>
    <row r="1609" spans="1:24">
      <c r="A1609" t="s">
        <v>9</v>
      </c>
      <c r="B1609" t="s">
        <v>14</v>
      </c>
      <c r="C1609" t="s">
        <v>14</v>
      </c>
      <c r="D1609" t="s">
        <v>117</v>
      </c>
      <c r="E1609" t="s">
        <v>118</v>
      </c>
      <c r="F1609" s="54">
        <v>41599</v>
      </c>
      <c r="G1609" t="s">
        <v>119</v>
      </c>
      <c r="I1609" t="s">
        <v>3538</v>
      </c>
      <c r="J1609" t="s">
        <v>132</v>
      </c>
      <c r="K1609" t="s">
        <v>3539</v>
      </c>
      <c r="L1609" t="s">
        <v>1961</v>
      </c>
      <c r="M1609" t="s">
        <v>1962</v>
      </c>
      <c r="N1609" t="s">
        <v>85</v>
      </c>
      <c r="O1609" t="s">
        <v>199</v>
      </c>
      <c r="P1609">
        <v>-80000</v>
      </c>
      <c r="Q1609" t="s">
        <v>1963</v>
      </c>
      <c r="R1609" t="s">
        <v>75</v>
      </c>
      <c r="S1609" t="s">
        <v>155</v>
      </c>
      <c r="T1609" t="s">
        <v>156</v>
      </c>
      <c r="U1609" t="s">
        <v>450</v>
      </c>
      <c r="V1609" t="s">
        <v>451</v>
      </c>
      <c r="W1609" t="s">
        <v>10729</v>
      </c>
      <c r="X1609" t="s">
        <v>10739</v>
      </c>
    </row>
    <row r="1610" spans="1:24">
      <c r="A1610" t="s">
        <v>9</v>
      </c>
      <c r="B1610" t="s">
        <v>14</v>
      </c>
      <c r="C1610" t="s">
        <v>14</v>
      </c>
      <c r="D1610" t="s">
        <v>117</v>
      </c>
      <c r="E1610" t="s">
        <v>118</v>
      </c>
      <c r="F1610" s="54">
        <v>41599</v>
      </c>
      <c r="G1610" t="s">
        <v>119</v>
      </c>
      <c r="I1610" t="s">
        <v>3540</v>
      </c>
      <c r="J1610" t="s">
        <v>132</v>
      </c>
      <c r="K1610" t="s">
        <v>3539</v>
      </c>
      <c r="L1610" t="s">
        <v>1961</v>
      </c>
      <c r="M1610" t="s">
        <v>1962</v>
      </c>
      <c r="N1610" t="s">
        <v>85</v>
      </c>
      <c r="O1610" t="s">
        <v>199</v>
      </c>
      <c r="P1610">
        <v>80000</v>
      </c>
      <c r="Q1610" t="s">
        <v>1963</v>
      </c>
      <c r="R1610" t="s">
        <v>75</v>
      </c>
      <c r="S1610" t="s">
        <v>155</v>
      </c>
      <c r="T1610" t="s">
        <v>156</v>
      </c>
      <c r="U1610" t="s">
        <v>450</v>
      </c>
      <c r="V1610" t="s">
        <v>451</v>
      </c>
      <c r="W1610" t="s">
        <v>10731</v>
      </c>
      <c r="X1610" t="s">
        <v>10739</v>
      </c>
    </row>
    <row r="1611" spans="1:24">
      <c r="A1611" t="s">
        <v>3</v>
      </c>
      <c r="B1611" t="s">
        <v>4</v>
      </c>
      <c r="C1611" t="s">
        <v>4</v>
      </c>
      <c r="D1611" t="s">
        <v>117</v>
      </c>
      <c r="E1611" t="s">
        <v>118</v>
      </c>
      <c r="F1611" s="54">
        <v>41579</v>
      </c>
      <c r="G1611" t="s">
        <v>119</v>
      </c>
      <c r="H1611" t="s">
        <v>907</v>
      </c>
      <c r="I1611" t="s">
        <v>908</v>
      </c>
      <c r="J1611" t="s">
        <v>73</v>
      </c>
      <c r="K1611" t="s">
        <v>909</v>
      </c>
      <c r="L1611" t="s">
        <v>910</v>
      </c>
      <c r="M1611" t="s">
        <v>911</v>
      </c>
      <c r="N1611" t="s">
        <v>85</v>
      </c>
      <c r="O1611" t="s">
        <v>85</v>
      </c>
      <c r="P1611">
        <v>174458.2487</v>
      </c>
      <c r="Q1611" t="s">
        <v>912</v>
      </c>
      <c r="R1611" t="s">
        <v>75</v>
      </c>
      <c r="W1611" t="s">
        <v>10731</v>
      </c>
      <c r="X1611" t="s">
        <v>85</v>
      </c>
    </row>
    <row r="1612" spans="1:24">
      <c r="A1612" t="s">
        <v>9</v>
      </c>
      <c r="B1612" t="s">
        <v>14</v>
      </c>
      <c r="C1612" t="s">
        <v>14</v>
      </c>
      <c r="D1612" t="s">
        <v>117</v>
      </c>
      <c r="E1612" t="s">
        <v>118</v>
      </c>
      <c r="F1612" s="54">
        <v>41599</v>
      </c>
      <c r="G1612" t="s">
        <v>125</v>
      </c>
      <c r="I1612" t="s">
        <v>2250</v>
      </c>
      <c r="J1612" t="s">
        <v>132</v>
      </c>
      <c r="K1612" t="s">
        <v>2251</v>
      </c>
      <c r="L1612" t="s">
        <v>2252</v>
      </c>
      <c r="M1612" t="s">
        <v>2253</v>
      </c>
      <c r="N1612" t="s">
        <v>85</v>
      </c>
      <c r="O1612" t="s">
        <v>85</v>
      </c>
      <c r="P1612">
        <v>10928</v>
      </c>
      <c r="Q1612" t="s">
        <v>2254</v>
      </c>
      <c r="R1612" t="s">
        <v>75</v>
      </c>
      <c r="S1612" t="s">
        <v>155</v>
      </c>
      <c r="T1612" t="s">
        <v>201</v>
      </c>
      <c r="U1612" t="s">
        <v>157</v>
      </c>
      <c r="V1612" t="s">
        <v>157</v>
      </c>
      <c r="W1612" t="s">
        <v>10730</v>
      </c>
      <c r="X1612" t="s">
        <v>85</v>
      </c>
    </row>
    <row r="1613" spans="1:24">
      <c r="A1613" t="s">
        <v>5</v>
      </c>
      <c r="B1613" t="s">
        <v>17</v>
      </c>
      <c r="C1613" t="s">
        <v>17</v>
      </c>
      <c r="D1613" t="s">
        <v>117</v>
      </c>
      <c r="E1613" t="s">
        <v>118</v>
      </c>
      <c r="F1613" s="54">
        <v>41608</v>
      </c>
      <c r="G1613" t="s">
        <v>290</v>
      </c>
      <c r="I1613" t="s">
        <v>4555</v>
      </c>
      <c r="J1613" t="s">
        <v>74</v>
      </c>
      <c r="K1613" t="s">
        <v>4556</v>
      </c>
      <c r="L1613" t="s">
        <v>4557</v>
      </c>
      <c r="M1613" t="s">
        <v>4558</v>
      </c>
      <c r="N1613" t="s">
        <v>85</v>
      </c>
      <c r="O1613" t="s">
        <v>85</v>
      </c>
      <c r="P1613">
        <v>5096.9931999999999</v>
      </c>
      <c r="Q1613" t="s">
        <v>4559</v>
      </c>
      <c r="R1613" t="s">
        <v>75</v>
      </c>
      <c r="W1613" t="s">
        <v>10729</v>
      </c>
      <c r="X1613" t="s">
        <v>85</v>
      </c>
    </row>
    <row r="1614" spans="1:24">
      <c r="A1614" t="s">
        <v>5</v>
      </c>
      <c r="B1614" t="s">
        <v>6</v>
      </c>
      <c r="C1614" t="s">
        <v>6</v>
      </c>
      <c r="D1614" t="s">
        <v>117</v>
      </c>
      <c r="E1614" t="s">
        <v>118</v>
      </c>
      <c r="F1614" s="54">
        <v>41590</v>
      </c>
      <c r="G1614" t="s">
        <v>119</v>
      </c>
      <c r="I1614" t="s">
        <v>593</v>
      </c>
      <c r="J1614" t="s">
        <v>74</v>
      </c>
      <c r="K1614" t="s">
        <v>594</v>
      </c>
      <c r="L1614" t="s">
        <v>3619</v>
      </c>
      <c r="M1614" t="s">
        <v>3620</v>
      </c>
      <c r="N1614" t="s">
        <v>85</v>
      </c>
      <c r="O1614" t="s">
        <v>85</v>
      </c>
      <c r="P1614">
        <v>9647.7515000000003</v>
      </c>
      <c r="Q1614" t="s">
        <v>595</v>
      </c>
      <c r="R1614" t="s">
        <v>75</v>
      </c>
      <c r="W1614" t="s">
        <v>10729</v>
      </c>
      <c r="X1614" t="s">
        <v>85</v>
      </c>
    </row>
    <row r="1615" spans="1:24">
      <c r="A1615" t="s">
        <v>3</v>
      </c>
      <c r="B1615" t="s">
        <v>112</v>
      </c>
      <c r="C1615" t="s">
        <v>1204</v>
      </c>
      <c r="D1615" t="s">
        <v>117</v>
      </c>
      <c r="E1615" t="s">
        <v>118</v>
      </c>
      <c r="F1615" s="54">
        <v>41607</v>
      </c>
      <c r="G1615" t="s">
        <v>125</v>
      </c>
      <c r="H1615" t="s">
        <v>1314</v>
      </c>
      <c r="I1615" t="s">
        <v>4423</v>
      </c>
      <c r="J1615" t="s">
        <v>73</v>
      </c>
      <c r="K1615" t="s">
        <v>4424</v>
      </c>
      <c r="L1615" t="s">
        <v>1317</v>
      </c>
      <c r="M1615" t="s">
        <v>1318</v>
      </c>
      <c r="N1615" t="s">
        <v>213</v>
      </c>
      <c r="O1615" t="s">
        <v>213</v>
      </c>
      <c r="P1615">
        <v>56720.2284</v>
      </c>
      <c r="Q1615" t="s">
        <v>4425</v>
      </c>
      <c r="R1615" t="s">
        <v>75</v>
      </c>
      <c r="W1615" t="s">
        <v>10729</v>
      </c>
      <c r="X1615" t="s">
        <v>10739</v>
      </c>
    </row>
    <row r="1616" spans="1:24">
      <c r="A1616" t="s">
        <v>3</v>
      </c>
      <c r="B1616" t="s">
        <v>112</v>
      </c>
      <c r="C1616" t="s">
        <v>269</v>
      </c>
      <c r="D1616" t="s">
        <v>117</v>
      </c>
      <c r="E1616" t="s">
        <v>118</v>
      </c>
      <c r="F1616" s="54">
        <v>41607</v>
      </c>
      <c r="G1616" t="s">
        <v>119</v>
      </c>
      <c r="H1616" t="s">
        <v>4404</v>
      </c>
      <c r="I1616" t="s">
        <v>4405</v>
      </c>
      <c r="J1616" t="s">
        <v>73</v>
      </c>
      <c r="K1616" t="s">
        <v>4406</v>
      </c>
      <c r="L1616" t="s">
        <v>4407</v>
      </c>
      <c r="M1616" t="s">
        <v>4408</v>
      </c>
      <c r="N1616" t="s">
        <v>85</v>
      </c>
      <c r="O1616" t="s">
        <v>85</v>
      </c>
      <c r="P1616">
        <v>32128.1947</v>
      </c>
      <c r="Q1616" t="s">
        <v>4409</v>
      </c>
      <c r="R1616" t="s">
        <v>75</v>
      </c>
      <c r="W1616" t="s">
        <v>10729</v>
      </c>
      <c r="X1616" t="s">
        <v>85</v>
      </c>
    </row>
    <row r="1617" spans="1:24">
      <c r="A1617" t="s">
        <v>3</v>
      </c>
      <c r="B1617" t="s">
        <v>115</v>
      </c>
      <c r="C1617" t="s">
        <v>619</v>
      </c>
      <c r="D1617" t="s">
        <v>117</v>
      </c>
      <c r="E1617" t="s">
        <v>118</v>
      </c>
      <c r="F1617" s="54">
        <v>41607</v>
      </c>
      <c r="G1617" t="s">
        <v>125</v>
      </c>
      <c r="I1617" t="s">
        <v>4550</v>
      </c>
      <c r="J1617" t="s">
        <v>73</v>
      </c>
      <c r="K1617" t="s">
        <v>4551</v>
      </c>
      <c r="L1617" t="s">
        <v>4552</v>
      </c>
      <c r="M1617" t="s">
        <v>4553</v>
      </c>
      <c r="N1617" t="s">
        <v>85</v>
      </c>
      <c r="O1617" t="s">
        <v>199</v>
      </c>
      <c r="P1617">
        <v>312.73</v>
      </c>
      <c r="Q1617" t="s">
        <v>4554</v>
      </c>
      <c r="R1617" t="s">
        <v>75</v>
      </c>
      <c r="W1617" t="s">
        <v>10729</v>
      </c>
      <c r="X1617" t="s">
        <v>10739</v>
      </c>
    </row>
    <row r="1618" spans="1:24">
      <c r="A1618" t="s">
        <v>9</v>
      </c>
      <c r="B1618" t="s">
        <v>14</v>
      </c>
      <c r="C1618" t="s">
        <v>14</v>
      </c>
      <c r="D1618" t="s">
        <v>117</v>
      </c>
      <c r="E1618" t="s">
        <v>118</v>
      </c>
      <c r="F1618" s="54">
        <v>41600</v>
      </c>
      <c r="G1618" t="s">
        <v>72</v>
      </c>
      <c r="I1618" t="s">
        <v>3493</v>
      </c>
      <c r="J1618" t="s">
        <v>132</v>
      </c>
      <c r="K1618" t="s">
        <v>3494</v>
      </c>
      <c r="L1618" t="s">
        <v>571</v>
      </c>
      <c r="M1618" t="s">
        <v>572</v>
      </c>
      <c r="N1618" t="s">
        <v>85</v>
      </c>
      <c r="O1618" t="s">
        <v>85</v>
      </c>
      <c r="P1618">
        <v>130.5</v>
      </c>
      <c r="Q1618" t="s">
        <v>3495</v>
      </c>
      <c r="R1618" t="s">
        <v>75</v>
      </c>
      <c r="W1618" t="s">
        <v>10729</v>
      </c>
      <c r="X1618" t="s">
        <v>85</v>
      </c>
    </row>
    <row r="1619" spans="1:24">
      <c r="A1619" t="s">
        <v>5</v>
      </c>
      <c r="B1619" t="s">
        <v>16</v>
      </c>
      <c r="C1619" t="s">
        <v>235</v>
      </c>
      <c r="D1619" t="s">
        <v>117</v>
      </c>
      <c r="E1619" t="s">
        <v>118</v>
      </c>
      <c r="F1619" s="54">
        <v>41603</v>
      </c>
      <c r="G1619" t="s">
        <v>119</v>
      </c>
      <c r="I1619" t="s">
        <v>3062</v>
      </c>
      <c r="J1619" t="s">
        <v>74</v>
      </c>
      <c r="K1619" t="s">
        <v>3063</v>
      </c>
      <c r="L1619" t="s">
        <v>3064</v>
      </c>
      <c r="M1619" t="s">
        <v>3065</v>
      </c>
      <c r="N1619" t="s">
        <v>85</v>
      </c>
      <c r="O1619" t="s">
        <v>85</v>
      </c>
      <c r="P1619">
        <v>8736</v>
      </c>
      <c r="Q1619" t="s">
        <v>3066</v>
      </c>
      <c r="R1619" t="s">
        <v>75</v>
      </c>
      <c r="W1619" t="s">
        <v>10729</v>
      </c>
      <c r="X1619" t="s">
        <v>85</v>
      </c>
    </row>
    <row r="1620" spans="1:24">
      <c r="A1620" t="s">
        <v>9</v>
      </c>
      <c r="B1620" t="s">
        <v>14</v>
      </c>
      <c r="C1620" t="s">
        <v>14</v>
      </c>
      <c r="D1620" t="s">
        <v>117</v>
      </c>
      <c r="E1620" t="s">
        <v>118</v>
      </c>
      <c r="F1620" s="54">
        <v>41600</v>
      </c>
      <c r="G1620" t="s">
        <v>72</v>
      </c>
      <c r="H1620" t="s">
        <v>208</v>
      </c>
      <c r="I1620" t="s">
        <v>5636</v>
      </c>
      <c r="J1620" t="s">
        <v>132</v>
      </c>
      <c r="K1620" t="s">
        <v>5637</v>
      </c>
      <c r="L1620" t="s">
        <v>211</v>
      </c>
      <c r="M1620" t="s">
        <v>212</v>
      </c>
      <c r="N1620" t="s">
        <v>85</v>
      </c>
      <c r="O1620" t="s">
        <v>85</v>
      </c>
      <c r="P1620">
        <v>623.9</v>
      </c>
      <c r="Q1620" t="s">
        <v>5638</v>
      </c>
      <c r="R1620" t="s">
        <v>75</v>
      </c>
      <c r="S1620" t="s">
        <v>215</v>
      </c>
      <c r="T1620" t="s">
        <v>216</v>
      </c>
      <c r="U1620" t="s">
        <v>179</v>
      </c>
      <c r="V1620" t="s">
        <v>179</v>
      </c>
      <c r="W1620" t="s">
        <v>10729</v>
      </c>
      <c r="X1620" t="s">
        <v>85</v>
      </c>
    </row>
    <row r="1621" spans="1:24">
      <c r="A1621" t="s">
        <v>9</v>
      </c>
      <c r="B1621" t="s">
        <v>14</v>
      </c>
      <c r="C1621" t="s">
        <v>14</v>
      </c>
      <c r="D1621" t="s">
        <v>117</v>
      </c>
      <c r="E1621" t="s">
        <v>118</v>
      </c>
      <c r="F1621" s="54">
        <v>41600</v>
      </c>
      <c r="G1621" t="s">
        <v>72</v>
      </c>
      <c r="H1621" t="s">
        <v>208</v>
      </c>
      <c r="I1621" t="s">
        <v>5642</v>
      </c>
      <c r="J1621" t="s">
        <v>132</v>
      </c>
      <c r="K1621" t="s">
        <v>5643</v>
      </c>
      <c r="L1621" t="s">
        <v>211</v>
      </c>
      <c r="M1621" t="s">
        <v>212</v>
      </c>
      <c r="N1621" t="s">
        <v>85</v>
      </c>
      <c r="O1621" t="s">
        <v>85</v>
      </c>
      <c r="P1621">
        <v>623.9</v>
      </c>
      <c r="Q1621" t="s">
        <v>5644</v>
      </c>
      <c r="R1621" t="s">
        <v>75</v>
      </c>
      <c r="S1621" t="s">
        <v>215</v>
      </c>
      <c r="T1621" t="s">
        <v>216</v>
      </c>
      <c r="U1621" t="s">
        <v>179</v>
      </c>
      <c r="V1621" t="s">
        <v>179</v>
      </c>
      <c r="W1621" t="s">
        <v>10729</v>
      </c>
      <c r="X1621" t="s">
        <v>85</v>
      </c>
    </row>
    <row r="1622" spans="1:24">
      <c r="A1622" t="s">
        <v>5</v>
      </c>
      <c r="B1622" t="s">
        <v>16</v>
      </c>
      <c r="C1622" t="s">
        <v>235</v>
      </c>
      <c r="D1622" t="s">
        <v>117</v>
      </c>
      <c r="E1622" t="s">
        <v>118</v>
      </c>
      <c r="F1622" s="54">
        <v>41603</v>
      </c>
      <c r="G1622" t="s">
        <v>119</v>
      </c>
      <c r="I1622" t="s">
        <v>3062</v>
      </c>
      <c r="J1622" t="s">
        <v>74</v>
      </c>
      <c r="K1622" t="s">
        <v>3063</v>
      </c>
      <c r="L1622" t="s">
        <v>3064</v>
      </c>
      <c r="M1622" t="s">
        <v>3065</v>
      </c>
      <c r="N1622" t="s">
        <v>85</v>
      </c>
      <c r="O1622" t="s">
        <v>85</v>
      </c>
      <c r="P1622">
        <v>8736</v>
      </c>
      <c r="Q1622" t="s">
        <v>3066</v>
      </c>
      <c r="R1622" t="s">
        <v>75</v>
      </c>
      <c r="W1622" t="s">
        <v>10729</v>
      </c>
      <c r="X1622" t="s">
        <v>85</v>
      </c>
    </row>
    <row r="1623" spans="1:24">
      <c r="A1623" t="s">
        <v>5</v>
      </c>
      <c r="B1623" t="s">
        <v>16</v>
      </c>
      <c r="C1623" t="s">
        <v>235</v>
      </c>
      <c r="D1623" t="s">
        <v>117</v>
      </c>
      <c r="E1623" t="s">
        <v>118</v>
      </c>
      <c r="F1623" s="54">
        <v>41603</v>
      </c>
      <c r="G1623" t="s">
        <v>119</v>
      </c>
      <c r="I1623" t="s">
        <v>3062</v>
      </c>
      <c r="J1623" t="s">
        <v>74</v>
      </c>
      <c r="K1623" t="s">
        <v>3063</v>
      </c>
      <c r="L1623" t="s">
        <v>3064</v>
      </c>
      <c r="M1623" t="s">
        <v>3065</v>
      </c>
      <c r="N1623" t="s">
        <v>85</v>
      </c>
      <c r="O1623" t="s">
        <v>85</v>
      </c>
      <c r="P1623">
        <v>15475.32</v>
      </c>
      <c r="Q1623" t="s">
        <v>3066</v>
      </c>
      <c r="R1623" t="s">
        <v>75</v>
      </c>
      <c r="W1623" t="s">
        <v>10729</v>
      </c>
      <c r="X1623" t="s">
        <v>85</v>
      </c>
    </row>
    <row r="1624" spans="1:24">
      <c r="A1624" t="s">
        <v>3</v>
      </c>
      <c r="B1624" t="s">
        <v>8</v>
      </c>
      <c r="C1624" t="s">
        <v>392</v>
      </c>
      <c r="D1624" t="s">
        <v>117</v>
      </c>
      <c r="E1624" t="s">
        <v>118</v>
      </c>
      <c r="F1624" s="54">
        <v>41604</v>
      </c>
      <c r="G1624" t="s">
        <v>72</v>
      </c>
      <c r="I1624" t="s">
        <v>3019</v>
      </c>
      <c r="J1624" t="s">
        <v>73</v>
      </c>
      <c r="K1624" t="s">
        <v>3020</v>
      </c>
      <c r="L1624" t="s">
        <v>3021</v>
      </c>
      <c r="M1624" t="s">
        <v>3022</v>
      </c>
      <c r="N1624" t="s">
        <v>85</v>
      </c>
      <c r="O1624" t="s">
        <v>85</v>
      </c>
      <c r="P1624">
        <v>75651.59</v>
      </c>
      <c r="Q1624" t="s">
        <v>3023</v>
      </c>
      <c r="R1624" t="s">
        <v>75</v>
      </c>
      <c r="W1624" t="s">
        <v>10730</v>
      </c>
      <c r="X1624" t="s">
        <v>85</v>
      </c>
    </row>
    <row r="1625" spans="1:24">
      <c r="A1625" t="s">
        <v>9</v>
      </c>
      <c r="B1625" t="s">
        <v>14</v>
      </c>
      <c r="C1625" t="s">
        <v>14</v>
      </c>
      <c r="D1625" t="s">
        <v>117</v>
      </c>
      <c r="E1625" t="s">
        <v>118</v>
      </c>
      <c r="F1625" s="54">
        <v>41603</v>
      </c>
      <c r="G1625" t="s">
        <v>119</v>
      </c>
      <c r="H1625" t="s">
        <v>1012</v>
      </c>
      <c r="I1625" t="s">
        <v>3093</v>
      </c>
      <c r="J1625" t="s">
        <v>132</v>
      </c>
      <c r="K1625" t="s">
        <v>3094</v>
      </c>
      <c r="L1625" t="s">
        <v>3095</v>
      </c>
      <c r="M1625" t="s">
        <v>3096</v>
      </c>
      <c r="N1625" t="s">
        <v>85</v>
      </c>
      <c r="O1625" t="s">
        <v>85</v>
      </c>
      <c r="P1625">
        <v>23040</v>
      </c>
      <c r="Q1625" t="s">
        <v>3097</v>
      </c>
      <c r="R1625" t="s">
        <v>75</v>
      </c>
      <c r="S1625" t="s">
        <v>155</v>
      </c>
      <c r="T1625" t="s">
        <v>379</v>
      </c>
      <c r="U1625" t="s">
        <v>202</v>
      </c>
      <c r="V1625" t="s">
        <v>202</v>
      </c>
      <c r="W1625" t="s">
        <v>10729</v>
      </c>
      <c r="X1625" t="s">
        <v>85</v>
      </c>
    </row>
    <row r="1626" spans="1:24">
      <c r="A1626" t="s">
        <v>3</v>
      </c>
      <c r="B1626" t="s">
        <v>8</v>
      </c>
      <c r="C1626" t="s">
        <v>392</v>
      </c>
      <c r="D1626" t="s">
        <v>117</v>
      </c>
      <c r="E1626" t="s">
        <v>118</v>
      </c>
      <c r="F1626" s="54">
        <v>41604</v>
      </c>
      <c r="G1626" t="s">
        <v>72</v>
      </c>
      <c r="I1626" t="s">
        <v>3019</v>
      </c>
      <c r="J1626" t="s">
        <v>73</v>
      </c>
      <c r="K1626" t="s">
        <v>3020</v>
      </c>
      <c r="L1626" t="s">
        <v>3021</v>
      </c>
      <c r="M1626" t="s">
        <v>3022</v>
      </c>
      <c r="N1626" t="s">
        <v>85</v>
      </c>
      <c r="O1626" t="s">
        <v>85</v>
      </c>
      <c r="P1626">
        <v>36910.300000000003</v>
      </c>
      <c r="Q1626" t="s">
        <v>3023</v>
      </c>
      <c r="R1626" t="s">
        <v>75</v>
      </c>
      <c r="W1626" t="s">
        <v>10730</v>
      </c>
      <c r="X1626" t="s">
        <v>85</v>
      </c>
    </row>
    <row r="1627" spans="1:24">
      <c r="A1627" t="s">
        <v>9</v>
      </c>
      <c r="B1627" t="s">
        <v>14</v>
      </c>
      <c r="C1627" t="s">
        <v>14</v>
      </c>
      <c r="D1627" t="s">
        <v>117</v>
      </c>
      <c r="E1627" t="s">
        <v>118</v>
      </c>
      <c r="F1627" s="54">
        <v>41603</v>
      </c>
      <c r="G1627" t="s">
        <v>119</v>
      </c>
      <c r="H1627" t="s">
        <v>1864</v>
      </c>
      <c r="I1627" t="s">
        <v>3090</v>
      </c>
      <c r="J1627" t="s">
        <v>132</v>
      </c>
      <c r="K1627" t="s">
        <v>3091</v>
      </c>
      <c r="L1627" t="s">
        <v>1867</v>
      </c>
      <c r="M1627" t="s">
        <v>1868</v>
      </c>
      <c r="N1627" t="s">
        <v>85</v>
      </c>
      <c r="O1627" t="s">
        <v>199</v>
      </c>
      <c r="P1627">
        <v>29295</v>
      </c>
      <c r="Q1627" t="s">
        <v>3092</v>
      </c>
      <c r="R1627" t="s">
        <v>75</v>
      </c>
      <c r="S1627" t="s">
        <v>170</v>
      </c>
      <c r="T1627" t="s">
        <v>178</v>
      </c>
      <c r="U1627" t="s">
        <v>450</v>
      </c>
      <c r="V1627" t="s">
        <v>451</v>
      </c>
      <c r="W1627" t="s">
        <v>10730</v>
      </c>
      <c r="X1627" t="s">
        <v>10739</v>
      </c>
    </row>
    <row r="1628" spans="1:24">
      <c r="A1628" t="s">
        <v>3</v>
      </c>
      <c r="B1628" t="s">
        <v>8</v>
      </c>
      <c r="C1628" t="s">
        <v>392</v>
      </c>
      <c r="D1628" t="s">
        <v>117</v>
      </c>
      <c r="E1628" t="s">
        <v>118</v>
      </c>
      <c r="F1628" s="54">
        <v>41604</v>
      </c>
      <c r="G1628" t="s">
        <v>72</v>
      </c>
      <c r="I1628" t="s">
        <v>3019</v>
      </c>
      <c r="J1628" t="s">
        <v>73</v>
      </c>
      <c r="K1628" t="s">
        <v>3020</v>
      </c>
      <c r="L1628" t="s">
        <v>3021</v>
      </c>
      <c r="M1628" t="s">
        <v>3022</v>
      </c>
      <c r="N1628" t="s">
        <v>85</v>
      </c>
      <c r="O1628" t="s">
        <v>85</v>
      </c>
      <c r="P1628">
        <v>21523.5</v>
      </c>
      <c r="Q1628" t="s">
        <v>3023</v>
      </c>
      <c r="R1628" t="s">
        <v>75</v>
      </c>
      <c r="W1628" t="s">
        <v>10730</v>
      </c>
      <c r="X1628" t="s">
        <v>85</v>
      </c>
    </row>
    <row r="1629" spans="1:24">
      <c r="A1629" t="s">
        <v>9</v>
      </c>
      <c r="B1629" t="s">
        <v>14</v>
      </c>
      <c r="C1629" t="s">
        <v>14</v>
      </c>
      <c r="D1629" t="s">
        <v>117</v>
      </c>
      <c r="E1629" t="s">
        <v>118</v>
      </c>
      <c r="F1629" s="54">
        <v>41603</v>
      </c>
      <c r="G1629" t="s">
        <v>72</v>
      </c>
      <c r="I1629" t="s">
        <v>3098</v>
      </c>
      <c r="J1629" t="s">
        <v>132</v>
      </c>
      <c r="K1629" t="s">
        <v>3099</v>
      </c>
      <c r="L1629" t="s">
        <v>152</v>
      </c>
      <c r="M1629" t="s">
        <v>153</v>
      </c>
      <c r="N1629" t="s">
        <v>85</v>
      </c>
      <c r="O1629" t="s">
        <v>85</v>
      </c>
      <c r="P1629">
        <v>50353.8</v>
      </c>
      <c r="Q1629" t="s">
        <v>3100</v>
      </c>
      <c r="R1629" t="s">
        <v>75</v>
      </c>
      <c r="S1629" t="s">
        <v>155</v>
      </c>
      <c r="T1629" t="s">
        <v>156</v>
      </c>
      <c r="U1629" t="s">
        <v>157</v>
      </c>
      <c r="V1629" t="s">
        <v>157</v>
      </c>
      <c r="W1629" t="s">
        <v>10729</v>
      </c>
      <c r="X1629" t="s">
        <v>85</v>
      </c>
    </row>
    <row r="1630" spans="1:24">
      <c r="A1630" t="s">
        <v>9</v>
      </c>
      <c r="B1630" t="s">
        <v>10</v>
      </c>
      <c r="C1630" t="s">
        <v>1187</v>
      </c>
      <c r="D1630" t="s">
        <v>117</v>
      </c>
      <c r="E1630" t="s">
        <v>118</v>
      </c>
      <c r="F1630" s="54">
        <v>41600</v>
      </c>
      <c r="G1630" t="s">
        <v>72</v>
      </c>
      <c r="I1630" t="s">
        <v>3448</v>
      </c>
      <c r="J1630" t="s">
        <v>805</v>
      </c>
      <c r="K1630" t="s">
        <v>3448</v>
      </c>
      <c r="L1630" t="s">
        <v>1189</v>
      </c>
      <c r="M1630" t="s">
        <v>1190</v>
      </c>
      <c r="N1630" t="s">
        <v>85</v>
      </c>
      <c r="O1630" t="s">
        <v>85</v>
      </c>
      <c r="P1630">
        <v>-1500</v>
      </c>
      <c r="Q1630" t="s">
        <v>3449</v>
      </c>
      <c r="R1630" t="s">
        <v>75</v>
      </c>
      <c r="W1630" t="s">
        <v>10729</v>
      </c>
      <c r="X1630" t="s">
        <v>85</v>
      </c>
    </row>
    <row r="1631" spans="1:24">
      <c r="A1631" t="s">
        <v>9</v>
      </c>
      <c r="B1631" t="s">
        <v>14</v>
      </c>
      <c r="C1631" t="s">
        <v>14</v>
      </c>
      <c r="D1631" t="s">
        <v>117</v>
      </c>
      <c r="E1631" t="s">
        <v>118</v>
      </c>
      <c r="F1631" s="54">
        <v>41603</v>
      </c>
      <c r="G1631" t="s">
        <v>119</v>
      </c>
      <c r="H1631" t="s">
        <v>1012</v>
      </c>
      <c r="I1631" t="s">
        <v>3093</v>
      </c>
      <c r="J1631" t="s">
        <v>132</v>
      </c>
      <c r="K1631" t="s">
        <v>3094</v>
      </c>
      <c r="L1631" t="s">
        <v>3095</v>
      </c>
      <c r="M1631" t="s">
        <v>3096</v>
      </c>
      <c r="N1631" t="s">
        <v>85</v>
      </c>
      <c r="O1631" t="s">
        <v>85</v>
      </c>
      <c r="P1631">
        <v>5040</v>
      </c>
      <c r="Q1631" t="s">
        <v>3097</v>
      </c>
      <c r="R1631" t="s">
        <v>75</v>
      </c>
      <c r="S1631" t="s">
        <v>155</v>
      </c>
      <c r="T1631" t="s">
        <v>379</v>
      </c>
      <c r="U1631" t="s">
        <v>202</v>
      </c>
      <c r="V1631" t="s">
        <v>202</v>
      </c>
      <c r="W1631" t="s">
        <v>10729</v>
      </c>
      <c r="X1631" t="s">
        <v>85</v>
      </c>
    </row>
    <row r="1632" spans="1:24">
      <c r="A1632" t="s">
        <v>9</v>
      </c>
      <c r="B1632" t="s">
        <v>14</v>
      </c>
      <c r="C1632" t="s">
        <v>14</v>
      </c>
      <c r="D1632" t="s">
        <v>117</v>
      </c>
      <c r="E1632" t="s">
        <v>118</v>
      </c>
      <c r="F1632" s="54">
        <v>41603</v>
      </c>
      <c r="G1632" t="s">
        <v>119</v>
      </c>
      <c r="H1632" t="s">
        <v>1012</v>
      </c>
      <c r="I1632" t="s">
        <v>3093</v>
      </c>
      <c r="J1632" t="s">
        <v>132</v>
      </c>
      <c r="K1632" t="s">
        <v>3094</v>
      </c>
      <c r="L1632" t="s">
        <v>3095</v>
      </c>
      <c r="M1632" t="s">
        <v>3096</v>
      </c>
      <c r="N1632" t="s">
        <v>85</v>
      </c>
      <c r="O1632" t="s">
        <v>85</v>
      </c>
      <c r="P1632">
        <v>5040</v>
      </c>
      <c r="Q1632" t="s">
        <v>3097</v>
      </c>
      <c r="R1632" t="s">
        <v>75</v>
      </c>
      <c r="S1632" t="s">
        <v>155</v>
      </c>
      <c r="T1632" t="s">
        <v>379</v>
      </c>
      <c r="U1632" t="s">
        <v>202</v>
      </c>
      <c r="V1632" t="s">
        <v>202</v>
      </c>
      <c r="W1632" t="s">
        <v>10729</v>
      </c>
      <c r="X1632" t="s">
        <v>85</v>
      </c>
    </row>
    <row r="1633" spans="1:24">
      <c r="A1633" t="s">
        <v>9</v>
      </c>
      <c r="B1633" t="s">
        <v>14</v>
      </c>
      <c r="C1633" t="s">
        <v>14</v>
      </c>
      <c r="D1633" t="s">
        <v>117</v>
      </c>
      <c r="E1633" t="s">
        <v>118</v>
      </c>
      <c r="F1633" s="54">
        <v>41603</v>
      </c>
      <c r="G1633" t="s">
        <v>119</v>
      </c>
      <c r="H1633" t="s">
        <v>1864</v>
      </c>
      <c r="I1633" t="s">
        <v>3090</v>
      </c>
      <c r="J1633" t="s">
        <v>132</v>
      </c>
      <c r="K1633" t="s">
        <v>3091</v>
      </c>
      <c r="L1633" t="s">
        <v>1867</v>
      </c>
      <c r="M1633" t="s">
        <v>1868</v>
      </c>
      <c r="N1633" t="s">
        <v>85</v>
      </c>
      <c r="O1633" t="s">
        <v>199</v>
      </c>
      <c r="P1633">
        <v>25110</v>
      </c>
      <c r="Q1633" t="s">
        <v>3092</v>
      </c>
      <c r="R1633" t="s">
        <v>75</v>
      </c>
      <c r="S1633" t="s">
        <v>170</v>
      </c>
      <c r="T1633" t="s">
        <v>178</v>
      </c>
      <c r="U1633" t="s">
        <v>450</v>
      </c>
      <c r="V1633" t="s">
        <v>451</v>
      </c>
      <c r="W1633" t="s">
        <v>10730</v>
      </c>
      <c r="X1633" t="s">
        <v>10739</v>
      </c>
    </row>
    <row r="1634" spans="1:24">
      <c r="A1634" t="s">
        <v>9</v>
      </c>
      <c r="B1634" t="s">
        <v>14</v>
      </c>
      <c r="C1634" t="s">
        <v>14</v>
      </c>
      <c r="D1634" t="s">
        <v>117</v>
      </c>
      <c r="E1634" t="s">
        <v>118</v>
      </c>
      <c r="F1634" s="54">
        <v>41600</v>
      </c>
      <c r="G1634" t="s">
        <v>290</v>
      </c>
      <c r="I1634" t="s">
        <v>3450</v>
      </c>
      <c r="J1634" t="s">
        <v>805</v>
      </c>
      <c r="K1634" t="s">
        <v>3450</v>
      </c>
      <c r="L1634" t="s">
        <v>2974</v>
      </c>
      <c r="M1634" t="s">
        <v>2975</v>
      </c>
      <c r="N1634" t="s">
        <v>85</v>
      </c>
      <c r="O1634" t="s">
        <v>85</v>
      </c>
      <c r="P1634">
        <v>-223.08</v>
      </c>
      <c r="Q1634" t="s">
        <v>3451</v>
      </c>
      <c r="R1634" t="s">
        <v>75</v>
      </c>
      <c r="W1634" t="s">
        <v>10729</v>
      </c>
      <c r="X1634" t="s">
        <v>85</v>
      </c>
    </row>
    <row r="1635" spans="1:24">
      <c r="A1635" t="s">
        <v>9</v>
      </c>
      <c r="B1635" t="s">
        <v>14</v>
      </c>
      <c r="C1635" t="s">
        <v>14</v>
      </c>
      <c r="D1635" t="s">
        <v>117</v>
      </c>
      <c r="E1635" t="s">
        <v>118</v>
      </c>
      <c r="F1635" s="54">
        <v>41603</v>
      </c>
      <c r="G1635" t="s">
        <v>119</v>
      </c>
      <c r="H1635" t="s">
        <v>1864</v>
      </c>
      <c r="I1635" t="s">
        <v>3090</v>
      </c>
      <c r="J1635" t="s">
        <v>132</v>
      </c>
      <c r="K1635" t="s">
        <v>3091</v>
      </c>
      <c r="L1635" t="s">
        <v>1867</v>
      </c>
      <c r="M1635" t="s">
        <v>1868</v>
      </c>
      <c r="N1635" t="s">
        <v>85</v>
      </c>
      <c r="O1635" t="s">
        <v>199</v>
      </c>
      <c r="P1635">
        <v>8928</v>
      </c>
      <c r="Q1635" t="s">
        <v>3092</v>
      </c>
      <c r="R1635" t="s">
        <v>75</v>
      </c>
      <c r="S1635" t="s">
        <v>170</v>
      </c>
      <c r="T1635" t="s">
        <v>178</v>
      </c>
      <c r="U1635" t="s">
        <v>450</v>
      </c>
      <c r="V1635" t="s">
        <v>451</v>
      </c>
      <c r="W1635" t="s">
        <v>10730</v>
      </c>
      <c r="X1635" t="s">
        <v>10739</v>
      </c>
    </row>
    <row r="1636" spans="1:24">
      <c r="A1636" t="s">
        <v>9</v>
      </c>
      <c r="B1636" t="s">
        <v>14</v>
      </c>
      <c r="C1636" t="s">
        <v>14</v>
      </c>
      <c r="D1636" t="s">
        <v>117</v>
      </c>
      <c r="E1636" t="s">
        <v>118</v>
      </c>
      <c r="F1636" s="54">
        <v>41600</v>
      </c>
      <c r="G1636" t="s">
        <v>290</v>
      </c>
      <c r="I1636" t="s">
        <v>3536</v>
      </c>
      <c r="J1636" t="s">
        <v>805</v>
      </c>
      <c r="K1636" t="s">
        <v>3536</v>
      </c>
      <c r="L1636" t="s">
        <v>1889</v>
      </c>
      <c r="M1636" t="s">
        <v>1890</v>
      </c>
      <c r="N1636" t="s">
        <v>85</v>
      </c>
      <c r="O1636" t="s">
        <v>85</v>
      </c>
      <c r="P1636">
        <v>-457.88</v>
      </c>
      <c r="Q1636" t="s">
        <v>3537</v>
      </c>
      <c r="R1636" t="s">
        <v>75</v>
      </c>
      <c r="S1636" t="s">
        <v>155</v>
      </c>
      <c r="T1636" t="s">
        <v>156</v>
      </c>
      <c r="U1636" t="s">
        <v>321</v>
      </c>
      <c r="V1636" t="s">
        <v>321</v>
      </c>
      <c r="W1636" t="s">
        <v>10729</v>
      </c>
      <c r="X1636" t="s">
        <v>85</v>
      </c>
    </row>
    <row r="1637" spans="1:24">
      <c r="A1637" t="s">
        <v>9</v>
      </c>
      <c r="B1637" t="s">
        <v>14</v>
      </c>
      <c r="C1637" t="s">
        <v>14</v>
      </c>
      <c r="D1637" t="s">
        <v>117</v>
      </c>
      <c r="E1637" t="s">
        <v>118</v>
      </c>
      <c r="F1637" s="54">
        <v>41603</v>
      </c>
      <c r="G1637" t="s">
        <v>119</v>
      </c>
      <c r="H1637" t="s">
        <v>1012</v>
      </c>
      <c r="I1637" t="s">
        <v>3093</v>
      </c>
      <c r="J1637" t="s">
        <v>132</v>
      </c>
      <c r="K1637" t="s">
        <v>3094</v>
      </c>
      <c r="L1637" t="s">
        <v>3095</v>
      </c>
      <c r="M1637" t="s">
        <v>3096</v>
      </c>
      <c r="N1637" t="s">
        <v>85</v>
      </c>
      <c r="O1637" t="s">
        <v>85</v>
      </c>
      <c r="P1637">
        <v>5400</v>
      </c>
      <c r="Q1637" t="s">
        <v>3097</v>
      </c>
      <c r="R1637" t="s">
        <v>75</v>
      </c>
      <c r="S1637" t="s">
        <v>155</v>
      </c>
      <c r="T1637" t="s">
        <v>379</v>
      </c>
      <c r="U1637" t="s">
        <v>202</v>
      </c>
      <c r="V1637" t="s">
        <v>202</v>
      </c>
      <c r="W1637" t="s">
        <v>10729</v>
      </c>
      <c r="X1637" t="s">
        <v>85</v>
      </c>
    </row>
    <row r="1638" spans="1:24">
      <c r="A1638" t="s">
        <v>5</v>
      </c>
      <c r="B1638" t="s">
        <v>16</v>
      </c>
      <c r="C1638" t="s">
        <v>235</v>
      </c>
      <c r="D1638" t="s">
        <v>117</v>
      </c>
      <c r="E1638" t="s">
        <v>118</v>
      </c>
      <c r="F1638" s="54">
        <v>41603</v>
      </c>
      <c r="G1638" t="s">
        <v>119</v>
      </c>
      <c r="I1638" t="s">
        <v>3062</v>
      </c>
      <c r="J1638" t="s">
        <v>74</v>
      </c>
      <c r="K1638" t="s">
        <v>3063</v>
      </c>
      <c r="L1638" t="s">
        <v>3064</v>
      </c>
      <c r="M1638" t="s">
        <v>3065</v>
      </c>
      <c r="N1638" t="s">
        <v>85</v>
      </c>
      <c r="O1638" t="s">
        <v>85</v>
      </c>
      <c r="P1638">
        <v>70.099999999999994</v>
      </c>
      <c r="Q1638" t="s">
        <v>3066</v>
      </c>
      <c r="R1638" t="s">
        <v>75</v>
      </c>
      <c r="W1638" t="s">
        <v>10729</v>
      </c>
      <c r="X1638" t="s">
        <v>85</v>
      </c>
    </row>
    <row r="1639" spans="1:24">
      <c r="A1639" t="s">
        <v>5</v>
      </c>
      <c r="B1639" t="s">
        <v>12</v>
      </c>
      <c r="C1639" t="s">
        <v>77</v>
      </c>
      <c r="D1639" t="s">
        <v>117</v>
      </c>
      <c r="E1639" t="s">
        <v>118</v>
      </c>
      <c r="F1639" s="54">
        <v>41603</v>
      </c>
      <c r="G1639" t="s">
        <v>119</v>
      </c>
      <c r="I1639" t="s">
        <v>3566</v>
      </c>
      <c r="J1639" t="s">
        <v>74</v>
      </c>
      <c r="K1639" t="s">
        <v>3567</v>
      </c>
      <c r="L1639" t="s">
        <v>3568</v>
      </c>
      <c r="M1639" t="s">
        <v>3569</v>
      </c>
      <c r="N1639" t="s">
        <v>85</v>
      </c>
      <c r="O1639" t="s">
        <v>85</v>
      </c>
      <c r="P1639">
        <v>-3615.7867000000001</v>
      </c>
      <c r="Q1639" t="s">
        <v>3570</v>
      </c>
      <c r="R1639" t="s">
        <v>75</v>
      </c>
      <c r="W1639" t="s">
        <v>10729</v>
      </c>
      <c r="X1639" t="s">
        <v>85</v>
      </c>
    </row>
    <row r="1640" spans="1:24">
      <c r="A1640" t="s">
        <v>5</v>
      </c>
      <c r="B1640" t="s">
        <v>12</v>
      </c>
      <c r="C1640" t="s">
        <v>77</v>
      </c>
      <c r="D1640" t="s">
        <v>117</v>
      </c>
      <c r="E1640" t="s">
        <v>118</v>
      </c>
      <c r="F1640" s="54">
        <v>41603</v>
      </c>
      <c r="G1640" t="s">
        <v>119</v>
      </c>
      <c r="I1640" t="s">
        <v>3566</v>
      </c>
      <c r="J1640" t="s">
        <v>74</v>
      </c>
      <c r="K1640" t="s">
        <v>3567</v>
      </c>
      <c r="L1640" t="s">
        <v>3568</v>
      </c>
      <c r="M1640" t="s">
        <v>3569</v>
      </c>
      <c r="N1640" t="s">
        <v>85</v>
      </c>
      <c r="O1640" t="s">
        <v>85</v>
      </c>
      <c r="P1640">
        <v>-392.60730000000001</v>
      </c>
      <c r="Q1640" t="s">
        <v>3570</v>
      </c>
      <c r="R1640" t="s">
        <v>75</v>
      </c>
      <c r="W1640" t="s">
        <v>10729</v>
      </c>
      <c r="X1640" t="s">
        <v>85</v>
      </c>
    </row>
    <row r="1641" spans="1:24">
      <c r="A1641" t="s">
        <v>3</v>
      </c>
      <c r="B1641" t="s">
        <v>112</v>
      </c>
      <c r="C1641" t="s">
        <v>269</v>
      </c>
      <c r="D1641" t="s">
        <v>117</v>
      </c>
      <c r="E1641" t="s">
        <v>118</v>
      </c>
      <c r="F1641" s="54">
        <v>41579</v>
      </c>
      <c r="G1641" t="s">
        <v>72</v>
      </c>
      <c r="H1641" t="s">
        <v>1514</v>
      </c>
      <c r="I1641" t="s">
        <v>948</v>
      </c>
      <c r="J1641" t="s">
        <v>73</v>
      </c>
      <c r="K1641" t="s">
        <v>949</v>
      </c>
      <c r="L1641" t="s">
        <v>3615</v>
      </c>
      <c r="M1641" t="s">
        <v>3616</v>
      </c>
      <c r="N1641" t="s">
        <v>85</v>
      </c>
      <c r="O1641" t="s">
        <v>85</v>
      </c>
      <c r="P1641">
        <v>-722.07719999999995</v>
      </c>
      <c r="Q1641" t="s">
        <v>950</v>
      </c>
      <c r="R1641" t="s">
        <v>75</v>
      </c>
      <c r="W1641" t="s">
        <v>10729</v>
      </c>
      <c r="X1641" t="s">
        <v>85</v>
      </c>
    </row>
    <row r="1642" spans="1:24">
      <c r="A1642" t="s">
        <v>9</v>
      </c>
      <c r="B1642" t="s">
        <v>14</v>
      </c>
      <c r="C1642" t="s">
        <v>14</v>
      </c>
      <c r="D1642" t="s">
        <v>117</v>
      </c>
      <c r="E1642" t="s">
        <v>118</v>
      </c>
      <c r="F1642" s="54">
        <v>41600</v>
      </c>
      <c r="G1642" t="s">
        <v>72</v>
      </c>
      <c r="I1642" t="s">
        <v>3536</v>
      </c>
      <c r="J1642" t="s">
        <v>805</v>
      </c>
      <c r="K1642" t="s">
        <v>3536</v>
      </c>
      <c r="L1642" t="s">
        <v>1889</v>
      </c>
      <c r="M1642" t="s">
        <v>1890</v>
      </c>
      <c r="N1642" t="s">
        <v>85</v>
      </c>
      <c r="O1642" t="s">
        <v>85</v>
      </c>
      <c r="P1642">
        <v>-114171.87</v>
      </c>
      <c r="Q1642" t="s">
        <v>3537</v>
      </c>
      <c r="R1642" t="s">
        <v>75</v>
      </c>
      <c r="S1642" t="s">
        <v>155</v>
      </c>
      <c r="T1642" t="s">
        <v>156</v>
      </c>
      <c r="U1642" t="s">
        <v>321</v>
      </c>
      <c r="V1642" t="s">
        <v>321</v>
      </c>
      <c r="W1642" t="s">
        <v>10729</v>
      </c>
      <c r="X1642" t="s">
        <v>85</v>
      </c>
    </row>
    <row r="1643" spans="1:24">
      <c r="A1643" t="s">
        <v>9</v>
      </c>
      <c r="B1643" t="s">
        <v>14</v>
      </c>
      <c r="C1643" t="s">
        <v>14</v>
      </c>
      <c r="D1643" t="s">
        <v>117</v>
      </c>
      <c r="E1643" t="s">
        <v>118</v>
      </c>
      <c r="F1643" s="54">
        <v>41600</v>
      </c>
      <c r="G1643" t="s">
        <v>125</v>
      </c>
      <c r="I1643" t="s">
        <v>3450</v>
      </c>
      <c r="J1643" t="s">
        <v>805</v>
      </c>
      <c r="K1643" t="s">
        <v>3450</v>
      </c>
      <c r="L1643" t="s">
        <v>2974</v>
      </c>
      <c r="M1643" t="s">
        <v>2975</v>
      </c>
      <c r="N1643" t="s">
        <v>85</v>
      </c>
      <c r="O1643" t="s">
        <v>85</v>
      </c>
      <c r="P1643">
        <v>-20695.060000000001</v>
      </c>
      <c r="Q1643" t="s">
        <v>3451</v>
      </c>
      <c r="R1643" t="s">
        <v>75</v>
      </c>
      <c r="W1643" t="s">
        <v>10729</v>
      </c>
      <c r="X1643" t="s">
        <v>85</v>
      </c>
    </row>
    <row r="1644" spans="1:24">
      <c r="A1644" t="s">
        <v>3</v>
      </c>
      <c r="B1644" t="s">
        <v>112</v>
      </c>
      <c r="C1644" t="s">
        <v>269</v>
      </c>
      <c r="D1644" t="s">
        <v>117</v>
      </c>
      <c r="E1644" t="s">
        <v>118</v>
      </c>
      <c r="F1644" s="54">
        <v>41579</v>
      </c>
      <c r="G1644" t="s">
        <v>72</v>
      </c>
      <c r="H1644" t="s">
        <v>1514</v>
      </c>
      <c r="I1644" t="s">
        <v>948</v>
      </c>
      <c r="J1644" t="s">
        <v>73</v>
      </c>
      <c r="K1644" t="s">
        <v>949</v>
      </c>
      <c r="L1644" t="s">
        <v>3615</v>
      </c>
      <c r="M1644" t="s">
        <v>3616</v>
      </c>
      <c r="N1644" t="s">
        <v>85</v>
      </c>
      <c r="O1644" t="s">
        <v>85</v>
      </c>
      <c r="P1644">
        <v>-4812.8330999999998</v>
      </c>
      <c r="Q1644" t="s">
        <v>950</v>
      </c>
      <c r="R1644" t="s">
        <v>75</v>
      </c>
      <c r="W1644" t="s">
        <v>10729</v>
      </c>
      <c r="X1644" t="s">
        <v>85</v>
      </c>
    </row>
    <row r="1645" spans="1:24">
      <c r="A1645" t="s">
        <v>3</v>
      </c>
      <c r="B1645" t="s">
        <v>4</v>
      </c>
      <c r="C1645" t="s">
        <v>4</v>
      </c>
      <c r="D1645" t="s">
        <v>117</v>
      </c>
      <c r="E1645" t="s">
        <v>118</v>
      </c>
      <c r="F1645" s="54">
        <v>41579</v>
      </c>
      <c r="G1645" t="s">
        <v>119</v>
      </c>
      <c r="H1645" t="s">
        <v>907</v>
      </c>
      <c r="I1645" t="s">
        <v>908</v>
      </c>
      <c r="J1645" t="s">
        <v>73</v>
      </c>
      <c r="K1645" t="s">
        <v>909</v>
      </c>
      <c r="L1645" t="s">
        <v>910</v>
      </c>
      <c r="M1645" t="s">
        <v>911</v>
      </c>
      <c r="N1645" t="s">
        <v>85</v>
      </c>
      <c r="O1645" t="s">
        <v>85</v>
      </c>
      <c r="P1645">
        <v>149296.63020000001</v>
      </c>
      <c r="Q1645" t="s">
        <v>912</v>
      </c>
      <c r="R1645" t="s">
        <v>75</v>
      </c>
      <c r="W1645" t="s">
        <v>10731</v>
      </c>
      <c r="X1645" t="s">
        <v>85</v>
      </c>
    </row>
    <row r="1646" spans="1:24">
      <c r="A1646" t="s">
        <v>9</v>
      </c>
      <c r="B1646" t="s">
        <v>14</v>
      </c>
      <c r="C1646" t="s">
        <v>14</v>
      </c>
      <c r="D1646" t="s">
        <v>117</v>
      </c>
      <c r="E1646" t="s">
        <v>118</v>
      </c>
      <c r="F1646" s="54">
        <v>41579</v>
      </c>
      <c r="G1646" t="s">
        <v>72</v>
      </c>
      <c r="H1646" t="s">
        <v>999</v>
      </c>
      <c r="I1646" t="s">
        <v>1000</v>
      </c>
      <c r="J1646" t="s">
        <v>132</v>
      </c>
      <c r="K1646" t="s">
        <v>1001</v>
      </c>
      <c r="L1646" t="s">
        <v>1002</v>
      </c>
      <c r="M1646" t="s">
        <v>1003</v>
      </c>
      <c r="N1646" t="s">
        <v>85</v>
      </c>
      <c r="O1646" t="s">
        <v>199</v>
      </c>
      <c r="P1646">
        <v>1710.4700000000018</v>
      </c>
      <c r="Q1646" t="s">
        <v>1005</v>
      </c>
      <c r="R1646" t="s">
        <v>75</v>
      </c>
      <c r="S1646" t="s">
        <v>170</v>
      </c>
      <c r="T1646" t="s">
        <v>178</v>
      </c>
      <c r="U1646" t="s">
        <v>179</v>
      </c>
      <c r="V1646" t="s">
        <v>180</v>
      </c>
      <c r="W1646" t="s">
        <v>10731</v>
      </c>
      <c r="X1646" t="s">
        <v>10739</v>
      </c>
    </row>
    <row r="1647" spans="1:24">
      <c r="A1647" t="s">
        <v>3</v>
      </c>
      <c r="B1647" t="s">
        <v>4</v>
      </c>
      <c r="C1647" t="s">
        <v>4</v>
      </c>
      <c r="D1647" t="s">
        <v>117</v>
      </c>
      <c r="E1647" t="s">
        <v>118</v>
      </c>
      <c r="F1647" s="54">
        <v>41579</v>
      </c>
      <c r="G1647" t="s">
        <v>119</v>
      </c>
      <c r="H1647" t="s">
        <v>956</v>
      </c>
      <c r="I1647" t="s">
        <v>957</v>
      </c>
      <c r="J1647" t="s">
        <v>73</v>
      </c>
      <c r="K1647" t="s">
        <v>958</v>
      </c>
      <c r="L1647" t="s">
        <v>959</v>
      </c>
      <c r="M1647" t="s">
        <v>960</v>
      </c>
      <c r="N1647" t="s">
        <v>85</v>
      </c>
      <c r="O1647" t="s">
        <v>85</v>
      </c>
      <c r="P1647">
        <v>30383.360499999999</v>
      </c>
      <c r="Q1647" t="s">
        <v>961</v>
      </c>
      <c r="R1647" t="s">
        <v>75</v>
      </c>
      <c r="W1647" t="s">
        <v>10729</v>
      </c>
      <c r="X1647" t="s">
        <v>85</v>
      </c>
    </row>
    <row r="1648" spans="1:24">
      <c r="A1648" t="s">
        <v>3</v>
      </c>
      <c r="B1648" t="s">
        <v>4</v>
      </c>
      <c r="C1648" t="s">
        <v>4</v>
      </c>
      <c r="D1648" t="s">
        <v>117</v>
      </c>
      <c r="E1648" t="s">
        <v>118</v>
      </c>
      <c r="F1648" s="54">
        <v>41579</v>
      </c>
      <c r="G1648" t="s">
        <v>119</v>
      </c>
      <c r="H1648" t="s">
        <v>907</v>
      </c>
      <c r="I1648" t="s">
        <v>908</v>
      </c>
      <c r="J1648" t="s">
        <v>73</v>
      </c>
      <c r="K1648" t="s">
        <v>909</v>
      </c>
      <c r="L1648" t="s">
        <v>910</v>
      </c>
      <c r="M1648" t="s">
        <v>911</v>
      </c>
      <c r="N1648" t="s">
        <v>85</v>
      </c>
      <c r="O1648" t="s">
        <v>85</v>
      </c>
      <c r="P1648">
        <v>241873.0545</v>
      </c>
      <c r="Q1648" t="s">
        <v>912</v>
      </c>
      <c r="R1648" t="s">
        <v>75</v>
      </c>
      <c r="W1648" t="s">
        <v>10731</v>
      </c>
      <c r="X1648" t="s">
        <v>85</v>
      </c>
    </row>
    <row r="1649" spans="1:24">
      <c r="A1649" t="s">
        <v>3</v>
      </c>
      <c r="B1649" t="s">
        <v>4</v>
      </c>
      <c r="C1649" t="s">
        <v>4</v>
      </c>
      <c r="D1649" t="s">
        <v>117</v>
      </c>
      <c r="E1649" t="s">
        <v>118</v>
      </c>
      <c r="F1649" s="54">
        <v>41579</v>
      </c>
      <c r="G1649" t="s">
        <v>119</v>
      </c>
      <c r="H1649" t="s">
        <v>907</v>
      </c>
      <c r="I1649" t="s">
        <v>908</v>
      </c>
      <c r="J1649" t="s">
        <v>73</v>
      </c>
      <c r="K1649" t="s">
        <v>909</v>
      </c>
      <c r="L1649" t="s">
        <v>910</v>
      </c>
      <c r="M1649" t="s">
        <v>911</v>
      </c>
      <c r="N1649" t="s">
        <v>85</v>
      </c>
      <c r="O1649" t="s">
        <v>85</v>
      </c>
      <c r="P1649">
        <v>544622.57409999997</v>
      </c>
      <c r="Q1649" t="s">
        <v>912</v>
      </c>
      <c r="R1649" t="s">
        <v>75</v>
      </c>
      <c r="W1649" t="s">
        <v>10731</v>
      </c>
      <c r="X1649" t="s">
        <v>85</v>
      </c>
    </row>
    <row r="1650" spans="1:24">
      <c r="A1650" t="s">
        <v>3</v>
      </c>
      <c r="B1650" t="s">
        <v>4</v>
      </c>
      <c r="C1650" t="s">
        <v>4</v>
      </c>
      <c r="D1650" t="s">
        <v>117</v>
      </c>
      <c r="E1650" t="s">
        <v>118</v>
      </c>
      <c r="F1650" s="54">
        <v>41579</v>
      </c>
      <c r="G1650" t="s">
        <v>119</v>
      </c>
      <c r="H1650" t="s">
        <v>907</v>
      </c>
      <c r="I1650" t="s">
        <v>908</v>
      </c>
      <c r="J1650" t="s">
        <v>73</v>
      </c>
      <c r="K1650" t="s">
        <v>909</v>
      </c>
      <c r="L1650" t="s">
        <v>910</v>
      </c>
      <c r="M1650" t="s">
        <v>911</v>
      </c>
      <c r="N1650" t="s">
        <v>85</v>
      </c>
      <c r="O1650" t="s">
        <v>85</v>
      </c>
      <c r="P1650">
        <v>545798.24060000002</v>
      </c>
      <c r="Q1650" t="s">
        <v>912</v>
      </c>
      <c r="R1650" t="s">
        <v>75</v>
      </c>
      <c r="W1650" t="s">
        <v>10731</v>
      </c>
      <c r="X1650" t="s">
        <v>85</v>
      </c>
    </row>
    <row r="1651" spans="1:24">
      <c r="A1651" t="s">
        <v>3</v>
      </c>
      <c r="B1651" t="s">
        <v>4</v>
      </c>
      <c r="C1651" t="s">
        <v>4</v>
      </c>
      <c r="D1651" t="s">
        <v>117</v>
      </c>
      <c r="E1651" t="s">
        <v>118</v>
      </c>
      <c r="F1651" s="54">
        <v>41579</v>
      </c>
      <c r="G1651" t="s">
        <v>119</v>
      </c>
      <c r="H1651" t="s">
        <v>907</v>
      </c>
      <c r="I1651" t="s">
        <v>908</v>
      </c>
      <c r="J1651" t="s">
        <v>73</v>
      </c>
      <c r="K1651" t="s">
        <v>909</v>
      </c>
      <c r="L1651" t="s">
        <v>910</v>
      </c>
      <c r="M1651" t="s">
        <v>911</v>
      </c>
      <c r="N1651" t="s">
        <v>85</v>
      </c>
      <c r="O1651" t="s">
        <v>85</v>
      </c>
      <c r="P1651">
        <v>432081.6078</v>
      </c>
      <c r="Q1651" t="s">
        <v>912</v>
      </c>
      <c r="R1651" t="s">
        <v>75</v>
      </c>
      <c r="W1651" t="s">
        <v>10731</v>
      </c>
      <c r="X1651" t="s">
        <v>85</v>
      </c>
    </row>
    <row r="1652" spans="1:24">
      <c r="A1652" t="s">
        <v>3</v>
      </c>
      <c r="B1652" t="s">
        <v>4</v>
      </c>
      <c r="C1652" t="s">
        <v>4</v>
      </c>
      <c r="D1652" t="s">
        <v>117</v>
      </c>
      <c r="E1652" t="s">
        <v>118</v>
      </c>
      <c r="F1652" s="54">
        <v>41579</v>
      </c>
      <c r="G1652" t="s">
        <v>119</v>
      </c>
      <c r="H1652" t="s">
        <v>907</v>
      </c>
      <c r="I1652" t="s">
        <v>908</v>
      </c>
      <c r="J1652" t="s">
        <v>73</v>
      </c>
      <c r="K1652" t="s">
        <v>909</v>
      </c>
      <c r="L1652" t="s">
        <v>910</v>
      </c>
      <c r="M1652" t="s">
        <v>911</v>
      </c>
      <c r="N1652" t="s">
        <v>85</v>
      </c>
      <c r="O1652" t="s">
        <v>85</v>
      </c>
      <c r="P1652">
        <v>482519.48839999997</v>
      </c>
      <c r="Q1652" t="s">
        <v>912</v>
      </c>
      <c r="R1652" t="s">
        <v>75</v>
      </c>
      <c r="W1652" t="s">
        <v>10731</v>
      </c>
      <c r="X1652" t="s">
        <v>85</v>
      </c>
    </row>
    <row r="1653" spans="1:24">
      <c r="A1653" t="s">
        <v>3</v>
      </c>
      <c r="B1653" t="s">
        <v>112</v>
      </c>
      <c r="C1653" t="s">
        <v>269</v>
      </c>
      <c r="D1653" t="s">
        <v>117</v>
      </c>
      <c r="E1653" t="s">
        <v>118</v>
      </c>
      <c r="F1653" s="54">
        <v>41579</v>
      </c>
      <c r="G1653" t="s">
        <v>72</v>
      </c>
      <c r="H1653" t="s">
        <v>1514</v>
      </c>
      <c r="I1653" t="s">
        <v>948</v>
      </c>
      <c r="J1653" t="s">
        <v>73</v>
      </c>
      <c r="K1653" t="s">
        <v>949</v>
      </c>
      <c r="L1653" t="s">
        <v>3615</v>
      </c>
      <c r="M1653" t="s">
        <v>3616</v>
      </c>
      <c r="N1653" t="s">
        <v>85</v>
      </c>
      <c r="O1653" t="s">
        <v>85</v>
      </c>
      <c r="P1653">
        <v>-216606.85159999999</v>
      </c>
      <c r="Q1653" t="s">
        <v>950</v>
      </c>
      <c r="R1653" t="s">
        <v>75</v>
      </c>
      <c r="W1653" t="s">
        <v>10729</v>
      </c>
      <c r="X1653" t="s">
        <v>85</v>
      </c>
    </row>
    <row r="1654" spans="1:24">
      <c r="A1654" t="s">
        <v>3</v>
      </c>
      <c r="B1654" t="s">
        <v>112</v>
      </c>
      <c r="C1654" t="s">
        <v>269</v>
      </c>
      <c r="D1654" t="s">
        <v>117</v>
      </c>
      <c r="E1654" t="s">
        <v>118</v>
      </c>
      <c r="F1654" s="54">
        <v>41579</v>
      </c>
      <c r="G1654" t="s">
        <v>72</v>
      </c>
      <c r="H1654" t="s">
        <v>1514</v>
      </c>
      <c r="I1654" t="s">
        <v>948</v>
      </c>
      <c r="J1654" t="s">
        <v>73</v>
      </c>
      <c r="K1654" t="s">
        <v>949</v>
      </c>
      <c r="L1654" t="s">
        <v>3615</v>
      </c>
      <c r="M1654" t="s">
        <v>3616</v>
      </c>
      <c r="N1654" t="s">
        <v>85</v>
      </c>
      <c r="O1654" t="s">
        <v>85</v>
      </c>
      <c r="P1654">
        <v>-360929.85320000001</v>
      </c>
      <c r="Q1654" t="s">
        <v>950</v>
      </c>
      <c r="R1654" t="s">
        <v>75</v>
      </c>
      <c r="W1654" t="s">
        <v>10729</v>
      </c>
      <c r="X1654" t="s">
        <v>85</v>
      </c>
    </row>
    <row r="1655" spans="1:24">
      <c r="A1655" t="s">
        <v>9</v>
      </c>
      <c r="B1655" t="s">
        <v>14</v>
      </c>
      <c r="C1655" t="s">
        <v>14</v>
      </c>
      <c r="D1655" t="s">
        <v>117</v>
      </c>
      <c r="E1655" t="s">
        <v>118</v>
      </c>
      <c r="F1655" s="54">
        <v>41600</v>
      </c>
      <c r="G1655" t="s">
        <v>72</v>
      </c>
      <c r="I1655" t="s">
        <v>3450</v>
      </c>
      <c r="J1655" t="s">
        <v>805</v>
      </c>
      <c r="K1655" t="s">
        <v>3450</v>
      </c>
      <c r="L1655" t="s">
        <v>2974</v>
      </c>
      <c r="M1655" t="s">
        <v>2975</v>
      </c>
      <c r="N1655" t="s">
        <v>85</v>
      </c>
      <c r="O1655" t="s">
        <v>85</v>
      </c>
      <c r="P1655">
        <v>-53722.34</v>
      </c>
      <c r="Q1655" t="s">
        <v>3451</v>
      </c>
      <c r="R1655" t="s">
        <v>75</v>
      </c>
      <c r="W1655" t="s">
        <v>10729</v>
      </c>
      <c r="X1655" t="s">
        <v>85</v>
      </c>
    </row>
    <row r="1656" spans="1:24">
      <c r="A1656" t="s">
        <v>9</v>
      </c>
      <c r="B1656" t="s">
        <v>14</v>
      </c>
      <c r="C1656" t="s">
        <v>14</v>
      </c>
      <c r="D1656" t="s">
        <v>117</v>
      </c>
      <c r="E1656" t="s">
        <v>118</v>
      </c>
      <c r="F1656" s="54">
        <v>41600</v>
      </c>
      <c r="G1656" t="s">
        <v>119</v>
      </c>
      <c r="I1656" t="s">
        <v>3450</v>
      </c>
      <c r="J1656" t="s">
        <v>805</v>
      </c>
      <c r="K1656" t="s">
        <v>3450</v>
      </c>
      <c r="L1656" t="s">
        <v>2974</v>
      </c>
      <c r="M1656" t="s">
        <v>2975</v>
      </c>
      <c r="N1656" t="s">
        <v>85</v>
      </c>
      <c r="O1656" t="s">
        <v>85</v>
      </c>
      <c r="P1656">
        <v>-61905.72</v>
      </c>
      <c r="Q1656" t="s">
        <v>3451</v>
      </c>
      <c r="R1656" t="s">
        <v>75</v>
      </c>
      <c r="W1656" t="s">
        <v>10729</v>
      </c>
      <c r="X1656" t="s">
        <v>85</v>
      </c>
    </row>
    <row r="1657" spans="1:24">
      <c r="A1657" t="s">
        <v>5</v>
      </c>
      <c r="B1657" t="s">
        <v>16</v>
      </c>
      <c r="C1657" t="s">
        <v>235</v>
      </c>
      <c r="D1657" t="s">
        <v>117</v>
      </c>
      <c r="E1657" t="s">
        <v>118</v>
      </c>
      <c r="F1657" s="54">
        <v>41580</v>
      </c>
      <c r="G1657" t="s">
        <v>290</v>
      </c>
      <c r="I1657" t="s">
        <v>5596</v>
      </c>
      <c r="J1657" t="s">
        <v>74</v>
      </c>
      <c r="K1657" t="s">
        <v>5597</v>
      </c>
      <c r="L1657" t="s">
        <v>5598</v>
      </c>
      <c r="M1657" t="s">
        <v>5599</v>
      </c>
      <c r="N1657" t="s">
        <v>85</v>
      </c>
      <c r="O1657" t="s">
        <v>85</v>
      </c>
      <c r="P1657">
        <v>-78.010000000000005</v>
      </c>
      <c r="Q1657" t="s">
        <v>5600</v>
      </c>
      <c r="R1657" t="s">
        <v>75</v>
      </c>
      <c r="W1657" t="s">
        <v>10729</v>
      </c>
      <c r="X1657" t="s">
        <v>85</v>
      </c>
    </row>
    <row r="1658" spans="1:24">
      <c r="A1658" t="s">
        <v>9</v>
      </c>
      <c r="B1658" t="s">
        <v>14</v>
      </c>
      <c r="C1658" t="s">
        <v>14</v>
      </c>
      <c r="D1658" t="s">
        <v>117</v>
      </c>
      <c r="E1658" t="s">
        <v>118</v>
      </c>
      <c r="F1658" s="54">
        <v>41600</v>
      </c>
      <c r="G1658" t="s">
        <v>119</v>
      </c>
      <c r="I1658" t="s">
        <v>3536</v>
      </c>
      <c r="J1658" t="s">
        <v>805</v>
      </c>
      <c r="K1658" t="s">
        <v>3536</v>
      </c>
      <c r="L1658" t="s">
        <v>1889</v>
      </c>
      <c r="M1658" t="s">
        <v>1890</v>
      </c>
      <c r="N1658" t="s">
        <v>85</v>
      </c>
      <c r="O1658" t="s">
        <v>85</v>
      </c>
      <c r="P1658">
        <v>-146664.12</v>
      </c>
      <c r="Q1658" t="s">
        <v>3537</v>
      </c>
      <c r="R1658" t="s">
        <v>75</v>
      </c>
      <c r="S1658" t="s">
        <v>155</v>
      </c>
      <c r="T1658" t="s">
        <v>156</v>
      </c>
      <c r="U1658" t="s">
        <v>321</v>
      </c>
      <c r="V1658" t="s">
        <v>321</v>
      </c>
      <c r="W1658" t="s">
        <v>10729</v>
      </c>
      <c r="X1658" t="s">
        <v>85</v>
      </c>
    </row>
    <row r="1659" spans="1:24">
      <c r="A1659" t="s">
        <v>9</v>
      </c>
      <c r="B1659" t="s">
        <v>10</v>
      </c>
      <c r="C1659" t="s">
        <v>963</v>
      </c>
      <c r="D1659" t="s">
        <v>117</v>
      </c>
      <c r="E1659" t="s">
        <v>118</v>
      </c>
      <c r="F1659" s="54">
        <v>41600</v>
      </c>
      <c r="G1659" t="s">
        <v>72</v>
      </c>
      <c r="H1659" t="s">
        <v>967</v>
      </c>
      <c r="I1659" t="s">
        <v>5673</v>
      </c>
      <c r="J1659" t="s">
        <v>132</v>
      </c>
      <c r="K1659" t="s">
        <v>5674</v>
      </c>
      <c r="L1659" t="s">
        <v>5675</v>
      </c>
      <c r="M1659" t="s">
        <v>5676</v>
      </c>
      <c r="N1659" t="s">
        <v>85</v>
      </c>
      <c r="O1659" t="s">
        <v>199</v>
      </c>
      <c r="P1659">
        <v>6130.4</v>
      </c>
      <c r="Q1659" t="s">
        <v>5677</v>
      </c>
      <c r="R1659" t="s">
        <v>75</v>
      </c>
      <c r="W1659" t="s">
        <v>10729</v>
      </c>
      <c r="X1659" t="s">
        <v>10739</v>
      </c>
    </row>
    <row r="1660" spans="1:24">
      <c r="A1660" t="s">
        <v>3</v>
      </c>
      <c r="B1660" t="s">
        <v>13</v>
      </c>
      <c r="C1660" t="s">
        <v>217</v>
      </c>
      <c r="D1660" t="s">
        <v>117</v>
      </c>
      <c r="E1660" t="s">
        <v>118</v>
      </c>
      <c r="F1660" s="54">
        <v>41591</v>
      </c>
      <c r="G1660" t="s">
        <v>119</v>
      </c>
      <c r="I1660" t="s">
        <v>673</v>
      </c>
      <c r="J1660" t="s">
        <v>73</v>
      </c>
      <c r="K1660" t="s">
        <v>674</v>
      </c>
      <c r="L1660" t="s">
        <v>4445</v>
      </c>
      <c r="M1660" t="s">
        <v>4446</v>
      </c>
      <c r="N1660" t="s">
        <v>85</v>
      </c>
      <c r="O1660" t="s">
        <v>85</v>
      </c>
      <c r="P1660">
        <v>34350.409599999999</v>
      </c>
      <c r="Q1660" t="s">
        <v>675</v>
      </c>
      <c r="R1660" t="s">
        <v>75</v>
      </c>
      <c r="W1660" t="s">
        <v>10729</v>
      </c>
      <c r="X1660" t="s">
        <v>85</v>
      </c>
    </row>
    <row r="1661" spans="1:24">
      <c r="A1661" t="s">
        <v>3</v>
      </c>
      <c r="B1661" t="s">
        <v>13</v>
      </c>
      <c r="C1661" t="s">
        <v>217</v>
      </c>
      <c r="D1661" t="s">
        <v>117</v>
      </c>
      <c r="E1661" t="s">
        <v>118</v>
      </c>
      <c r="F1661" s="54">
        <v>41591</v>
      </c>
      <c r="G1661" t="s">
        <v>119</v>
      </c>
      <c r="H1661" t="s">
        <v>218</v>
      </c>
      <c r="I1661" t="s">
        <v>653</v>
      </c>
      <c r="J1661" t="s">
        <v>73</v>
      </c>
      <c r="K1661" t="s">
        <v>654</v>
      </c>
      <c r="L1661" t="s">
        <v>221</v>
      </c>
      <c r="M1661" t="s">
        <v>222</v>
      </c>
      <c r="N1661" t="s">
        <v>85</v>
      </c>
      <c r="O1661" t="s">
        <v>85</v>
      </c>
      <c r="P1661">
        <v>14363.256799999999</v>
      </c>
      <c r="Q1661" t="s">
        <v>655</v>
      </c>
      <c r="R1661" t="s">
        <v>75</v>
      </c>
      <c r="W1661" t="s">
        <v>10729</v>
      </c>
      <c r="X1661" t="s">
        <v>10737</v>
      </c>
    </row>
    <row r="1662" spans="1:24">
      <c r="A1662" t="s">
        <v>3</v>
      </c>
      <c r="B1662" t="s">
        <v>13</v>
      </c>
      <c r="C1662" t="s">
        <v>217</v>
      </c>
      <c r="D1662" t="s">
        <v>117</v>
      </c>
      <c r="E1662" t="s">
        <v>118</v>
      </c>
      <c r="F1662" s="54">
        <v>41591</v>
      </c>
      <c r="G1662" t="s">
        <v>119</v>
      </c>
      <c r="I1662" t="s">
        <v>673</v>
      </c>
      <c r="J1662" t="s">
        <v>73</v>
      </c>
      <c r="K1662" t="s">
        <v>674</v>
      </c>
      <c r="L1662" t="s">
        <v>4445</v>
      </c>
      <c r="M1662" t="s">
        <v>4446</v>
      </c>
      <c r="N1662" t="s">
        <v>85</v>
      </c>
      <c r="O1662" t="s">
        <v>85</v>
      </c>
      <c r="P1662">
        <v>34350.409599999999</v>
      </c>
      <c r="Q1662" t="s">
        <v>675</v>
      </c>
      <c r="R1662" t="s">
        <v>75</v>
      </c>
      <c r="W1662" t="s">
        <v>10729</v>
      </c>
      <c r="X1662" t="s">
        <v>85</v>
      </c>
    </row>
    <row r="1663" spans="1:24">
      <c r="A1663" t="s">
        <v>3</v>
      </c>
      <c r="B1663" t="s">
        <v>13</v>
      </c>
      <c r="C1663" t="s">
        <v>217</v>
      </c>
      <c r="D1663" t="s">
        <v>117</v>
      </c>
      <c r="E1663" t="s">
        <v>118</v>
      </c>
      <c r="F1663" s="54">
        <v>41591</v>
      </c>
      <c r="G1663" t="s">
        <v>72</v>
      </c>
      <c r="H1663" t="s">
        <v>218</v>
      </c>
      <c r="I1663" t="s">
        <v>219</v>
      </c>
      <c r="J1663" t="s">
        <v>73</v>
      </c>
      <c r="K1663" t="s">
        <v>220</v>
      </c>
      <c r="L1663" t="s">
        <v>221</v>
      </c>
      <c r="M1663" t="s">
        <v>222</v>
      </c>
      <c r="N1663" t="s">
        <v>85</v>
      </c>
      <c r="O1663" t="s">
        <v>85</v>
      </c>
      <c r="P1663">
        <v>4033.4511000000002</v>
      </c>
      <c r="Q1663" t="s">
        <v>223</v>
      </c>
      <c r="R1663" t="s">
        <v>75</v>
      </c>
      <c r="W1663" t="s">
        <v>10729</v>
      </c>
      <c r="X1663" t="s">
        <v>10737</v>
      </c>
    </row>
    <row r="1664" spans="1:24">
      <c r="A1664" t="s">
        <v>9</v>
      </c>
      <c r="B1664" t="s">
        <v>14</v>
      </c>
      <c r="C1664" t="s">
        <v>14</v>
      </c>
      <c r="D1664" t="s">
        <v>117</v>
      </c>
      <c r="E1664" t="s">
        <v>118</v>
      </c>
      <c r="F1664" s="54">
        <v>41604</v>
      </c>
      <c r="G1664" t="s">
        <v>290</v>
      </c>
      <c r="H1664" t="s">
        <v>1227</v>
      </c>
      <c r="I1664" t="s">
        <v>3347</v>
      </c>
      <c r="J1664" t="s">
        <v>132</v>
      </c>
      <c r="K1664" t="s">
        <v>3348</v>
      </c>
      <c r="L1664" t="s">
        <v>3349</v>
      </c>
      <c r="M1664" t="s">
        <v>3350</v>
      </c>
      <c r="N1664" t="s">
        <v>85</v>
      </c>
      <c r="O1664" t="s">
        <v>85</v>
      </c>
      <c r="P1664">
        <v>3570</v>
      </c>
      <c r="Q1664" t="s">
        <v>3351</v>
      </c>
      <c r="R1664" t="s">
        <v>75</v>
      </c>
      <c r="S1664" t="s">
        <v>155</v>
      </c>
      <c r="T1664" t="s">
        <v>449</v>
      </c>
      <c r="U1664" t="s">
        <v>450</v>
      </c>
      <c r="V1664" t="s">
        <v>451</v>
      </c>
      <c r="W1664" t="s">
        <v>10730</v>
      </c>
      <c r="X1664" t="s">
        <v>85</v>
      </c>
    </row>
    <row r="1665" spans="1:24">
      <c r="A1665" t="s">
        <v>9</v>
      </c>
      <c r="B1665" t="s">
        <v>14</v>
      </c>
      <c r="C1665" t="s">
        <v>14</v>
      </c>
      <c r="D1665" t="s">
        <v>117</v>
      </c>
      <c r="E1665" t="s">
        <v>118</v>
      </c>
      <c r="F1665" s="54">
        <v>41604</v>
      </c>
      <c r="G1665" t="s">
        <v>119</v>
      </c>
      <c r="I1665" t="s">
        <v>3024</v>
      </c>
      <c r="J1665" t="s">
        <v>132</v>
      </c>
      <c r="K1665" t="s">
        <v>944</v>
      </c>
      <c r="L1665" t="s">
        <v>945</v>
      </c>
      <c r="M1665" t="s">
        <v>946</v>
      </c>
      <c r="N1665" t="s">
        <v>85</v>
      </c>
      <c r="O1665" t="s">
        <v>85</v>
      </c>
      <c r="P1665">
        <v>-11325</v>
      </c>
      <c r="Q1665" t="s">
        <v>947</v>
      </c>
      <c r="R1665" t="s">
        <v>75</v>
      </c>
      <c r="S1665" t="s">
        <v>155</v>
      </c>
      <c r="T1665" t="s">
        <v>156</v>
      </c>
      <c r="U1665" t="s">
        <v>179</v>
      </c>
      <c r="V1665" t="s">
        <v>180</v>
      </c>
      <c r="W1665" t="s">
        <v>10729</v>
      </c>
      <c r="X1665" t="s">
        <v>10737</v>
      </c>
    </row>
    <row r="1666" spans="1:24">
      <c r="A1666" t="s">
        <v>9</v>
      </c>
      <c r="B1666" t="s">
        <v>14</v>
      </c>
      <c r="C1666" t="s">
        <v>14</v>
      </c>
      <c r="D1666" t="s">
        <v>117</v>
      </c>
      <c r="E1666" t="s">
        <v>118</v>
      </c>
      <c r="F1666" s="54">
        <v>41604</v>
      </c>
      <c r="G1666" t="s">
        <v>119</v>
      </c>
      <c r="I1666" t="s">
        <v>3045</v>
      </c>
      <c r="J1666" t="s">
        <v>132</v>
      </c>
      <c r="K1666" t="s">
        <v>944</v>
      </c>
      <c r="L1666" t="s">
        <v>945</v>
      </c>
      <c r="M1666" t="s">
        <v>946</v>
      </c>
      <c r="N1666" t="s">
        <v>85</v>
      </c>
      <c r="O1666" t="s">
        <v>85</v>
      </c>
      <c r="P1666">
        <v>113240</v>
      </c>
      <c r="Q1666" t="s">
        <v>947</v>
      </c>
      <c r="R1666" t="s">
        <v>75</v>
      </c>
      <c r="S1666" t="s">
        <v>155</v>
      </c>
      <c r="T1666" t="s">
        <v>156</v>
      </c>
      <c r="U1666" t="s">
        <v>179</v>
      </c>
      <c r="V1666" t="s">
        <v>180</v>
      </c>
      <c r="W1666" t="s">
        <v>10731</v>
      </c>
      <c r="X1666" t="s">
        <v>10737</v>
      </c>
    </row>
    <row r="1667" spans="1:24">
      <c r="A1667" t="s">
        <v>9</v>
      </c>
      <c r="B1667" t="s">
        <v>14</v>
      </c>
      <c r="C1667" t="s">
        <v>14</v>
      </c>
      <c r="D1667" t="s">
        <v>117</v>
      </c>
      <c r="E1667" t="s">
        <v>118</v>
      </c>
      <c r="F1667" s="54">
        <v>41604</v>
      </c>
      <c r="G1667" t="s">
        <v>119</v>
      </c>
      <c r="I1667" t="s">
        <v>3045</v>
      </c>
      <c r="J1667" t="s">
        <v>132</v>
      </c>
      <c r="K1667" t="s">
        <v>944</v>
      </c>
      <c r="L1667" t="s">
        <v>945</v>
      </c>
      <c r="M1667" t="s">
        <v>946</v>
      </c>
      <c r="N1667" t="s">
        <v>85</v>
      </c>
      <c r="O1667" t="s">
        <v>85</v>
      </c>
      <c r="P1667">
        <v>11325</v>
      </c>
      <c r="Q1667" t="s">
        <v>947</v>
      </c>
      <c r="R1667" t="s">
        <v>75</v>
      </c>
      <c r="S1667" t="s">
        <v>155</v>
      </c>
      <c r="T1667" t="s">
        <v>156</v>
      </c>
      <c r="U1667" t="s">
        <v>179</v>
      </c>
      <c r="V1667" t="s">
        <v>180</v>
      </c>
      <c r="W1667" t="s">
        <v>10731</v>
      </c>
      <c r="X1667" t="s">
        <v>10737</v>
      </c>
    </row>
    <row r="1668" spans="1:24">
      <c r="A1668" t="s">
        <v>9</v>
      </c>
      <c r="B1668" t="s">
        <v>14</v>
      </c>
      <c r="C1668" t="s">
        <v>14</v>
      </c>
      <c r="D1668" t="s">
        <v>117</v>
      </c>
      <c r="E1668" t="s">
        <v>118</v>
      </c>
      <c r="F1668" s="54">
        <v>41604</v>
      </c>
      <c r="G1668" t="s">
        <v>119</v>
      </c>
      <c r="I1668" t="s">
        <v>3045</v>
      </c>
      <c r="J1668" t="s">
        <v>132</v>
      </c>
      <c r="K1668" t="s">
        <v>944</v>
      </c>
      <c r="L1668" t="s">
        <v>945</v>
      </c>
      <c r="M1668" t="s">
        <v>946</v>
      </c>
      <c r="N1668" t="s">
        <v>85</v>
      </c>
      <c r="O1668" t="s">
        <v>85</v>
      </c>
      <c r="P1668">
        <v>5662</v>
      </c>
      <c r="Q1668" t="s">
        <v>947</v>
      </c>
      <c r="R1668" t="s">
        <v>75</v>
      </c>
      <c r="S1668" t="s">
        <v>155</v>
      </c>
      <c r="T1668" t="s">
        <v>156</v>
      </c>
      <c r="U1668" t="s">
        <v>179</v>
      </c>
      <c r="V1668" t="s">
        <v>180</v>
      </c>
      <c r="W1668" t="s">
        <v>10731</v>
      </c>
      <c r="X1668" t="s">
        <v>10737</v>
      </c>
    </row>
    <row r="1669" spans="1:24">
      <c r="A1669" t="s">
        <v>9</v>
      </c>
      <c r="B1669" t="s">
        <v>14</v>
      </c>
      <c r="C1669" t="s">
        <v>14</v>
      </c>
      <c r="D1669" t="s">
        <v>117</v>
      </c>
      <c r="E1669" t="s">
        <v>118</v>
      </c>
      <c r="F1669" s="54">
        <v>41592</v>
      </c>
      <c r="G1669" t="s">
        <v>119</v>
      </c>
      <c r="I1669" t="s">
        <v>694</v>
      </c>
      <c r="J1669" t="s">
        <v>132</v>
      </c>
      <c r="K1669" t="s">
        <v>695</v>
      </c>
      <c r="L1669" t="s">
        <v>4455</v>
      </c>
      <c r="M1669" t="s">
        <v>4456</v>
      </c>
      <c r="N1669" t="s">
        <v>85</v>
      </c>
      <c r="O1669" t="s">
        <v>85</v>
      </c>
      <c r="P1669">
        <v>41580</v>
      </c>
      <c r="Q1669" t="s">
        <v>696</v>
      </c>
      <c r="R1669" t="s">
        <v>75</v>
      </c>
      <c r="W1669" t="s">
        <v>10730</v>
      </c>
      <c r="X1669" t="s">
        <v>85</v>
      </c>
    </row>
    <row r="1670" spans="1:24">
      <c r="A1670" t="s">
        <v>9</v>
      </c>
      <c r="B1670" t="s">
        <v>14</v>
      </c>
      <c r="C1670" t="s">
        <v>14</v>
      </c>
      <c r="D1670" t="s">
        <v>117</v>
      </c>
      <c r="E1670" t="s">
        <v>118</v>
      </c>
      <c r="F1670" s="54">
        <v>41604</v>
      </c>
      <c r="G1670" t="s">
        <v>119</v>
      </c>
      <c r="I1670" t="s">
        <v>3024</v>
      </c>
      <c r="J1670" t="s">
        <v>132</v>
      </c>
      <c r="K1670" t="s">
        <v>944</v>
      </c>
      <c r="L1670" t="s">
        <v>945</v>
      </c>
      <c r="M1670" t="s">
        <v>946</v>
      </c>
      <c r="N1670" t="s">
        <v>85</v>
      </c>
      <c r="O1670" t="s">
        <v>85</v>
      </c>
      <c r="P1670">
        <v>-5662</v>
      </c>
      <c r="Q1670" t="s">
        <v>947</v>
      </c>
      <c r="R1670" t="s">
        <v>75</v>
      </c>
      <c r="S1670" t="s">
        <v>155</v>
      </c>
      <c r="T1670" t="s">
        <v>156</v>
      </c>
      <c r="U1670" t="s">
        <v>179</v>
      </c>
      <c r="V1670" t="s">
        <v>180</v>
      </c>
      <c r="W1670" t="s">
        <v>10729</v>
      </c>
      <c r="X1670" t="s">
        <v>10737</v>
      </c>
    </row>
    <row r="1671" spans="1:24">
      <c r="A1671" t="s">
        <v>9</v>
      </c>
      <c r="B1671" t="s">
        <v>14</v>
      </c>
      <c r="C1671" t="s">
        <v>14</v>
      </c>
      <c r="D1671" t="s">
        <v>117</v>
      </c>
      <c r="E1671" t="s">
        <v>118</v>
      </c>
      <c r="F1671" s="54">
        <v>41592</v>
      </c>
      <c r="G1671" t="s">
        <v>119</v>
      </c>
      <c r="I1671" t="s">
        <v>694</v>
      </c>
      <c r="J1671" t="s">
        <v>132</v>
      </c>
      <c r="K1671" t="s">
        <v>695</v>
      </c>
      <c r="L1671" t="s">
        <v>4455</v>
      </c>
      <c r="M1671" t="s">
        <v>4456</v>
      </c>
      <c r="N1671" t="s">
        <v>85</v>
      </c>
      <c r="O1671" t="s">
        <v>85</v>
      </c>
      <c r="P1671">
        <v>12600</v>
      </c>
      <c r="Q1671" t="s">
        <v>696</v>
      </c>
      <c r="R1671" t="s">
        <v>75</v>
      </c>
      <c r="W1671" t="s">
        <v>10730</v>
      </c>
      <c r="X1671" t="s">
        <v>85</v>
      </c>
    </row>
    <row r="1672" spans="1:24">
      <c r="A1672" t="s">
        <v>9</v>
      </c>
      <c r="B1672" t="s">
        <v>14</v>
      </c>
      <c r="C1672" t="s">
        <v>14</v>
      </c>
      <c r="D1672" t="s">
        <v>117</v>
      </c>
      <c r="E1672" t="s">
        <v>118</v>
      </c>
      <c r="F1672" s="54">
        <v>41592</v>
      </c>
      <c r="G1672" t="s">
        <v>119</v>
      </c>
      <c r="I1672" t="s">
        <v>694</v>
      </c>
      <c r="J1672" t="s">
        <v>132</v>
      </c>
      <c r="K1672" t="s">
        <v>695</v>
      </c>
      <c r="L1672" t="s">
        <v>4455</v>
      </c>
      <c r="M1672" t="s">
        <v>4456</v>
      </c>
      <c r="N1672" t="s">
        <v>85</v>
      </c>
      <c r="O1672" t="s">
        <v>85</v>
      </c>
      <c r="P1672">
        <v>12600</v>
      </c>
      <c r="Q1672" t="s">
        <v>696</v>
      </c>
      <c r="R1672" t="s">
        <v>75</v>
      </c>
      <c r="W1672" t="s">
        <v>10730</v>
      </c>
      <c r="X1672" t="s">
        <v>85</v>
      </c>
    </row>
    <row r="1673" spans="1:24">
      <c r="A1673" t="s">
        <v>9</v>
      </c>
      <c r="B1673" t="s">
        <v>14</v>
      </c>
      <c r="C1673" t="s">
        <v>14</v>
      </c>
      <c r="D1673" t="s">
        <v>117</v>
      </c>
      <c r="E1673" t="s">
        <v>118</v>
      </c>
      <c r="F1673" s="54">
        <v>41604</v>
      </c>
      <c r="G1673" t="s">
        <v>290</v>
      </c>
      <c r="H1673" t="s">
        <v>1227</v>
      </c>
      <c r="I1673" t="s">
        <v>3347</v>
      </c>
      <c r="J1673" t="s">
        <v>132</v>
      </c>
      <c r="K1673" t="s">
        <v>3348</v>
      </c>
      <c r="L1673" t="s">
        <v>3349</v>
      </c>
      <c r="M1673" t="s">
        <v>3350</v>
      </c>
      <c r="N1673" t="s">
        <v>85</v>
      </c>
      <c r="O1673" t="s">
        <v>85</v>
      </c>
      <c r="P1673">
        <v>1530</v>
      </c>
      <c r="Q1673" t="s">
        <v>3351</v>
      </c>
      <c r="R1673" t="s">
        <v>75</v>
      </c>
      <c r="S1673" t="s">
        <v>155</v>
      </c>
      <c r="T1673" t="s">
        <v>449</v>
      </c>
      <c r="U1673" t="s">
        <v>450</v>
      </c>
      <c r="V1673" t="s">
        <v>451</v>
      </c>
      <c r="W1673" t="s">
        <v>10730</v>
      </c>
      <c r="X1673" t="s">
        <v>85</v>
      </c>
    </row>
    <row r="1674" spans="1:24">
      <c r="A1674" t="s">
        <v>9</v>
      </c>
      <c r="B1674" t="s">
        <v>14</v>
      </c>
      <c r="C1674" t="s">
        <v>14</v>
      </c>
      <c r="D1674" t="s">
        <v>117</v>
      </c>
      <c r="E1674" t="s">
        <v>118</v>
      </c>
      <c r="F1674" s="54">
        <v>41604</v>
      </c>
      <c r="G1674" t="s">
        <v>290</v>
      </c>
      <c r="H1674" t="s">
        <v>1227</v>
      </c>
      <c r="I1674" t="s">
        <v>3347</v>
      </c>
      <c r="J1674" t="s">
        <v>132</v>
      </c>
      <c r="K1674" t="s">
        <v>3348</v>
      </c>
      <c r="L1674" t="s">
        <v>3349</v>
      </c>
      <c r="M1674" t="s">
        <v>3350</v>
      </c>
      <c r="N1674" t="s">
        <v>85</v>
      </c>
      <c r="O1674" t="s">
        <v>85</v>
      </c>
      <c r="P1674">
        <v>36720</v>
      </c>
      <c r="Q1674" t="s">
        <v>3351</v>
      </c>
      <c r="R1674" t="s">
        <v>75</v>
      </c>
      <c r="S1674" t="s">
        <v>155</v>
      </c>
      <c r="T1674" t="s">
        <v>449</v>
      </c>
      <c r="U1674" t="s">
        <v>450</v>
      </c>
      <c r="V1674" t="s">
        <v>451</v>
      </c>
      <c r="W1674" t="s">
        <v>10730</v>
      </c>
      <c r="X1674" t="s">
        <v>85</v>
      </c>
    </row>
    <row r="1675" spans="1:24">
      <c r="A1675" t="s">
        <v>9</v>
      </c>
      <c r="B1675" t="s">
        <v>15</v>
      </c>
      <c r="C1675" t="s">
        <v>15</v>
      </c>
      <c r="D1675" t="s">
        <v>117</v>
      </c>
      <c r="E1675" t="s">
        <v>118</v>
      </c>
      <c r="F1675" s="54">
        <v>41592</v>
      </c>
      <c r="G1675" t="s">
        <v>72</v>
      </c>
      <c r="I1675" t="s">
        <v>2073</v>
      </c>
      <c r="J1675" t="s">
        <v>805</v>
      </c>
      <c r="K1675" t="s">
        <v>2073</v>
      </c>
      <c r="L1675" t="s">
        <v>2074</v>
      </c>
      <c r="M1675" t="s">
        <v>2075</v>
      </c>
      <c r="N1675" t="s">
        <v>85</v>
      </c>
      <c r="O1675" t="s">
        <v>85</v>
      </c>
      <c r="P1675">
        <v>-394.45819999999998</v>
      </c>
      <c r="Q1675" t="s">
        <v>2076</v>
      </c>
      <c r="R1675" t="s">
        <v>75</v>
      </c>
      <c r="W1675" t="s">
        <v>10729</v>
      </c>
      <c r="X1675" t="s">
        <v>85</v>
      </c>
    </row>
    <row r="1676" spans="1:24">
      <c r="A1676" t="s">
        <v>9</v>
      </c>
      <c r="B1676" t="s">
        <v>15</v>
      </c>
      <c r="C1676" t="s">
        <v>15</v>
      </c>
      <c r="D1676" t="s">
        <v>117</v>
      </c>
      <c r="E1676" t="s">
        <v>118</v>
      </c>
      <c r="F1676" s="54">
        <v>41592</v>
      </c>
      <c r="G1676" t="s">
        <v>72</v>
      </c>
      <c r="I1676" t="s">
        <v>189</v>
      </c>
      <c r="J1676" t="s">
        <v>132</v>
      </c>
      <c r="K1676" t="s">
        <v>190</v>
      </c>
      <c r="L1676" t="s">
        <v>2071</v>
      </c>
      <c r="M1676" t="s">
        <v>2072</v>
      </c>
      <c r="N1676" t="s">
        <v>85</v>
      </c>
      <c r="O1676" t="s">
        <v>85</v>
      </c>
      <c r="P1676">
        <v>30158.772700000001</v>
      </c>
      <c r="Q1676" t="s">
        <v>193</v>
      </c>
      <c r="R1676" t="s">
        <v>75</v>
      </c>
      <c r="W1676" t="s">
        <v>10729</v>
      </c>
      <c r="X1676" t="s">
        <v>85</v>
      </c>
    </row>
    <row r="1677" spans="1:24">
      <c r="A1677" t="s">
        <v>9</v>
      </c>
      <c r="B1677" t="s">
        <v>15</v>
      </c>
      <c r="C1677" t="s">
        <v>15</v>
      </c>
      <c r="D1677" t="s">
        <v>117</v>
      </c>
      <c r="E1677" t="s">
        <v>118</v>
      </c>
      <c r="F1677" s="54">
        <v>41592</v>
      </c>
      <c r="G1677" t="s">
        <v>119</v>
      </c>
      <c r="I1677" t="s">
        <v>2073</v>
      </c>
      <c r="J1677" t="s">
        <v>805</v>
      </c>
      <c r="K1677" t="s">
        <v>2073</v>
      </c>
      <c r="L1677" t="s">
        <v>2074</v>
      </c>
      <c r="M1677" t="s">
        <v>2075</v>
      </c>
      <c r="N1677" t="s">
        <v>85</v>
      </c>
      <c r="O1677" t="s">
        <v>85</v>
      </c>
      <c r="P1677">
        <v>-222.6078</v>
      </c>
      <c r="Q1677" t="s">
        <v>2076</v>
      </c>
      <c r="R1677" t="s">
        <v>75</v>
      </c>
      <c r="W1677" t="s">
        <v>10729</v>
      </c>
      <c r="X1677" t="s">
        <v>85</v>
      </c>
    </row>
    <row r="1678" spans="1:24">
      <c r="A1678" t="s">
        <v>9</v>
      </c>
      <c r="B1678" t="s">
        <v>14</v>
      </c>
      <c r="C1678" t="s">
        <v>14</v>
      </c>
      <c r="D1678" t="s">
        <v>117</v>
      </c>
      <c r="E1678" t="s">
        <v>118</v>
      </c>
      <c r="F1678" s="54">
        <v>41592</v>
      </c>
      <c r="G1678" t="s">
        <v>119</v>
      </c>
      <c r="I1678" t="s">
        <v>694</v>
      </c>
      <c r="J1678" t="s">
        <v>132</v>
      </c>
      <c r="K1678" t="s">
        <v>695</v>
      </c>
      <c r="L1678" t="s">
        <v>4455</v>
      </c>
      <c r="M1678" t="s">
        <v>4456</v>
      </c>
      <c r="N1678" t="s">
        <v>85</v>
      </c>
      <c r="O1678" t="s">
        <v>85</v>
      </c>
      <c r="P1678">
        <v>8505</v>
      </c>
      <c r="Q1678" t="s">
        <v>696</v>
      </c>
      <c r="R1678" t="s">
        <v>75</v>
      </c>
      <c r="W1678" t="s">
        <v>10730</v>
      </c>
      <c r="X1678" t="s">
        <v>85</v>
      </c>
    </row>
    <row r="1679" spans="1:24">
      <c r="A1679" t="s">
        <v>9</v>
      </c>
      <c r="B1679" t="s">
        <v>15</v>
      </c>
      <c r="C1679" t="s">
        <v>15</v>
      </c>
      <c r="D1679" t="s">
        <v>117</v>
      </c>
      <c r="E1679" t="s">
        <v>118</v>
      </c>
      <c r="F1679" s="54">
        <v>41592</v>
      </c>
      <c r="G1679" t="s">
        <v>290</v>
      </c>
      <c r="I1679" t="s">
        <v>2073</v>
      </c>
      <c r="J1679" t="s">
        <v>805</v>
      </c>
      <c r="K1679" t="s">
        <v>2073</v>
      </c>
      <c r="L1679" t="s">
        <v>2074</v>
      </c>
      <c r="M1679" t="s">
        <v>2075</v>
      </c>
      <c r="N1679" t="s">
        <v>85</v>
      </c>
      <c r="O1679" t="s">
        <v>85</v>
      </c>
      <c r="P1679">
        <v>-10.1629</v>
      </c>
      <c r="Q1679" t="s">
        <v>2076</v>
      </c>
      <c r="R1679" t="s">
        <v>75</v>
      </c>
      <c r="W1679" t="s">
        <v>10729</v>
      </c>
      <c r="X1679" t="s">
        <v>85</v>
      </c>
    </row>
    <row r="1680" spans="1:24">
      <c r="A1680" t="s">
        <v>9</v>
      </c>
      <c r="B1680" t="s">
        <v>15</v>
      </c>
      <c r="C1680" t="s">
        <v>15</v>
      </c>
      <c r="D1680" t="s">
        <v>117</v>
      </c>
      <c r="E1680" t="s">
        <v>118</v>
      </c>
      <c r="F1680" s="54">
        <v>41600</v>
      </c>
      <c r="G1680" t="s">
        <v>72</v>
      </c>
      <c r="I1680" t="s">
        <v>3531</v>
      </c>
      <c r="J1680" t="s">
        <v>132</v>
      </c>
      <c r="K1680" t="s">
        <v>295</v>
      </c>
      <c r="L1680" t="s">
        <v>296</v>
      </c>
      <c r="M1680" t="s">
        <v>297</v>
      </c>
      <c r="N1680" t="s">
        <v>85</v>
      </c>
      <c r="O1680" t="s">
        <v>85</v>
      </c>
      <c r="P1680">
        <v>-7202.3010999999997</v>
      </c>
      <c r="Q1680" t="s">
        <v>298</v>
      </c>
      <c r="R1680" t="s">
        <v>75</v>
      </c>
      <c r="W1680" t="s">
        <v>10729</v>
      </c>
      <c r="X1680" t="s">
        <v>85</v>
      </c>
    </row>
    <row r="1681" spans="1:24">
      <c r="A1681" t="s">
        <v>9</v>
      </c>
      <c r="B1681" t="s">
        <v>15</v>
      </c>
      <c r="C1681" t="s">
        <v>15</v>
      </c>
      <c r="D1681" t="s">
        <v>117</v>
      </c>
      <c r="E1681" t="s">
        <v>118</v>
      </c>
      <c r="F1681" s="54">
        <v>41600</v>
      </c>
      <c r="G1681" t="s">
        <v>72</v>
      </c>
      <c r="I1681" t="s">
        <v>3533</v>
      </c>
      <c r="J1681" t="s">
        <v>132</v>
      </c>
      <c r="K1681" t="s">
        <v>3534</v>
      </c>
      <c r="L1681" t="s">
        <v>238</v>
      </c>
      <c r="M1681" t="s">
        <v>76</v>
      </c>
      <c r="N1681" t="s">
        <v>85</v>
      </c>
      <c r="O1681" t="s">
        <v>85</v>
      </c>
      <c r="P1681">
        <v>10704.697899999999</v>
      </c>
      <c r="Q1681" t="s">
        <v>3535</v>
      </c>
      <c r="R1681" t="s">
        <v>75</v>
      </c>
      <c r="W1681" t="s">
        <v>10729</v>
      </c>
      <c r="X1681" t="s">
        <v>10737</v>
      </c>
    </row>
    <row r="1682" spans="1:24">
      <c r="A1682" t="s">
        <v>3</v>
      </c>
      <c r="B1682" t="s">
        <v>8</v>
      </c>
      <c r="C1682" t="s">
        <v>540</v>
      </c>
      <c r="D1682" t="s">
        <v>117</v>
      </c>
      <c r="E1682" t="s">
        <v>118</v>
      </c>
      <c r="F1682" s="54">
        <v>41590</v>
      </c>
      <c r="G1682" t="s">
        <v>290</v>
      </c>
      <c r="I1682" t="s">
        <v>541</v>
      </c>
      <c r="J1682" t="s">
        <v>73</v>
      </c>
      <c r="K1682" t="s">
        <v>542</v>
      </c>
      <c r="L1682" t="s">
        <v>543</v>
      </c>
      <c r="M1682" t="s">
        <v>544</v>
      </c>
      <c r="N1682" t="s">
        <v>85</v>
      </c>
      <c r="O1682" t="s">
        <v>85</v>
      </c>
      <c r="P1682">
        <v>2408.0751</v>
      </c>
      <c r="Q1682" t="s">
        <v>545</v>
      </c>
      <c r="R1682" t="s">
        <v>75</v>
      </c>
      <c r="W1682" t="s">
        <v>10729</v>
      </c>
      <c r="X1682" t="s">
        <v>85</v>
      </c>
    </row>
    <row r="1683" spans="1:24">
      <c r="A1683" t="s">
        <v>9</v>
      </c>
      <c r="B1683" t="s">
        <v>14</v>
      </c>
      <c r="C1683" t="s">
        <v>14</v>
      </c>
      <c r="D1683" t="s">
        <v>117</v>
      </c>
      <c r="E1683" t="s">
        <v>118</v>
      </c>
      <c r="F1683" s="54">
        <v>41596</v>
      </c>
      <c r="G1683" t="s">
        <v>119</v>
      </c>
      <c r="H1683" t="s">
        <v>443</v>
      </c>
      <c r="I1683" t="s">
        <v>2145</v>
      </c>
      <c r="J1683" t="s">
        <v>132</v>
      </c>
      <c r="K1683" t="s">
        <v>445</v>
      </c>
      <c r="L1683" t="s">
        <v>446</v>
      </c>
      <c r="M1683" t="s">
        <v>447</v>
      </c>
      <c r="N1683" t="s">
        <v>85</v>
      </c>
      <c r="O1683" t="s">
        <v>199</v>
      </c>
      <c r="P1683">
        <v>-5415</v>
      </c>
      <c r="Q1683" t="s">
        <v>448</v>
      </c>
      <c r="R1683" t="s">
        <v>75</v>
      </c>
      <c r="S1683" t="s">
        <v>155</v>
      </c>
      <c r="T1683" t="s">
        <v>449</v>
      </c>
      <c r="U1683" t="s">
        <v>450</v>
      </c>
      <c r="V1683" t="s">
        <v>451</v>
      </c>
      <c r="W1683" t="s">
        <v>10729</v>
      </c>
      <c r="X1683" t="s">
        <v>10739</v>
      </c>
    </row>
    <row r="1684" spans="1:24">
      <c r="A1684" t="s">
        <v>9</v>
      </c>
      <c r="B1684" t="s">
        <v>14</v>
      </c>
      <c r="C1684" t="s">
        <v>14</v>
      </c>
      <c r="D1684" t="s">
        <v>117</v>
      </c>
      <c r="E1684" t="s">
        <v>118</v>
      </c>
      <c r="F1684" s="54">
        <v>41591</v>
      </c>
      <c r="G1684" t="s">
        <v>72</v>
      </c>
      <c r="H1684" t="s">
        <v>208</v>
      </c>
      <c r="I1684" t="s">
        <v>647</v>
      </c>
      <c r="J1684" t="s">
        <v>132</v>
      </c>
      <c r="K1684" t="s">
        <v>648</v>
      </c>
      <c r="L1684" t="s">
        <v>2944</v>
      </c>
      <c r="M1684" t="s">
        <v>2945</v>
      </c>
      <c r="N1684" t="s">
        <v>85</v>
      </c>
      <c r="O1684" t="s">
        <v>85</v>
      </c>
      <c r="P1684">
        <v>2294.4899999999998</v>
      </c>
      <c r="Q1684" t="s">
        <v>649</v>
      </c>
      <c r="R1684" t="s">
        <v>75</v>
      </c>
      <c r="S1684" t="s">
        <v>215</v>
      </c>
      <c r="T1684" t="s">
        <v>216</v>
      </c>
      <c r="U1684" t="s">
        <v>179</v>
      </c>
      <c r="V1684" t="s">
        <v>179</v>
      </c>
      <c r="W1684" t="s">
        <v>10729</v>
      </c>
      <c r="X1684" t="s">
        <v>85</v>
      </c>
    </row>
    <row r="1685" spans="1:24">
      <c r="A1685" t="s">
        <v>9</v>
      </c>
      <c r="B1685" t="s">
        <v>14</v>
      </c>
      <c r="C1685" t="s">
        <v>14</v>
      </c>
      <c r="D1685" t="s">
        <v>117</v>
      </c>
      <c r="E1685" t="s">
        <v>118</v>
      </c>
      <c r="F1685" s="54">
        <v>41591</v>
      </c>
      <c r="G1685" t="s">
        <v>72</v>
      </c>
      <c r="H1685" t="s">
        <v>358</v>
      </c>
      <c r="I1685" t="s">
        <v>650</v>
      </c>
      <c r="J1685" t="s">
        <v>132</v>
      </c>
      <c r="K1685" t="s">
        <v>651</v>
      </c>
      <c r="L1685" t="s">
        <v>361</v>
      </c>
      <c r="M1685" t="s">
        <v>362</v>
      </c>
      <c r="N1685" t="s">
        <v>85</v>
      </c>
      <c r="O1685" t="s">
        <v>213</v>
      </c>
      <c r="P1685">
        <v>625.9</v>
      </c>
      <c r="Q1685" t="s">
        <v>652</v>
      </c>
      <c r="R1685" t="s">
        <v>75</v>
      </c>
      <c r="S1685" t="s">
        <v>155</v>
      </c>
      <c r="T1685" t="s">
        <v>156</v>
      </c>
      <c r="U1685" t="s">
        <v>179</v>
      </c>
      <c r="V1685" t="s">
        <v>364</v>
      </c>
      <c r="W1685" t="s">
        <v>10729</v>
      </c>
      <c r="X1685" t="s">
        <v>10739</v>
      </c>
    </row>
    <row r="1686" spans="1:24">
      <c r="A1686" t="s">
        <v>5</v>
      </c>
      <c r="B1686" t="s">
        <v>16</v>
      </c>
      <c r="C1686" t="s">
        <v>235</v>
      </c>
      <c r="D1686" t="s">
        <v>117</v>
      </c>
      <c r="E1686" t="s">
        <v>118</v>
      </c>
      <c r="F1686" s="54">
        <v>41580</v>
      </c>
      <c r="G1686" t="s">
        <v>72</v>
      </c>
      <c r="I1686" t="s">
        <v>5596</v>
      </c>
      <c r="J1686" t="s">
        <v>74</v>
      </c>
      <c r="K1686" t="s">
        <v>5597</v>
      </c>
      <c r="L1686" t="s">
        <v>5598</v>
      </c>
      <c r="M1686" t="s">
        <v>5599</v>
      </c>
      <c r="N1686" t="s">
        <v>85</v>
      </c>
      <c r="O1686" t="s">
        <v>85</v>
      </c>
      <c r="P1686">
        <v>78.010000000000005</v>
      </c>
      <c r="Q1686" t="s">
        <v>5600</v>
      </c>
      <c r="R1686" t="s">
        <v>75</v>
      </c>
      <c r="W1686" t="s">
        <v>10729</v>
      </c>
      <c r="X1686" t="s">
        <v>85</v>
      </c>
    </row>
    <row r="1687" spans="1:24">
      <c r="A1687" t="s">
        <v>3</v>
      </c>
      <c r="B1687" t="s">
        <v>8</v>
      </c>
      <c r="C1687" t="s">
        <v>540</v>
      </c>
      <c r="D1687" t="s">
        <v>117</v>
      </c>
      <c r="E1687" t="s">
        <v>118</v>
      </c>
      <c r="F1687" s="54">
        <v>41590</v>
      </c>
      <c r="G1687" t="s">
        <v>290</v>
      </c>
      <c r="I1687" t="s">
        <v>541</v>
      </c>
      <c r="J1687" t="s">
        <v>73</v>
      </c>
      <c r="K1687" t="s">
        <v>542</v>
      </c>
      <c r="L1687" t="s">
        <v>543</v>
      </c>
      <c r="M1687" t="s">
        <v>544</v>
      </c>
      <c r="N1687" t="s">
        <v>85</v>
      </c>
      <c r="O1687" t="s">
        <v>85</v>
      </c>
      <c r="P1687">
        <v>555.7097</v>
      </c>
      <c r="Q1687" t="s">
        <v>545</v>
      </c>
      <c r="R1687" t="s">
        <v>75</v>
      </c>
      <c r="W1687" t="s">
        <v>10729</v>
      </c>
      <c r="X1687" t="s">
        <v>85</v>
      </c>
    </row>
    <row r="1688" spans="1:24">
      <c r="A1688" t="s">
        <v>3</v>
      </c>
      <c r="B1688" t="s">
        <v>8</v>
      </c>
      <c r="C1688" t="s">
        <v>540</v>
      </c>
      <c r="D1688" t="s">
        <v>117</v>
      </c>
      <c r="E1688" t="s">
        <v>118</v>
      </c>
      <c r="F1688" s="54">
        <v>41590</v>
      </c>
      <c r="G1688" t="s">
        <v>290</v>
      </c>
      <c r="I1688" t="s">
        <v>541</v>
      </c>
      <c r="J1688" t="s">
        <v>73</v>
      </c>
      <c r="K1688" t="s">
        <v>542</v>
      </c>
      <c r="L1688" t="s">
        <v>543</v>
      </c>
      <c r="M1688" t="s">
        <v>544</v>
      </c>
      <c r="N1688" t="s">
        <v>85</v>
      </c>
      <c r="O1688" t="s">
        <v>85</v>
      </c>
      <c r="P1688">
        <v>1667.0881999999999</v>
      </c>
      <c r="Q1688" t="s">
        <v>545</v>
      </c>
      <c r="R1688" t="s">
        <v>75</v>
      </c>
      <c r="W1688" t="s">
        <v>10729</v>
      </c>
      <c r="X1688" t="s">
        <v>85</v>
      </c>
    </row>
    <row r="1689" spans="1:24">
      <c r="A1689" t="s">
        <v>9</v>
      </c>
      <c r="B1689" t="s">
        <v>14</v>
      </c>
      <c r="C1689" t="s">
        <v>14</v>
      </c>
      <c r="D1689" t="s">
        <v>117</v>
      </c>
      <c r="E1689" t="s">
        <v>118</v>
      </c>
      <c r="F1689" s="54">
        <v>41596</v>
      </c>
      <c r="G1689" t="s">
        <v>119</v>
      </c>
      <c r="H1689" t="s">
        <v>194</v>
      </c>
      <c r="I1689" t="s">
        <v>2135</v>
      </c>
      <c r="J1689" t="s">
        <v>132</v>
      </c>
      <c r="K1689" t="s">
        <v>2136</v>
      </c>
      <c r="L1689" t="s">
        <v>2137</v>
      </c>
      <c r="M1689" t="s">
        <v>2138</v>
      </c>
      <c r="N1689" t="s">
        <v>85</v>
      </c>
      <c r="O1689" t="s">
        <v>85</v>
      </c>
      <c r="P1689">
        <v>2505.15</v>
      </c>
      <c r="Q1689" t="s">
        <v>2139</v>
      </c>
      <c r="R1689" t="s">
        <v>75</v>
      </c>
      <c r="S1689" t="s">
        <v>170</v>
      </c>
      <c r="T1689" t="s">
        <v>178</v>
      </c>
      <c r="U1689" t="s">
        <v>179</v>
      </c>
      <c r="V1689" t="s">
        <v>180</v>
      </c>
      <c r="W1689" t="s">
        <v>10729</v>
      </c>
      <c r="X1689" t="s">
        <v>85</v>
      </c>
    </row>
    <row r="1690" spans="1:24">
      <c r="A1690" t="s">
        <v>3</v>
      </c>
      <c r="B1690" t="s">
        <v>4</v>
      </c>
      <c r="C1690" t="s">
        <v>4</v>
      </c>
      <c r="D1690" t="s">
        <v>117</v>
      </c>
      <c r="E1690" t="s">
        <v>118</v>
      </c>
      <c r="F1690" s="54">
        <v>41604</v>
      </c>
      <c r="G1690" t="s">
        <v>72</v>
      </c>
      <c r="H1690" t="s">
        <v>2592</v>
      </c>
      <c r="I1690" t="s">
        <v>2991</v>
      </c>
      <c r="J1690" t="s">
        <v>73</v>
      </c>
      <c r="K1690" t="s">
        <v>2992</v>
      </c>
      <c r="L1690" t="s">
        <v>2993</v>
      </c>
      <c r="M1690" t="s">
        <v>2994</v>
      </c>
      <c r="N1690" t="s">
        <v>85</v>
      </c>
      <c r="O1690" t="s">
        <v>85</v>
      </c>
      <c r="P1690">
        <v>6046.4925999999996</v>
      </c>
      <c r="Q1690" t="s">
        <v>2995</v>
      </c>
      <c r="R1690" t="s">
        <v>75</v>
      </c>
      <c r="W1690" t="s">
        <v>10729</v>
      </c>
      <c r="X1690" t="s">
        <v>85</v>
      </c>
    </row>
    <row r="1691" spans="1:24">
      <c r="A1691" t="s">
        <v>3</v>
      </c>
      <c r="B1691" t="s">
        <v>4</v>
      </c>
      <c r="C1691" t="s">
        <v>4</v>
      </c>
      <c r="D1691" t="s">
        <v>117</v>
      </c>
      <c r="E1691" t="s">
        <v>118</v>
      </c>
      <c r="F1691" s="54">
        <v>41604</v>
      </c>
      <c r="G1691" t="s">
        <v>119</v>
      </c>
      <c r="I1691" t="s">
        <v>3004</v>
      </c>
      <c r="J1691" t="s">
        <v>73</v>
      </c>
      <c r="K1691" t="s">
        <v>3005</v>
      </c>
      <c r="L1691" t="s">
        <v>4571</v>
      </c>
      <c r="M1691" t="s">
        <v>4572</v>
      </c>
      <c r="N1691" t="s">
        <v>85</v>
      </c>
      <c r="O1691" t="s">
        <v>85</v>
      </c>
      <c r="P1691">
        <v>19654.404600000002</v>
      </c>
      <c r="Q1691" t="s">
        <v>3006</v>
      </c>
      <c r="R1691" t="s">
        <v>75</v>
      </c>
      <c r="W1691" t="s">
        <v>10729</v>
      </c>
      <c r="X1691" t="s">
        <v>85</v>
      </c>
    </row>
    <row r="1692" spans="1:24">
      <c r="A1692" t="s">
        <v>3</v>
      </c>
      <c r="B1692" t="s">
        <v>112</v>
      </c>
      <c r="C1692" t="s">
        <v>269</v>
      </c>
      <c r="D1692" t="s">
        <v>117</v>
      </c>
      <c r="E1692" t="s">
        <v>118</v>
      </c>
      <c r="F1692" s="54">
        <v>41604</v>
      </c>
      <c r="G1692" t="s">
        <v>119</v>
      </c>
      <c r="H1692" t="s">
        <v>4404</v>
      </c>
      <c r="I1692" t="s">
        <v>2988</v>
      </c>
      <c r="J1692" t="s">
        <v>73</v>
      </c>
      <c r="K1692" t="s">
        <v>2989</v>
      </c>
      <c r="L1692" t="s">
        <v>4575</v>
      </c>
      <c r="M1692" t="s">
        <v>4576</v>
      </c>
      <c r="N1692" t="s">
        <v>85</v>
      </c>
      <c r="O1692" t="s">
        <v>85</v>
      </c>
      <c r="P1692">
        <v>1891.354</v>
      </c>
      <c r="Q1692" t="s">
        <v>2990</v>
      </c>
      <c r="R1692" t="s">
        <v>75</v>
      </c>
      <c r="W1692" t="s">
        <v>10729</v>
      </c>
      <c r="X1692" t="s">
        <v>85</v>
      </c>
    </row>
    <row r="1693" spans="1:24">
      <c r="A1693" t="s">
        <v>3</v>
      </c>
      <c r="B1693" t="s">
        <v>112</v>
      </c>
      <c r="C1693" t="s">
        <v>269</v>
      </c>
      <c r="D1693" t="s">
        <v>117</v>
      </c>
      <c r="E1693" t="s">
        <v>118</v>
      </c>
      <c r="F1693" s="54">
        <v>41604</v>
      </c>
      <c r="G1693" t="s">
        <v>119</v>
      </c>
      <c r="H1693" t="s">
        <v>1473</v>
      </c>
      <c r="I1693" t="s">
        <v>2999</v>
      </c>
      <c r="J1693" t="s">
        <v>73</v>
      </c>
      <c r="K1693" t="s">
        <v>3000</v>
      </c>
      <c r="L1693" t="s">
        <v>3001</v>
      </c>
      <c r="M1693" t="s">
        <v>3002</v>
      </c>
      <c r="N1693" t="s">
        <v>85</v>
      </c>
      <c r="O1693" t="s">
        <v>85</v>
      </c>
      <c r="P1693">
        <v>99364.600399999996</v>
      </c>
      <c r="Q1693" t="s">
        <v>3003</v>
      </c>
      <c r="R1693" t="s">
        <v>75</v>
      </c>
      <c r="W1693" t="s">
        <v>10729</v>
      </c>
      <c r="X1693" t="s">
        <v>85</v>
      </c>
    </row>
    <row r="1694" spans="1:24">
      <c r="A1694" t="s">
        <v>3</v>
      </c>
      <c r="B1694" t="s">
        <v>8</v>
      </c>
      <c r="C1694" t="s">
        <v>392</v>
      </c>
      <c r="D1694" t="s">
        <v>117</v>
      </c>
      <c r="E1694" t="s">
        <v>118</v>
      </c>
      <c r="F1694" s="54">
        <v>41604</v>
      </c>
      <c r="G1694" t="s">
        <v>72</v>
      </c>
      <c r="I1694" t="s">
        <v>3019</v>
      </c>
      <c r="J1694" t="s">
        <v>73</v>
      </c>
      <c r="K1694" t="s">
        <v>3020</v>
      </c>
      <c r="L1694" t="s">
        <v>3021</v>
      </c>
      <c r="M1694" t="s">
        <v>3022</v>
      </c>
      <c r="N1694" t="s">
        <v>85</v>
      </c>
      <c r="O1694" t="s">
        <v>85</v>
      </c>
      <c r="P1694">
        <v>4224.72</v>
      </c>
      <c r="Q1694" t="s">
        <v>3023</v>
      </c>
      <c r="R1694" t="s">
        <v>75</v>
      </c>
      <c r="W1694" t="s">
        <v>10730</v>
      </c>
      <c r="X1694" t="s">
        <v>85</v>
      </c>
    </row>
    <row r="1695" spans="1:24">
      <c r="A1695" t="s">
        <v>3</v>
      </c>
      <c r="B1695" t="s">
        <v>8</v>
      </c>
      <c r="C1695" t="s">
        <v>392</v>
      </c>
      <c r="D1695" t="s">
        <v>117</v>
      </c>
      <c r="E1695" t="s">
        <v>118</v>
      </c>
      <c r="F1695" s="54">
        <v>41604</v>
      </c>
      <c r="G1695" t="s">
        <v>72</v>
      </c>
      <c r="I1695" t="s">
        <v>3019</v>
      </c>
      <c r="J1695" t="s">
        <v>73</v>
      </c>
      <c r="K1695" t="s">
        <v>3020</v>
      </c>
      <c r="L1695" t="s">
        <v>3021</v>
      </c>
      <c r="M1695" t="s">
        <v>3022</v>
      </c>
      <c r="N1695" t="s">
        <v>85</v>
      </c>
      <c r="O1695" t="s">
        <v>85</v>
      </c>
      <c r="P1695">
        <v>25692</v>
      </c>
      <c r="Q1695" t="s">
        <v>3023</v>
      </c>
      <c r="R1695" t="s">
        <v>75</v>
      </c>
      <c r="W1695" t="s">
        <v>10730</v>
      </c>
      <c r="X1695" t="s">
        <v>85</v>
      </c>
    </row>
    <row r="1696" spans="1:24">
      <c r="A1696" t="s">
        <v>9</v>
      </c>
      <c r="B1696" t="s">
        <v>14</v>
      </c>
      <c r="C1696" t="s">
        <v>14</v>
      </c>
      <c r="D1696" t="s">
        <v>117</v>
      </c>
      <c r="E1696" t="s">
        <v>118</v>
      </c>
      <c r="F1696" s="54">
        <v>41596</v>
      </c>
      <c r="G1696" t="s">
        <v>119</v>
      </c>
      <c r="H1696" t="s">
        <v>194</v>
      </c>
      <c r="I1696" t="s">
        <v>2135</v>
      </c>
      <c r="J1696" t="s">
        <v>132</v>
      </c>
      <c r="K1696" t="s">
        <v>2136</v>
      </c>
      <c r="L1696" t="s">
        <v>2137</v>
      </c>
      <c r="M1696" t="s">
        <v>2138</v>
      </c>
      <c r="N1696" t="s">
        <v>85</v>
      </c>
      <c r="O1696" t="s">
        <v>85</v>
      </c>
      <c r="P1696">
        <v>4592.7700000000004</v>
      </c>
      <c r="Q1696" t="s">
        <v>2139</v>
      </c>
      <c r="R1696" t="s">
        <v>75</v>
      </c>
      <c r="S1696" t="s">
        <v>170</v>
      </c>
      <c r="T1696" t="s">
        <v>178</v>
      </c>
      <c r="U1696" t="s">
        <v>179</v>
      </c>
      <c r="V1696" t="s">
        <v>180</v>
      </c>
      <c r="W1696" t="s">
        <v>10729</v>
      </c>
      <c r="X1696" t="s">
        <v>85</v>
      </c>
    </row>
    <row r="1697" spans="1:24">
      <c r="A1697" t="s">
        <v>3</v>
      </c>
      <c r="B1697" t="s">
        <v>8</v>
      </c>
      <c r="C1697" t="s">
        <v>392</v>
      </c>
      <c r="D1697" t="s">
        <v>117</v>
      </c>
      <c r="E1697" t="s">
        <v>118</v>
      </c>
      <c r="F1697" s="54">
        <v>41604</v>
      </c>
      <c r="G1697" t="s">
        <v>72</v>
      </c>
      <c r="I1697" t="s">
        <v>3019</v>
      </c>
      <c r="J1697" t="s">
        <v>73</v>
      </c>
      <c r="K1697" t="s">
        <v>3020</v>
      </c>
      <c r="L1697" t="s">
        <v>3021</v>
      </c>
      <c r="M1697" t="s">
        <v>3022</v>
      </c>
      <c r="N1697" t="s">
        <v>85</v>
      </c>
      <c r="O1697" t="s">
        <v>85</v>
      </c>
      <c r="P1697">
        <v>8062.88</v>
      </c>
      <c r="Q1697" t="s">
        <v>3023</v>
      </c>
      <c r="R1697" t="s">
        <v>75</v>
      </c>
      <c r="W1697" t="s">
        <v>10730</v>
      </c>
      <c r="X1697" t="s">
        <v>85</v>
      </c>
    </row>
    <row r="1698" spans="1:24">
      <c r="A1698" t="s">
        <v>5</v>
      </c>
      <c r="B1698" t="s">
        <v>17</v>
      </c>
      <c r="C1698" t="s">
        <v>17</v>
      </c>
      <c r="D1698" t="s">
        <v>117</v>
      </c>
      <c r="E1698" t="s">
        <v>118</v>
      </c>
      <c r="F1698" s="54">
        <v>41608</v>
      </c>
      <c r="G1698" t="s">
        <v>72</v>
      </c>
      <c r="I1698" t="s">
        <v>4555</v>
      </c>
      <c r="J1698" t="s">
        <v>74</v>
      </c>
      <c r="K1698" t="s">
        <v>4556</v>
      </c>
      <c r="L1698" t="s">
        <v>4557</v>
      </c>
      <c r="M1698" t="s">
        <v>4558</v>
      </c>
      <c r="N1698" t="s">
        <v>85</v>
      </c>
      <c r="O1698" t="s">
        <v>85</v>
      </c>
      <c r="P1698">
        <v>19996.269400000001</v>
      </c>
      <c r="Q1698" t="s">
        <v>4559</v>
      </c>
      <c r="R1698" t="s">
        <v>75</v>
      </c>
      <c r="W1698" t="s">
        <v>10729</v>
      </c>
      <c r="X1698" t="s">
        <v>85</v>
      </c>
    </row>
    <row r="1699" spans="1:24">
      <c r="A1699" t="s">
        <v>9</v>
      </c>
      <c r="B1699" t="s">
        <v>14</v>
      </c>
      <c r="C1699" t="s">
        <v>14</v>
      </c>
      <c r="D1699" t="s">
        <v>117</v>
      </c>
      <c r="E1699" t="s">
        <v>118</v>
      </c>
      <c r="F1699" s="54">
        <v>41597</v>
      </c>
      <c r="G1699" t="s">
        <v>119</v>
      </c>
      <c r="H1699" t="s">
        <v>443</v>
      </c>
      <c r="I1699" t="s">
        <v>2311</v>
      </c>
      <c r="J1699" t="s">
        <v>132</v>
      </c>
      <c r="K1699" t="s">
        <v>445</v>
      </c>
      <c r="L1699" t="s">
        <v>446</v>
      </c>
      <c r="M1699" t="s">
        <v>447</v>
      </c>
      <c r="N1699" t="s">
        <v>85</v>
      </c>
      <c r="O1699" t="s">
        <v>199</v>
      </c>
      <c r="P1699">
        <v>216620</v>
      </c>
      <c r="Q1699" t="s">
        <v>448</v>
      </c>
      <c r="R1699" t="s">
        <v>75</v>
      </c>
      <c r="S1699" t="s">
        <v>155</v>
      </c>
      <c r="T1699" t="s">
        <v>449</v>
      </c>
      <c r="U1699" t="s">
        <v>450</v>
      </c>
      <c r="V1699" t="s">
        <v>451</v>
      </c>
      <c r="W1699" t="s">
        <v>10731</v>
      </c>
      <c r="X1699" t="s">
        <v>10739</v>
      </c>
    </row>
    <row r="1700" spans="1:24">
      <c r="A1700" t="s">
        <v>9</v>
      </c>
      <c r="B1700" t="s">
        <v>14</v>
      </c>
      <c r="C1700" t="s">
        <v>14</v>
      </c>
      <c r="D1700" t="s">
        <v>117</v>
      </c>
      <c r="E1700" t="s">
        <v>118</v>
      </c>
      <c r="F1700" s="54">
        <v>41597</v>
      </c>
      <c r="G1700" t="s">
        <v>119</v>
      </c>
      <c r="H1700" t="s">
        <v>443</v>
      </c>
      <c r="I1700" t="s">
        <v>2311</v>
      </c>
      <c r="J1700" t="s">
        <v>132</v>
      </c>
      <c r="K1700" t="s">
        <v>445</v>
      </c>
      <c r="L1700" t="s">
        <v>446</v>
      </c>
      <c r="M1700" t="s">
        <v>447</v>
      </c>
      <c r="N1700" t="s">
        <v>85</v>
      </c>
      <c r="O1700" t="s">
        <v>199</v>
      </c>
      <c r="P1700">
        <v>64984.02</v>
      </c>
      <c r="Q1700" t="s">
        <v>448</v>
      </c>
      <c r="R1700" t="s">
        <v>75</v>
      </c>
      <c r="S1700" t="s">
        <v>155</v>
      </c>
      <c r="T1700" t="s">
        <v>449</v>
      </c>
      <c r="U1700" t="s">
        <v>450</v>
      </c>
      <c r="V1700" t="s">
        <v>451</v>
      </c>
      <c r="W1700" t="s">
        <v>10731</v>
      </c>
      <c r="X1700" t="s">
        <v>10739</v>
      </c>
    </row>
    <row r="1701" spans="1:24">
      <c r="A1701" t="s">
        <v>9</v>
      </c>
      <c r="B1701" t="s">
        <v>14</v>
      </c>
      <c r="C1701" t="s">
        <v>14</v>
      </c>
      <c r="D1701" t="s">
        <v>117</v>
      </c>
      <c r="E1701" t="s">
        <v>118</v>
      </c>
      <c r="F1701" s="54">
        <v>41597</v>
      </c>
      <c r="G1701" t="s">
        <v>119</v>
      </c>
      <c r="H1701" t="s">
        <v>443</v>
      </c>
      <c r="I1701" t="s">
        <v>2311</v>
      </c>
      <c r="J1701" t="s">
        <v>132</v>
      </c>
      <c r="K1701" t="s">
        <v>445</v>
      </c>
      <c r="L1701" t="s">
        <v>446</v>
      </c>
      <c r="M1701" t="s">
        <v>447</v>
      </c>
      <c r="N1701" t="s">
        <v>85</v>
      </c>
      <c r="O1701" t="s">
        <v>199</v>
      </c>
      <c r="P1701">
        <v>5415</v>
      </c>
      <c r="Q1701" t="s">
        <v>448</v>
      </c>
      <c r="R1701" t="s">
        <v>75</v>
      </c>
      <c r="S1701" t="s">
        <v>155</v>
      </c>
      <c r="T1701" t="s">
        <v>449</v>
      </c>
      <c r="U1701" t="s">
        <v>450</v>
      </c>
      <c r="V1701" t="s">
        <v>451</v>
      </c>
      <c r="W1701" t="s">
        <v>10731</v>
      </c>
      <c r="X1701" t="s">
        <v>10739</v>
      </c>
    </row>
    <row r="1702" spans="1:24">
      <c r="A1702" t="s">
        <v>9</v>
      </c>
      <c r="B1702" t="s">
        <v>14</v>
      </c>
      <c r="C1702" t="s">
        <v>14</v>
      </c>
      <c r="D1702" t="s">
        <v>117</v>
      </c>
      <c r="E1702" t="s">
        <v>118</v>
      </c>
      <c r="F1702" s="54">
        <v>41597</v>
      </c>
      <c r="G1702" t="s">
        <v>119</v>
      </c>
      <c r="H1702" t="s">
        <v>443</v>
      </c>
      <c r="I1702" t="s">
        <v>2311</v>
      </c>
      <c r="J1702" t="s">
        <v>132</v>
      </c>
      <c r="K1702" t="s">
        <v>445</v>
      </c>
      <c r="L1702" t="s">
        <v>446</v>
      </c>
      <c r="M1702" t="s">
        <v>447</v>
      </c>
      <c r="N1702" t="s">
        <v>85</v>
      </c>
      <c r="O1702" t="s">
        <v>199</v>
      </c>
      <c r="P1702">
        <v>68229</v>
      </c>
      <c r="Q1702" t="s">
        <v>448</v>
      </c>
      <c r="R1702" t="s">
        <v>75</v>
      </c>
      <c r="S1702" t="s">
        <v>155</v>
      </c>
      <c r="T1702" t="s">
        <v>449</v>
      </c>
      <c r="U1702" t="s">
        <v>450</v>
      </c>
      <c r="V1702" t="s">
        <v>451</v>
      </c>
      <c r="W1702" t="s">
        <v>10731</v>
      </c>
      <c r="X1702" t="s">
        <v>10739</v>
      </c>
    </row>
    <row r="1703" spans="1:24">
      <c r="A1703" t="s">
        <v>3</v>
      </c>
      <c r="B1703" t="s">
        <v>8</v>
      </c>
      <c r="C1703" t="s">
        <v>3308</v>
      </c>
      <c r="D1703" t="s">
        <v>117</v>
      </c>
      <c r="E1703" t="s">
        <v>118</v>
      </c>
      <c r="F1703" s="54">
        <v>41606</v>
      </c>
      <c r="G1703" t="s">
        <v>72</v>
      </c>
      <c r="I1703" t="s">
        <v>3309</v>
      </c>
      <c r="J1703" t="s">
        <v>73</v>
      </c>
      <c r="K1703" t="s">
        <v>3310</v>
      </c>
      <c r="L1703" t="s">
        <v>238</v>
      </c>
      <c r="M1703" t="s">
        <v>76</v>
      </c>
      <c r="N1703" t="s">
        <v>85</v>
      </c>
      <c r="O1703" t="s">
        <v>85</v>
      </c>
      <c r="P1703">
        <v>11799.891299999999</v>
      </c>
      <c r="Q1703" t="s">
        <v>3311</v>
      </c>
      <c r="R1703" t="s">
        <v>75</v>
      </c>
      <c r="W1703" t="s">
        <v>10729</v>
      </c>
      <c r="X1703" t="s">
        <v>10737</v>
      </c>
    </row>
    <row r="1704" spans="1:24">
      <c r="A1704" t="s">
        <v>3</v>
      </c>
      <c r="B1704" t="s">
        <v>8</v>
      </c>
      <c r="C1704" t="s">
        <v>3308</v>
      </c>
      <c r="D1704" t="s">
        <v>117</v>
      </c>
      <c r="E1704" t="s">
        <v>118</v>
      </c>
      <c r="F1704" s="54">
        <v>41606</v>
      </c>
      <c r="G1704" t="s">
        <v>72</v>
      </c>
      <c r="I1704" t="s">
        <v>3309</v>
      </c>
      <c r="J1704" t="s">
        <v>73</v>
      </c>
      <c r="K1704" t="s">
        <v>3310</v>
      </c>
      <c r="L1704" t="s">
        <v>238</v>
      </c>
      <c r="M1704" t="s">
        <v>76</v>
      </c>
      <c r="N1704" t="s">
        <v>85</v>
      </c>
      <c r="O1704" t="s">
        <v>85</v>
      </c>
      <c r="P1704">
        <v>280.66890000000001</v>
      </c>
      <c r="Q1704" t="s">
        <v>3311</v>
      </c>
      <c r="R1704" t="s">
        <v>75</v>
      </c>
      <c r="W1704" t="s">
        <v>10729</v>
      </c>
      <c r="X1704" t="s">
        <v>10737</v>
      </c>
    </row>
    <row r="1705" spans="1:24">
      <c r="A1705" t="s">
        <v>9</v>
      </c>
      <c r="B1705" t="s">
        <v>10</v>
      </c>
      <c r="C1705" t="s">
        <v>791</v>
      </c>
      <c r="D1705" t="s">
        <v>117</v>
      </c>
      <c r="E1705" t="s">
        <v>118</v>
      </c>
      <c r="F1705" s="54">
        <v>41607</v>
      </c>
      <c r="G1705" t="s">
        <v>290</v>
      </c>
      <c r="I1705" t="s">
        <v>5645</v>
      </c>
      <c r="J1705" t="s">
        <v>132</v>
      </c>
      <c r="K1705" t="s">
        <v>5646</v>
      </c>
      <c r="L1705" t="s">
        <v>5647</v>
      </c>
      <c r="M1705" t="s">
        <v>5648</v>
      </c>
      <c r="N1705" t="s">
        <v>85</v>
      </c>
      <c r="O1705" t="s">
        <v>85</v>
      </c>
      <c r="P1705">
        <v>-1100.44</v>
      </c>
      <c r="Q1705" t="s">
        <v>5649</v>
      </c>
      <c r="R1705" t="s">
        <v>75</v>
      </c>
      <c r="W1705" t="s">
        <v>10729</v>
      </c>
      <c r="X1705" t="s">
        <v>85</v>
      </c>
    </row>
    <row r="1706" spans="1:24">
      <c r="A1706" t="s">
        <v>9</v>
      </c>
      <c r="B1706" t="s">
        <v>10</v>
      </c>
      <c r="C1706" t="s">
        <v>791</v>
      </c>
      <c r="D1706" t="s">
        <v>117</v>
      </c>
      <c r="E1706" t="s">
        <v>118</v>
      </c>
      <c r="F1706" s="54">
        <v>41607</v>
      </c>
      <c r="G1706" t="s">
        <v>125</v>
      </c>
      <c r="I1706" t="s">
        <v>5645</v>
      </c>
      <c r="J1706" t="s">
        <v>132</v>
      </c>
      <c r="K1706" t="s">
        <v>5646</v>
      </c>
      <c r="L1706" t="s">
        <v>5647</v>
      </c>
      <c r="M1706" t="s">
        <v>5648</v>
      </c>
      <c r="N1706" t="s">
        <v>85</v>
      </c>
      <c r="O1706" t="s">
        <v>85</v>
      </c>
      <c r="P1706">
        <v>1100.44</v>
      </c>
      <c r="Q1706" t="s">
        <v>5649</v>
      </c>
      <c r="R1706" t="s">
        <v>75</v>
      </c>
      <c r="W1706" t="s">
        <v>10729</v>
      </c>
      <c r="X1706" t="s">
        <v>85</v>
      </c>
    </row>
    <row r="1707" spans="1:24">
      <c r="A1707" t="s">
        <v>9</v>
      </c>
      <c r="B1707" t="s">
        <v>10</v>
      </c>
      <c r="C1707" t="s">
        <v>791</v>
      </c>
      <c r="D1707" t="s">
        <v>117</v>
      </c>
      <c r="E1707" t="s">
        <v>118</v>
      </c>
      <c r="F1707" s="54">
        <v>41607</v>
      </c>
      <c r="G1707" t="s">
        <v>125</v>
      </c>
      <c r="I1707" t="s">
        <v>5645</v>
      </c>
      <c r="J1707" t="s">
        <v>132</v>
      </c>
      <c r="K1707" t="s">
        <v>5646</v>
      </c>
      <c r="L1707" t="s">
        <v>5647</v>
      </c>
      <c r="M1707" t="s">
        <v>5648</v>
      </c>
      <c r="N1707" t="s">
        <v>85</v>
      </c>
      <c r="O1707" t="s">
        <v>85</v>
      </c>
      <c r="P1707">
        <v>637.96</v>
      </c>
      <c r="Q1707" t="s">
        <v>5649</v>
      </c>
      <c r="R1707" t="s">
        <v>75</v>
      </c>
      <c r="W1707" t="s">
        <v>10729</v>
      </c>
      <c r="X1707" t="s">
        <v>85</v>
      </c>
    </row>
    <row r="1708" spans="1:24">
      <c r="A1708" t="s">
        <v>9</v>
      </c>
      <c r="B1708" t="s">
        <v>10</v>
      </c>
      <c r="C1708" t="s">
        <v>791</v>
      </c>
      <c r="D1708" t="s">
        <v>117</v>
      </c>
      <c r="E1708" t="s">
        <v>118</v>
      </c>
      <c r="F1708" s="54">
        <v>41607</v>
      </c>
      <c r="G1708" t="s">
        <v>125</v>
      </c>
      <c r="I1708" t="s">
        <v>5645</v>
      </c>
      <c r="J1708" t="s">
        <v>132</v>
      </c>
      <c r="K1708" t="s">
        <v>5646</v>
      </c>
      <c r="L1708" t="s">
        <v>5647</v>
      </c>
      <c r="M1708" t="s">
        <v>5648</v>
      </c>
      <c r="N1708" t="s">
        <v>85</v>
      </c>
      <c r="O1708" t="s">
        <v>85</v>
      </c>
      <c r="P1708">
        <v>771.14</v>
      </c>
      <c r="Q1708" t="s">
        <v>5649</v>
      </c>
      <c r="R1708" t="s">
        <v>75</v>
      </c>
      <c r="W1708" t="s">
        <v>10729</v>
      </c>
      <c r="X1708" t="s">
        <v>85</v>
      </c>
    </row>
    <row r="1709" spans="1:24">
      <c r="A1709" t="s">
        <v>9</v>
      </c>
      <c r="B1709" t="s">
        <v>10</v>
      </c>
      <c r="C1709" t="s">
        <v>791</v>
      </c>
      <c r="D1709" t="s">
        <v>117</v>
      </c>
      <c r="E1709" t="s">
        <v>118</v>
      </c>
      <c r="F1709" s="54">
        <v>41607</v>
      </c>
      <c r="G1709" t="s">
        <v>290</v>
      </c>
      <c r="I1709" t="s">
        <v>5645</v>
      </c>
      <c r="J1709" t="s">
        <v>132</v>
      </c>
      <c r="K1709" t="s">
        <v>5646</v>
      </c>
      <c r="L1709" t="s">
        <v>5647</v>
      </c>
      <c r="M1709" t="s">
        <v>5648</v>
      </c>
      <c r="N1709" t="s">
        <v>85</v>
      </c>
      <c r="O1709" t="s">
        <v>85</v>
      </c>
      <c r="P1709">
        <v>-637.96</v>
      </c>
      <c r="Q1709" t="s">
        <v>5649</v>
      </c>
      <c r="R1709" t="s">
        <v>75</v>
      </c>
      <c r="W1709" t="s">
        <v>10729</v>
      </c>
      <c r="X1709" t="s">
        <v>85</v>
      </c>
    </row>
    <row r="1710" spans="1:24">
      <c r="A1710" t="s">
        <v>9</v>
      </c>
      <c r="B1710" t="s">
        <v>14</v>
      </c>
      <c r="C1710" t="s">
        <v>14</v>
      </c>
      <c r="D1710" t="s">
        <v>117</v>
      </c>
      <c r="E1710" t="s">
        <v>118</v>
      </c>
      <c r="F1710" s="54">
        <v>41579</v>
      </c>
      <c r="G1710" t="s">
        <v>72</v>
      </c>
      <c r="H1710" t="s">
        <v>999</v>
      </c>
      <c r="I1710" t="s">
        <v>1000</v>
      </c>
      <c r="J1710" t="s">
        <v>132</v>
      </c>
      <c r="K1710" t="s">
        <v>1001</v>
      </c>
      <c r="L1710" t="s">
        <v>1002</v>
      </c>
      <c r="M1710" t="s">
        <v>1003</v>
      </c>
      <c r="N1710" t="s">
        <v>85</v>
      </c>
      <c r="O1710" t="s">
        <v>199</v>
      </c>
      <c r="P1710">
        <v>770.06000000000085</v>
      </c>
      <c r="Q1710" t="s">
        <v>1005</v>
      </c>
      <c r="R1710" t="s">
        <v>75</v>
      </c>
      <c r="S1710" t="s">
        <v>170</v>
      </c>
      <c r="T1710" t="s">
        <v>178</v>
      </c>
      <c r="U1710" t="s">
        <v>179</v>
      </c>
      <c r="V1710" t="s">
        <v>180</v>
      </c>
      <c r="W1710" t="s">
        <v>10731</v>
      </c>
      <c r="X1710" t="s">
        <v>10739</v>
      </c>
    </row>
    <row r="1711" spans="1:24">
      <c r="A1711" t="s">
        <v>3</v>
      </c>
      <c r="B1711" t="s">
        <v>8</v>
      </c>
      <c r="C1711" t="s">
        <v>78</v>
      </c>
      <c r="D1711" t="s">
        <v>117</v>
      </c>
      <c r="E1711" t="s">
        <v>118</v>
      </c>
      <c r="F1711" s="54">
        <v>41607</v>
      </c>
      <c r="G1711" t="s">
        <v>72</v>
      </c>
      <c r="I1711" t="s">
        <v>4513</v>
      </c>
      <c r="J1711" t="s">
        <v>73</v>
      </c>
      <c r="K1711" t="s">
        <v>4514</v>
      </c>
      <c r="L1711" t="s">
        <v>75</v>
      </c>
      <c r="M1711" t="s">
        <v>122</v>
      </c>
      <c r="N1711" t="s">
        <v>85</v>
      </c>
      <c r="O1711" t="s">
        <v>85</v>
      </c>
      <c r="P1711">
        <v>249.28569999999999</v>
      </c>
      <c r="Q1711" t="s">
        <v>4515</v>
      </c>
      <c r="R1711" t="s">
        <v>75</v>
      </c>
      <c r="W1711" t="s">
        <v>10729</v>
      </c>
      <c r="X1711" t="s">
        <v>10737</v>
      </c>
    </row>
    <row r="1712" spans="1:24">
      <c r="A1712" t="s">
        <v>3</v>
      </c>
      <c r="B1712" t="s">
        <v>113</v>
      </c>
      <c r="C1712" t="s">
        <v>2225</v>
      </c>
      <c r="D1712" t="s">
        <v>117</v>
      </c>
      <c r="E1712" t="s">
        <v>118</v>
      </c>
      <c r="F1712" s="54">
        <v>41598</v>
      </c>
      <c r="G1712" t="s">
        <v>290</v>
      </c>
      <c r="I1712" t="s">
        <v>2226</v>
      </c>
      <c r="J1712" t="s">
        <v>73</v>
      </c>
      <c r="K1712" t="s">
        <v>2227</v>
      </c>
      <c r="L1712" t="s">
        <v>2228</v>
      </c>
      <c r="M1712" t="s">
        <v>2229</v>
      </c>
      <c r="N1712" t="s">
        <v>85</v>
      </c>
      <c r="O1712" t="s">
        <v>85</v>
      </c>
      <c r="P1712">
        <v>55.736899999999999</v>
      </c>
      <c r="Q1712" t="s">
        <v>2230</v>
      </c>
      <c r="R1712" t="s">
        <v>75</v>
      </c>
      <c r="W1712" t="s">
        <v>10729</v>
      </c>
      <c r="X1712" t="s">
        <v>85</v>
      </c>
    </row>
    <row r="1713" spans="1:24">
      <c r="A1713" t="s">
        <v>3</v>
      </c>
      <c r="B1713" t="s">
        <v>113</v>
      </c>
      <c r="C1713" t="s">
        <v>2225</v>
      </c>
      <c r="D1713" t="s">
        <v>117</v>
      </c>
      <c r="E1713" t="s">
        <v>118</v>
      </c>
      <c r="F1713" s="54">
        <v>41598</v>
      </c>
      <c r="G1713" t="s">
        <v>290</v>
      </c>
      <c r="I1713" t="s">
        <v>2226</v>
      </c>
      <c r="J1713" t="s">
        <v>73</v>
      </c>
      <c r="K1713" t="s">
        <v>2227</v>
      </c>
      <c r="L1713" t="s">
        <v>2228</v>
      </c>
      <c r="M1713" t="s">
        <v>2229</v>
      </c>
      <c r="N1713" t="s">
        <v>85</v>
      </c>
      <c r="O1713" t="s">
        <v>85</v>
      </c>
      <c r="P1713">
        <v>445.35079999999999</v>
      </c>
      <c r="Q1713" t="s">
        <v>2230</v>
      </c>
      <c r="R1713" t="s">
        <v>75</v>
      </c>
      <c r="W1713" t="s">
        <v>10729</v>
      </c>
      <c r="X1713" t="s">
        <v>85</v>
      </c>
    </row>
    <row r="1714" spans="1:24">
      <c r="A1714" t="s">
        <v>3</v>
      </c>
      <c r="B1714" t="s">
        <v>113</v>
      </c>
      <c r="C1714" t="s">
        <v>2225</v>
      </c>
      <c r="D1714" t="s">
        <v>117</v>
      </c>
      <c r="E1714" t="s">
        <v>118</v>
      </c>
      <c r="F1714" s="54">
        <v>41598</v>
      </c>
      <c r="G1714" t="s">
        <v>290</v>
      </c>
      <c r="I1714" t="s">
        <v>2226</v>
      </c>
      <c r="J1714" t="s">
        <v>73</v>
      </c>
      <c r="K1714" t="s">
        <v>2227</v>
      </c>
      <c r="L1714" t="s">
        <v>2228</v>
      </c>
      <c r="M1714" t="s">
        <v>2229</v>
      </c>
      <c r="N1714" t="s">
        <v>85</v>
      </c>
      <c r="O1714" t="s">
        <v>85</v>
      </c>
      <c r="P1714">
        <v>9541.8706999999995</v>
      </c>
      <c r="Q1714" t="s">
        <v>2230</v>
      </c>
      <c r="R1714" t="s">
        <v>75</v>
      </c>
      <c r="W1714" t="s">
        <v>10729</v>
      </c>
      <c r="X1714" t="s">
        <v>85</v>
      </c>
    </row>
    <row r="1715" spans="1:24">
      <c r="A1715" t="s">
        <v>3</v>
      </c>
      <c r="B1715" t="s">
        <v>113</v>
      </c>
      <c r="C1715" t="s">
        <v>2225</v>
      </c>
      <c r="D1715" t="s">
        <v>117</v>
      </c>
      <c r="E1715" t="s">
        <v>118</v>
      </c>
      <c r="F1715" s="54">
        <v>41598</v>
      </c>
      <c r="G1715" t="s">
        <v>290</v>
      </c>
      <c r="I1715" t="s">
        <v>2226</v>
      </c>
      <c r="J1715" t="s">
        <v>73</v>
      </c>
      <c r="K1715" t="s">
        <v>2227</v>
      </c>
      <c r="L1715" t="s">
        <v>2228</v>
      </c>
      <c r="M1715" t="s">
        <v>2229</v>
      </c>
      <c r="N1715" t="s">
        <v>85</v>
      </c>
      <c r="O1715" t="s">
        <v>85</v>
      </c>
      <c r="P1715">
        <v>1272.4306999999999</v>
      </c>
      <c r="Q1715" t="s">
        <v>2230</v>
      </c>
      <c r="R1715" t="s">
        <v>75</v>
      </c>
      <c r="W1715" t="s">
        <v>10729</v>
      </c>
      <c r="X1715" t="s">
        <v>85</v>
      </c>
    </row>
    <row r="1716" spans="1:24">
      <c r="A1716" t="s">
        <v>3</v>
      </c>
      <c r="B1716" t="s">
        <v>113</v>
      </c>
      <c r="C1716" t="s">
        <v>2225</v>
      </c>
      <c r="D1716" t="s">
        <v>117</v>
      </c>
      <c r="E1716" t="s">
        <v>118</v>
      </c>
      <c r="F1716" s="54">
        <v>41598</v>
      </c>
      <c r="G1716" t="s">
        <v>290</v>
      </c>
      <c r="I1716" t="s">
        <v>2226</v>
      </c>
      <c r="J1716" t="s">
        <v>73</v>
      </c>
      <c r="K1716" t="s">
        <v>2227</v>
      </c>
      <c r="L1716" t="s">
        <v>2228</v>
      </c>
      <c r="M1716" t="s">
        <v>2229</v>
      </c>
      <c r="N1716" t="s">
        <v>85</v>
      </c>
      <c r="O1716" t="s">
        <v>85</v>
      </c>
      <c r="P1716">
        <v>1908.646</v>
      </c>
      <c r="Q1716" t="s">
        <v>2230</v>
      </c>
      <c r="R1716" t="s">
        <v>75</v>
      </c>
      <c r="W1716" t="s">
        <v>10729</v>
      </c>
      <c r="X1716" t="s">
        <v>85</v>
      </c>
    </row>
    <row r="1717" spans="1:24">
      <c r="A1717" t="s">
        <v>3</v>
      </c>
      <c r="B1717" t="s">
        <v>113</v>
      </c>
      <c r="C1717" t="s">
        <v>2225</v>
      </c>
      <c r="D1717" t="s">
        <v>117</v>
      </c>
      <c r="E1717" t="s">
        <v>118</v>
      </c>
      <c r="F1717" s="54">
        <v>41598</v>
      </c>
      <c r="G1717" t="s">
        <v>290</v>
      </c>
      <c r="I1717" t="s">
        <v>2226</v>
      </c>
      <c r="J1717" t="s">
        <v>73</v>
      </c>
      <c r="K1717" t="s">
        <v>2227</v>
      </c>
      <c r="L1717" t="s">
        <v>2228</v>
      </c>
      <c r="M1717" t="s">
        <v>2229</v>
      </c>
      <c r="N1717" t="s">
        <v>85</v>
      </c>
      <c r="O1717" t="s">
        <v>85</v>
      </c>
      <c r="P1717">
        <v>1908.646</v>
      </c>
      <c r="Q1717" t="s">
        <v>2230</v>
      </c>
      <c r="R1717" t="s">
        <v>75</v>
      </c>
      <c r="W1717" t="s">
        <v>10729</v>
      </c>
      <c r="X1717" t="s">
        <v>85</v>
      </c>
    </row>
    <row r="1718" spans="1:24">
      <c r="A1718" t="s">
        <v>3</v>
      </c>
      <c r="B1718" t="s">
        <v>113</v>
      </c>
      <c r="C1718" t="s">
        <v>3544</v>
      </c>
      <c r="D1718" t="s">
        <v>117</v>
      </c>
      <c r="E1718" t="s">
        <v>118</v>
      </c>
      <c r="F1718" s="54">
        <v>41600</v>
      </c>
      <c r="G1718" t="s">
        <v>290</v>
      </c>
      <c r="I1718" t="s">
        <v>3545</v>
      </c>
      <c r="J1718" t="s">
        <v>73</v>
      </c>
      <c r="K1718" t="s">
        <v>3546</v>
      </c>
      <c r="L1718" t="s">
        <v>3547</v>
      </c>
      <c r="M1718" t="s">
        <v>3548</v>
      </c>
      <c r="N1718" t="s">
        <v>85</v>
      </c>
      <c r="O1718" t="s">
        <v>85</v>
      </c>
      <c r="P1718">
        <v>4651.25</v>
      </c>
      <c r="Q1718" t="s">
        <v>3549</v>
      </c>
      <c r="R1718" t="s">
        <v>75</v>
      </c>
      <c r="W1718" t="s">
        <v>10730</v>
      </c>
      <c r="X1718" t="s">
        <v>85</v>
      </c>
    </row>
    <row r="1719" spans="1:24">
      <c r="A1719" t="s">
        <v>9</v>
      </c>
      <c r="B1719" t="s">
        <v>14</v>
      </c>
      <c r="C1719" t="s">
        <v>14</v>
      </c>
      <c r="D1719" t="s">
        <v>117</v>
      </c>
      <c r="E1719" t="s">
        <v>118</v>
      </c>
      <c r="F1719" s="54">
        <v>41604</v>
      </c>
      <c r="G1719" t="s">
        <v>119</v>
      </c>
      <c r="I1719" t="s">
        <v>3024</v>
      </c>
      <c r="J1719" t="s">
        <v>132</v>
      </c>
      <c r="K1719" t="s">
        <v>944</v>
      </c>
      <c r="L1719" t="s">
        <v>945</v>
      </c>
      <c r="M1719" t="s">
        <v>946</v>
      </c>
      <c r="N1719" t="s">
        <v>85</v>
      </c>
      <c r="O1719" t="s">
        <v>85</v>
      </c>
      <c r="P1719">
        <v>-23888.25</v>
      </c>
      <c r="Q1719" t="s">
        <v>947</v>
      </c>
      <c r="R1719" t="s">
        <v>75</v>
      </c>
      <c r="S1719" t="s">
        <v>155</v>
      </c>
      <c r="T1719" t="s">
        <v>156</v>
      </c>
      <c r="U1719" t="s">
        <v>179</v>
      </c>
      <c r="V1719" t="s">
        <v>180</v>
      </c>
      <c r="W1719" t="s">
        <v>10729</v>
      </c>
      <c r="X1719" t="s">
        <v>10737</v>
      </c>
    </row>
    <row r="1720" spans="1:24">
      <c r="A1720" t="s">
        <v>9</v>
      </c>
      <c r="B1720" t="s">
        <v>14</v>
      </c>
      <c r="C1720" t="s">
        <v>14</v>
      </c>
      <c r="D1720" t="s">
        <v>117</v>
      </c>
      <c r="E1720" t="s">
        <v>118</v>
      </c>
      <c r="F1720" s="54">
        <v>41604</v>
      </c>
      <c r="G1720" t="s">
        <v>119</v>
      </c>
      <c r="I1720" t="s">
        <v>3024</v>
      </c>
      <c r="J1720" t="s">
        <v>132</v>
      </c>
      <c r="K1720" t="s">
        <v>944</v>
      </c>
      <c r="L1720" t="s">
        <v>945</v>
      </c>
      <c r="M1720" t="s">
        <v>946</v>
      </c>
      <c r="N1720" t="s">
        <v>85</v>
      </c>
      <c r="O1720" t="s">
        <v>85</v>
      </c>
      <c r="P1720">
        <v>-69010.5</v>
      </c>
      <c r="Q1720" t="s">
        <v>947</v>
      </c>
      <c r="R1720" t="s">
        <v>75</v>
      </c>
      <c r="S1720" t="s">
        <v>155</v>
      </c>
      <c r="T1720" t="s">
        <v>156</v>
      </c>
      <c r="U1720" t="s">
        <v>179</v>
      </c>
      <c r="V1720" t="s">
        <v>180</v>
      </c>
      <c r="W1720" t="s">
        <v>10729</v>
      </c>
      <c r="X1720" t="s">
        <v>10737</v>
      </c>
    </row>
    <row r="1721" spans="1:24">
      <c r="A1721" t="s">
        <v>9</v>
      </c>
      <c r="B1721" t="s">
        <v>14</v>
      </c>
      <c r="C1721" t="s">
        <v>14</v>
      </c>
      <c r="D1721" t="s">
        <v>117</v>
      </c>
      <c r="E1721" t="s">
        <v>118</v>
      </c>
      <c r="F1721" s="54">
        <v>41585</v>
      </c>
      <c r="G1721" t="s">
        <v>72</v>
      </c>
      <c r="H1721" t="s">
        <v>208</v>
      </c>
      <c r="I1721" t="s">
        <v>416</v>
      </c>
      <c r="J1721" t="s">
        <v>132</v>
      </c>
      <c r="K1721" t="s">
        <v>417</v>
      </c>
      <c r="L1721" t="s">
        <v>211</v>
      </c>
      <c r="M1721" t="s">
        <v>212</v>
      </c>
      <c r="N1721" t="s">
        <v>213</v>
      </c>
      <c r="O1721" t="s">
        <v>85</v>
      </c>
      <c r="P1721">
        <v>609.70000000000005</v>
      </c>
      <c r="Q1721" t="s">
        <v>418</v>
      </c>
      <c r="R1721" t="s">
        <v>75</v>
      </c>
      <c r="S1721" t="s">
        <v>215</v>
      </c>
      <c r="T1721" t="s">
        <v>216</v>
      </c>
      <c r="U1721" t="s">
        <v>179</v>
      </c>
      <c r="V1721" t="s">
        <v>179</v>
      </c>
      <c r="W1721" t="s">
        <v>10729</v>
      </c>
      <c r="X1721" t="s">
        <v>85</v>
      </c>
    </row>
    <row r="1722" spans="1:24">
      <c r="A1722" t="s">
        <v>9</v>
      </c>
      <c r="B1722" t="s">
        <v>14</v>
      </c>
      <c r="C1722" t="s">
        <v>14</v>
      </c>
      <c r="D1722" t="s">
        <v>117</v>
      </c>
      <c r="E1722" t="s">
        <v>118</v>
      </c>
      <c r="F1722" s="54">
        <v>41585</v>
      </c>
      <c r="G1722" t="s">
        <v>72</v>
      </c>
      <c r="H1722" t="s">
        <v>208</v>
      </c>
      <c r="I1722" t="s">
        <v>422</v>
      </c>
      <c r="J1722" t="s">
        <v>132</v>
      </c>
      <c r="K1722" t="s">
        <v>423</v>
      </c>
      <c r="L1722" t="s">
        <v>211</v>
      </c>
      <c r="M1722" t="s">
        <v>212</v>
      </c>
      <c r="N1722" t="s">
        <v>213</v>
      </c>
      <c r="O1722" t="s">
        <v>85</v>
      </c>
      <c r="P1722">
        <v>174.2</v>
      </c>
      <c r="Q1722" t="s">
        <v>424</v>
      </c>
      <c r="R1722" t="s">
        <v>75</v>
      </c>
      <c r="S1722" t="s">
        <v>215</v>
      </c>
      <c r="T1722" t="s">
        <v>216</v>
      </c>
      <c r="U1722" t="s">
        <v>179</v>
      </c>
      <c r="V1722" t="s">
        <v>179</v>
      </c>
      <c r="W1722" t="s">
        <v>10729</v>
      </c>
      <c r="X1722" t="s">
        <v>85</v>
      </c>
    </row>
    <row r="1723" spans="1:24">
      <c r="A1723" t="s">
        <v>9</v>
      </c>
      <c r="B1723" t="s">
        <v>14</v>
      </c>
      <c r="C1723" t="s">
        <v>14</v>
      </c>
      <c r="D1723" t="s">
        <v>117</v>
      </c>
      <c r="E1723" t="s">
        <v>118</v>
      </c>
      <c r="F1723" s="54">
        <v>41585</v>
      </c>
      <c r="G1723" t="s">
        <v>119</v>
      </c>
      <c r="I1723" t="s">
        <v>398</v>
      </c>
      <c r="J1723" t="s">
        <v>132</v>
      </c>
      <c r="K1723" t="s">
        <v>399</v>
      </c>
      <c r="L1723" t="s">
        <v>238</v>
      </c>
      <c r="M1723" t="s">
        <v>76</v>
      </c>
      <c r="N1723" t="s">
        <v>85</v>
      </c>
      <c r="O1723" t="s">
        <v>85</v>
      </c>
      <c r="P1723">
        <v>7800</v>
      </c>
      <c r="Q1723" t="s">
        <v>400</v>
      </c>
      <c r="R1723" t="s">
        <v>75</v>
      </c>
      <c r="W1723" t="s">
        <v>10729</v>
      </c>
      <c r="X1723" t="s">
        <v>10737</v>
      </c>
    </row>
    <row r="1724" spans="1:24">
      <c r="A1724" t="s">
        <v>5</v>
      </c>
      <c r="B1724" t="s">
        <v>6</v>
      </c>
      <c r="C1724" t="s">
        <v>6</v>
      </c>
      <c r="D1724" t="s">
        <v>117</v>
      </c>
      <c r="E1724" t="s">
        <v>118</v>
      </c>
      <c r="F1724" s="54">
        <v>41584</v>
      </c>
      <c r="G1724" t="s">
        <v>72</v>
      </c>
      <c r="I1724" t="s">
        <v>355</v>
      </c>
      <c r="J1724" t="s">
        <v>74</v>
      </c>
      <c r="K1724" t="s">
        <v>356</v>
      </c>
      <c r="L1724" t="s">
        <v>352</v>
      </c>
      <c r="M1724" t="s">
        <v>353</v>
      </c>
      <c r="N1724" t="s">
        <v>85</v>
      </c>
      <c r="O1724" t="s">
        <v>85</v>
      </c>
      <c r="P1724">
        <v>2619.0257999999999</v>
      </c>
      <c r="Q1724" t="s">
        <v>357</v>
      </c>
      <c r="R1724" t="s">
        <v>75</v>
      </c>
      <c r="W1724" t="s">
        <v>10729</v>
      </c>
      <c r="X1724" t="s">
        <v>85</v>
      </c>
    </row>
    <row r="1725" spans="1:24">
      <c r="A1725" t="s">
        <v>5</v>
      </c>
      <c r="B1725" t="s">
        <v>6</v>
      </c>
      <c r="C1725" t="s">
        <v>6</v>
      </c>
      <c r="D1725" t="s">
        <v>117</v>
      </c>
      <c r="E1725" t="s">
        <v>118</v>
      </c>
      <c r="F1725" s="54">
        <v>41584</v>
      </c>
      <c r="G1725" t="s">
        <v>290</v>
      </c>
      <c r="H1725" t="s">
        <v>386</v>
      </c>
      <c r="I1725" t="s">
        <v>387</v>
      </c>
      <c r="J1725" t="s">
        <v>74</v>
      </c>
      <c r="K1725" t="s">
        <v>388</v>
      </c>
      <c r="L1725" t="s">
        <v>389</v>
      </c>
      <c r="M1725" t="s">
        <v>390</v>
      </c>
      <c r="N1725" t="s">
        <v>85</v>
      </c>
      <c r="O1725" t="s">
        <v>85</v>
      </c>
      <c r="P1725">
        <v>998.88329999999996</v>
      </c>
      <c r="Q1725" t="s">
        <v>391</v>
      </c>
      <c r="R1725" t="s">
        <v>75</v>
      </c>
      <c r="W1725" t="s">
        <v>10729</v>
      </c>
      <c r="X1725" t="s">
        <v>85</v>
      </c>
    </row>
    <row r="1726" spans="1:24">
      <c r="A1726" t="s">
        <v>5</v>
      </c>
      <c r="B1726" t="s">
        <v>6</v>
      </c>
      <c r="C1726" t="s">
        <v>6</v>
      </c>
      <c r="D1726" t="s">
        <v>117</v>
      </c>
      <c r="E1726" t="s">
        <v>118</v>
      </c>
      <c r="F1726" s="54">
        <v>41584</v>
      </c>
      <c r="G1726" t="s">
        <v>290</v>
      </c>
      <c r="H1726" t="s">
        <v>386</v>
      </c>
      <c r="I1726" t="s">
        <v>387</v>
      </c>
      <c r="J1726" t="s">
        <v>74</v>
      </c>
      <c r="K1726" t="s">
        <v>388</v>
      </c>
      <c r="L1726" t="s">
        <v>389</v>
      </c>
      <c r="M1726" t="s">
        <v>390</v>
      </c>
      <c r="N1726" t="s">
        <v>85</v>
      </c>
      <c r="O1726" t="s">
        <v>85</v>
      </c>
      <c r="P1726">
        <v>99.888300000000001</v>
      </c>
      <c r="Q1726" t="s">
        <v>391</v>
      </c>
      <c r="R1726" t="s">
        <v>75</v>
      </c>
      <c r="W1726" t="s">
        <v>10729</v>
      </c>
      <c r="X1726" t="s">
        <v>85</v>
      </c>
    </row>
    <row r="1727" spans="1:24">
      <c r="A1727" t="s">
        <v>9</v>
      </c>
      <c r="B1727" t="s">
        <v>14</v>
      </c>
      <c r="C1727" t="s">
        <v>14</v>
      </c>
      <c r="D1727" t="s">
        <v>117</v>
      </c>
      <c r="E1727" t="s">
        <v>118</v>
      </c>
      <c r="F1727" s="54">
        <v>41585</v>
      </c>
      <c r="G1727" t="s">
        <v>125</v>
      </c>
      <c r="H1727" t="s">
        <v>779</v>
      </c>
      <c r="I1727" t="s">
        <v>5738</v>
      </c>
      <c r="J1727" t="s">
        <v>132</v>
      </c>
      <c r="K1727" t="s">
        <v>5739</v>
      </c>
      <c r="L1727" t="s">
        <v>5740</v>
      </c>
      <c r="M1727" t="s">
        <v>5741</v>
      </c>
      <c r="N1727" t="s">
        <v>85</v>
      </c>
      <c r="O1727" t="s">
        <v>85</v>
      </c>
      <c r="P1727">
        <v>2556</v>
      </c>
      <c r="Q1727" t="s">
        <v>5742</v>
      </c>
      <c r="R1727" t="s">
        <v>75</v>
      </c>
      <c r="S1727" t="s">
        <v>155</v>
      </c>
      <c r="T1727" t="s">
        <v>785</v>
      </c>
      <c r="U1727" t="s">
        <v>179</v>
      </c>
      <c r="V1727" t="s">
        <v>180</v>
      </c>
      <c r="W1727" t="s">
        <v>10729</v>
      </c>
      <c r="X1727" t="s">
        <v>85</v>
      </c>
    </row>
    <row r="1728" spans="1:24">
      <c r="A1728" t="s">
        <v>9</v>
      </c>
      <c r="B1728" t="s">
        <v>14</v>
      </c>
      <c r="C1728" t="s">
        <v>14</v>
      </c>
      <c r="D1728" t="s">
        <v>117</v>
      </c>
      <c r="E1728" t="s">
        <v>118</v>
      </c>
      <c r="F1728" s="54">
        <v>41585</v>
      </c>
      <c r="G1728" t="s">
        <v>290</v>
      </c>
      <c r="I1728" t="s">
        <v>5743</v>
      </c>
      <c r="J1728" t="s">
        <v>132</v>
      </c>
      <c r="K1728" t="s">
        <v>5744</v>
      </c>
      <c r="L1728" t="s">
        <v>5745</v>
      </c>
      <c r="M1728" t="s">
        <v>5746</v>
      </c>
      <c r="N1728" t="s">
        <v>85</v>
      </c>
      <c r="O1728" t="s">
        <v>85</v>
      </c>
      <c r="P1728">
        <v>-1845</v>
      </c>
      <c r="Q1728" t="s">
        <v>5747</v>
      </c>
      <c r="R1728" t="s">
        <v>75</v>
      </c>
      <c r="S1728" t="s">
        <v>155</v>
      </c>
      <c r="T1728" t="s">
        <v>201</v>
      </c>
      <c r="U1728" t="s">
        <v>157</v>
      </c>
      <c r="V1728" t="s">
        <v>157</v>
      </c>
      <c r="W1728" t="s">
        <v>10729</v>
      </c>
      <c r="X1728" t="s">
        <v>85</v>
      </c>
    </row>
    <row r="1729" spans="1:24">
      <c r="A1729" t="s">
        <v>9</v>
      </c>
      <c r="B1729" t="s">
        <v>14</v>
      </c>
      <c r="C1729" t="s">
        <v>14</v>
      </c>
      <c r="D1729" t="s">
        <v>117</v>
      </c>
      <c r="E1729" t="s">
        <v>118</v>
      </c>
      <c r="F1729" s="54">
        <v>41585</v>
      </c>
      <c r="G1729" t="s">
        <v>290</v>
      </c>
      <c r="H1729" t="s">
        <v>779</v>
      </c>
      <c r="I1729" t="s">
        <v>5738</v>
      </c>
      <c r="J1729" t="s">
        <v>132</v>
      </c>
      <c r="K1729" t="s">
        <v>5739</v>
      </c>
      <c r="L1729" t="s">
        <v>5740</v>
      </c>
      <c r="M1729" t="s">
        <v>5741</v>
      </c>
      <c r="N1729" t="s">
        <v>85</v>
      </c>
      <c r="O1729" t="s">
        <v>85</v>
      </c>
      <c r="P1729">
        <v>-2556</v>
      </c>
      <c r="Q1729" t="s">
        <v>5742</v>
      </c>
      <c r="R1729" t="s">
        <v>75</v>
      </c>
      <c r="S1729" t="s">
        <v>155</v>
      </c>
      <c r="T1729" t="s">
        <v>785</v>
      </c>
      <c r="U1729" t="s">
        <v>179</v>
      </c>
      <c r="V1729" t="s">
        <v>180</v>
      </c>
      <c r="W1729" t="s">
        <v>10729</v>
      </c>
      <c r="X1729" t="s">
        <v>85</v>
      </c>
    </row>
    <row r="1730" spans="1:24">
      <c r="A1730" t="s">
        <v>9</v>
      </c>
      <c r="B1730" t="s">
        <v>14</v>
      </c>
      <c r="C1730" t="s">
        <v>14</v>
      </c>
      <c r="D1730" t="s">
        <v>117</v>
      </c>
      <c r="E1730" t="s">
        <v>118</v>
      </c>
      <c r="F1730" s="54">
        <v>41585</v>
      </c>
      <c r="G1730" t="s">
        <v>290</v>
      </c>
      <c r="H1730" t="s">
        <v>443</v>
      </c>
      <c r="I1730" t="s">
        <v>444</v>
      </c>
      <c r="J1730" t="s">
        <v>132</v>
      </c>
      <c r="K1730" t="s">
        <v>445</v>
      </c>
      <c r="L1730" t="s">
        <v>446</v>
      </c>
      <c r="M1730" t="s">
        <v>447</v>
      </c>
      <c r="N1730" t="s">
        <v>85</v>
      </c>
      <c r="O1730" t="s">
        <v>199</v>
      </c>
      <c r="P1730">
        <v>2175.81</v>
      </c>
      <c r="Q1730" t="s">
        <v>448</v>
      </c>
      <c r="R1730" t="s">
        <v>75</v>
      </c>
      <c r="S1730" t="s">
        <v>155</v>
      </c>
      <c r="T1730" t="s">
        <v>449</v>
      </c>
      <c r="U1730" t="s">
        <v>450</v>
      </c>
      <c r="V1730" t="s">
        <v>451</v>
      </c>
      <c r="W1730" t="s">
        <v>10731</v>
      </c>
      <c r="X1730" t="s">
        <v>10739</v>
      </c>
    </row>
    <row r="1731" spans="1:24">
      <c r="A1731" t="s">
        <v>9</v>
      </c>
      <c r="B1731" t="s">
        <v>14</v>
      </c>
      <c r="C1731" t="s">
        <v>14</v>
      </c>
      <c r="D1731" t="s">
        <v>117</v>
      </c>
      <c r="E1731" t="s">
        <v>118</v>
      </c>
      <c r="F1731" s="54">
        <v>41585</v>
      </c>
      <c r="G1731" t="s">
        <v>290</v>
      </c>
      <c r="I1731" t="s">
        <v>5743</v>
      </c>
      <c r="J1731" t="s">
        <v>132</v>
      </c>
      <c r="K1731" t="s">
        <v>5744</v>
      </c>
      <c r="L1731" t="s">
        <v>5745</v>
      </c>
      <c r="M1731" t="s">
        <v>5746</v>
      </c>
      <c r="N1731" t="s">
        <v>85</v>
      </c>
      <c r="O1731" t="s">
        <v>85</v>
      </c>
      <c r="P1731">
        <v>-9225</v>
      </c>
      <c r="Q1731" t="s">
        <v>5747</v>
      </c>
      <c r="R1731" t="s">
        <v>75</v>
      </c>
      <c r="S1731" t="s">
        <v>155</v>
      </c>
      <c r="T1731" t="s">
        <v>201</v>
      </c>
      <c r="U1731" t="s">
        <v>157</v>
      </c>
      <c r="V1731" t="s">
        <v>157</v>
      </c>
      <c r="W1731" t="s">
        <v>10729</v>
      </c>
      <c r="X1731" t="s">
        <v>85</v>
      </c>
    </row>
    <row r="1732" spans="1:24">
      <c r="A1732" t="s">
        <v>9</v>
      </c>
      <c r="B1732" t="s">
        <v>14</v>
      </c>
      <c r="C1732" t="s">
        <v>14</v>
      </c>
      <c r="D1732" t="s">
        <v>117</v>
      </c>
      <c r="E1732" t="s">
        <v>118</v>
      </c>
      <c r="F1732" s="54">
        <v>41585</v>
      </c>
      <c r="G1732" t="s">
        <v>290</v>
      </c>
      <c r="H1732" t="s">
        <v>779</v>
      </c>
      <c r="I1732" t="s">
        <v>5738</v>
      </c>
      <c r="J1732" t="s">
        <v>132</v>
      </c>
      <c r="K1732" t="s">
        <v>5739</v>
      </c>
      <c r="L1732" t="s">
        <v>5740</v>
      </c>
      <c r="M1732" t="s">
        <v>5741</v>
      </c>
      <c r="N1732" t="s">
        <v>85</v>
      </c>
      <c r="O1732" t="s">
        <v>85</v>
      </c>
      <c r="P1732">
        <v>-4260</v>
      </c>
      <c r="Q1732" t="s">
        <v>5742</v>
      </c>
      <c r="R1732" t="s">
        <v>75</v>
      </c>
      <c r="S1732" t="s">
        <v>155</v>
      </c>
      <c r="T1732" t="s">
        <v>785</v>
      </c>
      <c r="U1732" t="s">
        <v>179</v>
      </c>
      <c r="V1732" t="s">
        <v>180</v>
      </c>
      <c r="W1732" t="s">
        <v>10729</v>
      </c>
      <c r="X1732" t="s">
        <v>85</v>
      </c>
    </row>
    <row r="1733" spans="1:24">
      <c r="A1733" t="s">
        <v>9</v>
      </c>
      <c r="B1733" t="s">
        <v>14</v>
      </c>
      <c r="C1733" t="s">
        <v>14</v>
      </c>
      <c r="D1733" t="s">
        <v>117</v>
      </c>
      <c r="E1733" t="s">
        <v>118</v>
      </c>
      <c r="F1733" s="54">
        <v>41585</v>
      </c>
      <c r="G1733" t="s">
        <v>125</v>
      </c>
      <c r="H1733" t="s">
        <v>779</v>
      </c>
      <c r="I1733" t="s">
        <v>5738</v>
      </c>
      <c r="J1733" t="s">
        <v>132</v>
      </c>
      <c r="K1733" t="s">
        <v>5739</v>
      </c>
      <c r="L1733" t="s">
        <v>5740</v>
      </c>
      <c r="M1733" t="s">
        <v>5741</v>
      </c>
      <c r="N1733" t="s">
        <v>85</v>
      </c>
      <c r="O1733" t="s">
        <v>85</v>
      </c>
      <c r="P1733">
        <v>426</v>
      </c>
      <c r="Q1733" t="s">
        <v>5742</v>
      </c>
      <c r="R1733" t="s">
        <v>75</v>
      </c>
      <c r="S1733" t="s">
        <v>155</v>
      </c>
      <c r="T1733" t="s">
        <v>785</v>
      </c>
      <c r="U1733" t="s">
        <v>179</v>
      </c>
      <c r="V1733" t="s">
        <v>180</v>
      </c>
      <c r="W1733" t="s">
        <v>10729</v>
      </c>
      <c r="X1733" t="s">
        <v>85</v>
      </c>
    </row>
    <row r="1734" spans="1:24">
      <c r="A1734" t="s">
        <v>9</v>
      </c>
      <c r="B1734" t="s">
        <v>14</v>
      </c>
      <c r="C1734" t="s">
        <v>14</v>
      </c>
      <c r="D1734" t="s">
        <v>117</v>
      </c>
      <c r="E1734" t="s">
        <v>118</v>
      </c>
      <c r="F1734" s="54">
        <v>41585</v>
      </c>
      <c r="G1734" t="s">
        <v>290</v>
      </c>
      <c r="H1734" t="s">
        <v>779</v>
      </c>
      <c r="I1734" t="s">
        <v>5738</v>
      </c>
      <c r="J1734" t="s">
        <v>132</v>
      </c>
      <c r="K1734" t="s">
        <v>5739</v>
      </c>
      <c r="L1734" t="s">
        <v>5740</v>
      </c>
      <c r="M1734" t="s">
        <v>5741</v>
      </c>
      <c r="N1734" t="s">
        <v>85</v>
      </c>
      <c r="O1734" t="s">
        <v>85</v>
      </c>
      <c r="P1734">
        <v>-426</v>
      </c>
      <c r="Q1734" t="s">
        <v>5742</v>
      </c>
      <c r="R1734" t="s">
        <v>75</v>
      </c>
      <c r="S1734" t="s">
        <v>155</v>
      </c>
      <c r="T1734" t="s">
        <v>785</v>
      </c>
      <c r="U1734" t="s">
        <v>179</v>
      </c>
      <c r="V1734" t="s">
        <v>180</v>
      </c>
      <c r="W1734" t="s">
        <v>10729</v>
      </c>
      <c r="X1734" t="s">
        <v>85</v>
      </c>
    </row>
    <row r="1735" spans="1:24">
      <c r="A1735" t="s">
        <v>9</v>
      </c>
      <c r="B1735" t="s">
        <v>14</v>
      </c>
      <c r="C1735" t="s">
        <v>14</v>
      </c>
      <c r="D1735" t="s">
        <v>117</v>
      </c>
      <c r="E1735" t="s">
        <v>118</v>
      </c>
      <c r="F1735" s="54">
        <v>41585</v>
      </c>
      <c r="G1735" t="s">
        <v>125</v>
      </c>
      <c r="I1735" t="s">
        <v>5743</v>
      </c>
      <c r="J1735" t="s">
        <v>132</v>
      </c>
      <c r="K1735" t="s">
        <v>5744</v>
      </c>
      <c r="L1735" t="s">
        <v>5745</v>
      </c>
      <c r="M1735" t="s">
        <v>5746</v>
      </c>
      <c r="N1735" t="s">
        <v>85</v>
      </c>
      <c r="O1735" t="s">
        <v>85</v>
      </c>
      <c r="P1735">
        <v>1845</v>
      </c>
      <c r="Q1735" t="s">
        <v>5747</v>
      </c>
      <c r="R1735" t="s">
        <v>75</v>
      </c>
      <c r="S1735" t="s">
        <v>155</v>
      </c>
      <c r="T1735" t="s">
        <v>201</v>
      </c>
      <c r="U1735" t="s">
        <v>157</v>
      </c>
      <c r="V1735" t="s">
        <v>157</v>
      </c>
      <c r="W1735" t="s">
        <v>10729</v>
      </c>
      <c r="X1735" t="s">
        <v>85</v>
      </c>
    </row>
    <row r="1736" spans="1:24">
      <c r="A1736" t="s">
        <v>9</v>
      </c>
      <c r="B1736" t="s">
        <v>14</v>
      </c>
      <c r="C1736" t="s">
        <v>14</v>
      </c>
      <c r="D1736" t="s">
        <v>117</v>
      </c>
      <c r="E1736" t="s">
        <v>118</v>
      </c>
      <c r="F1736" s="54">
        <v>41585</v>
      </c>
      <c r="G1736" t="s">
        <v>290</v>
      </c>
      <c r="I1736" t="s">
        <v>5748</v>
      </c>
      <c r="J1736" t="s">
        <v>132</v>
      </c>
      <c r="K1736" t="s">
        <v>4686</v>
      </c>
      <c r="L1736" t="s">
        <v>2003</v>
      </c>
      <c r="M1736" t="s">
        <v>2004</v>
      </c>
      <c r="N1736" t="s">
        <v>213</v>
      </c>
      <c r="O1736" t="s">
        <v>85</v>
      </c>
      <c r="P1736">
        <v>-50.63</v>
      </c>
      <c r="Q1736" t="s">
        <v>4687</v>
      </c>
      <c r="R1736" t="s">
        <v>75</v>
      </c>
      <c r="S1736" t="s">
        <v>155</v>
      </c>
      <c r="T1736" t="s">
        <v>449</v>
      </c>
      <c r="U1736" t="s">
        <v>179</v>
      </c>
      <c r="V1736" t="s">
        <v>180</v>
      </c>
      <c r="W1736" t="s">
        <v>10729</v>
      </c>
      <c r="X1736" t="s">
        <v>85</v>
      </c>
    </row>
    <row r="1737" spans="1:24">
      <c r="A1737" t="s">
        <v>9</v>
      </c>
      <c r="B1737" t="s">
        <v>14</v>
      </c>
      <c r="C1737" t="s">
        <v>14</v>
      </c>
      <c r="D1737" t="s">
        <v>117</v>
      </c>
      <c r="E1737" t="s">
        <v>118</v>
      </c>
      <c r="F1737" s="54">
        <v>41585</v>
      </c>
      <c r="G1737" t="s">
        <v>125</v>
      </c>
      <c r="H1737" t="s">
        <v>779</v>
      </c>
      <c r="I1737" t="s">
        <v>5738</v>
      </c>
      <c r="J1737" t="s">
        <v>132</v>
      </c>
      <c r="K1737" t="s">
        <v>5739</v>
      </c>
      <c r="L1737" t="s">
        <v>5740</v>
      </c>
      <c r="M1737" t="s">
        <v>5741</v>
      </c>
      <c r="N1737" t="s">
        <v>85</v>
      </c>
      <c r="O1737" t="s">
        <v>85</v>
      </c>
      <c r="P1737">
        <v>9656</v>
      </c>
      <c r="Q1737" t="s">
        <v>5742</v>
      </c>
      <c r="R1737" t="s">
        <v>75</v>
      </c>
      <c r="S1737" t="s">
        <v>155</v>
      </c>
      <c r="T1737" t="s">
        <v>785</v>
      </c>
      <c r="U1737" t="s">
        <v>179</v>
      </c>
      <c r="V1737" t="s">
        <v>180</v>
      </c>
      <c r="W1737" t="s">
        <v>10729</v>
      </c>
      <c r="X1737" t="s">
        <v>85</v>
      </c>
    </row>
    <row r="1738" spans="1:24">
      <c r="A1738" t="s">
        <v>9</v>
      </c>
      <c r="B1738" t="s">
        <v>14</v>
      </c>
      <c r="C1738" t="s">
        <v>14</v>
      </c>
      <c r="D1738" t="s">
        <v>117</v>
      </c>
      <c r="E1738" t="s">
        <v>118</v>
      </c>
      <c r="F1738" s="54">
        <v>41585</v>
      </c>
      <c r="G1738" t="s">
        <v>72</v>
      </c>
      <c r="I1738" t="s">
        <v>5749</v>
      </c>
      <c r="J1738" t="s">
        <v>132</v>
      </c>
      <c r="K1738" t="s">
        <v>4686</v>
      </c>
      <c r="L1738" t="s">
        <v>2003</v>
      </c>
      <c r="M1738" t="s">
        <v>2004</v>
      </c>
      <c r="N1738" t="s">
        <v>213</v>
      </c>
      <c r="O1738" t="s">
        <v>85</v>
      </c>
      <c r="P1738">
        <v>864397.5</v>
      </c>
      <c r="Q1738" t="s">
        <v>4687</v>
      </c>
      <c r="R1738" t="s">
        <v>75</v>
      </c>
      <c r="S1738" t="s">
        <v>155</v>
      </c>
      <c r="T1738" t="s">
        <v>449</v>
      </c>
      <c r="U1738" t="s">
        <v>179</v>
      </c>
      <c r="V1738" t="s">
        <v>180</v>
      </c>
      <c r="W1738" t="s">
        <v>10729</v>
      </c>
      <c r="X1738" t="s">
        <v>85</v>
      </c>
    </row>
    <row r="1739" spans="1:24">
      <c r="A1739" t="s">
        <v>9</v>
      </c>
      <c r="B1739" t="s">
        <v>14</v>
      </c>
      <c r="C1739" t="s">
        <v>14</v>
      </c>
      <c r="D1739" t="s">
        <v>117</v>
      </c>
      <c r="E1739" t="s">
        <v>118</v>
      </c>
      <c r="F1739" s="54">
        <v>41585</v>
      </c>
      <c r="G1739" t="s">
        <v>290</v>
      </c>
      <c r="H1739" t="s">
        <v>779</v>
      </c>
      <c r="I1739" t="s">
        <v>5738</v>
      </c>
      <c r="J1739" t="s">
        <v>132</v>
      </c>
      <c r="K1739" t="s">
        <v>5739</v>
      </c>
      <c r="L1739" t="s">
        <v>5740</v>
      </c>
      <c r="M1739" t="s">
        <v>5741</v>
      </c>
      <c r="N1739" t="s">
        <v>85</v>
      </c>
      <c r="O1739" t="s">
        <v>85</v>
      </c>
      <c r="P1739">
        <v>-2272</v>
      </c>
      <c r="Q1739" t="s">
        <v>5742</v>
      </c>
      <c r="R1739" t="s">
        <v>75</v>
      </c>
      <c r="S1739" t="s">
        <v>155</v>
      </c>
      <c r="T1739" t="s">
        <v>785</v>
      </c>
      <c r="U1739" t="s">
        <v>179</v>
      </c>
      <c r="V1739" t="s">
        <v>180</v>
      </c>
      <c r="W1739" t="s">
        <v>10729</v>
      </c>
      <c r="X1739" t="s">
        <v>85</v>
      </c>
    </row>
    <row r="1740" spans="1:24">
      <c r="A1740" t="s">
        <v>9</v>
      </c>
      <c r="B1740" t="s">
        <v>14</v>
      </c>
      <c r="C1740" t="s">
        <v>14</v>
      </c>
      <c r="D1740" t="s">
        <v>117</v>
      </c>
      <c r="E1740" t="s">
        <v>118</v>
      </c>
      <c r="F1740" s="54">
        <v>41585</v>
      </c>
      <c r="G1740" t="s">
        <v>125</v>
      </c>
      <c r="H1740" t="s">
        <v>779</v>
      </c>
      <c r="I1740" t="s">
        <v>5738</v>
      </c>
      <c r="J1740" t="s">
        <v>132</v>
      </c>
      <c r="K1740" t="s">
        <v>5739</v>
      </c>
      <c r="L1740" t="s">
        <v>5740</v>
      </c>
      <c r="M1740" t="s">
        <v>5741</v>
      </c>
      <c r="N1740" t="s">
        <v>85</v>
      </c>
      <c r="O1740" t="s">
        <v>85</v>
      </c>
      <c r="P1740">
        <v>852</v>
      </c>
      <c r="Q1740" t="s">
        <v>5742</v>
      </c>
      <c r="R1740" t="s">
        <v>75</v>
      </c>
      <c r="S1740" t="s">
        <v>155</v>
      </c>
      <c r="T1740" t="s">
        <v>785</v>
      </c>
      <c r="U1740" t="s">
        <v>179</v>
      </c>
      <c r="V1740" t="s">
        <v>180</v>
      </c>
      <c r="W1740" t="s">
        <v>10729</v>
      </c>
      <c r="X1740" t="s">
        <v>85</v>
      </c>
    </row>
    <row r="1741" spans="1:24">
      <c r="A1741" t="s">
        <v>9</v>
      </c>
      <c r="B1741" t="s">
        <v>14</v>
      </c>
      <c r="C1741" t="s">
        <v>14</v>
      </c>
      <c r="D1741" t="s">
        <v>117</v>
      </c>
      <c r="E1741" t="s">
        <v>118</v>
      </c>
      <c r="F1741" s="54">
        <v>41585</v>
      </c>
      <c r="G1741" t="s">
        <v>290</v>
      </c>
      <c r="H1741" t="s">
        <v>443</v>
      </c>
      <c r="I1741" t="s">
        <v>444</v>
      </c>
      <c r="J1741" t="s">
        <v>132</v>
      </c>
      <c r="K1741" t="s">
        <v>445</v>
      </c>
      <c r="L1741" t="s">
        <v>446</v>
      </c>
      <c r="M1741" t="s">
        <v>447</v>
      </c>
      <c r="N1741" t="s">
        <v>85</v>
      </c>
      <c r="O1741" t="s">
        <v>199</v>
      </c>
      <c r="P1741">
        <v>8461.4500000000007</v>
      </c>
      <c r="Q1741" t="s">
        <v>448</v>
      </c>
      <c r="R1741" t="s">
        <v>75</v>
      </c>
      <c r="S1741" t="s">
        <v>155</v>
      </c>
      <c r="T1741" t="s">
        <v>449</v>
      </c>
      <c r="U1741" t="s">
        <v>450</v>
      </c>
      <c r="V1741" t="s">
        <v>451</v>
      </c>
      <c r="W1741" t="s">
        <v>10731</v>
      </c>
      <c r="X1741" t="s">
        <v>10739</v>
      </c>
    </row>
    <row r="1742" spans="1:24">
      <c r="A1742" t="s">
        <v>9</v>
      </c>
      <c r="B1742" t="s">
        <v>14</v>
      </c>
      <c r="C1742" t="s">
        <v>14</v>
      </c>
      <c r="D1742" t="s">
        <v>117</v>
      </c>
      <c r="E1742" t="s">
        <v>118</v>
      </c>
      <c r="F1742" s="54">
        <v>41585</v>
      </c>
      <c r="G1742" t="s">
        <v>290</v>
      </c>
      <c r="H1742" t="s">
        <v>779</v>
      </c>
      <c r="I1742" t="s">
        <v>5738</v>
      </c>
      <c r="J1742" t="s">
        <v>132</v>
      </c>
      <c r="K1742" t="s">
        <v>5739</v>
      </c>
      <c r="L1742" t="s">
        <v>5740</v>
      </c>
      <c r="M1742" t="s">
        <v>5741</v>
      </c>
      <c r="N1742" t="s">
        <v>85</v>
      </c>
      <c r="O1742" t="s">
        <v>85</v>
      </c>
      <c r="P1742">
        <v>-17040</v>
      </c>
      <c r="Q1742" t="s">
        <v>5742</v>
      </c>
      <c r="R1742" t="s">
        <v>75</v>
      </c>
      <c r="S1742" t="s">
        <v>155</v>
      </c>
      <c r="T1742" t="s">
        <v>785</v>
      </c>
      <c r="U1742" t="s">
        <v>179</v>
      </c>
      <c r="V1742" t="s">
        <v>180</v>
      </c>
      <c r="W1742" t="s">
        <v>10729</v>
      </c>
      <c r="X1742" t="s">
        <v>85</v>
      </c>
    </row>
    <row r="1743" spans="1:24">
      <c r="A1743" t="s">
        <v>9</v>
      </c>
      <c r="B1743" t="s">
        <v>14</v>
      </c>
      <c r="C1743" t="s">
        <v>14</v>
      </c>
      <c r="D1743" t="s">
        <v>117</v>
      </c>
      <c r="E1743" t="s">
        <v>118</v>
      </c>
      <c r="F1743" s="54">
        <v>41585</v>
      </c>
      <c r="G1743" t="s">
        <v>125</v>
      </c>
      <c r="H1743" t="s">
        <v>779</v>
      </c>
      <c r="I1743" t="s">
        <v>5738</v>
      </c>
      <c r="J1743" t="s">
        <v>132</v>
      </c>
      <c r="K1743" t="s">
        <v>5739</v>
      </c>
      <c r="L1743" t="s">
        <v>5740</v>
      </c>
      <c r="M1743" t="s">
        <v>5741</v>
      </c>
      <c r="N1743" t="s">
        <v>85</v>
      </c>
      <c r="O1743" t="s">
        <v>85</v>
      </c>
      <c r="P1743">
        <v>17040</v>
      </c>
      <c r="Q1743" t="s">
        <v>5742</v>
      </c>
      <c r="R1743" t="s">
        <v>75</v>
      </c>
      <c r="S1743" t="s">
        <v>155</v>
      </c>
      <c r="T1743" t="s">
        <v>785</v>
      </c>
      <c r="U1743" t="s">
        <v>179</v>
      </c>
      <c r="V1743" t="s">
        <v>180</v>
      </c>
      <c r="W1743" t="s">
        <v>10729</v>
      </c>
      <c r="X1743" t="s">
        <v>85</v>
      </c>
    </row>
    <row r="1744" spans="1:24">
      <c r="A1744" t="s">
        <v>9</v>
      </c>
      <c r="B1744" t="s">
        <v>14</v>
      </c>
      <c r="C1744" t="s">
        <v>14</v>
      </c>
      <c r="D1744" t="s">
        <v>117</v>
      </c>
      <c r="E1744" t="s">
        <v>118</v>
      </c>
      <c r="F1744" s="54">
        <v>41585</v>
      </c>
      <c r="G1744" t="s">
        <v>290</v>
      </c>
      <c r="H1744" t="s">
        <v>779</v>
      </c>
      <c r="I1744" t="s">
        <v>5738</v>
      </c>
      <c r="J1744" t="s">
        <v>132</v>
      </c>
      <c r="K1744" t="s">
        <v>5739</v>
      </c>
      <c r="L1744" t="s">
        <v>5740</v>
      </c>
      <c r="M1744" t="s">
        <v>5741</v>
      </c>
      <c r="N1744" t="s">
        <v>85</v>
      </c>
      <c r="O1744" t="s">
        <v>85</v>
      </c>
      <c r="P1744">
        <v>-852</v>
      </c>
      <c r="Q1744" t="s">
        <v>5742</v>
      </c>
      <c r="R1744" t="s">
        <v>75</v>
      </c>
      <c r="S1744" t="s">
        <v>155</v>
      </c>
      <c r="T1744" t="s">
        <v>785</v>
      </c>
      <c r="U1744" t="s">
        <v>179</v>
      </c>
      <c r="V1744" t="s">
        <v>180</v>
      </c>
      <c r="W1744" t="s">
        <v>10729</v>
      </c>
      <c r="X1744" t="s">
        <v>85</v>
      </c>
    </row>
    <row r="1745" spans="1:24">
      <c r="A1745" t="s">
        <v>9</v>
      </c>
      <c r="B1745" t="s">
        <v>14</v>
      </c>
      <c r="C1745" t="s">
        <v>14</v>
      </c>
      <c r="D1745" t="s">
        <v>117</v>
      </c>
      <c r="E1745" t="s">
        <v>118</v>
      </c>
      <c r="F1745" s="54">
        <v>41585</v>
      </c>
      <c r="G1745" t="s">
        <v>290</v>
      </c>
      <c r="H1745" t="s">
        <v>779</v>
      </c>
      <c r="I1745" t="s">
        <v>5738</v>
      </c>
      <c r="J1745" t="s">
        <v>132</v>
      </c>
      <c r="K1745" t="s">
        <v>5739</v>
      </c>
      <c r="L1745" t="s">
        <v>5740</v>
      </c>
      <c r="M1745" t="s">
        <v>5741</v>
      </c>
      <c r="N1745" t="s">
        <v>85</v>
      </c>
      <c r="O1745" t="s">
        <v>85</v>
      </c>
      <c r="P1745">
        <v>-2186.8000000000002</v>
      </c>
      <c r="Q1745" t="s">
        <v>5742</v>
      </c>
      <c r="R1745" t="s">
        <v>75</v>
      </c>
      <c r="S1745" t="s">
        <v>155</v>
      </c>
      <c r="T1745" t="s">
        <v>785</v>
      </c>
      <c r="U1745" t="s">
        <v>179</v>
      </c>
      <c r="V1745" t="s">
        <v>180</v>
      </c>
      <c r="W1745" t="s">
        <v>10729</v>
      </c>
      <c r="X1745" t="s">
        <v>85</v>
      </c>
    </row>
    <row r="1746" spans="1:24">
      <c r="A1746" t="s">
        <v>9</v>
      </c>
      <c r="B1746" t="s">
        <v>14</v>
      </c>
      <c r="C1746" t="s">
        <v>14</v>
      </c>
      <c r="D1746" t="s">
        <v>117</v>
      </c>
      <c r="E1746" t="s">
        <v>118</v>
      </c>
      <c r="F1746" s="54">
        <v>41585</v>
      </c>
      <c r="G1746" t="s">
        <v>125</v>
      </c>
      <c r="H1746" t="s">
        <v>779</v>
      </c>
      <c r="I1746" t="s">
        <v>5738</v>
      </c>
      <c r="J1746" t="s">
        <v>132</v>
      </c>
      <c r="K1746" t="s">
        <v>5739</v>
      </c>
      <c r="L1746" t="s">
        <v>5740</v>
      </c>
      <c r="M1746" t="s">
        <v>5741</v>
      </c>
      <c r="N1746" t="s">
        <v>85</v>
      </c>
      <c r="O1746" t="s">
        <v>85</v>
      </c>
      <c r="P1746">
        <v>2186.8000000000002</v>
      </c>
      <c r="Q1746" t="s">
        <v>5742</v>
      </c>
      <c r="R1746" t="s">
        <v>75</v>
      </c>
      <c r="S1746" t="s">
        <v>155</v>
      </c>
      <c r="T1746" t="s">
        <v>785</v>
      </c>
      <c r="U1746" t="s">
        <v>179</v>
      </c>
      <c r="V1746" t="s">
        <v>180</v>
      </c>
      <c r="W1746" t="s">
        <v>10729</v>
      </c>
      <c r="X1746" t="s">
        <v>85</v>
      </c>
    </row>
    <row r="1747" spans="1:24">
      <c r="A1747" t="s">
        <v>9</v>
      </c>
      <c r="B1747" t="s">
        <v>14</v>
      </c>
      <c r="C1747" t="s">
        <v>14</v>
      </c>
      <c r="D1747" t="s">
        <v>117</v>
      </c>
      <c r="E1747" t="s">
        <v>118</v>
      </c>
      <c r="F1747" s="54">
        <v>41585</v>
      </c>
      <c r="G1747" t="s">
        <v>125</v>
      </c>
      <c r="H1747" t="s">
        <v>779</v>
      </c>
      <c r="I1747" t="s">
        <v>5738</v>
      </c>
      <c r="J1747" t="s">
        <v>132</v>
      </c>
      <c r="K1747" t="s">
        <v>5739</v>
      </c>
      <c r="L1747" t="s">
        <v>5740</v>
      </c>
      <c r="M1747" t="s">
        <v>5741</v>
      </c>
      <c r="N1747" t="s">
        <v>85</v>
      </c>
      <c r="O1747" t="s">
        <v>85</v>
      </c>
      <c r="P1747">
        <v>42600</v>
      </c>
      <c r="Q1747" t="s">
        <v>5742</v>
      </c>
      <c r="R1747" t="s">
        <v>75</v>
      </c>
      <c r="S1747" t="s">
        <v>155</v>
      </c>
      <c r="T1747" t="s">
        <v>785</v>
      </c>
      <c r="U1747" t="s">
        <v>179</v>
      </c>
      <c r="V1747" t="s">
        <v>180</v>
      </c>
      <c r="W1747" t="s">
        <v>10729</v>
      </c>
      <c r="X1747" t="s">
        <v>85</v>
      </c>
    </row>
    <row r="1748" spans="1:24">
      <c r="A1748" t="s">
        <v>9</v>
      </c>
      <c r="B1748" t="s">
        <v>14</v>
      </c>
      <c r="C1748" t="s">
        <v>14</v>
      </c>
      <c r="D1748" t="s">
        <v>117</v>
      </c>
      <c r="E1748" t="s">
        <v>118</v>
      </c>
      <c r="F1748" s="54">
        <v>41585</v>
      </c>
      <c r="G1748" t="s">
        <v>290</v>
      </c>
      <c r="H1748" t="s">
        <v>779</v>
      </c>
      <c r="I1748" t="s">
        <v>5738</v>
      </c>
      <c r="J1748" t="s">
        <v>132</v>
      </c>
      <c r="K1748" t="s">
        <v>5739</v>
      </c>
      <c r="L1748" t="s">
        <v>5740</v>
      </c>
      <c r="M1748" t="s">
        <v>5741</v>
      </c>
      <c r="N1748" t="s">
        <v>85</v>
      </c>
      <c r="O1748" t="s">
        <v>85</v>
      </c>
      <c r="P1748">
        <v>-42600</v>
      </c>
      <c r="Q1748" t="s">
        <v>5742</v>
      </c>
      <c r="R1748" t="s">
        <v>75</v>
      </c>
      <c r="S1748" t="s">
        <v>155</v>
      </c>
      <c r="T1748" t="s">
        <v>785</v>
      </c>
      <c r="U1748" t="s">
        <v>179</v>
      </c>
      <c r="V1748" t="s">
        <v>180</v>
      </c>
      <c r="W1748" t="s">
        <v>10729</v>
      </c>
      <c r="X1748" t="s">
        <v>85</v>
      </c>
    </row>
    <row r="1749" spans="1:24">
      <c r="A1749" t="s">
        <v>9</v>
      </c>
      <c r="B1749" t="s">
        <v>14</v>
      </c>
      <c r="C1749" t="s">
        <v>14</v>
      </c>
      <c r="D1749" t="s">
        <v>117</v>
      </c>
      <c r="E1749" t="s">
        <v>118</v>
      </c>
      <c r="F1749" s="54">
        <v>41585</v>
      </c>
      <c r="G1749" t="s">
        <v>290</v>
      </c>
      <c r="H1749" t="s">
        <v>779</v>
      </c>
      <c r="I1749" t="s">
        <v>5738</v>
      </c>
      <c r="J1749" t="s">
        <v>132</v>
      </c>
      <c r="K1749" t="s">
        <v>5739</v>
      </c>
      <c r="L1749" t="s">
        <v>5740</v>
      </c>
      <c r="M1749" t="s">
        <v>5741</v>
      </c>
      <c r="N1749" t="s">
        <v>85</v>
      </c>
      <c r="O1749" t="s">
        <v>85</v>
      </c>
      <c r="P1749">
        <v>-19880</v>
      </c>
      <c r="Q1749" t="s">
        <v>5742</v>
      </c>
      <c r="R1749" t="s">
        <v>75</v>
      </c>
      <c r="S1749" t="s">
        <v>155</v>
      </c>
      <c r="T1749" t="s">
        <v>785</v>
      </c>
      <c r="U1749" t="s">
        <v>179</v>
      </c>
      <c r="V1749" t="s">
        <v>180</v>
      </c>
      <c r="W1749" t="s">
        <v>10729</v>
      </c>
      <c r="X1749" t="s">
        <v>85</v>
      </c>
    </row>
    <row r="1750" spans="1:24">
      <c r="A1750" t="s">
        <v>9</v>
      </c>
      <c r="B1750" t="s">
        <v>14</v>
      </c>
      <c r="C1750" t="s">
        <v>14</v>
      </c>
      <c r="D1750" t="s">
        <v>117</v>
      </c>
      <c r="E1750" t="s">
        <v>118</v>
      </c>
      <c r="F1750" s="54">
        <v>41585</v>
      </c>
      <c r="G1750" t="s">
        <v>125</v>
      </c>
      <c r="H1750" t="s">
        <v>779</v>
      </c>
      <c r="I1750" t="s">
        <v>5738</v>
      </c>
      <c r="J1750" t="s">
        <v>132</v>
      </c>
      <c r="K1750" t="s">
        <v>5739</v>
      </c>
      <c r="L1750" t="s">
        <v>5740</v>
      </c>
      <c r="M1750" t="s">
        <v>5741</v>
      </c>
      <c r="N1750" t="s">
        <v>85</v>
      </c>
      <c r="O1750" t="s">
        <v>85</v>
      </c>
      <c r="P1750">
        <v>19880</v>
      </c>
      <c r="Q1750" t="s">
        <v>5742</v>
      </c>
      <c r="R1750" t="s">
        <v>75</v>
      </c>
      <c r="S1750" t="s">
        <v>155</v>
      </c>
      <c r="T1750" t="s">
        <v>785</v>
      </c>
      <c r="U1750" t="s">
        <v>179</v>
      </c>
      <c r="V1750" t="s">
        <v>180</v>
      </c>
      <c r="W1750" t="s">
        <v>10729</v>
      </c>
      <c r="X1750" t="s">
        <v>85</v>
      </c>
    </row>
    <row r="1751" spans="1:24">
      <c r="A1751" t="s">
        <v>9</v>
      </c>
      <c r="B1751" t="s">
        <v>14</v>
      </c>
      <c r="C1751" t="s">
        <v>14</v>
      </c>
      <c r="D1751" t="s">
        <v>117</v>
      </c>
      <c r="E1751" t="s">
        <v>118</v>
      </c>
      <c r="F1751" s="54">
        <v>41585</v>
      </c>
      <c r="G1751" t="s">
        <v>290</v>
      </c>
      <c r="H1751" t="s">
        <v>443</v>
      </c>
      <c r="I1751" t="s">
        <v>444</v>
      </c>
      <c r="J1751" t="s">
        <v>132</v>
      </c>
      <c r="K1751" t="s">
        <v>445</v>
      </c>
      <c r="L1751" t="s">
        <v>446</v>
      </c>
      <c r="M1751" t="s">
        <v>447</v>
      </c>
      <c r="N1751" t="s">
        <v>85</v>
      </c>
      <c r="O1751" t="s">
        <v>199</v>
      </c>
      <c r="P1751">
        <v>17406.36</v>
      </c>
      <c r="Q1751" t="s">
        <v>448</v>
      </c>
      <c r="R1751" t="s">
        <v>75</v>
      </c>
      <c r="S1751" t="s">
        <v>155</v>
      </c>
      <c r="T1751" t="s">
        <v>449</v>
      </c>
      <c r="U1751" t="s">
        <v>450</v>
      </c>
      <c r="V1751" t="s">
        <v>451</v>
      </c>
      <c r="W1751" t="s">
        <v>10731</v>
      </c>
      <c r="X1751" t="s">
        <v>10739</v>
      </c>
    </row>
    <row r="1752" spans="1:24">
      <c r="A1752" t="s">
        <v>9</v>
      </c>
      <c r="B1752" t="s">
        <v>14</v>
      </c>
      <c r="C1752" t="s">
        <v>14</v>
      </c>
      <c r="D1752" t="s">
        <v>117</v>
      </c>
      <c r="E1752" t="s">
        <v>118</v>
      </c>
      <c r="F1752" s="54">
        <v>41585</v>
      </c>
      <c r="G1752" t="s">
        <v>125</v>
      </c>
      <c r="H1752" t="s">
        <v>779</v>
      </c>
      <c r="I1752" t="s">
        <v>5738</v>
      </c>
      <c r="J1752" t="s">
        <v>132</v>
      </c>
      <c r="K1752" t="s">
        <v>5739</v>
      </c>
      <c r="L1752" t="s">
        <v>5740</v>
      </c>
      <c r="M1752" t="s">
        <v>5741</v>
      </c>
      <c r="N1752" t="s">
        <v>85</v>
      </c>
      <c r="O1752" t="s">
        <v>85</v>
      </c>
      <c r="P1752">
        <v>2272</v>
      </c>
      <c r="Q1752" t="s">
        <v>5742</v>
      </c>
      <c r="R1752" t="s">
        <v>75</v>
      </c>
      <c r="S1752" t="s">
        <v>155</v>
      </c>
      <c r="T1752" t="s">
        <v>785</v>
      </c>
      <c r="U1752" t="s">
        <v>179</v>
      </c>
      <c r="V1752" t="s">
        <v>180</v>
      </c>
      <c r="W1752" t="s">
        <v>10729</v>
      </c>
      <c r="X1752" t="s">
        <v>85</v>
      </c>
    </row>
    <row r="1753" spans="1:24">
      <c r="A1753" t="s">
        <v>9</v>
      </c>
      <c r="B1753" t="s">
        <v>14</v>
      </c>
      <c r="C1753" t="s">
        <v>14</v>
      </c>
      <c r="D1753" t="s">
        <v>117</v>
      </c>
      <c r="E1753" t="s">
        <v>118</v>
      </c>
      <c r="F1753" s="54">
        <v>41585</v>
      </c>
      <c r="G1753" t="s">
        <v>290</v>
      </c>
      <c r="H1753" t="s">
        <v>443</v>
      </c>
      <c r="I1753" t="s">
        <v>444</v>
      </c>
      <c r="J1753" t="s">
        <v>132</v>
      </c>
      <c r="K1753" t="s">
        <v>445</v>
      </c>
      <c r="L1753" t="s">
        <v>446</v>
      </c>
      <c r="M1753" t="s">
        <v>447</v>
      </c>
      <c r="N1753" t="s">
        <v>85</v>
      </c>
      <c r="O1753" t="s">
        <v>199</v>
      </c>
      <c r="P1753">
        <v>7252.7</v>
      </c>
      <c r="Q1753" t="s">
        <v>448</v>
      </c>
      <c r="R1753" t="s">
        <v>75</v>
      </c>
      <c r="S1753" t="s">
        <v>155</v>
      </c>
      <c r="T1753" t="s">
        <v>449</v>
      </c>
      <c r="U1753" t="s">
        <v>450</v>
      </c>
      <c r="V1753" t="s">
        <v>451</v>
      </c>
      <c r="W1753" t="s">
        <v>10731</v>
      </c>
      <c r="X1753" t="s">
        <v>10739</v>
      </c>
    </row>
    <row r="1754" spans="1:24">
      <c r="A1754" t="s">
        <v>9</v>
      </c>
      <c r="B1754" t="s">
        <v>14</v>
      </c>
      <c r="C1754" t="s">
        <v>14</v>
      </c>
      <c r="D1754" t="s">
        <v>117</v>
      </c>
      <c r="E1754" t="s">
        <v>118</v>
      </c>
      <c r="F1754" s="54">
        <v>41585</v>
      </c>
      <c r="G1754" t="s">
        <v>125</v>
      </c>
      <c r="I1754" t="s">
        <v>470</v>
      </c>
      <c r="J1754" t="s">
        <v>132</v>
      </c>
      <c r="K1754" t="s">
        <v>471</v>
      </c>
      <c r="L1754" t="s">
        <v>472</v>
      </c>
      <c r="M1754" t="s">
        <v>473</v>
      </c>
      <c r="N1754" t="s">
        <v>85</v>
      </c>
      <c r="O1754" t="s">
        <v>85</v>
      </c>
      <c r="P1754">
        <v>135811.5</v>
      </c>
      <c r="Q1754" t="s">
        <v>474</v>
      </c>
      <c r="R1754" t="s">
        <v>75</v>
      </c>
      <c r="S1754" t="s">
        <v>475</v>
      </c>
      <c r="T1754" t="s">
        <v>475</v>
      </c>
      <c r="U1754" t="s">
        <v>475</v>
      </c>
      <c r="V1754" t="s">
        <v>475</v>
      </c>
      <c r="W1754" t="s">
        <v>10730</v>
      </c>
      <c r="X1754" t="s">
        <v>85</v>
      </c>
    </row>
    <row r="1755" spans="1:24">
      <c r="A1755" t="s">
        <v>9</v>
      </c>
      <c r="B1755" t="s">
        <v>14</v>
      </c>
      <c r="C1755" t="s">
        <v>14</v>
      </c>
      <c r="D1755" t="s">
        <v>117</v>
      </c>
      <c r="E1755" t="s">
        <v>118</v>
      </c>
      <c r="F1755" s="54">
        <v>41585</v>
      </c>
      <c r="G1755" t="s">
        <v>125</v>
      </c>
      <c r="H1755" t="s">
        <v>208</v>
      </c>
      <c r="I1755" t="s">
        <v>410</v>
      </c>
      <c r="J1755" t="s">
        <v>132</v>
      </c>
      <c r="K1755" t="s">
        <v>411</v>
      </c>
      <c r="L1755" t="s">
        <v>211</v>
      </c>
      <c r="M1755" t="s">
        <v>212</v>
      </c>
      <c r="N1755" t="s">
        <v>213</v>
      </c>
      <c r="O1755" t="s">
        <v>85</v>
      </c>
      <c r="P1755">
        <v>623.9</v>
      </c>
      <c r="Q1755" t="s">
        <v>412</v>
      </c>
      <c r="R1755" t="s">
        <v>75</v>
      </c>
      <c r="S1755" t="s">
        <v>215</v>
      </c>
      <c r="T1755" t="s">
        <v>216</v>
      </c>
      <c r="U1755" t="s">
        <v>179</v>
      </c>
      <c r="V1755" t="s">
        <v>179</v>
      </c>
      <c r="W1755" t="s">
        <v>10729</v>
      </c>
      <c r="X1755" t="s">
        <v>85</v>
      </c>
    </row>
    <row r="1756" spans="1:24">
      <c r="A1756" t="s">
        <v>3</v>
      </c>
      <c r="B1756" t="s">
        <v>113</v>
      </c>
      <c r="C1756" t="s">
        <v>3544</v>
      </c>
      <c r="D1756" t="s">
        <v>117</v>
      </c>
      <c r="E1756" t="s">
        <v>118</v>
      </c>
      <c r="F1756" s="54">
        <v>41600</v>
      </c>
      <c r="G1756" t="s">
        <v>290</v>
      </c>
      <c r="I1756" t="s">
        <v>3545</v>
      </c>
      <c r="J1756" t="s">
        <v>73</v>
      </c>
      <c r="K1756" t="s">
        <v>3546</v>
      </c>
      <c r="L1756" t="s">
        <v>3547</v>
      </c>
      <c r="M1756" t="s">
        <v>3548</v>
      </c>
      <c r="N1756" t="s">
        <v>85</v>
      </c>
      <c r="O1756" t="s">
        <v>85</v>
      </c>
      <c r="P1756">
        <v>5580.9</v>
      </c>
      <c r="Q1756" t="s">
        <v>3549</v>
      </c>
      <c r="R1756" t="s">
        <v>75</v>
      </c>
      <c r="W1756" t="s">
        <v>10730</v>
      </c>
      <c r="X1756" t="s">
        <v>85</v>
      </c>
    </row>
    <row r="1757" spans="1:24">
      <c r="A1757" t="s">
        <v>3</v>
      </c>
      <c r="B1757" t="s">
        <v>113</v>
      </c>
      <c r="C1757" t="s">
        <v>3544</v>
      </c>
      <c r="D1757" t="s">
        <v>117</v>
      </c>
      <c r="E1757" t="s">
        <v>118</v>
      </c>
      <c r="F1757" s="54">
        <v>41600</v>
      </c>
      <c r="G1757" t="s">
        <v>290</v>
      </c>
      <c r="I1757" t="s">
        <v>3545</v>
      </c>
      <c r="J1757" t="s">
        <v>73</v>
      </c>
      <c r="K1757" t="s">
        <v>3546</v>
      </c>
      <c r="L1757" t="s">
        <v>3547</v>
      </c>
      <c r="M1757" t="s">
        <v>3548</v>
      </c>
      <c r="N1757" t="s">
        <v>85</v>
      </c>
      <c r="O1757" t="s">
        <v>85</v>
      </c>
      <c r="P1757">
        <v>17.98</v>
      </c>
      <c r="Q1757" t="s">
        <v>3549</v>
      </c>
      <c r="R1757" t="s">
        <v>75</v>
      </c>
      <c r="W1757" t="s">
        <v>10730</v>
      </c>
      <c r="X1757" t="s">
        <v>85</v>
      </c>
    </row>
    <row r="1758" spans="1:24">
      <c r="A1758" t="s">
        <v>3</v>
      </c>
      <c r="B1758" t="s">
        <v>113</v>
      </c>
      <c r="C1758" t="s">
        <v>3544</v>
      </c>
      <c r="D1758" t="s">
        <v>117</v>
      </c>
      <c r="E1758" t="s">
        <v>118</v>
      </c>
      <c r="F1758" s="54">
        <v>41600</v>
      </c>
      <c r="G1758" t="s">
        <v>290</v>
      </c>
      <c r="I1758" t="s">
        <v>3545</v>
      </c>
      <c r="J1758" t="s">
        <v>73</v>
      </c>
      <c r="K1758" t="s">
        <v>3546</v>
      </c>
      <c r="L1758" t="s">
        <v>3547</v>
      </c>
      <c r="M1758" t="s">
        <v>3548</v>
      </c>
      <c r="N1758" t="s">
        <v>85</v>
      </c>
      <c r="O1758" t="s">
        <v>85</v>
      </c>
      <c r="P1758">
        <v>35.24</v>
      </c>
      <c r="Q1758" t="s">
        <v>3549</v>
      </c>
      <c r="R1758" t="s">
        <v>75</v>
      </c>
      <c r="W1758" t="s">
        <v>10730</v>
      </c>
      <c r="X1758" t="s">
        <v>85</v>
      </c>
    </row>
    <row r="1759" spans="1:24">
      <c r="A1759" t="s">
        <v>9</v>
      </c>
      <c r="B1759" t="s">
        <v>14</v>
      </c>
      <c r="C1759" t="s">
        <v>14</v>
      </c>
      <c r="D1759" t="s">
        <v>117</v>
      </c>
      <c r="E1759" t="s">
        <v>118</v>
      </c>
      <c r="F1759" s="54">
        <v>41579</v>
      </c>
      <c r="G1759" t="s">
        <v>125</v>
      </c>
      <c r="H1759" t="s">
        <v>999</v>
      </c>
      <c r="I1759" t="s">
        <v>1000</v>
      </c>
      <c r="J1759" t="s">
        <v>132</v>
      </c>
      <c r="K1759" t="s">
        <v>1001</v>
      </c>
      <c r="L1759" t="s">
        <v>1002</v>
      </c>
      <c r="M1759" t="s">
        <v>1003</v>
      </c>
      <c r="N1759" t="s">
        <v>85</v>
      </c>
      <c r="O1759" t="s">
        <v>199</v>
      </c>
      <c r="P1759">
        <v>133.38000000000014</v>
      </c>
      <c r="Q1759" t="s">
        <v>1005</v>
      </c>
      <c r="R1759" t="s">
        <v>75</v>
      </c>
      <c r="S1759" t="s">
        <v>170</v>
      </c>
      <c r="T1759" t="s">
        <v>178</v>
      </c>
      <c r="U1759" t="s">
        <v>179</v>
      </c>
      <c r="V1759" t="s">
        <v>180</v>
      </c>
      <c r="W1759" t="s">
        <v>10731</v>
      </c>
      <c r="X1759" t="s">
        <v>10739</v>
      </c>
    </row>
    <row r="1760" spans="1:24">
      <c r="A1760" t="s">
        <v>5</v>
      </c>
      <c r="B1760" t="s">
        <v>16</v>
      </c>
      <c r="C1760" t="s">
        <v>235</v>
      </c>
      <c r="D1760" t="s">
        <v>117</v>
      </c>
      <c r="E1760" t="s">
        <v>118</v>
      </c>
      <c r="F1760" s="54">
        <v>41592</v>
      </c>
      <c r="G1760" t="s">
        <v>72</v>
      </c>
      <c r="I1760" t="s">
        <v>613</v>
      </c>
      <c r="J1760" t="s">
        <v>74</v>
      </c>
      <c r="K1760" t="s">
        <v>614</v>
      </c>
      <c r="L1760" t="s">
        <v>238</v>
      </c>
      <c r="M1760" t="s">
        <v>76</v>
      </c>
      <c r="N1760" t="s">
        <v>85</v>
      </c>
      <c r="O1760" t="s">
        <v>85</v>
      </c>
      <c r="P1760">
        <v>6627.88</v>
      </c>
      <c r="Q1760" t="s">
        <v>615</v>
      </c>
      <c r="R1760" t="s">
        <v>75</v>
      </c>
      <c r="W1760" t="s">
        <v>10729</v>
      </c>
      <c r="X1760" t="s">
        <v>10737</v>
      </c>
    </row>
    <row r="1761" spans="1:24">
      <c r="A1761" t="s">
        <v>3</v>
      </c>
      <c r="B1761" t="s">
        <v>113</v>
      </c>
      <c r="C1761" t="s">
        <v>3544</v>
      </c>
      <c r="D1761" t="s">
        <v>117</v>
      </c>
      <c r="E1761" t="s">
        <v>118</v>
      </c>
      <c r="F1761" s="54">
        <v>41600</v>
      </c>
      <c r="G1761" t="s">
        <v>290</v>
      </c>
      <c r="I1761" t="s">
        <v>3545</v>
      </c>
      <c r="J1761" t="s">
        <v>73</v>
      </c>
      <c r="K1761" t="s">
        <v>3546</v>
      </c>
      <c r="L1761" t="s">
        <v>3547</v>
      </c>
      <c r="M1761" t="s">
        <v>3548</v>
      </c>
      <c r="N1761" t="s">
        <v>85</v>
      </c>
      <c r="O1761" t="s">
        <v>85</v>
      </c>
      <c r="P1761">
        <v>1165.77</v>
      </c>
      <c r="Q1761" t="s">
        <v>3549</v>
      </c>
      <c r="R1761" t="s">
        <v>75</v>
      </c>
      <c r="W1761" t="s">
        <v>10730</v>
      </c>
      <c r="X1761" t="s">
        <v>85</v>
      </c>
    </row>
    <row r="1762" spans="1:24">
      <c r="A1762" t="s">
        <v>3</v>
      </c>
      <c r="B1762" t="s">
        <v>113</v>
      </c>
      <c r="C1762" t="s">
        <v>3544</v>
      </c>
      <c r="D1762" t="s">
        <v>117</v>
      </c>
      <c r="E1762" t="s">
        <v>118</v>
      </c>
      <c r="F1762" s="54">
        <v>41600</v>
      </c>
      <c r="G1762" t="s">
        <v>72</v>
      </c>
      <c r="I1762" t="s">
        <v>3545</v>
      </c>
      <c r="J1762" t="s">
        <v>73</v>
      </c>
      <c r="K1762" t="s">
        <v>3546</v>
      </c>
      <c r="L1762" t="s">
        <v>3547</v>
      </c>
      <c r="M1762" t="s">
        <v>3548</v>
      </c>
      <c r="N1762" t="s">
        <v>85</v>
      </c>
      <c r="O1762" t="s">
        <v>85</v>
      </c>
      <c r="P1762">
        <v>27.08</v>
      </c>
      <c r="Q1762" t="s">
        <v>3549</v>
      </c>
      <c r="R1762" t="s">
        <v>75</v>
      </c>
      <c r="W1762" t="s">
        <v>10730</v>
      </c>
      <c r="X1762" t="s">
        <v>85</v>
      </c>
    </row>
    <row r="1763" spans="1:24">
      <c r="A1763" t="s">
        <v>3</v>
      </c>
      <c r="B1763" t="s">
        <v>113</v>
      </c>
      <c r="C1763" t="s">
        <v>3544</v>
      </c>
      <c r="D1763" t="s">
        <v>117</v>
      </c>
      <c r="E1763" t="s">
        <v>118</v>
      </c>
      <c r="F1763" s="54">
        <v>41600</v>
      </c>
      <c r="G1763" t="s">
        <v>72</v>
      </c>
      <c r="I1763" t="s">
        <v>3545</v>
      </c>
      <c r="J1763" t="s">
        <v>73</v>
      </c>
      <c r="K1763" t="s">
        <v>3546</v>
      </c>
      <c r="L1763" t="s">
        <v>3547</v>
      </c>
      <c r="M1763" t="s">
        <v>3548</v>
      </c>
      <c r="N1763" t="s">
        <v>85</v>
      </c>
      <c r="O1763" t="s">
        <v>85</v>
      </c>
      <c r="P1763">
        <v>7239.59</v>
      </c>
      <c r="Q1763" t="s">
        <v>3549</v>
      </c>
      <c r="R1763" t="s">
        <v>75</v>
      </c>
      <c r="W1763" t="s">
        <v>10730</v>
      </c>
      <c r="X1763" t="s">
        <v>85</v>
      </c>
    </row>
    <row r="1764" spans="1:24">
      <c r="A1764" t="s">
        <v>9</v>
      </c>
      <c r="B1764" t="s">
        <v>14</v>
      </c>
      <c r="C1764" t="s">
        <v>14</v>
      </c>
      <c r="D1764" t="s">
        <v>117</v>
      </c>
      <c r="E1764" t="s">
        <v>118</v>
      </c>
      <c r="F1764" s="54">
        <v>41585</v>
      </c>
      <c r="G1764" t="s">
        <v>125</v>
      </c>
      <c r="H1764" t="s">
        <v>208</v>
      </c>
      <c r="I1764" t="s">
        <v>413</v>
      </c>
      <c r="J1764" t="s">
        <v>132</v>
      </c>
      <c r="K1764" t="s">
        <v>414</v>
      </c>
      <c r="L1764" t="s">
        <v>211</v>
      </c>
      <c r="M1764" t="s">
        <v>212</v>
      </c>
      <c r="N1764" t="s">
        <v>213</v>
      </c>
      <c r="O1764" t="s">
        <v>85</v>
      </c>
      <c r="P1764">
        <v>1247.8</v>
      </c>
      <c r="Q1764" t="s">
        <v>415</v>
      </c>
      <c r="R1764" t="s">
        <v>75</v>
      </c>
      <c r="S1764" t="s">
        <v>215</v>
      </c>
      <c r="T1764" t="s">
        <v>216</v>
      </c>
      <c r="U1764" t="s">
        <v>179</v>
      </c>
      <c r="V1764" t="s">
        <v>179</v>
      </c>
      <c r="W1764" t="s">
        <v>10729</v>
      </c>
      <c r="X1764" t="s">
        <v>85</v>
      </c>
    </row>
    <row r="1765" spans="1:24">
      <c r="A1765" t="s">
        <v>3</v>
      </c>
      <c r="B1765" t="s">
        <v>113</v>
      </c>
      <c r="C1765" t="s">
        <v>3544</v>
      </c>
      <c r="D1765" t="s">
        <v>117</v>
      </c>
      <c r="E1765" t="s">
        <v>118</v>
      </c>
      <c r="F1765" s="54">
        <v>41600</v>
      </c>
      <c r="G1765" t="s">
        <v>72</v>
      </c>
      <c r="I1765" t="s">
        <v>3545</v>
      </c>
      <c r="J1765" t="s">
        <v>73</v>
      </c>
      <c r="K1765" t="s">
        <v>3546</v>
      </c>
      <c r="L1765" t="s">
        <v>3547</v>
      </c>
      <c r="M1765" t="s">
        <v>3548</v>
      </c>
      <c r="N1765" t="s">
        <v>85</v>
      </c>
      <c r="O1765" t="s">
        <v>85</v>
      </c>
      <c r="P1765">
        <v>42.68</v>
      </c>
      <c r="Q1765" t="s">
        <v>3549</v>
      </c>
      <c r="R1765" t="s">
        <v>75</v>
      </c>
      <c r="W1765" t="s">
        <v>10730</v>
      </c>
      <c r="X1765" t="s">
        <v>85</v>
      </c>
    </row>
    <row r="1766" spans="1:24">
      <c r="A1766" t="s">
        <v>3</v>
      </c>
      <c r="B1766" t="s">
        <v>13</v>
      </c>
      <c r="C1766" t="s">
        <v>217</v>
      </c>
      <c r="D1766" t="s">
        <v>117</v>
      </c>
      <c r="E1766" t="s">
        <v>118</v>
      </c>
      <c r="F1766" s="54">
        <v>41600</v>
      </c>
      <c r="G1766" t="s">
        <v>72</v>
      </c>
      <c r="I1766" t="s">
        <v>3467</v>
      </c>
      <c r="J1766" t="s">
        <v>73</v>
      </c>
      <c r="K1766" t="s">
        <v>3468</v>
      </c>
      <c r="L1766" t="s">
        <v>2175</v>
      </c>
      <c r="M1766" t="s">
        <v>2176</v>
      </c>
      <c r="N1766" t="s">
        <v>85</v>
      </c>
      <c r="O1766" t="s">
        <v>85</v>
      </c>
      <c r="P1766">
        <v>150.34520000000001</v>
      </c>
      <c r="Q1766" t="s">
        <v>3469</v>
      </c>
      <c r="R1766" t="s">
        <v>75</v>
      </c>
      <c r="W1766" t="s">
        <v>10729</v>
      </c>
      <c r="X1766" t="s">
        <v>85</v>
      </c>
    </row>
    <row r="1767" spans="1:24">
      <c r="A1767" t="s">
        <v>5</v>
      </c>
      <c r="B1767" t="s">
        <v>17</v>
      </c>
      <c r="C1767" t="s">
        <v>17</v>
      </c>
      <c r="D1767" t="s">
        <v>117</v>
      </c>
      <c r="E1767" t="s">
        <v>118</v>
      </c>
      <c r="F1767" s="54">
        <v>41605</v>
      </c>
      <c r="G1767" t="s">
        <v>72</v>
      </c>
      <c r="I1767" t="s">
        <v>3378</v>
      </c>
      <c r="J1767" t="s">
        <v>74</v>
      </c>
      <c r="K1767" t="s">
        <v>1393</v>
      </c>
      <c r="L1767" t="s">
        <v>238</v>
      </c>
      <c r="M1767" t="s">
        <v>76</v>
      </c>
      <c r="N1767" t="s">
        <v>85</v>
      </c>
      <c r="O1767" t="s">
        <v>1004</v>
      </c>
      <c r="P1767">
        <v>-35845.765500000001</v>
      </c>
      <c r="Q1767" t="s">
        <v>1394</v>
      </c>
      <c r="R1767" t="s">
        <v>75</v>
      </c>
      <c r="W1767" t="s">
        <v>10729</v>
      </c>
      <c r="X1767" t="s">
        <v>10739</v>
      </c>
    </row>
    <row r="1768" spans="1:24">
      <c r="A1768" t="s">
        <v>5</v>
      </c>
      <c r="B1768" t="s">
        <v>17</v>
      </c>
      <c r="C1768" t="s">
        <v>17</v>
      </c>
      <c r="D1768" t="s">
        <v>117</v>
      </c>
      <c r="E1768" t="s">
        <v>118</v>
      </c>
      <c r="F1768" s="54">
        <v>41605</v>
      </c>
      <c r="G1768" t="s">
        <v>72</v>
      </c>
      <c r="I1768" t="s">
        <v>3435</v>
      </c>
      <c r="J1768" t="s">
        <v>74</v>
      </c>
      <c r="K1768" t="s">
        <v>3376</v>
      </c>
      <c r="L1768" t="s">
        <v>238</v>
      </c>
      <c r="M1768" t="s">
        <v>76</v>
      </c>
      <c r="N1768" t="s">
        <v>85</v>
      </c>
      <c r="O1768" t="s">
        <v>1004</v>
      </c>
      <c r="P1768">
        <v>52649.457699999999</v>
      </c>
      <c r="Q1768" t="s">
        <v>3377</v>
      </c>
      <c r="R1768" t="s">
        <v>75</v>
      </c>
      <c r="W1768" t="s">
        <v>10729</v>
      </c>
      <c r="X1768" t="s">
        <v>10739</v>
      </c>
    </row>
    <row r="1769" spans="1:24">
      <c r="A1769" t="s">
        <v>5</v>
      </c>
      <c r="B1769" t="s">
        <v>17</v>
      </c>
      <c r="C1769" t="s">
        <v>17</v>
      </c>
      <c r="D1769" t="s">
        <v>117</v>
      </c>
      <c r="E1769" t="s">
        <v>118</v>
      </c>
      <c r="F1769" s="54">
        <v>41605</v>
      </c>
      <c r="G1769" t="s">
        <v>72</v>
      </c>
      <c r="I1769" t="s">
        <v>3386</v>
      </c>
      <c r="J1769" t="s">
        <v>74</v>
      </c>
      <c r="K1769" t="s">
        <v>1393</v>
      </c>
      <c r="L1769" t="s">
        <v>238</v>
      </c>
      <c r="M1769" t="s">
        <v>76</v>
      </c>
      <c r="N1769" t="s">
        <v>85</v>
      </c>
      <c r="O1769" t="s">
        <v>1004</v>
      </c>
      <c r="P1769">
        <v>35845.765500000001</v>
      </c>
      <c r="Q1769" t="s">
        <v>1394</v>
      </c>
      <c r="R1769" t="s">
        <v>75</v>
      </c>
      <c r="W1769" t="s">
        <v>10730</v>
      </c>
      <c r="X1769" t="s">
        <v>10739</v>
      </c>
    </row>
    <row r="1770" spans="1:24">
      <c r="A1770" t="s">
        <v>5</v>
      </c>
      <c r="B1770" t="s">
        <v>17</v>
      </c>
      <c r="C1770" t="s">
        <v>17</v>
      </c>
      <c r="D1770" t="s">
        <v>117</v>
      </c>
      <c r="E1770" t="s">
        <v>118</v>
      </c>
      <c r="F1770" s="54">
        <v>41605</v>
      </c>
      <c r="G1770" t="s">
        <v>290</v>
      </c>
      <c r="I1770" t="s">
        <v>3386</v>
      </c>
      <c r="J1770" t="s">
        <v>74</v>
      </c>
      <c r="K1770" t="s">
        <v>1393</v>
      </c>
      <c r="L1770" t="s">
        <v>238</v>
      </c>
      <c r="M1770" t="s">
        <v>76</v>
      </c>
      <c r="N1770" t="s">
        <v>85</v>
      </c>
      <c r="O1770" t="s">
        <v>1004</v>
      </c>
      <c r="P1770">
        <v>474.49459999999999</v>
      </c>
      <c r="Q1770" t="s">
        <v>1394</v>
      </c>
      <c r="R1770" t="s">
        <v>75</v>
      </c>
      <c r="W1770" t="s">
        <v>10730</v>
      </c>
      <c r="X1770" t="s">
        <v>10739</v>
      </c>
    </row>
    <row r="1771" spans="1:24">
      <c r="A1771" t="s">
        <v>5</v>
      </c>
      <c r="B1771" t="s">
        <v>17</v>
      </c>
      <c r="C1771" t="s">
        <v>17</v>
      </c>
      <c r="D1771" t="s">
        <v>117</v>
      </c>
      <c r="E1771" t="s">
        <v>118</v>
      </c>
      <c r="F1771" s="54">
        <v>41605</v>
      </c>
      <c r="G1771" t="s">
        <v>290</v>
      </c>
      <c r="I1771" t="s">
        <v>3378</v>
      </c>
      <c r="J1771" t="s">
        <v>74</v>
      </c>
      <c r="K1771" t="s">
        <v>1393</v>
      </c>
      <c r="L1771" t="s">
        <v>238</v>
      </c>
      <c r="M1771" t="s">
        <v>76</v>
      </c>
      <c r="N1771" t="s">
        <v>85</v>
      </c>
      <c r="O1771" t="s">
        <v>1004</v>
      </c>
      <c r="P1771">
        <v>-474.49459999999999</v>
      </c>
      <c r="Q1771" t="s">
        <v>1394</v>
      </c>
      <c r="R1771" t="s">
        <v>75</v>
      </c>
      <c r="W1771" t="s">
        <v>10729</v>
      </c>
      <c r="X1771" t="s">
        <v>10739</v>
      </c>
    </row>
    <row r="1772" spans="1:24">
      <c r="A1772" t="s">
        <v>5</v>
      </c>
      <c r="B1772" t="s">
        <v>16</v>
      </c>
      <c r="C1772" t="s">
        <v>235</v>
      </c>
      <c r="D1772" t="s">
        <v>117</v>
      </c>
      <c r="E1772" t="s">
        <v>118</v>
      </c>
      <c r="F1772" s="54">
        <v>41603</v>
      </c>
      <c r="G1772" t="s">
        <v>119</v>
      </c>
      <c r="I1772" t="s">
        <v>3062</v>
      </c>
      <c r="J1772" t="s">
        <v>74</v>
      </c>
      <c r="K1772" t="s">
        <v>3063</v>
      </c>
      <c r="L1772" t="s">
        <v>3064</v>
      </c>
      <c r="M1772" t="s">
        <v>3065</v>
      </c>
      <c r="N1772" t="s">
        <v>85</v>
      </c>
      <c r="O1772" t="s">
        <v>85</v>
      </c>
      <c r="P1772">
        <v>3868.56</v>
      </c>
      <c r="Q1772" t="s">
        <v>3066</v>
      </c>
      <c r="R1772" t="s">
        <v>75</v>
      </c>
      <c r="W1772" t="s">
        <v>10729</v>
      </c>
      <c r="X1772" t="s">
        <v>85</v>
      </c>
    </row>
    <row r="1773" spans="1:24">
      <c r="A1773" t="s">
        <v>5</v>
      </c>
      <c r="B1773" t="s">
        <v>16</v>
      </c>
      <c r="C1773" t="s">
        <v>235</v>
      </c>
      <c r="D1773" t="s">
        <v>117</v>
      </c>
      <c r="E1773" t="s">
        <v>118</v>
      </c>
      <c r="F1773" s="54">
        <v>41603</v>
      </c>
      <c r="G1773" t="s">
        <v>119</v>
      </c>
      <c r="I1773" t="s">
        <v>3062</v>
      </c>
      <c r="J1773" t="s">
        <v>74</v>
      </c>
      <c r="K1773" t="s">
        <v>3063</v>
      </c>
      <c r="L1773" t="s">
        <v>3064</v>
      </c>
      <c r="M1773" t="s">
        <v>3065</v>
      </c>
      <c r="N1773" t="s">
        <v>85</v>
      </c>
      <c r="O1773" t="s">
        <v>85</v>
      </c>
      <c r="P1773">
        <v>142.36000000000001</v>
      </c>
      <c r="Q1773" t="s">
        <v>3066</v>
      </c>
      <c r="R1773" t="s">
        <v>75</v>
      </c>
      <c r="W1773" t="s">
        <v>10729</v>
      </c>
      <c r="X1773" t="s">
        <v>85</v>
      </c>
    </row>
    <row r="1774" spans="1:24">
      <c r="A1774" t="s">
        <v>5</v>
      </c>
      <c r="B1774" t="s">
        <v>16</v>
      </c>
      <c r="C1774" t="s">
        <v>235</v>
      </c>
      <c r="D1774" t="s">
        <v>117</v>
      </c>
      <c r="E1774" t="s">
        <v>118</v>
      </c>
      <c r="F1774" s="54">
        <v>41603</v>
      </c>
      <c r="G1774" t="s">
        <v>119</v>
      </c>
      <c r="I1774" t="s">
        <v>3062</v>
      </c>
      <c r="J1774" t="s">
        <v>74</v>
      </c>
      <c r="K1774" t="s">
        <v>3063</v>
      </c>
      <c r="L1774" t="s">
        <v>3064</v>
      </c>
      <c r="M1774" t="s">
        <v>3065</v>
      </c>
      <c r="N1774" t="s">
        <v>85</v>
      </c>
      <c r="O1774" t="s">
        <v>85</v>
      </c>
      <c r="P1774">
        <v>9674.1</v>
      </c>
      <c r="Q1774" t="s">
        <v>3066</v>
      </c>
      <c r="R1774" t="s">
        <v>75</v>
      </c>
      <c r="W1774" t="s">
        <v>10729</v>
      </c>
      <c r="X1774" t="s">
        <v>85</v>
      </c>
    </row>
    <row r="1775" spans="1:24">
      <c r="A1775" t="s">
        <v>9</v>
      </c>
      <c r="B1775" t="s">
        <v>14</v>
      </c>
      <c r="C1775" t="s">
        <v>14</v>
      </c>
      <c r="D1775" t="s">
        <v>117</v>
      </c>
      <c r="E1775" t="s">
        <v>118</v>
      </c>
      <c r="F1775" s="54">
        <v>41585</v>
      </c>
      <c r="G1775" t="s">
        <v>72</v>
      </c>
      <c r="I1775" t="s">
        <v>5749</v>
      </c>
      <c r="J1775" t="s">
        <v>132</v>
      </c>
      <c r="K1775" t="s">
        <v>4686</v>
      </c>
      <c r="L1775" t="s">
        <v>2003</v>
      </c>
      <c r="M1775" t="s">
        <v>2004</v>
      </c>
      <c r="N1775" t="s">
        <v>213</v>
      </c>
      <c r="O1775" t="s">
        <v>85</v>
      </c>
      <c r="P1775">
        <v>3156</v>
      </c>
      <c r="Q1775" t="s">
        <v>4687</v>
      </c>
      <c r="R1775" t="s">
        <v>75</v>
      </c>
      <c r="S1775" t="s">
        <v>155</v>
      </c>
      <c r="T1775" t="s">
        <v>449</v>
      </c>
      <c r="U1775" t="s">
        <v>179</v>
      </c>
      <c r="V1775" t="s">
        <v>180</v>
      </c>
      <c r="W1775" t="s">
        <v>10729</v>
      </c>
      <c r="X1775" t="s">
        <v>85</v>
      </c>
    </row>
    <row r="1776" spans="1:24">
      <c r="A1776" t="s">
        <v>9</v>
      </c>
      <c r="B1776" t="s">
        <v>14</v>
      </c>
      <c r="C1776" t="s">
        <v>14</v>
      </c>
      <c r="D1776" t="s">
        <v>117</v>
      </c>
      <c r="E1776" t="s">
        <v>118</v>
      </c>
      <c r="F1776" s="54">
        <v>41585</v>
      </c>
      <c r="G1776" t="s">
        <v>125</v>
      </c>
      <c r="I1776" t="s">
        <v>5749</v>
      </c>
      <c r="J1776" t="s">
        <v>132</v>
      </c>
      <c r="K1776" t="s">
        <v>4686</v>
      </c>
      <c r="L1776" t="s">
        <v>2003</v>
      </c>
      <c r="M1776" t="s">
        <v>2004</v>
      </c>
      <c r="N1776" t="s">
        <v>213</v>
      </c>
      <c r="O1776" t="s">
        <v>85</v>
      </c>
      <c r="P1776">
        <v>-864397.5</v>
      </c>
      <c r="Q1776" t="s">
        <v>4687</v>
      </c>
      <c r="R1776" t="s">
        <v>75</v>
      </c>
      <c r="S1776" t="s">
        <v>155</v>
      </c>
      <c r="T1776" t="s">
        <v>449</v>
      </c>
      <c r="U1776" t="s">
        <v>179</v>
      </c>
      <c r="V1776" t="s">
        <v>180</v>
      </c>
      <c r="W1776" t="s">
        <v>10729</v>
      </c>
      <c r="X1776" t="s">
        <v>85</v>
      </c>
    </row>
    <row r="1777" spans="1:24">
      <c r="A1777" t="s">
        <v>5</v>
      </c>
      <c r="B1777" t="s">
        <v>17</v>
      </c>
      <c r="C1777" t="s">
        <v>17</v>
      </c>
      <c r="D1777" t="s">
        <v>117</v>
      </c>
      <c r="E1777" t="s">
        <v>118</v>
      </c>
      <c r="F1777" s="54">
        <v>41605</v>
      </c>
      <c r="G1777" t="s">
        <v>290</v>
      </c>
      <c r="I1777" t="s">
        <v>3386</v>
      </c>
      <c r="J1777" t="s">
        <v>74</v>
      </c>
      <c r="K1777" t="s">
        <v>1393</v>
      </c>
      <c r="L1777" t="s">
        <v>238</v>
      </c>
      <c r="M1777" t="s">
        <v>76</v>
      </c>
      <c r="N1777" t="s">
        <v>85</v>
      </c>
      <c r="O1777" t="s">
        <v>1004</v>
      </c>
      <c r="P1777">
        <v>474.49459999999999</v>
      </c>
      <c r="Q1777" t="s">
        <v>1394</v>
      </c>
      <c r="R1777" t="s">
        <v>75</v>
      </c>
      <c r="W1777" t="s">
        <v>10730</v>
      </c>
      <c r="X1777" t="s">
        <v>10739</v>
      </c>
    </row>
    <row r="1778" spans="1:24">
      <c r="A1778" t="s">
        <v>5</v>
      </c>
      <c r="B1778" t="s">
        <v>17</v>
      </c>
      <c r="C1778" t="s">
        <v>17</v>
      </c>
      <c r="D1778" t="s">
        <v>117</v>
      </c>
      <c r="E1778" t="s">
        <v>118</v>
      </c>
      <c r="F1778" s="54">
        <v>41605</v>
      </c>
      <c r="G1778" t="s">
        <v>290</v>
      </c>
      <c r="I1778" t="s">
        <v>3378</v>
      </c>
      <c r="J1778" t="s">
        <v>74</v>
      </c>
      <c r="K1778" t="s">
        <v>1393</v>
      </c>
      <c r="L1778" t="s">
        <v>238</v>
      </c>
      <c r="M1778" t="s">
        <v>76</v>
      </c>
      <c r="N1778" t="s">
        <v>85</v>
      </c>
      <c r="O1778" t="s">
        <v>1004</v>
      </c>
      <c r="P1778">
        <v>-474.49459999999999</v>
      </c>
      <c r="Q1778" t="s">
        <v>1394</v>
      </c>
      <c r="R1778" t="s">
        <v>75</v>
      </c>
      <c r="W1778" t="s">
        <v>10729</v>
      </c>
      <c r="X1778" t="s">
        <v>10739</v>
      </c>
    </row>
    <row r="1779" spans="1:24">
      <c r="A1779" t="s">
        <v>3</v>
      </c>
      <c r="B1779" t="s">
        <v>113</v>
      </c>
      <c r="C1779" t="s">
        <v>2225</v>
      </c>
      <c r="D1779" t="s">
        <v>117</v>
      </c>
      <c r="E1779" t="s">
        <v>118</v>
      </c>
      <c r="F1779" s="54">
        <v>41598</v>
      </c>
      <c r="G1779" t="s">
        <v>290</v>
      </c>
      <c r="I1779" t="s">
        <v>2226</v>
      </c>
      <c r="J1779" t="s">
        <v>73</v>
      </c>
      <c r="K1779" t="s">
        <v>2227</v>
      </c>
      <c r="L1779" t="s">
        <v>2228</v>
      </c>
      <c r="M1779" t="s">
        <v>2229</v>
      </c>
      <c r="N1779" t="s">
        <v>85</v>
      </c>
      <c r="O1779" t="s">
        <v>85</v>
      </c>
      <c r="P1779">
        <v>9541.8706999999995</v>
      </c>
      <c r="Q1779" t="s">
        <v>2230</v>
      </c>
      <c r="R1779" t="s">
        <v>75</v>
      </c>
      <c r="W1779" t="s">
        <v>10729</v>
      </c>
      <c r="X1779" t="s">
        <v>85</v>
      </c>
    </row>
    <row r="1780" spans="1:24">
      <c r="A1780" t="s">
        <v>9</v>
      </c>
      <c r="B1780" t="s">
        <v>14</v>
      </c>
      <c r="C1780" t="s">
        <v>14</v>
      </c>
      <c r="D1780" t="s">
        <v>117</v>
      </c>
      <c r="E1780" t="s">
        <v>118</v>
      </c>
      <c r="F1780" s="54">
        <v>41599</v>
      </c>
      <c r="G1780" t="s">
        <v>125</v>
      </c>
      <c r="H1780" t="s">
        <v>208</v>
      </c>
      <c r="I1780" t="s">
        <v>3541</v>
      </c>
      <c r="J1780" t="s">
        <v>132</v>
      </c>
      <c r="K1780" t="s">
        <v>3542</v>
      </c>
      <c r="L1780" t="s">
        <v>211</v>
      </c>
      <c r="M1780" t="s">
        <v>212</v>
      </c>
      <c r="N1780" t="s">
        <v>85</v>
      </c>
      <c r="O1780" t="s">
        <v>85</v>
      </c>
      <c r="P1780">
        <v>935.85</v>
      </c>
      <c r="Q1780" t="s">
        <v>3543</v>
      </c>
      <c r="R1780" t="s">
        <v>75</v>
      </c>
      <c r="S1780" t="s">
        <v>215</v>
      </c>
      <c r="T1780" t="s">
        <v>216</v>
      </c>
      <c r="U1780" t="s">
        <v>179</v>
      </c>
      <c r="V1780" t="s">
        <v>179</v>
      </c>
      <c r="W1780" t="s">
        <v>10729</v>
      </c>
      <c r="X1780" t="s">
        <v>85</v>
      </c>
    </row>
    <row r="1781" spans="1:24">
      <c r="A1781" t="s">
        <v>9</v>
      </c>
      <c r="B1781" t="s">
        <v>14</v>
      </c>
      <c r="C1781" t="s">
        <v>14</v>
      </c>
      <c r="D1781" t="s">
        <v>117</v>
      </c>
      <c r="E1781" t="s">
        <v>118</v>
      </c>
      <c r="F1781" s="54">
        <v>41599</v>
      </c>
      <c r="G1781" t="s">
        <v>125</v>
      </c>
      <c r="I1781" t="s">
        <v>2250</v>
      </c>
      <c r="J1781" t="s">
        <v>132</v>
      </c>
      <c r="K1781" t="s">
        <v>2251</v>
      </c>
      <c r="L1781" t="s">
        <v>2252</v>
      </c>
      <c r="M1781" t="s">
        <v>2253</v>
      </c>
      <c r="N1781" t="s">
        <v>85</v>
      </c>
      <c r="O1781" t="s">
        <v>85</v>
      </c>
      <c r="P1781">
        <v>195200</v>
      </c>
      <c r="Q1781" t="s">
        <v>2254</v>
      </c>
      <c r="R1781" t="s">
        <v>75</v>
      </c>
      <c r="S1781" t="s">
        <v>155</v>
      </c>
      <c r="T1781" t="s">
        <v>201</v>
      </c>
      <c r="U1781" t="s">
        <v>157</v>
      </c>
      <c r="V1781" t="s">
        <v>157</v>
      </c>
      <c r="W1781" t="s">
        <v>10730</v>
      </c>
      <c r="X1781" t="s">
        <v>85</v>
      </c>
    </row>
    <row r="1782" spans="1:24">
      <c r="A1782" t="s">
        <v>9</v>
      </c>
      <c r="B1782" t="s">
        <v>14</v>
      </c>
      <c r="C1782" t="s">
        <v>14</v>
      </c>
      <c r="D1782" t="s">
        <v>117</v>
      </c>
      <c r="E1782" t="s">
        <v>118</v>
      </c>
      <c r="F1782" s="54">
        <v>41599</v>
      </c>
      <c r="G1782" t="s">
        <v>290</v>
      </c>
      <c r="I1782" t="s">
        <v>2219</v>
      </c>
      <c r="J1782" t="s">
        <v>132</v>
      </c>
      <c r="K1782" t="s">
        <v>2220</v>
      </c>
      <c r="L1782" t="s">
        <v>3550</v>
      </c>
      <c r="M1782" t="s">
        <v>3551</v>
      </c>
      <c r="N1782" t="s">
        <v>85</v>
      </c>
      <c r="O1782" t="s">
        <v>199</v>
      </c>
      <c r="P1782">
        <v>3200.0003000000002</v>
      </c>
      <c r="Q1782" t="s">
        <v>2221</v>
      </c>
      <c r="R1782" t="s">
        <v>75</v>
      </c>
      <c r="W1782" t="s">
        <v>10729</v>
      </c>
      <c r="X1782" t="s">
        <v>10739</v>
      </c>
    </row>
    <row r="1783" spans="1:24">
      <c r="A1783" t="s">
        <v>3</v>
      </c>
      <c r="B1783" t="s">
        <v>13</v>
      </c>
      <c r="C1783" t="s">
        <v>217</v>
      </c>
      <c r="D1783" t="s">
        <v>117</v>
      </c>
      <c r="E1783" t="s">
        <v>118</v>
      </c>
      <c r="F1783" s="54">
        <v>41600</v>
      </c>
      <c r="G1783" t="s">
        <v>119</v>
      </c>
      <c r="I1783" t="s">
        <v>3462</v>
      </c>
      <c r="J1783" t="s">
        <v>73</v>
      </c>
      <c r="K1783" t="s">
        <v>3463</v>
      </c>
      <c r="L1783" t="s">
        <v>3464</v>
      </c>
      <c r="M1783" t="s">
        <v>3465</v>
      </c>
      <c r="N1783" t="s">
        <v>85</v>
      </c>
      <c r="O1783" t="s">
        <v>85</v>
      </c>
      <c r="P1783">
        <v>20120.385200000001</v>
      </c>
      <c r="Q1783" t="s">
        <v>3466</v>
      </c>
      <c r="R1783" t="s">
        <v>75</v>
      </c>
      <c r="W1783" t="s">
        <v>10729</v>
      </c>
      <c r="X1783" t="s">
        <v>85</v>
      </c>
    </row>
    <row r="1784" spans="1:24">
      <c r="A1784" t="s">
        <v>5</v>
      </c>
      <c r="B1784" t="s">
        <v>17</v>
      </c>
      <c r="C1784" t="s">
        <v>17</v>
      </c>
      <c r="D1784" t="s">
        <v>117</v>
      </c>
      <c r="E1784" t="s">
        <v>118</v>
      </c>
      <c r="F1784" s="54">
        <v>41605</v>
      </c>
      <c r="G1784" t="s">
        <v>125</v>
      </c>
      <c r="I1784" t="s">
        <v>3423</v>
      </c>
      <c r="J1784" t="s">
        <v>74</v>
      </c>
      <c r="K1784" t="s">
        <v>3376</v>
      </c>
      <c r="L1784" t="s">
        <v>238</v>
      </c>
      <c r="M1784" t="s">
        <v>76</v>
      </c>
      <c r="N1784" t="s">
        <v>85</v>
      </c>
      <c r="O1784" t="s">
        <v>1004</v>
      </c>
      <c r="P1784">
        <v>-834.13679999999999</v>
      </c>
      <c r="Q1784" t="s">
        <v>3377</v>
      </c>
      <c r="R1784" t="s">
        <v>75</v>
      </c>
      <c r="W1784" t="s">
        <v>10729</v>
      </c>
      <c r="X1784" t="s">
        <v>10739</v>
      </c>
    </row>
    <row r="1785" spans="1:24">
      <c r="A1785" t="s">
        <v>5</v>
      </c>
      <c r="B1785" t="s">
        <v>17</v>
      </c>
      <c r="C1785" t="s">
        <v>17</v>
      </c>
      <c r="D1785" t="s">
        <v>117</v>
      </c>
      <c r="E1785" t="s">
        <v>118</v>
      </c>
      <c r="F1785" s="54">
        <v>41605</v>
      </c>
      <c r="G1785" t="s">
        <v>125</v>
      </c>
      <c r="I1785" t="s">
        <v>3423</v>
      </c>
      <c r="J1785" t="s">
        <v>74</v>
      </c>
      <c r="K1785" t="s">
        <v>3376</v>
      </c>
      <c r="L1785" t="s">
        <v>238</v>
      </c>
      <c r="M1785" t="s">
        <v>76</v>
      </c>
      <c r="N1785" t="s">
        <v>85</v>
      </c>
      <c r="O1785" t="s">
        <v>1004</v>
      </c>
      <c r="P1785">
        <v>-5.0651000000000002</v>
      </c>
      <c r="Q1785" t="s">
        <v>3377</v>
      </c>
      <c r="R1785" t="s">
        <v>75</v>
      </c>
      <c r="W1785" t="s">
        <v>10729</v>
      </c>
      <c r="X1785" t="s">
        <v>10739</v>
      </c>
    </row>
    <row r="1786" spans="1:24">
      <c r="A1786" t="s">
        <v>5</v>
      </c>
      <c r="B1786" t="s">
        <v>17</v>
      </c>
      <c r="C1786" t="s">
        <v>17</v>
      </c>
      <c r="D1786" t="s">
        <v>117</v>
      </c>
      <c r="E1786" t="s">
        <v>118</v>
      </c>
      <c r="F1786" s="54">
        <v>41605</v>
      </c>
      <c r="G1786" t="s">
        <v>125</v>
      </c>
      <c r="I1786" t="s">
        <v>3425</v>
      </c>
      <c r="J1786" t="s">
        <v>74</v>
      </c>
      <c r="K1786" t="s">
        <v>3376</v>
      </c>
      <c r="L1786" t="s">
        <v>238</v>
      </c>
      <c r="M1786" t="s">
        <v>76</v>
      </c>
      <c r="N1786" t="s">
        <v>85</v>
      </c>
      <c r="O1786" t="s">
        <v>1004</v>
      </c>
      <c r="P1786">
        <v>834.13679999999999</v>
      </c>
      <c r="Q1786" t="s">
        <v>3377</v>
      </c>
      <c r="R1786" t="s">
        <v>75</v>
      </c>
      <c r="W1786" t="s">
        <v>10729</v>
      </c>
      <c r="X1786" t="s">
        <v>10739</v>
      </c>
    </row>
    <row r="1787" spans="1:24">
      <c r="A1787" t="s">
        <v>9</v>
      </c>
      <c r="B1787" t="s">
        <v>10</v>
      </c>
      <c r="C1787" t="s">
        <v>963</v>
      </c>
      <c r="D1787" t="s">
        <v>117</v>
      </c>
      <c r="E1787" t="s">
        <v>118</v>
      </c>
      <c r="F1787" s="54">
        <v>41598</v>
      </c>
      <c r="G1787" t="s">
        <v>72</v>
      </c>
      <c r="I1787" t="s">
        <v>2337</v>
      </c>
      <c r="J1787" t="s">
        <v>132</v>
      </c>
      <c r="K1787" t="s">
        <v>2338</v>
      </c>
      <c r="L1787" t="s">
        <v>2339</v>
      </c>
      <c r="M1787" t="s">
        <v>2340</v>
      </c>
      <c r="N1787" t="s">
        <v>85</v>
      </c>
      <c r="O1787" t="s">
        <v>85</v>
      </c>
      <c r="P1787">
        <v>8800</v>
      </c>
      <c r="Q1787" t="s">
        <v>2341</v>
      </c>
      <c r="R1787" t="s">
        <v>75</v>
      </c>
      <c r="W1787" t="s">
        <v>10729</v>
      </c>
      <c r="X1787" t="s">
        <v>85</v>
      </c>
    </row>
    <row r="1788" spans="1:24">
      <c r="A1788" t="s">
        <v>9</v>
      </c>
      <c r="B1788" t="s">
        <v>15</v>
      </c>
      <c r="C1788" t="s">
        <v>15</v>
      </c>
      <c r="D1788" t="s">
        <v>117</v>
      </c>
      <c r="E1788" t="s">
        <v>118</v>
      </c>
      <c r="F1788" s="54">
        <v>41598</v>
      </c>
      <c r="G1788" t="s">
        <v>72</v>
      </c>
      <c r="I1788" t="s">
        <v>2306</v>
      </c>
      <c r="J1788" t="s">
        <v>805</v>
      </c>
      <c r="K1788" t="s">
        <v>2306</v>
      </c>
      <c r="L1788" t="s">
        <v>806</v>
      </c>
      <c r="M1788" t="s">
        <v>807</v>
      </c>
      <c r="N1788" t="s">
        <v>85</v>
      </c>
      <c r="O1788" t="s">
        <v>85</v>
      </c>
      <c r="P1788">
        <v>-14380.153399999999</v>
      </c>
      <c r="Q1788" t="s">
        <v>2307</v>
      </c>
      <c r="R1788" t="s">
        <v>75</v>
      </c>
      <c r="W1788" t="s">
        <v>10729</v>
      </c>
      <c r="X1788" t="s">
        <v>85</v>
      </c>
    </row>
    <row r="1789" spans="1:24">
      <c r="A1789" t="s">
        <v>5</v>
      </c>
      <c r="B1789" t="s">
        <v>17</v>
      </c>
      <c r="C1789" t="s">
        <v>17</v>
      </c>
      <c r="D1789" t="s">
        <v>117</v>
      </c>
      <c r="E1789" t="s">
        <v>118</v>
      </c>
      <c r="F1789" s="54">
        <v>41605</v>
      </c>
      <c r="G1789" t="s">
        <v>290</v>
      </c>
      <c r="I1789" t="s">
        <v>3391</v>
      </c>
      <c r="J1789" t="s">
        <v>74</v>
      </c>
      <c r="K1789" t="s">
        <v>3376</v>
      </c>
      <c r="L1789" t="s">
        <v>238</v>
      </c>
      <c r="M1789" t="s">
        <v>76</v>
      </c>
      <c r="N1789" t="s">
        <v>85</v>
      </c>
      <c r="O1789" t="s">
        <v>1004</v>
      </c>
      <c r="P1789">
        <v>-57.508200000000002</v>
      </c>
      <c r="Q1789" t="s">
        <v>3377</v>
      </c>
      <c r="R1789" t="s">
        <v>75</v>
      </c>
      <c r="W1789" t="s">
        <v>10729</v>
      </c>
      <c r="X1789" t="s">
        <v>10739</v>
      </c>
    </row>
    <row r="1790" spans="1:24">
      <c r="A1790" t="s">
        <v>9</v>
      </c>
      <c r="B1790" t="s">
        <v>10</v>
      </c>
      <c r="C1790" t="s">
        <v>2279</v>
      </c>
      <c r="D1790" t="s">
        <v>117</v>
      </c>
      <c r="E1790" t="s">
        <v>118</v>
      </c>
      <c r="F1790" s="54">
        <v>41598</v>
      </c>
      <c r="G1790" t="s">
        <v>72</v>
      </c>
      <c r="I1790" t="s">
        <v>2280</v>
      </c>
      <c r="J1790" t="s">
        <v>132</v>
      </c>
      <c r="K1790" t="s">
        <v>2281</v>
      </c>
      <c r="L1790" t="s">
        <v>2282</v>
      </c>
      <c r="M1790" t="s">
        <v>2283</v>
      </c>
      <c r="N1790" t="s">
        <v>85</v>
      </c>
      <c r="O1790" t="s">
        <v>85</v>
      </c>
      <c r="P1790">
        <v>-7134.88</v>
      </c>
      <c r="Q1790" t="s">
        <v>2284</v>
      </c>
      <c r="R1790" t="s">
        <v>75</v>
      </c>
      <c r="W1790" t="s">
        <v>10729</v>
      </c>
      <c r="X1790" t="s">
        <v>85</v>
      </c>
    </row>
    <row r="1791" spans="1:24">
      <c r="A1791" t="s">
        <v>5</v>
      </c>
      <c r="B1791" t="s">
        <v>17</v>
      </c>
      <c r="C1791" t="s">
        <v>17</v>
      </c>
      <c r="D1791" t="s">
        <v>117</v>
      </c>
      <c r="E1791" t="s">
        <v>118</v>
      </c>
      <c r="F1791" s="54">
        <v>41605</v>
      </c>
      <c r="G1791" t="s">
        <v>290</v>
      </c>
      <c r="I1791" t="s">
        <v>3379</v>
      </c>
      <c r="J1791" t="s">
        <v>74</v>
      </c>
      <c r="K1791" t="s">
        <v>3376</v>
      </c>
      <c r="L1791" t="s">
        <v>238</v>
      </c>
      <c r="M1791" t="s">
        <v>76</v>
      </c>
      <c r="N1791" t="s">
        <v>85</v>
      </c>
      <c r="O1791" t="s">
        <v>1004</v>
      </c>
      <c r="P1791">
        <v>1840.2607</v>
      </c>
      <c r="Q1791" t="s">
        <v>3377</v>
      </c>
      <c r="R1791" t="s">
        <v>75</v>
      </c>
      <c r="W1791" t="s">
        <v>10729</v>
      </c>
      <c r="X1791" t="s">
        <v>10739</v>
      </c>
    </row>
    <row r="1792" spans="1:24">
      <c r="A1792" t="s">
        <v>9</v>
      </c>
      <c r="B1792" t="s">
        <v>10</v>
      </c>
      <c r="C1792" t="s">
        <v>2279</v>
      </c>
      <c r="D1792" t="s">
        <v>117</v>
      </c>
      <c r="E1792" t="s">
        <v>118</v>
      </c>
      <c r="F1792" s="54">
        <v>41598</v>
      </c>
      <c r="G1792" t="s">
        <v>72</v>
      </c>
      <c r="I1792" t="s">
        <v>2280</v>
      </c>
      <c r="J1792" t="s">
        <v>132</v>
      </c>
      <c r="K1792" t="s">
        <v>2281</v>
      </c>
      <c r="L1792" t="s">
        <v>2282</v>
      </c>
      <c r="M1792" t="s">
        <v>2283</v>
      </c>
      <c r="N1792" t="s">
        <v>85</v>
      </c>
      <c r="O1792" t="s">
        <v>85</v>
      </c>
      <c r="P1792">
        <v>-75555</v>
      </c>
      <c r="Q1792" t="s">
        <v>2284</v>
      </c>
      <c r="R1792" t="s">
        <v>75</v>
      </c>
      <c r="W1792" t="s">
        <v>10729</v>
      </c>
      <c r="X1792" t="s">
        <v>85</v>
      </c>
    </row>
    <row r="1793" spans="1:24">
      <c r="A1793" t="s">
        <v>5</v>
      </c>
      <c r="B1793" t="s">
        <v>17</v>
      </c>
      <c r="C1793" t="s">
        <v>17</v>
      </c>
      <c r="D1793" t="s">
        <v>117</v>
      </c>
      <c r="E1793" t="s">
        <v>118</v>
      </c>
      <c r="F1793" s="54">
        <v>41605</v>
      </c>
      <c r="G1793" t="s">
        <v>290</v>
      </c>
      <c r="I1793" t="s">
        <v>3392</v>
      </c>
      <c r="J1793" t="s">
        <v>74</v>
      </c>
      <c r="K1793" t="s">
        <v>3376</v>
      </c>
      <c r="L1793" t="s">
        <v>238</v>
      </c>
      <c r="M1793" t="s">
        <v>76</v>
      </c>
      <c r="N1793" t="s">
        <v>85</v>
      </c>
      <c r="O1793" t="s">
        <v>1004</v>
      </c>
      <c r="P1793">
        <v>-862.62220000000002</v>
      </c>
      <c r="Q1793" t="s">
        <v>3377</v>
      </c>
      <c r="R1793" t="s">
        <v>75</v>
      </c>
      <c r="W1793" t="s">
        <v>10729</v>
      </c>
      <c r="X1793" t="s">
        <v>10739</v>
      </c>
    </row>
    <row r="1794" spans="1:24">
      <c r="A1794" t="s">
        <v>5</v>
      </c>
      <c r="B1794" t="s">
        <v>17</v>
      </c>
      <c r="C1794" t="s">
        <v>17</v>
      </c>
      <c r="D1794" t="s">
        <v>117</v>
      </c>
      <c r="E1794" t="s">
        <v>118</v>
      </c>
      <c r="F1794" s="54">
        <v>41605</v>
      </c>
      <c r="G1794" t="s">
        <v>290</v>
      </c>
      <c r="I1794" t="s">
        <v>3380</v>
      </c>
      <c r="J1794" t="s">
        <v>74</v>
      </c>
      <c r="K1794" t="s">
        <v>3376</v>
      </c>
      <c r="L1794" t="s">
        <v>238</v>
      </c>
      <c r="M1794" t="s">
        <v>76</v>
      </c>
      <c r="N1794" t="s">
        <v>85</v>
      </c>
      <c r="O1794" t="s">
        <v>1004</v>
      </c>
      <c r="P1794">
        <v>862.62220000000002</v>
      </c>
      <c r="Q1794" t="s">
        <v>3377</v>
      </c>
      <c r="R1794" t="s">
        <v>75</v>
      </c>
      <c r="W1794" t="s">
        <v>10729</v>
      </c>
      <c r="X1794" t="s">
        <v>10739</v>
      </c>
    </row>
    <row r="1795" spans="1:24">
      <c r="A1795" t="s">
        <v>5</v>
      </c>
      <c r="B1795" t="s">
        <v>17</v>
      </c>
      <c r="C1795" t="s">
        <v>17</v>
      </c>
      <c r="D1795" t="s">
        <v>117</v>
      </c>
      <c r="E1795" t="s">
        <v>118</v>
      </c>
      <c r="F1795" s="54">
        <v>41605</v>
      </c>
      <c r="G1795" t="s">
        <v>290</v>
      </c>
      <c r="I1795" t="s">
        <v>3379</v>
      </c>
      <c r="J1795" t="s">
        <v>74</v>
      </c>
      <c r="K1795" t="s">
        <v>3376</v>
      </c>
      <c r="L1795" t="s">
        <v>238</v>
      </c>
      <c r="M1795" t="s">
        <v>76</v>
      </c>
      <c r="N1795" t="s">
        <v>85</v>
      </c>
      <c r="O1795" t="s">
        <v>1004</v>
      </c>
      <c r="P1795">
        <v>57.508200000000002</v>
      </c>
      <c r="Q1795" t="s">
        <v>3377</v>
      </c>
      <c r="R1795" t="s">
        <v>75</v>
      </c>
      <c r="W1795" t="s">
        <v>10729</v>
      </c>
      <c r="X1795" t="s">
        <v>10739</v>
      </c>
    </row>
    <row r="1796" spans="1:24">
      <c r="A1796" t="s">
        <v>9</v>
      </c>
      <c r="B1796" t="s">
        <v>10</v>
      </c>
      <c r="C1796" t="s">
        <v>2279</v>
      </c>
      <c r="D1796" t="s">
        <v>117</v>
      </c>
      <c r="E1796" t="s">
        <v>118</v>
      </c>
      <c r="F1796" s="54">
        <v>41598</v>
      </c>
      <c r="G1796" t="s">
        <v>72</v>
      </c>
      <c r="I1796" t="s">
        <v>2280</v>
      </c>
      <c r="J1796" t="s">
        <v>132</v>
      </c>
      <c r="K1796" t="s">
        <v>2281</v>
      </c>
      <c r="L1796" t="s">
        <v>2282</v>
      </c>
      <c r="M1796" t="s">
        <v>2283</v>
      </c>
      <c r="N1796" t="s">
        <v>85</v>
      </c>
      <c r="O1796" t="s">
        <v>85</v>
      </c>
      <c r="P1796">
        <v>-107036.25</v>
      </c>
      <c r="Q1796" t="s">
        <v>2284</v>
      </c>
      <c r="R1796" t="s">
        <v>75</v>
      </c>
      <c r="W1796" t="s">
        <v>10729</v>
      </c>
      <c r="X1796" t="s">
        <v>85</v>
      </c>
    </row>
    <row r="1797" spans="1:24">
      <c r="A1797" t="s">
        <v>9</v>
      </c>
      <c r="B1797" t="s">
        <v>10</v>
      </c>
      <c r="C1797" t="s">
        <v>2279</v>
      </c>
      <c r="D1797" t="s">
        <v>117</v>
      </c>
      <c r="E1797" t="s">
        <v>118</v>
      </c>
      <c r="F1797" s="54">
        <v>41598</v>
      </c>
      <c r="G1797" t="s">
        <v>72</v>
      </c>
      <c r="I1797" t="s">
        <v>2280</v>
      </c>
      <c r="J1797" t="s">
        <v>132</v>
      </c>
      <c r="K1797" t="s">
        <v>2281</v>
      </c>
      <c r="L1797" t="s">
        <v>2282</v>
      </c>
      <c r="M1797" t="s">
        <v>2283</v>
      </c>
      <c r="N1797" t="s">
        <v>85</v>
      </c>
      <c r="O1797" t="s">
        <v>85</v>
      </c>
      <c r="P1797">
        <v>-21407.25</v>
      </c>
      <c r="Q1797" t="s">
        <v>2284</v>
      </c>
      <c r="R1797" t="s">
        <v>75</v>
      </c>
      <c r="W1797" t="s">
        <v>10729</v>
      </c>
      <c r="X1797" t="s">
        <v>85</v>
      </c>
    </row>
    <row r="1798" spans="1:24">
      <c r="A1798" t="s">
        <v>9</v>
      </c>
      <c r="B1798" t="s">
        <v>10</v>
      </c>
      <c r="C1798" t="s">
        <v>2279</v>
      </c>
      <c r="D1798" t="s">
        <v>117</v>
      </c>
      <c r="E1798" t="s">
        <v>118</v>
      </c>
      <c r="F1798" s="54">
        <v>41598</v>
      </c>
      <c r="G1798" t="s">
        <v>72</v>
      </c>
      <c r="I1798" t="s">
        <v>2280</v>
      </c>
      <c r="J1798" t="s">
        <v>132</v>
      </c>
      <c r="K1798" t="s">
        <v>2281</v>
      </c>
      <c r="L1798" t="s">
        <v>2282</v>
      </c>
      <c r="M1798" t="s">
        <v>2283</v>
      </c>
      <c r="N1798" t="s">
        <v>85</v>
      </c>
      <c r="O1798" t="s">
        <v>85</v>
      </c>
      <c r="P1798">
        <v>-2100</v>
      </c>
      <c r="Q1798" t="s">
        <v>2284</v>
      </c>
      <c r="R1798" t="s">
        <v>75</v>
      </c>
      <c r="W1798" t="s">
        <v>10729</v>
      </c>
      <c r="X1798" t="s">
        <v>85</v>
      </c>
    </row>
    <row r="1799" spans="1:24">
      <c r="A1799" t="s">
        <v>9</v>
      </c>
      <c r="B1799" t="s">
        <v>14</v>
      </c>
      <c r="C1799" t="s">
        <v>14</v>
      </c>
      <c r="D1799" t="s">
        <v>117</v>
      </c>
      <c r="E1799" t="s">
        <v>118</v>
      </c>
      <c r="F1799" s="54">
        <v>41585</v>
      </c>
      <c r="G1799" t="s">
        <v>119</v>
      </c>
      <c r="H1799" t="s">
        <v>443</v>
      </c>
      <c r="I1799" t="s">
        <v>444</v>
      </c>
      <c r="J1799" t="s">
        <v>132</v>
      </c>
      <c r="K1799" t="s">
        <v>445</v>
      </c>
      <c r="L1799" t="s">
        <v>446</v>
      </c>
      <c r="M1799" t="s">
        <v>447</v>
      </c>
      <c r="N1799" t="s">
        <v>85</v>
      </c>
      <c r="O1799" t="s">
        <v>199</v>
      </c>
      <c r="P1799">
        <v>14505.35</v>
      </c>
      <c r="Q1799" t="s">
        <v>448</v>
      </c>
      <c r="R1799" t="s">
        <v>75</v>
      </c>
      <c r="S1799" t="s">
        <v>155</v>
      </c>
      <c r="T1799" t="s">
        <v>449</v>
      </c>
      <c r="U1799" t="s">
        <v>450</v>
      </c>
      <c r="V1799" t="s">
        <v>451</v>
      </c>
      <c r="W1799" t="s">
        <v>10731</v>
      </c>
      <c r="X1799" t="s">
        <v>10739</v>
      </c>
    </row>
    <row r="1800" spans="1:24">
      <c r="A1800" t="s">
        <v>9</v>
      </c>
      <c r="B1800" t="s">
        <v>10</v>
      </c>
      <c r="C1800" t="s">
        <v>2279</v>
      </c>
      <c r="D1800" t="s">
        <v>117</v>
      </c>
      <c r="E1800" t="s">
        <v>118</v>
      </c>
      <c r="F1800" s="54">
        <v>41598</v>
      </c>
      <c r="G1800" t="s">
        <v>72</v>
      </c>
      <c r="I1800" t="s">
        <v>2280</v>
      </c>
      <c r="J1800" t="s">
        <v>132</v>
      </c>
      <c r="K1800" t="s">
        <v>2281</v>
      </c>
      <c r="L1800" t="s">
        <v>2282</v>
      </c>
      <c r="M1800" t="s">
        <v>2283</v>
      </c>
      <c r="N1800" t="s">
        <v>85</v>
      </c>
      <c r="O1800" t="s">
        <v>85</v>
      </c>
      <c r="P1800">
        <v>-247.65</v>
      </c>
      <c r="Q1800" t="s">
        <v>2284</v>
      </c>
      <c r="R1800" t="s">
        <v>75</v>
      </c>
      <c r="W1800" t="s">
        <v>10729</v>
      </c>
      <c r="X1800" t="s">
        <v>85</v>
      </c>
    </row>
    <row r="1801" spans="1:24">
      <c r="A1801" t="s">
        <v>9</v>
      </c>
      <c r="B1801" t="s">
        <v>14</v>
      </c>
      <c r="C1801" t="s">
        <v>14</v>
      </c>
      <c r="D1801" t="s">
        <v>117</v>
      </c>
      <c r="E1801" t="s">
        <v>118</v>
      </c>
      <c r="F1801" s="54">
        <v>41585</v>
      </c>
      <c r="G1801" t="s">
        <v>125</v>
      </c>
      <c r="H1801" t="s">
        <v>208</v>
      </c>
      <c r="I1801" t="s">
        <v>422</v>
      </c>
      <c r="J1801" t="s">
        <v>132</v>
      </c>
      <c r="K1801" t="s">
        <v>423</v>
      </c>
      <c r="L1801" t="s">
        <v>211</v>
      </c>
      <c r="M1801" t="s">
        <v>212</v>
      </c>
      <c r="N1801" t="s">
        <v>213</v>
      </c>
      <c r="O1801" t="s">
        <v>85</v>
      </c>
      <c r="P1801">
        <v>623.9</v>
      </c>
      <c r="Q1801" t="s">
        <v>424</v>
      </c>
      <c r="R1801" t="s">
        <v>75</v>
      </c>
      <c r="S1801" t="s">
        <v>215</v>
      </c>
      <c r="T1801" t="s">
        <v>216</v>
      </c>
      <c r="U1801" t="s">
        <v>179</v>
      </c>
      <c r="V1801" t="s">
        <v>179</v>
      </c>
      <c r="W1801" t="s">
        <v>10729</v>
      </c>
      <c r="X1801" t="s">
        <v>85</v>
      </c>
    </row>
    <row r="1802" spans="1:24">
      <c r="A1802" t="s">
        <v>9</v>
      </c>
      <c r="B1802" t="s">
        <v>14</v>
      </c>
      <c r="C1802" t="s">
        <v>14</v>
      </c>
      <c r="D1802" t="s">
        <v>117</v>
      </c>
      <c r="E1802" t="s">
        <v>118</v>
      </c>
      <c r="F1802" s="54">
        <v>41585</v>
      </c>
      <c r="G1802" t="s">
        <v>125</v>
      </c>
      <c r="H1802" t="s">
        <v>208</v>
      </c>
      <c r="I1802" t="s">
        <v>428</v>
      </c>
      <c r="J1802" t="s">
        <v>132</v>
      </c>
      <c r="K1802" t="s">
        <v>429</v>
      </c>
      <c r="L1802" t="s">
        <v>211</v>
      </c>
      <c r="M1802" t="s">
        <v>212</v>
      </c>
      <c r="N1802" t="s">
        <v>213</v>
      </c>
      <c r="O1802" t="s">
        <v>85</v>
      </c>
      <c r="P1802">
        <v>935.85</v>
      </c>
      <c r="Q1802" t="s">
        <v>430</v>
      </c>
      <c r="R1802" t="s">
        <v>75</v>
      </c>
      <c r="S1802" t="s">
        <v>215</v>
      </c>
      <c r="T1802" t="s">
        <v>216</v>
      </c>
      <c r="U1802" t="s">
        <v>179</v>
      </c>
      <c r="V1802" t="s">
        <v>179</v>
      </c>
      <c r="W1802" t="s">
        <v>10729</v>
      </c>
      <c r="X1802" t="s">
        <v>85</v>
      </c>
    </row>
    <row r="1803" spans="1:24">
      <c r="A1803" t="s">
        <v>9</v>
      </c>
      <c r="B1803" t="s">
        <v>14</v>
      </c>
      <c r="C1803" t="s">
        <v>14</v>
      </c>
      <c r="D1803" t="s">
        <v>117</v>
      </c>
      <c r="E1803" t="s">
        <v>118</v>
      </c>
      <c r="F1803" s="54">
        <v>41579</v>
      </c>
      <c r="G1803" t="s">
        <v>290</v>
      </c>
      <c r="H1803" t="s">
        <v>999</v>
      </c>
      <c r="I1803" t="s">
        <v>1000</v>
      </c>
      <c r="J1803" t="s">
        <v>132</v>
      </c>
      <c r="K1803" t="s">
        <v>1001</v>
      </c>
      <c r="L1803" t="s">
        <v>1002</v>
      </c>
      <c r="M1803" t="s">
        <v>1003</v>
      </c>
      <c r="N1803" t="s">
        <v>85</v>
      </c>
      <c r="O1803" t="s">
        <v>199</v>
      </c>
      <c r="P1803">
        <v>5082.4200000000055</v>
      </c>
      <c r="Q1803" t="s">
        <v>1005</v>
      </c>
      <c r="R1803" t="s">
        <v>75</v>
      </c>
      <c r="S1803" t="s">
        <v>170</v>
      </c>
      <c r="T1803" t="s">
        <v>178</v>
      </c>
      <c r="U1803" t="s">
        <v>179</v>
      </c>
      <c r="V1803" t="s">
        <v>180</v>
      </c>
      <c r="W1803" t="s">
        <v>10731</v>
      </c>
      <c r="X1803" t="s">
        <v>10739</v>
      </c>
    </row>
    <row r="1804" spans="1:24">
      <c r="A1804" t="s">
        <v>9</v>
      </c>
      <c r="B1804" t="s">
        <v>14</v>
      </c>
      <c r="C1804" t="s">
        <v>14</v>
      </c>
      <c r="D1804" t="s">
        <v>117</v>
      </c>
      <c r="E1804" t="s">
        <v>118</v>
      </c>
      <c r="F1804" s="54">
        <v>41593</v>
      </c>
      <c r="G1804" t="s">
        <v>119</v>
      </c>
      <c r="I1804" t="s">
        <v>2394</v>
      </c>
      <c r="J1804" t="s">
        <v>132</v>
      </c>
      <c r="K1804" t="s">
        <v>2395</v>
      </c>
      <c r="L1804" t="s">
        <v>571</v>
      </c>
      <c r="M1804" t="s">
        <v>572</v>
      </c>
      <c r="N1804" t="s">
        <v>85</v>
      </c>
      <c r="O1804" t="s">
        <v>85</v>
      </c>
      <c r="P1804">
        <v>28350</v>
      </c>
      <c r="Q1804" t="s">
        <v>2396</v>
      </c>
      <c r="R1804" t="s">
        <v>75</v>
      </c>
      <c r="W1804" t="s">
        <v>10729</v>
      </c>
      <c r="X1804" t="s">
        <v>85</v>
      </c>
    </row>
    <row r="1805" spans="1:24">
      <c r="A1805" t="s">
        <v>3</v>
      </c>
      <c r="B1805" t="s">
        <v>112</v>
      </c>
      <c r="C1805" t="s">
        <v>1204</v>
      </c>
      <c r="D1805" t="s">
        <v>117</v>
      </c>
      <c r="E1805" t="s">
        <v>118</v>
      </c>
      <c r="F1805" s="54">
        <v>41597</v>
      </c>
      <c r="G1805" t="s">
        <v>72</v>
      </c>
      <c r="H1805" t="s">
        <v>1314</v>
      </c>
      <c r="I1805" t="s">
        <v>2081</v>
      </c>
      <c r="J1805" t="s">
        <v>73</v>
      </c>
      <c r="K1805" t="s">
        <v>2082</v>
      </c>
      <c r="L1805" t="s">
        <v>1317</v>
      </c>
      <c r="M1805" t="s">
        <v>1318</v>
      </c>
      <c r="N1805" t="s">
        <v>213</v>
      </c>
      <c r="O1805" t="s">
        <v>85</v>
      </c>
      <c r="P1805">
        <v>1913.2137</v>
      </c>
      <c r="Q1805" t="s">
        <v>2083</v>
      </c>
      <c r="R1805" t="s">
        <v>75</v>
      </c>
      <c r="W1805" t="s">
        <v>10729</v>
      </c>
      <c r="X1805" t="s">
        <v>10737</v>
      </c>
    </row>
    <row r="1806" spans="1:24">
      <c r="A1806" t="s">
        <v>3</v>
      </c>
      <c r="B1806" t="s">
        <v>112</v>
      </c>
      <c r="C1806" t="s">
        <v>1204</v>
      </c>
      <c r="D1806" t="s">
        <v>117</v>
      </c>
      <c r="E1806" t="s">
        <v>118</v>
      </c>
      <c r="F1806" s="54">
        <v>41597</v>
      </c>
      <c r="G1806" t="s">
        <v>72</v>
      </c>
      <c r="H1806" t="s">
        <v>1314</v>
      </c>
      <c r="I1806" t="s">
        <v>2081</v>
      </c>
      <c r="J1806" t="s">
        <v>73</v>
      </c>
      <c r="K1806" t="s">
        <v>2082</v>
      </c>
      <c r="L1806" t="s">
        <v>1317</v>
      </c>
      <c r="M1806" t="s">
        <v>1318</v>
      </c>
      <c r="N1806" t="s">
        <v>213</v>
      </c>
      <c r="O1806" t="s">
        <v>85</v>
      </c>
      <c r="P1806">
        <v>16539.206099999999</v>
      </c>
      <c r="Q1806" t="s">
        <v>2083</v>
      </c>
      <c r="R1806" t="s">
        <v>75</v>
      </c>
      <c r="W1806" t="s">
        <v>10729</v>
      </c>
      <c r="X1806" t="s">
        <v>10737</v>
      </c>
    </row>
    <row r="1807" spans="1:24">
      <c r="A1807" t="s">
        <v>9</v>
      </c>
      <c r="B1807" t="s">
        <v>14</v>
      </c>
      <c r="C1807" t="s">
        <v>14</v>
      </c>
      <c r="D1807" t="s">
        <v>117</v>
      </c>
      <c r="E1807" t="s">
        <v>118</v>
      </c>
      <c r="F1807" s="54">
        <v>41593</v>
      </c>
      <c r="G1807" t="s">
        <v>119</v>
      </c>
      <c r="H1807" t="s">
        <v>4452</v>
      </c>
      <c r="I1807" t="s">
        <v>2385</v>
      </c>
      <c r="J1807" t="s">
        <v>132</v>
      </c>
      <c r="K1807" t="s">
        <v>2386</v>
      </c>
      <c r="L1807" t="s">
        <v>4453</v>
      </c>
      <c r="M1807" t="s">
        <v>4454</v>
      </c>
      <c r="N1807" t="s">
        <v>85</v>
      </c>
      <c r="O1807" t="s">
        <v>85</v>
      </c>
      <c r="P1807">
        <v>4396.4386000000004</v>
      </c>
      <c r="Q1807" t="s">
        <v>2387</v>
      </c>
      <c r="R1807" t="s">
        <v>75</v>
      </c>
      <c r="S1807" t="s">
        <v>215</v>
      </c>
      <c r="T1807" t="s">
        <v>320</v>
      </c>
      <c r="U1807" t="s">
        <v>321</v>
      </c>
      <c r="V1807" t="s">
        <v>321</v>
      </c>
      <c r="W1807" t="s">
        <v>10729</v>
      </c>
      <c r="X1807" t="s">
        <v>85</v>
      </c>
    </row>
    <row r="1808" spans="1:24">
      <c r="A1808" t="s">
        <v>9</v>
      </c>
      <c r="B1808" t="s">
        <v>14</v>
      </c>
      <c r="C1808" t="s">
        <v>14</v>
      </c>
      <c r="D1808" t="s">
        <v>117</v>
      </c>
      <c r="E1808" t="s">
        <v>118</v>
      </c>
      <c r="F1808" s="54">
        <v>41593</v>
      </c>
      <c r="G1808" t="s">
        <v>119</v>
      </c>
      <c r="H1808" t="s">
        <v>4452</v>
      </c>
      <c r="I1808" t="s">
        <v>2385</v>
      </c>
      <c r="J1808" t="s">
        <v>132</v>
      </c>
      <c r="K1808" t="s">
        <v>2386</v>
      </c>
      <c r="L1808" t="s">
        <v>4453</v>
      </c>
      <c r="M1808" t="s">
        <v>4454</v>
      </c>
      <c r="N1808" t="s">
        <v>85</v>
      </c>
      <c r="O1808" t="s">
        <v>85</v>
      </c>
      <c r="P1808">
        <v>2603.3814000000002</v>
      </c>
      <c r="Q1808" t="s">
        <v>2387</v>
      </c>
      <c r="R1808" t="s">
        <v>75</v>
      </c>
      <c r="S1808" t="s">
        <v>215</v>
      </c>
      <c r="T1808" t="s">
        <v>320</v>
      </c>
      <c r="U1808" t="s">
        <v>321</v>
      </c>
      <c r="V1808" t="s">
        <v>321</v>
      </c>
      <c r="W1808" t="s">
        <v>10729</v>
      </c>
      <c r="X1808" t="s">
        <v>85</v>
      </c>
    </row>
    <row r="1809" spans="1:24">
      <c r="A1809" t="s">
        <v>9</v>
      </c>
      <c r="B1809" t="s">
        <v>10</v>
      </c>
      <c r="C1809" t="s">
        <v>1187</v>
      </c>
      <c r="D1809" t="s">
        <v>117</v>
      </c>
      <c r="E1809" t="s">
        <v>118</v>
      </c>
      <c r="F1809" s="54">
        <v>41593</v>
      </c>
      <c r="G1809" t="s">
        <v>72</v>
      </c>
      <c r="I1809" t="s">
        <v>2431</v>
      </c>
      <c r="J1809" t="s">
        <v>132</v>
      </c>
      <c r="K1809" t="s">
        <v>2432</v>
      </c>
      <c r="L1809" t="s">
        <v>238</v>
      </c>
      <c r="M1809" t="s">
        <v>76</v>
      </c>
      <c r="N1809" t="s">
        <v>85</v>
      </c>
      <c r="O1809" t="s">
        <v>85</v>
      </c>
      <c r="P1809">
        <v>312.95</v>
      </c>
      <c r="Q1809" t="s">
        <v>2433</v>
      </c>
      <c r="R1809" t="s">
        <v>75</v>
      </c>
      <c r="W1809" t="s">
        <v>10729</v>
      </c>
      <c r="X1809" t="s">
        <v>10737</v>
      </c>
    </row>
    <row r="1810" spans="1:24">
      <c r="A1810" t="s">
        <v>9</v>
      </c>
      <c r="B1810" t="s">
        <v>10</v>
      </c>
      <c r="C1810" t="s">
        <v>1187</v>
      </c>
      <c r="D1810" t="s">
        <v>117</v>
      </c>
      <c r="E1810" t="s">
        <v>118</v>
      </c>
      <c r="F1810" s="54">
        <v>41593</v>
      </c>
      <c r="G1810" t="s">
        <v>72</v>
      </c>
      <c r="I1810" t="s">
        <v>2434</v>
      </c>
      <c r="J1810" t="s">
        <v>132</v>
      </c>
      <c r="K1810" t="s">
        <v>2435</v>
      </c>
      <c r="L1810" t="s">
        <v>238</v>
      </c>
      <c r="M1810" t="s">
        <v>76</v>
      </c>
      <c r="N1810" t="s">
        <v>85</v>
      </c>
      <c r="O1810" t="s">
        <v>85</v>
      </c>
      <c r="P1810">
        <v>312.95</v>
      </c>
      <c r="Q1810" t="s">
        <v>2436</v>
      </c>
      <c r="R1810" t="s">
        <v>75</v>
      </c>
      <c r="W1810" t="s">
        <v>10729</v>
      </c>
      <c r="X1810" t="s">
        <v>10737</v>
      </c>
    </row>
    <row r="1811" spans="1:24">
      <c r="A1811" t="s">
        <v>9</v>
      </c>
      <c r="B1811" t="s">
        <v>14</v>
      </c>
      <c r="C1811" t="s">
        <v>14</v>
      </c>
      <c r="D1811" t="s">
        <v>117</v>
      </c>
      <c r="E1811" t="s">
        <v>118</v>
      </c>
      <c r="F1811" s="54">
        <v>41579</v>
      </c>
      <c r="G1811" t="s">
        <v>72</v>
      </c>
      <c r="I1811" t="s">
        <v>923</v>
      </c>
      <c r="J1811" t="s">
        <v>132</v>
      </c>
      <c r="K1811" t="s">
        <v>924</v>
      </c>
      <c r="L1811" t="s">
        <v>925</v>
      </c>
      <c r="M1811" t="s">
        <v>926</v>
      </c>
      <c r="N1811" t="s">
        <v>85</v>
      </c>
      <c r="O1811" t="s">
        <v>199</v>
      </c>
      <c r="P1811">
        <v>1296.338871525993</v>
      </c>
      <c r="Q1811" t="s">
        <v>927</v>
      </c>
      <c r="R1811" t="s">
        <v>75</v>
      </c>
      <c r="S1811" t="s">
        <v>155</v>
      </c>
      <c r="T1811" t="s">
        <v>785</v>
      </c>
      <c r="U1811" t="s">
        <v>157</v>
      </c>
      <c r="V1811" t="s">
        <v>157</v>
      </c>
      <c r="W1811" t="s">
        <v>10731</v>
      </c>
      <c r="X1811" t="s">
        <v>10739</v>
      </c>
    </row>
    <row r="1812" spans="1:24">
      <c r="A1812" t="s">
        <v>9</v>
      </c>
      <c r="B1812" t="s">
        <v>14</v>
      </c>
      <c r="C1812" t="s">
        <v>14</v>
      </c>
      <c r="D1812" t="s">
        <v>117</v>
      </c>
      <c r="E1812" t="s">
        <v>118</v>
      </c>
      <c r="F1812" s="54">
        <v>41579</v>
      </c>
      <c r="G1812" t="s">
        <v>72</v>
      </c>
      <c r="I1812" t="s">
        <v>923</v>
      </c>
      <c r="J1812" t="s">
        <v>132</v>
      </c>
      <c r="K1812" t="s">
        <v>924</v>
      </c>
      <c r="L1812" t="s">
        <v>925</v>
      </c>
      <c r="M1812" t="s">
        <v>926</v>
      </c>
      <c r="N1812" t="s">
        <v>85</v>
      </c>
      <c r="O1812" t="s">
        <v>199</v>
      </c>
      <c r="P1812">
        <v>15556.01725827884</v>
      </c>
      <c r="Q1812" t="s">
        <v>927</v>
      </c>
      <c r="R1812" t="s">
        <v>75</v>
      </c>
      <c r="S1812" t="s">
        <v>155</v>
      </c>
      <c r="T1812" t="s">
        <v>785</v>
      </c>
      <c r="U1812" t="s">
        <v>157</v>
      </c>
      <c r="V1812" t="s">
        <v>157</v>
      </c>
      <c r="W1812" t="s">
        <v>10731</v>
      </c>
      <c r="X1812" t="s">
        <v>10739</v>
      </c>
    </row>
    <row r="1813" spans="1:24">
      <c r="A1813" t="s">
        <v>9</v>
      </c>
      <c r="B1813" t="s">
        <v>14</v>
      </c>
      <c r="C1813" t="s">
        <v>14</v>
      </c>
      <c r="D1813" t="s">
        <v>117</v>
      </c>
      <c r="E1813" t="s">
        <v>118</v>
      </c>
      <c r="F1813" s="54">
        <v>41579</v>
      </c>
      <c r="G1813" t="s">
        <v>72</v>
      </c>
      <c r="I1813" t="s">
        <v>923</v>
      </c>
      <c r="J1813" t="s">
        <v>132</v>
      </c>
      <c r="K1813" t="s">
        <v>924</v>
      </c>
      <c r="L1813" t="s">
        <v>925</v>
      </c>
      <c r="M1813" t="s">
        <v>926</v>
      </c>
      <c r="N1813" t="s">
        <v>85</v>
      </c>
      <c r="O1813" t="s">
        <v>199</v>
      </c>
      <c r="P1813">
        <v>4666.8035374825495</v>
      </c>
      <c r="Q1813" t="s">
        <v>927</v>
      </c>
      <c r="R1813" t="s">
        <v>75</v>
      </c>
      <c r="S1813" t="s">
        <v>155</v>
      </c>
      <c r="T1813" t="s">
        <v>785</v>
      </c>
      <c r="U1813" t="s">
        <v>157</v>
      </c>
      <c r="V1813" t="s">
        <v>157</v>
      </c>
      <c r="W1813" t="s">
        <v>10731</v>
      </c>
      <c r="X1813" t="s">
        <v>10739</v>
      </c>
    </row>
    <row r="1814" spans="1:24">
      <c r="A1814" t="s">
        <v>9</v>
      </c>
      <c r="B1814" t="s">
        <v>14</v>
      </c>
      <c r="C1814" t="s">
        <v>14</v>
      </c>
      <c r="D1814" t="s">
        <v>117</v>
      </c>
      <c r="E1814" t="s">
        <v>118</v>
      </c>
      <c r="F1814" s="54">
        <v>41579</v>
      </c>
      <c r="G1814" t="s">
        <v>72</v>
      </c>
      <c r="I1814" t="s">
        <v>923</v>
      </c>
      <c r="J1814" t="s">
        <v>132</v>
      </c>
      <c r="K1814" t="s">
        <v>924</v>
      </c>
      <c r="L1814" t="s">
        <v>925</v>
      </c>
      <c r="M1814" t="s">
        <v>926</v>
      </c>
      <c r="N1814" t="s">
        <v>85</v>
      </c>
      <c r="O1814" t="s">
        <v>199</v>
      </c>
      <c r="P1814">
        <v>4666.8035374825495</v>
      </c>
      <c r="Q1814" t="s">
        <v>927</v>
      </c>
      <c r="R1814" t="s">
        <v>75</v>
      </c>
      <c r="S1814" t="s">
        <v>155</v>
      </c>
      <c r="T1814" t="s">
        <v>785</v>
      </c>
      <c r="U1814" t="s">
        <v>157</v>
      </c>
      <c r="V1814" t="s">
        <v>157</v>
      </c>
      <c r="W1814" t="s">
        <v>10731</v>
      </c>
      <c r="X1814" t="s">
        <v>10739</v>
      </c>
    </row>
    <row r="1815" spans="1:24">
      <c r="A1815" t="s">
        <v>9</v>
      </c>
      <c r="B1815" t="s">
        <v>14</v>
      </c>
      <c r="C1815" t="s">
        <v>14</v>
      </c>
      <c r="D1815" t="s">
        <v>117</v>
      </c>
      <c r="E1815" t="s">
        <v>118</v>
      </c>
      <c r="F1815" s="54">
        <v>41579</v>
      </c>
      <c r="G1815" t="s">
        <v>72</v>
      </c>
      <c r="H1815" t="s">
        <v>999</v>
      </c>
      <c r="I1815" t="s">
        <v>1000</v>
      </c>
      <c r="J1815" t="s">
        <v>132</v>
      </c>
      <c r="K1815" t="s">
        <v>1001</v>
      </c>
      <c r="L1815" t="s">
        <v>1002</v>
      </c>
      <c r="M1815" t="s">
        <v>1003</v>
      </c>
      <c r="N1815" t="s">
        <v>85</v>
      </c>
      <c r="O1815" t="s">
        <v>199</v>
      </c>
      <c r="P1815">
        <v>1400.1300000000017</v>
      </c>
      <c r="Q1815" t="s">
        <v>1005</v>
      </c>
      <c r="R1815" t="s">
        <v>75</v>
      </c>
      <c r="S1815" t="s">
        <v>170</v>
      </c>
      <c r="T1815" t="s">
        <v>178</v>
      </c>
      <c r="U1815" t="s">
        <v>179</v>
      </c>
      <c r="V1815" t="s">
        <v>180</v>
      </c>
      <c r="W1815" t="s">
        <v>10731</v>
      </c>
      <c r="X1815" t="s">
        <v>10739</v>
      </c>
    </row>
    <row r="1816" spans="1:24">
      <c r="A1816" t="s">
        <v>9</v>
      </c>
      <c r="B1816" t="s">
        <v>14</v>
      </c>
      <c r="C1816" t="s">
        <v>14</v>
      </c>
      <c r="D1816" t="s">
        <v>117</v>
      </c>
      <c r="E1816" t="s">
        <v>118</v>
      </c>
      <c r="F1816" s="54">
        <v>41579</v>
      </c>
      <c r="G1816" t="s">
        <v>72</v>
      </c>
      <c r="H1816" t="s">
        <v>999</v>
      </c>
      <c r="I1816" t="s">
        <v>1000</v>
      </c>
      <c r="J1816" t="s">
        <v>132</v>
      </c>
      <c r="K1816" t="s">
        <v>1001</v>
      </c>
      <c r="L1816" t="s">
        <v>1002</v>
      </c>
      <c r="M1816" t="s">
        <v>1003</v>
      </c>
      <c r="N1816" t="s">
        <v>85</v>
      </c>
      <c r="O1816" t="s">
        <v>199</v>
      </c>
      <c r="P1816">
        <v>1400.1300000000017</v>
      </c>
      <c r="Q1816" t="s">
        <v>1005</v>
      </c>
      <c r="R1816" t="s">
        <v>75</v>
      </c>
      <c r="S1816" t="s">
        <v>170</v>
      </c>
      <c r="T1816" t="s">
        <v>178</v>
      </c>
      <c r="U1816" t="s">
        <v>179</v>
      </c>
      <c r="V1816" t="s">
        <v>180</v>
      </c>
      <c r="W1816" t="s">
        <v>10731</v>
      </c>
      <c r="X1816" t="s">
        <v>10739</v>
      </c>
    </row>
    <row r="1817" spans="1:24">
      <c r="A1817" t="s">
        <v>9</v>
      </c>
      <c r="B1817" t="s">
        <v>14</v>
      </c>
      <c r="C1817" t="s">
        <v>14</v>
      </c>
      <c r="D1817" t="s">
        <v>117</v>
      </c>
      <c r="E1817" t="s">
        <v>118</v>
      </c>
      <c r="F1817" s="54">
        <v>41579</v>
      </c>
      <c r="G1817" t="s">
        <v>72</v>
      </c>
      <c r="I1817" t="s">
        <v>923</v>
      </c>
      <c r="J1817" t="s">
        <v>132</v>
      </c>
      <c r="K1817" t="s">
        <v>924</v>
      </c>
      <c r="L1817" t="s">
        <v>925</v>
      </c>
      <c r="M1817" t="s">
        <v>926</v>
      </c>
      <c r="N1817" t="s">
        <v>85</v>
      </c>
      <c r="O1817" t="s">
        <v>199</v>
      </c>
      <c r="P1817">
        <v>84261.821649051722</v>
      </c>
      <c r="Q1817" t="s">
        <v>927</v>
      </c>
      <c r="R1817" t="s">
        <v>75</v>
      </c>
      <c r="S1817" t="s">
        <v>155</v>
      </c>
      <c r="T1817" t="s">
        <v>785</v>
      </c>
      <c r="U1817" t="s">
        <v>157</v>
      </c>
      <c r="V1817" t="s">
        <v>157</v>
      </c>
      <c r="W1817" t="s">
        <v>10731</v>
      </c>
      <c r="X1817" t="s">
        <v>10739</v>
      </c>
    </row>
    <row r="1818" spans="1:24">
      <c r="A1818" t="s">
        <v>9</v>
      </c>
      <c r="B1818" t="s">
        <v>14</v>
      </c>
      <c r="C1818" t="s">
        <v>14</v>
      </c>
      <c r="D1818" t="s">
        <v>117</v>
      </c>
      <c r="E1818" t="s">
        <v>118</v>
      </c>
      <c r="F1818" s="54">
        <v>41579</v>
      </c>
      <c r="G1818" t="s">
        <v>72</v>
      </c>
      <c r="H1818" t="s">
        <v>999</v>
      </c>
      <c r="I1818" t="s">
        <v>1000</v>
      </c>
      <c r="J1818" t="s">
        <v>132</v>
      </c>
      <c r="K1818" t="s">
        <v>1001</v>
      </c>
      <c r="L1818" t="s">
        <v>1002</v>
      </c>
      <c r="M1818" t="s">
        <v>1003</v>
      </c>
      <c r="N1818" t="s">
        <v>85</v>
      </c>
      <c r="O1818" t="s">
        <v>199</v>
      </c>
      <c r="P1818">
        <v>1400.1300000000017</v>
      </c>
      <c r="Q1818" t="s">
        <v>1005</v>
      </c>
      <c r="R1818" t="s">
        <v>75</v>
      </c>
      <c r="S1818" t="s">
        <v>170</v>
      </c>
      <c r="T1818" t="s">
        <v>178</v>
      </c>
      <c r="U1818" t="s">
        <v>179</v>
      </c>
      <c r="V1818" t="s">
        <v>180</v>
      </c>
      <c r="W1818" t="s">
        <v>10731</v>
      </c>
      <c r="X1818" t="s">
        <v>10739</v>
      </c>
    </row>
    <row r="1819" spans="1:24">
      <c r="A1819" t="s">
        <v>9</v>
      </c>
      <c r="B1819" t="s">
        <v>14</v>
      </c>
      <c r="C1819" t="s">
        <v>14</v>
      </c>
      <c r="D1819" t="s">
        <v>117</v>
      </c>
      <c r="E1819" t="s">
        <v>118</v>
      </c>
      <c r="F1819" s="54">
        <v>41579</v>
      </c>
      <c r="G1819" t="s">
        <v>290</v>
      </c>
      <c r="I1819" t="s">
        <v>923</v>
      </c>
      <c r="J1819" t="s">
        <v>132</v>
      </c>
      <c r="K1819" t="s">
        <v>924</v>
      </c>
      <c r="L1819" t="s">
        <v>925</v>
      </c>
      <c r="M1819" t="s">
        <v>926</v>
      </c>
      <c r="N1819" t="s">
        <v>85</v>
      </c>
      <c r="O1819" t="s">
        <v>199</v>
      </c>
      <c r="P1819">
        <v>2419.8216268411697</v>
      </c>
      <c r="Q1819" t="s">
        <v>927</v>
      </c>
      <c r="R1819" t="s">
        <v>75</v>
      </c>
      <c r="S1819" t="s">
        <v>155</v>
      </c>
      <c r="T1819" t="s">
        <v>785</v>
      </c>
      <c r="U1819" t="s">
        <v>157</v>
      </c>
      <c r="V1819" t="s">
        <v>157</v>
      </c>
      <c r="W1819" t="s">
        <v>10731</v>
      </c>
      <c r="X1819" t="s">
        <v>10739</v>
      </c>
    </row>
    <row r="1820" spans="1:24">
      <c r="A1820" t="s">
        <v>9</v>
      </c>
      <c r="B1820" t="s">
        <v>14</v>
      </c>
      <c r="C1820" t="s">
        <v>14</v>
      </c>
      <c r="D1820" t="s">
        <v>117</v>
      </c>
      <c r="E1820" t="s">
        <v>118</v>
      </c>
      <c r="F1820" s="54">
        <v>41579</v>
      </c>
      <c r="G1820" t="s">
        <v>290</v>
      </c>
      <c r="I1820" t="s">
        <v>923</v>
      </c>
      <c r="J1820" t="s">
        <v>132</v>
      </c>
      <c r="K1820" t="s">
        <v>924</v>
      </c>
      <c r="L1820" t="s">
        <v>925</v>
      </c>
      <c r="M1820" t="s">
        <v>926</v>
      </c>
      <c r="N1820" t="s">
        <v>85</v>
      </c>
      <c r="O1820" t="s">
        <v>199</v>
      </c>
      <c r="P1820">
        <v>1037.0710972207944</v>
      </c>
      <c r="Q1820" t="s">
        <v>927</v>
      </c>
      <c r="R1820" t="s">
        <v>75</v>
      </c>
      <c r="S1820" t="s">
        <v>155</v>
      </c>
      <c r="T1820" t="s">
        <v>785</v>
      </c>
      <c r="U1820" t="s">
        <v>157</v>
      </c>
      <c r="V1820" t="s">
        <v>157</v>
      </c>
      <c r="W1820" t="s">
        <v>10731</v>
      </c>
      <c r="X1820" t="s">
        <v>10739</v>
      </c>
    </row>
    <row r="1821" spans="1:24">
      <c r="A1821" t="s">
        <v>9</v>
      </c>
      <c r="B1821" t="s">
        <v>14</v>
      </c>
      <c r="C1821" t="s">
        <v>14</v>
      </c>
      <c r="D1821" t="s">
        <v>117</v>
      </c>
      <c r="E1821" t="s">
        <v>118</v>
      </c>
      <c r="F1821" s="54">
        <v>41579</v>
      </c>
      <c r="G1821" t="s">
        <v>290</v>
      </c>
      <c r="I1821" t="s">
        <v>923</v>
      </c>
      <c r="J1821" t="s">
        <v>132</v>
      </c>
      <c r="K1821" t="s">
        <v>924</v>
      </c>
      <c r="L1821" t="s">
        <v>925</v>
      </c>
      <c r="M1821" t="s">
        <v>926</v>
      </c>
      <c r="N1821" t="s">
        <v>85</v>
      </c>
      <c r="O1821" t="s">
        <v>199</v>
      </c>
      <c r="P1821">
        <v>14691.79407726335</v>
      </c>
      <c r="Q1821" t="s">
        <v>927</v>
      </c>
      <c r="R1821" t="s">
        <v>75</v>
      </c>
      <c r="S1821" t="s">
        <v>155</v>
      </c>
      <c r="T1821" t="s">
        <v>785</v>
      </c>
      <c r="U1821" t="s">
        <v>157</v>
      </c>
      <c r="V1821" t="s">
        <v>157</v>
      </c>
      <c r="W1821" t="s">
        <v>10731</v>
      </c>
      <c r="X1821" t="s">
        <v>10739</v>
      </c>
    </row>
    <row r="1822" spans="1:24">
      <c r="A1822" t="s">
        <v>9</v>
      </c>
      <c r="B1822" t="s">
        <v>14</v>
      </c>
      <c r="C1822" t="s">
        <v>14</v>
      </c>
      <c r="D1822" t="s">
        <v>117</v>
      </c>
      <c r="E1822" t="s">
        <v>118</v>
      </c>
      <c r="F1822" s="54">
        <v>41579</v>
      </c>
      <c r="G1822" t="s">
        <v>290</v>
      </c>
      <c r="H1822" t="s">
        <v>999</v>
      </c>
      <c r="I1822" t="s">
        <v>1000</v>
      </c>
      <c r="J1822" t="s">
        <v>132</v>
      </c>
      <c r="K1822" t="s">
        <v>1001</v>
      </c>
      <c r="L1822" t="s">
        <v>1002</v>
      </c>
      <c r="M1822" t="s">
        <v>1003</v>
      </c>
      <c r="N1822" t="s">
        <v>85</v>
      </c>
      <c r="O1822" t="s">
        <v>199</v>
      </c>
      <c r="P1822">
        <v>140.01000000000013</v>
      </c>
      <c r="Q1822" t="s">
        <v>1005</v>
      </c>
      <c r="R1822" t="s">
        <v>75</v>
      </c>
      <c r="S1822" t="s">
        <v>170</v>
      </c>
      <c r="T1822" t="s">
        <v>178</v>
      </c>
      <c r="U1822" t="s">
        <v>179</v>
      </c>
      <c r="V1822" t="s">
        <v>180</v>
      </c>
      <c r="W1822" t="s">
        <v>10731</v>
      </c>
      <c r="X1822" t="s">
        <v>10739</v>
      </c>
    </row>
    <row r="1823" spans="1:24">
      <c r="A1823" t="s">
        <v>9</v>
      </c>
      <c r="B1823" t="s">
        <v>14</v>
      </c>
      <c r="C1823" t="s">
        <v>14</v>
      </c>
      <c r="D1823" t="s">
        <v>117</v>
      </c>
      <c r="E1823" t="s">
        <v>118</v>
      </c>
      <c r="F1823" s="54">
        <v>41579</v>
      </c>
      <c r="G1823" t="s">
        <v>290</v>
      </c>
      <c r="H1823" t="s">
        <v>999</v>
      </c>
      <c r="I1823" t="s">
        <v>1000</v>
      </c>
      <c r="J1823" t="s">
        <v>132</v>
      </c>
      <c r="K1823" t="s">
        <v>1001</v>
      </c>
      <c r="L1823" t="s">
        <v>1002</v>
      </c>
      <c r="M1823" t="s">
        <v>1003</v>
      </c>
      <c r="N1823" t="s">
        <v>85</v>
      </c>
      <c r="O1823" t="s">
        <v>199</v>
      </c>
      <c r="P1823">
        <v>8400.6700000000092</v>
      </c>
      <c r="Q1823" t="s">
        <v>1005</v>
      </c>
      <c r="R1823" t="s">
        <v>75</v>
      </c>
      <c r="S1823" t="s">
        <v>170</v>
      </c>
      <c r="T1823" t="s">
        <v>178</v>
      </c>
      <c r="U1823" t="s">
        <v>179</v>
      </c>
      <c r="V1823" t="s">
        <v>180</v>
      </c>
      <c r="W1823" t="s">
        <v>10731</v>
      </c>
      <c r="X1823" t="s">
        <v>10739</v>
      </c>
    </row>
    <row r="1824" spans="1:24">
      <c r="A1824" t="s">
        <v>9</v>
      </c>
      <c r="B1824" t="s">
        <v>14</v>
      </c>
      <c r="C1824" t="s">
        <v>14</v>
      </c>
      <c r="D1824" t="s">
        <v>117</v>
      </c>
      <c r="E1824" t="s">
        <v>118</v>
      </c>
      <c r="F1824" s="54">
        <v>41579</v>
      </c>
      <c r="G1824" t="s">
        <v>119</v>
      </c>
      <c r="I1824" t="s">
        <v>923</v>
      </c>
      <c r="J1824" t="s">
        <v>132</v>
      </c>
      <c r="K1824" t="s">
        <v>924</v>
      </c>
      <c r="L1824" t="s">
        <v>925</v>
      </c>
      <c r="M1824" t="s">
        <v>926</v>
      </c>
      <c r="N1824" t="s">
        <v>85</v>
      </c>
      <c r="O1824" t="s">
        <v>199</v>
      </c>
      <c r="P1824">
        <v>12963.388715259931</v>
      </c>
      <c r="Q1824" t="s">
        <v>927</v>
      </c>
      <c r="R1824" t="s">
        <v>75</v>
      </c>
      <c r="S1824" t="s">
        <v>155</v>
      </c>
      <c r="T1824" t="s">
        <v>785</v>
      </c>
      <c r="U1824" t="s">
        <v>157</v>
      </c>
      <c r="V1824" t="s">
        <v>157</v>
      </c>
      <c r="W1824" t="s">
        <v>10731</v>
      </c>
      <c r="X1824" t="s">
        <v>10739</v>
      </c>
    </row>
    <row r="1825" spans="1:24">
      <c r="A1825" t="s">
        <v>9</v>
      </c>
      <c r="B1825" t="s">
        <v>14</v>
      </c>
      <c r="C1825" t="s">
        <v>14</v>
      </c>
      <c r="D1825" t="s">
        <v>117</v>
      </c>
      <c r="E1825" t="s">
        <v>118</v>
      </c>
      <c r="F1825" s="54">
        <v>41579</v>
      </c>
      <c r="G1825" t="s">
        <v>290</v>
      </c>
      <c r="H1825" t="s">
        <v>999</v>
      </c>
      <c r="I1825" t="s">
        <v>1000</v>
      </c>
      <c r="J1825" t="s">
        <v>132</v>
      </c>
      <c r="K1825" t="s">
        <v>1001</v>
      </c>
      <c r="L1825" t="s">
        <v>1002</v>
      </c>
      <c r="M1825" t="s">
        <v>1003</v>
      </c>
      <c r="N1825" t="s">
        <v>85</v>
      </c>
      <c r="O1825" t="s">
        <v>199</v>
      </c>
      <c r="P1825">
        <v>37.380000000000045</v>
      </c>
      <c r="Q1825" t="s">
        <v>1005</v>
      </c>
      <c r="R1825" t="s">
        <v>75</v>
      </c>
      <c r="S1825" t="s">
        <v>170</v>
      </c>
      <c r="T1825" t="s">
        <v>178</v>
      </c>
      <c r="U1825" t="s">
        <v>179</v>
      </c>
      <c r="V1825" t="s">
        <v>180</v>
      </c>
      <c r="W1825" t="s">
        <v>10731</v>
      </c>
      <c r="X1825" t="s">
        <v>10739</v>
      </c>
    </row>
    <row r="1826" spans="1:24">
      <c r="A1826" t="s">
        <v>9</v>
      </c>
      <c r="B1826" t="s">
        <v>14</v>
      </c>
      <c r="C1826" t="s">
        <v>14</v>
      </c>
      <c r="D1826" t="s">
        <v>117</v>
      </c>
      <c r="E1826" t="s">
        <v>118</v>
      </c>
      <c r="F1826" s="54">
        <v>41579</v>
      </c>
      <c r="G1826" t="s">
        <v>290</v>
      </c>
      <c r="H1826" t="s">
        <v>999</v>
      </c>
      <c r="I1826" t="s">
        <v>1000</v>
      </c>
      <c r="J1826" t="s">
        <v>132</v>
      </c>
      <c r="K1826" t="s">
        <v>1001</v>
      </c>
      <c r="L1826" t="s">
        <v>1002</v>
      </c>
      <c r="M1826" t="s">
        <v>1003</v>
      </c>
      <c r="N1826" t="s">
        <v>85</v>
      </c>
      <c r="O1826" t="s">
        <v>199</v>
      </c>
      <c r="P1826">
        <v>8400.6700000000092</v>
      </c>
      <c r="Q1826" t="s">
        <v>1005</v>
      </c>
      <c r="R1826" t="s">
        <v>75</v>
      </c>
      <c r="S1826" t="s">
        <v>170</v>
      </c>
      <c r="T1826" t="s">
        <v>178</v>
      </c>
      <c r="U1826" t="s">
        <v>179</v>
      </c>
      <c r="V1826" t="s">
        <v>180</v>
      </c>
      <c r="W1826" t="s">
        <v>10731</v>
      </c>
      <c r="X1826" t="s">
        <v>10739</v>
      </c>
    </row>
    <row r="1827" spans="1:24">
      <c r="A1827" t="s">
        <v>9</v>
      </c>
      <c r="B1827" t="s">
        <v>14</v>
      </c>
      <c r="C1827" t="s">
        <v>14</v>
      </c>
      <c r="D1827" t="s">
        <v>117</v>
      </c>
      <c r="E1827" t="s">
        <v>118</v>
      </c>
      <c r="F1827" s="54">
        <v>41579</v>
      </c>
      <c r="G1827" t="s">
        <v>290</v>
      </c>
      <c r="H1827" t="s">
        <v>999</v>
      </c>
      <c r="I1827" t="s">
        <v>1000</v>
      </c>
      <c r="J1827" t="s">
        <v>132</v>
      </c>
      <c r="K1827" t="s">
        <v>1001</v>
      </c>
      <c r="L1827" t="s">
        <v>1002</v>
      </c>
      <c r="M1827" t="s">
        <v>1003</v>
      </c>
      <c r="N1827" t="s">
        <v>85</v>
      </c>
      <c r="O1827" t="s">
        <v>199</v>
      </c>
      <c r="P1827">
        <v>37.380000000000045</v>
      </c>
      <c r="Q1827" t="s">
        <v>1005</v>
      </c>
      <c r="R1827" t="s">
        <v>75</v>
      </c>
      <c r="S1827" t="s">
        <v>170</v>
      </c>
      <c r="T1827" t="s">
        <v>178</v>
      </c>
      <c r="U1827" t="s">
        <v>179</v>
      </c>
      <c r="V1827" t="s">
        <v>180</v>
      </c>
      <c r="W1827" t="s">
        <v>10731</v>
      </c>
      <c r="X1827" t="s">
        <v>10739</v>
      </c>
    </row>
    <row r="1828" spans="1:24">
      <c r="A1828" t="s">
        <v>9</v>
      </c>
      <c r="B1828" t="s">
        <v>14</v>
      </c>
      <c r="C1828" t="s">
        <v>14</v>
      </c>
      <c r="D1828" t="s">
        <v>117</v>
      </c>
      <c r="E1828" t="s">
        <v>118</v>
      </c>
      <c r="F1828" s="54">
        <v>41579</v>
      </c>
      <c r="G1828" t="s">
        <v>72</v>
      </c>
      <c r="H1828" t="s">
        <v>999</v>
      </c>
      <c r="I1828" t="s">
        <v>1000</v>
      </c>
      <c r="J1828" t="s">
        <v>132</v>
      </c>
      <c r="K1828" t="s">
        <v>1001</v>
      </c>
      <c r="L1828" t="s">
        <v>1002</v>
      </c>
      <c r="M1828" t="s">
        <v>1003</v>
      </c>
      <c r="N1828" t="s">
        <v>85</v>
      </c>
      <c r="O1828" t="s">
        <v>199</v>
      </c>
      <c r="P1828">
        <v>1400.1300000000017</v>
      </c>
      <c r="Q1828" t="s">
        <v>1005</v>
      </c>
      <c r="R1828" t="s">
        <v>75</v>
      </c>
      <c r="S1828" t="s">
        <v>170</v>
      </c>
      <c r="T1828" t="s">
        <v>178</v>
      </c>
      <c r="U1828" t="s">
        <v>179</v>
      </c>
      <c r="V1828" t="s">
        <v>180</v>
      </c>
      <c r="W1828" t="s">
        <v>10731</v>
      </c>
      <c r="X1828" t="s">
        <v>10739</v>
      </c>
    </row>
    <row r="1829" spans="1:24">
      <c r="A1829" t="s">
        <v>9</v>
      </c>
      <c r="B1829" t="s">
        <v>14</v>
      </c>
      <c r="C1829" t="s">
        <v>14</v>
      </c>
      <c r="D1829" t="s">
        <v>117</v>
      </c>
      <c r="E1829" t="s">
        <v>118</v>
      </c>
      <c r="F1829" s="54">
        <v>41579</v>
      </c>
      <c r="G1829" t="s">
        <v>290</v>
      </c>
      <c r="H1829" t="s">
        <v>999</v>
      </c>
      <c r="I1829" t="s">
        <v>1000</v>
      </c>
      <c r="J1829" t="s">
        <v>132</v>
      </c>
      <c r="K1829" t="s">
        <v>1001</v>
      </c>
      <c r="L1829" t="s">
        <v>1002</v>
      </c>
      <c r="M1829" t="s">
        <v>1003</v>
      </c>
      <c r="N1829" t="s">
        <v>85</v>
      </c>
      <c r="O1829" t="s">
        <v>199</v>
      </c>
      <c r="P1829">
        <v>4200.3400000000047</v>
      </c>
      <c r="Q1829" t="s">
        <v>1005</v>
      </c>
      <c r="R1829" t="s">
        <v>75</v>
      </c>
      <c r="S1829" t="s">
        <v>170</v>
      </c>
      <c r="T1829" t="s">
        <v>178</v>
      </c>
      <c r="U1829" t="s">
        <v>179</v>
      </c>
      <c r="V1829" t="s">
        <v>180</v>
      </c>
      <c r="W1829" t="s">
        <v>10731</v>
      </c>
      <c r="X1829" t="s">
        <v>10739</v>
      </c>
    </row>
    <row r="1830" spans="1:24">
      <c r="A1830" t="s">
        <v>9</v>
      </c>
      <c r="B1830" t="s">
        <v>14</v>
      </c>
      <c r="C1830" t="s">
        <v>14</v>
      </c>
      <c r="D1830" t="s">
        <v>117</v>
      </c>
      <c r="E1830" t="s">
        <v>118</v>
      </c>
      <c r="F1830" s="54">
        <v>41579</v>
      </c>
      <c r="G1830" t="s">
        <v>72</v>
      </c>
      <c r="H1830" t="s">
        <v>999</v>
      </c>
      <c r="I1830" t="s">
        <v>1000</v>
      </c>
      <c r="J1830" t="s">
        <v>132</v>
      </c>
      <c r="K1830" t="s">
        <v>1001</v>
      </c>
      <c r="L1830" t="s">
        <v>1002</v>
      </c>
      <c r="M1830" t="s">
        <v>1003</v>
      </c>
      <c r="N1830" t="s">
        <v>85</v>
      </c>
      <c r="O1830" t="s">
        <v>199</v>
      </c>
      <c r="P1830">
        <v>263.75000000000028</v>
      </c>
      <c r="Q1830" t="s">
        <v>1005</v>
      </c>
      <c r="R1830" t="s">
        <v>75</v>
      </c>
      <c r="S1830" t="s">
        <v>170</v>
      </c>
      <c r="T1830" t="s">
        <v>178</v>
      </c>
      <c r="U1830" t="s">
        <v>179</v>
      </c>
      <c r="V1830" t="s">
        <v>180</v>
      </c>
      <c r="W1830" t="s">
        <v>10731</v>
      </c>
      <c r="X1830" t="s">
        <v>10739</v>
      </c>
    </row>
    <row r="1831" spans="1:24">
      <c r="A1831" t="s">
        <v>9</v>
      </c>
      <c r="B1831" t="s">
        <v>14</v>
      </c>
      <c r="C1831" t="s">
        <v>14</v>
      </c>
      <c r="D1831" t="s">
        <v>117</v>
      </c>
      <c r="E1831" t="s">
        <v>118</v>
      </c>
      <c r="F1831" s="54">
        <v>41579</v>
      </c>
      <c r="G1831" t="s">
        <v>290</v>
      </c>
      <c r="H1831" t="s">
        <v>999</v>
      </c>
      <c r="I1831" t="s">
        <v>1000</v>
      </c>
      <c r="J1831" t="s">
        <v>132</v>
      </c>
      <c r="K1831" t="s">
        <v>1001</v>
      </c>
      <c r="L1831" t="s">
        <v>1002</v>
      </c>
      <c r="M1831" t="s">
        <v>1003</v>
      </c>
      <c r="N1831" t="s">
        <v>85</v>
      </c>
      <c r="O1831" t="s">
        <v>199</v>
      </c>
      <c r="P1831">
        <v>4200.3400000000047</v>
      </c>
      <c r="Q1831" t="s">
        <v>1005</v>
      </c>
      <c r="R1831" t="s">
        <v>75</v>
      </c>
      <c r="S1831" t="s">
        <v>170</v>
      </c>
      <c r="T1831" t="s">
        <v>178</v>
      </c>
      <c r="U1831" t="s">
        <v>179</v>
      </c>
      <c r="V1831" t="s">
        <v>180</v>
      </c>
      <c r="W1831" t="s">
        <v>10731</v>
      </c>
      <c r="X1831" t="s">
        <v>10739</v>
      </c>
    </row>
    <row r="1832" spans="1:24">
      <c r="A1832" t="s">
        <v>9</v>
      </c>
      <c r="B1832" t="s">
        <v>14</v>
      </c>
      <c r="C1832" t="s">
        <v>14</v>
      </c>
      <c r="D1832" t="s">
        <v>117</v>
      </c>
      <c r="E1832" t="s">
        <v>118</v>
      </c>
      <c r="F1832" s="54">
        <v>41579</v>
      </c>
      <c r="G1832" t="s">
        <v>290</v>
      </c>
      <c r="I1832" t="s">
        <v>923</v>
      </c>
      <c r="J1832" t="s">
        <v>132</v>
      </c>
      <c r="K1832" t="s">
        <v>924</v>
      </c>
      <c r="L1832" t="s">
        <v>925</v>
      </c>
      <c r="M1832" t="s">
        <v>926</v>
      </c>
      <c r="N1832" t="s">
        <v>85</v>
      </c>
      <c r="O1832" t="s">
        <v>199</v>
      </c>
      <c r="P1832">
        <v>4321.4029052704054</v>
      </c>
      <c r="Q1832" t="s">
        <v>927</v>
      </c>
      <c r="R1832" t="s">
        <v>75</v>
      </c>
      <c r="S1832" t="s">
        <v>155</v>
      </c>
      <c r="T1832" t="s">
        <v>785</v>
      </c>
      <c r="U1832" t="s">
        <v>157</v>
      </c>
      <c r="V1832" t="s">
        <v>157</v>
      </c>
      <c r="W1832" t="s">
        <v>10731</v>
      </c>
      <c r="X1832" t="s">
        <v>10739</v>
      </c>
    </row>
    <row r="1833" spans="1:24">
      <c r="A1833" t="s">
        <v>9</v>
      </c>
      <c r="B1833" t="s">
        <v>14</v>
      </c>
      <c r="C1833" t="s">
        <v>14</v>
      </c>
      <c r="D1833" t="s">
        <v>117</v>
      </c>
      <c r="E1833" t="s">
        <v>118</v>
      </c>
      <c r="F1833" s="54">
        <v>41579</v>
      </c>
      <c r="G1833" t="s">
        <v>72</v>
      </c>
      <c r="H1833" t="s">
        <v>999</v>
      </c>
      <c r="I1833" t="s">
        <v>1000</v>
      </c>
      <c r="J1833" t="s">
        <v>132</v>
      </c>
      <c r="K1833" t="s">
        <v>1001</v>
      </c>
      <c r="L1833" t="s">
        <v>1002</v>
      </c>
      <c r="M1833" t="s">
        <v>1003</v>
      </c>
      <c r="N1833" t="s">
        <v>85</v>
      </c>
      <c r="O1833" t="s">
        <v>199</v>
      </c>
      <c r="P1833">
        <v>105000.00000000012</v>
      </c>
      <c r="Q1833" t="s">
        <v>1005</v>
      </c>
      <c r="R1833" t="s">
        <v>75</v>
      </c>
      <c r="S1833" t="s">
        <v>170</v>
      </c>
      <c r="T1833" t="s">
        <v>178</v>
      </c>
      <c r="U1833" t="s">
        <v>179</v>
      </c>
      <c r="V1833" t="s">
        <v>180</v>
      </c>
      <c r="W1833" t="s">
        <v>10731</v>
      </c>
      <c r="X1833" t="s">
        <v>10739</v>
      </c>
    </row>
    <row r="1834" spans="1:24">
      <c r="A1834" t="s">
        <v>9</v>
      </c>
      <c r="B1834" t="s">
        <v>14</v>
      </c>
      <c r="C1834" t="s">
        <v>14</v>
      </c>
      <c r="D1834" t="s">
        <v>117</v>
      </c>
      <c r="E1834" t="s">
        <v>118</v>
      </c>
      <c r="F1834" s="54">
        <v>41579</v>
      </c>
      <c r="G1834" t="s">
        <v>290</v>
      </c>
      <c r="I1834" t="s">
        <v>923</v>
      </c>
      <c r="J1834" t="s">
        <v>132</v>
      </c>
      <c r="K1834" t="s">
        <v>924</v>
      </c>
      <c r="L1834" t="s">
        <v>925</v>
      </c>
      <c r="M1834" t="s">
        <v>926</v>
      </c>
      <c r="N1834" t="s">
        <v>85</v>
      </c>
      <c r="O1834" t="s">
        <v>199</v>
      </c>
      <c r="P1834">
        <v>241.99856269514268</v>
      </c>
      <c r="Q1834" t="s">
        <v>927</v>
      </c>
      <c r="R1834" t="s">
        <v>75</v>
      </c>
      <c r="S1834" t="s">
        <v>155</v>
      </c>
      <c r="T1834" t="s">
        <v>785</v>
      </c>
      <c r="U1834" t="s">
        <v>157</v>
      </c>
      <c r="V1834" t="s">
        <v>157</v>
      </c>
      <c r="W1834" t="s">
        <v>10731</v>
      </c>
      <c r="X1834" t="s">
        <v>10739</v>
      </c>
    </row>
    <row r="1835" spans="1:24">
      <c r="A1835" t="s">
        <v>9</v>
      </c>
      <c r="B1835" t="s">
        <v>14</v>
      </c>
      <c r="C1835" t="s">
        <v>14</v>
      </c>
      <c r="D1835" t="s">
        <v>117</v>
      </c>
      <c r="E1835" t="s">
        <v>118</v>
      </c>
      <c r="F1835" s="54">
        <v>41579</v>
      </c>
      <c r="G1835" t="s">
        <v>290</v>
      </c>
      <c r="I1835" t="s">
        <v>923</v>
      </c>
      <c r="J1835" t="s">
        <v>132</v>
      </c>
      <c r="K1835" t="s">
        <v>924</v>
      </c>
      <c r="L1835" t="s">
        <v>925</v>
      </c>
      <c r="M1835" t="s">
        <v>926</v>
      </c>
      <c r="N1835" t="s">
        <v>85</v>
      </c>
      <c r="O1835" t="s">
        <v>199</v>
      </c>
      <c r="P1835">
        <v>10370.678172185893</v>
      </c>
      <c r="Q1835" t="s">
        <v>927</v>
      </c>
      <c r="R1835" t="s">
        <v>75</v>
      </c>
      <c r="S1835" t="s">
        <v>155</v>
      </c>
      <c r="T1835" t="s">
        <v>785</v>
      </c>
      <c r="U1835" t="s">
        <v>157</v>
      </c>
      <c r="V1835" t="s">
        <v>157</v>
      </c>
      <c r="W1835" t="s">
        <v>10731</v>
      </c>
      <c r="X1835" t="s">
        <v>10739</v>
      </c>
    </row>
    <row r="1836" spans="1:24">
      <c r="A1836" t="s">
        <v>9</v>
      </c>
      <c r="B1836" t="s">
        <v>14</v>
      </c>
      <c r="C1836" t="s">
        <v>14</v>
      </c>
      <c r="D1836" t="s">
        <v>117</v>
      </c>
      <c r="E1836" t="s">
        <v>118</v>
      </c>
      <c r="F1836" s="54">
        <v>41579</v>
      </c>
      <c r="G1836" t="s">
        <v>72</v>
      </c>
      <c r="H1836" t="s">
        <v>999</v>
      </c>
      <c r="I1836" t="s">
        <v>1000</v>
      </c>
      <c r="J1836" t="s">
        <v>132</v>
      </c>
      <c r="K1836" t="s">
        <v>1001</v>
      </c>
      <c r="L1836" t="s">
        <v>1002</v>
      </c>
      <c r="M1836" t="s">
        <v>1003</v>
      </c>
      <c r="N1836" t="s">
        <v>85</v>
      </c>
      <c r="O1836" t="s">
        <v>199</v>
      </c>
      <c r="P1836">
        <v>4762.5000000000055</v>
      </c>
      <c r="Q1836" t="s">
        <v>1005</v>
      </c>
      <c r="R1836" t="s">
        <v>75</v>
      </c>
      <c r="S1836" t="s">
        <v>170</v>
      </c>
      <c r="T1836" t="s">
        <v>178</v>
      </c>
      <c r="U1836" t="s">
        <v>179</v>
      </c>
      <c r="V1836" t="s">
        <v>180</v>
      </c>
      <c r="W1836" t="s">
        <v>10731</v>
      </c>
      <c r="X1836" t="s">
        <v>10739</v>
      </c>
    </row>
    <row r="1837" spans="1:24">
      <c r="A1837" t="s">
        <v>9</v>
      </c>
      <c r="B1837" t="s">
        <v>14</v>
      </c>
      <c r="C1837" t="s">
        <v>14</v>
      </c>
      <c r="D1837" t="s">
        <v>117</v>
      </c>
      <c r="E1837" t="s">
        <v>118</v>
      </c>
      <c r="F1837" s="54">
        <v>41579</v>
      </c>
      <c r="G1837" t="s">
        <v>290</v>
      </c>
      <c r="I1837" t="s">
        <v>923</v>
      </c>
      <c r="J1837" t="s">
        <v>132</v>
      </c>
      <c r="K1837" t="s">
        <v>924</v>
      </c>
      <c r="L1837" t="s">
        <v>925</v>
      </c>
      <c r="M1837" t="s">
        <v>926</v>
      </c>
      <c r="N1837" t="s">
        <v>85</v>
      </c>
      <c r="O1837" t="s">
        <v>199</v>
      </c>
      <c r="P1837">
        <v>6913.9166482121345</v>
      </c>
      <c r="Q1837" t="s">
        <v>927</v>
      </c>
      <c r="R1837" t="s">
        <v>75</v>
      </c>
      <c r="S1837" t="s">
        <v>155</v>
      </c>
      <c r="T1837" t="s">
        <v>785</v>
      </c>
      <c r="U1837" t="s">
        <v>157</v>
      </c>
      <c r="V1837" t="s">
        <v>157</v>
      </c>
      <c r="W1837" t="s">
        <v>10731</v>
      </c>
      <c r="X1837" t="s">
        <v>10739</v>
      </c>
    </row>
    <row r="1838" spans="1:24">
      <c r="A1838" t="s">
        <v>9</v>
      </c>
      <c r="B1838" t="s">
        <v>14</v>
      </c>
      <c r="C1838" t="s">
        <v>14</v>
      </c>
      <c r="D1838" t="s">
        <v>117</v>
      </c>
      <c r="E1838" t="s">
        <v>118</v>
      </c>
      <c r="F1838" s="54">
        <v>41579</v>
      </c>
      <c r="G1838" t="s">
        <v>72</v>
      </c>
      <c r="H1838" t="s">
        <v>999</v>
      </c>
      <c r="I1838" t="s">
        <v>1000</v>
      </c>
      <c r="J1838" t="s">
        <v>132</v>
      </c>
      <c r="K1838" t="s">
        <v>1001</v>
      </c>
      <c r="L1838" t="s">
        <v>1002</v>
      </c>
      <c r="M1838" t="s">
        <v>1003</v>
      </c>
      <c r="N1838" t="s">
        <v>85</v>
      </c>
      <c r="O1838" t="s">
        <v>199</v>
      </c>
      <c r="P1838">
        <v>1721.2500000000018</v>
      </c>
      <c r="Q1838" t="s">
        <v>1005</v>
      </c>
      <c r="R1838" t="s">
        <v>75</v>
      </c>
      <c r="S1838" t="s">
        <v>170</v>
      </c>
      <c r="T1838" t="s">
        <v>178</v>
      </c>
      <c r="U1838" t="s">
        <v>179</v>
      </c>
      <c r="V1838" t="s">
        <v>180</v>
      </c>
      <c r="W1838" t="s">
        <v>10731</v>
      </c>
      <c r="X1838" t="s">
        <v>10739</v>
      </c>
    </row>
    <row r="1839" spans="1:24">
      <c r="A1839" t="s">
        <v>9</v>
      </c>
      <c r="B1839" t="s">
        <v>14</v>
      </c>
      <c r="C1839" t="s">
        <v>14</v>
      </c>
      <c r="D1839" t="s">
        <v>117</v>
      </c>
      <c r="E1839" t="s">
        <v>118</v>
      </c>
      <c r="F1839" s="54">
        <v>41579</v>
      </c>
      <c r="G1839" t="s">
        <v>290</v>
      </c>
      <c r="I1839" t="s">
        <v>923</v>
      </c>
      <c r="J1839" t="s">
        <v>132</v>
      </c>
      <c r="K1839" t="s">
        <v>924</v>
      </c>
      <c r="L1839" t="s">
        <v>925</v>
      </c>
      <c r="M1839" t="s">
        <v>926</v>
      </c>
      <c r="N1839" t="s">
        <v>85</v>
      </c>
      <c r="O1839" t="s">
        <v>199</v>
      </c>
      <c r="P1839">
        <v>3456.8927240619646</v>
      </c>
      <c r="Q1839" t="s">
        <v>927</v>
      </c>
      <c r="R1839" t="s">
        <v>75</v>
      </c>
      <c r="S1839" t="s">
        <v>155</v>
      </c>
      <c r="T1839" t="s">
        <v>785</v>
      </c>
      <c r="U1839" t="s">
        <v>157</v>
      </c>
      <c r="V1839" t="s">
        <v>157</v>
      </c>
      <c r="W1839" t="s">
        <v>10731</v>
      </c>
      <c r="X1839" t="s">
        <v>10739</v>
      </c>
    </row>
    <row r="1840" spans="1:24">
      <c r="A1840" t="s">
        <v>9</v>
      </c>
      <c r="B1840" t="s">
        <v>14</v>
      </c>
      <c r="C1840" t="s">
        <v>14</v>
      </c>
      <c r="D1840" t="s">
        <v>117</v>
      </c>
      <c r="E1840" t="s">
        <v>118</v>
      </c>
      <c r="F1840" s="54">
        <v>41579</v>
      </c>
      <c r="G1840" t="s">
        <v>72</v>
      </c>
      <c r="H1840" t="s">
        <v>999</v>
      </c>
      <c r="I1840" t="s">
        <v>1000</v>
      </c>
      <c r="J1840" t="s">
        <v>132</v>
      </c>
      <c r="K1840" t="s">
        <v>1001</v>
      </c>
      <c r="L1840" t="s">
        <v>1002</v>
      </c>
      <c r="M1840" t="s">
        <v>1003</v>
      </c>
      <c r="N1840" t="s">
        <v>85</v>
      </c>
      <c r="O1840" t="s">
        <v>199</v>
      </c>
      <c r="P1840">
        <v>4667.0500000000056</v>
      </c>
      <c r="Q1840" t="s">
        <v>1005</v>
      </c>
      <c r="R1840" t="s">
        <v>75</v>
      </c>
      <c r="S1840" t="s">
        <v>170</v>
      </c>
      <c r="T1840" t="s">
        <v>178</v>
      </c>
      <c r="U1840" t="s">
        <v>179</v>
      </c>
      <c r="V1840" t="s">
        <v>180</v>
      </c>
      <c r="W1840" t="s">
        <v>10731</v>
      </c>
      <c r="X1840" t="s">
        <v>10739</v>
      </c>
    </row>
    <row r="1841" spans="1:24">
      <c r="A1841" t="s">
        <v>9</v>
      </c>
      <c r="B1841" t="s">
        <v>14</v>
      </c>
      <c r="C1841" t="s">
        <v>14</v>
      </c>
      <c r="D1841" t="s">
        <v>117</v>
      </c>
      <c r="E1841" t="s">
        <v>118</v>
      </c>
      <c r="F1841" s="54">
        <v>41579</v>
      </c>
      <c r="G1841" t="s">
        <v>290</v>
      </c>
      <c r="I1841" t="s">
        <v>923</v>
      </c>
      <c r="J1841" t="s">
        <v>132</v>
      </c>
      <c r="K1841" t="s">
        <v>924</v>
      </c>
      <c r="L1841" t="s">
        <v>925</v>
      </c>
      <c r="M1841" t="s">
        <v>926</v>
      </c>
      <c r="N1841" t="s">
        <v>85</v>
      </c>
      <c r="O1841" t="s">
        <v>199</v>
      </c>
      <c r="P1841">
        <v>691.42446484326479</v>
      </c>
      <c r="Q1841" t="s">
        <v>927</v>
      </c>
      <c r="R1841" t="s">
        <v>75</v>
      </c>
      <c r="S1841" t="s">
        <v>155</v>
      </c>
      <c r="T1841" t="s">
        <v>785</v>
      </c>
      <c r="U1841" t="s">
        <v>157</v>
      </c>
      <c r="V1841" t="s">
        <v>157</v>
      </c>
      <c r="W1841" t="s">
        <v>10731</v>
      </c>
      <c r="X1841" t="s">
        <v>10739</v>
      </c>
    </row>
    <row r="1842" spans="1:24">
      <c r="A1842" t="s">
        <v>9</v>
      </c>
      <c r="B1842" t="s">
        <v>14</v>
      </c>
      <c r="C1842" t="s">
        <v>14</v>
      </c>
      <c r="D1842" t="s">
        <v>117</v>
      </c>
      <c r="E1842" t="s">
        <v>118</v>
      </c>
      <c r="F1842" s="54">
        <v>41579</v>
      </c>
      <c r="G1842" t="s">
        <v>290</v>
      </c>
      <c r="I1842" t="s">
        <v>923</v>
      </c>
      <c r="J1842" t="s">
        <v>132</v>
      </c>
      <c r="K1842" t="s">
        <v>924</v>
      </c>
      <c r="L1842" t="s">
        <v>925</v>
      </c>
      <c r="M1842" t="s">
        <v>926</v>
      </c>
      <c r="N1842" t="s">
        <v>85</v>
      </c>
      <c r="O1842" t="s">
        <v>199</v>
      </c>
      <c r="P1842">
        <v>8641.9858099895246</v>
      </c>
      <c r="Q1842" t="s">
        <v>927</v>
      </c>
      <c r="R1842" t="s">
        <v>75</v>
      </c>
      <c r="S1842" t="s">
        <v>155</v>
      </c>
      <c r="T1842" t="s">
        <v>785</v>
      </c>
      <c r="U1842" t="s">
        <v>157</v>
      </c>
      <c r="V1842" t="s">
        <v>157</v>
      </c>
      <c r="W1842" t="s">
        <v>10731</v>
      </c>
      <c r="X1842" t="s">
        <v>10739</v>
      </c>
    </row>
    <row r="1843" spans="1:24">
      <c r="A1843" t="s">
        <v>9</v>
      </c>
      <c r="B1843" t="s">
        <v>14</v>
      </c>
      <c r="C1843" t="s">
        <v>14</v>
      </c>
      <c r="D1843" t="s">
        <v>117</v>
      </c>
      <c r="E1843" t="s">
        <v>118</v>
      </c>
      <c r="F1843" s="54">
        <v>41579</v>
      </c>
      <c r="G1843" t="s">
        <v>72</v>
      </c>
      <c r="I1843" t="s">
        <v>923</v>
      </c>
      <c r="J1843" t="s">
        <v>132</v>
      </c>
      <c r="K1843" t="s">
        <v>924</v>
      </c>
      <c r="L1843" t="s">
        <v>925</v>
      </c>
      <c r="M1843" t="s">
        <v>926</v>
      </c>
      <c r="N1843" t="s">
        <v>85</v>
      </c>
      <c r="O1843" t="s">
        <v>199</v>
      </c>
      <c r="P1843">
        <v>20741.356344371787</v>
      </c>
      <c r="Q1843" t="s">
        <v>927</v>
      </c>
      <c r="R1843" t="s">
        <v>75</v>
      </c>
      <c r="S1843" t="s">
        <v>155</v>
      </c>
      <c r="T1843" t="s">
        <v>785</v>
      </c>
      <c r="U1843" t="s">
        <v>157</v>
      </c>
      <c r="V1843" t="s">
        <v>157</v>
      </c>
      <c r="W1843" t="s">
        <v>10731</v>
      </c>
      <c r="X1843" t="s">
        <v>10739</v>
      </c>
    </row>
    <row r="1844" spans="1:24">
      <c r="A1844" t="s">
        <v>9</v>
      </c>
      <c r="B1844" t="s">
        <v>14</v>
      </c>
      <c r="C1844" t="s">
        <v>14</v>
      </c>
      <c r="D1844" t="s">
        <v>117</v>
      </c>
      <c r="E1844" t="s">
        <v>118</v>
      </c>
      <c r="F1844" s="54">
        <v>41579</v>
      </c>
      <c r="G1844" t="s">
        <v>290</v>
      </c>
      <c r="I1844" t="s">
        <v>923</v>
      </c>
      <c r="J1844" t="s">
        <v>132</v>
      </c>
      <c r="K1844" t="s">
        <v>924</v>
      </c>
      <c r="L1844" t="s">
        <v>925</v>
      </c>
      <c r="M1844" t="s">
        <v>926</v>
      </c>
      <c r="N1844" t="s">
        <v>85</v>
      </c>
      <c r="O1844" t="s">
        <v>199</v>
      </c>
      <c r="P1844">
        <v>2160.7014526352027</v>
      </c>
      <c r="Q1844" t="s">
        <v>927</v>
      </c>
      <c r="R1844" t="s">
        <v>75</v>
      </c>
      <c r="S1844" t="s">
        <v>155</v>
      </c>
      <c r="T1844" t="s">
        <v>785</v>
      </c>
      <c r="U1844" t="s">
        <v>157</v>
      </c>
      <c r="V1844" t="s">
        <v>157</v>
      </c>
      <c r="W1844" t="s">
        <v>10731</v>
      </c>
      <c r="X1844" t="s">
        <v>10739</v>
      </c>
    </row>
    <row r="1845" spans="1:24">
      <c r="A1845" t="s">
        <v>9</v>
      </c>
      <c r="B1845" t="s">
        <v>14</v>
      </c>
      <c r="C1845" t="s">
        <v>14</v>
      </c>
      <c r="D1845" t="s">
        <v>117</v>
      </c>
      <c r="E1845" t="s">
        <v>118</v>
      </c>
      <c r="F1845" s="54">
        <v>41579</v>
      </c>
      <c r="G1845" t="s">
        <v>72</v>
      </c>
      <c r="I1845" t="s">
        <v>923</v>
      </c>
      <c r="J1845" t="s">
        <v>132</v>
      </c>
      <c r="K1845" t="s">
        <v>924</v>
      </c>
      <c r="L1845" t="s">
        <v>925</v>
      </c>
      <c r="M1845" t="s">
        <v>926</v>
      </c>
      <c r="N1845" t="s">
        <v>85</v>
      </c>
      <c r="O1845" t="s">
        <v>199</v>
      </c>
      <c r="P1845">
        <v>10370.678172185893</v>
      </c>
      <c r="Q1845" t="s">
        <v>927</v>
      </c>
      <c r="R1845" t="s">
        <v>75</v>
      </c>
      <c r="S1845" t="s">
        <v>155</v>
      </c>
      <c r="T1845" t="s">
        <v>785</v>
      </c>
      <c r="U1845" t="s">
        <v>157</v>
      </c>
      <c r="V1845" t="s">
        <v>157</v>
      </c>
      <c r="W1845" t="s">
        <v>10731</v>
      </c>
      <c r="X1845" t="s">
        <v>10739</v>
      </c>
    </row>
    <row r="1846" spans="1:24">
      <c r="A1846" t="s">
        <v>9</v>
      </c>
      <c r="B1846" t="s">
        <v>14</v>
      </c>
      <c r="C1846" t="s">
        <v>14</v>
      </c>
      <c r="D1846" t="s">
        <v>117</v>
      </c>
      <c r="E1846" t="s">
        <v>118</v>
      </c>
      <c r="F1846" s="54">
        <v>41579</v>
      </c>
      <c r="G1846" t="s">
        <v>72</v>
      </c>
      <c r="I1846" t="s">
        <v>923</v>
      </c>
      <c r="J1846" t="s">
        <v>132</v>
      </c>
      <c r="K1846" t="s">
        <v>924</v>
      </c>
      <c r="L1846" t="s">
        <v>925</v>
      </c>
      <c r="M1846" t="s">
        <v>926</v>
      </c>
      <c r="N1846" t="s">
        <v>85</v>
      </c>
      <c r="O1846" t="s">
        <v>199</v>
      </c>
      <c r="P1846">
        <v>1728.4463620309823</v>
      </c>
      <c r="Q1846" t="s">
        <v>927</v>
      </c>
      <c r="R1846" t="s">
        <v>75</v>
      </c>
      <c r="S1846" t="s">
        <v>155</v>
      </c>
      <c r="T1846" t="s">
        <v>785</v>
      </c>
      <c r="U1846" t="s">
        <v>157</v>
      </c>
      <c r="V1846" t="s">
        <v>157</v>
      </c>
      <c r="W1846" t="s">
        <v>10731</v>
      </c>
      <c r="X1846" t="s">
        <v>10739</v>
      </c>
    </row>
    <row r="1847" spans="1:24">
      <c r="A1847" t="s">
        <v>9</v>
      </c>
      <c r="B1847" t="s">
        <v>14</v>
      </c>
      <c r="C1847" t="s">
        <v>14</v>
      </c>
      <c r="D1847" t="s">
        <v>117</v>
      </c>
      <c r="E1847" t="s">
        <v>118</v>
      </c>
      <c r="F1847" s="54">
        <v>41579</v>
      </c>
      <c r="G1847" t="s">
        <v>72</v>
      </c>
      <c r="I1847" t="s">
        <v>923</v>
      </c>
      <c r="J1847" t="s">
        <v>132</v>
      </c>
      <c r="K1847" t="s">
        <v>924</v>
      </c>
      <c r="L1847" t="s">
        <v>925</v>
      </c>
      <c r="M1847" t="s">
        <v>926</v>
      </c>
      <c r="N1847" t="s">
        <v>85</v>
      </c>
      <c r="O1847" t="s">
        <v>199</v>
      </c>
      <c r="P1847">
        <v>4969.2033407853232</v>
      </c>
      <c r="Q1847" t="s">
        <v>927</v>
      </c>
      <c r="R1847" t="s">
        <v>75</v>
      </c>
      <c r="S1847" t="s">
        <v>155</v>
      </c>
      <c r="T1847" t="s">
        <v>785</v>
      </c>
      <c r="U1847" t="s">
        <v>157</v>
      </c>
      <c r="V1847" t="s">
        <v>157</v>
      </c>
      <c r="W1847" t="s">
        <v>10731</v>
      </c>
      <c r="X1847" t="s">
        <v>10739</v>
      </c>
    </row>
    <row r="1848" spans="1:24">
      <c r="A1848" t="s">
        <v>9</v>
      </c>
      <c r="B1848" t="s">
        <v>14</v>
      </c>
      <c r="C1848" t="s">
        <v>14</v>
      </c>
      <c r="D1848" t="s">
        <v>117</v>
      </c>
      <c r="E1848" t="s">
        <v>118</v>
      </c>
      <c r="F1848" s="54">
        <v>41579</v>
      </c>
      <c r="G1848" t="s">
        <v>125</v>
      </c>
      <c r="H1848" t="s">
        <v>999</v>
      </c>
      <c r="I1848" t="s">
        <v>1000</v>
      </c>
      <c r="J1848" t="s">
        <v>132</v>
      </c>
      <c r="K1848" t="s">
        <v>1001</v>
      </c>
      <c r="L1848" t="s">
        <v>1002</v>
      </c>
      <c r="M1848" t="s">
        <v>1003</v>
      </c>
      <c r="N1848" t="s">
        <v>85</v>
      </c>
      <c r="O1848" t="s">
        <v>199</v>
      </c>
      <c r="P1848">
        <v>200685.00000000023</v>
      </c>
      <c r="Q1848" t="s">
        <v>1005</v>
      </c>
      <c r="R1848" t="s">
        <v>75</v>
      </c>
      <c r="S1848" t="s">
        <v>170</v>
      </c>
      <c r="T1848" t="s">
        <v>178</v>
      </c>
      <c r="U1848" t="s">
        <v>179</v>
      </c>
      <c r="V1848" t="s">
        <v>180</v>
      </c>
      <c r="W1848" t="s">
        <v>10731</v>
      </c>
      <c r="X1848" t="s">
        <v>10739</v>
      </c>
    </row>
    <row r="1849" spans="1:24">
      <c r="A1849" t="s">
        <v>9</v>
      </c>
      <c r="B1849" t="s">
        <v>14</v>
      </c>
      <c r="C1849" t="s">
        <v>14</v>
      </c>
      <c r="D1849" t="s">
        <v>117</v>
      </c>
      <c r="E1849" t="s">
        <v>118</v>
      </c>
      <c r="F1849" s="54">
        <v>41579</v>
      </c>
      <c r="G1849" t="s">
        <v>125</v>
      </c>
      <c r="H1849" t="s">
        <v>999</v>
      </c>
      <c r="I1849" t="s">
        <v>1000</v>
      </c>
      <c r="J1849" t="s">
        <v>132</v>
      </c>
      <c r="K1849" t="s">
        <v>1001</v>
      </c>
      <c r="L1849" t="s">
        <v>1002</v>
      </c>
      <c r="M1849" t="s">
        <v>1003</v>
      </c>
      <c r="N1849" t="s">
        <v>85</v>
      </c>
      <c r="O1849" t="s">
        <v>199</v>
      </c>
      <c r="P1849">
        <v>13721.130000000014</v>
      </c>
      <c r="Q1849" t="s">
        <v>1005</v>
      </c>
      <c r="R1849" t="s">
        <v>75</v>
      </c>
      <c r="S1849" t="s">
        <v>170</v>
      </c>
      <c r="T1849" t="s">
        <v>178</v>
      </c>
      <c r="U1849" t="s">
        <v>179</v>
      </c>
      <c r="V1849" t="s">
        <v>180</v>
      </c>
      <c r="W1849" t="s">
        <v>10731</v>
      </c>
      <c r="X1849" t="s">
        <v>10739</v>
      </c>
    </row>
    <row r="1850" spans="1:24">
      <c r="A1850" t="s">
        <v>9</v>
      </c>
      <c r="B1850" t="s">
        <v>14</v>
      </c>
      <c r="C1850" t="s">
        <v>14</v>
      </c>
      <c r="D1850" t="s">
        <v>117</v>
      </c>
      <c r="E1850" t="s">
        <v>118</v>
      </c>
      <c r="F1850" s="54">
        <v>41579</v>
      </c>
      <c r="G1850" t="s">
        <v>72</v>
      </c>
      <c r="I1850" t="s">
        <v>923</v>
      </c>
      <c r="J1850" t="s">
        <v>132</v>
      </c>
      <c r="K1850" t="s">
        <v>924</v>
      </c>
      <c r="L1850" t="s">
        <v>925</v>
      </c>
      <c r="M1850" t="s">
        <v>926</v>
      </c>
      <c r="N1850" t="s">
        <v>85</v>
      </c>
      <c r="O1850" t="s">
        <v>199</v>
      </c>
      <c r="P1850">
        <v>164.20511039476256</v>
      </c>
      <c r="Q1850" t="s">
        <v>927</v>
      </c>
      <c r="R1850" t="s">
        <v>75</v>
      </c>
      <c r="S1850" t="s">
        <v>155</v>
      </c>
      <c r="T1850" t="s">
        <v>785</v>
      </c>
      <c r="U1850" t="s">
        <v>157</v>
      </c>
      <c r="V1850" t="s">
        <v>157</v>
      </c>
      <c r="W1850" t="s">
        <v>10731</v>
      </c>
      <c r="X1850" t="s">
        <v>10739</v>
      </c>
    </row>
    <row r="1851" spans="1:24">
      <c r="A1851" t="s">
        <v>9</v>
      </c>
      <c r="B1851" t="s">
        <v>14</v>
      </c>
      <c r="C1851" t="s">
        <v>14</v>
      </c>
      <c r="D1851" t="s">
        <v>117</v>
      </c>
      <c r="E1851" t="s">
        <v>118</v>
      </c>
      <c r="F1851" s="54">
        <v>41579</v>
      </c>
      <c r="G1851" t="s">
        <v>125</v>
      </c>
      <c r="H1851" t="s">
        <v>999</v>
      </c>
      <c r="I1851" t="s">
        <v>1000</v>
      </c>
      <c r="J1851" t="s">
        <v>132</v>
      </c>
      <c r="K1851" t="s">
        <v>1001</v>
      </c>
      <c r="L1851" t="s">
        <v>1002</v>
      </c>
      <c r="M1851" t="s">
        <v>1003</v>
      </c>
      <c r="N1851" t="s">
        <v>85</v>
      </c>
      <c r="O1851" t="s">
        <v>199</v>
      </c>
      <c r="P1851">
        <v>891.00000000000102</v>
      </c>
      <c r="Q1851" t="s">
        <v>1005</v>
      </c>
      <c r="R1851" t="s">
        <v>75</v>
      </c>
      <c r="S1851" t="s">
        <v>170</v>
      </c>
      <c r="T1851" t="s">
        <v>178</v>
      </c>
      <c r="U1851" t="s">
        <v>179</v>
      </c>
      <c r="V1851" t="s">
        <v>180</v>
      </c>
      <c r="W1851" t="s">
        <v>10731</v>
      </c>
      <c r="X1851" t="s">
        <v>10739</v>
      </c>
    </row>
    <row r="1852" spans="1:24">
      <c r="A1852" t="s">
        <v>9</v>
      </c>
      <c r="B1852" t="s">
        <v>14</v>
      </c>
      <c r="C1852" t="s">
        <v>14</v>
      </c>
      <c r="D1852" t="s">
        <v>117</v>
      </c>
      <c r="E1852" t="s">
        <v>118</v>
      </c>
      <c r="F1852" s="54">
        <v>41579</v>
      </c>
      <c r="G1852" t="s">
        <v>290</v>
      </c>
      <c r="H1852" t="s">
        <v>999</v>
      </c>
      <c r="I1852" t="s">
        <v>1000</v>
      </c>
      <c r="J1852" t="s">
        <v>132</v>
      </c>
      <c r="K1852" t="s">
        <v>1001</v>
      </c>
      <c r="L1852" t="s">
        <v>1002</v>
      </c>
      <c r="M1852" t="s">
        <v>1003</v>
      </c>
      <c r="N1852" t="s">
        <v>85</v>
      </c>
      <c r="O1852" t="s">
        <v>199</v>
      </c>
      <c r="P1852">
        <v>18.640000000000022</v>
      </c>
      <c r="Q1852" t="s">
        <v>1005</v>
      </c>
      <c r="R1852" t="s">
        <v>75</v>
      </c>
      <c r="S1852" t="s">
        <v>170</v>
      </c>
      <c r="T1852" t="s">
        <v>178</v>
      </c>
      <c r="U1852" t="s">
        <v>179</v>
      </c>
      <c r="V1852" t="s">
        <v>180</v>
      </c>
      <c r="W1852" t="s">
        <v>10731</v>
      </c>
      <c r="X1852" t="s">
        <v>10739</v>
      </c>
    </row>
    <row r="1853" spans="1:24">
      <c r="A1853" t="s">
        <v>9</v>
      </c>
      <c r="B1853" t="s">
        <v>14</v>
      </c>
      <c r="C1853" t="s">
        <v>14</v>
      </c>
      <c r="D1853" t="s">
        <v>117</v>
      </c>
      <c r="E1853" t="s">
        <v>118</v>
      </c>
      <c r="F1853" s="54">
        <v>41579</v>
      </c>
      <c r="G1853" t="s">
        <v>72</v>
      </c>
      <c r="I1853" t="s">
        <v>923</v>
      </c>
      <c r="J1853" t="s">
        <v>132</v>
      </c>
      <c r="K1853" t="s">
        <v>924</v>
      </c>
      <c r="L1853" t="s">
        <v>925</v>
      </c>
      <c r="M1853" t="s">
        <v>926</v>
      </c>
      <c r="N1853" t="s">
        <v>85</v>
      </c>
      <c r="O1853" t="s">
        <v>199</v>
      </c>
      <c r="P1853">
        <v>6481.6943576299655</v>
      </c>
      <c r="Q1853" t="s">
        <v>927</v>
      </c>
      <c r="R1853" t="s">
        <v>75</v>
      </c>
      <c r="S1853" t="s">
        <v>155</v>
      </c>
      <c r="T1853" t="s">
        <v>785</v>
      </c>
      <c r="U1853" t="s">
        <v>157</v>
      </c>
      <c r="V1853" t="s">
        <v>157</v>
      </c>
      <c r="W1853" t="s">
        <v>10731</v>
      </c>
      <c r="X1853" t="s">
        <v>10739</v>
      </c>
    </row>
    <row r="1854" spans="1:24">
      <c r="A1854" t="s">
        <v>9</v>
      </c>
      <c r="B1854" t="s">
        <v>14</v>
      </c>
      <c r="C1854" t="s">
        <v>14</v>
      </c>
      <c r="D1854" t="s">
        <v>117</v>
      </c>
      <c r="E1854" t="s">
        <v>118</v>
      </c>
      <c r="F1854" s="54">
        <v>41579</v>
      </c>
      <c r="G1854" t="s">
        <v>290</v>
      </c>
      <c r="H1854" t="s">
        <v>999</v>
      </c>
      <c r="I1854" t="s">
        <v>1000</v>
      </c>
      <c r="J1854" t="s">
        <v>132</v>
      </c>
      <c r="K1854" t="s">
        <v>1001</v>
      </c>
      <c r="L1854" t="s">
        <v>1002</v>
      </c>
      <c r="M1854" t="s">
        <v>1003</v>
      </c>
      <c r="N1854" t="s">
        <v>85</v>
      </c>
      <c r="O1854" t="s">
        <v>199</v>
      </c>
      <c r="P1854">
        <v>372.71000000000038</v>
      </c>
      <c r="Q1854" t="s">
        <v>1005</v>
      </c>
      <c r="R1854" t="s">
        <v>75</v>
      </c>
      <c r="S1854" t="s">
        <v>170</v>
      </c>
      <c r="T1854" t="s">
        <v>178</v>
      </c>
      <c r="U1854" t="s">
        <v>179</v>
      </c>
      <c r="V1854" t="s">
        <v>180</v>
      </c>
      <c r="W1854" t="s">
        <v>10731</v>
      </c>
      <c r="X1854" t="s">
        <v>10739</v>
      </c>
    </row>
    <row r="1855" spans="1:24">
      <c r="A1855" t="s">
        <v>9</v>
      </c>
      <c r="B1855" t="s">
        <v>14</v>
      </c>
      <c r="C1855" t="s">
        <v>14</v>
      </c>
      <c r="D1855" t="s">
        <v>117</v>
      </c>
      <c r="E1855" t="s">
        <v>118</v>
      </c>
      <c r="F1855" s="54">
        <v>41579</v>
      </c>
      <c r="G1855" t="s">
        <v>290</v>
      </c>
      <c r="H1855" t="s">
        <v>999</v>
      </c>
      <c r="I1855" t="s">
        <v>1000</v>
      </c>
      <c r="J1855" t="s">
        <v>132</v>
      </c>
      <c r="K1855" t="s">
        <v>1001</v>
      </c>
      <c r="L1855" t="s">
        <v>1002</v>
      </c>
      <c r="M1855" t="s">
        <v>1003</v>
      </c>
      <c r="N1855" t="s">
        <v>85</v>
      </c>
      <c r="O1855" t="s">
        <v>199</v>
      </c>
      <c r="P1855">
        <v>4200.3400000000047</v>
      </c>
      <c r="Q1855" t="s">
        <v>1005</v>
      </c>
      <c r="R1855" t="s">
        <v>75</v>
      </c>
      <c r="S1855" t="s">
        <v>170</v>
      </c>
      <c r="T1855" t="s">
        <v>178</v>
      </c>
      <c r="U1855" t="s">
        <v>179</v>
      </c>
      <c r="V1855" t="s">
        <v>180</v>
      </c>
      <c r="W1855" t="s">
        <v>10731</v>
      </c>
      <c r="X1855" t="s">
        <v>10739</v>
      </c>
    </row>
    <row r="1856" spans="1:24">
      <c r="A1856" t="s">
        <v>9</v>
      </c>
      <c r="B1856" t="s">
        <v>14</v>
      </c>
      <c r="C1856" t="s">
        <v>14</v>
      </c>
      <c r="D1856" t="s">
        <v>117</v>
      </c>
      <c r="E1856" t="s">
        <v>118</v>
      </c>
      <c r="F1856" s="54">
        <v>41579</v>
      </c>
      <c r="G1856" t="s">
        <v>290</v>
      </c>
      <c r="H1856" t="s">
        <v>999</v>
      </c>
      <c r="I1856" t="s">
        <v>1000</v>
      </c>
      <c r="J1856" t="s">
        <v>132</v>
      </c>
      <c r="K1856" t="s">
        <v>1001</v>
      </c>
      <c r="L1856" t="s">
        <v>1002</v>
      </c>
      <c r="M1856" t="s">
        <v>1003</v>
      </c>
      <c r="N1856" t="s">
        <v>85</v>
      </c>
      <c r="O1856" t="s">
        <v>199</v>
      </c>
      <c r="P1856">
        <v>18.640000000000022</v>
      </c>
      <c r="Q1856" t="s">
        <v>1005</v>
      </c>
      <c r="R1856" t="s">
        <v>75</v>
      </c>
      <c r="S1856" t="s">
        <v>170</v>
      </c>
      <c r="T1856" t="s">
        <v>178</v>
      </c>
      <c r="U1856" t="s">
        <v>179</v>
      </c>
      <c r="V1856" t="s">
        <v>180</v>
      </c>
      <c r="W1856" t="s">
        <v>10731</v>
      </c>
      <c r="X1856" t="s">
        <v>10739</v>
      </c>
    </row>
    <row r="1857" spans="1:24">
      <c r="A1857" t="s">
        <v>9</v>
      </c>
      <c r="B1857" t="s">
        <v>14</v>
      </c>
      <c r="C1857" t="s">
        <v>14</v>
      </c>
      <c r="D1857" t="s">
        <v>117</v>
      </c>
      <c r="E1857" t="s">
        <v>118</v>
      </c>
      <c r="F1857" s="54">
        <v>41579</v>
      </c>
      <c r="G1857" t="s">
        <v>290</v>
      </c>
      <c r="H1857" t="s">
        <v>999</v>
      </c>
      <c r="I1857" t="s">
        <v>1000</v>
      </c>
      <c r="J1857" t="s">
        <v>132</v>
      </c>
      <c r="K1857" t="s">
        <v>1001</v>
      </c>
      <c r="L1857" t="s">
        <v>1002</v>
      </c>
      <c r="M1857" t="s">
        <v>1003</v>
      </c>
      <c r="N1857" t="s">
        <v>85</v>
      </c>
      <c r="O1857" t="s">
        <v>199</v>
      </c>
      <c r="P1857">
        <v>4200.3400000000047</v>
      </c>
      <c r="Q1857" t="s">
        <v>1005</v>
      </c>
      <c r="R1857" t="s">
        <v>75</v>
      </c>
      <c r="S1857" t="s">
        <v>170</v>
      </c>
      <c r="T1857" t="s">
        <v>178</v>
      </c>
      <c r="U1857" t="s">
        <v>179</v>
      </c>
      <c r="V1857" t="s">
        <v>180</v>
      </c>
      <c r="W1857" t="s">
        <v>10731</v>
      </c>
      <c r="X1857" t="s">
        <v>10739</v>
      </c>
    </row>
    <row r="1858" spans="1:24">
      <c r="A1858" t="s">
        <v>9</v>
      </c>
      <c r="B1858" t="s">
        <v>14</v>
      </c>
      <c r="C1858" t="s">
        <v>14</v>
      </c>
      <c r="D1858" t="s">
        <v>117</v>
      </c>
      <c r="E1858" t="s">
        <v>118</v>
      </c>
      <c r="F1858" s="54">
        <v>41579</v>
      </c>
      <c r="G1858" t="s">
        <v>290</v>
      </c>
      <c r="H1858" t="s">
        <v>999</v>
      </c>
      <c r="I1858" t="s">
        <v>1000</v>
      </c>
      <c r="J1858" t="s">
        <v>132</v>
      </c>
      <c r="K1858" t="s">
        <v>1001</v>
      </c>
      <c r="L1858" t="s">
        <v>1002</v>
      </c>
      <c r="M1858" t="s">
        <v>1003</v>
      </c>
      <c r="N1858" t="s">
        <v>85</v>
      </c>
      <c r="O1858" t="s">
        <v>199</v>
      </c>
      <c r="P1858">
        <v>4200.3400000000047</v>
      </c>
      <c r="Q1858" t="s">
        <v>1005</v>
      </c>
      <c r="R1858" t="s">
        <v>75</v>
      </c>
      <c r="S1858" t="s">
        <v>170</v>
      </c>
      <c r="T1858" t="s">
        <v>178</v>
      </c>
      <c r="U1858" t="s">
        <v>179</v>
      </c>
      <c r="V1858" t="s">
        <v>180</v>
      </c>
      <c r="W1858" t="s">
        <v>10731</v>
      </c>
      <c r="X1858" t="s">
        <v>10739</v>
      </c>
    </row>
    <row r="1859" spans="1:24">
      <c r="A1859" t="s">
        <v>9</v>
      </c>
      <c r="B1859" t="s">
        <v>14</v>
      </c>
      <c r="C1859" t="s">
        <v>14</v>
      </c>
      <c r="D1859" t="s">
        <v>117</v>
      </c>
      <c r="E1859" t="s">
        <v>118</v>
      </c>
      <c r="F1859" s="54">
        <v>41579</v>
      </c>
      <c r="G1859" t="s">
        <v>290</v>
      </c>
      <c r="H1859" t="s">
        <v>999</v>
      </c>
      <c r="I1859" t="s">
        <v>1000</v>
      </c>
      <c r="J1859" t="s">
        <v>132</v>
      </c>
      <c r="K1859" t="s">
        <v>1001</v>
      </c>
      <c r="L1859" t="s">
        <v>1002</v>
      </c>
      <c r="M1859" t="s">
        <v>1003</v>
      </c>
      <c r="N1859" t="s">
        <v>85</v>
      </c>
      <c r="O1859" t="s">
        <v>199</v>
      </c>
      <c r="P1859">
        <v>18.640000000000022</v>
      </c>
      <c r="Q1859" t="s">
        <v>1005</v>
      </c>
      <c r="R1859" t="s">
        <v>75</v>
      </c>
      <c r="S1859" t="s">
        <v>170</v>
      </c>
      <c r="T1859" t="s">
        <v>178</v>
      </c>
      <c r="U1859" t="s">
        <v>179</v>
      </c>
      <c r="V1859" t="s">
        <v>180</v>
      </c>
      <c r="W1859" t="s">
        <v>10731</v>
      </c>
      <c r="X1859" t="s">
        <v>10739</v>
      </c>
    </row>
    <row r="1860" spans="1:24">
      <c r="A1860" t="s">
        <v>9</v>
      </c>
      <c r="B1860" t="s">
        <v>14</v>
      </c>
      <c r="C1860" t="s">
        <v>14</v>
      </c>
      <c r="D1860" t="s">
        <v>117</v>
      </c>
      <c r="E1860" t="s">
        <v>118</v>
      </c>
      <c r="F1860" s="54">
        <v>41579</v>
      </c>
      <c r="G1860" t="s">
        <v>290</v>
      </c>
      <c r="H1860" t="s">
        <v>999</v>
      </c>
      <c r="I1860" t="s">
        <v>1000</v>
      </c>
      <c r="J1860" t="s">
        <v>132</v>
      </c>
      <c r="K1860" t="s">
        <v>1001</v>
      </c>
      <c r="L1860" t="s">
        <v>1002</v>
      </c>
      <c r="M1860" t="s">
        <v>1003</v>
      </c>
      <c r="N1860" t="s">
        <v>85</v>
      </c>
      <c r="O1860" t="s">
        <v>199</v>
      </c>
      <c r="P1860">
        <v>4200.3400000000047</v>
      </c>
      <c r="Q1860" t="s">
        <v>1005</v>
      </c>
      <c r="R1860" t="s">
        <v>75</v>
      </c>
      <c r="S1860" t="s">
        <v>170</v>
      </c>
      <c r="T1860" t="s">
        <v>178</v>
      </c>
      <c r="U1860" t="s">
        <v>179</v>
      </c>
      <c r="V1860" t="s">
        <v>180</v>
      </c>
      <c r="W1860" t="s">
        <v>10731</v>
      </c>
      <c r="X1860" t="s">
        <v>10739</v>
      </c>
    </row>
    <row r="1861" spans="1:24">
      <c r="A1861" t="s">
        <v>9</v>
      </c>
      <c r="B1861" t="s">
        <v>14</v>
      </c>
      <c r="C1861" t="s">
        <v>14</v>
      </c>
      <c r="D1861" t="s">
        <v>117</v>
      </c>
      <c r="E1861" t="s">
        <v>118</v>
      </c>
      <c r="F1861" s="54">
        <v>41579</v>
      </c>
      <c r="G1861" t="s">
        <v>72</v>
      </c>
      <c r="I1861" t="s">
        <v>923</v>
      </c>
      <c r="J1861" t="s">
        <v>132</v>
      </c>
      <c r="K1861" t="s">
        <v>924</v>
      </c>
      <c r="L1861" t="s">
        <v>925</v>
      </c>
      <c r="M1861" t="s">
        <v>926</v>
      </c>
      <c r="N1861" t="s">
        <v>85</v>
      </c>
      <c r="O1861" t="s">
        <v>199</v>
      </c>
      <c r="P1861">
        <v>4917.4285059772064</v>
      </c>
      <c r="Q1861" t="s">
        <v>927</v>
      </c>
      <c r="R1861" t="s">
        <v>75</v>
      </c>
      <c r="S1861" t="s">
        <v>155</v>
      </c>
      <c r="T1861" t="s">
        <v>785</v>
      </c>
      <c r="U1861" t="s">
        <v>157</v>
      </c>
      <c r="V1861" t="s">
        <v>157</v>
      </c>
      <c r="W1861" t="s">
        <v>10731</v>
      </c>
      <c r="X1861" t="s">
        <v>10739</v>
      </c>
    </row>
    <row r="1862" spans="1:24">
      <c r="A1862" t="s">
        <v>9</v>
      </c>
      <c r="B1862" t="s">
        <v>14</v>
      </c>
      <c r="C1862" t="s">
        <v>14</v>
      </c>
      <c r="D1862" t="s">
        <v>117</v>
      </c>
      <c r="E1862" t="s">
        <v>118</v>
      </c>
      <c r="F1862" s="54">
        <v>41579</v>
      </c>
      <c r="G1862" t="s">
        <v>290</v>
      </c>
      <c r="H1862" t="s">
        <v>999</v>
      </c>
      <c r="I1862" t="s">
        <v>1000</v>
      </c>
      <c r="J1862" t="s">
        <v>132</v>
      </c>
      <c r="K1862" t="s">
        <v>1001</v>
      </c>
      <c r="L1862" t="s">
        <v>1002</v>
      </c>
      <c r="M1862" t="s">
        <v>1003</v>
      </c>
      <c r="N1862" t="s">
        <v>85</v>
      </c>
      <c r="O1862" t="s">
        <v>199</v>
      </c>
      <c r="P1862">
        <v>4200.3400000000047</v>
      </c>
      <c r="Q1862" t="s">
        <v>1005</v>
      </c>
      <c r="R1862" t="s">
        <v>75</v>
      </c>
      <c r="S1862" t="s">
        <v>170</v>
      </c>
      <c r="T1862" t="s">
        <v>178</v>
      </c>
      <c r="U1862" t="s">
        <v>179</v>
      </c>
      <c r="V1862" t="s">
        <v>180</v>
      </c>
      <c r="W1862" t="s">
        <v>10731</v>
      </c>
      <c r="X1862" t="s">
        <v>10739</v>
      </c>
    </row>
    <row r="1863" spans="1:24">
      <c r="A1863" t="s">
        <v>9</v>
      </c>
      <c r="B1863" t="s">
        <v>14</v>
      </c>
      <c r="C1863" t="s">
        <v>14</v>
      </c>
      <c r="D1863" t="s">
        <v>117</v>
      </c>
      <c r="E1863" t="s">
        <v>118</v>
      </c>
      <c r="F1863" s="54">
        <v>41579</v>
      </c>
      <c r="G1863" t="s">
        <v>72</v>
      </c>
      <c r="I1863" t="s">
        <v>923</v>
      </c>
      <c r="J1863" t="s">
        <v>132</v>
      </c>
      <c r="K1863" t="s">
        <v>924</v>
      </c>
      <c r="L1863" t="s">
        <v>925</v>
      </c>
      <c r="M1863" t="s">
        <v>926</v>
      </c>
      <c r="N1863" t="s">
        <v>85</v>
      </c>
      <c r="O1863" t="s">
        <v>199</v>
      </c>
      <c r="P1863">
        <v>1475.2301917942646</v>
      </c>
      <c r="Q1863" t="s">
        <v>927</v>
      </c>
      <c r="R1863" t="s">
        <v>75</v>
      </c>
      <c r="S1863" t="s">
        <v>155</v>
      </c>
      <c r="T1863" t="s">
        <v>785</v>
      </c>
      <c r="U1863" t="s">
        <v>157</v>
      </c>
      <c r="V1863" t="s">
        <v>157</v>
      </c>
      <c r="W1863" t="s">
        <v>10731</v>
      </c>
      <c r="X1863" t="s">
        <v>10739</v>
      </c>
    </row>
    <row r="1864" spans="1:24">
      <c r="A1864" t="s">
        <v>9</v>
      </c>
      <c r="B1864" t="s">
        <v>14</v>
      </c>
      <c r="C1864" t="s">
        <v>14</v>
      </c>
      <c r="D1864" t="s">
        <v>117</v>
      </c>
      <c r="E1864" t="s">
        <v>118</v>
      </c>
      <c r="F1864" s="54">
        <v>41579</v>
      </c>
      <c r="G1864" t="s">
        <v>290</v>
      </c>
      <c r="H1864" t="s">
        <v>999</v>
      </c>
      <c r="I1864" t="s">
        <v>1000</v>
      </c>
      <c r="J1864" t="s">
        <v>132</v>
      </c>
      <c r="K1864" t="s">
        <v>1001</v>
      </c>
      <c r="L1864" t="s">
        <v>1002</v>
      </c>
      <c r="M1864" t="s">
        <v>1003</v>
      </c>
      <c r="N1864" t="s">
        <v>85</v>
      </c>
      <c r="O1864" t="s">
        <v>199</v>
      </c>
      <c r="P1864">
        <v>18.640000000000022</v>
      </c>
      <c r="Q1864" t="s">
        <v>1005</v>
      </c>
      <c r="R1864" t="s">
        <v>75</v>
      </c>
      <c r="S1864" t="s">
        <v>170</v>
      </c>
      <c r="T1864" t="s">
        <v>178</v>
      </c>
      <c r="U1864" t="s">
        <v>179</v>
      </c>
      <c r="V1864" t="s">
        <v>180</v>
      </c>
      <c r="W1864" t="s">
        <v>10731</v>
      </c>
      <c r="X1864" t="s">
        <v>10739</v>
      </c>
    </row>
    <row r="1865" spans="1:24">
      <c r="A1865" t="s">
        <v>9</v>
      </c>
      <c r="B1865" t="s">
        <v>14</v>
      </c>
      <c r="C1865" t="s">
        <v>14</v>
      </c>
      <c r="D1865" t="s">
        <v>117</v>
      </c>
      <c r="E1865" t="s">
        <v>118</v>
      </c>
      <c r="F1865" s="54">
        <v>41579</v>
      </c>
      <c r="G1865" t="s">
        <v>290</v>
      </c>
      <c r="H1865" t="s">
        <v>999</v>
      </c>
      <c r="I1865" t="s">
        <v>1000</v>
      </c>
      <c r="J1865" t="s">
        <v>132</v>
      </c>
      <c r="K1865" t="s">
        <v>1001</v>
      </c>
      <c r="L1865" t="s">
        <v>1002</v>
      </c>
      <c r="M1865" t="s">
        <v>1003</v>
      </c>
      <c r="N1865" t="s">
        <v>85</v>
      </c>
      <c r="O1865" t="s">
        <v>199</v>
      </c>
      <c r="P1865">
        <v>8400.6700000000092</v>
      </c>
      <c r="Q1865" t="s">
        <v>1005</v>
      </c>
      <c r="R1865" t="s">
        <v>75</v>
      </c>
      <c r="S1865" t="s">
        <v>170</v>
      </c>
      <c r="T1865" t="s">
        <v>178</v>
      </c>
      <c r="U1865" t="s">
        <v>179</v>
      </c>
      <c r="V1865" t="s">
        <v>180</v>
      </c>
      <c r="W1865" t="s">
        <v>10731</v>
      </c>
      <c r="X1865" t="s">
        <v>10739</v>
      </c>
    </row>
    <row r="1866" spans="1:24">
      <c r="A1866" t="s">
        <v>9</v>
      </c>
      <c r="B1866" t="s">
        <v>14</v>
      </c>
      <c r="C1866" t="s">
        <v>14</v>
      </c>
      <c r="D1866" t="s">
        <v>117</v>
      </c>
      <c r="E1866" t="s">
        <v>118</v>
      </c>
      <c r="F1866" s="54">
        <v>41579</v>
      </c>
      <c r="G1866" t="s">
        <v>72</v>
      </c>
      <c r="I1866" t="s">
        <v>923</v>
      </c>
      <c r="J1866" t="s">
        <v>132</v>
      </c>
      <c r="K1866" t="s">
        <v>924</v>
      </c>
      <c r="L1866" t="s">
        <v>925</v>
      </c>
      <c r="M1866" t="s">
        <v>926</v>
      </c>
      <c r="N1866" t="s">
        <v>85</v>
      </c>
      <c r="O1866" t="s">
        <v>199</v>
      </c>
      <c r="P1866">
        <v>1475.2301917942646</v>
      </c>
      <c r="Q1866" t="s">
        <v>927</v>
      </c>
      <c r="R1866" t="s">
        <v>75</v>
      </c>
      <c r="S1866" t="s">
        <v>155</v>
      </c>
      <c r="T1866" t="s">
        <v>785</v>
      </c>
      <c r="U1866" t="s">
        <v>157</v>
      </c>
      <c r="V1866" t="s">
        <v>157</v>
      </c>
      <c r="W1866" t="s">
        <v>10731</v>
      </c>
      <c r="X1866" t="s">
        <v>10739</v>
      </c>
    </row>
    <row r="1867" spans="1:24">
      <c r="A1867" t="s">
        <v>9</v>
      </c>
      <c r="B1867" t="s">
        <v>14</v>
      </c>
      <c r="C1867" t="s">
        <v>14</v>
      </c>
      <c r="D1867" t="s">
        <v>117</v>
      </c>
      <c r="E1867" t="s">
        <v>118</v>
      </c>
      <c r="F1867" s="54">
        <v>41579</v>
      </c>
      <c r="G1867" t="s">
        <v>290</v>
      </c>
      <c r="H1867" t="s">
        <v>999</v>
      </c>
      <c r="I1867" t="s">
        <v>1000</v>
      </c>
      <c r="J1867" t="s">
        <v>132</v>
      </c>
      <c r="K1867" t="s">
        <v>1001</v>
      </c>
      <c r="L1867" t="s">
        <v>1002</v>
      </c>
      <c r="M1867" t="s">
        <v>1003</v>
      </c>
      <c r="N1867" t="s">
        <v>85</v>
      </c>
      <c r="O1867" t="s">
        <v>199</v>
      </c>
      <c r="P1867">
        <v>37.380000000000045</v>
      </c>
      <c r="Q1867" t="s">
        <v>1005</v>
      </c>
      <c r="R1867" t="s">
        <v>75</v>
      </c>
      <c r="S1867" t="s">
        <v>170</v>
      </c>
      <c r="T1867" t="s">
        <v>178</v>
      </c>
      <c r="U1867" t="s">
        <v>179</v>
      </c>
      <c r="V1867" t="s">
        <v>180</v>
      </c>
      <c r="W1867" t="s">
        <v>10731</v>
      </c>
      <c r="X1867" t="s">
        <v>10739</v>
      </c>
    </row>
    <row r="1868" spans="1:24">
      <c r="A1868" t="s">
        <v>9</v>
      </c>
      <c r="B1868" t="s">
        <v>14</v>
      </c>
      <c r="C1868" t="s">
        <v>14</v>
      </c>
      <c r="D1868" t="s">
        <v>117</v>
      </c>
      <c r="E1868" t="s">
        <v>118</v>
      </c>
      <c r="F1868" s="54">
        <v>41579</v>
      </c>
      <c r="G1868" t="s">
        <v>290</v>
      </c>
      <c r="H1868" t="s">
        <v>999</v>
      </c>
      <c r="I1868" t="s">
        <v>1000</v>
      </c>
      <c r="J1868" t="s">
        <v>132</v>
      </c>
      <c r="K1868" t="s">
        <v>1001</v>
      </c>
      <c r="L1868" t="s">
        <v>1002</v>
      </c>
      <c r="M1868" t="s">
        <v>1003</v>
      </c>
      <c r="N1868" t="s">
        <v>85</v>
      </c>
      <c r="O1868" t="s">
        <v>199</v>
      </c>
      <c r="P1868">
        <v>12601.010000000015</v>
      </c>
      <c r="Q1868" t="s">
        <v>1005</v>
      </c>
      <c r="R1868" t="s">
        <v>75</v>
      </c>
      <c r="S1868" t="s">
        <v>170</v>
      </c>
      <c r="T1868" t="s">
        <v>178</v>
      </c>
      <c r="U1868" t="s">
        <v>179</v>
      </c>
      <c r="V1868" t="s">
        <v>180</v>
      </c>
      <c r="W1868" t="s">
        <v>10731</v>
      </c>
      <c r="X1868" t="s">
        <v>10739</v>
      </c>
    </row>
    <row r="1869" spans="1:24">
      <c r="A1869" t="s">
        <v>9</v>
      </c>
      <c r="B1869" t="s">
        <v>14</v>
      </c>
      <c r="C1869" t="s">
        <v>14</v>
      </c>
      <c r="D1869" t="s">
        <v>117</v>
      </c>
      <c r="E1869" t="s">
        <v>118</v>
      </c>
      <c r="F1869" s="54">
        <v>41579</v>
      </c>
      <c r="G1869" t="s">
        <v>290</v>
      </c>
      <c r="H1869" t="s">
        <v>999</v>
      </c>
      <c r="I1869" t="s">
        <v>1000</v>
      </c>
      <c r="J1869" t="s">
        <v>132</v>
      </c>
      <c r="K1869" t="s">
        <v>1001</v>
      </c>
      <c r="L1869" t="s">
        <v>1002</v>
      </c>
      <c r="M1869" t="s">
        <v>1003</v>
      </c>
      <c r="N1869" t="s">
        <v>85</v>
      </c>
      <c r="O1869" t="s">
        <v>199</v>
      </c>
      <c r="P1869">
        <v>56.020000000000067</v>
      </c>
      <c r="Q1869" t="s">
        <v>1005</v>
      </c>
      <c r="R1869" t="s">
        <v>75</v>
      </c>
      <c r="S1869" t="s">
        <v>170</v>
      </c>
      <c r="T1869" t="s">
        <v>178</v>
      </c>
      <c r="U1869" t="s">
        <v>179</v>
      </c>
      <c r="V1869" t="s">
        <v>180</v>
      </c>
      <c r="W1869" t="s">
        <v>10731</v>
      </c>
      <c r="X1869" t="s">
        <v>10739</v>
      </c>
    </row>
    <row r="1870" spans="1:24">
      <c r="A1870" t="s">
        <v>9</v>
      </c>
      <c r="B1870" t="s">
        <v>14</v>
      </c>
      <c r="C1870" t="s">
        <v>14</v>
      </c>
      <c r="D1870" t="s">
        <v>117</v>
      </c>
      <c r="E1870" t="s">
        <v>118</v>
      </c>
      <c r="F1870" s="54">
        <v>41579</v>
      </c>
      <c r="G1870" t="s">
        <v>290</v>
      </c>
      <c r="I1870" t="s">
        <v>923</v>
      </c>
      <c r="J1870" t="s">
        <v>132</v>
      </c>
      <c r="K1870" t="s">
        <v>924</v>
      </c>
      <c r="L1870" t="s">
        <v>925</v>
      </c>
      <c r="M1870" t="s">
        <v>926</v>
      </c>
      <c r="N1870" t="s">
        <v>85</v>
      </c>
      <c r="O1870" t="s">
        <v>199</v>
      </c>
      <c r="P1870">
        <v>2592.677743051986</v>
      </c>
      <c r="Q1870" t="s">
        <v>927</v>
      </c>
      <c r="R1870" t="s">
        <v>75</v>
      </c>
      <c r="S1870" t="s">
        <v>155</v>
      </c>
      <c r="T1870" t="s">
        <v>785</v>
      </c>
      <c r="U1870" t="s">
        <v>157</v>
      </c>
      <c r="V1870" t="s">
        <v>157</v>
      </c>
      <c r="W1870" t="s">
        <v>10731</v>
      </c>
      <c r="X1870" t="s">
        <v>10739</v>
      </c>
    </row>
    <row r="1871" spans="1:24">
      <c r="A1871" t="s">
        <v>9</v>
      </c>
      <c r="B1871" t="s">
        <v>14</v>
      </c>
      <c r="C1871" t="s">
        <v>14</v>
      </c>
      <c r="D1871" t="s">
        <v>117</v>
      </c>
      <c r="E1871" t="s">
        <v>118</v>
      </c>
      <c r="F1871" s="54">
        <v>41579</v>
      </c>
      <c r="G1871" t="s">
        <v>290</v>
      </c>
      <c r="H1871" t="s">
        <v>999</v>
      </c>
      <c r="I1871" t="s">
        <v>1000</v>
      </c>
      <c r="J1871" t="s">
        <v>132</v>
      </c>
      <c r="K1871" t="s">
        <v>1001</v>
      </c>
      <c r="L1871" t="s">
        <v>1002</v>
      </c>
      <c r="M1871" t="s">
        <v>1003</v>
      </c>
      <c r="N1871" t="s">
        <v>85</v>
      </c>
      <c r="O1871" t="s">
        <v>199</v>
      </c>
      <c r="P1871">
        <v>4200.3400000000047</v>
      </c>
      <c r="Q1871" t="s">
        <v>1005</v>
      </c>
      <c r="R1871" t="s">
        <v>75</v>
      </c>
      <c r="S1871" t="s">
        <v>170</v>
      </c>
      <c r="T1871" t="s">
        <v>178</v>
      </c>
      <c r="U1871" t="s">
        <v>179</v>
      </c>
      <c r="V1871" t="s">
        <v>180</v>
      </c>
      <c r="W1871" t="s">
        <v>10731</v>
      </c>
      <c r="X1871" t="s">
        <v>10739</v>
      </c>
    </row>
    <row r="1872" spans="1:24">
      <c r="A1872" t="s">
        <v>9</v>
      </c>
      <c r="B1872" t="s">
        <v>14</v>
      </c>
      <c r="C1872" t="s">
        <v>14</v>
      </c>
      <c r="D1872" t="s">
        <v>117</v>
      </c>
      <c r="E1872" t="s">
        <v>118</v>
      </c>
      <c r="F1872" s="54">
        <v>41579</v>
      </c>
      <c r="G1872" t="s">
        <v>290</v>
      </c>
      <c r="H1872" t="s">
        <v>999</v>
      </c>
      <c r="I1872" t="s">
        <v>1000</v>
      </c>
      <c r="J1872" t="s">
        <v>132</v>
      </c>
      <c r="K1872" t="s">
        <v>1001</v>
      </c>
      <c r="L1872" t="s">
        <v>1002</v>
      </c>
      <c r="M1872" t="s">
        <v>1003</v>
      </c>
      <c r="N1872" t="s">
        <v>85</v>
      </c>
      <c r="O1872" t="s">
        <v>199</v>
      </c>
      <c r="P1872">
        <v>18.640000000000022</v>
      </c>
      <c r="Q1872" t="s">
        <v>1005</v>
      </c>
      <c r="R1872" t="s">
        <v>75</v>
      </c>
      <c r="S1872" t="s">
        <v>170</v>
      </c>
      <c r="T1872" t="s">
        <v>178</v>
      </c>
      <c r="U1872" t="s">
        <v>179</v>
      </c>
      <c r="V1872" t="s">
        <v>180</v>
      </c>
      <c r="W1872" t="s">
        <v>10731</v>
      </c>
      <c r="X1872" t="s">
        <v>10739</v>
      </c>
    </row>
    <row r="1873" spans="1:24">
      <c r="A1873" t="s">
        <v>9</v>
      </c>
      <c r="B1873" t="s">
        <v>14</v>
      </c>
      <c r="C1873" t="s">
        <v>14</v>
      </c>
      <c r="D1873" t="s">
        <v>117</v>
      </c>
      <c r="E1873" t="s">
        <v>118</v>
      </c>
      <c r="F1873" s="54">
        <v>41579</v>
      </c>
      <c r="G1873" t="s">
        <v>119</v>
      </c>
      <c r="I1873" t="s">
        <v>923</v>
      </c>
      <c r="J1873" t="s">
        <v>132</v>
      </c>
      <c r="K1873" t="s">
        <v>924</v>
      </c>
      <c r="L1873" t="s">
        <v>925</v>
      </c>
      <c r="M1873" t="s">
        <v>926</v>
      </c>
      <c r="N1873" t="s">
        <v>85</v>
      </c>
      <c r="O1873" t="s">
        <v>199</v>
      </c>
      <c r="P1873">
        <v>25926.695430464733</v>
      </c>
      <c r="Q1873" t="s">
        <v>927</v>
      </c>
      <c r="R1873" t="s">
        <v>75</v>
      </c>
      <c r="S1873" t="s">
        <v>155</v>
      </c>
      <c r="T1873" t="s">
        <v>785</v>
      </c>
      <c r="U1873" t="s">
        <v>157</v>
      </c>
      <c r="V1873" t="s">
        <v>157</v>
      </c>
      <c r="W1873" t="s">
        <v>10731</v>
      </c>
      <c r="X1873" t="s">
        <v>10739</v>
      </c>
    </row>
    <row r="1874" spans="1:24">
      <c r="A1874" t="s">
        <v>9</v>
      </c>
      <c r="B1874" t="s">
        <v>14</v>
      </c>
      <c r="C1874" t="s">
        <v>14</v>
      </c>
      <c r="D1874" t="s">
        <v>117</v>
      </c>
      <c r="E1874" t="s">
        <v>118</v>
      </c>
      <c r="F1874" s="54">
        <v>41579</v>
      </c>
      <c r="G1874" t="s">
        <v>72</v>
      </c>
      <c r="I1874" t="s">
        <v>923</v>
      </c>
      <c r="J1874" t="s">
        <v>132</v>
      </c>
      <c r="K1874" t="s">
        <v>924</v>
      </c>
      <c r="L1874" t="s">
        <v>925</v>
      </c>
      <c r="M1874" t="s">
        <v>926</v>
      </c>
      <c r="N1874" t="s">
        <v>85</v>
      </c>
      <c r="O1874" t="s">
        <v>199</v>
      </c>
      <c r="P1874">
        <v>17283.602619730973</v>
      </c>
      <c r="Q1874" t="s">
        <v>927</v>
      </c>
      <c r="R1874" t="s">
        <v>75</v>
      </c>
      <c r="S1874" t="s">
        <v>155</v>
      </c>
      <c r="T1874" t="s">
        <v>785</v>
      </c>
      <c r="U1874" t="s">
        <v>157</v>
      </c>
      <c r="V1874" t="s">
        <v>157</v>
      </c>
      <c r="W1874" t="s">
        <v>10731</v>
      </c>
      <c r="X1874" t="s">
        <v>10739</v>
      </c>
    </row>
    <row r="1875" spans="1:24">
      <c r="A1875" t="s">
        <v>9</v>
      </c>
      <c r="B1875" t="s">
        <v>14</v>
      </c>
      <c r="C1875" t="s">
        <v>14</v>
      </c>
      <c r="D1875" t="s">
        <v>117</v>
      </c>
      <c r="E1875" t="s">
        <v>118</v>
      </c>
      <c r="F1875" s="54">
        <v>41579</v>
      </c>
      <c r="G1875" t="s">
        <v>290</v>
      </c>
      <c r="H1875" t="s">
        <v>999</v>
      </c>
      <c r="I1875" t="s">
        <v>1000</v>
      </c>
      <c r="J1875" t="s">
        <v>132</v>
      </c>
      <c r="K1875" t="s">
        <v>1001</v>
      </c>
      <c r="L1875" t="s">
        <v>1002</v>
      </c>
      <c r="M1875" t="s">
        <v>1003</v>
      </c>
      <c r="N1875" t="s">
        <v>85</v>
      </c>
      <c r="O1875" t="s">
        <v>199</v>
      </c>
      <c r="P1875">
        <v>4200.3400000000047</v>
      </c>
      <c r="Q1875" t="s">
        <v>1005</v>
      </c>
      <c r="R1875" t="s">
        <v>75</v>
      </c>
      <c r="S1875" t="s">
        <v>170</v>
      </c>
      <c r="T1875" t="s">
        <v>178</v>
      </c>
      <c r="U1875" t="s">
        <v>179</v>
      </c>
      <c r="V1875" t="s">
        <v>180</v>
      </c>
      <c r="W1875" t="s">
        <v>10731</v>
      </c>
      <c r="X1875" t="s">
        <v>10739</v>
      </c>
    </row>
    <row r="1876" spans="1:24">
      <c r="A1876" t="s">
        <v>9</v>
      </c>
      <c r="B1876" t="s">
        <v>14</v>
      </c>
      <c r="C1876" t="s">
        <v>14</v>
      </c>
      <c r="D1876" t="s">
        <v>117</v>
      </c>
      <c r="E1876" t="s">
        <v>118</v>
      </c>
      <c r="F1876" s="54">
        <v>41579</v>
      </c>
      <c r="G1876" t="s">
        <v>72</v>
      </c>
      <c r="I1876" t="s">
        <v>923</v>
      </c>
      <c r="J1876" t="s">
        <v>132</v>
      </c>
      <c r="K1876" t="s">
        <v>924</v>
      </c>
      <c r="L1876" t="s">
        <v>925</v>
      </c>
      <c r="M1876" t="s">
        <v>926</v>
      </c>
      <c r="N1876" t="s">
        <v>85</v>
      </c>
      <c r="O1876" t="s">
        <v>199</v>
      </c>
      <c r="P1876">
        <v>1037.0710972207944</v>
      </c>
      <c r="Q1876" t="s">
        <v>927</v>
      </c>
      <c r="R1876" t="s">
        <v>75</v>
      </c>
      <c r="S1876" t="s">
        <v>155</v>
      </c>
      <c r="T1876" t="s">
        <v>785</v>
      </c>
      <c r="U1876" t="s">
        <v>157</v>
      </c>
      <c r="V1876" t="s">
        <v>157</v>
      </c>
      <c r="W1876" t="s">
        <v>10731</v>
      </c>
      <c r="X1876" t="s">
        <v>10739</v>
      </c>
    </row>
    <row r="1877" spans="1:24">
      <c r="A1877" t="s">
        <v>9</v>
      </c>
      <c r="B1877" t="s">
        <v>14</v>
      </c>
      <c r="C1877" t="s">
        <v>14</v>
      </c>
      <c r="D1877" t="s">
        <v>117</v>
      </c>
      <c r="E1877" t="s">
        <v>118</v>
      </c>
      <c r="F1877" s="54">
        <v>41579</v>
      </c>
      <c r="G1877" t="s">
        <v>72</v>
      </c>
      <c r="I1877" t="s">
        <v>923</v>
      </c>
      <c r="J1877" t="s">
        <v>132</v>
      </c>
      <c r="K1877" t="s">
        <v>924</v>
      </c>
      <c r="L1877" t="s">
        <v>925</v>
      </c>
      <c r="M1877" t="s">
        <v>926</v>
      </c>
      <c r="N1877" t="s">
        <v>85</v>
      </c>
      <c r="O1877" t="s">
        <v>199</v>
      </c>
      <c r="P1877">
        <v>3456.8927240619646</v>
      </c>
      <c r="Q1877" t="s">
        <v>927</v>
      </c>
      <c r="R1877" t="s">
        <v>75</v>
      </c>
      <c r="S1877" t="s">
        <v>155</v>
      </c>
      <c r="T1877" t="s">
        <v>785</v>
      </c>
      <c r="U1877" t="s">
        <v>157</v>
      </c>
      <c r="V1877" t="s">
        <v>157</v>
      </c>
      <c r="W1877" t="s">
        <v>10731</v>
      </c>
      <c r="X1877" t="s">
        <v>10739</v>
      </c>
    </row>
    <row r="1878" spans="1:24">
      <c r="A1878" t="s">
        <v>9</v>
      </c>
      <c r="B1878" t="s">
        <v>14</v>
      </c>
      <c r="C1878" t="s">
        <v>14</v>
      </c>
      <c r="D1878" t="s">
        <v>117</v>
      </c>
      <c r="E1878" t="s">
        <v>118</v>
      </c>
      <c r="F1878" s="54">
        <v>41579</v>
      </c>
      <c r="G1878" t="s">
        <v>72</v>
      </c>
      <c r="I1878" t="s">
        <v>923</v>
      </c>
      <c r="J1878" t="s">
        <v>132</v>
      </c>
      <c r="K1878" t="s">
        <v>924</v>
      </c>
      <c r="L1878" t="s">
        <v>925</v>
      </c>
      <c r="M1878" t="s">
        <v>926</v>
      </c>
      <c r="N1878" t="s">
        <v>85</v>
      </c>
      <c r="O1878" t="s">
        <v>199</v>
      </c>
      <c r="P1878">
        <v>2027.4513630514377</v>
      </c>
      <c r="Q1878" t="s">
        <v>927</v>
      </c>
      <c r="R1878" t="s">
        <v>75</v>
      </c>
      <c r="S1878" t="s">
        <v>155</v>
      </c>
      <c r="T1878" t="s">
        <v>785</v>
      </c>
      <c r="U1878" t="s">
        <v>157</v>
      </c>
      <c r="V1878" t="s">
        <v>157</v>
      </c>
      <c r="W1878" t="s">
        <v>10731</v>
      </c>
      <c r="X1878" t="s">
        <v>10739</v>
      </c>
    </row>
    <row r="1879" spans="1:24">
      <c r="A1879" t="s">
        <v>9</v>
      </c>
      <c r="B1879" t="s">
        <v>14</v>
      </c>
      <c r="C1879" t="s">
        <v>14</v>
      </c>
      <c r="D1879" t="s">
        <v>117</v>
      </c>
      <c r="E1879" t="s">
        <v>118</v>
      </c>
      <c r="F1879" s="54">
        <v>41579</v>
      </c>
      <c r="G1879" t="s">
        <v>125</v>
      </c>
      <c r="H1879" t="s">
        <v>999</v>
      </c>
      <c r="I1879" t="s">
        <v>1000</v>
      </c>
      <c r="J1879" t="s">
        <v>132</v>
      </c>
      <c r="K1879" t="s">
        <v>1001</v>
      </c>
      <c r="L1879" t="s">
        <v>1002</v>
      </c>
      <c r="M1879" t="s">
        <v>1003</v>
      </c>
      <c r="N1879" t="s">
        <v>85</v>
      </c>
      <c r="O1879" t="s">
        <v>199</v>
      </c>
      <c r="P1879">
        <v>318897.81000000035</v>
      </c>
      <c r="Q1879" t="s">
        <v>1005</v>
      </c>
      <c r="R1879" t="s">
        <v>75</v>
      </c>
      <c r="S1879" t="s">
        <v>170</v>
      </c>
      <c r="T1879" t="s">
        <v>178</v>
      </c>
      <c r="U1879" t="s">
        <v>179</v>
      </c>
      <c r="V1879" t="s">
        <v>180</v>
      </c>
      <c r="W1879" t="s">
        <v>10731</v>
      </c>
      <c r="X1879" t="s">
        <v>10739</v>
      </c>
    </row>
    <row r="1880" spans="1:24">
      <c r="A1880" t="s">
        <v>9</v>
      </c>
      <c r="B1880" t="s">
        <v>14</v>
      </c>
      <c r="C1880" t="s">
        <v>14</v>
      </c>
      <c r="D1880" t="s">
        <v>117</v>
      </c>
      <c r="E1880" t="s">
        <v>118</v>
      </c>
      <c r="F1880" s="54">
        <v>41579</v>
      </c>
      <c r="G1880" t="s">
        <v>72</v>
      </c>
      <c r="I1880" t="s">
        <v>923</v>
      </c>
      <c r="J1880" t="s">
        <v>132</v>
      </c>
      <c r="K1880" t="s">
        <v>924</v>
      </c>
      <c r="L1880" t="s">
        <v>925</v>
      </c>
      <c r="M1880" t="s">
        <v>926</v>
      </c>
      <c r="N1880" t="s">
        <v>85</v>
      </c>
      <c r="O1880" t="s">
        <v>199</v>
      </c>
      <c r="P1880">
        <v>6758.2969435893219</v>
      </c>
      <c r="Q1880" t="s">
        <v>927</v>
      </c>
      <c r="R1880" t="s">
        <v>75</v>
      </c>
      <c r="S1880" t="s">
        <v>155</v>
      </c>
      <c r="T1880" t="s">
        <v>785</v>
      </c>
      <c r="U1880" t="s">
        <v>157</v>
      </c>
      <c r="V1880" t="s">
        <v>157</v>
      </c>
      <c r="W1880" t="s">
        <v>10731</v>
      </c>
      <c r="X1880" t="s">
        <v>10739</v>
      </c>
    </row>
    <row r="1881" spans="1:24">
      <c r="A1881" t="s">
        <v>9</v>
      </c>
      <c r="B1881" t="s">
        <v>14</v>
      </c>
      <c r="C1881" t="s">
        <v>14</v>
      </c>
      <c r="D1881" t="s">
        <v>117</v>
      </c>
      <c r="E1881" t="s">
        <v>118</v>
      </c>
      <c r="F1881" s="54">
        <v>41579</v>
      </c>
      <c r="G1881" t="s">
        <v>125</v>
      </c>
      <c r="H1881" t="s">
        <v>999</v>
      </c>
      <c r="I1881" t="s">
        <v>1000</v>
      </c>
      <c r="J1881" t="s">
        <v>132</v>
      </c>
      <c r="K1881" t="s">
        <v>1001</v>
      </c>
      <c r="L1881" t="s">
        <v>1002</v>
      </c>
      <c r="M1881" t="s">
        <v>1003</v>
      </c>
      <c r="N1881" t="s">
        <v>85</v>
      </c>
      <c r="O1881" t="s">
        <v>199</v>
      </c>
      <c r="P1881">
        <v>672.06000000000074</v>
      </c>
      <c r="Q1881" t="s">
        <v>1005</v>
      </c>
      <c r="R1881" t="s">
        <v>75</v>
      </c>
      <c r="S1881" t="s">
        <v>170</v>
      </c>
      <c r="T1881" t="s">
        <v>178</v>
      </c>
      <c r="U1881" t="s">
        <v>179</v>
      </c>
      <c r="V1881" t="s">
        <v>180</v>
      </c>
      <c r="W1881" t="s">
        <v>10731</v>
      </c>
      <c r="X1881" t="s">
        <v>10739</v>
      </c>
    </row>
    <row r="1882" spans="1:24">
      <c r="A1882" t="s">
        <v>9</v>
      </c>
      <c r="B1882" t="s">
        <v>14</v>
      </c>
      <c r="C1882" t="s">
        <v>14</v>
      </c>
      <c r="D1882" t="s">
        <v>117</v>
      </c>
      <c r="E1882" t="s">
        <v>118</v>
      </c>
      <c r="F1882" s="54">
        <v>41579</v>
      </c>
      <c r="G1882" t="s">
        <v>72</v>
      </c>
      <c r="I1882" t="s">
        <v>923</v>
      </c>
      <c r="J1882" t="s">
        <v>132</v>
      </c>
      <c r="K1882" t="s">
        <v>924</v>
      </c>
      <c r="L1882" t="s">
        <v>925</v>
      </c>
      <c r="M1882" t="s">
        <v>926</v>
      </c>
      <c r="N1882" t="s">
        <v>85</v>
      </c>
      <c r="O1882" t="s">
        <v>199</v>
      </c>
      <c r="P1882">
        <v>1555.5410457870889</v>
      </c>
      <c r="Q1882" t="s">
        <v>927</v>
      </c>
      <c r="R1882" t="s">
        <v>75</v>
      </c>
      <c r="S1882" t="s">
        <v>155</v>
      </c>
      <c r="T1882" t="s">
        <v>785</v>
      </c>
      <c r="U1882" t="s">
        <v>157</v>
      </c>
      <c r="V1882" t="s">
        <v>157</v>
      </c>
      <c r="W1882" t="s">
        <v>10731</v>
      </c>
      <c r="X1882" t="s">
        <v>10739</v>
      </c>
    </row>
    <row r="1883" spans="1:24">
      <c r="A1883" t="s">
        <v>9</v>
      </c>
      <c r="B1883" t="s">
        <v>14</v>
      </c>
      <c r="C1883" t="s">
        <v>14</v>
      </c>
      <c r="D1883" t="s">
        <v>117</v>
      </c>
      <c r="E1883" t="s">
        <v>118</v>
      </c>
      <c r="F1883" s="54">
        <v>41579</v>
      </c>
      <c r="G1883" t="s">
        <v>72</v>
      </c>
      <c r="I1883" t="s">
        <v>923</v>
      </c>
      <c r="J1883" t="s">
        <v>132</v>
      </c>
      <c r="K1883" t="s">
        <v>924</v>
      </c>
      <c r="L1883" t="s">
        <v>925</v>
      </c>
      <c r="M1883" t="s">
        <v>926</v>
      </c>
      <c r="N1883" t="s">
        <v>85</v>
      </c>
      <c r="O1883" t="s">
        <v>199</v>
      </c>
      <c r="P1883">
        <v>5185.355486103972</v>
      </c>
      <c r="Q1883" t="s">
        <v>927</v>
      </c>
      <c r="R1883" t="s">
        <v>75</v>
      </c>
      <c r="S1883" t="s">
        <v>155</v>
      </c>
      <c r="T1883" t="s">
        <v>785</v>
      </c>
      <c r="U1883" t="s">
        <v>157</v>
      </c>
      <c r="V1883" t="s">
        <v>157</v>
      </c>
      <c r="W1883" t="s">
        <v>10731</v>
      </c>
      <c r="X1883" t="s">
        <v>10739</v>
      </c>
    </row>
    <row r="1884" spans="1:24">
      <c r="A1884" t="s">
        <v>9</v>
      </c>
      <c r="B1884" t="s">
        <v>14</v>
      </c>
      <c r="C1884" t="s">
        <v>14</v>
      </c>
      <c r="D1884" t="s">
        <v>117</v>
      </c>
      <c r="E1884" t="s">
        <v>118</v>
      </c>
      <c r="F1884" s="54">
        <v>41579</v>
      </c>
      <c r="G1884" t="s">
        <v>290</v>
      </c>
      <c r="I1884" t="s">
        <v>923</v>
      </c>
      <c r="J1884" t="s">
        <v>132</v>
      </c>
      <c r="K1884" t="s">
        <v>924</v>
      </c>
      <c r="L1884" t="s">
        <v>925</v>
      </c>
      <c r="M1884" t="s">
        <v>926</v>
      </c>
      <c r="N1884" t="s">
        <v>85</v>
      </c>
      <c r="O1884" t="s">
        <v>199</v>
      </c>
      <c r="P1884">
        <v>518.52734860488442</v>
      </c>
      <c r="Q1884" t="s">
        <v>927</v>
      </c>
      <c r="R1884" t="s">
        <v>75</v>
      </c>
      <c r="S1884" t="s">
        <v>155</v>
      </c>
      <c r="T1884" t="s">
        <v>785</v>
      </c>
      <c r="U1884" t="s">
        <v>157</v>
      </c>
      <c r="V1884" t="s">
        <v>157</v>
      </c>
      <c r="W1884" t="s">
        <v>10731</v>
      </c>
      <c r="X1884" t="s">
        <v>10739</v>
      </c>
    </row>
    <row r="1885" spans="1:24">
      <c r="A1885" t="s">
        <v>9</v>
      </c>
      <c r="B1885" t="s">
        <v>14</v>
      </c>
      <c r="C1885" t="s">
        <v>14</v>
      </c>
      <c r="D1885" t="s">
        <v>117</v>
      </c>
      <c r="E1885" t="s">
        <v>118</v>
      </c>
      <c r="F1885" s="54">
        <v>41579</v>
      </c>
      <c r="G1885" t="s">
        <v>72</v>
      </c>
      <c r="I1885" t="s">
        <v>923</v>
      </c>
      <c r="J1885" t="s">
        <v>132</v>
      </c>
      <c r="K1885" t="s">
        <v>924</v>
      </c>
      <c r="L1885" t="s">
        <v>925</v>
      </c>
      <c r="M1885" t="s">
        <v>926</v>
      </c>
      <c r="N1885" t="s">
        <v>85</v>
      </c>
      <c r="O1885" t="s">
        <v>199</v>
      </c>
      <c r="P1885">
        <v>1711.1771504209264</v>
      </c>
      <c r="Q1885" t="s">
        <v>927</v>
      </c>
      <c r="R1885" t="s">
        <v>75</v>
      </c>
      <c r="S1885" t="s">
        <v>155</v>
      </c>
      <c r="T1885" t="s">
        <v>785</v>
      </c>
      <c r="U1885" t="s">
        <v>157</v>
      </c>
      <c r="V1885" t="s">
        <v>157</v>
      </c>
      <c r="W1885" t="s">
        <v>10731</v>
      </c>
      <c r="X1885" t="s">
        <v>10739</v>
      </c>
    </row>
    <row r="1886" spans="1:24">
      <c r="A1886" t="s">
        <v>9</v>
      </c>
      <c r="B1886" t="s">
        <v>14</v>
      </c>
      <c r="C1886" t="s">
        <v>14</v>
      </c>
      <c r="D1886" t="s">
        <v>117</v>
      </c>
      <c r="E1886" t="s">
        <v>118</v>
      </c>
      <c r="F1886" s="54">
        <v>41579</v>
      </c>
      <c r="G1886" t="s">
        <v>290</v>
      </c>
      <c r="H1886" t="s">
        <v>999</v>
      </c>
      <c r="I1886" t="s">
        <v>1000</v>
      </c>
      <c r="J1886" t="s">
        <v>132</v>
      </c>
      <c r="K1886" t="s">
        <v>1001</v>
      </c>
      <c r="L1886" t="s">
        <v>1002</v>
      </c>
      <c r="M1886" t="s">
        <v>1003</v>
      </c>
      <c r="N1886" t="s">
        <v>85</v>
      </c>
      <c r="O1886" t="s">
        <v>199</v>
      </c>
      <c r="P1886">
        <v>18.640000000000022</v>
      </c>
      <c r="Q1886" t="s">
        <v>1005</v>
      </c>
      <c r="R1886" t="s">
        <v>75</v>
      </c>
      <c r="S1886" t="s">
        <v>170</v>
      </c>
      <c r="T1886" t="s">
        <v>178</v>
      </c>
      <c r="U1886" t="s">
        <v>179</v>
      </c>
      <c r="V1886" t="s">
        <v>180</v>
      </c>
      <c r="W1886" t="s">
        <v>10731</v>
      </c>
      <c r="X1886" t="s">
        <v>10739</v>
      </c>
    </row>
    <row r="1887" spans="1:24">
      <c r="A1887" t="s">
        <v>9</v>
      </c>
      <c r="B1887" t="s">
        <v>14</v>
      </c>
      <c r="C1887" t="s">
        <v>14</v>
      </c>
      <c r="D1887" t="s">
        <v>117</v>
      </c>
      <c r="E1887" t="s">
        <v>118</v>
      </c>
      <c r="F1887" s="54">
        <v>41579</v>
      </c>
      <c r="G1887" t="s">
        <v>290</v>
      </c>
      <c r="H1887" t="s">
        <v>999</v>
      </c>
      <c r="I1887" t="s">
        <v>1000</v>
      </c>
      <c r="J1887" t="s">
        <v>132</v>
      </c>
      <c r="K1887" t="s">
        <v>1001</v>
      </c>
      <c r="L1887" t="s">
        <v>1002</v>
      </c>
      <c r="M1887" t="s">
        <v>1003</v>
      </c>
      <c r="N1887" t="s">
        <v>85</v>
      </c>
      <c r="O1887" t="s">
        <v>199</v>
      </c>
      <c r="P1887">
        <v>8400.6700000000092</v>
      </c>
      <c r="Q1887" t="s">
        <v>1005</v>
      </c>
      <c r="R1887" t="s">
        <v>75</v>
      </c>
      <c r="S1887" t="s">
        <v>170</v>
      </c>
      <c r="T1887" t="s">
        <v>178</v>
      </c>
      <c r="U1887" t="s">
        <v>179</v>
      </c>
      <c r="V1887" t="s">
        <v>180</v>
      </c>
      <c r="W1887" t="s">
        <v>10731</v>
      </c>
      <c r="X1887" t="s">
        <v>10739</v>
      </c>
    </row>
    <row r="1888" spans="1:24">
      <c r="A1888" t="s">
        <v>9</v>
      </c>
      <c r="B1888" t="s">
        <v>14</v>
      </c>
      <c r="C1888" t="s">
        <v>14</v>
      </c>
      <c r="D1888" t="s">
        <v>117</v>
      </c>
      <c r="E1888" t="s">
        <v>118</v>
      </c>
      <c r="F1888" s="54">
        <v>41579</v>
      </c>
      <c r="G1888" t="s">
        <v>72</v>
      </c>
      <c r="I1888" t="s">
        <v>923</v>
      </c>
      <c r="J1888" t="s">
        <v>132</v>
      </c>
      <c r="K1888" t="s">
        <v>924</v>
      </c>
      <c r="L1888" t="s">
        <v>925</v>
      </c>
      <c r="M1888" t="s">
        <v>926</v>
      </c>
      <c r="N1888" t="s">
        <v>85</v>
      </c>
      <c r="O1888" t="s">
        <v>199</v>
      </c>
      <c r="P1888">
        <v>5703.7598346261639</v>
      </c>
      <c r="Q1888" t="s">
        <v>927</v>
      </c>
      <c r="R1888" t="s">
        <v>75</v>
      </c>
      <c r="S1888" t="s">
        <v>155</v>
      </c>
      <c r="T1888" t="s">
        <v>785</v>
      </c>
      <c r="U1888" t="s">
        <v>157</v>
      </c>
      <c r="V1888" t="s">
        <v>157</v>
      </c>
      <c r="W1888" t="s">
        <v>10731</v>
      </c>
      <c r="X1888" t="s">
        <v>10739</v>
      </c>
    </row>
    <row r="1889" spans="1:24">
      <c r="A1889" t="s">
        <v>9</v>
      </c>
      <c r="B1889" t="s">
        <v>14</v>
      </c>
      <c r="C1889" t="s">
        <v>14</v>
      </c>
      <c r="D1889" t="s">
        <v>117</v>
      </c>
      <c r="E1889" t="s">
        <v>118</v>
      </c>
      <c r="F1889" s="54">
        <v>41579</v>
      </c>
      <c r="G1889" t="s">
        <v>290</v>
      </c>
      <c r="H1889" t="s">
        <v>999</v>
      </c>
      <c r="I1889" t="s">
        <v>1000</v>
      </c>
      <c r="J1889" t="s">
        <v>132</v>
      </c>
      <c r="K1889" t="s">
        <v>1001</v>
      </c>
      <c r="L1889" t="s">
        <v>1002</v>
      </c>
      <c r="M1889" t="s">
        <v>1003</v>
      </c>
      <c r="N1889" t="s">
        <v>85</v>
      </c>
      <c r="O1889" t="s">
        <v>199</v>
      </c>
      <c r="P1889">
        <v>37.380000000000045</v>
      </c>
      <c r="Q1889" t="s">
        <v>1005</v>
      </c>
      <c r="R1889" t="s">
        <v>75</v>
      </c>
      <c r="S1889" t="s">
        <v>170</v>
      </c>
      <c r="T1889" t="s">
        <v>178</v>
      </c>
      <c r="U1889" t="s">
        <v>179</v>
      </c>
      <c r="V1889" t="s">
        <v>180</v>
      </c>
      <c r="W1889" t="s">
        <v>10731</v>
      </c>
      <c r="X1889" t="s">
        <v>10739</v>
      </c>
    </row>
    <row r="1890" spans="1:24">
      <c r="A1890" t="s">
        <v>9</v>
      </c>
      <c r="B1890" t="s">
        <v>14</v>
      </c>
      <c r="C1890" t="s">
        <v>14</v>
      </c>
      <c r="D1890" t="s">
        <v>117</v>
      </c>
      <c r="E1890" t="s">
        <v>118</v>
      </c>
      <c r="F1890" s="54">
        <v>41579</v>
      </c>
      <c r="G1890" t="s">
        <v>72</v>
      </c>
      <c r="I1890" t="s">
        <v>923</v>
      </c>
      <c r="J1890" t="s">
        <v>132</v>
      </c>
      <c r="K1890" t="s">
        <v>924</v>
      </c>
      <c r="L1890" t="s">
        <v>925</v>
      </c>
      <c r="M1890" t="s">
        <v>926</v>
      </c>
      <c r="N1890" t="s">
        <v>85</v>
      </c>
      <c r="O1890" t="s">
        <v>199</v>
      </c>
      <c r="P1890">
        <v>1750.0451765518212</v>
      </c>
      <c r="Q1890" t="s">
        <v>927</v>
      </c>
      <c r="R1890" t="s">
        <v>75</v>
      </c>
      <c r="S1890" t="s">
        <v>155</v>
      </c>
      <c r="T1890" t="s">
        <v>785</v>
      </c>
      <c r="U1890" t="s">
        <v>157</v>
      </c>
      <c r="V1890" t="s">
        <v>157</v>
      </c>
      <c r="W1890" t="s">
        <v>10731</v>
      </c>
      <c r="X1890" t="s">
        <v>10739</v>
      </c>
    </row>
    <row r="1891" spans="1:24">
      <c r="A1891" t="s">
        <v>9</v>
      </c>
      <c r="B1891" t="s">
        <v>14</v>
      </c>
      <c r="C1891" t="s">
        <v>14</v>
      </c>
      <c r="D1891" t="s">
        <v>117</v>
      </c>
      <c r="E1891" t="s">
        <v>118</v>
      </c>
      <c r="F1891" s="54">
        <v>41579</v>
      </c>
      <c r="G1891" t="s">
        <v>290</v>
      </c>
      <c r="H1891" t="s">
        <v>999</v>
      </c>
      <c r="I1891" t="s">
        <v>1000</v>
      </c>
      <c r="J1891" t="s">
        <v>132</v>
      </c>
      <c r="K1891" t="s">
        <v>1001</v>
      </c>
      <c r="L1891" t="s">
        <v>1002</v>
      </c>
      <c r="M1891" t="s">
        <v>1003</v>
      </c>
      <c r="N1891" t="s">
        <v>85</v>
      </c>
      <c r="O1891" t="s">
        <v>199</v>
      </c>
      <c r="P1891">
        <v>8400.6700000000092</v>
      </c>
      <c r="Q1891" t="s">
        <v>1005</v>
      </c>
      <c r="R1891" t="s">
        <v>75</v>
      </c>
      <c r="S1891" t="s">
        <v>170</v>
      </c>
      <c r="T1891" t="s">
        <v>178</v>
      </c>
      <c r="U1891" t="s">
        <v>179</v>
      </c>
      <c r="V1891" t="s">
        <v>180</v>
      </c>
      <c r="W1891" t="s">
        <v>10731</v>
      </c>
      <c r="X1891" t="s">
        <v>10739</v>
      </c>
    </row>
    <row r="1892" spans="1:24">
      <c r="A1892" t="s">
        <v>9</v>
      </c>
      <c r="B1892" t="s">
        <v>14</v>
      </c>
      <c r="C1892" t="s">
        <v>14</v>
      </c>
      <c r="D1892" t="s">
        <v>117</v>
      </c>
      <c r="E1892" t="s">
        <v>118</v>
      </c>
      <c r="F1892" s="54">
        <v>41579</v>
      </c>
      <c r="G1892" t="s">
        <v>72</v>
      </c>
      <c r="I1892" t="s">
        <v>923</v>
      </c>
      <c r="J1892" t="s">
        <v>132</v>
      </c>
      <c r="K1892" t="s">
        <v>924</v>
      </c>
      <c r="L1892" t="s">
        <v>925</v>
      </c>
      <c r="M1892" t="s">
        <v>926</v>
      </c>
      <c r="N1892" t="s">
        <v>85</v>
      </c>
      <c r="O1892" t="s">
        <v>199</v>
      </c>
      <c r="P1892">
        <v>5833.5249218669687</v>
      </c>
      <c r="Q1892" t="s">
        <v>927</v>
      </c>
      <c r="R1892" t="s">
        <v>75</v>
      </c>
      <c r="S1892" t="s">
        <v>155</v>
      </c>
      <c r="T1892" t="s">
        <v>785</v>
      </c>
      <c r="U1892" t="s">
        <v>157</v>
      </c>
      <c r="V1892" t="s">
        <v>157</v>
      </c>
      <c r="W1892" t="s">
        <v>10731</v>
      </c>
      <c r="X1892" t="s">
        <v>10739</v>
      </c>
    </row>
    <row r="1893" spans="1:24">
      <c r="A1893" t="s">
        <v>9</v>
      </c>
      <c r="B1893" t="s">
        <v>14</v>
      </c>
      <c r="C1893" t="s">
        <v>14</v>
      </c>
      <c r="D1893" t="s">
        <v>117</v>
      </c>
      <c r="E1893" t="s">
        <v>118</v>
      </c>
      <c r="F1893" s="54">
        <v>41579</v>
      </c>
      <c r="G1893" t="s">
        <v>290</v>
      </c>
      <c r="H1893" t="s">
        <v>999</v>
      </c>
      <c r="I1893" t="s">
        <v>1000</v>
      </c>
      <c r="J1893" t="s">
        <v>132</v>
      </c>
      <c r="K1893" t="s">
        <v>1001</v>
      </c>
      <c r="L1893" t="s">
        <v>1002</v>
      </c>
      <c r="M1893" t="s">
        <v>1003</v>
      </c>
      <c r="N1893" t="s">
        <v>85</v>
      </c>
      <c r="O1893" t="s">
        <v>199</v>
      </c>
      <c r="P1893">
        <v>37.380000000000045</v>
      </c>
      <c r="Q1893" t="s">
        <v>1005</v>
      </c>
      <c r="R1893" t="s">
        <v>75</v>
      </c>
      <c r="S1893" t="s">
        <v>170</v>
      </c>
      <c r="T1893" t="s">
        <v>178</v>
      </c>
      <c r="U1893" t="s">
        <v>179</v>
      </c>
      <c r="V1893" t="s">
        <v>180</v>
      </c>
      <c r="W1893" t="s">
        <v>10731</v>
      </c>
      <c r="X1893" t="s">
        <v>10739</v>
      </c>
    </row>
    <row r="1894" spans="1:24">
      <c r="A1894" t="s">
        <v>9</v>
      </c>
      <c r="B1894" t="s">
        <v>14</v>
      </c>
      <c r="C1894" t="s">
        <v>14</v>
      </c>
      <c r="D1894" t="s">
        <v>117</v>
      </c>
      <c r="E1894" t="s">
        <v>118</v>
      </c>
      <c r="F1894" s="54">
        <v>41579</v>
      </c>
      <c r="G1894" t="s">
        <v>72</v>
      </c>
      <c r="I1894" t="s">
        <v>923</v>
      </c>
      <c r="J1894" t="s">
        <v>132</v>
      </c>
      <c r="K1894" t="s">
        <v>924</v>
      </c>
      <c r="L1894" t="s">
        <v>925</v>
      </c>
      <c r="M1894" t="s">
        <v>926</v>
      </c>
      <c r="N1894" t="s">
        <v>85</v>
      </c>
      <c r="O1894" t="s">
        <v>199</v>
      </c>
      <c r="P1894">
        <v>3266.6361961528864</v>
      </c>
      <c r="Q1894" t="s">
        <v>927</v>
      </c>
      <c r="R1894" t="s">
        <v>75</v>
      </c>
      <c r="S1894" t="s">
        <v>155</v>
      </c>
      <c r="T1894" t="s">
        <v>785</v>
      </c>
      <c r="U1894" t="s">
        <v>157</v>
      </c>
      <c r="V1894" t="s">
        <v>157</v>
      </c>
      <c r="W1894" t="s">
        <v>10731</v>
      </c>
      <c r="X1894" t="s">
        <v>10739</v>
      </c>
    </row>
    <row r="1895" spans="1:24">
      <c r="A1895" t="s">
        <v>9</v>
      </c>
      <c r="B1895" t="s">
        <v>14</v>
      </c>
      <c r="C1895" t="s">
        <v>14</v>
      </c>
      <c r="D1895" t="s">
        <v>117</v>
      </c>
      <c r="E1895" t="s">
        <v>118</v>
      </c>
      <c r="F1895" s="54">
        <v>41579</v>
      </c>
      <c r="G1895" t="s">
        <v>290</v>
      </c>
      <c r="H1895" t="s">
        <v>999</v>
      </c>
      <c r="I1895" t="s">
        <v>1000</v>
      </c>
      <c r="J1895" t="s">
        <v>132</v>
      </c>
      <c r="K1895" t="s">
        <v>1001</v>
      </c>
      <c r="L1895" t="s">
        <v>1002</v>
      </c>
      <c r="M1895" t="s">
        <v>1003</v>
      </c>
      <c r="N1895" t="s">
        <v>85</v>
      </c>
      <c r="O1895" t="s">
        <v>199</v>
      </c>
      <c r="P1895">
        <v>12601.010000000015</v>
      </c>
      <c r="Q1895" t="s">
        <v>1005</v>
      </c>
      <c r="R1895" t="s">
        <v>75</v>
      </c>
      <c r="S1895" t="s">
        <v>170</v>
      </c>
      <c r="T1895" t="s">
        <v>178</v>
      </c>
      <c r="U1895" t="s">
        <v>179</v>
      </c>
      <c r="V1895" t="s">
        <v>180</v>
      </c>
      <c r="W1895" t="s">
        <v>10731</v>
      </c>
      <c r="X1895" t="s">
        <v>10739</v>
      </c>
    </row>
    <row r="1896" spans="1:24">
      <c r="A1896" t="s">
        <v>9</v>
      </c>
      <c r="B1896" t="s">
        <v>14</v>
      </c>
      <c r="C1896" t="s">
        <v>14</v>
      </c>
      <c r="D1896" t="s">
        <v>117</v>
      </c>
      <c r="E1896" t="s">
        <v>118</v>
      </c>
      <c r="F1896" s="54">
        <v>41579</v>
      </c>
      <c r="G1896" t="s">
        <v>72</v>
      </c>
      <c r="I1896" t="s">
        <v>923</v>
      </c>
      <c r="J1896" t="s">
        <v>132</v>
      </c>
      <c r="K1896" t="s">
        <v>924</v>
      </c>
      <c r="L1896" t="s">
        <v>925</v>
      </c>
      <c r="M1896" t="s">
        <v>926</v>
      </c>
      <c r="N1896" t="s">
        <v>85</v>
      </c>
      <c r="O1896" t="s">
        <v>199</v>
      </c>
      <c r="P1896">
        <v>10889.361320895521</v>
      </c>
      <c r="Q1896" t="s">
        <v>927</v>
      </c>
      <c r="R1896" t="s">
        <v>75</v>
      </c>
      <c r="S1896" t="s">
        <v>155</v>
      </c>
      <c r="T1896" t="s">
        <v>785</v>
      </c>
      <c r="U1896" t="s">
        <v>157</v>
      </c>
      <c r="V1896" t="s">
        <v>157</v>
      </c>
      <c r="W1896" t="s">
        <v>10731</v>
      </c>
      <c r="X1896" t="s">
        <v>10739</v>
      </c>
    </row>
    <row r="1897" spans="1:24">
      <c r="A1897" t="s">
        <v>9</v>
      </c>
      <c r="B1897" t="s">
        <v>14</v>
      </c>
      <c r="C1897" t="s">
        <v>14</v>
      </c>
      <c r="D1897" t="s">
        <v>117</v>
      </c>
      <c r="E1897" t="s">
        <v>118</v>
      </c>
      <c r="F1897" s="54">
        <v>41579</v>
      </c>
      <c r="G1897" t="s">
        <v>290</v>
      </c>
      <c r="H1897" t="s">
        <v>999</v>
      </c>
      <c r="I1897" t="s">
        <v>1000</v>
      </c>
      <c r="J1897" t="s">
        <v>132</v>
      </c>
      <c r="K1897" t="s">
        <v>1001</v>
      </c>
      <c r="L1897" t="s">
        <v>1002</v>
      </c>
      <c r="M1897" t="s">
        <v>1003</v>
      </c>
      <c r="N1897" t="s">
        <v>85</v>
      </c>
      <c r="O1897" t="s">
        <v>199</v>
      </c>
      <c r="P1897">
        <v>56.020000000000067</v>
      </c>
      <c r="Q1897" t="s">
        <v>1005</v>
      </c>
      <c r="R1897" t="s">
        <v>75</v>
      </c>
      <c r="S1897" t="s">
        <v>170</v>
      </c>
      <c r="T1897" t="s">
        <v>178</v>
      </c>
      <c r="U1897" t="s">
        <v>179</v>
      </c>
      <c r="V1897" t="s">
        <v>180</v>
      </c>
      <c r="W1897" t="s">
        <v>10731</v>
      </c>
      <c r="X1897" t="s">
        <v>10739</v>
      </c>
    </row>
    <row r="1898" spans="1:24">
      <c r="A1898" t="s">
        <v>9</v>
      </c>
      <c r="B1898" t="s">
        <v>14</v>
      </c>
      <c r="C1898" t="s">
        <v>14</v>
      </c>
      <c r="D1898" t="s">
        <v>117</v>
      </c>
      <c r="E1898" t="s">
        <v>118</v>
      </c>
      <c r="F1898" s="54">
        <v>41579</v>
      </c>
      <c r="G1898" t="s">
        <v>72</v>
      </c>
      <c r="I1898" t="s">
        <v>923</v>
      </c>
      <c r="J1898" t="s">
        <v>132</v>
      </c>
      <c r="K1898" t="s">
        <v>924</v>
      </c>
      <c r="L1898" t="s">
        <v>925</v>
      </c>
      <c r="M1898" t="s">
        <v>926</v>
      </c>
      <c r="N1898" t="s">
        <v>85</v>
      </c>
      <c r="O1898" t="s">
        <v>199</v>
      </c>
      <c r="P1898">
        <v>933.35742749430472</v>
      </c>
      <c r="Q1898" t="s">
        <v>927</v>
      </c>
      <c r="R1898" t="s">
        <v>75</v>
      </c>
      <c r="S1898" t="s">
        <v>155</v>
      </c>
      <c r="T1898" t="s">
        <v>785</v>
      </c>
      <c r="U1898" t="s">
        <v>157</v>
      </c>
      <c r="V1898" t="s">
        <v>157</v>
      </c>
      <c r="W1898" t="s">
        <v>10731</v>
      </c>
      <c r="X1898" t="s">
        <v>10739</v>
      </c>
    </row>
    <row r="1899" spans="1:24">
      <c r="A1899" t="s">
        <v>9</v>
      </c>
      <c r="B1899" t="s">
        <v>14</v>
      </c>
      <c r="C1899" t="s">
        <v>14</v>
      </c>
      <c r="D1899" t="s">
        <v>117</v>
      </c>
      <c r="E1899" t="s">
        <v>118</v>
      </c>
      <c r="F1899" s="54">
        <v>41579</v>
      </c>
      <c r="G1899" t="s">
        <v>290</v>
      </c>
      <c r="H1899" t="s">
        <v>999</v>
      </c>
      <c r="I1899" t="s">
        <v>1000</v>
      </c>
      <c r="J1899" t="s">
        <v>132</v>
      </c>
      <c r="K1899" t="s">
        <v>1001</v>
      </c>
      <c r="L1899" t="s">
        <v>1002</v>
      </c>
      <c r="M1899" t="s">
        <v>1003</v>
      </c>
      <c r="N1899" t="s">
        <v>85</v>
      </c>
      <c r="O1899" t="s">
        <v>199</v>
      </c>
      <c r="P1899">
        <v>8400.6700000000092</v>
      </c>
      <c r="Q1899" t="s">
        <v>1005</v>
      </c>
      <c r="R1899" t="s">
        <v>75</v>
      </c>
      <c r="S1899" t="s">
        <v>170</v>
      </c>
      <c r="T1899" t="s">
        <v>178</v>
      </c>
      <c r="U1899" t="s">
        <v>179</v>
      </c>
      <c r="V1899" t="s">
        <v>180</v>
      </c>
      <c r="W1899" t="s">
        <v>10731</v>
      </c>
      <c r="X1899" t="s">
        <v>10739</v>
      </c>
    </row>
    <row r="1900" spans="1:24">
      <c r="A1900" t="s">
        <v>9</v>
      </c>
      <c r="B1900" t="s">
        <v>14</v>
      </c>
      <c r="C1900" t="s">
        <v>14</v>
      </c>
      <c r="D1900" t="s">
        <v>117</v>
      </c>
      <c r="E1900" t="s">
        <v>118</v>
      </c>
      <c r="F1900" s="54">
        <v>41579</v>
      </c>
      <c r="G1900" t="s">
        <v>72</v>
      </c>
      <c r="I1900" t="s">
        <v>923</v>
      </c>
      <c r="J1900" t="s">
        <v>132</v>
      </c>
      <c r="K1900" t="s">
        <v>924</v>
      </c>
      <c r="L1900" t="s">
        <v>925</v>
      </c>
      <c r="M1900" t="s">
        <v>926</v>
      </c>
      <c r="N1900" t="s">
        <v>85</v>
      </c>
      <c r="O1900" t="s">
        <v>199</v>
      </c>
      <c r="P1900">
        <v>3111.2132916623832</v>
      </c>
      <c r="Q1900" t="s">
        <v>927</v>
      </c>
      <c r="R1900" t="s">
        <v>75</v>
      </c>
      <c r="S1900" t="s">
        <v>155</v>
      </c>
      <c r="T1900" t="s">
        <v>785</v>
      </c>
      <c r="U1900" t="s">
        <v>157</v>
      </c>
      <c r="V1900" t="s">
        <v>157</v>
      </c>
      <c r="W1900" t="s">
        <v>10731</v>
      </c>
      <c r="X1900" t="s">
        <v>10739</v>
      </c>
    </row>
    <row r="1901" spans="1:24">
      <c r="A1901" t="s">
        <v>9</v>
      </c>
      <c r="B1901" t="s">
        <v>14</v>
      </c>
      <c r="C1901" t="s">
        <v>14</v>
      </c>
      <c r="D1901" t="s">
        <v>117</v>
      </c>
      <c r="E1901" t="s">
        <v>118</v>
      </c>
      <c r="F1901" s="54">
        <v>41579</v>
      </c>
      <c r="G1901" t="s">
        <v>290</v>
      </c>
      <c r="H1901" t="s">
        <v>999</v>
      </c>
      <c r="I1901" t="s">
        <v>1000</v>
      </c>
      <c r="J1901" t="s">
        <v>132</v>
      </c>
      <c r="K1901" t="s">
        <v>1001</v>
      </c>
      <c r="L1901" t="s">
        <v>1002</v>
      </c>
      <c r="M1901" t="s">
        <v>1003</v>
      </c>
      <c r="N1901" t="s">
        <v>85</v>
      </c>
      <c r="O1901" t="s">
        <v>199</v>
      </c>
      <c r="P1901">
        <v>37.380000000000045</v>
      </c>
      <c r="Q1901" t="s">
        <v>1005</v>
      </c>
      <c r="R1901" t="s">
        <v>75</v>
      </c>
      <c r="S1901" t="s">
        <v>170</v>
      </c>
      <c r="T1901" t="s">
        <v>178</v>
      </c>
      <c r="U1901" t="s">
        <v>179</v>
      </c>
      <c r="V1901" t="s">
        <v>180</v>
      </c>
      <c r="W1901" t="s">
        <v>10731</v>
      </c>
      <c r="X1901" t="s">
        <v>10739</v>
      </c>
    </row>
    <row r="1902" spans="1:24">
      <c r="A1902" t="s">
        <v>9</v>
      </c>
      <c r="B1902" t="s">
        <v>14</v>
      </c>
      <c r="C1902" t="s">
        <v>14</v>
      </c>
      <c r="D1902" t="s">
        <v>117</v>
      </c>
      <c r="E1902" t="s">
        <v>118</v>
      </c>
      <c r="F1902" s="54">
        <v>41579</v>
      </c>
      <c r="G1902" t="s">
        <v>72</v>
      </c>
      <c r="I1902" t="s">
        <v>923</v>
      </c>
      <c r="J1902" t="s">
        <v>132</v>
      </c>
      <c r="K1902" t="s">
        <v>924</v>
      </c>
      <c r="L1902" t="s">
        <v>925</v>
      </c>
      <c r="M1902" t="s">
        <v>926</v>
      </c>
      <c r="N1902" t="s">
        <v>85</v>
      </c>
      <c r="O1902" t="s">
        <v>199</v>
      </c>
      <c r="P1902">
        <v>777.85252294867291</v>
      </c>
      <c r="Q1902" t="s">
        <v>927</v>
      </c>
      <c r="R1902" t="s">
        <v>75</v>
      </c>
      <c r="S1902" t="s">
        <v>155</v>
      </c>
      <c r="T1902" t="s">
        <v>785</v>
      </c>
      <c r="U1902" t="s">
        <v>157</v>
      </c>
      <c r="V1902" t="s">
        <v>157</v>
      </c>
      <c r="W1902" t="s">
        <v>10731</v>
      </c>
      <c r="X1902" t="s">
        <v>10739</v>
      </c>
    </row>
    <row r="1903" spans="1:24">
      <c r="A1903" t="s">
        <v>9</v>
      </c>
      <c r="B1903" t="s">
        <v>14</v>
      </c>
      <c r="C1903" t="s">
        <v>14</v>
      </c>
      <c r="D1903" t="s">
        <v>117</v>
      </c>
      <c r="E1903" t="s">
        <v>118</v>
      </c>
      <c r="F1903" s="54">
        <v>41579</v>
      </c>
      <c r="G1903" t="s">
        <v>290</v>
      </c>
      <c r="H1903" t="s">
        <v>999</v>
      </c>
      <c r="I1903" t="s">
        <v>1000</v>
      </c>
      <c r="J1903" t="s">
        <v>132</v>
      </c>
      <c r="K1903" t="s">
        <v>1001</v>
      </c>
      <c r="L1903" t="s">
        <v>1002</v>
      </c>
      <c r="M1903" t="s">
        <v>1003</v>
      </c>
      <c r="N1903" t="s">
        <v>85</v>
      </c>
      <c r="O1903" t="s">
        <v>199</v>
      </c>
      <c r="P1903">
        <v>8400.6700000000092</v>
      </c>
      <c r="Q1903" t="s">
        <v>1005</v>
      </c>
      <c r="R1903" t="s">
        <v>75</v>
      </c>
      <c r="S1903" t="s">
        <v>170</v>
      </c>
      <c r="T1903" t="s">
        <v>178</v>
      </c>
      <c r="U1903" t="s">
        <v>179</v>
      </c>
      <c r="V1903" t="s">
        <v>180</v>
      </c>
      <c r="W1903" t="s">
        <v>10731</v>
      </c>
      <c r="X1903" t="s">
        <v>10739</v>
      </c>
    </row>
    <row r="1904" spans="1:24">
      <c r="A1904" t="s">
        <v>9</v>
      </c>
      <c r="B1904" t="s">
        <v>14</v>
      </c>
      <c r="C1904" t="s">
        <v>14</v>
      </c>
      <c r="D1904" t="s">
        <v>117</v>
      </c>
      <c r="E1904" t="s">
        <v>118</v>
      </c>
      <c r="F1904" s="54">
        <v>41579</v>
      </c>
      <c r="G1904" t="s">
        <v>72</v>
      </c>
      <c r="I1904" t="s">
        <v>923</v>
      </c>
      <c r="J1904" t="s">
        <v>132</v>
      </c>
      <c r="K1904" t="s">
        <v>924</v>
      </c>
      <c r="L1904" t="s">
        <v>925</v>
      </c>
      <c r="M1904" t="s">
        <v>926</v>
      </c>
      <c r="N1904" t="s">
        <v>85</v>
      </c>
      <c r="O1904" t="s">
        <v>199</v>
      </c>
      <c r="P1904">
        <v>2592.677743051986</v>
      </c>
      <c r="Q1904" t="s">
        <v>927</v>
      </c>
      <c r="R1904" t="s">
        <v>75</v>
      </c>
      <c r="S1904" t="s">
        <v>155</v>
      </c>
      <c r="T1904" t="s">
        <v>785</v>
      </c>
      <c r="U1904" t="s">
        <v>157</v>
      </c>
      <c r="V1904" t="s">
        <v>157</v>
      </c>
      <c r="W1904" t="s">
        <v>10731</v>
      </c>
      <c r="X1904" t="s">
        <v>10739</v>
      </c>
    </row>
    <row r="1905" spans="1:24">
      <c r="A1905" t="s">
        <v>9</v>
      </c>
      <c r="B1905" t="s">
        <v>14</v>
      </c>
      <c r="C1905" t="s">
        <v>14</v>
      </c>
      <c r="D1905" t="s">
        <v>117</v>
      </c>
      <c r="E1905" t="s">
        <v>118</v>
      </c>
      <c r="F1905" s="54">
        <v>41579</v>
      </c>
      <c r="G1905" t="s">
        <v>290</v>
      </c>
      <c r="H1905" t="s">
        <v>999</v>
      </c>
      <c r="I1905" t="s">
        <v>1000</v>
      </c>
      <c r="J1905" t="s">
        <v>132</v>
      </c>
      <c r="K1905" t="s">
        <v>1001</v>
      </c>
      <c r="L1905" t="s">
        <v>1002</v>
      </c>
      <c r="M1905" t="s">
        <v>1003</v>
      </c>
      <c r="N1905" t="s">
        <v>85</v>
      </c>
      <c r="O1905" t="s">
        <v>199</v>
      </c>
      <c r="P1905">
        <v>37.380000000000045</v>
      </c>
      <c r="Q1905" t="s">
        <v>1005</v>
      </c>
      <c r="R1905" t="s">
        <v>75</v>
      </c>
      <c r="S1905" t="s">
        <v>170</v>
      </c>
      <c r="T1905" t="s">
        <v>178</v>
      </c>
      <c r="U1905" t="s">
        <v>179</v>
      </c>
      <c r="V1905" t="s">
        <v>180</v>
      </c>
      <c r="W1905" t="s">
        <v>10731</v>
      </c>
      <c r="X1905" t="s">
        <v>10739</v>
      </c>
    </row>
    <row r="1906" spans="1:24">
      <c r="A1906" t="s">
        <v>9</v>
      </c>
      <c r="B1906" t="s">
        <v>14</v>
      </c>
      <c r="C1906" t="s">
        <v>14</v>
      </c>
      <c r="D1906" t="s">
        <v>117</v>
      </c>
      <c r="E1906" t="s">
        <v>118</v>
      </c>
      <c r="F1906" s="54">
        <v>41579</v>
      </c>
      <c r="G1906" t="s">
        <v>119</v>
      </c>
      <c r="I1906" t="s">
        <v>923</v>
      </c>
      <c r="J1906" t="s">
        <v>132</v>
      </c>
      <c r="K1906" t="s">
        <v>924</v>
      </c>
      <c r="L1906" t="s">
        <v>925</v>
      </c>
      <c r="M1906" t="s">
        <v>926</v>
      </c>
      <c r="N1906" t="s">
        <v>85</v>
      </c>
      <c r="O1906" t="s">
        <v>199</v>
      </c>
      <c r="P1906">
        <v>11234.901353201383</v>
      </c>
      <c r="Q1906" t="s">
        <v>927</v>
      </c>
      <c r="R1906" t="s">
        <v>75</v>
      </c>
      <c r="S1906" t="s">
        <v>155</v>
      </c>
      <c r="T1906" t="s">
        <v>785</v>
      </c>
      <c r="U1906" t="s">
        <v>157</v>
      </c>
      <c r="V1906" t="s">
        <v>157</v>
      </c>
      <c r="W1906" t="s">
        <v>10731</v>
      </c>
      <c r="X1906" t="s">
        <v>10739</v>
      </c>
    </row>
    <row r="1907" spans="1:24">
      <c r="A1907" t="s">
        <v>9</v>
      </c>
      <c r="B1907" t="s">
        <v>14</v>
      </c>
      <c r="C1907" t="s">
        <v>14</v>
      </c>
      <c r="D1907" t="s">
        <v>117</v>
      </c>
      <c r="E1907" t="s">
        <v>118</v>
      </c>
      <c r="F1907" s="54">
        <v>41579</v>
      </c>
      <c r="G1907" t="s">
        <v>290</v>
      </c>
      <c r="I1907" t="s">
        <v>923</v>
      </c>
      <c r="J1907" t="s">
        <v>132</v>
      </c>
      <c r="K1907" t="s">
        <v>924</v>
      </c>
      <c r="L1907" t="s">
        <v>925</v>
      </c>
      <c r="M1907" t="s">
        <v>926</v>
      </c>
      <c r="N1907" t="s">
        <v>85</v>
      </c>
      <c r="O1907" t="s">
        <v>199</v>
      </c>
      <c r="P1907">
        <v>1469.1785877257837</v>
      </c>
      <c r="Q1907" t="s">
        <v>927</v>
      </c>
      <c r="R1907" t="s">
        <v>75</v>
      </c>
      <c r="S1907" t="s">
        <v>155</v>
      </c>
      <c r="T1907" t="s">
        <v>785</v>
      </c>
      <c r="U1907" t="s">
        <v>157</v>
      </c>
      <c r="V1907" t="s">
        <v>157</v>
      </c>
      <c r="W1907" t="s">
        <v>10731</v>
      </c>
      <c r="X1907" t="s">
        <v>10739</v>
      </c>
    </row>
    <row r="1908" spans="1:24">
      <c r="A1908" t="s">
        <v>9</v>
      </c>
      <c r="B1908" t="s">
        <v>14</v>
      </c>
      <c r="C1908" t="s">
        <v>14</v>
      </c>
      <c r="D1908" t="s">
        <v>117</v>
      </c>
      <c r="E1908" t="s">
        <v>118</v>
      </c>
      <c r="F1908" s="54">
        <v>41579</v>
      </c>
      <c r="G1908" t="s">
        <v>290</v>
      </c>
      <c r="H1908" t="s">
        <v>999</v>
      </c>
      <c r="I1908" t="s">
        <v>1000</v>
      </c>
      <c r="J1908" t="s">
        <v>132</v>
      </c>
      <c r="K1908" t="s">
        <v>1001</v>
      </c>
      <c r="L1908" t="s">
        <v>1002</v>
      </c>
      <c r="M1908" t="s">
        <v>1003</v>
      </c>
      <c r="N1908" t="s">
        <v>85</v>
      </c>
      <c r="O1908" t="s">
        <v>199</v>
      </c>
      <c r="P1908">
        <v>4200.3400000000047</v>
      </c>
      <c r="Q1908" t="s">
        <v>1005</v>
      </c>
      <c r="R1908" t="s">
        <v>75</v>
      </c>
      <c r="S1908" t="s">
        <v>170</v>
      </c>
      <c r="T1908" t="s">
        <v>178</v>
      </c>
      <c r="U1908" t="s">
        <v>179</v>
      </c>
      <c r="V1908" t="s">
        <v>180</v>
      </c>
      <c r="W1908" t="s">
        <v>10731</v>
      </c>
      <c r="X1908" t="s">
        <v>10739</v>
      </c>
    </row>
    <row r="1909" spans="1:24">
      <c r="A1909" t="s">
        <v>9</v>
      </c>
      <c r="B1909" t="s">
        <v>14</v>
      </c>
      <c r="C1909" t="s">
        <v>14</v>
      </c>
      <c r="D1909" t="s">
        <v>117</v>
      </c>
      <c r="E1909" t="s">
        <v>118</v>
      </c>
      <c r="F1909" s="54">
        <v>41579</v>
      </c>
      <c r="G1909" t="s">
        <v>125</v>
      </c>
      <c r="H1909" t="s">
        <v>999</v>
      </c>
      <c r="I1909" t="s">
        <v>1000</v>
      </c>
      <c r="J1909" t="s">
        <v>132</v>
      </c>
      <c r="K1909" t="s">
        <v>1001</v>
      </c>
      <c r="L1909" t="s">
        <v>1002</v>
      </c>
      <c r="M1909" t="s">
        <v>1003</v>
      </c>
      <c r="N1909" t="s">
        <v>85</v>
      </c>
      <c r="O1909" t="s">
        <v>199</v>
      </c>
      <c r="P1909">
        <v>3733.640000000004</v>
      </c>
      <c r="Q1909" t="s">
        <v>1005</v>
      </c>
      <c r="R1909" t="s">
        <v>75</v>
      </c>
      <c r="S1909" t="s">
        <v>170</v>
      </c>
      <c r="T1909" t="s">
        <v>178</v>
      </c>
      <c r="U1909" t="s">
        <v>179</v>
      </c>
      <c r="V1909" t="s">
        <v>180</v>
      </c>
      <c r="W1909" t="s">
        <v>10731</v>
      </c>
      <c r="X1909" t="s">
        <v>10739</v>
      </c>
    </row>
    <row r="1910" spans="1:24">
      <c r="A1910" t="s">
        <v>9</v>
      </c>
      <c r="B1910" t="s">
        <v>14</v>
      </c>
      <c r="C1910" t="s">
        <v>14</v>
      </c>
      <c r="D1910" t="s">
        <v>117</v>
      </c>
      <c r="E1910" t="s">
        <v>118</v>
      </c>
      <c r="F1910" s="54">
        <v>41579</v>
      </c>
      <c r="G1910" t="s">
        <v>125</v>
      </c>
      <c r="H1910" t="s">
        <v>999</v>
      </c>
      <c r="I1910" t="s">
        <v>1000</v>
      </c>
      <c r="J1910" t="s">
        <v>132</v>
      </c>
      <c r="K1910" t="s">
        <v>1001</v>
      </c>
      <c r="L1910" t="s">
        <v>1002</v>
      </c>
      <c r="M1910" t="s">
        <v>1003</v>
      </c>
      <c r="N1910" t="s">
        <v>85</v>
      </c>
      <c r="O1910" t="s">
        <v>199</v>
      </c>
      <c r="P1910">
        <v>116630.00000000013</v>
      </c>
      <c r="Q1910" t="s">
        <v>1005</v>
      </c>
      <c r="R1910" t="s">
        <v>75</v>
      </c>
      <c r="S1910" t="s">
        <v>170</v>
      </c>
      <c r="T1910" t="s">
        <v>178</v>
      </c>
      <c r="U1910" t="s">
        <v>179</v>
      </c>
      <c r="V1910" t="s">
        <v>180</v>
      </c>
      <c r="W1910" t="s">
        <v>10731</v>
      </c>
      <c r="X1910" t="s">
        <v>10739</v>
      </c>
    </row>
    <row r="1911" spans="1:24">
      <c r="A1911" t="s">
        <v>9</v>
      </c>
      <c r="B1911" t="s">
        <v>14</v>
      </c>
      <c r="C1911" t="s">
        <v>14</v>
      </c>
      <c r="D1911" t="s">
        <v>117</v>
      </c>
      <c r="E1911" t="s">
        <v>118</v>
      </c>
      <c r="F1911" s="54">
        <v>41579</v>
      </c>
      <c r="G1911" t="s">
        <v>125</v>
      </c>
      <c r="H1911" t="s">
        <v>999</v>
      </c>
      <c r="I1911" t="s">
        <v>1000</v>
      </c>
      <c r="J1911" t="s">
        <v>132</v>
      </c>
      <c r="K1911" t="s">
        <v>1001</v>
      </c>
      <c r="L1911" t="s">
        <v>1002</v>
      </c>
      <c r="M1911" t="s">
        <v>1003</v>
      </c>
      <c r="N1911" t="s">
        <v>85</v>
      </c>
      <c r="O1911" t="s">
        <v>199</v>
      </c>
      <c r="P1911">
        <v>116630.00000000013</v>
      </c>
      <c r="Q1911" t="s">
        <v>1005</v>
      </c>
      <c r="R1911" t="s">
        <v>75</v>
      </c>
      <c r="S1911" t="s">
        <v>170</v>
      </c>
      <c r="T1911" t="s">
        <v>178</v>
      </c>
      <c r="U1911" t="s">
        <v>179</v>
      </c>
      <c r="V1911" t="s">
        <v>180</v>
      </c>
      <c r="W1911" t="s">
        <v>10731</v>
      </c>
      <c r="X1911" t="s">
        <v>10739</v>
      </c>
    </row>
    <row r="1912" spans="1:24">
      <c r="A1912" t="s">
        <v>9</v>
      </c>
      <c r="B1912" t="s">
        <v>14</v>
      </c>
      <c r="C1912" t="s">
        <v>14</v>
      </c>
      <c r="D1912" t="s">
        <v>117</v>
      </c>
      <c r="E1912" t="s">
        <v>118</v>
      </c>
      <c r="F1912" s="54">
        <v>41579</v>
      </c>
      <c r="G1912" t="s">
        <v>125</v>
      </c>
      <c r="H1912" t="s">
        <v>999</v>
      </c>
      <c r="I1912" t="s">
        <v>1000</v>
      </c>
      <c r="J1912" t="s">
        <v>132</v>
      </c>
      <c r="K1912" t="s">
        <v>1001</v>
      </c>
      <c r="L1912" t="s">
        <v>1002</v>
      </c>
      <c r="M1912" t="s">
        <v>1003</v>
      </c>
      <c r="N1912" t="s">
        <v>85</v>
      </c>
      <c r="O1912" t="s">
        <v>199</v>
      </c>
      <c r="P1912">
        <v>224.02000000000027</v>
      </c>
      <c r="Q1912" t="s">
        <v>1005</v>
      </c>
      <c r="R1912" t="s">
        <v>75</v>
      </c>
      <c r="S1912" t="s">
        <v>170</v>
      </c>
      <c r="T1912" t="s">
        <v>178</v>
      </c>
      <c r="U1912" t="s">
        <v>179</v>
      </c>
      <c r="V1912" t="s">
        <v>180</v>
      </c>
      <c r="W1912" t="s">
        <v>10731</v>
      </c>
      <c r="X1912" t="s">
        <v>10739</v>
      </c>
    </row>
    <row r="1913" spans="1:24">
      <c r="A1913" t="s">
        <v>9</v>
      </c>
      <c r="B1913" t="s">
        <v>14</v>
      </c>
      <c r="C1913" t="s">
        <v>14</v>
      </c>
      <c r="D1913" t="s">
        <v>117</v>
      </c>
      <c r="E1913" t="s">
        <v>118</v>
      </c>
      <c r="F1913" s="54">
        <v>41579</v>
      </c>
      <c r="G1913" t="s">
        <v>125</v>
      </c>
      <c r="H1913" t="s">
        <v>999</v>
      </c>
      <c r="I1913" t="s">
        <v>1000</v>
      </c>
      <c r="J1913" t="s">
        <v>132</v>
      </c>
      <c r="K1913" t="s">
        <v>1001</v>
      </c>
      <c r="L1913" t="s">
        <v>1002</v>
      </c>
      <c r="M1913" t="s">
        <v>1003</v>
      </c>
      <c r="N1913" t="s">
        <v>85</v>
      </c>
      <c r="O1913" t="s">
        <v>199</v>
      </c>
      <c r="P1913">
        <v>37.340000000000046</v>
      </c>
      <c r="Q1913" t="s">
        <v>1005</v>
      </c>
      <c r="R1913" t="s">
        <v>75</v>
      </c>
      <c r="S1913" t="s">
        <v>170</v>
      </c>
      <c r="T1913" t="s">
        <v>178</v>
      </c>
      <c r="U1913" t="s">
        <v>179</v>
      </c>
      <c r="V1913" t="s">
        <v>180</v>
      </c>
      <c r="W1913" t="s">
        <v>10731</v>
      </c>
      <c r="X1913" t="s">
        <v>10739</v>
      </c>
    </row>
    <row r="1914" spans="1:24">
      <c r="A1914" t="s">
        <v>9</v>
      </c>
      <c r="B1914" t="s">
        <v>14</v>
      </c>
      <c r="C1914" t="s">
        <v>14</v>
      </c>
      <c r="D1914" t="s">
        <v>117</v>
      </c>
      <c r="E1914" t="s">
        <v>118</v>
      </c>
      <c r="F1914" s="54">
        <v>41579</v>
      </c>
      <c r="G1914" t="s">
        <v>125</v>
      </c>
      <c r="H1914" t="s">
        <v>999</v>
      </c>
      <c r="I1914" t="s">
        <v>1000</v>
      </c>
      <c r="J1914" t="s">
        <v>132</v>
      </c>
      <c r="K1914" t="s">
        <v>1001</v>
      </c>
      <c r="L1914" t="s">
        <v>1002</v>
      </c>
      <c r="M1914" t="s">
        <v>1003</v>
      </c>
      <c r="N1914" t="s">
        <v>85</v>
      </c>
      <c r="O1914" t="s">
        <v>199</v>
      </c>
      <c r="P1914">
        <v>4.6700000000000053</v>
      </c>
      <c r="Q1914" t="s">
        <v>1005</v>
      </c>
      <c r="R1914" t="s">
        <v>75</v>
      </c>
      <c r="S1914" t="s">
        <v>170</v>
      </c>
      <c r="T1914" t="s">
        <v>178</v>
      </c>
      <c r="U1914" t="s">
        <v>179</v>
      </c>
      <c r="V1914" t="s">
        <v>180</v>
      </c>
      <c r="W1914" t="s">
        <v>10731</v>
      </c>
      <c r="X1914" t="s">
        <v>10739</v>
      </c>
    </row>
    <row r="1915" spans="1:24">
      <c r="A1915" t="s">
        <v>9</v>
      </c>
      <c r="B1915" t="s">
        <v>14</v>
      </c>
      <c r="C1915" t="s">
        <v>14</v>
      </c>
      <c r="D1915" t="s">
        <v>117</v>
      </c>
      <c r="E1915" t="s">
        <v>118</v>
      </c>
      <c r="F1915" s="54">
        <v>41579</v>
      </c>
      <c r="G1915" t="s">
        <v>119</v>
      </c>
      <c r="I1915" t="s">
        <v>923</v>
      </c>
      <c r="J1915" t="s">
        <v>132</v>
      </c>
      <c r="K1915" t="s">
        <v>924</v>
      </c>
      <c r="L1915" t="s">
        <v>925</v>
      </c>
      <c r="M1915" t="s">
        <v>926</v>
      </c>
      <c r="N1915" t="s">
        <v>85</v>
      </c>
      <c r="O1915" t="s">
        <v>199</v>
      </c>
      <c r="P1915">
        <v>5703.9238347364208</v>
      </c>
      <c r="Q1915" t="s">
        <v>927</v>
      </c>
      <c r="R1915" t="s">
        <v>75</v>
      </c>
      <c r="S1915" t="s">
        <v>155</v>
      </c>
      <c r="T1915" t="s">
        <v>785</v>
      </c>
      <c r="U1915" t="s">
        <v>157</v>
      </c>
      <c r="V1915" t="s">
        <v>157</v>
      </c>
      <c r="W1915" t="s">
        <v>10731</v>
      </c>
      <c r="X1915" t="s">
        <v>10739</v>
      </c>
    </row>
    <row r="1916" spans="1:24">
      <c r="A1916" t="s">
        <v>9</v>
      </c>
      <c r="B1916" t="s">
        <v>14</v>
      </c>
      <c r="C1916" t="s">
        <v>14</v>
      </c>
      <c r="D1916" t="s">
        <v>117</v>
      </c>
      <c r="E1916" t="s">
        <v>118</v>
      </c>
      <c r="F1916" s="54">
        <v>41579</v>
      </c>
      <c r="G1916" t="s">
        <v>125</v>
      </c>
      <c r="I1916" t="s">
        <v>923</v>
      </c>
      <c r="J1916" t="s">
        <v>132</v>
      </c>
      <c r="K1916" t="s">
        <v>924</v>
      </c>
      <c r="L1916" t="s">
        <v>925</v>
      </c>
      <c r="M1916" t="s">
        <v>926</v>
      </c>
      <c r="N1916" t="s">
        <v>85</v>
      </c>
      <c r="O1916" t="s">
        <v>199</v>
      </c>
      <c r="P1916">
        <v>12444.902366682611</v>
      </c>
      <c r="Q1916" t="s">
        <v>927</v>
      </c>
      <c r="R1916" t="s">
        <v>75</v>
      </c>
      <c r="S1916" t="s">
        <v>155</v>
      </c>
      <c r="T1916" t="s">
        <v>785</v>
      </c>
      <c r="U1916" t="s">
        <v>157</v>
      </c>
      <c r="V1916" t="s">
        <v>157</v>
      </c>
      <c r="W1916" t="s">
        <v>10731</v>
      </c>
      <c r="X1916" t="s">
        <v>10739</v>
      </c>
    </row>
    <row r="1917" spans="1:24">
      <c r="A1917" t="s">
        <v>9</v>
      </c>
      <c r="B1917" t="s">
        <v>14</v>
      </c>
      <c r="C1917" t="s">
        <v>14</v>
      </c>
      <c r="D1917" t="s">
        <v>117</v>
      </c>
      <c r="E1917" t="s">
        <v>118</v>
      </c>
      <c r="F1917" s="54">
        <v>41579</v>
      </c>
      <c r="G1917" t="s">
        <v>119</v>
      </c>
      <c r="I1917" t="s">
        <v>923</v>
      </c>
      <c r="J1917" t="s">
        <v>132</v>
      </c>
      <c r="K1917" t="s">
        <v>924</v>
      </c>
      <c r="L1917" t="s">
        <v>925</v>
      </c>
      <c r="M1917" t="s">
        <v>926</v>
      </c>
      <c r="N1917" t="s">
        <v>85</v>
      </c>
      <c r="O1917" t="s">
        <v>199</v>
      </c>
      <c r="P1917">
        <v>27654.518592076736</v>
      </c>
      <c r="Q1917" t="s">
        <v>927</v>
      </c>
      <c r="R1917" t="s">
        <v>75</v>
      </c>
      <c r="S1917" t="s">
        <v>155</v>
      </c>
      <c r="T1917" t="s">
        <v>785</v>
      </c>
      <c r="U1917" t="s">
        <v>157</v>
      </c>
      <c r="V1917" t="s">
        <v>157</v>
      </c>
      <c r="W1917" t="s">
        <v>10731</v>
      </c>
      <c r="X1917" t="s">
        <v>10739</v>
      </c>
    </row>
    <row r="1918" spans="1:24">
      <c r="A1918" t="s">
        <v>9</v>
      </c>
      <c r="B1918" t="s">
        <v>14</v>
      </c>
      <c r="C1918" t="s">
        <v>14</v>
      </c>
      <c r="D1918" t="s">
        <v>117</v>
      </c>
      <c r="E1918" t="s">
        <v>118</v>
      </c>
      <c r="F1918" s="54">
        <v>41579</v>
      </c>
      <c r="G1918" t="s">
        <v>72</v>
      </c>
      <c r="I1918" t="s">
        <v>923</v>
      </c>
      <c r="J1918" t="s">
        <v>132</v>
      </c>
      <c r="K1918" t="s">
        <v>924</v>
      </c>
      <c r="L1918" t="s">
        <v>925</v>
      </c>
      <c r="M1918" t="s">
        <v>926</v>
      </c>
      <c r="N1918" t="s">
        <v>85</v>
      </c>
      <c r="O1918" t="s">
        <v>199</v>
      </c>
      <c r="P1918">
        <v>12792.008600041427</v>
      </c>
      <c r="Q1918" t="s">
        <v>927</v>
      </c>
      <c r="R1918" t="s">
        <v>75</v>
      </c>
      <c r="S1918" t="s">
        <v>155</v>
      </c>
      <c r="T1918" t="s">
        <v>785</v>
      </c>
      <c r="U1918" t="s">
        <v>157</v>
      </c>
      <c r="V1918" t="s">
        <v>157</v>
      </c>
      <c r="W1918" t="s">
        <v>10731</v>
      </c>
      <c r="X1918" t="s">
        <v>10739</v>
      </c>
    </row>
    <row r="1919" spans="1:24">
      <c r="A1919" t="s">
        <v>9</v>
      </c>
      <c r="B1919" t="s">
        <v>14</v>
      </c>
      <c r="C1919" t="s">
        <v>14</v>
      </c>
      <c r="D1919" t="s">
        <v>117</v>
      </c>
      <c r="E1919" t="s">
        <v>118</v>
      </c>
      <c r="F1919" s="54">
        <v>41579</v>
      </c>
      <c r="G1919" t="s">
        <v>72</v>
      </c>
      <c r="I1919" t="s">
        <v>131</v>
      </c>
      <c r="J1919" t="s">
        <v>132</v>
      </c>
      <c r="K1919" t="s">
        <v>133</v>
      </c>
      <c r="L1919" t="s">
        <v>238</v>
      </c>
      <c r="M1919" t="s">
        <v>76</v>
      </c>
      <c r="N1919" t="s">
        <v>85</v>
      </c>
      <c r="O1919" t="s">
        <v>85</v>
      </c>
      <c r="P1919">
        <v>1996.5</v>
      </c>
      <c r="Q1919" t="s">
        <v>134</v>
      </c>
      <c r="R1919" t="s">
        <v>75</v>
      </c>
      <c r="W1919" t="s">
        <v>10729</v>
      </c>
      <c r="X1919" t="s">
        <v>10737</v>
      </c>
    </row>
    <row r="1920" spans="1:24">
      <c r="A1920" t="s">
        <v>9</v>
      </c>
      <c r="B1920" t="s">
        <v>14</v>
      </c>
      <c r="C1920" t="s">
        <v>14</v>
      </c>
      <c r="D1920" t="s">
        <v>117</v>
      </c>
      <c r="E1920" t="s">
        <v>118</v>
      </c>
      <c r="F1920" s="54">
        <v>41599</v>
      </c>
      <c r="G1920" t="s">
        <v>119</v>
      </c>
      <c r="I1920" t="s">
        <v>2258</v>
      </c>
      <c r="J1920" t="s">
        <v>132</v>
      </c>
      <c r="K1920" t="s">
        <v>1099</v>
      </c>
      <c r="L1920" t="s">
        <v>1100</v>
      </c>
      <c r="M1920" t="s">
        <v>1101</v>
      </c>
      <c r="N1920" t="s">
        <v>85</v>
      </c>
      <c r="O1920" t="s">
        <v>85</v>
      </c>
      <c r="P1920">
        <v>14080</v>
      </c>
      <c r="Q1920" t="s">
        <v>2259</v>
      </c>
      <c r="R1920" t="s">
        <v>75</v>
      </c>
      <c r="S1920" t="s">
        <v>170</v>
      </c>
      <c r="T1920" t="s">
        <v>178</v>
      </c>
      <c r="U1920" t="s">
        <v>202</v>
      </c>
      <c r="V1920" t="s">
        <v>202</v>
      </c>
      <c r="W1920" t="s">
        <v>10730</v>
      </c>
      <c r="X1920" t="s">
        <v>85</v>
      </c>
    </row>
    <row r="1921" spans="1:24">
      <c r="A1921" t="s">
        <v>9</v>
      </c>
      <c r="B1921" t="s">
        <v>14</v>
      </c>
      <c r="C1921" t="s">
        <v>14</v>
      </c>
      <c r="D1921" t="s">
        <v>117</v>
      </c>
      <c r="E1921" t="s">
        <v>118</v>
      </c>
      <c r="F1921" s="54">
        <v>41599</v>
      </c>
      <c r="G1921" t="s">
        <v>125</v>
      </c>
      <c r="I1921" t="s">
        <v>2250</v>
      </c>
      <c r="J1921" t="s">
        <v>132</v>
      </c>
      <c r="K1921" t="s">
        <v>2251</v>
      </c>
      <c r="L1921" t="s">
        <v>2252</v>
      </c>
      <c r="M1921" t="s">
        <v>2253</v>
      </c>
      <c r="N1921" t="s">
        <v>85</v>
      </c>
      <c r="O1921" t="s">
        <v>85</v>
      </c>
      <c r="P1921">
        <v>3278.4</v>
      </c>
      <c r="Q1921" t="s">
        <v>2254</v>
      </c>
      <c r="R1921" t="s">
        <v>75</v>
      </c>
      <c r="S1921" t="s">
        <v>155</v>
      </c>
      <c r="T1921" t="s">
        <v>201</v>
      </c>
      <c r="U1921" t="s">
        <v>157</v>
      </c>
      <c r="V1921" t="s">
        <v>157</v>
      </c>
      <c r="W1921" t="s">
        <v>10730</v>
      </c>
      <c r="X1921" t="s">
        <v>85</v>
      </c>
    </row>
    <row r="1922" spans="1:24">
      <c r="A1922" t="s">
        <v>9</v>
      </c>
      <c r="B1922" t="s">
        <v>14</v>
      </c>
      <c r="C1922" t="s">
        <v>14</v>
      </c>
      <c r="D1922" t="s">
        <v>117</v>
      </c>
      <c r="E1922" t="s">
        <v>118</v>
      </c>
      <c r="F1922" s="54">
        <v>41599</v>
      </c>
      <c r="G1922" t="s">
        <v>119</v>
      </c>
      <c r="I1922" t="s">
        <v>3540</v>
      </c>
      <c r="J1922" t="s">
        <v>132</v>
      </c>
      <c r="K1922" t="s">
        <v>3539</v>
      </c>
      <c r="L1922" t="s">
        <v>1961</v>
      </c>
      <c r="M1922" t="s">
        <v>1962</v>
      </c>
      <c r="N1922" t="s">
        <v>85</v>
      </c>
      <c r="O1922" t="s">
        <v>199</v>
      </c>
      <c r="P1922">
        <v>65000</v>
      </c>
      <c r="Q1922" t="s">
        <v>1963</v>
      </c>
      <c r="R1922" t="s">
        <v>75</v>
      </c>
      <c r="S1922" t="s">
        <v>155</v>
      </c>
      <c r="T1922" t="s">
        <v>156</v>
      </c>
      <c r="U1922" t="s">
        <v>450</v>
      </c>
      <c r="V1922" t="s">
        <v>451</v>
      </c>
      <c r="W1922" t="s">
        <v>10731</v>
      </c>
      <c r="X1922" t="s">
        <v>10739</v>
      </c>
    </row>
    <row r="1923" spans="1:24">
      <c r="A1923" t="s">
        <v>9</v>
      </c>
      <c r="B1923" t="s">
        <v>14</v>
      </c>
      <c r="C1923" t="s">
        <v>14</v>
      </c>
      <c r="D1923" t="s">
        <v>117</v>
      </c>
      <c r="E1923" t="s">
        <v>118</v>
      </c>
      <c r="F1923" s="54">
        <v>41599</v>
      </c>
      <c r="G1923" t="s">
        <v>119</v>
      </c>
      <c r="I1923" t="s">
        <v>3538</v>
      </c>
      <c r="J1923" t="s">
        <v>132</v>
      </c>
      <c r="K1923" t="s">
        <v>3539</v>
      </c>
      <c r="L1923" t="s">
        <v>1961</v>
      </c>
      <c r="M1923" t="s">
        <v>1962</v>
      </c>
      <c r="N1923" t="s">
        <v>85</v>
      </c>
      <c r="O1923" t="s">
        <v>199</v>
      </c>
      <c r="P1923">
        <v>-65000</v>
      </c>
      <c r="Q1923" t="s">
        <v>1963</v>
      </c>
      <c r="R1923" t="s">
        <v>75</v>
      </c>
      <c r="S1923" t="s">
        <v>155</v>
      </c>
      <c r="T1923" t="s">
        <v>156</v>
      </c>
      <c r="U1923" t="s">
        <v>450</v>
      </c>
      <c r="V1923" t="s">
        <v>451</v>
      </c>
      <c r="W1923" t="s">
        <v>10729</v>
      </c>
      <c r="X1923" t="s">
        <v>10739</v>
      </c>
    </row>
    <row r="1924" spans="1:24">
      <c r="A1924" t="s">
        <v>9</v>
      </c>
      <c r="B1924" t="s">
        <v>14</v>
      </c>
      <c r="C1924" t="s">
        <v>14</v>
      </c>
      <c r="D1924" t="s">
        <v>117</v>
      </c>
      <c r="E1924" t="s">
        <v>118</v>
      </c>
      <c r="F1924" s="54">
        <v>41579</v>
      </c>
      <c r="G1924" t="s">
        <v>72</v>
      </c>
      <c r="H1924" t="s">
        <v>1006</v>
      </c>
      <c r="I1924" t="s">
        <v>1007</v>
      </c>
      <c r="J1924" t="s">
        <v>132</v>
      </c>
      <c r="K1924" t="s">
        <v>1008</v>
      </c>
      <c r="L1924" t="s">
        <v>1009</v>
      </c>
      <c r="M1924" t="s">
        <v>1010</v>
      </c>
      <c r="N1924" t="s">
        <v>85</v>
      </c>
      <c r="O1924" t="s">
        <v>85</v>
      </c>
      <c r="P1924">
        <v>112320</v>
      </c>
      <c r="Q1924" t="s">
        <v>1011</v>
      </c>
      <c r="R1924" t="s">
        <v>75</v>
      </c>
      <c r="S1924" t="s">
        <v>170</v>
      </c>
      <c r="T1924" t="s">
        <v>187</v>
      </c>
      <c r="U1924" t="s">
        <v>179</v>
      </c>
      <c r="V1924" t="s">
        <v>180</v>
      </c>
      <c r="W1924" t="s">
        <v>10731</v>
      </c>
      <c r="X1924" t="s">
        <v>85</v>
      </c>
    </row>
    <row r="1925" spans="1:24">
      <c r="A1925" t="s">
        <v>9</v>
      </c>
      <c r="B1925" t="s">
        <v>14</v>
      </c>
      <c r="C1925" t="s">
        <v>14</v>
      </c>
      <c r="D1925" t="s">
        <v>117</v>
      </c>
      <c r="E1925" t="s">
        <v>118</v>
      </c>
      <c r="F1925" s="54">
        <v>41579</v>
      </c>
      <c r="G1925" t="s">
        <v>72</v>
      </c>
      <c r="I1925" t="s">
        <v>1028</v>
      </c>
      <c r="J1925" t="s">
        <v>132</v>
      </c>
      <c r="K1925" t="s">
        <v>1029</v>
      </c>
      <c r="L1925" t="s">
        <v>571</v>
      </c>
      <c r="M1925" t="s">
        <v>572</v>
      </c>
      <c r="N1925" t="s">
        <v>85</v>
      </c>
      <c r="O1925" t="s">
        <v>85</v>
      </c>
      <c r="P1925">
        <v>-28379.040000000001</v>
      </c>
      <c r="Q1925" t="s">
        <v>1030</v>
      </c>
      <c r="R1925" t="s">
        <v>75</v>
      </c>
      <c r="W1925" t="s">
        <v>10729</v>
      </c>
      <c r="X1925" t="s">
        <v>85</v>
      </c>
    </row>
    <row r="1926" spans="1:24">
      <c r="A1926" t="s">
        <v>9</v>
      </c>
      <c r="B1926" t="s">
        <v>14</v>
      </c>
      <c r="C1926" t="s">
        <v>14</v>
      </c>
      <c r="D1926" t="s">
        <v>117</v>
      </c>
      <c r="E1926" t="s">
        <v>118</v>
      </c>
      <c r="F1926" s="54">
        <v>41579</v>
      </c>
      <c r="G1926" t="s">
        <v>72</v>
      </c>
      <c r="H1926" t="s">
        <v>999</v>
      </c>
      <c r="I1926" t="s">
        <v>1000</v>
      </c>
      <c r="J1926" t="s">
        <v>132</v>
      </c>
      <c r="K1926" t="s">
        <v>1001</v>
      </c>
      <c r="L1926" t="s">
        <v>1002</v>
      </c>
      <c r="M1926" t="s">
        <v>1003</v>
      </c>
      <c r="N1926" t="s">
        <v>85</v>
      </c>
      <c r="O1926" t="s">
        <v>199</v>
      </c>
      <c r="P1926">
        <v>19792.93</v>
      </c>
      <c r="Q1926" t="s">
        <v>1005</v>
      </c>
      <c r="R1926" t="s">
        <v>75</v>
      </c>
      <c r="S1926" t="s">
        <v>170</v>
      </c>
      <c r="T1926" t="s">
        <v>178</v>
      </c>
      <c r="U1926" t="s">
        <v>179</v>
      </c>
      <c r="V1926" t="s">
        <v>180</v>
      </c>
      <c r="W1926" t="s">
        <v>10731</v>
      </c>
      <c r="X1926" t="s">
        <v>10739</v>
      </c>
    </row>
    <row r="1927" spans="1:24">
      <c r="A1927" t="s">
        <v>5</v>
      </c>
      <c r="B1927" t="s">
        <v>11</v>
      </c>
      <c r="C1927" t="s">
        <v>1689</v>
      </c>
      <c r="D1927" t="s">
        <v>117</v>
      </c>
      <c r="E1927" t="s">
        <v>118</v>
      </c>
      <c r="F1927" s="54">
        <v>41598</v>
      </c>
      <c r="G1927" t="s">
        <v>72</v>
      </c>
      <c r="I1927" t="s">
        <v>2192</v>
      </c>
      <c r="J1927" t="s">
        <v>74</v>
      </c>
      <c r="K1927" t="s">
        <v>2193</v>
      </c>
      <c r="L1927" t="s">
        <v>2194</v>
      </c>
      <c r="M1927" t="s">
        <v>2195</v>
      </c>
      <c r="N1927" t="s">
        <v>85</v>
      </c>
      <c r="O1927" t="s">
        <v>85</v>
      </c>
      <c r="P1927">
        <v>6936.7741999999998</v>
      </c>
      <c r="Q1927" t="s">
        <v>2196</v>
      </c>
      <c r="R1927" t="s">
        <v>75</v>
      </c>
      <c r="W1927" t="s">
        <v>10729</v>
      </c>
      <c r="X1927" t="s">
        <v>85</v>
      </c>
    </row>
    <row r="1928" spans="1:24">
      <c r="A1928" t="s">
        <v>9</v>
      </c>
      <c r="B1928" t="s">
        <v>14</v>
      </c>
      <c r="C1928" t="s">
        <v>14</v>
      </c>
      <c r="D1928" t="s">
        <v>117</v>
      </c>
      <c r="E1928" t="s">
        <v>118</v>
      </c>
      <c r="F1928" s="54">
        <v>41579</v>
      </c>
      <c r="G1928" t="s">
        <v>72</v>
      </c>
      <c r="H1928" t="s">
        <v>999</v>
      </c>
      <c r="I1928" t="s">
        <v>1000</v>
      </c>
      <c r="J1928" t="s">
        <v>132</v>
      </c>
      <c r="K1928" t="s">
        <v>1001</v>
      </c>
      <c r="L1928" t="s">
        <v>1002</v>
      </c>
      <c r="M1928" t="s">
        <v>1003</v>
      </c>
      <c r="N1928" t="s">
        <v>85</v>
      </c>
      <c r="O1928" t="s">
        <v>199</v>
      </c>
      <c r="P1928">
        <v>193219.57</v>
      </c>
      <c r="Q1928" t="s">
        <v>1005</v>
      </c>
      <c r="R1928" t="s">
        <v>75</v>
      </c>
      <c r="S1928" t="s">
        <v>170</v>
      </c>
      <c r="T1928" t="s">
        <v>178</v>
      </c>
      <c r="U1928" t="s">
        <v>179</v>
      </c>
      <c r="V1928" t="s">
        <v>180</v>
      </c>
      <c r="W1928" t="s">
        <v>10731</v>
      </c>
      <c r="X1928" t="s">
        <v>10739</v>
      </c>
    </row>
    <row r="1929" spans="1:24">
      <c r="A1929" t="s">
        <v>9</v>
      </c>
      <c r="B1929" t="s">
        <v>14</v>
      </c>
      <c r="C1929" t="s">
        <v>14</v>
      </c>
      <c r="D1929" t="s">
        <v>117</v>
      </c>
      <c r="E1929" t="s">
        <v>118</v>
      </c>
      <c r="F1929" s="54">
        <v>41579</v>
      </c>
      <c r="G1929" t="s">
        <v>72</v>
      </c>
      <c r="H1929" t="s">
        <v>999</v>
      </c>
      <c r="I1929" t="s">
        <v>1000</v>
      </c>
      <c r="J1929" t="s">
        <v>132</v>
      </c>
      <c r="K1929" t="s">
        <v>1001</v>
      </c>
      <c r="L1929" t="s">
        <v>1002</v>
      </c>
      <c r="M1929" t="s">
        <v>1003</v>
      </c>
      <c r="N1929" t="s">
        <v>85</v>
      </c>
      <c r="O1929" t="s">
        <v>199</v>
      </c>
      <c r="P1929">
        <v>46901.17</v>
      </c>
      <c r="Q1929" t="s">
        <v>1005</v>
      </c>
      <c r="R1929" t="s">
        <v>75</v>
      </c>
      <c r="S1929" t="s">
        <v>170</v>
      </c>
      <c r="T1929" t="s">
        <v>178</v>
      </c>
      <c r="U1929" t="s">
        <v>179</v>
      </c>
      <c r="V1929" t="s">
        <v>180</v>
      </c>
      <c r="W1929" t="s">
        <v>10731</v>
      </c>
      <c r="X1929" t="s">
        <v>10739</v>
      </c>
    </row>
    <row r="1930" spans="1:24">
      <c r="A1930" t="s">
        <v>9</v>
      </c>
      <c r="B1930" t="s">
        <v>14</v>
      </c>
      <c r="C1930" t="s">
        <v>14</v>
      </c>
      <c r="D1930" t="s">
        <v>117</v>
      </c>
      <c r="E1930" t="s">
        <v>118</v>
      </c>
      <c r="F1930" s="54">
        <v>41579</v>
      </c>
      <c r="G1930" t="s">
        <v>72</v>
      </c>
      <c r="I1930" t="s">
        <v>1028</v>
      </c>
      <c r="J1930" t="s">
        <v>132</v>
      </c>
      <c r="K1930" t="s">
        <v>1029</v>
      </c>
      <c r="L1930" t="s">
        <v>571</v>
      </c>
      <c r="M1930" t="s">
        <v>572</v>
      </c>
      <c r="N1930" t="s">
        <v>85</v>
      </c>
      <c r="O1930" t="s">
        <v>85</v>
      </c>
      <c r="P1930">
        <v>-2267906.16</v>
      </c>
      <c r="Q1930" t="s">
        <v>1030</v>
      </c>
      <c r="R1930" t="s">
        <v>75</v>
      </c>
      <c r="W1930" t="s">
        <v>10729</v>
      </c>
      <c r="X1930" t="s">
        <v>85</v>
      </c>
    </row>
    <row r="1931" spans="1:24">
      <c r="A1931" t="s">
        <v>9</v>
      </c>
      <c r="B1931" t="s">
        <v>14</v>
      </c>
      <c r="C1931" t="s">
        <v>14</v>
      </c>
      <c r="D1931" t="s">
        <v>117</v>
      </c>
      <c r="E1931" t="s">
        <v>118</v>
      </c>
      <c r="F1931" s="54">
        <v>41579</v>
      </c>
      <c r="G1931" t="s">
        <v>72</v>
      </c>
      <c r="I1931" t="s">
        <v>1028</v>
      </c>
      <c r="J1931" t="s">
        <v>132</v>
      </c>
      <c r="K1931" t="s">
        <v>1029</v>
      </c>
      <c r="L1931" t="s">
        <v>571</v>
      </c>
      <c r="M1931" t="s">
        <v>572</v>
      </c>
      <c r="N1931" t="s">
        <v>85</v>
      </c>
      <c r="O1931" t="s">
        <v>85</v>
      </c>
      <c r="P1931">
        <v>-220929</v>
      </c>
      <c r="Q1931" t="s">
        <v>1030</v>
      </c>
      <c r="R1931" t="s">
        <v>75</v>
      </c>
      <c r="W1931" t="s">
        <v>10729</v>
      </c>
      <c r="X1931" t="s">
        <v>85</v>
      </c>
    </row>
    <row r="1932" spans="1:24">
      <c r="A1932" t="s">
        <v>9</v>
      </c>
      <c r="B1932" t="s">
        <v>14</v>
      </c>
      <c r="C1932" t="s">
        <v>14</v>
      </c>
      <c r="D1932" t="s">
        <v>117</v>
      </c>
      <c r="E1932" t="s">
        <v>118</v>
      </c>
      <c r="F1932" s="54">
        <v>41579</v>
      </c>
      <c r="G1932" t="s">
        <v>72</v>
      </c>
      <c r="H1932" t="s">
        <v>999</v>
      </c>
      <c r="I1932" t="s">
        <v>1000</v>
      </c>
      <c r="J1932" t="s">
        <v>132</v>
      </c>
      <c r="K1932" t="s">
        <v>1001</v>
      </c>
      <c r="L1932" t="s">
        <v>1002</v>
      </c>
      <c r="M1932" t="s">
        <v>1003</v>
      </c>
      <c r="N1932" t="s">
        <v>85</v>
      </c>
      <c r="O1932" t="s">
        <v>199</v>
      </c>
      <c r="P1932">
        <v>899442.84</v>
      </c>
      <c r="Q1932" t="s">
        <v>1005</v>
      </c>
      <c r="R1932" t="s">
        <v>75</v>
      </c>
      <c r="S1932" t="s">
        <v>170</v>
      </c>
      <c r="T1932" t="s">
        <v>178</v>
      </c>
      <c r="U1932" t="s">
        <v>179</v>
      </c>
      <c r="V1932" t="s">
        <v>180</v>
      </c>
      <c r="W1932" t="s">
        <v>10731</v>
      </c>
      <c r="X1932" t="s">
        <v>10739</v>
      </c>
    </row>
    <row r="1933" spans="1:24">
      <c r="A1933" t="s">
        <v>9</v>
      </c>
      <c r="B1933" t="s">
        <v>14</v>
      </c>
      <c r="C1933" t="s">
        <v>14</v>
      </c>
      <c r="D1933" t="s">
        <v>117</v>
      </c>
      <c r="E1933" t="s">
        <v>118</v>
      </c>
      <c r="F1933" s="54">
        <v>41579</v>
      </c>
      <c r="G1933" t="s">
        <v>72</v>
      </c>
      <c r="I1933" t="s">
        <v>1028</v>
      </c>
      <c r="J1933" t="s">
        <v>132</v>
      </c>
      <c r="K1933" t="s">
        <v>1029</v>
      </c>
      <c r="L1933" t="s">
        <v>571</v>
      </c>
      <c r="M1933" t="s">
        <v>572</v>
      </c>
      <c r="N1933" t="s">
        <v>85</v>
      </c>
      <c r="O1933" t="s">
        <v>85</v>
      </c>
      <c r="P1933">
        <v>-1480</v>
      </c>
      <c r="Q1933" t="s">
        <v>1030</v>
      </c>
      <c r="R1933" t="s">
        <v>75</v>
      </c>
      <c r="W1933" t="s">
        <v>10729</v>
      </c>
      <c r="X1933" t="s">
        <v>85</v>
      </c>
    </row>
    <row r="1934" spans="1:24">
      <c r="A1934" t="s">
        <v>9</v>
      </c>
      <c r="B1934" t="s">
        <v>14</v>
      </c>
      <c r="C1934" t="s">
        <v>14</v>
      </c>
      <c r="D1934" t="s">
        <v>117</v>
      </c>
      <c r="E1934" t="s">
        <v>118</v>
      </c>
      <c r="F1934" s="54">
        <v>41579</v>
      </c>
      <c r="G1934" t="s">
        <v>72</v>
      </c>
      <c r="H1934" t="s">
        <v>1006</v>
      </c>
      <c r="I1934" t="s">
        <v>1007</v>
      </c>
      <c r="J1934" t="s">
        <v>132</v>
      </c>
      <c r="K1934" t="s">
        <v>1008</v>
      </c>
      <c r="L1934" t="s">
        <v>1009</v>
      </c>
      <c r="M1934" t="s">
        <v>1010</v>
      </c>
      <c r="N1934" t="s">
        <v>85</v>
      </c>
      <c r="O1934" t="s">
        <v>85</v>
      </c>
      <c r="P1934">
        <v>29132.799999999999</v>
      </c>
      <c r="Q1934" t="s">
        <v>1011</v>
      </c>
      <c r="R1934" t="s">
        <v>75</v>
      </c>
      <c r="S1934" t="s">
        <v>170</v>
      </c>
      <c r="T1934" t="s">
        <v>187</v>
      </c>
      <c r="U1934" t="s">
        <v>179</v>
      </c>
      <c r="V1934" t="s">
        <v>180</v>
      </c>
      <c r="W1934" t="s">
        <v>10731</v>
      </c>
      <c r="X1934" t="s">
        <v>85</v>
      </c>
    </row>
    <row r="1935" spans="1:24">
      <c r="A1935" t="s">
        <v>9</v>
      </c>
      <c r="B1935" t="s">
        <v>14</v>
      </c>
      <c r="C1935" t="s">
        <v>14</v>
      </c>
      <c r="D1935" t="s">
        <v>117</v>
      </c>
      <c r="E1935" t="s">
        <v>118</v>
      </c>
      <c r="F1935" s="54">
        <v>41579</v>
      </c>
      <c r="G1935" t="s">
        <v>72</v>
      </c>
      <c r="I1935" t="s">
        <v>1075</v>
      </c>
      <c r="J1935" t="s">
        <v>132</v>
      </c>
      <c r="K1935" t="s">
        <v>1076</v>
      </c>
      <c r="L1935" t="s">
        <v>1077</v>
      </c>
      <c r="M1935" t="s">
        <v>1078</v>
      </c>
      <c r="N1935" t="s">
        <v>85</v>
      </c>
      <c r="O1935" t="s">
        <v>85</v>
      </c>
      <c r="P1935">
        <v>6875</v>
      </c>
      <c r="Q1935" t="s">
        <v>1079</v>
      </c>
      <c r="R1935" t="s">
        <v>75</v>
      </c>
      <c r="S1935" t="s">
        <v>155</v>
      </c>
      <c r="T1935" t="s">
        <v>156</v>
      </c>
      <c r="U1935" t="s">
        <v>321</v>
      </c>
      <c r="V1935" t="s">
        <v>321</v>
      </c>
      <c r="W1935" t="s">
        <v>10731</v>
      </c>
      <c r="X1935" t="s">
        <v>85</v>
      </c>
    </row>
    <row r="1936" spans="1:24">
      <c r="A1936" t="s">
        <v>9</v>
      </c>
      <c r="B1936" t="s">
        <v>14</v>
      </c>
      <c r="C1936" t="s">
        <v>14</v>
      </c>
      <c r="D1936" t="s">
        <v>117</v>
      </c>
      <c r="E1936" t="s">
        <v>118</v>
      </c>
      <c r="F1936" s="54">
        <v>41579</v>
      </c>
      <c r="G1936" t="s">
        <v>72</v>
      </c>
      <c r="I1936" t="s">
        <v>1075</v>
      </c>
      <c r="J1936" t="s">
        <v>132</v>
      </c>
      <c r="K1936" t="s">
        <v>1076</v>
      </c>
      <c r="L1936" t="s">
        <v>1077</v>
      </c>
      <c r="M1936" t="s">
        <v>1078</v>
      </c>
      <c r="N1936" t="s">
        <v>85</v>
      </c>
      <c r="O1936" t="s">
        <v>85</v>
      </c>
      <c r="P1936">
        <v>16498.62</v>
      </c>
      <c r="Q1936" t="s">
        <v>1079</v>
      </c>
      <c r="R1936" t="s">
        <v>75</v>
      </c>
      <c r="S1936" t="s">
        <v>155</v>
      </c>
      <c r="T1936" t="s">
        <v>156</v>
      </c>
      <c r="U1936" t="s">
        <v>321</v>
      </c>
      <c r="V1936" t="s">
        <v>321</v>
      </c>
      <c r="W1936" t="s">
        <v>10731</v>
      </c>
      <c r="X1936" t="s">
        <v>85</v>
      </c>
    </row>
    <row r="1937" spans="1:24">
      <c r="A1937" t="s">
        <v>9</v>
      </c>
      <c r="B1937" t="s">
        <v>14</v>
      </c>
      <c r="C1937" t="s">
        <v>14</v>
      </c>
      <c r="D1937" t="s">
        <v>117</v>
      </c>
      <c r="E1937" t="s">
        <v>118</v>
      </c>
      <c r="F1937" s="54">
        <v>41579</v>
      </c>
      <c r="G1937" t="s">
        <v>72</v>
      </c>
      <c r="H1937" t="s">
        <v>181</v>
      </c>
      <c r="I1937" t="s">
        <v>1080</v>
      </c>
      <c r="J1937" t="s">
        <v>132</v>
      </c>
      <c r="K1937" t="s">
        <v>1081</v>
      </c>
      <c r="L1937" t="s">
        <v>1082</v>
      </c>
      <c r="M1937" t="s">
        <v>1083</v>
      </c>
      <c r="N1937" t="s">
        <v>85</v>
      </c>
      <c r="O1937" t="s">
        <v>85</v>
      </c>
      <c r="P1937">
        <v>24920</v>
      </c>
      <c r="Q1937" t="s">
        <v>1084</v>
      </c>
      <c r="R1937" t="s">
        <v>75</v>
      </c>
      <c r="S1937" t="s">
        <v>155</v>
      </c>
      <c r="T1937" t="s">
        <v>286</v>
      </c>
      <c r="U1937" t="s">
        <v>179</v>
      </c>
      <c r="V1937" t="s">
        <v>364</v>
      </c>
      <c r="W1937" t="s">
        <v>10731</v>
      </c>
      <c r="X1937" t="s">
        <v>85</v>
      </c>
    </row>
    <row r="1938" spans="1:24">
      <c r="A1938" t="s">
        <v>3</v>
      </c>
      <c r="B1938" t="s">
        <v>8</v>
      </c>
      <c r="C1938" t="s">
        <v>392</v>
      </c>
      <c r="D1938" t="s">
        <v>117</v>
      </c>
      <c r="E1938" t="s">
        <v>118</v>
      </c>
      <c r="F1938" s="54">
        <v>41606</v>
      </c>
      <c r="G1938" t="s">
        <v>290</v>
      </c>
      <c r="I1938" t="s">
        <v>3312</v>
      </c>
      <c r="J1938" t="s">
        <v>73</v>
      </c>
      <c r="K1938" t="s">
        <v>3313</v>
      </c>
      <c r="L1938" t="s">
        <v>238</v>
      </c>
      <c r="M1938" t="s">
        <v>76</v>
      </c>
      <c r="N1938" t="s">
        <v>85</v>
      </c>
      <c r="O1938" t="s">
        <v>85</v>
      </c>
      <c r="P1938">
        <v>37838.080000000002</v>
      </c>
      <c r="Q1938" t="s">
        <v>3314</v>
      </c>
      <c r="R1938" t="s">
        <v>75</v>
      </c>
      <c r="W1938" t="s">
        <v>10729</v>
      </c>
      <c r="X1938" t="s">
        <v>10737</v>
      </c>
    </row>
    <row r="1939" spans="1:24">
      <c r="A1939" t="s">
        <v>9</v>
      </c>
      <c r="B1939" t="s">
        <v>14</v>
      </c>
      <c r="C1939" t="s">
        <v>14</v>
      </c>
      <c r="D1939" t="s">
        <v>117</v>
      </c>
      <c r="E1939" t="s">
        <v>118</v>
      </c>
      <c r="F1939" s="54">
        <v>41579</v>
      </c>
      <c r="G1939" t="s">
        <v>72</v>
      </c>
      <c r="I1939" t="s">
        <v>1075</v>
      </c>
      <c r="J1939" t="s">
        <v>132</v>
      </c>
      <c r="K1939" t="s">
        <v>1076</v>
      </c>
      <c r="L1939" t="s">
        <v>1077</v>
      </c>
      <c r="M1939" t="s">
        <v>1078</v>
      </c>
      <c r="N1939" t="s">
        <v>85</v>
      </c>
      <c r="O1939" t="s">
        <v>85</v>
      </c>
      <c r="P1939">
        <v>8250</v>
      </c>
      <c r="Q1939" t="s">
        <v>1079</v>
      </c>
      <c r="R1939" t="s">
        <v>75</v>
      </c>
      <c r="S1939" t="s">
        <v>155</v>
      </c>
      <c r="T1939" t="s">
        <v>156</v>
      </c>
      <c r="U1939" t="s">
        <v>321</v>
      </c>
      <c r="V1939" t="s">
        <v>321</v>
      </c>
      <c r="W1939" t="s">
        <v>10731</v>
      </c>
      <c r="X1939" t="s">
        <v>85</v>
      </c>
    </row>
    <row r="1940" spans="1:24">
      <c r="A1940" t="s">
        <v>9</v>
      </c>
      <c r="B1940" t="s">
        <v>14</v>
      </c>
      <c r="C1940" t="s">
        <v>14</v>
      </c>
      <c r="D1940" t="s">
        <v>117</v>
      </c>
      <c r="E1940" t="s">
        <v>118</v>
      </c>
      <c r="F1940" s="54">
        <v>41579</v>
      </c>
      <c r="G1940" t="s">
        <v>72</v>
      </c>
      <c r="H1940" t="s">
        <v>181</v>
      </c>
      <c r="I1940" t="s">
        <v>1080</v>
      </c>
      <c r="J1940" t="s">
        <v>132</v>
      </c>
      <c r="K1940" t="s">
        <v>1081</v>
      </c>
      <c r="L1940" t="s">
        <v>1082</v>
      </c>
      <c r="M1940" t="s">
        <v>1083</v>
      </c>
      <c r="N1940" t="s">
        <v>85</v>
      </c>
      <c r="O1940" t="s">
        <v>85</v>
      </c>
      <c r="P1940">
        <v>24918.75</v>
      </c>
      <c r="Q1940" t="s">
        <v>1084</v>
      </c>
      <c r="R1940" t="s">
        <v>75</v>
      </c>
      <c r="S1940" t="s">
        <v>155</v>
      </c>
      <c r="T1940" t="s">
        <v>286</v>
      </c>
      <c r="U1940" t="s">
        <v>179</v>
      </c>
      <c r="V1940" t="s">
        <v>364</v>
      </c>
      <c r="W1940" t="s">
        <v>10731</v>
      </c>
      <c r="X1940" t="s">
        <v>85</v>
      </c>
    </row>
    <row r="1941" spans="1:24">
      <c r="A1941" t="s">
        <v>9</v>
      </c>
      <c r="B1941" t="s">
        <v>14</v>
      </c>
      <c r="C1941" t="s">
        <v>14</v>
      </c>
      <c r="D1941" t="s">
        <v>117</v>
      </c>
      <c r="E1941" t="s">
        <v>118</v>
      </c>
      <c r="F1941" s="54">
        <v>41579</v>
      </c>
      <c r="G1941" t="s">
        <v>72</v>
      </c>
      <c r="H1941" t="s">
        <v>1006</v>
      </c>
      <c r="I1941" t="s">
        <v>1007</v>
      </c>
      <c r="J1941" t="s">
        <v>132</v>
      </c>
      <c r="K1941" t="s">
        <v>1008</v>
      </c>
      <c r="L1941" t="s">
        <v>1009</v>
      </c>
      <c r="M1941" t="s">
        <v>1010</v>
      </c>
      <c r="N1941" t="s">
        <v>85</v>
      </c>
      <c r="O1941" t="s">
        <v>85</v>
      </c>
      <c r="P1941">
        <v>6400</v>
      </c>
      <c r="Q1941" t="s">
        <v>1011</v>
      </c>
      <c r="R1941" t="s">
        <v>75</v>
      </c>
      <c r="S1941" t="s">
        <v>170</v>
      </c>
      <c r="T1941" t="s">
        <v>187</v>
      </c>
      <c r="U1941" t="s">
        <v>179</v>
      </c>
      <c r="V1941" t="s">
        <v>180</v>
      </c>
      <c r="W1941" t="s">
        <v>10731</v>
      </c>
      <c r="X1941" t="s">
        <v>85</v>
      </c>
    </row>
    <row r="1942" spans="1:24">
      <c r="A1942" t="s">
        <v>5</v>
      </c>
      <c r="B1942" t="s">
        <v>16</v>
      </c>
      <c r="C1942" t="s">
        <v>235</v>
      </c>
      <c r="D1942" t="s">
        <v>117</v>
      </c>
      <c r="E1942" t="s">
        <v>118</v>
      </c>
      <c r="F1942" s="54">
        <v>41586</v>
      </c>
      <c r="G1942" t="s">
        <v>119</v>
      </c>
      <c r="I1942" t="s">
        <v>244</v>
      </c>
      <c r="J1942" t="s">
        <v>74</v>
      </c>
      <c r="K1942" t="s">
        <v>245</v>
      </c>
      <c r="L1942" t="s">
        <v>246</v>
      </c>
      <c r="M1942" t="s">
        <v>247</v>
      </c>
      <c r="N1942" t="s">
        <v>85</v>
      </c>
      <c r="O1942" t="s">
        <v>85</v>
      </c>
      <c r="P1942">
        <v>10756.65</v>
      </c>
      <c r="Q1942" t="s">
        <v>248</v>
      </c>
      <c r="R1942" t="s">
        <v>75</v>
      </c>
      <c r="W1942" t="s">
        <v>10729</v>
      </c>
      <c r="X1942" t="s">
        <v>85</v>
      </c>
    </row>
    <row r="1943" spans="1:24">
      <c r="A1943" t="s">
        <v>9</v>
      </c>
      <c r="B1943" t="s">
        <v>14</v>
      </c>
      <c r="C1943" t="s">
        <v>14</v>
      </c>
      <c r="D1943" t="s">
        <v>117</v>
      </c>
      <c r="E1943" t="s">
        <v>118</v>
      </c>
      <c r="F1943" s="54">
        <v>41579</v>
      </c>
      <c r="G1943" t="s">
        <v>72</v>
      </c>
      <c r="I1943" t="s">
        <v>1075</v>
      </c>
      <c r="J1943" t="s">
        <v>132</v>
      </c>
      <c r="K1943" t="s">
        <v>1076</v>
      </c>
      <c r="L1943" t="s">
        <v>1077</v>
      </c>
      <c r="M1943" t="s">
        <v>1078</v>
      </c>
      <c r="N1943" t="s">
        <v>85</v>
      </c>
      <c r="O1943" t="s">
        <v>85</v>
      </c>
      <c r="P1943">
        <v>191675.75</v>
      </c>
      <c r="Q1943" t="s">
        <v>1079</v>
      </c>
      <c r="R1943" t="s">
        <v>75</v>
      </c>
      <c r="S1943" t="s">
        <v>155</v>
      </c>
      <c r="T1943" t="s">
        <v>156</v>
      </c>
      <c r="U1943" t="s">
        <v>321</v>
      </c>
      <c r="V1943" t="s">
        <v>321</v>
      </c>
      <c r="W1943" t="s">
        <v>10731</v>
      </c>
      <c r="X1943" t="s">
        <v>85</v>
      </c>
    </row>
    <row r="1944" spans="1:24">
      <c r="A1944" t="s">
        <v>9</v>
      </c>
      <c r="B1944" t="s">
        <v>14</v>
      </c>
      <c r="C1944" t="s">
        <v>14</v>
      </c>
      <c r="D1944" t="s">
        <v>117</v>
      </c>
      <c r="E1944" t="s">
        <v>118</v>
      </c>
      <c r="F1944" s="54">
        <v>41579</v>
      </c>
      <c r="G1944" t="s">
        <v>72</v>
      </c>
      <c r="I1944" t="s">
        <v>1045</v>
      </c>
      <c r="J1944" t="s">
        <v>132</v>
      </c>
      <c r="K1944" t="s">
        <v>1046</v>
      </c>
      <c r="L1944" t="s">
        <v>1047</v>
      </c>
      <c r="M1944" t="s">
        <v>1048</v>
      </c>
      <c r="N1944" t="s">
        <v>85</v>
      </c>
      <c r="O1944" t="s">
        <v>85</v>
      </c>
      <c r="P1944">
        <v>5974.5</v>
      </c>
      <c r="Q1944" t="s">
        <v>1049</v>
      </c>
      <c r="R1944" t="s">
        <v>75</v>
      </c>
      <c r="S1944" t="s">
        <v>170</v>
      </c>
      <c r="T1944" t="s">
        <v>436</v>
      </c>
      <c r="U1944" t="s">
        <v>157</v>
      </c>
      <c r="V1944" t="s">
        <v>157</v>
      </c>
      <c r="W1944" t="s">
        <v>10729</v>
      </c>
      <c r="X1944" t="s">
        <v>85</v>
      </c>
    </row>
    <row r="1945" spans="1:24">
      <c r="A1945" t="s">
        <v>9</v>
      </c>
      <c r="B1945" t="s">
        <v>14</v>
      </c>
      <c r="C1945" t="s">
        <v>14</v>
      </c>
      <c r="D1945" t="s">
        <v>117</v>
      </c>
      <c r="E1945" t="s">
        <v>118</v>
      </c>
      <c r="F1945" s="54">
        <v>41579</v>
      </c>
      <c r="G1945" t="s">
        <v>72</v>
      </c>
      <c r="H1945" t="s">
        <v>181</v>
      </c>
      <c r="I1945" t="s">
        <v>1080</v>
      </c>
      <c r="J1945" t="s">
        <v>132</v>
      </c>
      <c r="K1945" t="s">
        <v>1081</v>
      </c>
      <c r="L1945" t="s">
        <v>1082</v>
      </c>
      <c r="M1945" t="s">
        <v>1083</v>
      </c>
      <c r="N1945" t="s">
        <v>85</v>
      </c>
      <c r="O1945" t="s">
        <v>85</v>
      </c>
      <c r="P1945">
        <v>22428</v>
      </c>
      <c r="Q1945" t="s">
        <v>1084</v>
      </c>
      <c r="R1945" t="s">
        <v>75</v>
      </c>
      <c r="S1945" t="s">
        <v>155</v>
      </c>
      <c r="T1945" t="s">
        <v>286</v>
      </c>
      <c r="U1945" t="s">
        <v>179</v>
      </c>
      <c r="V1945" t="s">
        <v>364</v>
      </c>
      <c r="W1945" t="s">
        <v>10731</v>
      </c>
      <c r="X1945" t="s">
        <v>85</v>
      </c>
    </row>
    <row r="1946" spans="1:24">
      <c r="A1946" t="s">
        <v>5</v>
      </c>
      <c r="B1946" t="s">
        <v>17</v>
      </c>
      <c r="C1946" t="s">
        <v>17</v>
      </c>
      <c r="D1946" t="s">
        <v>117</v>
      </c>
      <c r="E1946" t="s">
        <v>118</v>
      </c>
      <c r="F1946" s="54">
        <v>41586</v>
      </c>
      <c r="G1946" t="s">
        <v>72</v>
      </c>
      <c r="H1946" t="s">
        <v>257</v>
      </c>
      <c r="I1946" t="s">
        <v>258</v>
      </c>
      <c r="J1946" t="s">
        <v>74</v>
      </c>
      <c r="K1946" t="s">
        <v>259</v>
      </c>
      <c r="L1946" t="s">
        <v>260</v>
      </c>
      <c r="M1946" t="s">
        <v>261</v>
      </c>
      <c r="N1946" t="s">
        <v>85</v>
      </c>
      <c r="O1946" t="s">
        <v>85</v>
      </c>
      <c r="P1946">
        <v>22765.919999999998</v>
      </c>
      <c r="Q1946" t="s">
        <v>262</v>
      </c>
      <c r="R1946" t="s">
        <v>75</v>
      </c>
      <c r="W1946" t="s">
        <v>10729</v>
      </c>
      <c r="X1946" t="s">
        <v>85</v>
      </c>
    </row>
    <row r="1947" spans="1:24">
      <c r="A1947" t="s">
        <v>3</v>
      </c>
      <c r="B1947" t="s">
        <v>8</v>
      </c>
      <c r="C1947" t="s">
        <v>524</v>
      </c>
      <c r="D1947" t="s">
        <v>117</v>
      </c>
      <c r="E1947" t="s">
        <v>118</v>
      </c>
      <c r="F1947" s="54">
        <v>41585</v>
      </c>
      <c r="G1947" t="s">
        <v>72</v>
      </c>
      <c r="I1947" t="s">
        <v>525</v>
      </c>
      <c r="J1947" t="s">
        <v>73</v>
      </c>
      <c r="K1947" t="s">
        <v>526</v>
      </c>
      <c r="L1947" t="s">
        <v>238</v>
      </c>
      <c r="M1947" t="s">
        <v>76</v>
      </c>
      <c r="N1947" t="s">
        <v>85</v>
      </c>
      <c r="O1947" t="s">
        <v>85</v>
      </c>
      <c r="P1947">
        <v>102.9</v>
      </c>
      <c r="Q1947" t="s">
        <v>527</v>
      </c>
      <c r="R1947" t="s">
        <v>75</v>
      </c>
      <c r="W1947" t="s">
        <v>10729</v>
      </c>
      <c r="X1947" t="s">
        <v>10737</v>
      </c>
    </row>
    <row r="1948" spans="1:24">
      <c r="A1948" t="s">
        <v>3</v>
      </c>
      <c r="B1948" t="s">
        <v>8</v>
      </c>
      <c r="C1948" t="s">
        <v>78</v>
      </c>
      <c r="D1948" t="s">
        <v>117</v>
      </c>
      <c r="E1948" t="s">
        <v>118</v>
      </c>
      <c r="F1948" s="54">
        <v>41585</v>
      </c>
      <c r="G1948" t="s">
        <v>290</v>
      </c>
      <c r="I1948" t="s">
        <v>518</v>
      </c>
      <c r="J1948" t="s">
        <v>73</v>
      </c>
      <c r="K1948" t="s">
        <v>519</v>
      </c>
      <c r="L1948" t="s">
        <v>110</v>
      </c>
      <c r="M1948" t="s">
        <v>111</v>
      </c>
      <c r="N1948" t="s">
        <v>85</v>
      </c>
      <c r="O1948" t="s">
        <v>85</v>
      </c>
      <c r="P1948">
        <v>-2900.2570999999998</v>
      </c>
      <c r="Q1948" t="s">
        <v>520</v>
      </c>
      <c r="R1948" t="s">
        <v>75</v>
      </c>
      <c r="W1948" t="s">
        <v>10729</v>
      </c>
      <c r="X1948" t="s">
        <v>85</v>
      </c>
    </row>
    <row r="1949" spans="1:24">
      <c r="A1949" t="s">
        <v>5</v>
      </c>
      <c r="B1949" t="s">
        <v>17</v>
      </c>
      <c r="C1949" t="s">
        <v>17</v>
      </c>
      <c r="D1949" t="s">
        <v>117</v>
      </c>
      <c r="E1949" t="s">
        <v>118</v>
      </c>
      <c r="F1949" s="54">
        <v>41579</v>
      </c>
      <c r="G1949" t="s">
        <v>290</v>
      </c>
      <c r="H1949" t="s">
        <v>257</v>
      </c>
      <c r="I1949" t="s">
        <v>328</v>
      </c>
      <c r="J1949" t="s">
        <v>74</v>
      </c>
      <c r="K1949" t="s">
        <v>329</v>
      </c>
      <c r="L1949" t="s">
        <v>330</v>
      </c>
      <c r="M1949" t="s">
        <v>331</v>
      </c>
      <c r="N1949" t="s">
        <v>85</v>
      </c>
      <c r="O1949" t="s">
        <v>85</v>
      </c>
      <c r="P1949">
        <v>-3310.4965000000002</v>
      </c>
      <c r="Q1949" t="s">
        <v>332</v>
      </c>
      <c r="R1949" t="s">
        <v>75</v>
      </c>
      <c r="W1949" t="s">
        <v>10729</v>
      </c>
      <c r="X1949" t="s">
        <v>85</v>
      </c>
    </row>
    <row r="1950" spans="1:24">
      <c r="A1950" t="s">
        <v>3</v>
      </c>
      <c r="B1950" t="s">
        <v>13</v>
      </c>
      <c r="C1950" t="s">
        <v>217</v>
      </c>
      <c r="D1950" t="s">
        <v>117</v>
      </c>
      <c r="E1950" t="s">
        <v>118</v>
      </c>
      <c r="F1950" s="54">
        <v>41606</v>
      </c>
      <c r="G1950" t="s">
        <v>119</v>
      </c>
      <c r="I1950" t="s">
        <v>3274</v>
      </c>
      <c r="J1950" t="s">
        <v>73</v>
      </c>
      <c r="K1950" t="s">
        <v>3275</v>
      </c>
      <c r="L1950" t="s">
        <v>5750</v>
      </c>
      <c r="M1950" t="s">
        <v>5751</v>
      </c>
      <c r="N1950" t="s">
        <v>85</v>
      </c>
      <c r="O1950" t="s">
        <v>85</v>
      </c>
      <c r="P1950">
        <v>30825.7585</v>
      </c>
      <c r="Q1950" t="s">
        <v>3276</v>
      </c>
      <c r="R1950" t="s">
        <v>75</v>
      </c>
      <c r="W1950" t="s">
        <v>10729</v>
      </c>
      <c r="X1950" t="s">
        <v>85</v>
      </c>
    </row>
    <row r="1951" spans="1:24">
      <c r="A1951" t="s">
        <v>3</v>
      </c>
      <c r="B1951" t="s">
        <v>13</v>
      </c>
      <c r="C1951" t="s">
        <v>217</v>
      </c>
      <c r="D1951" t="s">
        <v>117</v>
      </c>
      <c r="E1951" t="s">
        <v>118</v>
      </c>
      <c r="F1951" s="54">
        <v>41606</v>
      </c>
      <c r="G1951" t="s">
        <v>125</v>
      </c>
      <c r="H1951" t="s">
        <v>365</v>
      </c>
      <c r="I1951" t="s">
        <v>2948</v>
      </c>
      <c r="J1951" t="s">
        <v>73</v>
      </c>
      <c r="K1951" t="s">
        <v>2949</v>
      </c>
      <c r="L1951" t="s">
        <v>368</v>
      </c>
      <c r="M1951" t="s">
        <v>369</v>
      </c>
      <c r="N1951" t="s">
        <v>85</v>
      </c>
      <c r="O1951" t="s">
        <v>85</v>
      </c>
      <c r="P1951">
        <v>-119.47969999999999</v>
      </c>
      <c r="Q1951" t="s">
        <v>2950</v>
      </c>
      <c r="R1951" t="s">
        <v>75</v>
      </c>
      <c r="W1951" t="s">
        <v>10729</v>
      </c>
      <c r="X1951" t="s">
        <v>10737</v>
      </c>
    </row>
    <row r="1952" spans="1:24">
      <c r="A1952" t="s">
        <v>3</v>
      </c>
      <c r="B1952" t="s">
        <v>13</v>
      </c>
      <c r="C1952" t="s">
        <v>217</v>
      </c>
      <c r="D1952" t="s">
        <v>117</v>
      </c>
      <c r="E1952" t="s">
        <v>118</v>
      </c>
      <c r="F1952" s="54">
        <v>41606</v>
      </c>
      <c r="G1952" t="s">
        <v>119</v>
      </c>
      <c r="H1952" t="s">
        <v>3119</v>
      </c>
      <c r="I1952" t="s">
        <v>3266</v>
      </c>
      <c r="J1952" t="s">
        <v>73</v>
      </c>
      <c r="K1952" t="s">
        <v>3267</v>
      </c>
      <c r="L1952" t="s">
        <v>5709</v>
      </c>
      <c r="M1952" t="s">
        <v>5710</v>
      </c>
      <c r="N1952" t="s">
        <v>85</v>
      </c>
      <c r="O1952" t="s">
        <v>85</v>
      </c>
      <c r="P1952">
        <v>62796.573900000003</v>
      </c>
      <c r="Q1952" t="s">
        <v>3270</v>
      </c>
      <c r="R1952" t="s">
        <v>75</v>
      </c>
      <c r="W1952" t="s">
        <v>10729</v>
      </c>
      <c r="X1952" t="s">
        <v>85</v>
      </c>
    </row>
    <row r="1953" spans="1:24">
      <c r="A1953" t="s">
        <v>5</v>
      </c>
      <c r="B1953" t="s">
        <v>17</v>
      </c>
      <c r="C1953" t="s">
        <v>17</v>
      </c>
      <c r="D1953" t="s">
        <v>117</v>
      </c>
      <c r="E1953" t="s">
        <v>118</v>
      </c>
      <c r="F1953" s="54">
        <v>41579</v>
      </c>
      <c r="G1953" t="s">
        <v>72</v>
      </c>
      <c r="H1953" t="s">
        <v>257</v>
      </c>
      <c r="I1953" t="s">
        <v>328</v>
      </c>
      <c r="J1953" t="s">
        <v>74</v>
      </c>
      <c r="K1953" t="s">
        <v>329</v>
      </c>
      <c r="L1953" t="s">
        <v>330</v>
      </c>
      <c r="M1953" t="s">
        <v>331</v>
      </c>
      <c r="N1953" t="s">
        <v>85</v>
      </c>
      <c r="O1953" t="s">
        <v>85</v>
      </c>
      <c r="P1953">
        <v>3310.4965000000002</v>
      </c>
      <c r="Q1953" t="s">
        <v>332</v>
      </c>
      <c r="R1953" t="s">
        <v>75</v>
      </c>
      <c r="W1953" t="s">
        <v>10729</v>
      </c>
      <c r="X1953" t="s">
        <v>85</v>
      </c>
    </row>
    <row r="1954" spans="1:24">
      <c r="A1954" t="s">
        <v>9</v>
      </c>
      <c r="B1954" t="s">
        <v>10</v>
      </c>
      <c r="C1954" t="s">
        <v>791</v>
      </c>
      <c r="D1954" t="s">
        <v>117</v>
      </c>
      <c r="E1954" t="s">
        <v>118</v>
      </c>
      <c r="F1954" s="54">
        <v>41607</v>
      </c>
      <c r="G1954" t="s">
        <v>290</v>
      </c>
      <c r="I1954" t="s">
        <v>5645</v>
      </c>
      <c r="J1954" t="s">
        <v>132</v>
      </c>
      <c r="K1954" t="s">
        <v>5646</v>
      </c>
      <c r="L1954" t="s">
        <v>5647</v>
      </c>
      <c r="M1954" t="s">
        <v>5648</v>
      </c>
      <c r="N1954" t="s">
        <v>85</v>
      </c>
      <c r="O1954" t="s">
        <v>85</v>
      </c>
      <c r="P1954">
        <v>-771.14</v>
      </c>
      <c r="Q1954" t="s">
        <v>5649</v>
      </c>
      <c r="R1954" t="s">
        <v>75</v>
      </c>
      <c r="W1954" t="s">
        <v>10729</v>
      </c>
      <c r="X1954" t="s">
        <v>85</v>
      </c>
    </row>
    <row r="1955" spans="1:24">
      <c r="A1955" t="s">
        <v>9</v>
      </c>
      <c r="B1955" t="s">
        <v>10</v>
      </c>
      <c r="C1955" t="s">
        <v>791</v>
      </c>
      <c r="D1955" t="s">
        <v>117</v>
      </c>
      <c r="E1955" t="s">
        <v>118</v>
      </c>
      <c r="F1955" s="54">
        <v>41607</v>
      </c>
      <c r="G1955" t="s">
        <v>72</v>
      </c>
      <c r="H1955" t="s">
        <v>792</v>
      </c>
      <c r="I1955" t="s">
        <v>2085</v>
      </c>
      <c r="J1955" t="s">
        <v>132</v>
      </c>
      <c r="K1955" t="s">
        <v>2086</v>
      </c>
      <c r="L1955" t="s">
        <v>795</v>
      </c>
      <c r="M1955" t="s">
        <v>796</v>
      </c>
      <c r="N1955" t="s">
        <v>85</v>
      </c>
      <c r="O1955" t="s">
        <v>85</v>
      </c>
      <c r="P1955">
        <v>-3.03</v>
      </c>
      <c r="Q1955" t="s">
        <v>2087</v>
      </c>
      <c r="R1955" t="s">
        <v>75</v>
      </c>
      <c r="W1955" t="s">
        <v>10730</v>
      </c>
      <c r="X1955" t="s">
        <v>85</v>
      </c>
    </row>
    <row r="1956" spans="1:24">
      <c r="A1956" t="s">
        <v>9</v>
      </c>
      <c r="B1956" t="s">
        <v>10</v>
      </c>
      <c r="C1956" t="s">
        <v>791</v>
      </c>
      <c r="D1956" t="s">
        <v>117</v>
      </c>
      <c r="E1956" t="s">
        <v>118</v>
      </c>
      <c r="F1956" s="54">
        <v>41607</v>
      </c>
      <c r="G1956" t="s">
        <v>72</v>
      </c>
      <c r="H1956" t="s">
        <v>792</v>
      </c>
      <c r="I1956" t="s">
        <v>2085</v>
      </c>
      <c r="J1956" t="s">
        <v>132</v>
      </c>
      <c r="K1956" t="s">
        <v>2086</v>
      </c>
      <c r="L1956" t="s">
        <v>795</v>
      </c>
      <c r="M1956" t="s">
        <v>796</v>
      </c>
      <c r="N1956" t="s">
        <v>85</v>
      </c>
      <c r="O1956" t="s">
        <v>85</v>
      </c>
      <c r="P1956">
        <v>0.13</v>
      </c>
      <c r="Q1956" t="s">
        <v>2087</v>
      </c>
      <c r="R1956" t="s">
        <v>75</v>
      </c>
      <c r="W1956" t="s">
        <v>10730</v>
      </c>
      <c r="X1956" t="s">
        <v>85</v>
      </c>
    </row>
    <row r="1957" spans="1:24">
      <c r="A1957" t="s">
        <v>5</v>
      </c>
      <c r="B1957" t="s">
        <v>17</v>
      </c>
      <c r="C1957" t="s">
        <v>17</v>
      </c>
      <c r="D1957" t="s">
        <v>117</v>
      </c>
      <c r="E1957" t="s">
        <v>118</v>
      </c>
      <c r="F1957" s="54">
        <v>41579</v>
      </c>
      <c r="G1957" t="s">
        <v>290</v>
      </c>
      <c r="I1957" t="s">
        <v>337</v>
      </c>
      <c r="J1957" t="s">
        <v>74</v>
      </c>
      <c r="K1957" t="s">
        <v>338</v>
      </c>
      <c r="L1957" t="s">
        <v>339</v>
      </c>
      <c r="M1957" t="s">
        <v>340</v>
      </c>
      <c r="N1957" t="s">
        <v>85</v>
      </c>
      <c r="O1957" t="s">
        <v>85</v>
      </c>
      <c r="P1957">
        <v>-67.884200000000007</v>
      </c>
      <c r="Q1957" t="s">
        <v>341</v>
      </c>
      <c r="R1957" t="s">
        <v>75</v>
      </c>
      <c r="W1957" t="s">
        <v>10729</v>
      </c>
      <c r="X1957" t="s">
        <v>85</v>
      </c>
    </row>
    <row r="1958" spans="1:24">
      <c r="A1958" t="s">
        <v>5</v>
      </c>
      <c r="B1958" t="s">
        <v>6</v>
      </c>
      <c r="C1958" t="s">
        <v>6</v>
      </c>
      <c r="D1958" t="s">
        <v>117</v>
      </c>
      <c r="E1958" t="s">
        <v>118</v>
      </c>
      <c r="F1958" s="54">
        <v>41586</v>
      </c>
      <c r="G1958" t="s">
        <v>72</v>
      </c>
      <c r="H1958" t="s">
        <v>141</v>
      </c>
      <c r="I1958" t="s">
        <v>149</v>
      </c>
      <c r="J1958" t="s">
        <v>74</v>
      </c>
      <c r="K1958" t="s">
        <v>143</v>
      </c>
      <c r="L1958" t="s">
        <v>488</v>
      </c>
      <c r="M1958" t="s">
        <v>489</v>
      </c>
      <c r="N1958" t="s">
        <v>85</v>
      </c>
      <c r="O1958" t="s">
        <v>85</v>
      </c>
      <c r="P1958">
        <v>365.4452</v>
      </c>
      <c r="Q1958" t="s">
        <v>144</v>
      </c>
      <c r="R1958" t="s">
        <v>75</v>
      </c>
      <c r="W1958" t="s">
        <v>10729</v>
      </c>
      <c r="X1958" t="s">
        <v>85</v>
      </c>
    </row>
    <row r="1959" spans="1:24">
      <c r="A1959" t="s">
        <v>9</v>
      </c>
      <c r="B1959" t="s">
        <v>10</v>
      </c>
      <c r="C1959" t="s">
        <v>963</v>
      </c>
      <c r="D1959" t="s">
        <v>117</v>
      </c>
      <c r="E1959" t="s">
        <v>118</v>
      </c>
      <c r="F1959" s="54">
        <v>41606</v>
      </c>
      <c r="G1959" t="s">
        <v>72</v>
      </c>
      <c r="I1959" t="s">
        <v>3286</v>
      </c>
      <c r="J1959" t="s">
        <v>132</v>
      </c>
      <c r="K1959" t="s">
        <v>3287</v>
      </c>
      <c r="L1959" t="s">
        <v>3288</v>
      </c>
      <c r="M1959" t="s">
        <v>3289</v>
      </c>
      <c r="N1959" t="s">
        <v>85</v>
      </c>
      <c r="O1959" t="s">
        <v>199</v>
      </c>
      <c r="P1959">
        <v>5121.6000000000004</v>
      </c>
      <c r="Q1959" t="s">
        <v>3290</v>
      </c>
      <c r="R1959" t="s">
        <v>75</v>
      </c>
      <c r="W1959" t="s">
        <v>10729</v>
      </c>
      <c r="X1959" t="s">
        <v>10739</v>
      </c>
    </row>
    <row r="1960" spans="1:24">
      <c r="A1960" t="s">
        <v>9</v>
      </c>
      <c r="B1960" t="s">
        <v>10</v>
      </c>
      <c r="C1960" t="s">
        <v>963</v>
      </c>
      <c r="D1960" t="s">
        <v>117</v>
      </c>
      <c r="E1960" t="s">
        <v>118</v>
      </c>
      <c r="F1960" s="54">
        <v>41606</v>
      </c>
      <c r="G1960" t="s">
        <v>72</v>
      </c>
      <c r="I1960" t="s">
        <v>3286</v>
      </c>
      <c r="J1960" t="s">
        <v>132</v>
      </c>
      <c r="K1960" t="s">
        <v>3287</v>
      </c>
      <c r="L1960" t="s">
        <v>3288</v>
      </c>
      <c r="M1960" t="s">
        <v>3289</v>
      </c>
      <c r="N1960" t="s">
        <v>85</v>
      </c>
      <c r="O1960" t="s">
        <v>199</v>
      </c>
      <c r="P1960">
        <v>1330.45</v>
      </c>
      <c r="Q1960" t="s">
        <v>3290</v>
      </c>
      <c r="R1960" t="s">
        <v>75</v>
      </c>
      <c r="W1960" t="s">
        <v>10729</v>
      </c>
      <c r="X1960" t="s">
        <v>10739</v>
      </c>
    </row>
    <row r="1961" spans="1:24">
      <c r="A1961" t="s">
        <v>9</v>
      </c>
      <c r="B1961" t="s">
        <v>10</v>
      </c>
      <c r="C1961" t="s">
        <v>963</v>
      </c>
      <c r="D1961" t="s">
        <v>117</v>
      </c>
      <c r="E1961" t="s">
        <v>118</v>
      </c>
      <c r="F1961" s="54">
        <v>41606</v>
      </c>
      <c r="G1961" t="s">
        <v>72</v>
      </c>
      <c r="I1961" t="s">
        <v>3286</v>
      </c>
      <c r="J1961" t="s">
        <v>132</v>
      </c>
      <c r="K1961" t="s">
        <v>3287</v>
      </c>
      <c r="L1961" t="s">
        <v>3288</v>
      </c>
      <c r="M1961" t="s">
        <v>3289</v>
      </c>
      <c r="N1961" t="s">
        <v>85</v>
      </c>
      <c r="O1961" t="s">
        <v>199</v>
      </c>
      <c r="P1961">
        <v>2560.8000000000002</v>
      </c>
      <c r="Q1961" t="s">
        <v>3290</v>
      </c>
      <c r="R1961" t="s">
        <v>75</v>
      </c>
      <c r="W1961" t="s">
        <v>10729</v>
      </c>
      <c r="X1961" t="s">
        <v>10739</v>
      </c>
    </row>
    <row r="1962" spans="1:24">
      <c r="A1962" t="s">
        <v>9</v>
      </c>
      <c r="B1962" t="s">
        <v>10</v>
      </c>
      <c r="C1962" t="s">
        <v>963</v>
      </c>
      <c r="D1962" t="s">
        <v>117</v>
      </c>
      <c r="E1962" t="s">
        <v>118</v>
      </c>
      <c r="F1962" s="54">
        <v>41606</v>
      </c>
      <c r="G1962" t="s">
        <v>290</v>
      </c>
      <c r="I1962" t="s">
        <v>3286</v>
      </c>
      <c r="J1962" t="s">
        <v>132</v>
      </c>
      <c r="K1962" t="s">
        <v>3287</v>
      </c>
      <c r="L1962" t="s">
        <v>3288</v>
      </c>
      <c r="M1962" t="s">
        <v>3289</v>
      </c>
      <c r="N1962" t="s">
        <v>85</v>
      </c>
      <c r="O1962" t="s">
        <v>199</v>
      </c>
      <c r="P1962">
        <v>614.58000000000004</v>
      </c>
      <c r="Q1962" t="s">
        <v>3290</v>
      </c>
      <c r="R1962" t="s">
        <v>75</v>
      </c>
      <c r="W1962" t="s">
        <v>10729</v>
      </c>
      <c r="X1962" t="s">
        <v>10739</v>
      </c>
    </row>
    <row r="1963" spans="1:24">
      <c r="A1963" t="s">
        <v>3</v>
      </c>
      <c r="B1963" t="s">
        <v>8</v>
      </c>
      <c r="C1963" t="s">
        <v>392</v>
      </c>
      <c r="D1963" t="s">
        <v>117</v>
      </c>
      <c r="E1963" t="s">
        <v>118</v>
      </c>
      <c r="F1963" s="54">
        <v>41584</v>
      </c>
      <c r="G1963" t="s">
        <v>72</v>
      </c>
      <c r="I1963" t="s">
        <v>393</v>
      </c>
      <c r="J1963" t="s">
        <v>73</v>
      </c>
      <c r="K1963" t="s">
        <v>394</v>
      </c>
      <c r="L1963" t="s">
        <v>395</v>
      </c>
      <c r="M1963" t="s">
        <v>5752</v>
      </c>
      <c r="N1963" t="s">
        <v>85</v>
      </c>
      <c r="O1963" t="s">
        <v>85</v>
      </c>
      <c r="P1963">
        <v>2958.64</v>
      </c>
      <c r="Q1963" t="s">
        <v>397</v>
      </c>
      <c r="R1963" t="s">
        <v>75</v>
      </c>
      <c r="W1963" t="s">
        <v>10729</v>
      </c>
      <c r="X1963" t="s">
        <v>85</v>
      </c>
    </row>
    <row r="1964" spans="1:24">
      <c r="A1964" t="s">
        <v>9</v>
      </c>
      <c r="B1964" t="s">
        <v>14</v>
      </c>
      <c r="C1964" t="s">
        <v>14</v>
      </c>
      <c r="D1964" t="s">
        <v>117</v>
      </c>
      <c r="E1964" t="s">
        <v>118</v>
      </c>
      <c r="F1964" s="54">
        <v>41599</v>
      </c>
      <c r="G1964" t="s">
        <v>72</v>
      </c>
      <c r="H1964" t="s">
        <v>208</v>
      </c>
      <c r="I1964" t="s">
        <v>5753</v>
      </c>
      <c r="J1964" t="s">
        <v>132</v>
      </c>
      <c r="K1964" t="s">
        <v>5754</v>
      </c>
      <c r="L1964" t="s">
        <v>211</v>
      </c>
      <c r="M1964" t="s">
        <v>212</v>
      </c>
      <c r="N1964" t="s">
        <v>85</v>
      </c>
      <c r="O1964" t="s">
        <v>85</v>
      </c>
      <c r="P1964">
        <v>311.95</v>
      </c>
      <c r="Q1964" t="s">
        <v>5755</v>
      </c>
      <c r="R1964" t="s">
        <v>75</v>
      </c>
      <c r="S1964" t="s">
        <v>215</v>
      </c>
      <c r="T1964" t="s">
        <v>216</v>
      </c>
      <c r="U1964" t="s">
        <v>179</v>
      </c>
      <c r="V1964" t="s">
        <v>179</v>
      </c>
      <c r="W1964" t="s">
        <v>10729</v>
      </c>
      <c r="X1964" t="s">
        <v>85</v>
      </c>
    </row>
    <row r="1965" spans="1:24">
      <c r="A1965" t="s">
        <v>9</v>
      </c>
      <c r="B1965" t="s">
        <v>14</v>
      </c>
      <c r="C1965" t="s">
        <v>14</v>
      </c>
      <c r="D1965" t="s">
        <v>117</v>
      </c>
      <c r="E1965" t="s">
        <v>118</v>
      </c>
      <c r="F1965" s="54">
        <v>41599</v>
      </c>
      <c r="G1965" t="s">
        <v>72</v>
      </c>
      <c r="H1965" t="s">
        <v>208</v>
      </c>
      <c r="I1965" t="s">
        <v>5756</v>
      </c>
      <c r="J1965" t="s">
        <v>132</v>
      </c>
      <c r="K1965" t="s">
        <v>5757</v>
      </c>
      <c r="L1965" t="s">
        <v>211</v>
      </c>
      <c r="M1965" t="s">
        <v>212</v>
      </c>
      <c r="N1965" t="s">
        <v>85</v>
      </c>
      <c r="O1965" t="s">
        <v>85</v>
      </c>
      <c r="P1965">
        <v>311.95</v>
      </c>
      <c r="Q1965" t="s">
        <v>5758</v>
      </c>
      <c r="R1965" t="s">
        <v>75</v>
      </c>
      <c r="S1965" t="s">
        <v>215</v>
      </c>
      <c r="T1965" t="s">
        <v>216</v>
      </c>
      <c r="U1965" t="s">
        <v>179</v>
      </c>
      <c r="V1965" t="s">
        <v>179</v>
      </c>
      <c r="W1965" t="s">
        <v>10729</v>
      </c>
      <c r="X1965" t="s">
        <v>85</v>
      </c>
    </row>
    <row r="1966" spans="1:24">
      <c r="A1966" t="s">
        <v>9</v>
      </c>
      <c r="B1966" t="s">
        <v>14</v>
      </c>
      <c r="C1966" t="s">
        <v>14</v>
      </c>
      <c r="D1966" t="s">
        <v>117</v>
      </c>
      <c r="E1966" t="s">
        <v>118</v>
      </c>
      <c r="F1966" s="54">
        <v>41585</v>
      </c>
      <c r="G1966" t="s">
        <v>72</v>
      </c>
      <c r="H1966" t="s">
        <v>208</v>
      </c>
      <c r="I1966" t="s">
        <v>407</v>
      </c>
      <c r="J1966" t="s">
        <v>132</v>
      </c>
      <c r="K1966" t="s">
        <v>408</v>
      </c>
      <c r="L1966" t="s">
        <v>211</v>
      </c>
      <c r="M1966" t="s">
        <v>212</v>
      </c>
      <c r="N1966" t="s">
        <v>213</v>
      </c>
      <c r="O1966" t="s">
        <v>85</v>
      </c>
      <c r="P1966">
        <v>1654.9</v>
      </c>
      <c r="Q1966" t="s">
        <v>409</v>
      </c>
      <c r="R1966" t="s">
        <v>75</v>
      </c>
      <c r="S1966" t="s">
        <v>215</v>
      </c>
      <c r="T1966" t="s">
        <v>216</v>
      </c>
      <c r="U1966" t="s">
        <v>179</v>
      </c>
      <c r="V1966" t="s">
        <v>179</v>
      </c>
      <c r="W1966" t="s">
        <v>10729</v>
      </c>
      <c r="X1966" t="s">
        <v>85</v>
      </c>
    </row>
    <row r="1967" spans="1:24">
      <c r="A1967" t="s">
        <v>9</v>
      </c>
      <c r="B1967" t="s">
        <v>14</v>
      </c>
      <c r="C1967" t="s">
        <v>14</v>
      </c>
      <c r="D1967" t="s">
        <v>117</v>
      </c>
      <c r="E1967" t="s">
        <v>118</v>
      </c>
      <c r="F1967" s="54">
        <v>41599</v>
      </c>
      <c r="G1967" t="s">
        <v>72</v>
      </c>
      <c r="H1967" t="s">
        <v>208</v>
      </c>
      <c r="I1967" t="s">
        <v>5759</v>
      </c>
      <c r="J1967" t="s">
        <v>132</v>
      </c>
      <c r="K1967" t="s">
        <v>5760</v>
      </c>
      <c r="L1967" t="s">
        <v>211</v>
      </c>
      <c r="M1967" t="s">
        <v>212</v>
      </c>
      <c r="N1967" t="s">
        <v>85</v>
      </c>
      <c r="O1967" t="s">
        <v>85</v>
      </c>
      <c r="P1967">
        <v>311.95</v>
      </c>
      <c r="Q1967" t="s">
        <v>5761</v>
      </c>
      <c r="R1967" t="s">
        <v>75</v>
      </c>
      <c r="S1967" t="s">
        <v>215</v>
      </c>
      <c r="T1967" t="s">
        <v>216</v>
      </c>
      <c r="U1967" t="s">
        <v>179</v>
      </c>
      <c r="V1967" t="s">
        <v>179</v>
      </c>
      <c r="W1967" t="s">
        <v>10729</v>
      </c>
      <c r="X1967" t="s">
        <v>85</v>
      </c>
    </row>
    <row r="1968" spans="1:24">
      <c r="A1968" t="s">
        <v>9</v>
      </c>
      <c r="B1968" t="s">
        <v>14</v>
      </c>
      <c r="C1968" t="s">
        <v>14</v>
      </c>
      <c r="D1968" t="s">
        <v>117</v>
      </c>
      <c r="E1968" t="s">
        <v>118</v>
      </c>
      <c r="F1968" s="54">
        <v>41599</v>
      </c>
      <c r="G1968" t="s">
        <v>72</v>
      </c>
      <c r="H1968" t="s">
        <v>208</v>
      </c>
      <c r="I1968" t="s">
        <v>5717</v>
      </c>
      <c r="J1968" t="s">
        <v>132</v>
      </c>
      <c r="K1968" t="s">
        <v>5718</v>
      </c>
      <c r="L1968" t="s">
        <v>211</v>
      </c>
      <c r="M1968" t="s">
        <v>212</v>
      </c>
      <c r="N1968" t="s">
        <v>85</v>
      </c>
      <c r="O1968" t="s">
        <v>85</v>
      </c>
      <c r="P1968">
        <v>935.85</v>
      </c>
      <c r="Q1968" t="s">
        <v>5719</v>
      </c>
      <c r="R1968" t="s">
        <v>75</v>
      </c>
      <c r="S1968" t="s">
        <v>215</v>
      </c>
      <c r="T1968" t="s">
        <v>216</v>
      </c>
      <c r="U1968" t="s">
        <v>179</v>
      </c>
      <c r="V1968" t="s">
        <v>179</v>
      </c>
      <c r="W1968" t="s">
        <v>10729</v>
      </c>
      <c r="X1968" t="s">
        <v>85</v>
      </c>
    </row>
    <row r="1969" spans="1:24">
      <c r="A1969" t="s">
        <v>9</v>
      </c>
      <c r="B1969" t="s">
        <v>14</v>
      </c>
      <c r="C1969" t="s">
        <v>14</v>
      </c>
      <c r="D1969" t="s">
        <v>117</v>
      </c>
      <c r="E1969" t="s">
        <v>118</v>
      </c>
      <c r="F1969" s="54">
        <v>41599</v>
      </c>
      <c r="G1969" t="s">
        <v>72</v>
      </c>
      <c r="H1969" t="s">
        <v>208</v>
      </c>
      <c r="I1969" t="s">
        <v>5720</v>
      </c>
      <c r="J1969" t="s">
        <v>132</v>
      </c>
      <c r="K1969" t="s">
        <v>5721</v>
      </c>
      <c r="L1969" t="s">
        <v>211</v>
      </c>
      <c r="M1969" t="s">
        <v>212</v>
      </c>
      <c r="N1969" t="s">
        <v>85</v>
      </c>
      <c r="O1969" t="s">
        <v>85</v>
      </c>
      <c r="P1969">
        <v>2495.6</v>
      </c>
      <c r="Q1969" t="s">
        <v>5722</v>
      </c>
      <c r="R1969" t="s">
        <v>75</v>
      </c>
      <c r="S1969" t="s">
        <v>215</v>
      </c>
      <c r="T1969" t="s">
        <v>216</v>
      </c>
      <c r="U1969" t="s">
        <v>179</v>
      </c>
      <c r="V1969" t="s">
        <v>179</v>
      </c>
      <c r="W1969" t="s">
        <v>10729</v>
      </c>
      <c r="X1969" t="s">
        <v>85</v>
      </c>
    </row>
    <row r="1970" spans="1:24">
      <c r="A1970" t="s">
        <v>9</v>
      </c>
      <c r="B1970" t="s">
        <v>14</v>
      </c>
      <c r="C1970" t="s">
        <v>14</v>
      </c>
      <c r="D1970" t="s">
        <v>117</v>
      </c>
      <c r="E1970" t="s">
        <v>118</v>
      </c>
      <c r="F1970" s="54">
        <v>41585</v>
      </c>
      <c r="G1970" t="s">
        <v>72</v>
      </c>
      <c r="H1970" t="s">
        <v>208</v>
      </c>
      <c r="I1970" t="s">
        <v>428</v>
      </c>
      <c r="J1970" t="s">
        <v>132</v>
      </c>
      <c r="K1970" t="s">
        <v>429</v>
      </c>
      <c r="L1970" t="s">
        <v>211</v>
      </c>
      <c r="M1970" t="s">
        <v>212</v>
      </c>
      <c r="N1970" t="s">
        <v>213</v>
      </c>
      <c r="O1970" t="s">
        <v>85</v>
      </c>
      <c r="P1970">
        <v>261.3</v>
      </c>
      <c r="Q1970" t="s">
        <v>430</v>
      </c>
      <c r="R1970" t="s">
        <v>75</v>
      </c>
      <c r="S1970" t="s">
        <v>215</v>
      </c>
      <c r="T1970" t="s">
        <v>216</v>
      </c>
      <c r="U1970" t="s">
        <v>179</v>
      </c>
      <c r="V1970" t="s">
        <v>179</v>
      </c>
      <c r="W1970" t="s">
        <v>10729</v>
      </c>
      <c r="X1970" t="s">
        <v>85</v>
      </c>
    </row>
    <row r="1971" spans="1:24">
      <c r="A1971" t="s">
        <v>9</v>
      </c>
      <c r="B1971" t="s">
        <v>14</v>
      </c>
      <c r="C1971" t="s">
        <v>14</v>
      </c>
      <c r="D1971" t="s">
        <v>117</v>
      </c>
      <c r="E1971" t="s">
        <v>118</v>
      </c>
      <c r="F1971" s="54">
        <v>41599</v>
      </c>
      <c r="G1971" t="s">
        <v>72</v>
      </c>
      <c r="H1971" t="s">
        <v>208</v>
      </c>
      <c r="I1971" t="s">
        <v>5627</v>
      </c>
      <c r="J1971" t="s">
        <v>132</v>
      </c>
      <c r="K1971" t="s">
        <v>5628</v>
      </c>
      <c r="L1971" t="s">
        <v>211</v>
      </c>
      <c r="M1971" t="s">
        <v>212</v>
      </c>
      <c r="N1971" t="s">
        <v>85</v>
      </c>
      <c r="O1971" t="s">
        <v>85</v>
      </c>
      <c r="P1971">
        <v>311.95</v>
      </c>
      <c r="Q1971" t="s">
        <v>5629</v>
      </c>
      <c r="R1971" t="s">
        <v>75</v>
      </c>
      <c r="S1971" t="s">
        <v>215</v>
      </c>
      <c r="T1971" t="s">
        <v>216</v>
      </c>
      <c r="U1971" t="s">
        <v>179</v>
      </c>
      <c r="V1971" t="s">
        <v>179</v>
      </c>
      <c r="W1971" t="s">
        <v>10729</v>
      </c>
      <c r="X1971" t="s">
        <v>85</v>
      </c>
    </row>
    <row r="1972" spans="1:24">
      <c r="A1972" t="s">
        <v>9</v>
      </c>
      <c r="B1972" t="s">
        <v>14</v>
      </c>
      <c r="C1972" t="s">
        <v>14</v>
      </c>
      <c r="D1972" t="s">
        <v>117</v>
      </c>
      <c r="E1972" t="s">
        <v>118</v>
      </c>
      <c r="F1972" s="54">
        <v>41599</v>
      </c>
      <c r="G1972" t="s">
        <v>72</v>
      </c>
      <c r="H1972" t="s">
        <v>208</v>
      </c>
      <c r="I1972" t="s">
        <v>5762</v>
      </c>
      <c r="J1972" t="s">
        <v>132</v>
      </c>
      <c r="K1972" t="s">
        <v>5763</v>
      </c>
      <c r="L1972" t="s">
        <v>211</v>
      </c>
      <c r="M1972" t="s">
        <v>212</v>
      </c>
      <c r="N1972" t="s">
        <v>85</v>
      </c>
      <c r="O1972" t="s">
        <v>85</v>
      </c>
      <c r="P1972">
        <v>311.95</v>
      </c>
      <c r="Q1972" t="s">
        <v>5764</v>
      </c>
      <c r="R1972" t="s">
        <v>75</v>
      </c>
      <c r="S1972" t="s">
        <v>215</v>
      </c>
      <c r="T1972" t="s">
        <v>216</v>
      </c>
      <c r="U1972" t="s">
        <v>179</v>
      </c>
      <c r="V1972" t="s">
        <v>179</v>
      </c>
      <c r="W1972" t="s">
        <v>10729</v>
      </c>
      <c r="X1972" t="s">
        <v>85</v>
      </c>
    </row>
    <row r="1973" spans="1:24">
      <c r="A1973" t="s">
        <v>9</v>
      </c>
      <c r="B1973" t="s">
        <v>14</v>
      </c>
      <c r="C1973" t="s">
        <v>14</v>
      </c>
      <c r="D1973" t="s">
        <v>117</v>
      </c>
      <c r="E1973" t="s">
        <v>118</v>
      </c>
      <c r="F1973" s="54">
        <v>41599</v>
      </c>
      <c r="G1973" t="s">
        <v>72</v>
      </c>
      <c r="H1973" t="s">
        <v>208</v>
      </c>
      <c r="I1973" t="s">
        <v>5624</v>
      </c>
      <c r="J1973" t="s">
        <v>132</v>
      </c>
      <c r="K1973" t="s">
        <v>5625</v>
      </c>
      <c r="L1973" t="s">
        <v>211</v>
      </c>
      <c r="M1973" t="s">
        <v>212</v>
      </c>
      <c r="N1973" t="s">
        <v>85</v>
      </c>
      <c r="O1973" t="s">
        <v>85</v>
      </c>
      <c r="P1973">
        <v>311.95</v>
      </c>
      <c r="Q1973" t="s">
        <v>5626</v>
      </c>
      <c r="R1973" t="s">
        <v>75</v>
      </c>
      <c r="S1973" t="s">
        <v>215</v>
      </c>
      <c r="T1973" t="s">
        <v>216</v>
      </c>
      <c r="U1973" t="s">
        <v>179</v>
      </c>
      <c r="V1973" t="s">
        <v>179</v>
      </c>
      <c r="W1973" t="s">
        <v>10729</v>
      </c>
      <c r="X1973" t="s">
        <v>85</v>
      </c>
    </row>
    <row r="1974" spans="1:24">
      <c r="A1974" t="s">
        <v>9</v>
      </c>
      <c r="B1974" t="s">
        <v>14</v>
      </c>
      <c r="C1974" t="s">
        <v>14</v>
      </c>
      <c r="D1974" t="s">
        <v>117</v>
      </c>
      <c r="E1974" t="s">
        <v>118</v>
      </c>
      <c r="F1974" s="54">
        <v>41599</v>
      </c>
      <c r="G1974" t="s">
        <v>72</v>
      </c>
      <c r="H1974" t="s">
        <v>208</v>
      </c>
      <c r="I1974" t="s">
        <v>5765</v>
      </c>
      <c r="J1974" t="s">
        <v>132</v>
      </c>
      <c r="K1974" t="s">
        <v>5766</v>
      </c>
      <c r="L1974" t="s">
        <v>211</v>
      </c>
      <c r="M1974" t="s">
        <v>212</v>
      </c>
      <c r="N1974" t="s">
        <v>85</v>
      </c>
      <c r="O1974" t="s">
        <v>85</v>
      </c>
      <c r="P1974">
        <v>623.9</v>
      </c>
      <c r="Q1974" t="s">
        <v>5767</v>
      </c>
      <c r="R1974" t="s">
        <v>75</v>
      </c>
      <c r="S1974" t="s">
        <v>215</v>
      </c>
      <c r="T1974" t="s">
        <v>216</v>
      </c>
      <c r="U1974" t="s">
        <v>179</v>
      </c>
      <c r="V1974" t="s">
        <v>179</v>
      </c>
      <c r="W1974" t="s">
        <v>10729</v>
      </c>
      <c r="X1974" t="s">
        <v>85</v>
      </c>
    </row>
    <row r="1975" spans="1:24">
      <c r="A1975" t="s">
        <v>9</v>
      </c>
      <c r="B1975" t="s">
        <v>14</v>
      </c>
      <c r="C1975" t="s">
        <v>14</v>
      </c>
      <c r="D1975" t="s">
        <v>117</v>
      </c>
      <c r="E1975" t="s">
        <v>118</v>
      </c>
      <c r="F1975" s="54">
        <v>41599</v>
      </c>
      <c r="G1975" t="s">
        <v>72</v>
      </c>
      <c r="H1975" t="s">
        <v>208</v>
      </c>
      <c r="I1975" t="s">
        <v>5768</v>
      </c>
      <c r="J1975" t="s">
        <v>132</v>
      </c>
      <c r="K1975" t="s">
        <v>5769</v>
      </c>
      <c r="L1975" t="s">
        <v>211</v>
      </c>
      <c r="M1975" t="s">
        <v>212</v>
      </c>
      <c r="N1975" t="s">
        <v>85</v>
      </c>
      <c r="O1975" t="s">
        <v>85</v>
      </c>
      <c r="P1975">
        <v>623.9</v>
      </c>
      <c r="Q1975" t="s">
        <v>5770</v>
      </c>
      <c r="R1975" t="s">
        <v>75</v>
      </c>
      <c r="S1975" t="s">
        <v>215</v>
      </c>
      <c r="T1975" t="s">
        <v>216</v>
      </c>
      <c r="U1975" t="s">
        <v>179</v>
      </c>
      <c r="V1975" t="s">
        <v>179</v>
      </c>
      <c r="W1975" t="s">
        <v>10729</v>
      </c>
      <c r="X1975" t="s">
        <v>85</v>
      </c>
    </row>
    <row r="1976" spans="1:24">
      <c r="A1976" t="s">
        <v>9</v>
      </c>
      <c r="B1976" t="s">
        <v>14</v>
      </c>
      <c r="C1976" t="s">
        <v>14</v>
      </c>
      <c r="D1976" t="s">
        <v>117</v>
      </c>
      <c r="E1976" t="s">
        <v>118</v>
      </c>
      <c r="F1976" s="54">
        <v>41599</v>
      </c>
      <c r="G1976" t="s">
        <v>125</v>
      </c>
      <c r="H1976" t="s">
        <v>208</v>
      </c>
      <c r="I1976" t="s">
        <v>5765</v>
      </c>
      <c r="J1976" t="s">
        <v>132</v>
      </c>
      <c r="K1976" t="s">
        <v>5766</v>
      </c>
      <c r="L1976" t="s">
        <v>211</v>
      </c>
      <c r="M1976" t="s">
        <v>212</v>
      </c>
      <c r="N1976" t="s">
        <v>85</v>
      </c>
      <c r="O1976" t="s">
        <v>85</v>
      </c>
      <c r="P1976">
        <v>-623.9</v>
      </c>
      <c r="Q1976" t="s">
        <v>5767</v>
      </c>
      <c r="R1976" t="s">
        <v>75</v>
      </c>
      <c r="S1976" t="s">
        <v>215</v>
      </c>
      <c r="T1976" t="s">
        <v>216</v>
      </c>
      <c r="U1976" t="s">
        <v>179</v>
      </c>
      <c r="V1976" t="s">
        <v>179</v>
      </c>
      <c r="W1976" t="s">
        <v>10729</v>
      </c>
      <c r="X1976" t="s">
        <v>85</v>
      </c>
    </row>
    <row r="1977" spans="1:24">
      <c r="A1977" t="s">
        <v>9</v>
      </c>
      <c r="B1977" t="s">
        <v>14</v>
      </c>
      <c r="C1977" t="s">
        <v>14</v>
      </c>
      <c r="D1977" t="s">
        <v>117</v>
      </c>
      <c r="E1977" t="s">
        <v>118</v>
      </c>
      <c r="F1977" s="54">
        <v>41585</v>
      </c>
      <c r="G1977" t="s">
        <v>72</v>
      </c>
      <c r="H1977" t="s">
        <v>208</v>
      </c>
      <c r="I1977" t="s">
        <v>413</v>
      </c>
      <c r="J1977" t="s">
        <v>132</v>
      </c>
      <c r="K1977" t="s">
        <v>414</v>
      </c>
      <c r="L1977" t="s">
        <v>211</v>
      </c>
      <c r="M1977" t="s">
        <v>212</v>
      </c>
      <c r="N1977" t="s">
        <v>213</v>
      </c>
      <c r="O1977" t="s">
        <v>85</v>
      </c>
      <c r="P1977">
        <v>348.4</v>
      </c>
      <c r="Q1977" t="s">
        <v>415</v>
      </c>
      <c r="R1977" t="s">
        <v>75</v>
      </c>
      <c r="S1977" t="s">
        <v>215</v>
      </c>
      <c r="T1977" t="s">
        <v>216</v>
      </c>
      <c r="U1977" t="s">
        <v>179</v>
      </c>
      <c r="V1977" t="s">
        <v>179</v>
      </c>
      <c r="W1977" t="s">
        <v>10729</v>
      </c>
      <c r="X1977" t="s">
        <v>85</v>
      </c>
    </row>
    <row r="1978" spans="1:24">
      <c r="A1978" t="s">
        <v>9</v>
      </c>
      <c r="B1978" t="s">
        <v>14</v>
      </c>
      <c r="C1978" t="s">
        <v>14</v>
      </c>
      <c r="D1978" t="s">
        <v>117</v>
      </c>
      <c r="E1978" t="s">
        <v>118</v>
      </c>
      <c r="F1978" s="54">
        <v>41585</v>
      </c>
      <c r="G1978" t="s">
        <v>72</v>
      </c>
      <c r="H1978" t="s">
        <v>208</v>
      </c>
      <c r="I1978" t="s">
        <v>410</v>
      </c>
      <c r="J1978" t="s">
        <v>132</v>
      </c>
      <c r="K1978" t="s">
        <v>411</v>
      </c>
      <c r="L1978" t="s">
        <v>211</v>
      </c>
      <c r="M1978" t="s">
        <v>212</v>
      </c>
      <c r="N1978" t="s">
        <v>213</v>
      </c>
      <c r="O1978" t="s">
        <v>85</v>
      </c>
      <c r="P1978">
        <v>174.2</v>
      </c>
      <c r="Q1978" t="s">
        <v>412</v>
      </c>
      <c r="R1978" t="s">
        <v>75</v>
      </c>
      <c r="S1978" t="s">
        <v>215</v>
      </c>
      <c r="T1978" t="s">
        <v>216</v>
      </c>
      <c r="U1978" t="s">
        <v>179</v>
      </c>
      <c r="V1978" t="s">
        <v>179</v>
      </c>
      <c r="W1978" t="s">
        <v>10729</v>
      </c>
      <c r="X1978" t="s">
        <v>85</v>
      </c>
    </row>
    <row r="1979" spans="1:24">
      <c r="A1979" t="s">
        <v>9</v>
      </c>
      <c r="B1979" t="s">
        <v>14</v>
      </c>
      <c r="C1979" t="s">
        <v>14</v>
      </c>
      <c r="D1979" t="s">
        <v>117</v>
      </c>
      <c r="E1979" t="s">
        <v>118</v>
      </c>
      <c r="F1979" s="54">
        <v>41585</v>
      </c>
      <c r="G1979" t="s">
        <v>119</v>
      </c>
      <c r="H1979" t="s">
        <v>443</v>
      </c>
      <c r="I1979" t="s">
        <v>444</v>
      </c>
      <c r="J1979" t="s">
        <v>132</v>
      </c>
      <c r="K1979" t="s">
        <v>445</v>
      </c>
      <c r="L1979" t="s">
        <v>446</v>
      </c>
      <c r="M1979" t="s">
        <v>447</v>
      </c>
      <c r="N1979" t="s">
        <v>85</v>
      </c>
      <c r="O1979" t="s">
        <v>199</v>
      </c>
      <c r="P1979">
        <v>68229</v>
      </c>
      <c r="Q1979" t="s">
        <v>448</v>
      </c>
      <c r="R1979" t="s">
        <v>75</v>
      </c>
      <c r="S1979" t="s">
        <v>155</v>
      </c>
      <c r="T1979" t="s">
        <v>449</v>
      </c>
      <c r="U1979" t="s">
        <v>450</v>
      </c>
      <c r="V1979" t="s">
        <v>451</v>
      </c>
      <c r="W1979" t="s">
        <v>10731</v>
      </c>
      <c r="X1979" t="s">
        <v>10739</v>
      </c>
    </row>
    <row r="1980" spans="1:24">
      <c r="A1980" t="s">
        <v>9</v>
      </c>
      <c r="B1980" t="s">
        <v>14</v>
      </c>
      <c r="C1980" t="s">
        <v>14</v>
      </c>
      <c r="D1980" t="s">
        <v>117</v>
      </c>
      <c r="E1980" t="s">
        <v>118</v>
      </c>
      <c r="F1980" s="54">
        <v>41585</v>
      </c>
      <c r="G1980" t="s">
        <v>119</v>
      </c>
      <c r="H1980" t="s">
        <v>443</v>
      </c>
      <c r="I1980" t="s">
        <v>444</v>
      </c>
      <c r="J1980" t="s">
        <v>132</v>
      </c>
      <c r="K1980" t="s">
        <v>445</v>
      </c>
      <c r="L1980" t="s">
        <v>446</v>
      </c>
      <c r="M1980" t="s">
        <v>447</v>
      </c>
      <c r="N1980" t="s">
        <v>85</v>
      </c>
      <c r="O1980" t="s">
        <v>199</v>
      </c>
      <c r="P1980">
        <v>5415</v>
      </c>
      <c r="Q1980" t="s">
        <v>448</v>
      </c>
      <c r="R1980" t="s">
        <v>75</v>
      </c>
      <c r="S1980" t="s">
        <v>155</v>
      </c>
      <c r="T1980" t="s">
        <v>449</v>
      </c>
      <c r="U1980" t="s">
        <v>450</v>
      </c>
      <c r="V1980" t="s">
        <v>451</v>
      </c>
      <c r="W1980" t="s">
        <v>10731</v>
      </c>
      <c r="X1980" t="s">
        <v>10739</v>
      </c>
    </row>
    <row r="1981" spans="1:24">
      <c r="A1981" t="s">
        <v>5</v>
      </c>
      <c r="B1981" t="s">
        <v>17</v>
      </c>
      <c r="C1981" t="s">
        <v>17</v>
      </c>
      <c r="D1981" t="s">
        <v>117</v>
      </c>
      <c r="E1981" t="s">
        <v>118</v>
      </c>
      <c r="F1981" s="54">
        <v>41579</v>
      </c>
      <c r="G1981" t="s">
        <v>290</v>
      </c>
      <c r="I1981" t="s">
        <v>337</v>
      </c>
      <c r="J1981" t="s">
        <v>74</v>
      </c>
      <c r="K1981" t="s">
        <v>338</v>
      </c>
      <c r="L1981" t="s">
        <v>339</v>
      </c>
      <c r="M1981" t="s">
        <v>340</v>
      </c>
      <c r="N1981" t="s">
        <v>85</v>
      </c>
      <c r="O1981" t="s">
        <v>85</v>
      </c>
      <c r="P1981">
        <v>-67.884200000000007</v>
      </c>
      <c r="Q1981" t="s">
        <v>341</v>
      </c>
      <c r="R1981" t="s">
        <v>75</v>
      </c>
      <c r="W1981" t="s">
        <v>10729</v>
      </c>
      <c r="X1981" t="s">
        <v>85</v>
      </c>
    </row>
    <row r="1982" spans="1:24">
      <c r="A1982" t="s">
        <v>9</v>
      </c>
      <c r="B1982" t="s">
        <v>14</v>
      </c>
      <c r="C1982" t="s">
        <v>14</v>
      </c>
      <c r="D1982" t="s">
        <v>117</v>
      </c>
      <c r="E1982" t="s">
        <v>118</v>
      </c>
      <c r="F1982" s="54">
        <v>41599</v>
      </c>
      <c r="G1982" t="s">
        <v>125</v>
      </c>
      <c r="H1982" t="s">
        <v>208</v>
      </c>
      <c r="I1982" t="s">
        <v>5768</v>
      </c>
      <c r="J1982" t="s">
        <v>132</v>
      </c>
      <c r="K1982" t="s">
        <v>5769</v>
      </c>
      <c r="L1982" t="s">
        <v>211</v>
      </c>
      <c r="M1982" t="s">
        <v>212</v>
      </c>
      <c r="N1982" t="s">
        <v>85</v>
      </c>
      <c r="O1982" t="s">
        <v>85</v>
      </c>
      <c r="P1982">
        <v>-623.9</v>
      </c>
      <c r="Q1982" t="s">
        <v>5770</v>
      </c>
      <c r="R1982" t="s">
        <v>75</v>
      </c>
      <c r="S1982" t="s">
        <v>215</v>
      </c>
      <c r="T1982" t="s">
        <v>216</v>
      </c>
      <c r="U1982" t="s">
        <v>179</v>
      </c>
      <c r="V1982" t="s">
        <v>179</v>
      </c>
      <c r="W1982" t="s">
        <v>10729</v>
      </c>
      <c r="X1982" t="s">
        <v>85</v>
      </c>
    </row>
    <row r="1983" spans="1:24">
      <c r="A1983" t="s">
        <v>9</v>
      </c>
      <c r="B1983" t="s">
        <v>14</v>
      </c>
      <c r="C1983" t="s">
        <v>14</v>
      </c>
      <c r="D1983" t="s">
        <v>117</v>
      </c>
      <c r="E1983" t="s">
        <v>118</v>
      </c>
      <c r="F1983" s="54">
        <v>41585</v>
      </c>
      <c r="G1983" t="s">
        <v>119</v>
      </c>
      <c r="H1983" t="s">
        <v>443</v>
      </c>
      <c r="I1983" t="s">
        <v>444</v>
      </c>
      <c r="J1983" t="s">
        <v>132</v>
      </c>
      <c r="K1983" t="s">
        <v>445</v>
      </c>
      <c r="L1983" t="s">
        <v>446</v>
      </c>
      <c r="M1983" t="s">
        <v>447</v>
      </c>
      <c r="N1983" t="s">
        <v>85</v>
      </c>
      <c r="O1983" t="s">
        <v>199</v>
      </c>
      <c r="P1983">
        <v>216620</v>
      </c>
      <c r="Q1983" t="s">
        <v>448</v>
      </c>
      <c r="R1983" t="s">
        <v>75</v>
      </c>
      <c r="S1983" t="s">
        <v>155</v>
      </c>
      <c r="T1983" t="s">
        <v>449</v>
      </c>
      <c r="U1983" t="s">
        <v>450</v>
      </c>
      <c r="V1983" t="s">
        <v>451</v>
      </c>
      <c r="W1983" t="s">
        <v>10731</v>
      </c>
      <c r="X1983" t="s">
        <v>10739</v>
      </c>
    </row>
    <row r="1984" spans="1:24">
      <c r="A1984" t="s">
        <v>9</v>
      </c>
      <c r="B1984" t="s">
        <v>14</v>
      </c>
      <c r="C1984" t="s">
        <v>14</v>
      </c>
      <c r="D1984" t="s">
        <v>117</v>
      </c>
      <c r="E1984" t="s">
        <v>118</v>
      </c>
      <c r="F1984" s="54">
        <v>41585</v>
      </c>
      <c r="G1984" t="s">
        <v>119</v>
      </c>
      <c r="H1984" t="s">
        <v>463</v>
      </c>
      <c r="I1984" t="s">
        <v>464</v>
      </c>
      <c r="J1984" t="s">
        <v>132</v>
      </c>
      <c r="K1984" t="s">
        <v>465</v>
      </c>
      <c r="L1984" t="s">
        <v>466</v>
      </c>
      <c r="M1984" t="s">
        <v>467</v>
      </c>
      <c r="N1984" t="s">
        <v>213</v>
      </c>
      <c r="O1984" t="s">
        <v>85</v>
      </c>
      <c r="P1984">
        <v>275400</v>
      </c>
      <c r="Q1984" t="s">
        <v>468</v>
      </c>
      <c r="R1984" t="s">
        <v>75</v>
      </c>
      <c r="S1984" t="s">
        <v>170</v>
      </c>
      <c r="T1984" t="s">
        <v>178</v>
      </c>
      <c r="U1984" t="s">
        <v>179</v>
      </c>
      <c r="V1984" t="s">
        <v>364</v>
      </c>
      <c r="W1984" t="s">
        <v>10731</v>
      </c>
      <c r="X1984" t="s">
        <v>85</v>
      </c>
    </row>
    <row r="1985" spans="1:24">
      <c r="A1985" t="s">
        <v>9</v>
      </c>
      <c r="B1985" t="s">
        <v>14</v>
      </c>
      <c r="C1985" t="s">
        <v>14</v>
      </c>
      <c r="D1985" t="s">
        <v>117</v>
      </c>
      <c r="E1985" t="s">
        <v>118</v>
      </c>
      <c r="F1985" s="54">
        <v>41585</v>
      </c>
      <c r="G1985" t="s">
        <v>119</v>
      </c>
      <c r="H1985" t="s">
        <v>443</v>
      </c>
      <c r="I1985" t="s">
        <v>444</v>
      </c>
      <c r="J1985" t="s">
        <v>132</v>
      </c>
      <c r="K1985" t="s">
        <v>445</v>
      </c>
      <c r="L1985" t="s">
        <v>446</v>
      </c>
      <c r="M1985" t="s">
        <v>447</v>
      </c>
      <c r="N1985" t="s">
        <v>85</v>
      </c>
      <c r="O1985" t="s">
        <v>199</v>
      </c>
      <c r="P1985">
        <v>2175.8000000000002</v>
      </c>
      <c r="Q1985" t="s">
        <v>448</v>
      </c>
      <c r="R1985" t="s">
        <v>75</v>
      </c>
      <c r="S1985" t="s">
        <v>155</v>
      </c>
      <c r="T1985" t="s">
        <v>449</v>
      </c>
      <c r="U1985" t="s">
        <v>450</v>
      </c>
      <c r="V1985" t="s">
        <v>451</v>
      </c>
      <c r="W1985" t="s">
        <v>10731</v>
      </c>
      <c r="X1985" t="s">
        <v>10739</v>
      </c>
    </row>
    <row r="1986" spans="1:24">
      <c r="A1986" t="s">
        <v>9</v>
      </c>
      <c r="B1986" t="s">
        <v>14</v>
      </c>
      <c r="C1986" t="s">
        <v>14</v>
      </c>
      <c r="D1986" t="s">
        <v>117</v>
      </c>
      <c r="E1986" t="s">
        <v>118</v>
      </c>
      <c r="F1986" s="54">
        <v>41585</v>
      </c>
      <c r="G1986" t="s">
        <v>119</v>
      </c>
      <c r="H1986" t="s">
        <v>443</v>
      </c>
      <c r="I1986" t="s">
        <v>444</v>
      </c>
      <c r="J1986" t="s">
        <v>132</v>
      </c>
      <c r="K1986" t="s">
        <v>445</v>
      </c>
      <c r="L1986" t="s">
        <v>446</v>
      </c>
      <c r="M1986" t="s">
        <v>447</v>
      </c>
      <c r="N1986" t="s">
        <v>85</v>
      </c>
      <c r="O1986" t="s">
        <v>199</v>
      </c>
      <c r="P1986">
        <v>26109.66</v>
      </c>
      <c r="Q1986" t="s">
        <v>448</v>
      </c>
      <c r="R1986" t="s">
        <v>75</v>
      </c>
      <c r="S1986" t="s">
        <v>155</v>
      </c>
      <c r="T1986" t="s">
        <v>449</v>
      </c>
      <c r="U1986" t="s">
        <v>450</v>
      </c>
      <c r="V1986" t="s">
        <v>451</v>
      </c>
      <c r="W1986" t="s">
        <v>10731</v>
      </c>
      <c r="X1986" t="s">
        <v>10739</v>
      </c>
    </row>
    <row r="1987" spans="1:24">
      <c r="A1987" t="s">
        <v>9</v>
      </c>
      <c r="B1987" t="s">
        <v>14</v>
      </c>
      <c r="C1987" t="s">
        <v>14</v>
      </c>
      <c r="D1987" t="s">
        <v>117</v>
      </c>
      <c r="E1987" t="s">
        <v>118</v>
      </c>
      <c r="F1987" s="54">
        <v>41585</v>
      </c>
      <c r="G1987" t="s">
        <v>119</v>
      </c>
      <c r="H1987" t="s">
        <v>443</v>
      </c>
      <c r="I1987" t="s">
        <v>444</v>
      </c>
      <c r="J1987" t="s">
        <v>132</v>
      </c>
      <c r="K1987" t="s">
        <v>445</v>
      </c>
      <c r="L1987" t="s">
        <v>446</v>
      </c>
      <c r="M1987" t="s">
        <v>447</v>
      </c>
      <c r="N1987" t="s">
        <v>85</v>
      </c>
      <c r="O1987" t="s">
        <v>199</v>
      </c>
      <c r="P1987">
        <v>39889.699999999997</v>
      </c>
      <c r="Q1987" t="s">
        <v>448</v>
      </c>
      <c r="R1987" t="s">
        <v>75</v>
      </c>
      <c r="S1987" t="s">
        <v>155</v>
      </c>
      <c r="T1987" t="s">
        <v>449</v>
      </c>
      <c r="U1987" t="s">
        <v>450</v>
      </c>
      <c r="V1987" t="s">
        <v>451</v>
      </c>
      <c r="W1987" t="s">
        <v>10731</v>
      </c>
      <c r="X1987" t="s">
        <v>10739</v>
      </c>
    </row>
    <row r="1988" spans="1:24">
      <c r="A1988" t="s">
        <v>9</v>
      </c>
      <c r="B1988" t="s">
        <v>14</v>
      </c>
      <c r="C1988" t="s">
        <v>14</v>
      </c>
      <c r="D1988" t="s">
        <v>117</v>
      </c>
      <c r="E1988" t="s">
        <v>118</v>
      </c>
      <c r="F1988" s="54">
        <v>41585</v>
      </c>
      <c r="G1988" t="s">
        <v>119</v>
      </c>
      <c r="H1988" t="s">
        <v>463</v>
      </c>
      <c r="I1988" t="s">
        <v>469</v>
      </c>
      <c r="J1988" t="s">
        <v>132</v>
      </c>
      <c r="K1988" t="s">
        <v>465</v>
      </c>
      <c r="L1988" t="s">
        <v>466</v>
      </c>
      <c r="M1988" t="s">
        <v>467</v>
      </c>
      <c r="N1988" t="s">
        <v>213</v>
      </c>
      <c r="O1988" t="s">
        <v>85</v>
      </c>
      <c r="P1988">
        <v>-27000</v>
      </c>
      <c r="Q1988" t="s">
        <v>468</v>
      </c>
      <c r="R1988" t="s">
        <v>75</v>
      </c>
      <c r="S1988" t="s">
        <v>170</v>
      </c>
      <c r="T1988" t="s">
        <v>178</v>
      </c>
      <c r="U1988" t="s">
        <v>179</v>
      </c>
      <c r="V1988" t="s">
        <v>364</v>
      </c>
      <c r="W1988" t="s">
        <v>10729</v>
      </c>
      <c r="X1988" t="s">
        <v>85</v>
      </c>
    </row>
    <row r="1989" spans="1:24">
      <c r="A1989" t="s">
        <v>9</v>
      </c>
      <c r="B1989" t="s">
        <v>14</v>
      </c>
      <c r="C1989" t="s">
        <v>14</v>
      </c>
      <c r="D1989" t="s">
        <v>117</v>
      </c>
      <c r="E1989" t="s">
        <v>118</v>
      </c>
      <c r="F1989" s="54">
        <v>41585</v>
      </c>
      <c r="G1989" t="s">
        <v>119</v>
      </c>
      <c r="H1989" t="s">
        <v>463</v>
      </c>
      <c r="I1989" t="s">
        <v>464</v>
      </c>
      <c r="J1989" t="s">
        <v>132</v>
      </c>
      <c r="K1989" t="s">
        <v>465</v>
      </c>
      <c r="L1989" t="s">
        <v>466</v>
      </c>
      <c r="M1989" t="s">
        <v>467</v>
      </c>
      <c r="N1989" t="s">
        <v>213</v>
      </c>
      <c r="O1989" t="s">
        <v>85</v>
      </c>
      <c r="P1989">
        <v>27000</v>
      </c>
      <c r="Q1989" t="s">
        <v>468</v>
      </c>
      <c r="R1989" t="s">
        <v>75</v>
      </c>
      <c r="S1989" t="s">
        <v>170</v>
      </c>
      <c r="T1989" t="s">
        <v>178</v>
      </c>
      <c r="U1989" t="s">
        <v>179</v>
      </c>
      <c r="V1989" t="s">
        <v>364</v>
      </c>
      <c r="W1989" t="s">
        <v>10731</v>
      </c>
      <c r="X1989" t="s">
        <v>85</v>
      </c>
    </row>
    <row r="1990" spans="1:24">
      <c r="A1990" t="s">
        <v>9</v>
      </c>
      <c r="B1990" t="s">
        <v>10</v>
      </c>
      <c r="C1990" t="s">
        <v>528</v>
      </c>
      <c r="D1990" t="s">
        <v>117</v>
      </c>
      <c r="E1990" t="s">
        <v>118</v>
      </c>
      <c r="F1990" s="54">
        <v>41585</v>
      </c>
      <c r="G1990" t="s">
        <v>72</v>
      </c>
      <c r="H1990" t="s">
        <v>529</v>
      </c>
      <c r="I1990" t="s">
        <v>530</v>
      </c>
      <c r="J1990" t="s">
        <v>132</v>
      </c>
      <c r="K1990" t="s">
        <v>531</v>
      </c>
      <c r="L1990" t="s">
        <v>532</v>
      </c>
      <c r="M1990" t="s">
        <v>533</v>
      </c>
      <c r="N1990" t="s">
        <v>85</v>
      </c>
      <c r="O1990" t="s">
        <v>85</v>
      </c>
      <c r="P1990">
        <v>32200</v>
      </c>
      <c r="Q1990" t="s">
        <v>534</v>
      </c>
      <c r="R1990" t="s">
        <v>75</v>
      </c>
      <c r="W1990" t="s">
        <v>10729</v>
      </c>
      <c r="X1990" t="s">
        <v>85</v>
      </c>
    </row>
    <row r="1991" spans="1:24">
      <c r="A1991" t="s">
        <v>9</v>
      </c>
      <c r="B1991" t="s">
        <v>14</v>
      </c>
      <c r="C1991" t="s">
        <v>14</v>
      </c>
      <c r="D1991" t="s">
        <v>117</v>
      </c>
      <c r="E1991" t="s">
        <v>118</v>
      </c>
      <c r="F1991" s="54">
        <v>41585</v>
      </c>
      <c r="G1991" t="s">
        <v>119</v>
      </c>
      <c r="H1991" t="s">
        <v>463</v>
      </c>
      <c r="I1991" t="s">
        <v>469</v>
      </c>
      <c r="J1991" t="s">
        <v>132</v>
      </c>
      <c r="K1991" t="s">
        <v>465</v>
      </c>
      <c r="L1991" t="s">
        <v>466</v>
      </c>
      <c r="M1991" t="s">
        <v>467</v>
      </c>
      <c r="N1991" t="s">
        <v>213</v>
      </c>
      <c r="O1991" t="s">
        <v>85</v>
      </c>
      <c r="P1991">
        <v>-275400</v>
      </c>
      <c r="Q1991" t="s">
        <v>468</v>
      </c>
      <c r="R1991" t="s">
        <v>75</v>
      </c>
      <c r="S1991" t="s">
        <v>170</v>
      </c>
      <c r="T1991" t="s">
        <v>178</v>
      </c>
      <c r="U1991" t="s">
        <v>179</v>
      </c>
      <c r="V1991" t="s">
        <v>364</v>
      </c>
      <c r="W1991" t="s">
        <v>10729</v>
      </c>
      <c r="X1991" t="s">
        <v>85</v>
      </c>
    </row>
    <row r="1992" spans="1:24">
      <c r="A1992" t="s">
        <v>9</v>
      </c>
      <c r="B1992" t="s">
        <v>14</v>
      </c>
      <c r="C1992" t="s">
        <v>14</v>
      </c>
      <c r="D1992" t="s">
        <v>117</v>
      </c>
      <c r="E1992" t="s">
        <v>118</v>
      </c>
      <c r="F1992" s="54">
        <v>41599</v>
      </c>
      <c r="G1992" t="s">
        <v>125</v>
      </c>
      <c r="H1992" t="s">
        <v>208</v>
      </c>
      <c r="I1992" t="s">
        <v>5756</v>
      </c>
      <c r="J1992" t="s">
        <v>132</v>
      </c>
      <c r="K1992" t="s">
        <v>5757</v>
      </c>
      <c r="L1992" t="s">
        <v>211</v>
      </c>
      <c r="M1992" t="s">
        <v>212</v>
      </c>
      <c r="N1992" t="s">
        <v>85</v>
      </c>
      <c r="O1992" t="s">
        <v>85</v>
      </c>
      <c r="P1992">
        <v>-311.95</v>
      </c>
      <c r="Q1992" t="s">
        <v>5758</v>
      </c>
      <c r="R1992" t="s">
        <v>75</v>
      </c>
      <c r="S1992" t="s">
        <v>215</v>
      </c>
      <c r="T1992" t="s">
        <v>216</v>
      </c>
      <c r="U1992" t="s">
        <v>179</v>
      </c>
      <c r="V1992" t="s">
        <v>179</v>
      </c>
      <c r="W1992" t="s">
        <v>10729</v>
      </c>
      <c r="X1992" t="s">
        <v>85</v>
      </c>
    </row>
    <row r="1993" spans="1:24">
      <c r="A1993" t="s">
        <v>9</v>
      </c>
      <c r="B1993" t="s">
        <v>14</v>
      </c>
      <c r="C1993" t="s">
        <v>14</v>
      </c>
      <c r="D1993" t="s">
        <v>117</v>
      </c>
      <c r="E1993" t="s">
        <v>118</v>
      </c>
      <c r="F1993" s="54">
        <v>41599</v>
      </c>
      <c r="G1993" t="s">
        <v>125</v>
      </c>
      <c r="H1993" t="s">
        <v>208</v>
      </c>
      <c r="I1993" t="s">
        <v>5759</v>
      </c>
      <c r="J1993" t="s">
        <v>132</v>
      </c>
      <c r="K1993" t="s">
        <v>5760</v>
      </c>
      <c r="L1993" t="s">
        <v>211</v>
      </c>
      <c r="M1993" t="s">
        <v>212</v>
      </c>
      <c r="N1993" t="s">
        <v>85</v>
      </c>
      <c r="O1993" t="s">
        <v>85</v>
      </c>
      <c r="P1993">
        <v>-311.95</v>
      </c>
      <c r="Q1993" t="s">
        <v>5761</v>
      </c>
      <c r="R1993" t="s">
        <v>75</v>
      </c>
      <c r="S1993" t="s">
        <v>215</v>
      </c>
      <c r="T1993" t="s">
        <v>216</v>
      </c>
      <c r="U1993" t="s">
        <v>179</v>
      </c>
      <c r="V1993" t="s">
        <v>179</v>
      </c>
      <c r="W1993" t="s">
        <v>10729</v>
      </c>
      <c r="X1993" t="s">
        <v>85</v>
      </c>
    </row>
    <row r="1994" spans="1:24">
      <c r="A1994" t="s">
        <v>9</v>
      </c>
      <c r="B1994" t="s">
        <v>14</v>
      </c>
      <c r="C1994" t="s">
        <v>14</v>
      </c>
      <c r="D1994" t="s">
        <v>117</v>
      </c>
      <c r="E1994" t="s">
        <v>118</v>
      </c>
      <c r="F1994" s="54">
        <v>41599</v>
      </c>
      <c r="G1994" t="s">
        <v>125</v>
      </c>
      <c r="H1994" t="s">
        <v>208</v>
      </c>
      <c r="I1994" t="s">
        <v>5753</v>
      </c>
      <c r="J1994" t="s">
        <v>132</v>
      </c>
      <c r="K1994" t="s">
        <v>5754</v>
      </c>
      <c r="L1994" t="s">
        <v>211</v>
      </c>
      <c r="M1994" t="s">
        <v>212</v>
      </c>
      <c r="N1994" t="s">
        <v>85</v>
      </c>
      <c r="O1994" t="s">
        <v>85</v>
      </c>
      <c r="P1994">
        <v>-311.95</v>
      </c>
      <c r="Q1994" t="s">
        <v>5755</v>
      </c>
      <c r="R1994" t="s">
        <v>75</v>
      </c>
      <c r="S1994" t="s">
        <v>215</v>
      </c>
      <c r="T1994" t="s">
        <v>216</v>
      </c>
      <c r="U1994" t="s">
        <v>179</v>
      </c>
      <c r="V1994" t="s">
        <v>179</v>
      </c>
      <c r="W1994" t="s">
        <v>10729</v>
      </c>
      <c r="X1994" t="s">
        <v>85</v>
      </c>
    </row>
    <row r="1995" spans="1:24">
      <c r="A1995" t="s">
        <v>9</v>
      </c>
      <c r="B1995" t="s">
        <v>14</v>
      </c>
      <c r="C1995" t="s">
        <v>14</v>
      </c>
      <c r="D1995" t="s">
        <v>117</v>
      </c>
      <c r="E1995" t="s">
        <v>118</v>
      </c>
      <c r="F1995" s="54">
        <v>41599</v>
      </c>
      <c r="G1995" t="s">
        <v>72</v>
      </c>
      <c r="H1995" t="s">
        <v>208</v>
      </c>
      <c r="I1995" t="s">
        <v>5714</v>
      </c>
      <c r="J1995" t="s">
        <v>132</v>
      </c>
      <c r="K1995" t="s">
        <v>5715</v>
      </c>
      <c r="L1995" t="s">
        <v>211</v>
      </c>
      <c r="M1995" t="s">
        <v>212</v>
      </c>
      <c r="N1995" t="s">
        <v>85</v>
      </c>
      <c r="O1995" t="s">
        <v>85</v>
      </c>
      <c r="P1995">
        <v>623.9</v>
      </c>
      <c r="Q1995" t="s">
        <v>5716</v>
      </c>
      <c r="R1995" t="s">
        <v>75</v>
      </c>
      <c r="S1995" t="s">
        <v>215</v>
      </c>
      <c r="T1995" t="s">
        <v>216</v>
      </c>
      <c r="U1995" t="s">
        <v>179</v>
      </c>
      <c r="V1995" t="s">
        <v>179</v>
      </c>
      <c r="W1995" t="s">
        <v>10729</v>
      </c>
      <c r="X1995" t="s">
        <v>85</v>
      </c>
    </row>
    <row r="1996" spans="1:24">
      <c r="A1996" t="s">
        <v>9</v>
      </c>
      <c r="B1996" t="s">
        <v>14</v>
      </c>
      <c r="C1996" t="s">
        <v>14</v>
      </c>
      <c r="D1996" t="s">
        <v>117</v>
      </c>
      <c r="E1996" t="s">
        <v>118</v>
      </c>
      <c r="F1996" s="54">
        <v>41599</v>
      </c>
      <c r="G1996" t="s">
        <v>72</v>
      </c>
      <c r="H1996" t="s">
        <v>208</v>
      </c>
      <c r="I1996" t="s">
        <v>5711</v>
      </c>
      <c r="J1996" t="s">
        <v>132</v>
      </c>
      <c r="K1996" t="s">
        <v>5712</v>
      </c>
      <c r="L1996" t="s">
        <v>211</v>
      </c>
      <c r="M1996" t="s">
        <v>212</v>
      </c>
      <c r="N1996" t="s">
        <v>85</v>
      </c>
      <c r="O1996" t="s">
        <v>85</v>
      </c>
      <c r="P1996">
        <v>2495.6</v>
      </c>
      <c r="Q1996" t="s">
        <v>5713</v>
      </c>
      <c r="R1996" t="s">
        <v>75</v>
      </c>
      <c r="S1996" t="s">
        <v>215</v>
      </c>
      <c r="T1996" t="s">
        <v>216</v>
      </c>
      <c r="U1996" t="s">
        <v>179</v>
      </c>
      <c r="V1996" t="s">
        <v>179</v>
      </c>
      <c r="W1996" t="s">
        <v>10729</v>
      </c>
      <c r="X1996" t="s">
        <v>85</v>
      </c>
    </row>
    <row r="1997" spans="1:24">
      <c r="A1997" t="s">
        <v>9</v>
      </c>
      <c r="B1997" t="s">
        <v>14</v>
      </c>
      <c r="C1997" t="s">
        <v>14</v>
      </c>
      <c r="D1997" t="s">
        <v>117</v>
      </c>
      <c r="E1997" t="s">
        <v>118</v>
      </c>
      <c r="F1997" s="54">
        <v>41599</v>
      </c>
      <c r="G1997" t="s">
        <v>125</v>
      </c>
      <c r="H1997" t="s">
        <v>208</v>
      </c>
      <c r="I1997" t="s">
        <v>5762</v>
      </c>
      <c r="J1997" t="s">
        <v>132</v>
      </c>
      <c r="K1997" t="s">
        <v>5763</v>
      </c>
      <c r="L1997" t="s">
        <v>211</v>
      </c>
      <c r="M1997" t="s">
        <v>212</v>
      </c>
      <c r="N1997" t="s">
        <v>85</v>
      </c>
      <c r="O1997" t="s">
        <v>85</v>
      </c>
      <c r="P1997">
        <v>-311.95</v>
      </c>
      <c r="Q1997" t="s">
        <v>5764</v>
      </c>
      <c r="R1997" t="s">
        <v>75</v>
      </c>
      <c r="S1997" t="s">
        <v>215</v>
      </c>
      <c r="T1997" t="s">
        <v>216</v>
      </c>
      <c r="U1997" t="s">
        <v>179</v>
      </c>
      <c r="V1997" t="s">
        <v>179</v>
      </c>
      <c r="W1997" t="s">
        <v>10729</v>
      </c>
      <c r="X1997" t="s">
        <v>85</v>
      </c>
    </row>
    <row r="1998" spans="1:24">
      <c r="A1998" t="s">
        <v>9</v>
      </c>
      <c r="B1998" t="s">
        <v>14</v>
      </c>
      <c r="C1998" t="s">
        <v>14</v>
      </c>
      <c r="D1998" t="s">
        <v>117</v>
      </c>
      <c r="E1998" t="s">
        <v>118</v>
      </c>
      <c r="F1998" s="54">
        <v>41587</v>
      </c>
      <c r="G1998" t="s">
        <v>119</v>
      </c>
      <c r="H1998" t="s">
        <v>280</v>
      </c>
      <c r="I1998" t="s">
        <v>281</v>
      </c>
      <c r="J1998" t="s">
        <v>132</v>
      </c>
      <c r="K1998" t="s">
        <v>282</v>
      </c>
      <c r="L1998" t="s">
        <v>283</v>
      </c>
      <c r="M1998" t="s">
        <v>284</v>
      </c>
      <c r="N1998" t="s">
        <v>85</v>
      </c>
      <c r="O1998" t="s">
        <v>85</v>
      </c>
      <c r="P1998">
        <v>24300.001199999999</v>
      </c>
      <c r="Q1998" t="s">
        <v>285</v>
      </c>
      <c r="R1998" t="s">
        <v>75</v>
      </c>
      <c r="S1998" t="s">
        <v>155</v>
      </c>
      <c r="T1998" t="s">
        <v>286</v>
      </c>
      <c r="U1998" t="s">
        <v>179</v>
      </c>
      <c r="V1998" t="s">
        <v>180</v>
      </c>
      <c r="W1998" t="s">
        <v>10729</v>
      </c>
      <c r="X1998" t="s">
        <v>85</v>
      </c>
    </row>
    <row r="1999" spans="1:24">
      <c r="A1999" t="s">
        <v>5</v>
      </c>
      <c r="B1999" t="s">
        <v>6</v>
      </c>
      <c r="C1999" t="s">
        <v>6</v>
      </c>
      <c r="D1999" t="s">
        <v>117</v>
      </c>
      <c r="E1999" t="s">
        <v>118</v>
      </c>
      <c r="F1999" s="54">
        <v>41589</v>
      </c>
      <c r="G1999" t="s">
        <v>72</v>
      </c>
      <c r="H1999" t="s">
        <v>386</v>
      </c>
      <c r="I1999" t="s">
        <v>812</v>
      </c>
      <c r="J1999" t="s">
        <v>74</v>
      </c>
      <c r="K1999" t="s">
        <v>813</v>
      </c>
      <c r="L1999" t="s">
        <v>627</v>
      </c>
      <c r="M1999" t="s">
        <v>628</v>
      </c>
      <c r="N1999" t="s">
        <v>85</v>
      </c>
      <c r="O1999" t="s">
        <v>85</v>
      </c>
      <c r="P1999">
        <v>93.391499999999994</v>
      </c>
      <c r="Q1999" t="s">
        <v>814</v>
      </c>
      <c r="R1999" t="s">
        <v>75</v>
      </c>
      <c r="W1999" t="s">
        <v>10729</v>
      </c>
      <c r="X1999" t="s">
        <v>85</v>
      </c>
    </row>
    <row r="2000" spans="1:24">
      <c r="A2000" t="s">
        <v>3</v>
      </c>
      <c r="B2000" t="s">
        <v>13</v>
      </c>
      <c r="C2000" t="s">
        <v>217</v>
      </c>
      <c r="D2000" t="s">
        <v>117</v>
      </c>
      <c r="E2000" t="s">
        <v>118</v>
      </c>
      <c r="F2000" s="54">
        <v>41586</v>
      </c>
      <c r="G2000" t="s">
        <v>125</v>
      </c>
      <c r="I2000" t="s">
        <v>230</v>
      </c>
      <c r="J2000" t="s">
        <v>73</v>
      </c>
      <c r="K2000" t="s">
        <v>231</v>
      </c>
      <c r="L2000" t="s">
        <v>232</v>
      </c>
      <c r="M2000" t="s">
        <v>233</v>
      </c>
      <c r="N2000" t="s">
        <v>85</v>
      </c>
      <c r="O2000" t="s">
        <v>85</v>
      </c>
      <c r="P2000">
        <v>3531.6523999999999</v>
      </c>
      <c r="Q2000" t="s">
        <v>234</v>
      </c>
      <c r="R2000" t="s">
        <v>75</v>
      </c>
      <c r="W2000" t="s">
        <v>10729</v>
      </c>
      <c r="X2000" t="s">
        <v>85</v>
      </c>
    </row>
    <row r="2001" spans="1:24">
      <c r="A2001" t="s">
        <v>5</v>
      </c>
      <c r="B2001" t="s">
        <v>6</v>
      </c>
      <c r="C2001" t="s">
        <v>6</v>
      </c>
      <c r="D2001" t="s">
        <v>117</v>
      </c>
      <c r="E2001" t="s">
        <v>118</v>
      </c>
      <c r="F2001" s="54">
        <v>41584</v>
      </c>
      <c r="G2001" t="s">
        <v>72</v>
      </c>
      <c r="I2001" t="s">
        <v>347</v>
      </c>
      <c r="J2001" t="s">
        <v>74</v>
      </c>
      <c r="K2001" t="s">
        <v>348</v>
      </c>
      <c r="L2001" t="s">
        <v>2946</v>
      </c>
      <c r="M2001" t="s">
        <v>2947</v>
      </c>
      <c r="N2001" t="s">
        <v>85</v>
      </c>
      <c r="O2001" t="s">
        <v>85</v>
      </c>
      <c r="P2001">
        <v>181.3015</v>
      </c>
      <c r="Q2001" t="s">
        <v>349</v>
      </c>
      <c r="R2001" t="s">
        <v>75</v>
      </c>
      <c r="W2001" t="s">
        <v>10729</v>
      </c>
      <c r="X2001" t="s">
        <v>85</v>
      </c>
    </row>
    <row r="2002" spans="1:24">
      <c r="A2002" t="s">
        <v>5</v>
      </c>
      <c r="B2002" t="s">
        <v>17</v>
      </c>
      <c r="C2002" t="s">
        <v>17</v>
      </c>
      <c r="D2002" t="s">
        <v>117</v>
      </c>
      <c r="E2002" t="s">
        <v>118</v>
      </c>
      <c r="F2002" s="54">
        <v>41585</v>
      </c>
      <c r="G2002" t="s">
        <v>290</v>
      </c>
      <c r="I2002" t="s">
        <v>337</v>
      </c>
      <c r="J2002" t="s">
        <v>74</v>
      </c>
      <c r="K2002" t="s">
        <v>338</v>
      </c>
      <c r="L2002" t="s">
        <v>339</v>
      </c>
      <c r="M2002" t="s">
        <v>340</v>
      </c>
      <c r="N2002" t="s">
        <v>85</v>
      </c>
      <c r="O2002" t="s">
        <v>85</v>
      </c>
      <c r="P2002">
        <v>67.884200000000007</v>
      </c>
      <c r="Q2002" t="s">
        <v>341</v>
      </c>
      <c r="R2002" t="s">
        <v>75</v>
      </c>
      <c r="W2002" t="s">
        <v>10729</v>
      </c>
      <c r="X2002" t="s">
        <v>85</v>
      </c>
    </row>
    <row r="2003" spans="1:24">
      <c r="A2003" t="s">
        <v>5</v>
      </c>
      <c r="B2003" t="s">
        <v>17</v>
      </c>
      <c r="C2003" t="s">
        <v>17</v>
      </c>
      <c r="D2003" t="s">
        <v>117</v>
      </c>
      <c r="E2003" t="s">
        <v>118</v>
      </c>
      <c r="F2003" s="54">
        <v>41585</v>
      </c>
      <c r="G2003" t="s">
        <v>72</v>
      </c>
      <c r="I2003" t="s">
        <v>337</v>
      </c>
      <c r="J2003" t="s">
        <v>74</v>
      </c>
      <c r="K2003" t="s">
        <v>338</v>
      </c>
      <c r="L2003" t="s">
        <v>339</v>
      </c>
      <c r="M2003" t="s">
        <v>340</v>
      </c>
      <c r="N2003" t="s">
        <v>85</v>
      </c>
      <c r="O2003" t="s">
        <v>85</v>
      </c>
      <c r="P2003">
        <v>-67.884200000000007</v>
      </c>
      <c r="Q2003" t="s">
        <v>341</v>
      </c>
      <c r="R2003" t="s">
        <v>75</v>
      </c>
      <c r="W2003" t="s">
        <v>10729</v>
      </c>
      <c r="X2003" t="s">
        <v>85</v>
      </c>
    </row>
    <row r="2004" spans="1:24">
      <c r="A2004" t="s">
        <v>5</v>
      </c>
      <c r="B2004" t="s">
        <v>17</v>
      </c>
      <c r="C2004" t="s">
        <v>17</v>
      </c>
      <c r="D2004" t="s">
        <v>117</v>
      </c>
      <c r="E2004" t="s">
        <v>118</v>
      </c>
      <c r="F2004" s="54">
        <v>41585</v>
      </c>
      <c r="G2004" t="s">
        <v>290</v>
      </c>
      <c r="I2004" t="s">
        <v>337</v>
      </c>
      <c r="J2004" t="s">
        <v>74</v>
      </c>
      <c r="K2004" t="s">
        <v>338</v>
      </c>
      <c r="L2004" t="s">
        <v>339</v>
      </c>
      <c r="M2004" t="s">
        <v>340</v>
      </c>
      <c r="N2004" t="s">
        <v>85</v>
      </c>
      <c r="O2004" t="s">
        <v>85</v>
      </c>
      <c r="P2004">
        <v>67.884200000000007</v>
      </c>
      <c r="Q2004" t="s">
        <v>341</v>
      </c>
      <c r="R2004" t="s">
        <v>75</v>
      </c>
      <c r="W2004" t="s">
        <v>10729</v>
      </c>
      <c r="X2004" t="s">
        <v>85</v>
      </c>
    </row>
    <row r="2005" spans="1:24">
      <c r="A2005" t="s">
        <v>9</v>
      </c>
      <c r="B2005" t="s">
        <v>14</v>
      </c>
      <c r="C2005" t="s">
        <v>14</v>
      </c>
      <c r="D2005" t="s">
        <v>117</v>
      </c>
      <c r="E2005" t="s">
        <v>118</v>
      </c>
      <c r="F2005" s="54">
        <v>41599</v>
      </c>
      <c r="G2005" t="s">
        <v>72</v>
      </c>
      <c r="H2005" t="s">
        <v>208</v>
      </c>
      <c r="I2005" t="s">
        <v>3541</v>
      </c>
      <c r="J2005" t="s">
        <v>132</v>
      </c>
      <c r="K2005" t="s">
        <v>3542</v>
      </c>
      <c r="L2005" t="s">
        <v>211</v>
      </c>
      <c r="M2005" t="s">
        <v>212</v>
      </c>
      <c r="N2005" t="s">
        <v>85</v>
      </c>
      <c r="O2005" t="s">
        <v>85</v>
      </c>
      <c r="P2005">
        <v>261.3</v>
      </c>
      <c r="Q2005" t="s">
        <v>3543</v>
      </c>
      <c r="R2005" t="s">
        <v>75</v>
      </c>
      <c r="S2005" t="s">
        <v>215</v>
      </c>
      <c r="T2005" t="s">
        <v>216</v>
      </c>
      <c r="U2005" t="s">
        <v>179</v>
      </c>
      <c r="V2005" t="s">
        <v>179</v>
      </c>
      <c r="W2005" t="s">
        <v>10729</v>
      </c>
      <c r="X2005" t="s">
        <v>85</v>
      </c>
    </row>
    <row r="2006" spans="1:24">
      <c r="A2006" t="s">
        <v>9</v>
      </c>
      <c r="B2006" t="s">
        <v>14</v>
      </c>
      <c r="C2006" t="s">
        <v>14</v>
      </c>
      <c r="D2006" t="s">
        <v>117</v>
      </c>
      <c r="E2006" t="s">
        <v>118</v>
      </c>
      <c r="F2006" s="54">
        <v>41599</v>
      </c>
      <c r="G2006" t="s">
        <v>72</v>
      </c>
      <c r="I2006" t="s">
        <v>2260</v>
      </c>
      <c r="J2006" t="s">
        <v>132</v>
      </c>
      <c r="K2006" t="s">
        <v>2261</v>
      </c>
      <c r="L2006" t="s">
        <v>2262</v>
      </c>
      <c r="M2006" t="s">
        <v>2263</v>
      </c>
      <c r="N2006" t="s">
        <v>85</v>
      </c>
      <c r="O2006" t="s">
        <v>85</v>
      </c>
      <c r="P2006">
        <v>130.5</v>
      </c>
      <c r="Q2006" t="s">
        <v>2264</v>
      </c>
      <c r="R2006" t="s">
        <v>75</v>
      </c>
      <c r="W2006" t="s">
        <v>10729</v>
      </c>
      <c r="X2006" t="s">
        <v>85</v>
      </c>
    </row>
    <row r="2007" spans="1:24">
      <c r="A2007" t="s">
        <v>5</v>
      </c>
      <c r="B2007" t="s">
        <v>17</v>
      </c>
      <c r="C2007" t="s">
        <v>17</v>
      </c>
      <c r="D2007" t="s">
        <v>117</v>
      </c>
      <c r="E2007" t="s">
        <v>118</v>
      </c>
      <c r="F2007" s="54">
        <v>41585</v>
      </c>
      <c r="G2007" t="s">
        <v>290</v>
      </c>
      <c r="I2007" t="s">
        <v>337</v>
      </c>
      <c r="J2007" t="s">
        <v>74</v>
      </c>
      <c r="K2007" t="s">
        <v>338</v>
      </c>
      <c r="L2007" t="s">
        <v>339</v>
      </c>
      <c r="M2007" t="s">
        <v>340</v>
      </c>
      <c r="N2007" t="s">
        <v>85</v>
      </c>
      <c r="O2007" t="s">
        <v>85</v>
      </c>
      <c r="P2007">
        <v>3447.5252999999998</v>
      </c>
      <c r="Q2007" t="s">
        <v>341</v>
      </c>
      <c r="R2007" t="s">
        <v>75</v>
      </c>
      <c r="W2007" t="s">
        <v>10729</v>
      </c>
      <c r="X2007" t="s">
        <v>85</v>
      </c>
    </row>
    <row r="2008" spans="1:24">
      <c r="A2008" t="s">
        <v>9</v>
      </c>
      <c r="B2008" t="s">
        <v>14</v>
      </c>
      <c r="C2008" t="s">
        <v>14</v>
      </c>
      <c r="D2008" t="s">
        <v>117</v>
      </c>
      <c r="E2008" t="s">
        <v>118</v>
      </c>
      <c r="F2008" s="54">
        <v>41585</v>
      </c>
      <c r="G2008" t="s">
        <v>119</v>
      </c>
      <c r="I2008" t="s">
        <v>457</v>
      </c>
      <c r="J2008" t="s">
        <v>132</v>
      </c>
      <c r="K2008" t="s">
        <v>458</v>
      </c>
      <c r="L2008" t="s">
        <v>879</v>
      </c>
      <c r="M2008" t="s">
        <v>880</v>
      </c>
      <c r="N2008" t="s">
        <v>85</v>
      </c>
      <c r="O2008" t="s">
        <v>85</v>
      </c>
      <c r="P2008">
        <v>-375000</v>
      </c>
      <c r="Q2008" t="s">
        <v>459</v>
      </c>
      <c r="R2008" t="s">
        <v>75</v>
      </c>
      <c r="S2008" t="s">
        <v>170</v>
      </c>
      <c r="T2008" t="s">
        <v>178</v>
      </c>
      <c r="U2008" t="s">
        <v>202</v>
      </c>
      <c r="V2008" t="s">
        <v>202</v>
      </c>
      <c r="W2008" t="s">
        <v>10729</v>
      </c>
      <c r="X2008" t="s">
        <v>85</v>
      </c>
    </row>
    <row r="2009" spans="1:24">
      <c r="A2009" t="s">
        <v>9</v>
      </c>
      <c r="B2009" t="s">
        <v>14</v>
      </c>
      <c r="C2009" t="s">
        <v>14</v>
      </c>
      <c r="D2009" t="s">
        <v>117</v>
      </c>
      <c r="E2009" t="s">
        <v>118</v>
      </c>
      <c r="F2009" s="54">
        <v>41585</v>
      </c>
      <c r="G2009" t="s">
        <v>119</v>
      </c>
      <c r="H2009" t="s">
        <v>443</v>
      </c>
      <c r="I2009" t="s">
        <v>444</v>
      </c>
      <c r="J2009" t="s">
        <v>132</v>
      </c>
      <c r="K2009" t="s">
        <v>445</v>
      </c>
      <c r="L2009" t="s">
        <v>446</v>
      </c>
      <c r="M2009" t="s">
        <v>447</v>
      </c>
      <c r="N2009" t="s">
        <v>85</v>
      </c>
      <c r="O2009" t="s">
        <v>199</v>
      </c>
      <c r="P2009">
        <v>68229</v>
      </c>
      <c r="Q2009" t="s">
        <v>448</v>
      </c>
      <c r="R2009" t="s">
        <v>75</v>
      </c>
      <c r="S2009" t="s">
        <v>155</v>
      </c>
      <c r="T2009" t="s">
        <v>449</v>
      </c>
      <c r="U2009" t="s">
        <v>450</v>
      </c>
      <c r="V2009" t="s">
        <v>451</v>
      </c>
      <c r="W2009" t="s">
        <v>10731</v>
      </c>
      <c r="X2009" t="s">
        <v>10739</v>
      </c>
    </row>
    <row r="2010" spans="1:24">
      <c r="A2010" t="s">
        <v>5</v>
      </c>
      <c r="B2010" t="s">
        <v>6</v>
      </c>
      <c r="C2010" t="s">
        <v>6</v>
      </c>
      <c r="D2010" t="s">
        <v>117</v>
      </c>
      <c r="E2010" t="s">
        <v>118</v>
      </c>
      <c r="F2010" s="54">
        <v>41593</v>
      </c>
      <c r="G2010" t="s">
        <v>72</v>
      </c>
      <c r="I2010" t="s">
        <v>2382</v>
      </c>
      <c r="J2010" t="s">
        <v>74</v>
      </c>
      <c r="K2010" t="s">
        <v>2383</v>
      </c>
      <c r="L2010" t="s">
        <v>2946</v>
      </c>
      <c r="M2010" t="s">
        <v>2947</v>
      </c>
      <c r="N2010" t="s">
        <v>85</v>
      </c>
      <c r="O2010" t="s">
        <v>85</v>
      </c>
      <c r="P2010">
        <v>925.79430000000002</v>
      </c>
      <c r="Q2010" t="s">
        <v>2384</v>
      </c>
      <c r="R2010" t="s">
        <v>75</v>
      </c>
      <c r="W2010" t="s">
        <v>10729</v>
      </c>
      <c r="X2010" t="s">
        <v>85</v>
      </c>
    </row>
    <row r="2011" spans="1:24">
      <c r="A2011" t="s">
        <v>9</v>
      </c>
      <c r="B2011" t="s">
        <v>14</v>
      </c>
      <c r="C2011" t="s">
        <v>14</v>
      </c>
      <c r="D2011" t="s">
        <v>117</v>
      </c>
      <c r="E2011" t="s">
        <v>118</v>
      </c>
      <c r="F2011" s="54">
        <v>41606</v>
      </c>
      <c r="G2011" t="s">
        <v>119</v>
      </c>
      <c r="H2011" t="s">
        <v>1742</v>
      </c>
      <c r="I2011" t="s">
        <v>3277</v>
      </c>
      <c r="J2011" t="s">
        <v>132</v>
      </c>
      <c r="K2011" t="s">
        <v>3278</v>
      </c>
      <c r="L2011" t="s">
        <v>1972</v>
      </c>
      <c r="M2011" t="s">
        <v>1973</v>
      </c>
      <c r="N2011" t="s">
        <v>85</v>
      </c>
      <c r="O2011" t="s">
        <v>85</v>
      </c>
      <c r="P2011">
        <v>1407.6889000000001</v>
      </c>
      <c r="Q2011" t="s">
        <v>3279</v>
      </c>
      <c r="R2011" t="s">
        <v>75</v>
      </c>
      <c r="S2011" t="s">
        <v>170</v>
      </c>
      <c r="T2011" t="s">
        <v>436</v>
      </c>
      <c r="U2011" t="s">
        <v>179</v>
      </c>
      <c r="V2011" t="s">
        <v>180</v>
      </c>
      <c r="W2011" t="s">
        <v>10729</v>
      </c>
      <c r="X2011" t="s">
        <v>85</v>
      </c>
    </row>
    <row r="2012" spans="1:24">
      <c r="A2012" t="s">
        <v>5</v>
      </c>
      <c r="B2012" t="s">
        <v>12</v>
      </c>
      <c r="C2012" t="s">
        <v>77</v>
      </c>
      <c r="D2012" t="s">
        <v>117</v>
      </c>
      <c r="E2012" t="s">
        <v>118</v>
      </c>
      <c r="F2012" s="54">
        <v>41596</v>
      </c>
      <c r="G2012" t="s">
        <v>125</v>
      </c>
      <c r="I2012" t="s">
        <v>2469</v>
      </c>
      <c r="J2012" t="s">
        <v>74</v>
      </c>
      <c r="K2012" t="s">
        <v>2470</v>
      </c>
      <c r="L2012" t="s">
        <v>2471</v>
      </c>
      <c r="M2012" t="s">
        <v>2472</v>
      </c>
      <c r="N2012" t="s">
        <v>85</v>
      </c>
      <c r="O2012" t="s">
        <v>85</v>
      </c>
      <c r="P2012">
        <v>8230.0633999999991</v>
      </c>
      <c r="Q2012" t="s">
        <v>2473</v>
      </c>
      <c r="R2012" t="s">
        <v>75</v>
      </c>
      <c r="W2012" t="s">
        <v>10729</v>
      </c>
      <c r="X2012" t="s">
        <v>85</v>
      </c>
    </row>
    <row r="2013" spans="1:24">
      <c r="A2013" t="s">
        <v>5</v>
      </c>
      <c r="B2013" t="s">
        <v>17</v>
      </c>
      <c r="C2013" t="s">
        <v>17</v>
      </c>
      <c r="D2013" t="s">
        <v>117</v>
      </c>
      <c r="E2013" t="s">
        <v>118</v>
      </c>
      <c r="F2013" s="54">
        <v>41579</v>
      </c>
      <c r="G2013" t="s">
        <v>290</v>
      </c>
      <c r="I2013" t="s">
        <v>337</v>
      </c>
      <c r="J2013" t="s">
        <v>74</v>
      </c>
      <c r="K2013" t="s">
        <v>338</v>
      </c>
      <c r="L2013" t="s">
        <v>339</v>
      </c>
      <c r="M2013" t="s">
        <v>340</v>
      </c>
      <c r="N2013" t="s">
        <v>85</v>
      </c>
      <c r="O2013" t="s">
        <v>85</v>
      </c>
      <c r="P2013">
        <v>-3447.5252999999998</v>
      </c>
      <c r="Q2013" t="s">
        <v>341</v>
      </c>
      <c r="R2013" t="s">
        <v>75</v>
      </c>
      <c r="W2013" t="s">
        <v>10729</v>
      </c>
      <c r="X2013" t="s">
        <v>85</v>
      </c>
    </row>
    <row r="2014" spans="1:24">
      <c r="A2014" t="s">
        <v>5</v>
      </c>
      <c r="B2014" t="s">
        <v>17</v>
      </c>
      <c r="C2014" t="s">
        <v>17</v>
      </c>
      <c r="D2014" t="s">
        <v>117</v>
      </c>
      <c r="E2014" t="s">
        <v>118</v>
      </c>
      <c r="F2014" s="54">
        <v>41579</v>
      </c>
      <c r="G2014" t="s">
        <v>72</v>
      </c>
      <c r="I2014" t="s">
        <v>337</v>
      </c>
      <c r="J2014" t="s">
        <v>74</v>
      </c>
      <c r="K2014" t="s">
        <v>338</v>
      </c>
      <c r="L2014" t="s">
        <v>339</v>
      </c>
      <c r="M2014" t="s">
        <v>340</v>
      </c>
      <c r="N2014" t="s">
        <v>85</v>
      </c>
      <c r="O2014" t="s">
        <v>85</v>
      </c>
      <c r="P2014">
        <v>3447.5252999999998</v>
      </c>
      <c r="Q2014" t="s">
        <v>341</v>
      </c>
      <c r="R2014" t="s">
        <v>75</v>
      </c>
      <c r="W2014" t="s">
        <v>10729</v>
      </c>
      <c r="X2014" t="s">
        <v>85</v>
      </c>
    </row>
    <row r="2015" spans="1:24">
      <c r="A2015" t="s">
        <v>5</v>
      </c>
      <c r="B2015" t="s">
        <v>17</v>
      </c>
      <c r="C2015" t="s">
        <v>17</v>
      </c>
      <c r="D2015" t="s">
        <v>117</v>
      </c>
      <c r="E2015" t="s">
        <v>118</v>
      </c>
      <c r="F2015" s="54">
        <v>41585</v>
      </c>
      <c r="G2015" t="s">
        <v>72</v>
      </c>
      <c r="I2015" t="s">
        <v>337</v>
      </c>
      <c r="J2015" t="s">
        <v>74</v>
      </c>
      <c r="K2015" t="s">
        <v>338</v>
      </c>
      <c r="L2015" t="s">
        <v>339</v>
      </c>
      <c r="M2015" t="s">
        <v>340</v>
      </c>
      <c r="N2015" t="s">
        <v>85</v>
      </c>
      <c r="O2015" t="s">
        <v>85</v>
      </c>
      <c r="P2015">
        <v>-3447.5252999999998</v>
      </c>
      <c r="Q2015" t="s">
        <v>341</v>
      </c>
      <c r="R2015" t="s">
        <v>75</v>
      </c>
      <c r="W2015" t="s">
        <v>10729</v>
      </c>
      <c r="X2015" t="s">
        <v>85</v>
      </c>
    </row>
    <row r="2016" spans="1:24">
      <c r="A2016" t="s">
        <v>5</v>
      </c>
      <c r="B2016" t="s">
        <v>17</v>
      </c>
      <c r="C2016" t="s">
        <v>17</v>
      </c>
      <c r="D2016" t="s">
        <v>117</v>
      </c>
      <c r="E2016" t="s">
        <v>118</v>
      </c>
      <c r="F2016" s="54">
        <v>41585</v>
      </c>
      <c r="G2016" t="s">
        <v>72</v>
      </c>
      <c r="I2016" t="s">
        <v>337</v>
      </c>
      <c r="J2016" t="s">
        <v>74</v>
      </c>
      <c r="K2016" t="s">
        <v>338</v>
      </c>
      <c r="L2016" t="s">
        <v>339</v>
      </c>
      <c r="M2016" t="s">
        <v>340</v>
      </c>
      <c r="N2016" t="s">
        <v>85</v>
      </c>
      <c r="O2016" t="s">
        <v>85</v>
      </c>
      <c r="P2016">
        <v>-172.37610000000001</v>
      </c>
      <c r="Q2016" t="s">
        <v>341</v>
      </c>
      <c r="R2016" t="s">
        <v>75</v>
      </c>
      <c r="W2016" t="s">
        <v>10729</v>
      </c>
      <c r="X2016" t="s">
        <v>85</v>
      </c>
    </row>
    <row r="2017" spans="1:24">
      <c r="A2017" t="s">
        <v>5</v>
      </c>
      <c r="B2017" t="s">
        <v>17</v>
      </c>
      <c r="C2017" t="s">
        <v>17</v>
      </c>
      <c r="D2017" t="s">
        <v>117</v>
      </c>
      <c r="E2017" t="s">
        <v>118</v>
      </c>
      <c r="F2017" s="54">
        <v>41605</v>
      </c>
      <c r="G2017" t="s">
        <v>72</v>
      </c>
      <c r="I2017" t="s">
        <v>3436</v>
      </c>
      <c r="J2017" t="s">
        <v>74</v>
      </c>
      <c r="K2017" t="s">
        <v>3376</v>
      </c>
      <c r="L2017" t="s">
        <v>238</v>
      </c>
      <c r="M2017" t="s">
        <v>76</v>
      </c>
      <c r="N2017" t="s">
        <v>85</v>
      </c>
      <c r="O2017" t="s">
        <v>1004</v>
      </c>
      <c r="P2017">
        <v>3127.8519000000001</v>
      </c>
      <c r="Q2017" t="s">
        <v>3377</v>
      </c>
      <c r="R2017" t="s">
        <v>75</v>
      </c>
      <c r="W2017" t="s">
        <v>10729</v>
      </c>
      <c r="X2017" t="s">
        <v>10739</v>
      </c>
    </row>
    <row r="2018" spans="1:24">
      <c r="A2018" t="s">
        <v>5</v>
      </c>
      <c r="B2018" t="s">
        <v>17</v>
      </c>
      <c r="C2018" t="s">
        <v>17</v>
      </c>
      <c r="D2018" t="s">
        <v>117</v>
      </c>
      <c r="E2018" t="s">
        <v>118</v>
      </c>
      <c r="F2018" s="54">
        <v>41605</v>
      </c>
      <c r="G2018" t="s">
        <v>72</v>
      </c>
      <c r="I2018" t="s">
        <v>3433</v>
      </c>
      <c r="J2018" t="s">
        <v>74</v>
      </c>
      <c r="K2018" t="s">
        <v>3376</v>
      </c>
      <c r="L2018" t="s">
        <v>238</v>
      </c>
      <c r="M2018" t="s">
        <v>76</v>
      </c>
      <c r="N2018" t="s">
        <v>85</v>
      </c>
      <c r="O2018" t="s">
        <v>1004</v>
      </c>
      <c r="P2018">
        <v>-3127.8519000000001</v>
      </c>
      <c r="Q2018" t="s">
        <v>3377</v>
      </c>
      <c r="R2018" t="s">
        <v>75</v>
      </c>
      <c r="W2018" t="s">
        <v>10729</v>
      </c>
      <c r="X2018" t="s">
        <v>10739</v>
      </c>
    </row>
    <row r="2019" spans="1:24">
      <c r="A2019" t="s">
        <v>9</v>
      </c>
      <c r="B2019" t="s">
        <v>14</v>
      </c>
      <c r="C2019" t="s">
        <v>14</v>
      </c>
      <c r="D2019" t="s">
        <v>117</v>
      </c>
      <c r="E2019" t="s">
        <v>118</v>
      </c>
      <c r="F2019" s="54">
        <v>41606</v>
      </c>
      <c r="G2019" t="s">
        <v>119</v>
      </c>
      <c r="I2019" t="s">
        <v>2972</v>
      </c>
      <c r="J2019" t="s">
        <v>132</v>
      </c>
      <c r="K2019" t="s">
        <v>2973</v>
      </c>
      <c r="L2019" t="s">
        <v>75</v>
      </c>
      <c r="M2019" t="s">
        <v>122</v>
      </c>
      <c r="N2019" t="s">
        <v>85</v>
      </c>
      <c r="O2019" t="s">
        <v>1004</v>
      </c>
      <c r="P2019">
        <v>14730</v>
      </c>
      <c r="Q2019" t="s">
        <v>2976</v>
      </c>
      <c r="R2019" t="s">
        <v>75</v>
      </c>
      <c r="W2019" t="s">
        <v>10729</v>
      </c>
      <c r="X2019" t="s">
        <v>10739</v>
      </c>
    </row>
    <row r="2020" spans="1:24">
      <c r="A2020" t="s">
        <v>9</v>
      </c>
      <c r="B2020" t="s">
        <v>14</v>
      </c>
      <c r="C2020" t="s">
        <v>14</v>
      </c>
      <c r="D2020" t="s">
        <v>117</v>
      </c>
      <c r="E2020" t="s">
        <v>118</v>
      </c>
      <c r="F2020" s="54">
        <v>41606</v>
      </c>
      <c r="G2020" t="s">
        <v>119</v>
      </c>
      <c r="I2020" t="s">
        <v>3280</v>
      </c>
      <c r="J2020" t="s">
        <v>132</v>
      </c>
      <c r="K2020" t="s">
        <v>3281</v>
      </c>
      <c r="L2020" t="s">
        <v>4492</v>
      </c>
      <c r="M2020" t="s">
        <v>4493</v>
      </c>
      <c r="N2020" t="s">
        <v>85</v>
      </c>
      <c r="O2020" t="s">
        <v>85</v>
      </c>
      <c r="P2020">
        <v>6230</v>
      </c>
      <c r="Q2020" t="s">
        <v>3282</v>
      </c>
      <c r="R2020" t="s">
        <v>75</v>
      </c>
      <c r="S2020" t="s">
        <v>155</v>
      </c>
      <c r="T2020" t="s">
        <v>785</v>
      </c>
      <c r="U2020" t="s">
        <v>321</v>
      </c>
      <c r="V2020" t="s">
        <v>321</v>
      </c>
      <c r="W2020" t="s">
        <v>10729</v>
      </c>
      <c r="X2020" t="s">
        <v>85</v>
      </c>
    </row>
    <row r="2021" spans="1:24">
      <c r="A2021" t="s">
        <v>3</v>
      </c>
      <c r="B2021" t="s">
        <v>112</v>
      </c>
      <c r="C2021" t="s">
        <v>883</v>
      </c>
      <c r="D2021" t="s">
        <v>117</v>
      </c>
      <c r="E2021" t="s">
        <v>118</v>
      </c>
      <c r="F2021" s="54">
        <v>41605</v>
      </c>
      <c r="G2021" t="s">
        <v>72</v>
      </c>
      <c r="I2021" t="s">
        <v>3226</v>
      </c>
      <c r="J2021" t="s">
        <v>73</v>
      </c>
      <c r="K2021" t="s">
        <v>3227</v>
      </c>
      <c r="L2021" t="s">
        <v>75</v>
      </c>
      <c r="M2021" t="s">
        <v>122</v>
      </c>
      <c r="N2021" t="s">
        <v>85</v>
      </c>
      <c r="O2021" t="s">
        <v>85</v>
      </c>
      <c r="P2021">
        <v>111.6336</v>
      </c>
      <c r="Q2021" t="s">
        <v>3228</v>
      </c>
      <c r="R2021" t="s">
        <v>75</v>
      </c>
      <c r="W2021" t="s">
        <v>10729</v>
      </c>
      <c r="X2021" t="s">
        <v>10737</v>
      </c>
    </row>
    <row r="2022" spans="1:24">
      <c r="A2022" t="s">
        <v>3</v>
      </c>
      <c r="B2022" t="s">
        <v>112</v>
      </c>
      <c r="C2022" t="s">
        <v>883</v>
      </c>
      <c r="D2022" t="s">
        <v>117</v>
      </c>
      <c r="E2022" t="s">
        <v>118</v>
      </c>
      <c r="F2022" s="54">
        <v>41605</v>
      </c>
      <c r="G2022" t="s">
        <v>72</v>
      </c>
      <c r="I2022" t="s">
        <v>3226</v>
      </c>
      <c r="J2022" t="s">
        <v>73</v>
      </c>
      <c r="K2022" t="s">
        <v>3227</v>
      </c>
      <c r="L2022" t="s">
        <v>75</v>
      </c>
      <c r="M2022" t="s">
        <v>122</v>
      </c>
      <c r="N2022" t="s">
        <v>85</v>
      </c>
      <c r="O2022" t="s">
        <v>85</v>
      </c>
      <c r="P2022">
        <v>20447.5386</v>
      </c>
      <c r="Q2022" t="s">
        <v>3228</v>
      </c>
      <c r="R2022" t="s">
        <v>75</v>
      </c>
      <c r="W2022" t="s">
        <v>10729</v>
      </c>
      <c r="X2022" t="s">
        <v>10737</v>
      </c>
    </row>
    <row r="2023" spans="1:24">
      <c r="A2023" t="s">
        <v>3</v>
      </c>
      <c r="B2023" t="s">
        <v>115</v>
      </c>
      <c r="C2023" t="s">
        <v>734</v>
      </c>
      <c r="D2023" t="s">
        <v>117</v>
      </c>
      <c r="E2023" t="s">
        <v>118</v>
      </c>
      <c r="F2023" s="54">
        <v>41605</v>
      </c>
      <c r="G2023" t="s">
        <v>72</v>
      </c>
      <c r="I2023" t="s">
        <v>3229</v>
      </c>
      <c r="J2023" t="s">
        <v>73</v>
      </c>
      <c r="K2023" t="s">
        <v>3230</v>
      </c>
      <c r="L2023" t="s">
        <v>75</v>
      </c>
      <c r="M2023" t="s">
        <v>122</v>
      </c>
      <c r="N2023" t="s">
        <v>85</v>
      </c>
      <c r="O2023" t="s">
        <v>85</v>
      </c>
      <c r="P2023">
        <v>678.90160000000003</v>
      </c>
      <c r="Q2023" t="s">
        <v>3231</v>
      </c>
      <c r="R2023" t="s">
        <v>75</v>
      </c>
      <c r="W2023" t="s">
        <v>10729</v>
      </c>
      <c r="X2023" t="s">
        <v>10737</v>
      </c>
    </row>
    <row r="2024" spans="1:24">
      <c r="A2024" t="s">
        <v>9</v>
      </c>
      <c r="B2024" t="s">
        <v>14</v>
      </c>
      <c r="C2024" t="s">
        <v>14</v>
      </c>
      <c r="D2024" t="s">
        <v>117</v>
      </c>
      <c r="E2024" t="s">
        <v>118</v>
      </c>
      <c r="F2024" s="54">
        <v>41601</v>
      </c>
      <c r="G2024" t="s">
        <v>119</v>
      </c>
      <c r="I2024" t="s">
        <v>3594</v>
      </c>
      <c r="J2024" t="s">
        <v>132</v>
      </c>
      <c r="K2024" t="s">
        <v>3595</v>
      </c>
      <c r="L2024" t="s">
        <v>3596</v>
      </c>
      <c r="M2024" t="s">
        <v>3597</v>
      </c>
      <c r="N2024" t="s">
        <v>85</v>
      </c>
      <c r="O2024" t="s">
        <v>85</v>
      </c>
      <c r="P2024">
        <v>143321.4</v>
      </c>
      <c r="Q2024" t="s">
        <v>3598</v>
      </c>
      <c r="R2024" t="s">
        <v>75</v>
      </c>
      <c r="S2024" t="s">
        <v>155</v>
      </c>
      <c r="T2024" t="s">
        <v>156</v>
      </c>
      <c r="U2024" t="s">
        <v>157</v>
      </c>
      <c r="V2024" t="s">
        <v>157</v>
      </c>
      <c r="W2024" t="s">
        <v>10730</v>
      </c>
      <c r="X2024" t="s">
        <v>85</v>
      </c>
    </row>
    <row r="2025" spans="1:24">
      <c r="A2025" t="s">
        <v>9</v>
      </c>
      <c r="B2025" t="s">
        <v>14</v>
      </c>
      <c r="C2025" t="s">
        <v>14</v>
      </c>
      <c r="D2025" t="s">
        <v>117</v>
      </c>
      <c r="E2025" t="s">
        <v>118</v>
      </c>
      <c r="F2025" s="54">
        <v>41601</v>
      </c>
      <c r="G2025" t="s">
        <v>119</v>
      </c>
      <c r="I2025" t="s">
        <v>3599</v>
      </c>
      <c r="J2025" t="s">
        <v>132</v>
      </c>
      <c r="K2025" t="s">
        <v>3600</v>
      </c>
      <c r="L2025" t="s">
        <v>3601</v>
      </c>
      <c r="M2025" t="s">
        <v>3602</v>
      </c>
      <c r="N2025" t="s">
        <v>85</v>
      </c>
      <c r="O2025" t="s">
        <v>85</v>
      </c>
      <c r="P2025">
        <v>6840</v>
      </c>
      <c r="Q2025" t="s">
        <v>3603</v>
      </c>
      <c r="R2025" t="s">
        <v>75</v>
      </c>
      <c r="S2025" t="s">
        <v>170</v>
      </c>
      <c r="T2025" t="s">
        <v>187</v>
      </c>
      <c r="U2025" t="s">
        <v>321</v>
      </c>
      <c r="V2025" t="s">
        <v>321</v>
      </c>
      <c r="W2025" t="s">
        <v>10729</v>
      </c>
      <c r="X2025" t="s">
        <v>85</v>
      </c>
    </row>
    <row r="2026" spans="1:24">
      <c r="A2026" t="s">
        <v>5</v>
      </c>
      <c r="B2026" t="s">
        <v>6</v>
      </c>
      <c r="C2026" t="s">
        <v>6</v>
      </c>
      <c r="D2026" t="s">
        <v>117</v>
      </c>
      <c r="E2026" t="s">
        <v>118</v>
      </c>
      <c r="F2026" s="54">
        <v>41606</v>
      </c>
      <c r="G2026" t="s">
        <v>72</v>
      </c>
      <c r="H2026" t="s">
        <v>386</v>
      </c>
      <c r="I2026" t="s">
        <v>2951</v>
      </c>
      <c r="J2026" t="s">
        <v>74</v>
      </c>
      <c r="K2026" t="s">
        <v>2952</v>
      </c>
      <c r="L2026" t="s">
        <v>2953</v>
      </c>
      <c r="M2026" t="s">
        <v>2954</v>
      </c>
      <c r="N2026" t="s">
        <v>85</v>
      </c>
      <c r="O2026" t="s">
        <v>85</v>
      </c>
      <c r="P2026">
        <v>93.391499999999994</v>
      </c>
      <c r="Q2026" t="s">
        <v>2955</v>
      </c>
      <c r="R2026" t="s">
        <v>75</v>
      </c>
      <c r="W2026" t="s">
        <v>10729</v>
      </c>
      <c r="X2026" t="s">
        <v>10737</v>
      </c>
    </row>
    <row r="2027" spans="1:24">
      <c r="A2027" t="s">
        <v>5</v>
      </c>
      <c r="B2027" t="s">
        <v>17</v>
      </c>
      <c r="C2027" t="s">
        <v>17</v>
      </c>
      <c r="D2027" t="s">
        <v>117</v>
      </c>
      <c r="E2027" t="s">
        <v>118</v>
      </c>
      <c r="F2027" s="54">
        <v>41606</v>
      </c>
      <c r="G2027" t="s">
        <v>119</v>
      </c>
      <c r="I2027" t="s">
        <v>3332</v>
      </c>
      <c r="J2027" t="s">
        <v>74</v>
      </c>
      <c r="K2027" t="s">
        <v>3333</v>
      </c>
      <c r="L2027" t="s">
        <v>3334</v>
      </c>
      <c r="M2027" t="s">
        <v>3335</v>
      </c>
      <c r="N2027" t="s">
        <v>85</v>
      </c>
      <c r="O2027" t="s">
        <v>213</v>
      </c>
      <c r="P2027">
        <v>98.125299999999996</v>
      </c>
      <c r="Q2027" t="s">
        <v>3336</v>
      </c>
      <c r="R2027" t="s">
        <v>75</v>
      </c>
      <c r="W2027" t="s">
        <v>10729</v>
      </c>
      <c r="X2027" t="s">
        <v>10739</v>
      </c>
    </row>
    <row r="2028" spans="1:24">
      <c r="A2028" t="s">
        <v>9</v>
      </c>
      <c r="B2028" t="s">
        <v>14</v>
      </c>
      <c r="C2028" t="s">
        <v>14</v>
      </c>
      <c r="D2028" t="s">
        <v>117</v>
      </c>
      <c r="E2028" t="s">
        <v>118</v>
      </c>
      <c r="F2028" s="54">
        <v>41579</v>
      </c>
      <c r="G2028" t="s">
        <v>119</v>
      </c>
      <c r="I2028" t="s">
        <v>1054</v>
      </c>
      <c r="J2028" t="s">
        <v>132</v>
      </c>
      <c r="K2028" t="s">
        <v>1055</v>
      </c>
      <c r="L2028" t="s">
        <v>1056</v>
      </c>
      <c r="M2028" t="s">
        <v>1057</v>
      </c>
      <c r="N2028" t="s">
        <v>85</v>
      </c>
      <c r="O2028" t="s">
        <v>85</v>
      </c>
      <c r="P2028">
        <v>12334</v>
      </c>
      <c r="Q2028" t="s">
        <v>1058</v>
      </c>
      <c r="R2028" t="s">
        <v>75</v>
      </c>
      <c r="S2028" t="s">
        <v>155</v>
      </c>
      <c r="T2028" t="s">
        <v>785</v>
      </c>
      <c r="U2028" t="s">
        <v>321</v>
      </c>
      <c r="V2028" t="s">
        <v>321</v>
      </c>
      <c r="W2028" t="s">
        <v>10729</v>
      </c>
      <c r="X2028" t="s">
        <v>85</v>
      </c>
    </row>
    <row r="2029" spans="1:24">
      <c r="A2029" t="s">
        <v>5</v>
      </c>
      <c r="B2029" t="s">
        <v>6</v>
      </c>
      <c r="C2029" t="s">
        <v>6</v>
      </c>
      <c r="D2029" t="s">
        <v>117</v>
      </c>
      <c r="E2029" t="s">
        <v>118</v>
      </c>
      <c r="F2029" s="54">
        <v>41606</v>
      </c>
      <c r="G2029" t="s">
        <v>72</v>
      </c>
      <c r="H2029" t="s">
        <v>386</v>
      </c>
      <c r="I2029" t="s">
        <v>2956</v>
      </c>
      <c r="J2029" t="s">
        <v>74</v>
      </c>
      <c r="K2029" t="s">
        <v>2957</v>
      </c>
      <c r="L2029" t="s">
        <v>2953</v>
      </c>
      <c r="M2029" t="s">
        <v>2954</v>
      </c>
      <c r="N2029" t="s">
        <v>85</v>
      </c>
      <c r="O2029" t="s">
        <v>85</v>
      </c>
      <c r="P2029">
        <v>93.391499999999994</v>
      </c>
      <c r="Q2029" t="s">
        <v>2958</v>
      </c>
      <c r="R2029" t="s">
        <v>75</v>
      </c>
      <c r="W2029" t="s">
        <v>10729</v>
      </c>
      <c r="X2029" t="s">
        <v>10737</v>
      </c>
    </row>
    <row r="2030" spans="1:24">
      <c r="A2030" t="s">
        <v>9</v>
      </c>
      <c r="B2030" t="s">
        <v>14</v>
      </c>
      <c r="C2030" t="s">
        <v>14</v>
      </c>
      <c r="D2030" t="s">
        <v>117</v>
      </c>
      <c r="E2030" t="s">
        <v>118</v>
      </c>
      <c r="F2030" s="54">
        <v>41579</v>
      </c>
      <c r="G2030" t="s">
        <v>72</v>
      </c>
      <c r="I2030" t="s">
        <v>913</v>
      </c>
      <c r="J2030" t="s">
        <v>132</v>
      </c>
      <c r="K2030" t="s">
        <v>914</v>
      </c>
      <c r="L2030" t="s">
        <v>915</v>
      </c>
      <c r="M2030" t="s">
        <v>916</v>
      </c>
      <c r="N2030" t="s">
        <v>85</v>
      </c>
      <c r="O2030" t="s">
        <v>85</v>
      </c>
      <c r="P2030">
        <v>23471.25</v>
      </c>
      <c r="Q2030" t="s">
        <v>917</v>
      </c>
      <c r="R2030" t="s">
        <v>75</v>
      </c>
      <c r="S2030" t="s">
        <v>155</v>
      </c>
      <c r="T2030" t="s">
        <v>379</v>
      </c>
      <c r="U2030" t="s">
        <v>157</v>
      </c>
      <c r="V2030" t="s">
        <v>157</v>
      </c>
      <c r="W2030" t="s">
        <v>10729</v>
      </c>
      <c r="X2030" t="s">
        <v>85</v>
      </c>
    </row>
    <row r="2031" spans="1:24">
      <c r="A2031" t="s">
        <v>9</v>
      </c>
      <c r="B2031" t="s">
        <v>14</v>
      </c>
      <c r="C2031" t="s">
        <v>14</v>
      </c>
      <c r="D2031" t="s">
        <v>117</v>
      </c>
      <c r="E2031" t="s">
        <v>118</v>
      </c>
      <c r="F2031" s="54">
        <v>41579</v>
      </c>
      <c r="G2031" t="s">
        <v>119</v>
      </c>
      <c r="I2031" t="s">
        <v>1103</v>
      </c>
      <c r="J2031" t="s">
        <v>132</v>
      </c>
      <c r="K2031" t="s">
        <v>1104</v>
      </c>
      <c r="L2031" t="s">
        <v>1105</v>
      </c>
      <c r="M2031" t="s">
        <v>1106</v>
      </c>
      <c r="N2031" t="s">
        <v>85</v>
      </c>
      <c r="O2031" t="s">
        <v>85</v>
      </c>
      <c r="P2031">
        <v>847.2</v>
      </c>
      <c r="Q2031" t="s">
        <v>1107</v>
      </c>
      <c r="R2031" t="s">
        <v>75</v>
      </c>
      <c r="S2031" t="s">
        <v>170</v>
      </c>
      <c r="T2031" t="s">
        <v>178</v>
      </c>
      <c r="U2031" t="s">
        <v>321</v>
      </c>
      <c r="V2031" t="s">
        <v>321</v>
      </c>
      <c r="W2031" t="s">
        <v>10729</v>
      </c>
      <c r="X2031" t="s">
        <v>85</v>
      </c>
    </row>
    <row r="2032" spans="1:24">
      <c r="A2032" t="s">
        <v>5</v>
      </c>
      <c r="B2032" t="s">
        <v>17</v>
      </c>
      <c r="C2032" t="s">
        <v>17</v>
      </c>
      <c r="D2032" t="s">
        <v>117</v>
      </c>
      <c r="E2032" t="s">
        <v>118</v>
      </c>
      <c r="F2032" s="54">
        <v>41585</v>
      </c>
      <c r="G2032" t="s">
        <v>72</v>
      </c>
      <c r="H2032" t="s">
        <v>257</v>
      </c>
      <c r="I2032" t="s">
        <v>328</v>
      </c>
      <c r="J2032" t="s">
        <v>74</v>
      </c>
      <c r="K2032" t="s">
        <v>329</v>
      </c>
      <c r="L2032" t="s">
        <v>330</v>
      </c>
      <c r="M2032" t="s">
        <v>331</v>
      </c>
      <c r="N2032" t="s">
        <v>85</v>
      </c>
      <c r="O2032" t="s">
        <v>85</v>
      </c>
      <c r="P2032">
        <v>-3310.4965000000002</v>
      </c>
      <c r="Q2032" t="s">
        <v>332</v>
      </c>
      <c r="R2032" t="s">
        <v>75</v>
      </c>
      <c r="W2032" t="s">
        <v>10729</v>
      </c>
      <c r="X2032" t="s">
        <v>85</v>
      </c>
    </row>
    <row r="2033" spans="1:24">
      <c r="A2033" t="s">
        <v>9</v>
      </c>
      <c r="B2033" t="s">
        <v>14</v>
      </c>
      <c r="C2033" t="s">
        <v>14</v>
      </c>
      <c r="D2033" t="s">
        <v>117</v>
      </c>
      <c r="E2033" t="s">
        <v>118</v>
      </c>
      <c r="F2033" s="54">
        <v>41585</v>
      </c>
      <c r="G2033" t="s">
        <v>125</v>
      </c>
      <c r="I2033" t="s">
        <v>5749</v>
      </c>
      <c r="J2033" t="s">
        <v>132</v>
      </c>
      <c r="K2033" t="s">
        <v>4686</v>
      </c>
      <c r="L2033" t="s">
        <v>2003</v>
      </c>
      <c r="M2033" t="s">
        <v>2004</v>
      </c>
      <c r="N2033" t="s">
        <v>213</v>
      </c>
      <c r="O2033" t="s">
        <v>85</v>
      </c>
      <c r="P2033">
        <v>251.28</v>
      </c>
      <c r="Q2033" t="s">
        <v>4687</v>
      </c>
      <c r="R2033" t="s">
        <v>75</v>
      </c>
      <c r="S2033" t="s">
        <v>155</v>
      </c>
      <c r="T2033" t="s">
        <v>449</v>
      </c>
      <c r="U2033" t="s">
        <v>179</v>
      </c>
      <c r="V2033" t="s">
        <v>180</v>
      </c>
      <c r="W2033" t="s">
        <v>10729</v>
      </c>
      <c r="X2033" t="s">
        <v>85</v>
      </c>
    </row>
    <row r="2034" spans="1:24">
      <c r="A2034" t="s">
        <v>5</v>
      </c>
      <c r="B2034" t="s">
        <v>17</v>
      </c>
      <c r="C2034" t="s">
        <v>17</v>
      </c>
      <c r="D2034" t="s">
        <v>117</v>
      </c>
      <c r="E2034" t="s">
        <v>118</v>
      </c>
      <c r="F2034" s="54">
        <v>41585</v>
      </c>
      <c r="G2034" t="s">
        <v>290</v>
      </c>
      <c r="H2034" t="s">
        <v>257</v>
      </c>
      <c r="I2034" t="s">
        <v>328</v>
      </c>
      <c r="J2034" t="s">
        <v>74</v>
      </c>
      <c r="K2034" t="s">
        <v>329</v>
      </c>
      <c r="L2034" t="s">
        <v>330</v>
      </c>
      <c r="M2034" t="s">
        <v>331</v>
      </c>
      <c r="N2034" t="s">
        <v>85</v>
      </c>
      <c r="O2034" t="s">
        <v>85</v>
      </c>
      <c r="P2034">
        <v>3310.4965000000002</v>
      </c>
      <c r="Q2034" t="s">
        <v>332</v>
      </c>
      <c r="R2034" t="s">
        <v>75</v>
      </c>
      <c r="W2034" t="s">
        <v>10729</v>
      </c>
      <c r="X2034" t="s">
        <v>85</v>
      </c>
    </row>
    <row r="2035" spans="1:24">
      <c r="A2035" t="s">
        <v>9</v>
      </c>
      <c r="B2035" t="s">
        <v>14</v>
      </c>
      <c r="C2035" t="s">
        <v>14</v>
      </c>
      <c r="D2035" t="s">
        <v>117</v>
      </c>
      <c r="E2035" t="s">
        <v>118</v>
      </c>
      <c r="F2035" s="54">
        <v>41585</v>
      </c>
      <c r="G2035" t="s">
        <v>119</v>
      </c>
      <c r="H2035" t="s">
        <v>443</v>
      </c>
      <c r="I2035" t="s">
        <v>444</v>
      </c>
      <c r="J2035" t="s">
        <v>132</v>
      </c>
      <c r="K2035" t="s">
        <v>445</v>
      </c>
      <c r="L2035" t="s">
        <v>446</v>
      </c>
      <c r="M2035" t="s">
        <v>447</v>
      </c>
      <c r="N2035" t="s">
        <v>85</v>
      </c>
      <c r="O2035" t="s">
        <v>199</v>
      </c>
      <c r="P2035">
        <v>5802.14</v>
      </c>
      <c r="Q2035" t="s">
        <v>448</v>
      </c>
      <c r="R2035" t="s">
        <v>75</v>
      </c>
      <c r="S2035" t="s">
        <v>155</v>
      </c>
      <c r="T2035" t="s">
        <v>449</v>
      </c>
      <c r="U2035" t="s">
        <v>450</v>
      </c>
      <c r="V2035" t="s">
        <v>451</v>
      </c>
      <c r="W2035" t="s">
        <v>10731</v>
      </c>
      <c r="X2035" t="s">
        <v>10739</v>
      </c>
    </row>
    <row r="2036" spans="1:24">
      <c r="A2036" t="s">
        <v>9</v>
      </c>
      <c r="B2036" t="s">
        <v>14</v>
      </c>
      <c r="C2036" t="s">
        <v>14</v>
      </c>
      <c r="D2036" t="s">
        <v>117</v>
      </c>
      <c r="E2036" t="s">
        <v>118</v>
      </c>
      <c r="F2036" s="54">
        <v>41585</v>
      </c>
      <c r="G2036" t="s">
        <v>290</v>
      </c>
      <c r="I2036" t="s">
        <v>5749</v>
      </c>
      <c r="J2036" t="s">
        <v>132</v>
      </c>
      <c r="K2036" t="s">
        <v>4686</v>
      </c>
      <c r="L2036" t="s">
        <v>2003</v>
      </c>
      <c r="M2036" t="s">
        <v>2004</v>
      </c>
      <c r="N2036" t="s">
        <v>213</v>
      </c>
      <c r="O2036" t="s">
        <v>85</v>
      </c>
      <c r="P2036">
        <v>-251.28</v>
      </c>
      <c r="Q2036" t="s">
        <v>4687</v>
      </c>
      <c r="R2036" t="s">
        <v>75</v>
      </c>
      <c r="S2036" t="s">
        <v>155</v>
      </c>
      <c r="T2036" t="s">
        <v>449</v>
      </c>
      <c r="U2036" t="s">
        <v>179</v>
      </c>
      <c r="V2036" t="s">
        <v>180</v>
      </c>
      <c r="W2036" t="s">
        <v>10729</v>
      </c>
      <c r="X2036" t="s">
        <v>85</v>
      </c>
    </row>
    <row r="2037" spans="1:24">
      <c r="A2037" t="s">
        <v>9</v>
      </c>
      <c r="B2037" t="s">
        <v>14</v>
      </c>
      <c r="C2037" t="s">
        <v>14</v>
      </c>
      <c r="D2037" t="s">
        <v>117</v>
      </c>
      <c r="E2037" t="s">
        <v>118</v>
      </c>
      <c r="F2037" s="54">
        <v>41579</v>
      </c>
      <c r="G2037" t="s">
        <v>119</v>
      </c>
      <c r="I2037" t="s">
        <v>918</v>
      </c>
      <c r="J2037" t="s">
        <v>132</v>
      </c>
      <c r="K2037" t="s">
        <v>919</v>
      </c>
      <c r="L2037" t="s">
        <v>920</v>
      </c>
      <c r="M2037" t="s">
        <v>921</v>
      </c>
      <c r="N2037" t="s">
        <v>85</v>
      </c>
      <c r="O2037" t="s">
        <v>85</v>
      </c>
      <c r="P2037">
        <v>38330</v>
      </c>
      <c r="Q2037" t="s">
        <v>922</v>
      </c>
      <c r="R2037" t="s">
        <v>75</v>
      </c>
      <c r="S2037" t="s">
        <v>170</v>
      </c>
      <c r="T2037" t="s">
        <v>187</v>
      </c>
      <c r="U2037" t="s">
        <v>157</v>
      </c>
      <c r="V2037" t="s">
        <v>157</v>
      </c>
      <c r="W2037" t="s">
        <v>10730</v>
      </c>
      <c r="X2037" t="s">
        <v>85</v>
      </c>
    </row>
    <row r="2038" spans="1:24">
      <c r="A2038" t="s">
        <v>3</v>
      </c>
      <c r="B2038" t="s">
        <v>13</v>
      </c>
      <c r="C2038" t="s">
        <v>217</v>
      </c>
      <c r="D2038" t="s">
        <v>117</v>
      </c>
      <c r="E2038" t="s">
        <v>118</v>
      </c>
      <c r="F2038" s="54">
        <v>41603</v>
      </c>
      <c r="G2038" t="s">
        <v>72</v>
      </c>
      <c r="H2038" t="s">
        <v>218</v>
      </c>
      <c r="I2038" t="s">
        <v>3118</v>
      </c>
      <c r="J2038" t="s">
        <v>73</v>
      </c>
      <c r="K2038" t="s">
        <v>3112</v>
      </c>
      <c r="L2038" t="s">
        <v>3113</v>
      </c>
      <c r="M2038" t="s">
        <v>3114</v>
      </c>
      <c r="N2038" t="s">
        <v>85</v>
      </c>
      <c r="O2038" t="s">
        <v>1004</v>
      </c>
      <c r="P2038">
        <v>67647.342199999999</v>
      </c>
      <c r="Q2038" t="s">
        <v>3115</v>
      </c>
      <c r="R2038" t="s">
        <v>75</v>
      </c>
      <c r="W2038" t="s">
        <v>10730</v>
      </c>
      <c r="X2038" t="s">
        <v>10739</v>
      </c>
    </row>
    <row r="2039" spans="1:24">
      <c r="A2039" t="s">
        <v>5</v>
      </c>
      <c r="B2039" t="s">
        <v>6</v>
      </c>
      <c r="C2039" t="s">
        <v>6</v>
      </c>
      <c r="D2039" t="s">
        <v>117</v>
      </c>
      <c r="E2039" t="s">
        <v>118</v>
      </c>
      <c r="F2039" s="54">
        <v>41583</v>
      </c>
      <c r="G2039" t="s">
        <v>72</v>
      </c>
      <c r="H2039" t="s">
        <v>386</v>
      </c>
      <c r="I2039" t="s">
        <v>1239</v>
      </c>
      <c r="J2039" t="s">
        <v>74</v>
      </c>
      <c r="K2039" t="s">
        <v>1240</v>
      </c>
      <c r="L2039" t="s">
        <v>627</v>
      </c>
      <c r="M2039" t="s">
        <v>628</v>
      </c>
      <c r="N2039" t="s">
        <v>85</v>
      </c>
      <c r="O2039" t="s">
        <v>85</v>
      </c>
      <c r="P2039">
        <v>3224.0382</v>
      </c>
      <c r="Q2039" t="s">
        <v>1241</v>
      </c>
      <c r="R2039" t="s">
        <v>75</v>
      </c>
      <c r="W2039" t="s">
        <v>10729</v>
      </c>
      <c r="X2039" t="s">
        <v>85</v>
      </c>
    </row>
    <row r="2040" spans="1:24">
      <c r="A2040" t="s">
        <v>5</v>
      </c>
      <c r="B2040" t="s">
        <v>6</v>
      </c>
      <c r="C2040" t="s">
        <v>6</v>
      </c>
      <c r="D2040" t="s">
        <v>117</v>
      </c>
      <c r="E2040" t="s">
        <v>118</v>
      </c>
      <c r="F2040" s="54">
        <v>41583</v>
      </c>
      <c r="G2040" t="s">
        <v>72</v>
      </c>
      <c r="H2040" t="s">
        <v>386</v>
      </c>
      <c r="I2040" t="s">
        <v>1242</v>
      </c>
      <c r="J2040" t="s">
        <v>74</v>
      </c>
      <c r="K2040" t="s">
        <v>1243</v>
      </c>
      <c r="L2040" t="s">
        <v>627</v>
      </c>
      <c r="M2040" t="s">
        <v>628</v>
      </c>
      <c r="N2040" t="s">
        <v>85</v>
      </c>
      <c r="O2040" t="s">
        <v>85</v>
      </c>
      <c r="P2040">
        <v>3224.0382</v>
      </c>
      <c r="Q2040" t="s">
        <v>1244</v>
      </c>
      <c r="R2040" t="s">
        <v>75</v>
      </c>
      <c r="W2040" t="s">
        <v>10729</v>
      </c>
      <c r="X2040" t="s">
        <v>85</v>
      </c>
    </row>
    <row r="2041" spans="1:24">
      <c r="A2041" t="s">
        <v>3</v>
      </c>
      <c r="B2041" t="s">
        <v>112</v>
      </c>
      <c r="C2041" t="s">
        <v>269</v>
      </c>
      <c r="D2041" t="s">
        <v>117</v>
      </c>
      <c r="E2041" t="s">
        <v>118</v>
      </c>
      <c r="F2041" s="54">
        <v>41596</v>
      </c>
      <c r="G2041" t="s">
        <v>72</v>
      </c>
      <c r="H2041" t="s">
        <v>1538</v>
      </c>
      <c r="I2041" t="s">
        <v>2464</v>
      </c>
      <c r="J2041" t="s">
        <v>73</v>
      </c>
      <c r="K2041" t="s">
        <v>2465</v>
      </c>
      <c r="L2041" t="s">
        <v>2439</v>
      </c>
      <c r="M2041" t="s">
        <v>2440</v>
      </c>
      <c r="N2041" t="s">
        <v>85</v>
      </c>
      <c r="O2041" t="s">
        <v>85</v>
      </c>
      <c r="P2041">
        <v>757.09619999999995</v>
      </c>
      <c r="Q2041" t="s">
        <v>601</v>
      </c>
      <c r="R2041" t="s">
        <v>75</v>
      </c>
      <c r="W2041" t="s">
        <v>10729</v>
      </c>
      <c r="X2041" t="s">
        <v>85</v>
      </c>
    </row>
    <row r="2042" spans="1:24">
      <c r="A2042" t="s">
        <v>5</v>
      </c>
      <c r="B2042" t="s">
        <v>6</v>
      </c>
      <c r="C2042" t="s">
        <v>6</v>
      </c>
      <c r="D2042" t="s">
        <v>117</v>
      </c>
      <c r="E2042" t="s">
        <v>118</v>
      </c>
      <c r="F2042" s="54">
        <v>41605</v>
      </c>
      <c r="G2042" t="s">
        <v>72</v>
      </c>
      <c r="I2042" t="s">
        <v>3412</v>
      </c>
      <c r="J2042" t="s">
        <v>74</v>
      </c>
      <c r="K2042" t="s">
        <v>3413</v>
      </c>
      <c r="L2042" t="s">
        <v>352</v>
      </c>
      <c r="M2042" t="s">
        <v>353</v>
      </c>
      <c r="N2042" t="s">
        <v>85</v>
      </c>
      <c r="O2042" t="s">
        <v>85</v>
      </c>
      <c r="P2042">
        <v>4190.4375</v>
      </c>
      <c r="Q2042" t="s">
        <v>3414</v>
      </c>
      <c r="R2042" t="s">
        <v>75</v>
      </c>
      <c r="W2042" t="s">
        <v>10729</v>
      </c>
      <c r="X2042" t="s">
        <v>85</v>
      </c>
    </row>
    <row r="2043" spans="1:24">
      <c r="A2043" t="s">
        <v>5</v>
      </c>
      <c r="B2043" t="s">
        <v>6</v>
      </c>
      <c r="C2043" t="s">
        <v>6</v>
      </c>
      <c r="D2043" t="s">
        <v>117</v>
      </c>
      <c r="E2043" t="s">
        <v>118</v>
      </c>
      <c r="F2043" s="54">
        <v>41605</v>
      </c>
      <c r="G2043" t="s">
        <v>72</v>
      </c>
      <c r="I2043" t="s">
        <v>3409</v>
      </c>
      <c r="J2043" t="s">
        <v>74</v>
      </c>
      <c r="K2043" t="s">
        <v>3410</v>
      </c>
      <c r="L2043" t="s">
        <v>1607</v>
      </c>
      <c r="M2043" t="s">
        <v>1608</v>
      </c>
      <c r="N2043" t="s">
        <v>213</v>
      </c>
      <c r="O2043" t="s">
        <v>213</v>
      </c>
      <c r="P2043">
        <v>6496.8023999999996</v>
      </c>
      <c r="Q2043" t="s">
        <v>3411</v>
      </c>
      <c r="R2043" t="s">
        <v>75</v>
      </c>
      <c r="W2043" t="s">
        <v>10729</v>
      </c>
      <c r="X2043" t="s">
        <v>10739</v>
      </c>
    </row>
    <row r="2044" spans="1:24">
      <c r="A2044" t="s">
        <v>3</v>
      </c>
      <c r="B2044" t="s">
        <v>13</v>
      </c>
      <c r="C2044" t="s">
        <v>217</v>
      </c>
      <c r="D2044" t="s">
        <v>117</v>
      </c>
      <c r="E2044" t="s">
        <v>118</v>
      </c>
      <c r="F2044" s="54">
        <v>41603</v>
      </c>
      <c r="G2044" t="s">
        <v>72</v>
      </c>
      <c r="H2044" t="s">
        <v>3119</v>
      </c>
      <c r="I2044" t="s">
        <v>3120</v>
      </c>
      <c r="J2044" t="s">
        <v>73</v>
      </c>
      <c r="K2044" t="s">
        <v>3121</v>
      </c>
      <c r="L2044" t="s">
        <v>3122</v>
      </c>
      <c r="M2044" t="s">
        <v>3123</v>
      </c>
      <c r="N2044" t="s">
        <v>213</v>
      </c>
      <c r="O2044" t="s">
        <v>85</v>
      </c>
      <c r="P2044">
        <v>59.06</v>
      </c>
      <c r="Q2044" t="s">
        <v>3124</v>
      </c>
      <c r="R2044" t="s">
        <v>75</v>
      </c>
      <c r="W2044" t="s">
        <v>10729</v>
      </c>
      <c r="X2044" t="s">
        <v>10737</v>
      </c>
    </row>
    <row r="2045" spans="1:24">
      <c r="A2045" t="s">
        <v>3</v>
      </c>
      <c r="B2045" t="s">
        <v>13</v>
      </c>
      <c r="C2045" t="s">
        <v>217</v>
      </c>
      <c r="D2045" t="s">
        <v>117</v>
      </c>
      <c r="E2045" t="s">
        <v>118</v>
      </c>
      <c r="F2045" s="54">
        <v>41603</v>
      </c>
      <c r="G2045" t="s">
        <v>72</v>
      </c>
      <c r="H2045" t="s">
        <v>3119</v>
      </c>
      <c r="I2045" t="s">
        <v>3120</v>
      </c>
      <c r="J2045" t="s">
        <v>73</v>
      </c>
      <c r="K2045" t="s">
        <v>3121</v>
      </c>
      <c r="L2045" t="s">
        <v>3122</v>
      </c>
      <c r="M2045" t="s">
        <v>3123</v>
      </c>
      <c r="N2045" t="s">
        <v>213</v>
      </c>
      <c r="O2045" t="s">
        <v>85</v>
      </c>
      <c r="P2045">
        <v>2360</v>
      </c>
      <c r="Q2045" t="s">
        <v>3124</v>
      </c>
      <c r="R2045" t="s">
        <v>75</v>
      </c>
      <c r="W2045" t="s">
        <v>10729</v>
      </c>
      <c r="X2045" t="s">
        <v>10737</v>
      </c>
    </row>
    <row r="2046" spans="1:24">
      <c r="A2046" t="s">
        <v>9</v>
      </c>
      <c r="B2046" t="s">
        <v>15</v>
      </c>
      <c r="C2046" t="s">
        <v>15</v>
      </c>
      <c r="D2046" t="s">
        <v>117</v>
      </c>
      <c r="E2046" t="s">
        <v>118</v>
      </c>
      <c r="F2046" s="54">
        <v>41604</v>
      </c>
      <c r="G2046" t="s">
        <v>72</v>
      </c>
      <c r="I2046" t="s">
        <v>2980</v>
      </c>
      <c r="J2046" t="s">
        <v>132</v>
      </c>
      <c r="K2046" t="s">
        <v>295</v>
      </c>
      <c r="L2046" t="s">
        <v>296</v>
      </c>
      <c r="M2046" t="s">
        <v>297</v>
      </c>
      <c r="N2046" t="s">
        <v>85</v>
      </c>
      <c r="O2046" t="s">
        <v>85</v>
      </c>
      <c r="P2046">
        <v>7202.3010999999997</v>
      </c>
      <c r="Q2046" t="s">
        <v>298</v>
      </c>
      <c r="R2046" t="s">
        <v>75</v>
      </c>
      <c r="W2046" t="s">
        <v>10729</v>
      </c>
      <c r="X2046" t="s">
        <v>85</v>
      </c>
    </row>
    <row r="2047" spans="1:24">
      <c r="A2047" t="s">
        <v>9</v>
      </c>
      <c r="B2047" t="s">
        <v>10</v>
      </c>
      <c r="C2047" t="s">
        <v>1187</v>
      </c>
      <c r="D2047" t="s">
        <v>117</v>
      </c>
      <c r="E2047" t="s">
        <v>118</v>
      </c>
      <c r="F2047" s="54">
        <v>41604</v>
      </c>
      <c r="G2047" t="s">
        <v>119</v>
      </c>
      <c r="I2047" t="s">
        <v>2985</v>
      </c>
      <c r="J2047" t="s">
        <v>805</v>
      </c>
      <c r="K2047" t="s">
        <v>2985</v>
      </c>
      <c r="L2047" t="s">
        <v>1189</v>
      </c>
      <c r="M2047" t="s">
        <v>1190</v>
      </c>
      <c r="N2047" t="s">
        <v>85</v>
      </c>
      <c r="O2047" t="s">
        <v>85</v>
      </c>
      <c r="P2047">
        <v>-2597.86</v>
      </c>
      <c r="Q2047" t="s">
        <v>2986</v>
      </c>
      <c r="R2047" t="s">
        <v>75</v>
      </c>
      <c r="W2047" t="s">
        <v>10729</v>
      </c>
      <c r="X2047" t="s">
        <v>85</v>
      </c>
    </row>
    <row r="2048" spans="1:24">
      <c r="A2048" t="s">
        <v>9</v>
      </c>
      <c r="B2048" t="s">
        <v>10</v>
      </c>
      <c r="C2048" t="s">
        <v>1187</v>
      </c>
      <c r="D2048" t="s">
        <v>117</v>
      </c>
      <c r="E2048" t="s">
        <v>118</v>
      </c>
      <c r="F2048" s="54">
        <v>41604</v>
      </c>
      <c r="G2048" t="s">
        <v>72</v>
      </c>
      <c r="I2048" t="s">
        <v>2985</v>
      </c>
      <c r="J2048" t="s">
        <v>805</v>
      </c>
      <c r="K2048" t="s">
        <v>2985</v>
      </c>
      <c r="L2048" t="s">
        <v>1189</v>
      </c>
      <c r="M2048" t="s">
        <v>1190</v>
      </c>
      <c r="N2048" t="s">
        <v>85</v>
      </c>
      <c r="O2048" t="s">
        <v>85</v>
      </c>
      <c r="P2048">
        <v>-6494.65</v>
      </c>
      <c r="Q2048" t="s">
        <v>2986</v>
      </c>
      <c r="R2048" t="s">
        <v>75</v>
      </c>
      <c r="W2048" t="s">
        <v>10729</v>
      </c>
      <c r="X2048" t="s">
        <v>85</v>
      </c>
    </row>
    <row r="2049" spans="1:24">
      <c r="A2049" t="s">
        <v>5</v>
      </c>
      <c r="B2049" t="s">
        <v>6</v>
      </c>
      <c r="C2049" t="s">
        <v>6</v>
      </c>
      <c r="D2049" t="s">
        <v>117</v>
      </c>
      <c r="E2049" t="s">
        <v>118</v>
      </c>
      <c r="F2049" s="54">
        <v>41584</v>
      </c>
      <c r="G2049" t="s">
        <v>72</v>
      </c>
      <c r="I2049" t="s">
        <v>347</v>
      </c>
      <c r="J2049" t="s">
        <v>74</v>
      </c>
      <c r="K2049" t="s">
        <v>348</v>
      </c>
      <c r="L2049" t="s">
        <v>2946</v>
      </c>
      <c r="M2049" t="s">
        <v>2947</v>
      </c>
      <c r="N2049" t="s">
        <v>85</v>
      </c>
      <c r="O2049" t="s">
        <v>85</v>
      </c>
      <c r="P2049">
        <v>88.721999999999994</v>
      </c>
      <c r="Q2049" t="s">
        <v>349</v>
      </c>
      <c r="R2049" t="s">
        <v>75</v>
      </c>
      <c r="W2049" t="s">
        <v>10729</v>
      </c>
      <c r="X2049" t="s">
        <v>85</v>
      </c>
    </row>
    <row r="2050" spans="1:24">
      <c r="A2050" t="s">
        <v>9</v>
      </c>
      <c r="B2050" t="s">
        <v>14</v>
      </c>
      <c r="C2050" t="s">
        <v>14</v>
      </c>
      <c r="D2050" t="s">
        <v>117</v>
      </c>
      <c r="E2050" t="s">
        <v>118</v>
      </c>
      <c r="F2050" s="54">
        <v>41579</v>
      </c>
      <c r="G2050" t="s">
        <v>72</v>
      </c>
      <c r="H2050" t="s">
        <v>999</v>
      </c>
      <c r="I2050" t="s">
        <v>1000</v>
      </c>
      <c r="J2050" t="s">
        <v>132</v>
      </c>
      <c r="K2050" t="s">
        <v>1001</v>
      </c>
      <c r="L2050" t="s">
        <v>1002</v>
      </c>
      <c r="M2050" t="s">
        <v>1003</v>
      </c>
      <c r="N2050" t="s">
        <v>85</v>
      </c>
      <c r="O2050" t="s">
        <v>199</v>
      </c>
      <c r="P2050">
        <v>285.16000000000037</v>
      </c>
      <c r="Q2050" t="s">
        <v>1005</v>
      </c>
      <c r="R2050" t="s">
        <v>75</v>
      </c>
      <c r="S2050" t="s">
        <v>170</v>
      </c>
      <c r="T2050" t="s">
        <v>178</v>
      </c>
      <c r="U2050" t="s">
        <v>179</v>
      </c>
      <c r="V2050" t="s">
        <v>180</v>
      </c>
      <c r="W2050" t="s">
        <v>10731</v>
      </c>
      <c r="X2050" t="s">
        <v>10739</v>
      </c>
    </row>
    <row r="2051" spans="1:24">
      <c r="A2051" t="s">
        <v>5</v>
      </c>
      <c r="B2051" t="s">
        <v>16</v>
      </c>
      <c r="C2051" t="s">
        <v>235</v>
      </c>
      <c r="D2051" t="s">
        <v>117</v>
      </c>
      <c r="E2051" t="s">
        <v>118</v>
      </c>
      <c r="F2051" s="54">
        <v>41579</v>
      </c>
      <c r="G2051" t="s">
        <v>290</v>
      </c>
      <c r="I2051" t="s">
        <v>5609</v>
      </c>
      <c r="J2051" t="s">
        <v>74</v>
      </c>
      <c r="K2051" t="s">
        <v>5610</v>
      </c>
      <c r="L2051" t="s">
        <v>246</v>
      </c>
      <c r="M2051" t="s">
        <v>247</v>
      </c>
      <c r="N2051" t="s">
        <v>85</v>
      </c>
      <c r="O2051" t="s">
        <v>85</v>
      </c>
      <c r="P2051">
        <v>-7567.65</v>
      </c>
      <c r="Q2051" t="s">
        <v>5611</v>
      </c>
      <c r="R2051" t="s">
        <v>75</v>
      </c>
      <c r="W2051" t="s">
        <v>10729</v>
      </c>
      <c r="X2051" t="s">
        <v>85</v>
      </c>
    </row>
    <row r="2052" spans="1:24">
      <c r="A2052" t="s">
        <v>5</v>
      </c>
      <c r="B2052" t="s">
        <v>16</v>
      </c>
      <c r="C2052" t="s">
        <v>235</v>
      </c>
      <c r="D2052" t="s">
        <v>117</v>
      </c>
      <c r="E2052" t="s">
        <v>118</v>
      </c>
      <c r="F2052" s="54">
        <v>41579</v>
      </c>
      <c r="G2052" t="s">
        <v>72</v>
      </c>
      <c r="I2052" t="s">
        <v>5609</v>
      </c>
      <c r="J2052" t="s">
        <v>74</v>
      </c>
      <c r="K2052" t="s">
        <v>5610</v>
      </c>
      <c r="L2052" t="s">
        <v>246</v>
      </c>
      <c r="M2052" t="s">
        <v>247</v>
      </c>
      <c r="N2052" t="s">
        <v>85</v>
      </c>
      <c r="O2052" t="s">
        <v>85</v>
      </c>
      <c r="P2052">
        <v>1518</v>
      </c>
      <c r="Q2052" t="s">
        <v>5611</v>
      </c>
      <c r="R2052" t="s">
        <v>75</v>
      </c>
      <c r="W2052" t="s">
        <v>10729</v>
      </c>
      <c r="X2052" t="s">
        <v>85</v>
      </c>
    </row>
    <row r="2053" spans="1:24">
      <c r="A2053" t="s">
        <v>5</v>
      </c>
      <c r="B2053" t="s">
        <v>16</v>
      </c>
      <c r="C2053" t="s">
        <v>235</v>
      </c>
      <c r="D2053" t="s">
        <v>117</v>
      </c>
      <c r="E2053" t="s">
        <v>118</v>
      </c>
      <c r="F2053" s="54">
        <v>41579</v>
      </c>
      <c r="G2053" t="s">
        <v>290</v>
      </c>
      <c r="I2053" t="s">
        <v>5609</v>
      </c>
      <c r="J2053" t="s">
        <v>74</v>
      </c>
      <c r="K2053" t="s">
        <v>5610</v>
      </c>
      <c r="L2053" t="s">
        <v>246</v>
      </c>
      <c r="M2053" t="s">
        <v>247</v>
      </c>
      <c r="N2053" t="s">
        <v>85</v>
      </c>
      <c r="O2053" t="s">
        <v>85</v>
      </c>
      <c r="P2053">
        <v>-1518</v>
      </c>
      <c r="Q2053" t="s">
        <v>5611</v>
      </c>
      <c r="R2053" t="s">
        <v>75</v>
      </c>
      <c r="W2053" t="s">
        <v>10729</v>
      </c>
      <c r="X2053" t="s">
        <v>85</v>
      </c>
    </row>
    <row r="2054" spans="1:24">
      <c r="A2054" t="s">
        <v>5</v>
      </c>
      <c r="B2054" t="s">
        <v>6</v>
      </c>
      <c r="C2054" t="s">
        <v>6</v>
      </c>
      <c r="D2054" t="s">
        <v>117</v>
      </c>
      <c r="E2054" t="s">
        <v>118</v>
      </c>
      <c r="F2054" s="54">
        <v>41586</v>
      </c>
      <c r="G2054" t="s">
        <v>119</v>
      </c>
      <c r="H2054" t="s">
        <v>135</v>
      </c>
      <c r="I2054" t="s">
        <v>136</v>
      </c>
      <c r="J2054" t="s">
        <v>74</v>
      </c>
      <c r="K2054" t="s">
        <v>137</v>
      </c>
      <c r="L2054" t="s">
        <v>138</v>
      </c>
      <c r="M2054" t="s">
        <v>139</v>
      </c>
      <c r="N2054" t="s">
        <v>85</v>
      </c>
      <c r="O2054" t="s">
        <v>85</v>
      </c>
      <c r="P2054">
        <v>5847.1221999999998</v>
      </c>
      <c r="Q2054" t="s">
        <v>140</v>
      </c>
      <c r="R2054" t="s">
        <v>75</v>
      </c>
      <c r="W2054" t="s">
        <v>10729</v>
      </c>
      <c r="X2054" t="s">
        <v>85</v>
      </c>
    </row>
    <row r="2055" spans="1:24">
      <c r="A2055" t="s">
        <v>9</v>
      </c>
      <c r="B2055" t="s">
        <v>10</v>
      </c>
      <c r="C2055" t="s">
        <v>437</v>
      </c>
      <c r="D2055" t="s">
        <v>117</v>
      </c>
      <c r="E2055" t="s">
        <v>118</v>
      </c>
      <c r="F2055" s="54">
        <v>41590</v>
      </c>
      <c r="G2055" t="s">
        <v>119</v>
      </c>
      <c r="I2055" t="s">
        <v>789</v>
      </c>
      <c r="J2055" t="s">
        <v>132</v>
      </c>
      <c r="K2055" t="s">
        <v>790</v>
      </c>
      <c r="L2055" t="s">
        <v>440</v>
      </c>
      <c r="M2055" t="s">
        <v>441</v>
      </c>
      <c r="N2055" t="s">
        <v>85</v>
      </c>
      <c r="O2055" t="s">
        <v>85</v>
      </c>
      <c r="P2055">
        <v>32828.620000000003</v>
      </c>
      <c r="Q2055" t="s">
        <v>442</v>
      </c>
      <c r="R2055" t="s">
        <v>75</v>
      </c>
      <c r="W2055" t="s">
        <v>10729</v>
      </c>
      <c r="X2055" t="s">
        <v>85</v>
      </c>
    </row>
    <row r="2056" spans="1:24">
      <c r="A2056" t="s">
        <v>9</v>
      </c>
      <c r="B2056" t="s">
        <v>14</v>
      </c>
      <c r="C2056" t="s">
        <v>14</v>
      </c>
      <c r="D2056" t="s">
        <v>117</v>
      </c>
      <c r="E2056" t="s">
        <v>118</v>
      </c>
      <c r="F2056" s="54">
        <v>41590</v>
      </c>
      <c r="G2056" t="s">
        <v>119</v>
      </c>
      <c r="I2056" t="s">
        <v>574</v>
      </c>
      <c r="J2056" t="s">
        <v>132</v>
      </c>
      <c r="K2056" t="s">
        <v>575</v>
      </c>
      <c r="L2056" t="s">
        <v>576</v>
      </c>
      <c r="M2056" t="s">
        <v>577</v>
      </c>
      <c r="N2056" t="s">
        <v>85</v>
      </c>
      <c r="O2056" t="s">
        <v>85</v>
      </c>
      <c r="P2056">
        <v>-130000</v>
      </c>
      <c r="Q2056" t="s">
        <v>578</v>
      </c>
      <c r="R2056" t="s">
        <v>75</v>
      </c>
      <c r="S2056" t="s">
        <v>155</v>
      </c>
      <c r="T2056" t="s">
        <v>286</v>
      </c>
      <c r="U2056" t="s">
        <v>157</v>
      </c>
      <c r="V2056" t="s">
        <v>579</v>
      </c>
      <c r="W2056" t="s">
        <v>10729</v>
      </c>
      <c r="X2056" t="s">
        <v>85</v>
      </c>
    </row>
    <row r="2057" spans="1:24">
      <c r="A2057" t="s">
        <v>9</v>
      </c>
      <c r="B2057" t="s">
        <v>14</v>
      </c>
      <c r="C2057" t="s">
        <v>14</v>
      </c>
      <c r="D2057" t="s">
        <v>117</v>
      </c>
      <c r="E2057" t="s">
        <v>118</v>
      </c>
      <c r="F2057" s="54">
        <v>41590</v>
      </c>
      <c r="G2057" t="s">
        <v>119</v>
      </c>
      <c r="I2057" t="s">
        <v>569</v>
      </c>
      <c r="J2057" t="s">
        <v>132</v>
      </c>
      <c r="K2057" t="s">
        <v>570</v>
      </c>
      <c r="L2057" t="s">
        <v>571</v>
      </c>
      <c r="M2057" t="s">
        <v>572</v>
      </c>
      <c r="N2057" t="s">
        <v>85</v>
      </c>
      <c r="O2057" t="s">
        <v>213</v>
      </c>
      <c r="P2057">
        <v>11025</v>
      </c>
      <c r="Q2057" t="s">
        <v>573</v>
      </c>
      <c r="R2057" t="s">
        <v>75</v>
      </c>
      <c r="W2057" t="s">
        <v>10729</v>
      </c>
      <c r="X2057" t="s">
        <v>10739</v>
      </c>
    </row>
    <row r="2058" spans="1:24">
      <c r="A2058" t="s">
        <v>9</v>
      </c>
      <c r="B2058" t="s">
        <v>10</v>
      </c>
      <c r="C2058" t="s">
        <v>791</v>
      </c>
      <c r="D2058" t="s">
        <v>117</v>
      </c>
      <c r="E2058" t="s">
        <v>118</v>
      </c>
      <c r="F2058" s="54">
        <v>41607</v>
      </c>
      <c r="G2058" t="s">
        <v>72</v>
      </c>
      <c r="I2058" t="s">
        <v>5645</v>
      </c>
      <c r="J2058" t="s">
        <v>132</v>
      </c>
      <c r="K2058" t="s">
        <v>5646</v>
      </c>
      <c r="L2058" t="s">
        <v>5647</v>
      </c>
      <c r="M2058" t="s">
        <v>5648</v>
      </c>
      <c r="N2058" t="s">
        <v>85</v>
      </c>
      <c r="O2058" t="s">
        <v>85</v>
      </c>
      <c r="P2058">
        <v>12041.7</v>
      </c>
      <c r="Q2058" t="s">
        <v>5649</v>
      </c>
      <c r="R2058" t="s">
        <v>75</v>
      </c>
      <c r="W2058" t="s">
        <v>10729</v>
      </c>
      <c r="X2058" t="s">
        <v>85</v>
      </c>
    </row>
    <row r="2059" spans="1:24">
      <c r="A2059" t="s">
        <v>3</v>
      </c>
      <c r="B2059" t="s">
        <v>13</v>
      </c>
      <c r="C2059" t="s">
        <v>217</v>
      </c>
      <c r="D2059" t="s">
        <v>117</v>
      </c>
      <c r="E2059" t="s">
        <v>118</v>
      </c>
      <c r="F2059" s="54">
        <v>41606</v>
      </c>
      <c r="G2059" t="s">
        <v>72</v>
      </c>
      <c r="I2059" t="s">
        <v>3271</v>
      </c>
      <c r="J2059" t="s">
        <v>73</v>
      </c>
      <c r="K2059" t="s">
        <v>3272</v>
      </c>
      <c r="L2059" t="s">
        <v>4560</v>
      </c>
      <c r="M2059" t="s">
        <v>4561</v>
      </c>
      <c r="N2059" t="s">
        <v>85</v>
      </c>
      <c r="O2059" t="s">
        <v>85</v>
      </c>
      <c r="P2059">
        <v>1003.6294</v>
      </c>
      <c r="Q2059" t="s">
        <v>3273</v>
      </c>
      <c r="R2059" t="s">
        <v>75</v>
      </c>
      <c r="W2059" t="s">
        <v>10729</v>
      </c>
      <c r="X2059" t="s">
        <v>85</v>
      </c>
    </row>
    <row r="2060" spans="1:24">
      <c r="A2060" t="s">
        <v>9</v>
      </c>
      <c r="B2060" t="s">
        <v>10</v>
      </c>
      <c r="C2060" t="s">
        <v>791</v>
      </c>
      <c r="D2060" t="s">
        <v>117</v>
      </c>
      <c r="E2060" t="s">
        <v>118</v>
      </c>
      <c r="F2060" s="54">
        <v>41607</v>
      </c>
      <c r="G2060" t="s">
        <v>290</v>
      </c>
      <c r="I2060" t="s">
        <v>5645</v>
      </c>
      <c r="J2060" t="s">
        <v>132</v>
      </c>
      <c r="K2060" t="s">
        <v>5646</v>
      </c>
      <c r="L2060" t="s">
        <v>5647</v>
      </c>
      <c r="M2060" t="s">
        <v>5648</v>
      </c>
      <c r="N2060" t="s">
        <v>85</v>
      </c>
      <c r="O2060" t="s">
        <v>85</v>
      </c>
      <c r="P2060">
        <v>-2200.81</v>
      </c>
      <c r="Q2060" t="s">
        <v>5649</v>
      </c>
      <c r="R2060" t="s">
        <v>75</v>
      </c>
      <c r="W2060" t="s">
        <v>10729</v>
      </c>
      <c r="X2060" t="s">
        <v>85</v>
      </c>
    </row>
    <row r="2061" spans="1:24">
      <c r="A2061" t="s">
        <v>9</v>
      </c>
      <c r="B2061" t="s">
        <v>10</v>
      </c>
      <c r="C2061" t="s">
        <v>791</v>
      </c>
      <c r="D2061" t="s">
        <v>117</v>
      </c>
      <c r="E2061" t="s">
        <v>118</v>
      </c>
      <c r="F2061" s="54">
        <v>41607</v>
      </c>
      <c r="G2061" t="s">
        <v>290</v>
      </c>
      <c r="I2061" t="s">
        <v>5645</v>
      </c>
      <c r="J2061" t="s">
        <v>132</v>
      </c>
      <c r="K2061" t="s">
        <v>5646</v>
      </c>
      <c r="L2061" t="s">
        <v>5647</v>
      </c>
      <c r="M2061" t="s">
        <v>5648</v>
      </c>
      <c r="N2061" t="s">
        <v>85</v>
      </c>
      <c r="O2061" t="s">
        <v>85</v>
      </c>
      <c r="P2061">
        <v>-12041.7</v>
      </c>
      <c r="Q2061" t="s">
        <v>5649</v>
      </c>
      <c r="R2061" t="s">
        <v>75</v>
      </c>
      <c r="W2061" t="s">
        <v>10729</v>
      </c>
      <c r="X2061" t="s">
        <v>85</v>
      </c>
    </row>
    <row r="2062" spans="1:24">
      <c r="A2062" t="s">
        <v>9</v>
      </c>
      <c r="B2062" t="s">
        <v>10</v>
      </c>
      <c r="C2062" t="s">
        <v>791</v>
      </c>
      <c r="D2062" t="s">
        <v>117</v>
      </c>
      <c r="E2062" t="s">
        <v>118</v>
      </c>
      <c r="F2062" s="54">
        <v>41607</v>
      </c>
      <c r="G2062" t="s">
        <v>290</v>
      </c>
      <c r="I2062" t="s">
        <v>5645</v>
      </c>
      <c r="J2062" t="s">
        <v>132</v>
      </c>
      <c r="K2062" t="s">
        <v>5646</v>
      </c>
      <c r="L2062" t="s">
        <v>5647</v>
      </c>
      <c r="M2062" t="s">
        <v>5648</v>
      </c>
      <c r="N2062" t="s">
        <v>85</v>
      </c>
      <c r="O2062" t="s">
        <v>85</v>
      </c>
      <c r="P2062">
        <v>-352.12</v>
      </c>
      <c r="Q2062" t="s">
        <v>5649</v>
      </c>
      <c r="R2062" t="s">
        <v>75</v>
      </c>
      <c r="W2062" t="s">
        <v>10729</v>
      </c>
      <c r="X2062" t="s">
        <v>85</v>
      </c>
    </row>
    <row r="2063" spans="1:24">
      <c r="A2063" t="s">
        <v>9</v>
      </c>
      <c r="B2063" t="s">
        <v>10</v>
      </c>
      <c r="C2063" t="s">
        <v>791</v>
      </c>
      <c r="D2063" t="s">
        <v>117</v>
      </c>
      <c r="E2063" t="s">
        <v>118</v>
      </c>
      <c r="F2063" s="54">
        <v>41607</v>
      </c>
      <c r="G2063" t="s">
        <v>125</v>
      </c>
      <c r="I2063" t="s">
        <v>5645</v>
      </c>
      <c r="J2063" t="s">
        <v>132</v>
      </c>
      <c r="K2063" t="s">
        <v>5646</v>
      </c>
      <c r="L2063" t="s">
        <v>5647</v>
      </c>
      <c r="M2063" t="s">
        <v>5648</v>
      </c>
      <c r="N2063" t="s">
        <v>85</v>
      </c>
      <c r="O2063" t="s">
        <v>85</v>
      </c>
      <c r="P2063">
        <v>880.33</v>
      </c>
      <c r="Q2063" t="s">
        <v>5649</v>
      </c>
      <c r="R2063" t="s">
        <v>75</v>
      </c>
      <c r="W2063" t="s">
        <v>10729</v>
      </c>
      <c r="X2063" t="s">
        <v>85</v>
      </c>
    </row>
    <row r="2064" spans="1:24">
      <c r="A2064" t="s">
        <v>9</v>
      </c>
      <c r="B2064" t="s">
        <v>10</v>
      </c>
      <c r="C2064" t="s">
        <v>791</v>
      </c>
      <c r="D2064" t="s">
        <v>117</v>
      </c>
      <c r="E2064" t="s">
        <v>118</v>
      </c>
      <c r="F2064" s="54">
        <v>41607</v>
      </c>
      <c r="G2064" t="s">
        <v>125</v>
      </c>
      <c r="I2064" t="s">
        <v>5645</v>
      </c>
      <c r="J2064" t="s">
        <v>132</v>
      </c>
      <c r="K2064" t="s">
        <v>5646</v>
      </c>
      <c r="L2064" t="s">
        <v>5647</v>
      </c>
      <c r="M2064" t="s">
        <v>5648</v>
      </c>
      <c r="N2064" t="s">
        <v>85</v>
      </c>
      <c r="O2064" t="s">
        <v>85</v>
      </c>
      <c r="P2064">
        <v>18707.61</v>
      </c>
      <c r="Q2064" t="s">
        <v>5649</v>
      </c>
      <c r="R2064" t="s">
        <v>75</v>
      </c>
      <c r="W2064" t="s">
        <v>10729</v>
      </c>
      <c r="X2064" t="s">
        <v>85</v>
      </c>
    </row>
    <row r="2065" spans="1:24">
      <c r="A2065" t="s">
        <v>9</v>
      </c>
      <c r="B2065" t="s">
        <v>14</v>
      </c>
      <c r="C2065" t="s">
        <v>14</v>
      </c>
      <c r="D2065" t="s">
        <v>117</v>
      </c>
      <c r="E2065" t="s">
        <v>118</v>
      </c>
      <c r="F2065" s="54">
        <v>41598</v>
      </c>
      <c r="G2065" t="s">
        <v>119</v>
      </c>
      <c r="H2065" t="s">
        <v>2917</v>
      </c>
      <c r="I2065" t="s">
        <v>2208</v>
      </c>
      <c r="J2065" t="s">
        <v>132</v>
      </c>
      <c r="K2065" t="s">
        <v>2209</v>
      </c>
      <c r="L2065" t="s">
        <v>2940</v>
      </c>
      <c r="M2065" t="s">
        <v>2941</v>
      </c>
      <c r="N2065" t="s">
        <v>85</v>
      </c>
      <c r="O2065" t="s">
        <v>85</v>
      </c>
      <c r="P2065">
        <v>2880</v>
      </c>
      <c r="Q2065" t="s">
        <v>2210</v>
      </c>
      <c r="R2065" t="s">
        <v>75</v>
      </c>
      <c r="S2065" t="s">
        <v>215</v>
      </c>
      <c r="T2065" t="s">
        <v>216</v>
      </c>
      <c r="U2065" t="s">
        <v>202</v>
      </c>
      <c r="V2065" t="s">
        <v>202</v>
      </c>
      <c r="W2065" t="s">
        <v>10729</v>
      </c>
      <c r="X2065" t="s">
        <v>85</v>
      </c>
    </row>
    <row r="2066" spans="1:24">
      <c r="A2066" t="s">
        <v>9</v>
      </c>
      <c r="B2066" t="s">
        <v>10</v>
      </c>
      <c r="C2066" t="s">
        <v>791</v>
      </c>
      <c r="D2066" t="s">
        <v>117</v>
      </c>
      <c r="E2066" t="s">
        <v>118</v>
      </c>
      <c r="F2066" s="54">
        <v>41607</v>
      </c>
      <c r="G2066" t="s">
        <v>125</v>
      </c>
      <c r="I2066" t="s">
        <v>5645</v>
      </c>
      <c r="J2066" t="s">
        <v>132</v>
      </c>
      <c r="K2066" t="s">
        <v>5646</v>
      </c>
      <c r="L2066" t="s">
        <v>5647</v>
      </c>
      <c r="M2066" t="s">
        <v>5648</v>
      </c>
      <c r="N2066" t="s">
        <v>85</v>
      </c>
      <c r="O2066" t="s">
        <v>85</v>
      </c>
      <c r="P2066">
        <v>2200.81</v>
      </c>
      <c r="Q2066" t="s">
        <v>5649</v>
      </c>
      <c r="R2066" t="s">
        <v>75</v>
      </c>
      <c r="W2066" t="s">
        <v>10729</v>
      </c>
      <c r="X2066" t="s">
        <v>85</v>
      </c>
    </row>
    <row r="2067" spans="1:24">
      <c r="A2067" t="s">
        <v>9</v>
      </c>
      <c r="B2067" t="s">
        <v>14</v>
      </c>
      <c r="C2067" t="s">
        <v>14</v>
      </c>
      <c r="D2067" t="s">
        <v>117</v>
      </c>
      <c r="E2067" t="s">
        <v>118</v>
      </c>
      <c r="F2067" s="54">
        <v>41598</v>
      </c>
      <c r="G2067" t="s">
        <v>72</v>
      </c>
      <c r="I2067" t="s">
        <v>2184</v>
      </c>
      <c r="J2067" t="s">
        <v>132</v>
      </c>
      <c r="K2067" t="s">
        <v>2185</v>
      </c>
      <c r="L2067" t="s">
        <v>2186</v>
      </c>
      <c r="M2067" t="s">
        <v>2187</v>
      </c>
      <c r="N2067" t="s">
        <v>85</v>
      </c>
      <c r="O2067" t="s">
        <v>85</v>
      </c>
      <c r="P2067">
        <v>4810</v>
      </c>
      <c r="Q2067" t="s">
        <v>2188</v>
      </c>
      <c r="R2067" t="s">
        <v>75</v>
      </c>
      <c r="S2067" t="s">
        <v>170</v>
      </c>
      <c r="T2067" t="s">
        <v>171</v>
      </c>
      <c r="U2067" t="s">
        <v>321</v>
      </c>
      <c r="V2067" t="s">
        <v>321</v>
      </c>
      <c r="W2067" t="s">
        <v>10729</v>
      </c>
      <c r="X2067" t="s">
        <v>85</v>
      </c>
    </row>
    <row r="2068" spans="1:24">
      <c r="A2068" t="s">
        <v>9</v>
      </c>
      <c r="B2068" t="s">
        <v>10</v>
      </c>
      <c r="C2068" t="s">
        <v>437</v>
      </c>
      <c r="D2068" t="s">
        <v>117</v>
      </c>
      <c r="E2068" t="s">
        <v>118</v>
      </c>
      <c r="F2068" s="54">
        <v>41590</v>
      </c>
      <c r="G2068" t="s">
        <v>119</v>
      </c>
      <c r="I2068" t="s">
        <v>789</v>
      </c>
      <c r="J2068" t="s">
        <v>132</v>
      </c>
      <c r="K2068" t="s">
        <v>790</v>
      </c>
      <c r="L2068" t="s">
        <v>440</v>
      </c>
      <c r="M2068" t="s">
        <v>441</v>
      </c>
      <c r="N2068" t="s">
        <v>85</v>
      </c>
      <c r="O2068" t="s">
        <v>85</v>
      </c>
      <c r="P2068">
        <v>19756.27</v>
      </c>
      <c r="Q2068" t="s">
        <v>442</v>
      </c>
      <c r="R2068" t="s">
        <v>75</v>
      </c>
      <c r="W2068" t="s">
        <v>10729</v>
      </c>
      <c r="X2068" t="s">
        <v>85</v>
      </c>
    </row>
    <row r="2069" spans="1:24">
      <c r="A2069" t="s">
        <v>9</v>
      </c>
      <c r="B2069" t="s">
        <v>10</v>
      </c>
      <c r="C2069" t="s">
        <v>791</v>
      </c>
      <c r="D2069" t="s">
        <v>117</v>
      </c>
      <c r="E2069" t="s">
        <v>118</v>
      </c>
      <c r="F2069" s="54">
        <v>41607</v>
      </c>
      <c r="G2069" t="s">
        <v>290</v>
      </c>
      <c r="I2069" t="s">
        <v>5645</v>
      </c>
      <c r="J2069" t="s">
        <v>132</v>
      </c>
      <c r="K2069" t="s">
        <v>5646</v>
      </c>
      <c r="L2069" t="s">
        <v>5647</v>
      </c>
      <c r="M2069" t="s">
        <v>5648</v>
      </c>
      <c r="N2069" t="s">
        <v>85</v>
      </c>
      <c r="O2069" t="s">
        <v>85</v>
      </c>
      <c r="P2069">
        <v>-880.33</v>
      </c>
      <c r="Q2069" t="s">
        <v>5649</v>
      </c>
      <c r="R2069" t="s">
        <v>75</v>
      </c>
      <c r="W2069" t="s">
        <v>10729</v>
      </c>
      <c r="X2069" t="s">
        <v>85</v>
      </c>
    </row>
    <row r="2070" spans="1:24">
      <c r="A2070" t="s">
        <v>9</v>
      </c>
      <c r="B2070" t="s">
        <v>10</v>
      </c>
      <c r="C2070" t="s">
        <v>791</v>
      </c>
      <c r="D2070" t="s">
        <v>117</v>
      </c>
      <c r="E2070" t="s">
        <v>118</v>
      </c>
      <c r="F2070" s="54">
        <v>41607</v>
      </c>
      <c r="G2070" t="s">
        <v>125</v>
      </c>
      <c r="I2070" t="s">
        <v>5645</v>
      </c>
      <c r="J2070" t="s">
        <v>132</v>
      </c>
      <c r="K2070" t="s">
        <v>5646</v>
      </c>
      <c r="L2070" t="s">
        <v>5647</v>
      </c>
      <c r="M2070" t="s">
        <v>5648</v>
      </c>
      <c r="N2070" t="s">
        <v>85</v>
      </c>
      <c r="O2070" t="s">
        <v>85</v>
      </c>
      <c r="P2070">
        <v>769.96</v>
      </c>
      <c r="Q2070" t="s">
        <v>5649</v>
      </c>
      <c r="R2070" t="s">
        <v>75</v>
      </c>
      <c r="W2070" t="s">
        <v>10729</v>
      </c>
      <c r="X2070" t="s">
        <v>85</v>
      </c>
    </row>
    <row r="2071" spans="1:24">
      <c r="A2071" t="s">
        <v>9</v>
      </c>
      <c r="B2071" t="s">
        <v>10</v>
      </c>
      <c r="C2071" t="s">
        <v>791</v>
      </c>
      <c r="D2071" t="s">
        <v>117</v>
      </c>
      <c r="E2071" t="s">
        <v>118</v>
      </c>
      <c r="F2071" s="54">
        <v>41607</v>
      </c>
      <c r="G2071" t="s">
        <v>290</v>
      </c>
      <c r="I2071" t="s">
        <v>5645</v>
      </c>
      <c r="J2071" t="s">
        <v>132</v>
      </c>
      <c r="K2071" t="s">
        <v>5646</v>
      </c>
      <c r="L2071" t="s">
        <v>5647</v>
      </c>
      <c r="M2071" t="s">
        <v>5648</v>
      </c>
      <c r="N2071" t="s">
        <v>85</v>
      </c>
      <c r="O2071" t="s">
        <v>85</v>
      </c>
      <c r="P2071">
        <v>-769.96</v>
      </c>
      <c r="Q2071" t="s">
        <v>5649</v>
      </c>
      <c r="R2071" t="s">
        <v>75</v>
      </c>
      <c r="W2071" t="s">
        <v>10729</v>
      </c>
      <c r="X2071" t="s">
        <v>85</v>
      </c>
    </row>
    <row r="2072" spans="1:24">
      <c r="A2072" t="s">
        <v>9</v>
      </c>
      <c r="B2072" t="s">
        <v>10</v>
      </c>
      <c r="C2072" t="s">
        <v>791</v>
      </c>
      <c r="D2072" t="s">
        <v>117</v>
      </c>
      <c r="E2072" t="s">
        <v>118</v>
      </c>
      <c r="F2072" s="54">
        <v>41607</v>
      </c>
      <c r="G2072" t="s">
        <v>290</v>
      </c>
      <c r="I2072" t="s">
        <v>5645</v>
      </c>
      <c r="J2072" t="s">
        <v>132</v>
      </c>
      <c r="K2072" t="s">
        <v>5646</v>
      </c>
      <c r="L2072" t="s">
        <v>5647</v>
      </c>
      <c r="M2072" t="s">
        <v>5648</v>
      </c>
      <c r="N2072" t="s">
        <v>85</v>
      </c>
      <c r="O2072" t="s">
        <v>85</v>
      </c>
      <c r="P2072">
        <v>-18707.61</v>
      </c>
      <c r="Q2072" t="s">
        <v>5649</v>
      </c>
      <c r="R2072" t="s">
        <v>75</v>
      </c>
      <c r="W2072" t="s">
        <v>10729</v>
      </c>
      <c r="X2072" t="s">
        <v>85</v>
      </c>
    </row>
    <row r="2073" spans="1:24">
      <c r="A2073" t="s">
        <v>9</v>
      </c>
      <c r="B2073" t="s">
        <v>14</v>
      </c>
      <c r="C2073" t="s">
        <v>14</v>
      </c>
      <c r="D2073" t="s">
        <v>117</v>
      </c>
      <c r="E2073" t="s">
        <v>118</v>
      </c>
      <c r="F2073" s="54">
        <v>41598</v>
      </c>
      <c r="G2073" t="s">
        <v>72</v>
      </c>
      <c r="I2073" t="s">
        <v>2211</v>
      </c>
      <c r="J2073" t="s">
        <v>132</v>
      </c>
      <c r="K2073" t="s">
        <v>2212</v>
      </c>
      <c r="L2073" t="s">
        <v>2213</v>
      </c>
      <c r="M2073" t="s">
        <v>2214</v>
      </c>
      <c r="N2073" t="s">
        <v>85</v>
      </c>
      <c r="O2073" t="s">
        <v>85</v>
      </c>
      <c r="P2073">
        <v>4545.78</v>
      </c>
      <c r="Q2073" t="s">
        <v>2215</v>
      </c>
      <c r="R2073" t="s">
        <v>75</v>
      </c>
      <c r="S2073" t="s">
        <v>170</v>
      </c>
      <c r="T2073" t="s">
        <v>436</v>
      </c>
      <c r="U2073" t="s">
        <v>202</v>
      </c>
      <c r="V2073" t="s">
        <v>202</v>
      </c>
      <c r="W2073" t="s">
        <v>10729</v>
      </c>
      <c r="X2073" t="s">
        <v>85</v>
      </c>
    </row>
    <row r="2074" spans="1:24">
      <c r="A2074" t="s">
        <v>9</v>
      </c>
      <c r="B2074" t="s">
        <v>14</v>
      </c>
      <c r="C2074" t="s">
        <v>14</v>
      </c>
      <c r="D2074" t="s">
        <v>117</v>
      </c>
      <c r="E2074" t="s">
        <v>118</v>
      </c>
      <c r="F2074" s="54">
        <v>41598</v>
      </c>
      <c r="G2074" t="s">
        <v>72</v>
      </c>
      <c r="I2074" t="s">
        <v>2216</v>
      </c>
      <c r="J2074" t="s">
        <v>132</v>
      </c>
      <c r="K2074" t="s">
        <v>2217</v>
      </c>
      <c r="L2074" t="s">
        <v>2213</v>
      </c>
      <c r="M2074" t="s">
        <v>2214</v>
      </c>
      <c r="N2074" t="s">
        <v>85</v>
      </c>
      <c r="O2074" t="s">
        <v>85</v>
      </c>
      <c r="P2074">
        <v>3906</v>
      </c>
      <c r="Q2074" t="s">
        <v>2218</v>
      </c>
      <c r="R2074" t="s">
        <v>75</v>
      </c>
      <c r="S2074" t="s">
        <v>170</v>
      </c>
      <c r="T2074" t="s">
        <v>436</v>
      </c>
      <c r="U2074" t="s">
        <v>202</v>
      </c>
      <c r="V2074" t="s">
        <v>202</v>
      </c>
      <c r="W2074" t="s">
        <v>10729</v>
      </c>
      <c r="X2074" t="s">
        <v>85</v>
      </c>
    </row>
    <row r="2075" spans="1:24">
      <c r="A2075" t="s">
        <v>9</v>
      </c>
      <c r="B2075" t="s">
        <v>14</v>
      </c>
      <c r="C2075" t="s">
        <v>14</v>
      </c>
      <c r="D2075" t="s">
        <v>117</v>
      </c>
      <c r="E2075" t="s">
        <v>118</v>
      </c>
      <c r="F2075" s="54">
        <v>41598</v>
      </c>
      <c r="G2075" t="s">
        <v>72</v>
      </c>
      <c r="I2075" t="s">
        <v>2203</v>
      </c>
      <c r="J2075" t="s">
        <v>132</v>
      </c>
      <c r="K2075" t="s">
        <v>2204</v>
      </c>
      <c r="L2075" t="s">
        <v>2205</v>
      </c>
      <c r="M2075" t="s">
        <v>2206</v>
      </c>
      <c r="N2075" t="s">
        <v>85</v>
      </c>
      <c r="O2075" t="s">
        <v>85</v>
      </c>
      <c r="P2075">
        <v>1593.2</v>
      </c>
      <c r="Q2075" t="s">
        <v>2207</v>
      </c>
      <c r="R2075" t="s">
        <v>75</v>
      </c>
      <c r="W2075" t="s">
        <v>10729</v>
      </c>
      <c r="X2075" t="s">
        <v>85</v>
      </c>
    </row>
    <row r="2076" spans="1:24">
      <c r="A2076" t="s">
        <v>9</v>
      </c>
      <c r="B2076" t="s">
        <v>14</v>
      </c>
      <c r="C2076" t="s">
        <v>14</v>
      </c>
      <c r="D2076" t="s">
        <v>117</v>
      </c>
      <c r="E2076" t="s">
        <v>118</v>
      </c>
      <c r="F2076" s="54">
        <v>41598</v>
      </c>
      <c r="G2076" t="s">
        <v>72</v>
      </c>
      <c r="H2076" t="s">
        <v>2197</v>
      </c>
      <c r="I2076" t="s">
        <v>2198</v>
      </c>
      <c r="J2076" t="s">
        <v>132</v>
      </c>
      <c r="K2076" t="s">
        <v>2199</v>
      </c>
      <c r="L2076" t="s">
        <v>2200</v>
      </c>
      <c r="M2076" t="s">
        <v>2201</v>
      </c>
      <c r="N2076" t="s">
        <v>85</v>
      </c>
      <c r="O2076" t="s">
        <v>85</v>
      </c>
      <c r="P2076">
        <v>3330</v>
      </c>
      <c r="Q2076" t="s">
        <v>2202</v>
      </c>
      <c r="R2076" t="s">
        <v>75</v>
      </c>
      <c r="S2076" t="s">
        <v>170</v>
      </c>
      <c r="T2076" t="s">
        <v>187</v>
      </c>
      <c r="U2076" t="s">
        <v>202</v>
      </c>
      <c r="V2076" t="s">
        <v>202</v>
      </c>
      <c r="W2076" t="s">
        <v>10729</v>
      </c>
      <c r="X2076" t="s">
        <v>85</v>
      </c>
    </row>
    <row r="2077" spans="1:24">
      <c r="A2077" t="s">
        <v>9</v>
      </c>
      <c r="B2077" t="s">
        <v>14</v>
      </c>
      <c r="C2077" t="s">
        <v>14</v>
      </c>
      <c r="D2077" t="s">
        <v>117</v>
      </c>
      <c r="E2077" t="s">
        <v>118</v>
      </c>
      <c r="F2077" s="54">
        <v>41598</v>
      </c>
      <c r="G2077" t="s">
        <v>290</v>
      </c>
      <c r="H2077" t="s">
        <v>2285</v>
      </c>
      <c r="I2077" t="s">
        <v>2286</v>
      </c>
      <c r="J2077" t="s">
        <v>132</v>
      </c>
      <c r="K2077" t="s">
        <v>2287</v>
      </c>
      <c r="L2077" t="s">
        <v>2288</v>
      </c>
      <c r="M2077" t="s">
        <v>2289</v>
      </c>
      <c r="N2077" t="s">
        <v>85</v>
      </c>
      <c r="O2077" t="s">
        <v>85</v>
      </c>
      <c r="P2077">
        <v>8600</v>
      </c>
      <c r="Q2077" t="s">
        <v>2290</v>
      </c>
      <c r="R2077" t="s">
        <v>75</v>
      </c>
      <c r="S2077" t="s">
        <v>155</v>
      </c>
      <c r="T2077" t="s">
        <v>201</v>
      </c>
      <c r="U2077" t="s">
        <v>157</v>
      </c>
      <c r="V2077" t="s">
        <v>157</v>
      </c>
      <c r="W2077" t="s">
        <v>10729</v>
      </c>
      <c r="X2077" t="s">
        <v>85</v>
      </c>
    </row>
    <row r="2078" spans="1:24">
      <c r="A2078" t="s">
        <v>9</v>
      </c>
      <c r="B2078" t="s">
        <v>14</v>
      </c>
      <c r="C2078" t="s">
        <v>14</v>
      </c>
      <c r="D2078" t="s">
        <v>117</v>
      </c>
      <c r="E2078" t="s">
        <v>118</v>
      </c>
      <c r="F2078" s="54">
        <v>41598</v>
      </c>
      <c r="G2078" t="s">
        <v>290</v>
      </c>
      <c r="H2078" t="s">
        <v>2285</v>
      </c>
      <c r="I2078" t="s">
        <v>2286</v>
      </c>
      <c r="J2078" t="s">
        <v>132</v>
      </c>
      <c r="K2078" t="s">
        <v>2287</v>
      </c>
      <c r="L2078" t="s">
        <v>2288</v>
      </c>
      <c r="M2078" t="s">
        <v>2289</v>
      </c>
      <c r="N2078" t="s">
        <v>85</v>
      </c>
      <c r="O2078" t="s">
        <v>85</v>
      </c>
      <c r="P2078">
        <v>43000</v>
      </c>
      <c r="Q2078" t="s">
        <v>2290</v>
      </c>
      <c r="R2078" t="s">
        <v>75</v>
      </c>
      <c r="S2078" t="s">
        <v>155</v>
      </c>
      <c r="T2078" t="s">
        <v>201</v>
      </c>
      <c r="U2078" t="s">
        <v>157</v>
      </c>
      <c r="V2078" t="s">
        <v>157</v>
      </c>
      <c r="W2078" t="s">
        <v>10729</v>
      </c>
      <c r="X2078" t="s">
        <v>85</v>
      </c>
    </row>
    <row r="2079" spans="1:24">
      <c r="A2079" t="s">
        <v>9</v>
      </c>
      <c r="B2079" t="s">
        <v>14</v>
      </c>
      <c r="C2079" t="s">
        <v>14</v>
      </c>
      <c r="D2079" t="s">
        <v>117</v>
      </c>
      <c r="E2079" t="s">
        <v>118</v>
      </c>
      <c r="F2079" s="54">
        <v>41598</v>
      </c>
      <c r="G2079" t="s">
        <v>290</v>
      </c>
      <c r="H2079" t="s">
        <v>2285</v>
      </c>
      <c r="I2079" t="s">
        <v>2286</v>
      </c>
      <c r="J2079" t="s">
        <v>132</v>
      </c>
      <c r="K2079" t="s">
        <v>2287</v>
      </c>
      <c r="L2079" t="s">
        <v>2288</v>
      </c>
      <c r="M2079" t="s">
        <v>2289</v>
      </c>
      <c r="N2079" t="s">
        <v>85</v>
      </c>
      <c r="O2079" t="s">
        <v>85</v>
      </c>
      <c r="P2079">
        <v>600.95000000000005</v>
      </c>
      <c r="Q2079" t="s">
        <v>2290</v>
      </c>
      <c r="R2079" t="s">
        <v>75</v>
      </c>
      <c r="S2079" t="s">
        <v>155</v>
      </c>
      <c r="T2079" t="s">
        <v>201</v>
      </c>
      <c r="U2079" t="s">
        <v>157</v>
      </c>
      <c r="V2079" t="s">
        <v>157</v>
      </c>
      <c r="W2079" t="s">
        <v>10729</v>
      </c>
      <c r="X2079" t="s">
        <v>85</v>
      </c>
    </row>
    <row r="2080" spans="1:24">
      <c r="A2080" t="s">
        <v>9</v>
      </c>
      <c r="B2080" t="s">
        <v>14</v>
      </c>
      <c r="C2080" t="s">
        <v>14</v>
      </c>
      <c r="D2080" t="s">
        <v>117</v>
      </c>
      <c r="E2080" t="s">
        <v>118</v>
      </c>
      <c r="F2080" s="54">
        <v>41598</v>
      </c>
      <c r="G2080" t="s">
        <v>290</v>
      </c>
      <c r="H2080" t="s">
        <v>2285</v>
      </c>
      <c r="I2080" t="s">
        <v>2286</v>
      </c>
      <c r="J2080" t="s">
        <v>132</v>
      </c>
      <c r="K2080" t="s">
        <v>2287</v>
      </c>
      <c r="L2080" t="s">
        <v>2288</v>
      </c>
      <c r="M2080" t="s">
        <v>2289</v>
      </c>
      <c r="N2080" t="s">
        <v>85</v>
      </c>
      <c r="O2080" t="s">
        <v>85</v>
      </c>
      <c r="P2080">
        <v>600.95000000000005</v>
      </c>
      <c r="Q2080" t="s">
        <v>2290</v>
      </c>
      <c r="R2080" t="s">
        <v>75</v>
      </c>
      <c r="S2080" t="s">
        <v>155</v>
      </c>
      <c r="T2080" t="s">
        <v>201</v>
      </c>
      <c r="U2080" t="s">
        <v>157</v>
      </c>
      <c r="V2080" t="s">
        <v>157</v>
      </c>
      <c r="W2080" t="s">
        <v>10729</v>
      </c>
      <c r="X2080" t="s">
        <v>85</v>
      </c>
    </row>
    <row r="2081" spans="1:24">
      <c r="A2081" t="s">
        <v>9</v>
      </c>
      <c r="B2081" t="s">
        <v>10</v>
      </c>
      <c r="C2081" t="s">
        <v>791</v>
      </c>
      <c r="D2081" t="s">
        <v>117</v>
      </c>
      <c r="E2081" t="s">
        <v>118</v>
      </c>
      <c r="F2081" s="54">
        <v>41607</v>
      </c>
      <c r="G2081" t="s">
        <v>125</v>
      </c>
      <c r="I2081" t="s">
        <v>5645</v>
      </c>
      <c r="J2081" t="s">
        <v>132</v>
      </c>
      <c r="K2081" t="s">
        <v>5646</v>
      </c>
      <c r="L2081" t="s">
        <v>5647</v>
      </c>
      <c r="M2081" t="s">
        <v>5648</v>
      </c>
      <c r="N2081" t="s">
        <v>85</v>
      </c>
      <c r="O2081" t="s">
        <v>85</v>
      </c>
      <c r="P2081">
        <v>352.12</v>
      </c>
      <c r="Q2081" t="s">
        <v>5649</v>
      </c>
      <c r="R2081" t="s">
        <v>75</v>
      </c>
      <c r="W2081" t="s">
        <v>10729</v>
      </c>
      <c r="X2081" t="s">
        <v>85</v>
      </c>
    </row>
    <row r="2082" spans="1:24">
      <c r="A2082" t="s">
        <v>9</v>
      </c>
      <c r="B2082" t="s">
        <v>14</v>
      </c>
      <c r="C2082" t="s">
        <v>14</v>
      </c>
      <c r="D2082" t="s">
        <v>117</v>
      </c>
      <c r="E2082" t="s">
        <v>118</v>
      </c>
      <c r="F2082" s="54">
        <v>41598</v>
      </c>
      <c r="G2082" t="s">
        <v>290</v>
      </c>
      <c r="H2082" t="s">
        <v>2285</v>
      </c>
      <c r="I2082" t="s">
        <v>2286</v>
      </c>
      <c r="J2082" t="s">
        <v>132</v>
      </c>
      <c r="K2082" t="s">
        <v>2287</v>
      </c>
      <c r="L2082" t="s">
        <v>2288</v>
      </c>
      <c r="M2082" t="s">
        <v>2289</v>
      </c>
      <c r="N2082" t="s">
        <v>85</v>
      </c>
      <c r="O2082" t="s">
        <v>85</v>
      </c>
      <c r="P2082">
        <v>600.95000000000005</v>
      </c>
      <c r="Q2082" t="s">
        <v>2290</v>
      </c>
      <c r="R2082" t="s">
        <v>75</v>
      </c>
      <c r="S2082" t="s">
        <v>155</v>
      </c>
      <c r="T2082" t="s">
        <v>201</v>
      </c>
      <c r="U2082" t="s">
        <v>157</v>
      </c>
      <c r="V2082" t="s">
        <v>157</v>
      </c>
      <c r="W2082" t="s">
        <v>10729</v>
      </c>
      <c r="X2082" t="s">
        <v>85</v>
      </c>
    </row>
    <row r="2083" spans="1:24">
      <c r="A2083" t="s">
        <v>9</v>
      </c>
      <c r="B2083" t="s">
        <v>10</v>
      </c>
      <c r="C2083" t="s">
        <v>791</v>
      </c>
      <c r="D2083" t="s">
        <v>117</v>
      </c>
      <c r="E2083" t="s">
        <v>118</v>
      </c>
      <c r="F2083" s="54">
        <v>41607</v>
      </c>
      <c r="G2083" t="s">
        <v>72</v>
      </c>
      <c r="H2083" t="s">
        <v>792</v>
      </c>
      <c r="I2083" t="s">
        <v>2085</v>
      </c>
      <c r="J2083" t="s">
        <v>132</v>
      </c>
      <c r="K2083" t="s">
        <v>2086</v>
      </c>
      <c r="L2083" t="s">
        <v>795</v>
      </c>
      <c r="M2083" t="s">
        <v>796</v>
      </c>
      <c r="N2083" t="s">
        <v>85</v>
      </c>
      <c r="O2083" t="s">
        <v>85</v>
      </c>
      <c r="P2083">
        <v>1.2</v>
      </c>
      <c r="Q2083" t="s">
        <v>2087</v>
      </c>
      <c r="R2083" t="s">
        <v>75</v>
      </c>
      <c r="W2083" t="s">
        <v>10730</v>
      </c>
      <c r="X2083" t="s">
        <v>85</v>
      </c>
    </row>
    <row r="2084" spans="1:24">
      <c r="A2084" t="s">
        <v>9</v>
      </c>
      <c r="B2084" t="s">
        <v>14</v>
      </c>
      <c r="C2084" t="s">
        <v>14</v>
      </c>
      <c r="D2084" t="s">
        <v>117</v>
      </c>
      <c r="E2084" t="s">
        <v>118</v>
      </c>
      <c r="F2084" s="54">
        <v>41579</v>
      </c>
      <c r="G2084" t="s">
        <v>290</v>
      </c>
      <c r="H2084" t="s">
        <v>999</v>
      </c>
      <c r="I2084" t="s">
        <v>1000</v>
      </c>
      <c r="J2084" t="s">
        <v>132</v>
      </c>
      <c r="K2084" t="s">
        <v>1001</v>
      </c>
      <c r="L2084" t="s">
        <v>1002</v>
      </c>
      <c r="M2084" t="s">
        <v>1003</v>
      </c>
      <c r="N2084" t="s">
        <v>85</v>
      </c>
      <c r="O2084" t="s">
        <v>199</v>
      </c>
      <c r="P2084">
        <v>18.640000000000022</v>
      </c>
      <c r="Q2084" t="s">
        <v>1005</v>
      </c>
      <c r="R2084" t="s">
        <v>75</v>
      </c>
      <c r="S2084" t="s">
        <v>170</v>
      </c>
      <c r="T2084" t="s">
        <v>178</v>
      </c>
      <c r="U2084" t="s">
        <v>179</v>
      </c>
      <c r="V2084" t="s">
        <v>180</v>
      </c>
      <c r="W2084" t="s">
        <v>10731</v>
      </c>
      <c r="X2084" t="s">
        <v>10739</v>
      </c>
    </row>
    <row r="2085" spans="1:24">
      <c r="A2085" t="s">
        <v>9</v>
      </c>
      <c r="B2085" t="s">
        <v>10</v>
      </c>
      <c r="C2085" t="s">
        <v>791</v>
      </c>
      <c r="D2085" t="s">
        <v>117</v>
      </c>
      <c r="E2085" t="s">
        <v>118</v>
      </c>
      <c r="F2085" s="54">
        <v>41607</v>
      </c>
      <c r="G2085" t="s">
        <v>72</v>
      </c>
      <c r="H2085" t="s">
        <v>792</v>
      </c>
      <c r="I2085" t="s">
        <v>2085</v>
      </c>
      <c r="J2085" t="s">
        <v>132</v>
      </c>
      <c r="K2085" t="s">
        <v>2086</v>
      </c>
      <c r="L2085" t="s">
        <v>795</v>
      </c>
      <c r="M2085" t="s">
        <v>796</v>
      </c>
      <c r="N2085" t="s">
        <v>85</v>
      </c>
      <c r="O2085" t="s">
        <v>85</v>
      </c>
      <c r="P2085">
        <v>-1.96</v>
      </c>
      <c r="Q2085" t="s">
        <v>2087</v>
      </c>
      <c r="R2085" t="s">
        <v>75</v>
      </c>
      <c r="W2085" t="s">
        <v>10730</v>
      </c>
      <c r="X2085" t="s">
        <v>85</v>
      </c>
    </row>
    <row r="2086" spans="1:24">
      <c r="A2086" t="s">
        <v>9</v>
      </c>
      <c r="B2086" t="s">
        <v>14</v>
      </c>
      <c r="C2086" t="s">
        <v>14</v>
      </c>
      <c r="D2086" t="s">
        <v>117</v>
      </c>
      <c r="E2086" t="s">
        <v>118</v>
      </c>
      <c r="F2086" s="54">
        <v>41591</v>
      </c>
      <c r="G2086" t="s">
        <v>72</v>
      </c>
      <c r="I2086" t="s">
        <v>656</v>
      </c>
      <c r="J2086" t="s">
        <v>132</v>
      </c>
      <c r="K2086" t="s">
        <v>657</v>
      </c>
      <c r="L2086" t="s">
        <v>658</v>
      </c>
      <c r="M2086" t="s">
        <v>659</v>
      </c>
      <c r="N2086" t="s">
        <v>85</v>
      </c>
      <c r="O2086" t="s">
        <v>85</v>
      </c>
      <c r="P2086">
        <v>9900.6</v>
      </c>
      <c r="Q2086" t="s">
        <v>660</v>
      </c>
      <c r="R2086" t="s">
        <v>75</v>
      </c>
      <c r="S2086" t="s">
        <v>215</v>
      </c>
      <c r="T2086" t="s">
        <v>661</v>
      </c>
      <c r="U2086" t="s">
        <v>179</v>
      </c>
      <c r="V2086" t="s">
        <v>179</v>
      </c>
      <c r="W2086" t="s">
        <v>10729</v>
      </c>
      <c r="X2086" t="s">
        <v>85</v>
      </c>
    </row>
    <row r="2087" spans="1:24">
      <c r="A2087" t="s">
        <v>9</v>
      </c>
      <c r="B2087" t="s">
        <v>14</v>
      </c>
      <c r="C2087" t="s">
        <v>14</v>
      </c>
      <c r="D2087" t="s">
        <v>117</v>
      </c>
      <c r="E2087" t="s">
        <v>118</v>
      </c>
      <c r="F2087" s="54">
        <v>41597</v>
      </c>
      <c r="G2087" t="s">
        <v>125</v>
      </c>
      <c r="H2087" t="s">
        <v>208</v>
      </c>
      <c r="I2087" t="s">
        <v>428</v>
      </c>
      <c r="J2087" t="s">
        <v>132</v>
      </c>
      <c r="K2087" t="s">
        <v>429</v>
      </c>
      <c r="L2087" t="s">
        <v>211</v>
      </c>
      <c r="M2087" t="s">
        <v>212</v>
      </c>
      <c r="N2087" t="s">
        <v>85</v>
      </c>
      <c r="O2087" t="s">
        <v>85</v>
      </c>
      <c r="P2087">
        <v>-935.85</v>
      </c>
      <c r="Q2087" t="s">
        <v>430</v>
      </c>
      <c r="R2087" t="s">
        <v>75</v>
      </c>
      <c r="S2087" t="s">
        <v>215</v>
      </c>
      <c r="T2087" t="s">
        <v>216</v>
      </c>
      <c r="U2087" t="s">
        <v>179</v>
      </c>
      <c r="V2087" t="s">
        <v>179</v>
      </c>
      <c r="W2087" t="s">
        <v>10729</v>
      </c>
      <c r="X2087" t="s">
        <v>85</v>
      </c>
    </row>
    <row r="2088" spans="1:24">
      <c r="A2088" t="s">
        <v>9</v>
      </c>
      <c r="B2088" t="s">
        <v>14</v>
      </c>
      <c r="C2088" t="s">
        <v>14</v>
      </c>
      <c r="D2088" t="s">
        <v>117</v>
      </c>
      <c r="E2088" t="s">
        <v>118</v>
      </c>
      <c r="F2088" s="54">
        <v>41596</v>
      </c>
      <c r="G2088" t="s">
        <v>125</v>
      </c>
      <c r="H2088" t="s">
        <v>1227</v>
      </c>
      <c r="I2088" t="s">
        <v>2154</v>
      </c>
      <c r="J2088" t="s">
        <v>132</v>
      </c>
      <c r="K2088" t="s">
        <v>2155</v>
      </c>
      <c r="L2088" t="s">
        <v>2151</v>
      </c>
      <c r="M2088" t="s">
        <v>2152</v>
      </c>
      <c r="N2088" t="s">
        <v>85</v>
      </c>
      <c r="O2088" t="s">
        <v>85</v>
      </c>
      <c r="P2088">
        <v>46176</v>
      </c>
      <c r="Q2088" t="s">
        <v>2156</v>
      </c>
      <c r="R2088" t="s">
        <v>75</v>
      </c>
      <c r="S2088" t="s">
        <v>155</v>
      </c>
      <c r="T2088" t="s">
        <v>379</v>
      </c>
      <c r="U2088" t="s">
        <v>202</v>
      </c>
      <c r="V2088" t="s">
        <v>202</v>
      </c>
      <c r="W2088" t="s">
        <v>10729</v>
      </c>
      <c r="X2088" t="s">
        <v>85</v>
      </c>
    </row>
    <row r="2089" spans="1:24">
      <c r="A2089" t="s">
        <v>3</v>
      </c>
      <c r="B2089" t="s">
        <v>112</v>
      </c>
      <c r="C2089" t="s">
        <v>269</v>
      </c>
      <c r="D2089" t="s">
        <v>117</v>
      </c>
      <c r="E2089" t="s">
        <v>118</v>
      </c>
      <c r="F2089" s="54">
        <v>41606</v>
      </c>
      <c r="G2089" t="s">
        <v>72</v>
      </c>
      <c r="H2089" t="s">
        <v>2270</v>
      </c>
      <c r="I2089" t="s">
        <v>3291</v>
      </c>
      <c r="J2089" t="s">
        <v>73</v>
      </c>
      <c r="K2089" t="s">
        <v>3292</v>
      </c>
      <c r="L2089" t="s">
        <v>2273</v>
      </c>
      <c r="M2089" t="s">
        <v>2274</v>
      </c>
      <c r="N2089" t="s">
        <v>85</v>
      </c>
      <c r="O2089" t="s">
        <v>85</v>
      </c>
      <c r="P2089">
        <v>103.9967</v>
      </c>
      <c r="Q2089" t="s">
        <v>3293</v>
      </c>
      <c r="R2089" t="s">
        <v>75</v>
      </c>
      <c r="W2089" t="s">
        <v>10729</v>
      </c>
      <c r="X2089" t="s">
        <v>10737</v>
      </c>
    </row>
    <row r="2090" spans="1:24">
      <c r="A2090" t="s">
        <v>3</v>
      </c>
      <c r="B2090" t="s">
        <v>112</v>
      </c>
      <c r="C2090" t="s">
        <v>269</v>
      </c>
      <c r="D2090" t="s">
        <v>117</v>
      </c>
      <c r="E2090" t="s">
        <v>118</v>
      </c>
      <c r="F2090" s="54">
        <v>41606</v>
      </c>
      <c r="G2090" t="s">
        <v>119</v>
      </c>
      <c r="H2090" t="s">
        <v>4404</v>
      </c>
      <c r="I2090" t="s">
        <v>4496</v>
      </c>
      <c r="J2090" t="s">
        <v>73</v>
      </c>
      <c r="K2090" t="s">
        <v>4497</v>
      </c>
      <c r="L2090" t="s">
        <v>4575</v>
      </c>
      <c r="M2090" t="s">
        <v>4576</v>
      </c>
      <c r="N2090" t="s">
        <v>85</v>
      </c>
      <c r="O2090" t="s">
        <v>85</v>
      </c>
      <c r="P2090">
        <v>1403.2627</v>
      </c>
      <c r="Q2090" t="s">
        <v>4498</v>
      </c>
      <c r="R2090" t="s">
        <v>75</v>
      </c>
      <c r="W2090" t="s">
        <v>10729</v>
      </c>
      <c r="X2090" t="s">
        <v>85</v>
      </c>
    </row>
    <row r="2091" spans="1:24">
      <c r="A2091" t="s">
        <v>3</v>
      </c>
      <c r="B2091" t="s">
        <v>8</v>
      </c>
      <c r="C2091" t="s">
        <v>392</v>
      </c>
      <c r="D2091" t="s">
        <v>117</v>
      </c>
      <c r="E2091" t="s">
        <v>118</v>
      </c>
      <c r="F2091" s="54">
        <v>41606</v>
      </c>
      <c r="G2091" t="s">
        <v>290</v>
      </c>
      <c r="I2091" t="s">
        <v>3305</v>
      </c>
      <c r="J2091" t="s">
        <v>73</v>
      </c>
      <c r="K2091" t="s">
        <v>3306</v>
      </c>
      <c r="L2091" t="s">
        <v>238</v>
      </c>
      <c r="M2091" t="s">
        <v>76</v>
      </c>
      <c r="N2091" t="s">
        <v>85</v>
      </c>
      <c r="O2091" t="s">
        <v>85</v>
      </c>
      <c r="P2091">
        <v>52910.400000000001</v>
      </c>
      <c r="Q2091" t="s">
        <v>3307</v>
      </c>
      <c r="R2091" t="s">
        <v>75</v>
      </c>
      <c r="W2091" t="s">
        <v>10729</v>
      </c>
      <c r="X2091" t="s">
        <v>10737</v>
      </c>
    </row>
    <row r="2092" spans="1:24">
      <c r="A2092" t="s">
        <v>9</v>
      </c>
      <c r="B2092" t="s">
        <v>14</v>
      </c>
      <c r="C2092" t="s">
        <v>14</v>
      </c>
      <c r="D2092" t="s">
        <v>117</v>
      </c>
      <c r="E2092" t="s">
        <v>118</v>
      </c>
      <c r="F2092" s="54">
        <v>41598</v>
      </c>
      <c r="G2092" t="s">
        <v>72</v>
      </c>
      <c r="H2092" t="s">
        <v>2197</v>
      </c>
      <c r="I2092" t="s">
        <v>2198</v>
      </c>
      <c r="J2092" t="s">
        <v>132</v>
      </c>
      <c r="K2092" t="s">
        <v>2199</v>
      </c>
      <c r="L2092" t="s">
        <v>2200</v>
      </c>
      <c r="M2092" t="s">
        <v>2201</v>
      </c>
      <c r="N2092" t="s">
        <v>85</v>
      </c>
      <c r="O2092" t="s">
        <v>85</v>
      </c>
      <c r="P2092">
        <v>1836</v>
      </c>
      <c r="Q2092" t="s">
        <v>2202</v>
      </c>
      <c r="R2092" t="s">
        <v>75</v>
      </c>
      <c r="S2092" t="s">
        <v>170</v>
      </c>
      <c r="T2092" t="s">
        <v>187</v>
      </c>
      <c r="U2092" t="s">
        <v>202</v>
      </c>
      <c r="V2092" t="s">
        <v>202</v>
      </c>
      <c r="W2092" t="s">
        <v>10729</v>
      </c>
      <c r="X2092" t="s">
        <v>85</v>
      </c>
    </row>
    <row r="2093" spans="1:24">
      <c r="A2093" t="s">
        <v>9</v>
      </c>
      <c r="B2093" t="s">
        <v>14</v>
      </c>
      <c r="C2093" t="s">
        <v>14</v>
      </c>
      <c r="D2093" t="s">
        <v>117</v>
      </c>
      <c r="E2093" t="s">
        <v>118</v>
      </c>
      <c r="F2093" s="54">
        <v>41597</v>
      </c>
      <c r="G2093" t="s">
        <v>119</v>
      </c>
      <c r="H2093" t="s">
        <v>443</v>
      </c>
      <c r="I2093" t="s">
        <v>2311</v>
      </c>
      <c r="J2093" t="s">
        <v>132</v>
      </c>
      <c r="K2093" t="s">
        <v>445</v>
      </c>
      <c r="L2093" t="s">
        <v>446</v>
      </c>
      <c r="M2093" t="s">
        <v>447</v>
      </c>
      <c r="N2093" t="s">
        <v>85</v>
      </c>
      <c r="O2093" t="s">
        <v>199</v>
      </c>
      <c r="P2093">
        <v>4641.72</v>
      </c>
      <c r="Q2093" t="s">
        <v>448</v>
      </c>
      <c r="R2093" t="s">
        <v>75</v>
      </c>
      <c r="S2093" t="s">
        <v>155</v>
      </c>
      <c r="T2093" t="s">
        <v>449</v>
      </c>
      <c r="U2093" t="s">
        <v>450</v>
      </c>
      <c r="V2093" t="s">
        <v>451</v>
      </c>
      <c r="W2093" t="s">
        <v>10731</v>
      </c>
      <c r="X2093" t="s">
        <v>10739</v>
      </c>
    </row>
    <row r="2094" spans="1:24">
      <c r="A2094" t="s">
        <v>9</v>
      </c>
      <c r="B2094" t="s">
        <v>14</v>
      </c>
      <c r="C2094" t="s">
        <v>14</v>
      </c>
      <c r="D2094" t="s">
        <v>117</v>
      </c>
      <c r="E2094" t="s">
        <v>118</v>
      </c>
      <c r="F2094" s="54">
        <v>41598</v>
      </c>
      <c r="G2094" t="s">
        <v>72</v>
      </c>
      <c r="H2094" t="s">
        <v>2197</v>
      </c>
      <c r="I2094" t="s">
        <v>2198</v>
      </c>
      <c r="J2094" t="s">
        <v>132</v>
      </c>
      <c r="K2094" t="s">
        <v>2199</v>
      </c>
      <c r="L2094" t="s">
        <v>2200</v>
      </c>
      <c r="M2094" t="s">
        <v>2201</v>
      </c>
      <c r="N2094" t="s">
        <v>85</v>
      </c>
      <c r="O2094" t="s">
        <v>85</v>
      </c>
      <c r="P2094">
        <v>3366</v>
      </c>
      <c r="Q2094" t="s">
        <v>2202</v>
      </c>
      <c r="R2094" t="s">
        <v>75</v>
      </c>
      <c r="S2094" t="s">
        <v>170</v>
      </c>
      <c r="T2094" t="s">
        <v>187</v>
      </c>
      <c r="U2094" t="s">
        <v>202</v>
      </c>
      <c r="V2094" t="s">
        <v>202</v>
      </c>
      <c r="W2094" t="s">
        <v>10729</v>
      </c>
      <c r="X2094" t="s">
        <v>85</v>
      </c>
    </row>
    <row r="2095" spans="1:24">
      <c r="A2095" t="s">
        <v>9</v>
      </c>
      <c r="B2095" t="s">
        <v>14</v>
      </c>
      <c r="C2095" t="s">
        <v>14</v>
      </c>
      <c r="D2095" t="s">
        <v>117</v>
      </c>
      <c r="E2095" t="s">
        <v>118</v>
      </c>
      <c r="F2095" s="54">
        <v>41597</v>
      </c>
      <c r="G2095" t="s">
        <v>290</v>
      </c>
      <c r="H2095" t="s">
        <v>443</v>
      </c>
      <c r="I2095" t="s">
        <v>2311</v>
      </c>
      <c r="J2095" t="s">
        <v>132</v>
      </c>
      <c r="K2095" t="s">
        <v>445</v>
      </c>
      <c r="L2095" t="s">
        <v>446</v>
      </c>
      <c r="M2095" t="s">
        <v>447</v>
      </c>
      <c r="N2095" t="s">
        <v>85</v>
      </c>
      <c r="O2095" t="s">
        <v>199</v>
      </c>
      <c r="P2095">
        <v>7252.7</v>
      </c>
      <c r="Q2095" t="s">
        <v>448</v>
      </c>
      <c r="R2095" t="s">
        <v>75</v>
      </c>
      <c r="S2095" t="s">
        <v>155</v>
      </c>
      <c r="T2095" t="s">
        <v>449</v>
      </c>
      <c r="U2095" t="s">
        <v>450</v>
      </c>
      <c r="V2095" t="s">
        <v>451</v>
      </c>
      <c r="W2095" t="s">
        <v>10731</v>
      </c>
      <c r="X2095" t="s">
        <v>10739</v>
      </c>
    </row>
    <row r="2096" spans="1:24">
      <c r="A2096" t="s">
        <v>9</v>
      </c>
      <c r="B2096" t="s">
        <v>14</v>
      </c>
      <c r="C2096" t="s">
        <v>14</v>
      </c>
      <c r="D2096" t="s">
        <v>117</v>
      </c>
      <c r="E2096" t="s">
        <v>118</v>
      </c>
      <c r="F2096" s="54">
        <v>41598</v>
      </c>
      <c r="G2096" t="s">
        <v>72</v>
      </c>
      <c r="H2096" t="s">
        <v>208</v>
      </c>
      <c r="I2096" t="s">
        <v>5771</v>
      </c>
      <c r="J2096" t="s">
        <v>132</v>
      </c>
      <c r="K2096" t="s">
        <v>5772</v>
      </c>
      <c r="L2096" t="s">
        <v>211</v>
      </c>
      <c r="M2096" t="s">
        <v>212</v>
      </c>
      <c r="N2096" t="s">
        <v>85</v>
      </c>
      <c r="O2096" t="s">
        <v>85</v>
      </c>
      <c r="P2096">
        <v>623.9</v>
      </c>
      <c r="Q2096" t="s">
        <v>5773</v>
      </c>
      <c r="R2096" t="s">
        <v>75</v>
      </c>
      <c r="S2096" t="s">
        <v>215</v>
      </c>
      <c r="T2096" t="s">
        <v>216</v>
      </c>
      <c r="U2096" t="s">
        <v>179</v>
      </c>
      <c r="V2096" t="s">
        <v>179</v>
      </c>
      <c r="W2096" t="s">
        <v>10729</v>
      </c>
      <c r="X2096" t="s">
        <v>85</v>
      </c>
    </row>
    <row r="2097" spans="1:24">
      <c r="A2097" t="s">
        <v>9</v>
      </c>
      <c r="B2097" t="s">
        <v>14</v>
      </c>
      <c r="C2097" t="s">
        <v>14</v>
      </c>
      <c r="D2097" t="s">
        <v>117</v>
      </c>
      <c r="E2097" t="s">
        <v>118</v>
      </c>
      <c r="F2097" s="54">
        <v>41598</v>
      </c>
      <c r="G2097" t="s">
        <v>72</v>
      </c>
      <c r="H2097" t="s">
        <v>208</v>
      </c>
      <c r="I2097" t="s">
        <v>5774</v>
      </c>
      <c r="J2097" t="s">
        <v>132</v>
      </c>
      <c r="K2097" t="s">
        <v>5775</v>
      </c>
      <c r="L2097" t="s">
        <v>211</v>
      </c>
      <c r="M2097" t="s">
        <v>212</v>
      </c>
      <c r="N2097" t="s">
        <v>85</v>
      </c>
      <c r="O2097" t="s">
        <v>85</v>
      </c>
      <c r="P2097">
        <v>623.9</v>
      </c>
      <c r="Q2097" t="s">
        <v>5776</v>
      </c>
      <c r="R2097" t="s">
        <v>75</v>
      </c>
      <c r="S2097" t="s">
        <v>215</v>
      </c>
      <c r="T2097" t="s">
        <v>216</v>
      </c>
      <c r="U2097" t="s">
        <v>179</v>
      </c>
      <c r="V2097" t="s">
        <v>179</v>
      </c>
      <c r="W2097" t="s">
        <v>10729</v>
      </c>
      <c r="X2097" t="s">
        <v>85</v>
      </c>
    </row>
    <row r="2098" spans="1:24">
      <c r="A2098" t="s">
        <v>9</v>
      </c>
      <c r="B2098" t="s">
        <v>14</v>
      </c>
      <c r="C2098" t="s">
        <v>14</v>
      </c>
      <c r="D2098" t="s">
        <v>117</v>
      </c>
      <c r="E2098" t="s">
        <v>118</v>
      </c>
      <c r="F2098" s="54">
        <v>41598</v>
      </c>
      <c r="G2098" t="s">
        <v>72</v>
      </c>
      <c r="H2098" t="s">
        <v>208</v>
      </c>
      <c r="I2098" t="s">
        <v>5777</v>
      </c>
      <c r="J2098" t="s">
        <v>132</v>
      </c>
      <c r="K2098" t="s">
        <v>5778</v>
      </c>
      <c r="L2098" t="s">
        <v>211</v>
      </c>
      <c r="M2098" t="s">
        <v>212</v>
      </c>
      <c r="N2098" t="s">
        <v>85</v>
      </c>
      <c r="O2098" t="s">
        <v>85</v>
      </c>
      <c r="P2098">
        <v>311.95</v>
      </c>
      <c r="Q2098" t="s">
        <v>5779</v>
      </c>
      <c r="R2098" t="s">
        <v>75</v>
      </c>
      <c r="S2098" t="s">
        <v>215</v>
      </c>
      <c r="T2098" t="s">
        <v>216</v>
      </c>
      <c r="U2098" t="s">
        <v>179</v>
      </c>
      <c r="V2098" t="s">
        <v>179</v>
      </c>
      <c r="W2098" t="s">
        <v>10729</v>
      </c>
      <c r="X2098" t="s">
        <v>85</v>
      </c>
    </row>
    <row r="2099" spans="1:24">
      <c r="A2099" t="s">
        <v>9</v>
      </c>
      <c r="B2099" t="s">
        <v>14</v>
      </c>
      <c r="C2099" t="s">
        <v>14</v>
      </c>
      <c r="D2099" t="s">
        <v>117</v>
      </c>
      <c r="E2099" t="s">
        <v>118</v>
      </c>
      <c r="F2099" s="54">
        <v>41596</v>
      </c>
      <c r="G2099" t="s">
        <v>119</v>
      </c>
      <c r="H2099" t="s">
        <v>194</v>
      </c>
      <c r="I2099" t="s">
        <v>2135</v>
      </c>
      <c r="J2099" t="s">
        <v>132</v>
      </c>
      <c r="K2099" t="s">
        <v>2136</v>
      </c>
      <c r="L2099" t="s">
        <v>2137</v>
      </c>
      <c r="M2099" t="s">
        <v>2138</v>
      </c>
      <c r="N2099" t="s">
        <v>85</v>
      </c>
      <c r="O2099" t="s">
        <v>85</v>
      </c>
      <c r="P2099">
        <v>36185.5</v>
      </c>
      <c r="Q2099" t="s">
        <v>2139</v>
      </c>
      <c r="R2099" t="s">
        <v>75</v>
      </c>
      <c r="S2099" t="s">
        <v>170</v>
      </c>
      <c r="T2099" t="s">
        <v>178</v>
      </c>
      <c r="U2099" t="s">
        <v>179</v>
      </c>
      <c r="V2099" t="s">
        <v>180</v>
      </c>
      <c r="W2099" t="s">
        <v>10729</v>
      </c>
      <c r="X2099" t="s">
        <v>85</v>
      </c>
    </row>
    <row r="2100" spans="1:24">
      <c r="A2100" t="s">
        <v>9</v>
      </c>
      <c r="B2100" t="s">
        <v>14</v>
      </c>
      <c r="C2100" t="s">
        <v>14</v>
      </c>
      <c r="D2100" t="s">
        <v>117</v>
      </c>
      <c r="E2100" t="s">
        <v>118</v>
      </c>
      <c r="F2100" s="54">
        <v>41598</v>
      </c>
      <c r="G2100" t="s">
        <v>125</v>
      </c>
      <c r="H2100" t="s">
        <v>208</v>
      </c>
      <c r="I2100" t="s">
        <v>5771</v>
      </c>
      <c r="J2100" t="s">
        <v>132</v>
      </c>
      <c r="K2100" t="s">
        <v>5772</v>
      </c>
      <c r="L2100" t="s">
        <v>211</v>
      </c>
      <c r="M2100" t="s">
        <v>212</v>
      </c>
      <c r="N2100" t="s">
        <v>85</v>
      </c>
      <c r="O2100" t="s">
        <v>85</v>
      </c>
      <c r="P2100">
        <v>-623.9</v>
      </c>
      <c r="Q2100" t="s">
        <v>5773</v>
      </c>
      <c r="R2100" t="s">
        <v>75</v>
      </c>
      <c r="S2100" t="s">
        <v>215</v>
      </c>
      <c r="T2100" t="s">
        <v>216</v>
      </c>
      <c r="U2100" t="s">
        <v>179</v>
      </c>
      <c r="V2100" t="s">
        <v>179</v>
      </c>
      <c r="W2100" t="s">
        <v>10729</v>
      </c>
      <c r="X2100" t="s">
        <v>85</v>
      </c>
    </row>
    <row r="2101" spans="1:24">
      <c r="A2101" t="s">
        <v>9</v>
      </c>
      <c r="B2101" t="s">
        <v>14</v>
      </c>
      <c r="C2101" t="s">
        <v>14</v>
      </c>
      <c r="D2101" t="s">
        <v>117</v>
      </c>
      <c r="E2101" t="s">
        <v>118</v>
      </c>
      <c r="F2101" s="54">
        <v>41598</v>
      </c>
      <c r="G2101" t="s">
        <v>72</v>
      </c>
      <c r="H2101" t="s">
        <v>208</v>
      </c>
      <c r="I2101" t="s">
        <v>5780</v>
      </c>
      <c r="J2101" t="s">
        <v>132</v>
      </c>
      <c r="K2101" t="s">
        <v>5781</v>
      </c>
      <c r="L2101" t="s">
        <v>211</v>
      </c>
      <c r="M2101" t="s">
        <v>212</v>
      </c>
      <c r="N2101" t="s">
        <v>85</v>
      </c>
      <c r="O2101" t="s">
        <v>85</v>
      </c>
      <c r="P2101">
        <v>623.9</v>
      </c>
      <c r="Q2101" t="s">
        <v>5782</v>
      </c>
      <c r="R2101" t="s">
        <v>75</v>
      </c>
      <c r="S2101" t="s">
        <v>215</v>
      </c>
      <c r="T2101" t="s">
        <v>216</v>
      </c>
      <c r="U2101" t="s">
        <v>179</v>
      </c>
      <c r="V2101" t="s">
        <v>179</v>
      </c>
      <c r="W2101" t="s">
        <v>10729</v>
      </c>
      <c r="X2101" t="s">
        <v>85</v>
      </c>
    </row>
    <row r="2102" spans="1:24">
      <c r="A2102" t="s">
        <v>9</v>
      </c>
      <c r="B2102" t="s">
        <v>14</v>
      </c>
      <c r="C2102" t="s">
        <v>14</v>
      </c>
      <c r="D2102" t="s">
        <v>117</v>
      </c>
      <c r="E2102" t="s">
        <v>118</v>
      </c>
      <c r="F2102" s="54">
        <v>41598</v>
      </c>
      <c r="G2102" t="s">
        <v>125</v>
      </c>
      <c r="H2102" t="s">
        <v>208</v>
      </c>
      <c r="I2102" t="s">
        <v>5777</v>
      </c>
      <c r="J2102" t="s">
        <v>132</v>
      </c>
      <c r="K2102" t="s">
        <v>5778</v>
      </c>
      <c r="L2102" t="s">
        <v>211</v>
      </c>
      <c r="M2102" t="s">
        <v>212</v>
      </c>
      <c r="N2102" t="s">
        <v>85</v>
      </c>
      <c r="O2102" t="s">
        <v>85</v>
      </c>
      <c r="P2102">
        <v>-311.95</v>
      </c>
      <c r="Q2102" t="s">
        <v>5779</v>
      </c>
      <c r="R2102" t="s">
        <v>75</v>
      </c>
      <c r="S2102" t="s">
        <v>215</v>
      </c>
      <c r="T2102" t="s">
        <v>216</v>
      </c>
      <c r="U2102" t="s">
        <v>179</v>
      </c>
      <c r="V2102" t="s">
        <v>179</v>
      </c>
      <c r="W2102" t="s">
        <v>10729</v>
      </c>
      <c r="X2102" t="s">
        <v>85</v>
      </c>
    </row>
    <row r="2103" spans="1:24">
      <c r="A2103" t="s">
        <v>9</v>
      </c>
      <c r="B2103" t="s">
        <v>14</v>
      </c>
      <c r="C2103" t="s">
        <v>14</v>
      </c>
      <c r="D2103" t="s">
        <v>117</v>
      </c>
      <c r="E2103" t="s">
        <v>118</v>
      </c>
      <c r="F2103" s="54">
        <v>41598</v>
      </c>
      <c r="G2103" t="s">
        <v>125</v>
      </c>
      <c r="H2103" t="s">
        <v>208</v>
      </c>
      <c r="I2103" t="s">
        <v>5780</v>
      </c>
      <c r="J2103" t="s">
        <v>132</v>
      </c>
      <c r="K2103" t="s">
        <v>5781</v>
      </c>
      <c r="L2103" t="s">
        <v>211</v>
      </c>
      <c r="M2103" t="s">
        <v>212</v>
      </c>
      <c r="N2103" t="s">
        <v>85</v>
      </c>
      <c r="O2103" t="s">
        <v>85</v>
      </c>
      <c r="P2103">
        <v>-623.9</v>
      </c>
      <c r="Q2103" t="s">
        <v>5782</v>
      </c>
      <c r="R2103" t="s">
        <v>75</v>
      </c>
      <c r="S2103" t="s">
        <v>215</v>
      </c>
      <c r="T2103" t="s">
        <v>216</v>
      </c>
      <c r="U2103" t="s">
        <v>179</v>
      </c>
      <c r="V2103" t="s">
        <v>179</v>
      </c>
      <c r="W2103" t="s">
        <v>10729</v>
      </c>
      <c r="X2103" t="s">
        <v>85</v>
      </c>
    </row>
    <row r="2104" spans="1:24">
      <c r="A2104" t="s">
        <v>9</v>
      </c>
      <c r="B2104" t="s">
        <v>14</v>
      </c>
      <c r="C2104" t="s">
        <v>14</v>
      </c>
      <c r="D2104" t="s">
        <v>117</v>
      </c>
      <c r="E2104" t="s">
        <v>118</v>
      </c>
      <c r="F2104" s="54">
        <v>41598</v>
      </c>
      <c r="G2104" t="s">
        <v>125</v>
      </c>
      <c r="H2104" t="s">
        <v>208</v>
      </c>
      <c r="I2104" t="s">
        <v>5774</v>
      </c>
      <c r="J2104" t="s">
        <v>132</v>
      </c>
      <c r="K2104" t="s">
        <v>5775</v>
      </c>
      <c r="L2104" t="s">
        <v>211</v>
      </c>
      <c r="M2104" t="s">
        <v>212</v>
      </c>
      <c r="N2104" t="s">
        <v>85</v>
      </c>
      <c r="O2104" t="s">
        <v>85</v>
      </c>
      <c r="P2104">
        <v>-623.9</v>
      </c>
      <c r="Q2104" t="s">
        <v>5776</v>
      </c>
      <c r="R2104" t="s">
        <v>75</v>
      </c>
      <c r="S2104" t="s">
        <v>215</v>
      </c>
      <c r="T2104" t="s">
        <v>216</v>
      </c>
      <c r="U2104" t="s">
        <v>179</v>
      </c>
      <c r="V2104" t="s">
        <v>179</v>
      </c>
      <c r="W2104" t="s">
        <v>10729</v>
      </c>
      <c r="X2104" t="s">
        <v>85</v>
      </c>
    </row>
    <row r="2105" spans="1:24">
      <c r="A2105" t="s">
        <v>9</v>
      </c>
      <c r="B2105" t="s">
        <v>14</v>
      </c>
      <c r="C2105" t="s">
        <v>14</v>
      </c>
      <c r="D2105" t="s">
        <v>117</v>
      </c>
      <c r="E2105" t="s">
        <v>118</v>
      </c>
      <c r="F2105" s="54">
        <v>41597</v>
      </c>
      <c r="G2105" t="s">
        <v>119</v>
      </c>
      <c r="H2105" t="s">
        <v>443</v>
      </c>
      <c r="I2105" t="s">
        <v>2311</v>
      </c>
      <c r="J2105" t="s">
        <v>132</v>
      </c>
      <c r="K2105" t="s">
        <v>445</v>
      </c>
      <c r="L2105" t="s">
        <v>446</v>
      </c>
      <c r="M2105" t="s">
        <v>447</v>
      </c>
      <c r="N2105" t="s">
        <v>85</v>
      </c>
      <c r="O2105" t="s">
        <v>199</v>
      </c>
      <c r="P2105">
        <v>5415</v>
      </c>
      <c r="Q2105" t="s">
        <v>448</v>
      </c>
      <c r="R2105" t="s">
        <v>75</v>
      </c>
      <c r="S2105" t="s">
        <v>155</v>
      </c>
      <c r="T2105" t="s">
        <v>449</v>
      </c>
      <c r="U2105" t="s">
        <v>450</v>
      </c>
      <c r="V2105" t="s">
        <v>451</v>
      </c>
      <c r="W2105" t="s">
        <v>10731</v>
      </c>
      <c r="X2105" t="s">
        <v>10739</v>
      </c>
    </row>
    <row r="2106" spans="1:24">
      <c r="A2106" t="s">
        <v>9</v>
      </c>
      <c r="B2106" t="s">
        <v>14</v>
      </c>
      <c r="C2106" t="s">
        <v>14</v>
      </c>
      <c r="D2106" t="s">
        <v>117</v>
      </c>
      <c r="E2106" t="s">
        <v>118</v>
      </c>
      <c r="F2106" s="54">
        <v>41596</v>
      </c>
      <c r="G2106" t="s">
        <v>125</v>
      </c>
      <c r="H2106" t="s">
        <v>1227</v>
      </c>
      <c r="I2106" t="s">
        <v>2149</v>
      </c>
      <c r="J2106" t="s">
        <v>132</v>
      </c>
      <c r="K2106" t="s">
        <v>2150</v>
      </c>
      <c r="L2106" t="s">
        <v>2151</v>
      </c>
      <c r="M2106" t="s">
        <v>2152</v>
      </c>
      <c r="N2106" t="s">
        <v>85</v>
      </c>
      <c r="O2106" t="s">
        <v>85</v>
      </c>
      <c r="P2106">
        <v>47424</v>
      </c>
      <c r="Q2106" t="s">
        <v>2153</v>
      </c>
      <c r="R2106" t="s">
        <v>75</v>
      </c>
      <c r="S2106" t="s">
        <v>155</v>
      </c>
      <c r="T2106" t="s">
        <v>379</v>
      </c>
      <c r="U2106" t="s">
        <v>202</v>
      </c>
      <c r="V2106" t="s">
        <v>202</v>
      </c>
      <c r="W2106" t="s">
        <v>10729</v>
      </c>
      <c r="X2106" t="s">
        <v>85</v>
      </c>
    </row>
    <row r="2107" spans="1:24">
      <c r="A2107" t="s">
        <v>3</v>
      </c>
      <c r="B2107" t="s">
        <v>114</v>
      </c>
      <c r="C2107" t="s">
        <v>1221</v>
      </c>
      <c r="D2107" t="s">
        <v>117</v>
      </c>
      <c r="E2107" t="s">
        <v>118</v>
      </c>
      <c r="F2107" s="54">
        <v>41597</v>
      </c>
      <c r="G2107" t="s">
        <v>119</v>
      </c>
      <c r="I2107" t="s">
        <v>2115</v>
      </c>
      <c r="J2107" t="s">
        <v>73</v>
      </c>
      <c r="K2107" t="s">
        <v>2116</v>
      </c>
      <c r="L2107" t="s">
        <v>2117</v>
      </c>
      <c r="M2107" t="s">
        <v>2118</v>
      </c>
      <c r="N2107" t="s">
        <v>85</v>
      </c>
      <c r="O2107" t="s">
        <v>85</v>
      </c>
      <c r="P2107">
        <v>33735.725899999998</v>
      </c>
      <c r="Q2107" t="s">
        <v>2119</v>
      </c>
      <c r="R2107" t="s">
        <v>75</v>
      </c>
      <c r="W2107" t="s">
        <v>10729</v>
      </c>
      <c r="X2107" t="s">
        <v>85</v>
      </c>
    </row>
    <row r="2108" spans="1:24">
      <c r="A2108" t="s">
        <v>9</v>
      </c>
      <c r="B2108" t="s">
        <v>10</v>
      </c>
      <c r="C2108" t="s">
        <v>791</v>
      </c>
      <c r="D2108" t="s">
        <v>117</v>
      </c>
      <c r="E2108" t="s">
        <v>118</v>
      </c>
      <c r="F2108" s="54">
        <v>41607</v>
      </c>
      <c r="G2108" t="s">
        <v>5650</v>
      </c>
      <c r="I2108" t="s">
        <v>5645</v>
      </c>
      <c r="J2108" t="s">
        <v>132</v>
      </c>
      <c r="K2108" t="s">
        <v>5646</v>
      </c>
      <c r="L2108" t="s">
        <v>5647</v>
      </c>
      <c r="M2108" t="s">
        <v>5648</v>
      </c>
      <c r="N2108" t="s">
        <v>85</v>
      </c>
      <c r="O2108" t="s">
        <v>85</v>
      </c>
      <c r="P2108">
        <v>-30108.27</v>
      </c>
      <c r="Q2108" t="s">
        <v>5649</v>
      </c>
      <c r="R2108" t="s">
        <v>75</v>
      </c>
      <c r="W2108" t="s">
        <v>10729</v>
      </c>
      <c r="X2108" t="s">
        <v>85</v>
      </c>
    </row>
    <row r="2109" spans="1:24">
      <c r="A2109" t="s">
        <v>9</v>
      </c>
      <c r="B2109" t="s">
        <v>10</v>
      </c>
      <c r="C2109" t="s">
        <v>791</v>
      </c>
      <c r="D2109" t="s">
        <v>117</v>
      </c>
      <c r="E2109" t="s">
        <v>118</v>
      </c>
      <c r="F2109" s="54">
        <v>41607</v>
      </c>
      <c r="G2109" t="s">
        <v>125</v>
      </c>
      <c r="I2109" t="s">
        <v>5645</v>
      </c>
      <c r="J2109" t="s">
        <v>132</v>
      </c>
      <c r="K2109" t="s">
        <v>5646</v>
      </c>
      <c r="L2109" t="s">
        <v>5647</v>
      </c>
      <c r="M2109" t="s">
        <v>5648</v>
      </c>
      <c r="N2109" t="s">
        <v>85</v>
      </c>
      <c r="O2109" t="s">
        <v>85</v>
      </c>
      <c r="P2109">
        <v>30108.27</v>
      </c>
      <c r="Q2109" t="s">
        <v>5649</v>
      </c>
      <c r="R2109" t="s">
        <v>75</v>
      </c>
      <c r="W2109" t="s">
        <v>10729</v>
      </c>
      <c r="X2109" t="s">
        <v>85</v>
      </c>
    </row>
    <row r="2110" spans="1:24">
      <c r="A2110" t="s">
        <v>9</v>
      </c>
      <c r="B2110" t="s">
        <v>14</v>
      </c>
      <c r="C2110" t="s">
        <v>14</v>
      </c>
      <c r="D2110" t="s">
        <v>117</v>
      </c>
      <c r="E2110" t="s">
        <v>118</v>
      </c>
      <c r="F2110" s="54">
        <v>41596</v>
      </c>
      <c r="G2110" t="s">
        <v>119</v>
      </c>
      <c r="H2110" t="s">
        <v>443</v>
      </c>
      <c r="I2110" t="s">
        <v>2145</v>
      </c>
      <c r="J2110" t="s">
        <v>132</v>
      </c>
      <c r="K2110" t="s">
        <v>445</v>
      </c>
      <c r="L2110" t="s">
        <v>446</v>
      </c>
      <c r="M2110" t="s">
        <v>447</v>
      </c>
      <c r="N2110" t="s">
        <v>85</v>
      </c>
      <c r="O2110" t="s">
        <v>199</v>
      </c>
      <c r="P2110">
        <v>-26109.66</v>
      </c>
      <c r="Q2110" t="s">
        <v>448</v>
      </c>
      <c r="R2110" t="s">
        <v>75</v>
      </c>
      <c r="S2110" t="s">
        <v>155</v>
      </c>
      <c r="T2110" t="s">
        <v>449</v>
      </c>
      <c r="U2110" t="s">
        <v>450</v>
      </c>
      <c r="V2110" t="s">
        <v>451</v>
      </c>
      <c r="W2110" t="s">
        <v>10729</v>
      </c>
      <c r="X2110" t="s">
        <v>10739</v>
      </c>
    </row>
    <row r="2111" spans="1:24">
      <c r="A2111" t="s">
        <v>9</v>
      </c>
      <c r="B2111" t="s">
        <v>14</v>
      </c>
      <c r="C2111" t="s">
        <v>14</v>
      </c>
      <c r="D2111" t="s">
        <v>117</v>
      </c>
      <c r="E2111" t="s">
        <v>118</v>
      </c>
      <c r="F2111" s="54">
        <v>41596</v>
      </c>
      <c r="G2111" t="s">
        <v>119</v>
      </c>
      <c r="H2111" t="s">
        <v>443</v>
      </c>
      <c r="I2111" t="s">
        <v>2145</v>
      </c>
      <c r="J2111" t="s">
        <v>132</v>
      </c>
      <c r="K2111" t="s">
        <v>445</v>
      </c>
      <c r="L2111" t="s">
        <v>446</v>
      </c>
      <c r="M2111" t="s">
        <v>447</v>
      </c>
      <c r="N2111" t="s">
        <v>85</v>
      </c>
      <c r="O2111" t="s">
        <v>199</v>
      </c>
      <c r="P2111">
        <v>-39889.699999999997</v>
      </c>
      <c r="Q2111" t="s">
        <v>448</v>
      </c>
      <c r="R2111" t="s">
        <v>75</v>
      </c>
      <c r="S2111" t="s">
        <v>155</v>
      </c>
      <c r="T2111" t="s">
        <v>449</v>
      </c>
      <c r="U2111" t="s">
        <v>450</v>
      </c>
      <c r="V2111" t="s">
        <v>451</v>
      </c>
      <c r="W2111" t="s">
        <v>10729</v>
      </c>
      <c r="X2111" t="s">
        <v>10739</v>
      </c>
    </row>
    <row r="2112" spans="1:24">
      <c r="A2112" t="s">
        <v>9</v>
      </c>
      <c r="B2112" t="s">
        <v>14</v>
      </c>
      <c r="C2112" t="s">
        <v>14</v>
      </c>
      <c r="D2112" t="s">
        <v>117</v>
      </c>
      <c r="E2112" t="s">
        <v>118</v>
      </c>
      <c r="F2112" s="54">
        <v>41606</v>
      </c>
      <c r="G2112" t="s">
        <v>119</v>
      </c>
      <c r="I2112" t="s">
        <v>3283</v>
      </c>
      <c r="J2112" t="s">
        <v>132</v>
      </c>
      <c r="K2112" t="s">
        <v>3284</v>
      </c>
      <c r="L2112" t="s">
        <v>4564</v>
      </c>
      <c r="M2112" t="s">
        <v>4565</v>
      </c>
      <c r="N2112" t="s">
        <v>85</v>
      </c>
      <c r="O2112" t="s">
        <v>85</v>
      </c>
      <c r="P2112">
        <v>312.00020000000001</v>
      </c>
      <c r="Q2112" t="s">
        <v>3285</v>
      </c>
      <c r="R2112" t="s">
        <v>75</v>
      </c>
      <c r="S2112" t="s">
        <v>155</v>
      </c>
      <c r="T2112" t="s">
        <v>785</v>
      </c>
      <c r="U2112" t="s">
        <v>321</v>
      </c>
      <c r="V2112" t="s">
        <v>321</v>
      </c>
      <c r="W2112" t="s">
        <v>10729</v>
      </c>
      <c r="X2112" t="s">
        <v>85</v>
      </c>
    </row>
    <row r="2113" spans="1:24">
      <c r="A2113" t="s">
        <v>3</v>
      </c>
      <c r="B2113" t="s">
        <v>8</v>
      </c>
      <c r="C2113" t="s">
        <v>540</v>
      </c>
      <c r="D2113" t="s">
        <v>117</v>
      </c>
      <c r="E2113" t="s">
        <v>118</v>
      </c>
      <c r="F2113" s="54">
        <v>41590</v>
      </c>
      <c r="G2113" t="s">
        <v>290</v>
      </c>
      <c r="I2113" t="s">
        <v>541</v>
      </c>
      <c r="J2113" t="s">
        <v>73</v>
      </c>
      <c r="K2113" t="s">
        <v>542</v>
      </c>
      <c r="L2113" t="s">
        <v>543</v>
      </c>
      <c r="M2113" t="s">
        <v>544</v>
      </c>
      <c r="N2113" t="s">
        <v>85</v>
      </c>
      <c r="O2113" t="s">
        <v>85</v>
      </c>
      <c r="P2113">
        <v>555.7097</v>
      </c>
      <c r="Q2113" t="s">
        <v>545</v>
      </c>
      <c r="R2113" t="s">
        <v>75</v>
      </c>
      <c r="W2113" t="s">
        <v>10729</v>
      </c>
      <c r="X2113" t="s">
        <v>85</v>
      </c>
    </row>
    <row r="2114" spans="1:24">
      <c r="A2114" t="s">
        <v>9</v>
      </c>
      <c r="B2114" t="s">
        <v>14</v>
      </c>
      <c r="C2114" t="s">
        <v>14</v>
      </c>
      <c r="D2114" t="s">
        <v>117</v>
      </c>
      <c r="E2114" t="s">
        <v>118</v>
      </c>
      <c r="F2114" s="54">
        <v>41591</v>
      </c>
      <c r="G2114" t="s">
        <v>72</v>
      </c>
      <c r="H2114" t="s">
        <v>208</v>
      </c>
      <c r="I2114" t="s">
        <v>647</v>
      </c>
      <c r="J2114" t="s">
        <v>132</v>
      </c>
      <c r="K2114" t="s">
        <v>648</v>
      </c>
      <c r="L2114" t="s">
        <v>2944</v>
      </c>
      <c r="M2114" t="s">
        <v>2945</v>
      </c>
      <c r="N2114" t="s">
        <v>85</v>
      </c>
      <c r="O2114" t="s">
        <v>85</v>
      </c>
      <c r="P2114">
        <v>8998</v>
      </c>
      <c r="Q2114" t="s">
        <v>649</v>
      </c>
      <c r="R2114" t="s">
        <v>75</v>
      </c>
      <c r="S2114" t="s">
        <v>215</v>
      </c>
      <c r="T2114" t="s">
        <v>216</v>
      </c>
      <c r="U2114" t="s">
        <v>179</v>
      </c>
      <c r="V2114" t="s">
        <v>179</v>
      </c>
      <c r="W2114" t="s">
        <v>10729</v>
      </c>
      <c r="X2114" t="s">
        <v>85</v>
      </c>
    </row>
    <row r="2115" spans="1:24">
      <c r="A2115" t="s">
        <v>3</v>
      </c>
      <c r="B2115" t="s">
        <v>113</v>
      </c>
      <c r="C2115" t="s">
        <v>498</v>
      </c>
      <c r="D2115" t="s">
        <v>117</v>
      </c>
      <c r="E2115" t="s">
        <v>118</v>
      </c>
      <c r="F2115" s="54">
        <v>41590</v>
      </c>
      <c r="G2115" t="s">
        <v>290</v>
      </c>
      <c r="I2115" t="s">
        <v>535</v>
      </c>
      <c r="J2115" t="s">
        <v>73</v>
      </c>
      <c r="K2115" t="s">
        <v>536</v>
      </c>
      <c r="L2115" t="s">
        <v>537</v>
      </c>
      <c r="M2115" t="s">
        <v>538</v>
      </c>
      <c r="N2115" t="s">
        <v>85</v>
      </c>
      <c r="O2115" t="s">
        <v>85</v>
      </c>
      <c r="P2115">
        <v>3230.8391999999999</v>
      </c>
      <c r="Q2115" t="s">
        <v>539</v>
      </c>
      <c r="R2115" t="s">
        <v>75</v>
      </c>
      <c r="W2115" t="s">
        <v>10729</v>
      </c>
      <c r="X2115" t="s">
        <v>85</v>
      </c>
    </row>
    <row r="2116" spans="1:24">
      <c r="A2116" t="s">
        <v>5</v>
      </c>
      <c r="B2116" t="s">
        <v>17</v>
      </c>
      <c r="C2116" t="s">
        <v>17</v>
      </c>
      <c r="D2116" t="s">
        <v>117</v>
      </c>
      <c r="E2116" t="s">
        <v>118</v>
      </c>
      <c r="F2116" s="54">
        <v>41606</v>
      </c>
      <c r="G2116" t="s">
        <v>119</v>
      </c>
      <c r="I2116" t="s">
        <v>3332</v>
      </c>
      <c r="J2116" t="s">
        <v>74</v>
      </c>
      <c r="K2116" t="s">
        <v>3333</v>
      </c>
      <c r="L2116" t="s">
        <v>3334</v>
      </c>
      <c r="M2116" t="s">
        <v>3335</v>
      </c>
      <c r="N2116" t="s">
        <v>85</v>
      </c>
      <c r="O2116" t="s">
        <v>213</v>
      </c>
      <c r="P2116">
        <v>14847.052299999999</v>
      </c>
      <c r="Q2116" t="s">
        <v>3336</v>
      </c>
      <c r="R2116" t="s">
        <v>75</v>
      </c>
      <c r="W2116" t="s">
        <v>10729</v>
      </c>
      <c r="X2116" t="s">
        <v>10739</v>
      </c>
    </row>
    <row r="2117" spans="1:24">
      <c r="A2117" t="s">
        <v>3</v>
      </c>
      <c r="B2117" t="s">
        <v>8</v>
      </c>
      <c r="C2117" t="s">
        <v>3308</v>
      </c>
      <c r="D2117" t="s">
        <v>117</v>
      </c>
      <c r="E2117" t="s">
        <v>118</v>
      </c>
      <c r="F2117" s="54">
        <v>41606</v>
      </c>
      <c r="G2117" t="s">
        <v>72</v>
      </c>
      <c r="I2117" t="s">
        <v>3309</v>
      </c>
      <c r="J2117" t="s">
        <v>73</v>
      </c>
      <c r="K2117" t="s">
        <v>3310</v>
      </c>
      <c r="L2117" t="s">
        <v>238</v>
      </c>
      <c r="M2117" t="s">
        <v>76</v>
      </c>
      <c r="N2117" t="s">
        <v>85</v>
      </c>
      <c r="O2117" t="s">
        <v>85</v>
      </c>
      <c r="P2117">
        <v>1472.8793000000001</v>
      </c>
      <c r="Q2117" t="s">
        <v>3311</v>
      </c>
      <c r="R2117" t="s">
        <v>75</v>
      </c>
      <c r="W2117" t="s">
        <v>10729</v>
      </c>
      <c r="X2117" t="s">
        <v>10737</v>
      </c>
    </row>
    <row r="2118" spans="1:24">
      <c r="A2118" t="s">
        <v>3</v>
      </c>
      <c r="B2118" t="s">
        <v>8</v>
      </c>
      <c r="C2118" t="s">
        <v>3308</v>
      </c>
      <c r="D2118" t="s">
        <v>117</v>
      </c>
      <c r="E2118" t="s">
        <v>118</v>
      </c>
      <c r="F2118" s="54">
        <v>41606</v>
      </c>
      <c r="G2118" t="s">
        <v>72</v>
      </c>
      <c r="I2118" t="s">
        <v>3309</v>
      </c>
      <c r="J2118" t="s">
        <v>73</v>
      </c>
      <c r="K2118" t="s">
        <v>3310</v>
      </c>
      <c r="L2118" t="s">
        <v>238</v>
      </c>
      <c r="M2118" t="s">
        <v>76</v>
      </c>
      <c r="N2118" t="s">
        <v>85</v>
      </c>
      <c r="O2118" t="s">
        <v>85</v>
      </c>
      <c r="P2118">
        <v>949.8913</v>
      </c>
      <c r="Q2118" t="s">
        <v>3311</v>
      </c>
      <c r="R2118" t="s">
        <v>75</v>
      </c>
      <c r="W2118" t="s">
        <v>10729</v>
      </c>
      <c r="X2118" t="s">
        <v>10737</v>
      </c>
    </row>
    <row r="2119" spans="1:24">
      <c r="A2119" t="s">
        <v>3</v>
      </c>
      <c r="B2119" t="s">
        <v>112</v>
      </c>
      <c r="C2119" t="s">
        <v>269</v>
      </c>
      <c r="D2119" t="s">
        <v>117</v>
      </c>
      <c r="E2119" t="s">
        <v>118</v>
      </c>
      <c r="F2119" s="54">
        <v>41606</v>
      </c>
      <c r="G2119" t="s">
        <v>290</v>
      </c>
      <c r="H2119" t="s">
        <v>2987</v>
      </c>
      <c r="I2119" t="s">
        <v>3337</v>
      </c>
      <c r="J2119" t="s">
        <v>73</v>
      </c>
      <c r="K2119" t="s">
        <v>3338</v>
      </c>
      <c r="L2119" t="s">
        <v>3339</v>
      </c>
      <c r="M2119" t="s">
        <v>3340</v>
      </c>
      <c r="N2119" t="s">
        <v>85</v>
      </c>
      <c r="O2119" t="s">
        <v>85</v>
      </c>
      <c r="P2119">
        <v>1168.298</v>
      </c>
      <c r="Q2119" t="s">
        <v>3341</v>
      </c>
      <c r="R2119" t="s">
        <v>75</v>
      </c>
      <c r="W2119" t="s">
        <v>10729</v>
      </c>
      <c r="X2119" t="s">
        <v>10737</v>
      </c>
    </row>
    <row r="2120" spans="1:24">
      <c r="A2120" t="s">
        <v>3</v>
      </c>
      <c r="B2120" t="s">
        <v>8</v>
      </c>
      <c r="C2120" t="s">
        <v>3308</v>
      </c>
      <c r="D2120" t="s">
        <v>117</v>
      </c>
      <c r="E2120" t="s">
        <v>118</v>
      </c>
      <c r="F2120" s="54">
        <v>41606</v>
      </c>
      <c r="G2120" t="s">
        <v>72</v>
      </c>
      <c r="I2120" t="s">
        <v>3309</v>
      </c>
      <c r="J2120" t="s">
        <v>73</v>
      </c>
      <c r="K2120" t="s">
        <v>3310</v>
      </c>
      <c r="L2120" t="s">
        <v>238</v>
      </c>
      <c r="M2120" t="s">
        <v>76</v>
      </c>
      <c r="N2120" t="s">
        <v>85</v>
      </c>
      <c r="O2120" t="s">
        <v>85</v>
      </c>
      <c r="P2120">
        <v>1902.7325000000001</v>
      </c>
      <c r="Q2120" t="s">
        <v>3311</v>
      </c>
      <c r="R2120" t="s">
        <v>75</v>
      </c>
      <c r="W2120" t="s">
        <v>10729</v>
      </c>
      <c r="X2120" t="s">
        <v>10737</v>
      </c>
    </row>
    <row r="2121" spans="1:24">
      <c r="A2121" t="s">
        <v>3</v>
      </c>
      <c r="B2121" t="s">
        <v>115</v>
      </c>
      <c r="C2121" t="s">
        <v>602</v>
      </c>
      <c r="D2121" t="s">
        <v>117</v>
      </c>
      <c r="E2121" t="s">
        <v>118</v>
      </c>
      <c r="F2121" s="54">
        <v>41606</v>
      </c>
      <c r="G2121" t="s">
        <v>119</v>
      </c>
      <c r="I2121" t="s">
        <v>3342</v>
      </c>
      <c r="J2121" t="s">
        <v>73</v>
      </c>
      <c r="K2121" t="s">
        <v>3343</v>
      </c>
      <c r="L2121" t="s">
        <v>3344</v>
      </c>
      <c r="M2121" t="s">
        <v>3345</v>
      </c>
      <c r="N2121" t="s">
        <v>85</v>
      </c>
      <c r="O2121" t="s">
        <v>85</v>
      </c>
      <c r="P2121">
        <v>27696.982100000001</v>
      </c>
      <c r="Q2121" t="s">
        <v>3346</v>
      </c>
      <c r="R2121" t="s">
        <v>75</v>
      </c>
      <c r="W2121" t="s">
        <v>10729</v>
      </c>
      <c r="X2121" t="s">
        <v>85</v>
      </c>
    </row>
    <row r="2122" spans="1:24">
      <c r="A2122" t="s">
        <v>3</v>
      </c>
      <c r="B2122" t="s">
        <v>115</v>
      </c>
      <c r="C2122" t="s">
        <v>602</v>
      </c>
      <c r="D2122" t="s">
        <v>117</v>
      </c>
      <c r="E2122" t="s">
        <v>118</v>
      </c>
      <c r="F2122" s="54">
        <v>41606</v>
      </c>
      <c r="G2122" t="s">
        <v>119</v>
      </c>
      <c r="I2122" t="s">
        <v>3342</v>
      </c>
      <c r="J2122" t="s">
        <v>73</v>
      </c>
      <c r="K2122" t="s">
        <v>3343</v>
      </c>
      <c r="L2122" t="s">
        <v>3344</v>
      </c>
      <c r="M2122" t="s">
        <v>3345</v>
      </c>
      <c r="N2122" t="s">
        <v>85</v>
      </c>
      <c r="O2122" t="s">
        <v>85</v>
      </c>
      <c r="P2122">
        <v>387.8467</v>
      </c>
      <c r="Q2122" t="s">
        <v>3346</v>
      </c>
      <c r="R2122" t="s">
        <v>75</v>
      </c>
      <c r="W2122" t="s">
        <v>10729</v>
      </c>
      <c r="X2122" t="s">
        <v>85</v>
      </c>
    </row>
    <row r="2123" spans="1:24">
      <c r="A2123" t="s">
        <v>3</v>
      </c>
      <c r="B2123" t="s">
        <v>115</v>
      </c>
      <c r="C2123" t="s">
        <v>734</v>
      </c>
      <c r="D2123" t="s">
        <v>117</v>
      </c>
      <c r="E2123" t="s">
        <v>118</v>
      </c>
      <c r="F2123" s="54">
        <v>41606</v>
      </c>
      <c r="G2123" t="s">
        <v>119</v>
      </c>
      <c r="I2123" t="s">
        <v>3315</v>
      </c>
      <c r="J2123" t="s">
        <v>73</v>
      </c>
      <c r="K2123" t="s">
        <v>3316</v>
      </c>
      <c r="L2123" t="s">
        <v>3317</v>
      </c>
      <c r="M2123" t="s">
        <v>3318</v>
      </c>
      <c r="N2123" t="s">
        <v>85</v>
      </c>
      <c r="O2123" t="s">
        <v>85</v>
      </c>
      <c r="P2123">
        <v>13580.831899999999</v>
      </c>
      <c r="Q2123" t="s">
        <v>3319</v>
      </c>
      <c r="R2123" t="s">
        <v>75</v>
      </c>
      <c r="W2123" t="s">
        <v>10729</v>
      </c>
      <c r="X2123" t="s">
        <v>85</v>
      </c>
    </row>
    <row r="2124" spans="1:24">
      <c r="A2124" t="s">
        <v>3</v>
      </c>
      <c r="B2124" t="s">
        <v>112</v>
      </c>
      <c r="C2124" t="s">
        <v>269</v>
      </c>
      <c r="D2124" t="s">
        <v>117</v>
      </c>
      <c r="E2124" t="s">
        <v>118</v>
      </c>
      <c r="F2124" s="54">
        <v>41606</v>
      </c>
      <c r="G2124" t="s">
        <v>119</v>
      </c>
      <c r="H2124" t="s">
        <v>1498</v>
      </c>
      <c r="I2124" t="s">
        <v>3302</v>
      </c>
      <c r="J2124" t="s">
        <v>73</v>
      </c>
      <c r="K2124" t="s">
        <v>3303</v>
      </c>
      <c r="L2124" t="s">
        <v>4499</v>
      </c>
      <c r="M2124" t="s">
        <v>4500</v>
      </c>
      <c r="N2124" t="s">
        <v>85</v>
      </c>
      <c r="O2124" t="s">
        <v>85</v>
      </c>
      <c r="P2124">
        <v>18108.618900000001</v>
      </c>
      <c r="Q2124" t="s">
        <v>3304</v>
      </c>
      <c r="R2124" t="s">
        <v>75</v>
      </c>
      <c r="W2124" t="s">
        <v>10729</v>
      </c>
      <c r="X2124" t="s">
        <v>85</v>
      </c>
    </row>
    <row r="2125" spans="1:24">
      <c r="A2125" t="s">
        <v>5</v>
      </c>
      <c r="B2125" t="s">
        <v>16</v>
      </c>
      <c r="C2125" t="s">
        <v>235</v>
      </c>
      <c r="D2125" t="s">
        <v>117</v>
      </c>
      <c r="E2125" t="s">
        <v>118</v>
      </c>
      <c r="F2125" s="54">
        <v>41607</v>
      </c>
      <c r="G2125" t="s">
        <v>72</v>
      </c>
      <c r="I2125" t="s">
        <v>4432</v>
      </c>
      <c r="J2125" t="s">
        <v>74</v>
      </c>
      <c r="K2125" t="s">
        <v>4433</v>
      </c>
      <c r="L2125" t="s">
        <v>238</v>
      </c>
      <c r="M2125" t="s">
        <v>76</v>
      </c>
      <c r="N2125" t="s">
        <v>85</v>
      </c>
      <c r="O2125" t="s">
        <v>85</v>
      </c>
      <c r="P2125">
        <v>2892.88</v>
      </c>
      <c r="Q2125" t="s">
        <v>4434</v>
      </c>
      <c r="R2125" t="s">
        <v>75</v>
      </c>
      <c r="W2125" t="s">
        <v>10729</v>
      </c>
      <c r="X2125" t="s">
        <v>10737</v>
      </c>
    </row>
    <row r="2126" spans="1:24">
      <c r="A2126" t="s">
        <v>3</v>
      </c>
      <c r="B2126" t="s">
        <v>112</v>
      </c>
      <c r="C2126" t="s">
        <v>269</v>
      </c>
      <c r="D2126" t="s">
        <v>117</v>
      </c>
      <c r="E2126" t="s">
        <v>118</v>
      </c>
      <c r="F2126" s="54">
        <v>41606</v>
      </c>
      <c r="G2126" t="s">
        <v>290</v>
      </c>
      <c r="H2126" t="s">
        <v>2987</v>
      </c>
      <c r="I2126" t="s">
        <v>3337</v>
      </c>
      <c r="J2126" t="s">
        <v>73</v>
      </c>
      <c r="K2126" t="s">
        <v>3338</v>
      </c>
      <c r="L2126" t="s">
        <v>3339</v>
      </c>
      <c r="M2126" t="s">
        <v>3340</v>
      </c>
      <c r="N2126" t="s">
        <v>85</v>
      </c>
      <c r="O2126" t="s">
        <v>85</v>
      </c>
      <c r="P2126">
        <v>21.207100000000001</v>
      </c>
      <c r="Q2126" t="s">
        <v>3341</v>
      </c>
      <c r="R2126" t="s">
        <v>75</v>
      </c>
      <c r="W2126" t="s">
        <v>10729</v>
      </c>
      <c r="X2126" t="s">
        <v>10737</v>
      </c>
    </row>
    <row r="2127" spans="1:24">
      <c r="A2127" t="s">
        <v>3</v>
      </c>
      <c r="B2127" t="s">
        <v>112</v>
      </c>
      <c r="C2127" t="s">
        <v>883</v>
      </c>
      <c r="D2127" t="s">
        <v>117</v>
      </c>
      <c r="E2127" t="s">
        <v>118</v>
      </c>
      <c r="F2127" s="54">
        <v>41606</v>
      </c>
      <c r="G2127" t="s">
        <v>125</v>
      </c>
      <c r="H2127" t="s">
        <v>3320</v>
      </c>
      <c r="I2127" t="s">
        <v>3321</v>
      </c>
      <c r="J2127" t="s">
        <v>73</v>
      </c>
      <c r="K2127" t="s">
        <v>3322</v>
      </c>
      <c r="L2127" t="s">
        <v>3323</v>
      </c>
      <c r="M2127" t="s">
        <v>3324</v>
      </c>
      <c r="N2127" t="s">
        <v>213</v>
      </c>
      <c r="O2127" t="s">
        <v>85</v>
      </c>
      <c r="P2127">
        <v>29976.821199999998</v>
      </c>
      <c r="Q2127" t="s">
        <v>3325</v>
      </c>
      <c r="R2127" t="s">
        <v>75</v>
      </c>
      <c r="W2127" t="s">
        <v>10730</v>
      </c>
      <c r="X2127" t="s">
        <v>85</v>
      </c>
    </row>
    <row r="2128" spans="1:24">
      <c r="A2128" t="s">
        <v>5</v>
      </c>
      <c r="B2128" t="s">
        <v>16</v>
      </c>
      <c r="C2128" t="s">
        <v>235</v>
      </c>
      <c r="D2128" t="s">
        <v>117</v>
      </c>
      <c r="E2128" t="s">
        <v>118</v>
      </c>
      <c r="F2128" s="54">
        <v>41607</v>
      </c>
      <c r="G2128" t="s">
        <v>72</v>
      </c>
      <c r="I2128" t="s">
        <v>4432</v>
      </c>
      <c r="J2128" t="s">
        <v>74</v>
      </c>
      <c r="K2128" t="s">
        <v>4433</v>
      </c>
      <c r="L2128" t="s">
        <v>238</v>
      </c>
      <c r="M2128" t="s">
        <v>76</v>
      </c>
      <c r="N2128" t="s">
        <v>85</v>
      </c>
      <c r="O2128" t="s">
        <v>85</v>
      </c>
      <c r="P2128">
        <v>879.24</v>
      </c>
      <c r="Q2128" t="s">
        <v>4434</v>
      </c>
      <c r="R2128" t="s">
        <v>75</v>
      </c>
      <c r="W2128" t="s">
        <v>10729</v>
      </c>
      <c r="X2128" t="s">
        <v>10737</v>
      </c>
    </row>
    <row r="2129" spans="1:24">
      <c r="A2129" t="s">
        <v>3</v>
      </c>
      <c r="B2129" t="s">
        <v>112</v>
      </c>
      <c r="C2129" t="s">
        <v>883</v>
      </c>
      <c r="D2129" t="s">
        <v>117</v>
      </c>
      <c r="E2129" t="s">
        <v>118</v>
      </c>
      <c r="F2129" s="54">
        <v>41606</v>
      </c>
      <c r="G2129" t="s">
        <v>125</v>
      </c>
      <c r="H2129" t="s">
        <v>3320</v>
      </c>
      <c r="I2129" t="s">
        <v>3321</v>
      </c>
      <c r="J2129" t="s">
        <v>73</v>
      </c>
      <c r="K2129" t="s">
        <v>3322</v>
      </c>
      <c r="L2129" t="s">
        <v>3323</v>
      </c>
      <c r="M2129" t="s">
        <v>3324</v>
      </c>
      <c r="N2129" t="s">
        <v>213</v>
      </c>
      <c r="O2129" t="s">
        <v>85</v>
      </c>
      <c r="P2129">
        <v>103109.82339999999</v>
      </c>
      <c r="Q2129" t="s">
        <v>3325</v>
      </c>
      <c r="R2129" t="s">
        <v>75</v>
      </c>
      <c r="W2129" t="s">
        <v>10730</v>
      </c>
      <c r="X2129" t="s">
        <v>85</v>
      </c>
    </row>
    <row r="2130" spans="1:24">
      <c r="A2130" t="s">
        <v>9</v>
      </c>
      <c r="B2130" t="s">
        <v>14</v>
      </c>
      <c r="C2130" t="s">
        <v>14</v>
      </c>
      <c r="D2130" t="s">
        <v>117</v>
      </c>
      <c r="E2130" t="s">
        <v>118</v>
      </c>
      <c r="F2130" s="54">
        <v>41585</v>
      </c>
      <c r="G2130" t="s">
        <v>72</v>
      </c>
      <c r="H2130" t="s">
        <v>358</v>
      </c>
      <c r="I2130" t="s">
        <v>425</v>
      </c>
      <c r="J2130" t="s">
        <v>132</v>
      </c>
      <c r="K2130" t="s">
        <v>426</v>
      </c>
      <c r="L2130" t="s">
        <v>361</v>
      </c>
      <c r="M2130" t="s">
        <v>362</v>
      </c>
      <c r="N2130" t="s">
        <v>85</v>
      </c>
      <c r="O2130" t="s">
        <v>213</v>
      </c>
      <c r="P2130">
        <v>2190.65</v>
      </c>
      <c r="Q2130" t="s">
        <v>427</v>
      </c>
      <c r="R2130" t="s">
        <v>75</v>
      </c>
      <c r="S2130" t="s">
        <v>155</v>
      </c>
      <c r="T2130" t="s">
        <v>156</v>
      </c>
      <c r="U2130" t="s">
        <v>179</v>
      </c>
      <c r="V2130" t="s">
        <v>364</v>
      </c>
      <c r="W2130" t="s">
        <v>10729</v>
      </c>
      <c r="X2130" t="s">
        <v>10739</v>
      </c>
    </row>
    <row r="2131" spans="1:24">
      <c r="A2131" t="s">
        <v>9</v>
      </c>
      <c r="B2131" t="s">
        <v>14</v>
      </c>
      <c r="C2131" t="s">
        <v>14</v>
      </c>
      <c r="D2131" t="s">
        <v>117</v>
      </c>
      <c r="E2131" t="s">
        <v>118</v>
      </c>
      <c r="F2131" s="54">
        <v>41585</v>
      </c>
      <c r="G2131" t="s">
        <v>72</v>
      </c>
      <c r="I2131" t="s">
        <v>5743</v>
      </c>
      <c r="J2131" t="s">
        <v>132</v>
      </c>
      <c r="K2131" t="s">
        <v>5744</v>
      </c>
      <c r="L2131" t="s">
        <v>5745</v>
      </c>
      <c r="M2131" t="s">
        <v>5746</v>
      </c>
      <c r="N2131" t="s">
        <v>85</v>
      </c>
      <c r="O2131" t="s">
        <v>85</v>
      </c>
      <c r="P2131">
        <v>2214</v>
      </c>
      <c r="Q2131" t="s">
        <v>5747</v>
      </c>
      <c r="R2131" t="s">
        <v>75</v>
      </c>
      <c r="S2131" t="s">
        <v>155</v>
      </c>
      <c r="T2131" t="s">
        <v>201</v>
      </c>
      <c r="U2131" t="s">
        <v>157</v>
      </c>
      <c r="V2131" t="s">
        <v>157</v>
      </c>
      <c r="W2131" t="s">
        <v>10729</v>
      </c>
      <c r="X2131" t="s">
        <v>85</v>
      </c>
    </row>
    <row r="2132" spans="1:24">
      <c r="A2132" t="s">
        <v>9</v>
      </c>
      <c r="B2132" t="s">
        <v>14</v>
      </c>
      <c r="C2132" t="s">
        <v>14</v>
      </c>
      <c r="D2132" t="s">
        <v>117</v>
      </c>
      <c r="E2132" t="s">
        <v>118</v>
      </c>
      <c r="F2132" s="54">
        <v>41585</v>
      </c>
      <c r="G2132" t="s">
        <v>290</v>
      </c>
      <c r="I2132" t="s">
        <v>5743</v>
      </c>
      <c r="J2132" t="s">
        <v>132</v>
      </c>
      <c r="K2132" t="s">
        <v>5744</v>
      </c>
      <c r="L2132" t="s">
        <v>5745</v>
      </c>
      <c r="M2132" t="s">
        <v>5746</v>
      </c>
      <c r="N2132" t="s">
        <v>85</v>
      </c>
      <c r="O2132" t="s">
        <v>85</v>
      </c>
      <c r="P2132">
        <v>-2214</v>
      </c>
      <c r="Q2132" t="s">
        <v>5747</v>
      </c>
      <c r="R2132" t="s">
        <v>75</v>
      </c>
      <c r="S2132" t="s">
        <v>155</v>
      </c>
      <c r="T2132" t="s">
        <v>201</v>
      </c>
      <c r="U2132" t="s">
        <v>157</v>
      </c>
      <c r="V2132" t="s">
        <v>157</v>
      </c>
      <c r="W2132" t="s">
        <v>10729</v>
      </c>
      <c r="X2132" t="s">
        <v>85</v>
      </c>
    </row>
    <row r="2133" spans="1:24">
      <c r="A2133" t="s">
        <v>9</v>
      </c>
      <c r="B2133" t="s">
        <v>14</v>
      </c>
      <c r="C2133" t="s">
        <v>14</v>
      </c>
      <c r="D2133" t="s">
        <v>117</v>
      </c>
      <c r="E2133" t="s">
        <v>118</v>
      </c>
      <c r="F2133" s="54">
        <v>41585</v>
      </c>
      <c r="G2133" t="s">
        <v>290</v>
      </c>
      <c r="I2133" t="s">
        <v>5743</v>
      </c>
      <c r="J2133" t="s">
        <v>132</v>
      </c>
      <c r="K2133" t="s">
        <v>5744</v>
      </c>
      <c r="L2133" t="s">
        <v>5745</v>
      </c>
      <c r="M2133" t="s">
        <v>5746</v>
      </c>
      <c r="N2133" t="s">
        <v>85</v>
      </c>
      <c r="O2133" t="s">
        <v>85</v>
      </c>
      <c r="P2133">
        <v>-2214</v>
      </c>
      <c r="Q2133" t="s">
        <v>5747</v>
      </c>
      <c r="R2133" t="s">
        <v>75</v>
      </c>
      <c r="S2133" t="s">
        <v>155</v>
      </c>
      <c r="T2133" t="s">
        <v>201</v>
      </c>
      <c r="U2133" t="s">
        <v>157</v>
      </c>
      <c r="V2133" t="s">
        <v>157</v>
      </c>
      <c r="W2133" t="s">
        <v>10729</v>
      </c>
      <c r="X2133" t="s">
        <v>85</v>
      </c>
    </row>
    <row r="2134" spans="1:24">
      <c r="A2134" t="s">
        <v>3</v>
      </c>
      <c r="B2134" t="s">
        <v>114</v>
      </c>
      <c r="C2134" t="s">
        <v>1221</v>
      </c>
      <c r="D2134" t="s">
        <v>117</v>
      </c>
      <c r="E2134" t="s">
        <v>118</v>
      </c>
      <c r="F2134" s="54">
        <v>41600</v>
      </c>
      <c r="G2134" t="s">
        <v>72</v>
      </c>
      <c r="I2134" t="s">
        <v>3515</v>
      </c>
      <c r="J2134" t="s">
        <v>73</v>
      </c>
      <c r="K2134" t="s">
        <v>3516</v>
      </c>
      <c r="L2134" t="s">
        <v>3517</v>
      </c>
      <c r="M2134" t="s">
        <v>3518</v>
      </c>
      <c r="N2134" t="s">
        <v>85</v>
      </c>
      <c r="O2134" t="s">
        <v>85</v>
      </c>
      <c r="P2134">
        <v>12987.3573</v>
      </c>
      <c r="Q2134" t="s">
        <v>3519</v>
      </c>
      <c r="R2134" t="s">
        <v>75</v>
      </c>
      <c r="W2134" t="s">
        <v>10729</v>
      </c>
      <c r="X2134" t="s">
        <v>85</v>
      </c>
    </row>
    <row r="2135" spans="1:24">
      <c r="A2135" t="s">
        <v>5</v>
      </c>
      <c r="B2135" t="s">
        <v>12</v>
      </c>
      <c r="C2135" t="s">
        <v>77</v>
      </c>
      <c r="D2135" t="s">
        <v>117</v>
      </c>
      <c r="E2135" t="s">
        <v>118</v>
      </c>
      <c r="F2135" s="54">
        <v>41600</v>
      </c>
      <c r="G2135" t="s">
        <v>119</v>
      </c>
      <c r="I2135" t="s">
        <v>3528</v>
      </c>
      <c r="J2135" t="s">
        <v>74</v>
      </c>
      <c r="K2135" t="s">
        <v>3529</v>
      </c>
      <c r="L2135" t="s">
        <v>4569</v>
      </c>
      <c r="M2135" t="s">
        <v>4570</v>
      </c>
      <c r="N2135" t="s">
        <v>85</v>
      </c>
      <c r="O2135" t="s">
        <v>85</v>
      </c>
      <c r="P2135">
        <v>36943.051800000001</v>
      </c>
      <c r="Q2135" t="s">
        <v>3530</v>
      </c>
      <c r="R2135" t="s">
        <v>75</v>
      </c>
      <c r="W2135" t="s">
        <v>10729</v>
      </c>
      <c r="X2135" t="s">
        <v>85</v>
      </c>
    </row>
    <row r="2136" spans="1:24">
      <c r="A2136" t="s">
        <v>5</v>
      </c>
      <c r="B2136" t="s">
        <v>16</v>
      </c>
      <c r="C2136" t="s">
        <v>235</v>
      </c>
      <c r="D2136" t="s">
        <v>117</v>
      </c>
      <c r="E2136" t="s">
        <v>118</v>
      </c>
      <c r="F2136" s="54">
        <v>41591</v>
      </c>
      <c r="G2136" t="s">
        <v>119</v>
      </c>
      <c r="I2136" t="s">
        <v>563</v>
      </c>
      <c r="J2136" t="s">
        <v>74</v>
      </c>
      <c r="K2136" t="s">
        <v>237</v>
      </c>
      <c r="L2136" t="s">
        <v>238</v>
      </c>
      <c r="M2136" t="s">
        <v>76</v>
      </c>
      <c r="N2136" t="s">
        <v>85</v>
      </c>
      <c r="O2136" t="s">
        <v>85</v>
      </c>
      <c r="P2136">
        <v>5677</v>
      </c>
      <c r="Q2136" t="s">
        <v>239</v>
      </c>
      <c r="R2136" t="s">
        <v>75</v>
      </c>
      <c r="W2136" t="s">
        <v>10729</v>
      </c>
      <c r="X2136" t="s">
        <v>10737</v>
      </c>
    </row>
    <row r="2137" spans="1:24">
      <c r="A2137" t="s">
        <v>3</v>
      </c>
      <c r="B2137" t="s">
        <v>113</v>
      </c>
      <c r="C2137" t="s">
        <v>2225</v>
      </c>
      <c r="D2137" t="s">
        <v>117</v>
      </c>
      <c r="E2137" t="s">
        <v>118</v>
      </c>
      <c r="F2137" s="54">
        <v>41598</v>
      </c>
      <c r="G2137" t="s">
        <v>290</v>
      </c>
      <c r="I2137" t="s">
        <v>2226</v>
      </c>
      <c r="J2137" t="s">
        <v>73</v>
      </c>
      <c r="K2137" t="s">
        <v>2227</v>
      </c>
      <c r="L2137" t="s">
        <v>2228</v>
      </c>
      <c r="M2137" t="s">
        <v>2229</v>
      </c>
      <c r="N2137" t="s">
        <v>85</v>
      </c>
      <c r="O2137" t="s">
        <v>85</v>
      </c>
      <c r="P2137">
        <v>35927.949999999997</v>
      </c>
      <c r="Q2137" t="s">
        <v>2230</v>
      </c>
      <c r="R2137" t="s">
        <v>75</v>
      </c>
      <c r="W2137" t="s">
        <v>10729</v>
      </c>
      <c r="X2137" t="s">
        <v>85</v>
      </c>
    </row>
    <row r="2138" spans="1:24">
      <c r="A2138" t="s">
        <v>3</v>
      </c>
      <c r="B2138" t="s">
        <v>115</v>
      </c>
      <c r="C2138" t="s">
        <v>602</v>
      </c>
      <c r="D2138" t="s">
        <v>117</v>
      </c>
      <c r="E2138" t="s">
        <v>118</v>
      </c>
      <c r="F2138" s="54">
        <v>41598</v>
      </c>
      <c r="G2138" t="s">
        <v>119</v>
      </c>
      <c r="I2138" t="s">
        <v>2326</v>
      </c>
      <c r="J2138" t="s">
        <v>73</v>
      </c>
      <c r="K2138" t="s">
        <v>2327</v>
      </c>
      <c r="L2138" t="s">
        <v>238</v>
      </c>
      <c r="M2138" t="s">
        <v>76</v>
      </c>
      <c r="N2138" t="s">
        <v>85</v>
      </c>
      <c r="O2138" t="s">
        <v>85</v>
      </c>
      <c r="P2138">
        <v>131.4845</v>
      </c>
      <c r="Q2138" t="s">
        <v>2328</v>
      </c>
      <c r="R2138" t="s">
        <v>75</v>
      </c>
      <c r="W2138" t="s">
        <v>10729</v>
      </c>
      <c r="X2138" t="s">
        <v>10737</v>
      </c>
    </row>
    <row r="2139" spans="1:24">
      <c r="A2139" t="s">
        <v>3</v>
      </c>
      <c r="B2139" t="s">
        <v>115</v>
      </c>
      <c r="C2139" t="s">
        <v>602</v>
      </c>
      <c r="D2139" t="s">
        <v>117</v>
      </c>
      <c r="E2139" t="s">
        <v>118</v>
      </c>
      <c r="F2139" s="54">
        <v>41598</v>
      </c>
      <c r="G2139" t="s">
        <v>119</v>
      </c>
      <c r="I2139" t="s">
        <v>2326</v>
      </c>
      <c r="J2139" t="s">
        <v>73</v>
      </c>
      <c r="K2139" t="s">
        <v>2327</v>
      </c>
      <c r="L2139" t="s">
        <v>238</v>
      </c>
      <c r="M2139" t="s">
        <v>76</v>
      </c>
      <c r="N2139" t="s">
        <v>85</v>
      </c>
      <c r="O2139" t="s">
        <v>85</v>
      </c>
      <c r="P2139">
        <v>588.30880000000002</v>
      </c>
      <c r="Q2139" t="s">
        <v>2328</v>
      </c>
      <c r="R2139" t="s">
        <v>75</v>
      </c>
      <c r="W2139" t="s">
        <v>10729</v>
      </c>
      <c r="X2139" t="s">
        <v>10737</v>
      </c>
    </row>
    <row r="2140" spans="1:24">
      <c r="A2140" t="s">
        <v>3</v>
      </c>
      <c r="B2140" t="s">
        <v>115</v>
      </c>
      <c r="C2140" t="s">
        <v>602</v>
      </c>
      <c r="D2140" t="s">
        <v>117</v>
      </c>
      <c r="E2140" t="s">
        <v>118</v>
      </c>
      <c r="F2140" s="54">
        <v>41598</v>
      </c>
      <c r="G2140" t="s">
        <v>119</v>
      </c>
      <c r="I2140" t="s">
        <v>2326</v>
      </c>
      <c r="J2140" t="s">
        <v>73</v>
      </c>
      <c r="K2140" t="s">
        <v>2327</v>
      </c>
      <c r="L2140" t="s">
        <v>238</v>
      </c>
      <c r="M2140" t="s">
        <v>76</v>
      </c>
      <c r="N2140" t="s">
        <v>85</v>
      </c>
      <c r="O2140" t="s">
        <v>85</v>
      </c>
      <c r="P2140">
        <v>14486.895</v>
      </c>
      <c r="Q2140" t="s">
        <v>2328</v>
      </c>
      <c r="R2140" t="s">
        <v>75</v>
      </c>
      <c r="W2140" t="s">
        <v>10729</v>
      </c>
      <c r="X2140" t="s">
        <v>10737</v>
      </c>
    </row>
    <row r="2141" spans="1:24">
      <c r="A2141" t="s">
        <v>9</v>
      </c>
      <c r="B2141" t="s">
        <v>14</v>
      </c>
      <c r="C2141" t="s">
        <v>14</v>
      </c>
      <c r="D2141" t="s">
        <v>117</v>
      </c>
      <c r="E2141" t="s">
        <v>118</v>
      </c>
      <c r="F2141" s="54">
        <v>41605</v>
      </c>
      <c r="G2141" t="s">
        <v>119</v>
      </c>
      <c r="I2141" t="s">
        <v>3057</v>
      </c>
      <c r="J2141" t="s">
        <v>132</v>
      </c>
      <c r="K2141" t="s">
        <v>3058</v>
      </c>
      <c r="L2141" t="s">
        <v>3059</v>
      </c>
      <c r="M2141" t="s">
        <v>3060</v>
      </c>
      <c r="N2141" t="s">
        <v>85</v>
      </c>
      <c r="O2141" t="s">
        <v>85</v>
      </c>
      <c r="P2141">
        <v>9240</v>
      </c>
      <c r="Q2141" t="s">
        <v>3061</v>
      </c>
      <c r="R2141" t="s">
        <v>75</v>
      </c>
      <c r="S2141" t="s">
        <v>155</v>
      </c>
      <c r="T2141" t="s">
        <v>379</v>
      </c>
      <c r="U2141" t="s">
        <v>157</v>
      </c>
      <c r="V2141" t="s">
        <v>157</v>
      </c>
      <c r="W2141" t="s">
        <v>10729</v>
      </c>
      <c r="X2141" t="s">
        <v>85</v>
      </c>
    </row>
    <row r="2142" spans="1:24">
      <c r="A2142" t="s">
        <v>9</v>
      </c>
      <c r="B2142" t="s">
        <v>14</v>
      </c>
      <c r="C2142" t="s">
        <v>14</v>
      </c>
      <c r="D2142" t="s">
        <v>117</v>
      </c>
      <c r="E2142" t="s">
        <v>118</v>
      </c>
      <c r="F2142" s="54">
        <v>41605</v>
      </c>
      <c r="G2142" t="s">
        <v>119</v>
      </c>
      <c r="I2142" t="s">
        <v>3299</v>
      </c>
      <c r="J2142" t="s">
        <v>132</v>
      </c>
      <c r="K2142" t="s">
        <v>3300</v>
      </c>
      <c r="L2142" t="s">
        <v>75</v>
      </c>
      <c r="M2142" t="s">
        <v>122</v>
      </c>
      <c r="N2142" t="s">
        <v>85</v>
      </c>
      <c r="O2142" t="s">
        <v>85</v>
      </c>
      <c r="P2142">
        <v>8133.2516999999998</v>
      </c>
      <c r="Q2142" t="s">
        <v>3301</v>
      </c>
      <c r="R2142" t="s">
        <v>75</v>
      </c>
      <c r="W2142" t="s">
        <v>10729</v>
      </c>
      <c r="X2142" t="s">
        <v>10737</v>
      </c>
    </row>
    <row r="2143" spans="1:24">
      <c r="A2143" t="s">
        <v>9</v>
      </c>
      <c r="B2143" t="s">
        <v>14</v>
      </c>
      <c r="C2143" t="s">
        <v>14</v>
      </c>
      <c r="D2143" t="s">
        <v>117</v>
      </c>
      <c r="E2143" t="s">
        <v>118</v>
      </c>
      <c r="F2143" s="54">
        <v>41604</v>
      </c>
      <c r="G2143" t="s">
        <v>119</v>
      </c>
      <c r="I2143" t="s">
        <v>3024</v>
      </c>
      <c r="J2143" t="s">
        <v>132</v>
      </c>
      <c r="K2143" t="s">
        <v>944</v>
      </c>
      <c r="L2143" t="s">
        <v>945</v>
      </c>
      <c r="M2143" t="s">
        <v>946</v>
      </c>
      <c r="N2143" t="s">
        <v>85</v>
      </c>
      <c r="O2143" t="s">
        <v>85</v>
      </c>
      <c r="P2143">
        <v>-19641.45</v>
      </c>
      <c r="Q2143" t="s">
        <v>947</v>
      </c>
      <c r="R2143" t="s">
        <v>75</v>
      </c>
      <c r="S2143" t="s">
        <v>155</v>
      </c>
      <c r="T2143" t="s">
        <v>156</v>
      </c>
      <c r="U2143" t="s">
        <v>179</v>
      </c>
      <c r="V2143" t="s">
        <v>180</v>
      </c>
      <c r="W2143" t="s">
        <v>10729</v>
      </c>
      <c r="X2143" t="s">
        <v>10737</v>
      </c>
    </row>
    <row r="2144" spans="1:24">
      <c r="A2144" t="s">
        <v>9</v>
      </c>
      <c r="B2144" t="s">
        <v>14</v>
      </c>
      <c r="C2144" t="s">
        <v>14</v>
      </c>
      <c r="D2144" t="s">
        <v>117</v>
      </c>
      <c r="E2144" t="s">
        <v>118</v>
      </c>
      <c r="F2144" s="54">
        <v>41604</v>
      </c>
      <c r="G2144" t="s">
        <v>119</v>
      </c>
      <c r="I2144" t="s">
        <v>3045</v>
      </c>
      <c r="J2144" t="s">
        <v>132</v>
      </c>
      <c r="K2144" t="s">
        <v>944</v>
      </c>
      <c r="L2144" t="s">
        <v>945</v>
      </c>
      <c r="M2144" t="s">
        <v>946</v>
      </c>
      <c r="N2144" t="s">
        <v>85</v>
      </c>
      <c r="O2144" t="s">
        <v>85</v>
      </c>
      <c r="P2144">
        <v>23888.25</v>
      </c>
      <c r="Q2144" t="s">
        <v>947</v>
      </c>
      <c r="R2144" t="s">
        <v>75</v>
      </c>
      <c r="S2144" t="s">
        <v>155</v>
      </c>
      <c r="T2144" t="s">
        <v>156</v>
      </c>
      <c r="U2144" t="s">
        <v>179</v>
      </c>
      <c r="V2144" t="s">
        <v>180</v>
      </c>
      <c r="W2144" t="s">
        <v>10731</v>
      </c>
      <c r="X2144" t="s">
        <v>10737</v>
      </c>
    </row>
    <row r="2145" spans="1:24">
      <c r="A2145" t="s">
        <v>5</v>
      </c>
      <c r="B2145" t="s">
        <v>16</v>
      </c>
      <c r="C2145" t="s">
        <v>235</v>
      </c>
      <c r="D2145" t="s">
        <v>117</v>
      </c>
      <c r="E2145" t="s">
        <v>118</v>
      </c>
      <c r="F2145" s="54">
        <v>41591</v>
      </c>
      <c r="G2145" t="s">
        <v>119</v>
      </c>
      <c r="I2145" t="s">
        <v>563</v>
      </c>
      <c r="J2145" t="s">
        <v>74</v>
      </c>
      <c r="K2145" t="s">
        <v>237</v>
      </c>
      <c r="L2145" t="s">
        <v>238</v>
      </c>
      <c r="M2145" t="s">
        <v>76</v>
      </c>
      <c r="N2145" t="s">
        <v>85</v>
      </c>
      <c r="O2145" t="s">
        <v>85</v>
      </c>
      <c r="P2145">
        <v>4401.3999999999996</v>
      </c>
      <c r="Q2145" t="s">
        <v>239</v>
      </c>
      <c r="R2145" t="s">
        <v>75</v>
      </c>
      <c r="W2145" t="s">
        <v>10729</v>
      </c>
      <c r="X2145" t="s">
        <v>10737</v>
      </c>
    </row>
    <row r="2146" spans="1:24">
      <c r="A2146" t="s">
        <v>5</v>
      </c>
      <c r="B2146" t="s">
        <v>16</v>
      </c>
      <c r="C2146" t="s">
        <v>235</v>
      </c>
      <c r="D2146" t="s">
        <v>117</v>
      </c>
      <c r="E2146" t="s">
        <v>118</v>
      </c>
      <c r="F2146" s="54">
        <v>41591</v>
      </c>
      <c r="G2146" t="s">
        <v>119</v>
      </c>
      <c r="I2146" t="s">
        <v>564</v>
      </c>
      <c r="J2146" t="s">
        <v>74</v>
      </c>
      <c r="K2146" t="s">
        <v>237</v>
      </c>
      <c r="L2146" t="s">
        <v>238</v>
      </c>
      <c r="M2146" t="s">
        <v>76</v>
      </c>
      <c r="N2146" t="s">
        <v>85</v>
      </c>
      <c r="O2146" t="s">
        <v>85</v>
      </c>
      <c r="P2146">
        <v>28284.12</v>
      </c>
      <c r="Q2146" t="s">
        <v>239</v>
      </c>
      <c r="R2146" t="s">
        <v>75</v>
      </c>
      <c r="W2146" t="s">
        <v>10729</v>
      </c>
      <c r="X2146" t="s">
        <v>10737</v>
      </c>
    </row>
    <row r="2147" spans="1:24">
      <c r="A2147" t="s">
        <v>9</v>
      </c>
      <c r="B2147" t="s">
        <v>14</v>
      </c>
      <c r="C2147" t="s">
        <v>14</v>
      </c>
      <c r="D2147" t="s">
        <v>117</v>
      </c>
      <c r="E2147" t="s">
        <v>118</v>
      </c>
      <c r="F2147" s="54">
        <v>41585</v>
      </c>
      <c r="G2147" t="s">
        <v>290</v>
      </c>
      <c r="I2147" t="s">
        <v>5743</v>
      </c>
      <c r="J2147" t="s">
        <v>132</v>
      </c>
      <c r="K2147" t="s">
        <v>5744</v>
      </c>
      <c r="L2147" t="s">
        <v>5745</v>
      </c>
      <c r="M2147" t="s">
        <v>5746</v>
      </c>
      <c r="N2147" t="s">
        <v>85</v>
      </c>
      <c r="O2147" t="s">
        <v>85</v>
      </c>
      <c r="P2147">
        <v>-26568</v>
      </c>
      <c r="Q2147" t="s">
        <v>5747</v>
      </c>
      <c r="R2147" t="s">
        <v>75</v>
      </c>
      <c r="S2147" t="s">
        <v>155</v>
      </c>
      <c r="T2147" t="s">
        <v>201</v>
      </c>
      <c r="U2147" t="s">
        <v>157</v>
      </c>
      <c r="V2147" t="s">
        <v>157</v>
      </c>
      <c r="W2147" t="s">
        <v>10729</v>
      </c>
      <c r="X2147" t="s">
        <v>85</v>
      </c>
    </row>
    <row r="2148" spans="1:24">
      <c r="A2148" t="s">
        <v>9</v>
      </c>
      <c r="B2148" t="s">
        <v>14</v>
      </c>
      <c r="C2148" t="s">
        <v>14</v>
      </c>
      <c r="D2148" t="s">
        <v>117</v>
      </c>
      <c r="E2148" t="s">
        <v>118</v>
      </c>
      <c r="F2148" s="54">
        <v>41585</v>
      </c>
      <c r="G2148" t="s">
        <v>72</v>
      </c>
      <c r="I2148" t="s">
        <v>5743</v>
      </c>
      <c r="J2148" t="s">
        <v>132</v>
      </c>
      <c r="K2148" t="s">
        <v>5744</v>
      </c>
      <c r="L2148" t="s">
        <v>5745</v>
      </c>
      <c r="M2148" t="s">
        <v>5746</v>
      </c>
      <c r="N2148" t="s">
        <v>85</v>
      </c>
      <c r="O2148" t="s">
        <v>85</v>
      </c>
      <c r="P2148">
        <v>26568</v>
      </c>
      <c r="Q2148" t="s">
        <v>5747</v>
      </c>
      <c r="R2148" t="s">
        <v>75</v>
      </c>
      <c r="S2148" t="s">
        <v>155</v>
      </c>
      <c r="T2148" t="s">
        <v>201</v>
      </c>
      <c r="U2148" t="s">
        <v>157</v>
      </c>
      <c r="V2148" t="s">
        <v>157</v>
      </c>
      <c r="W2148" t="s">
        <v>10729</v>
      </c>
      <c r="X2148" t="s">
        <v>85</v>
      </c>
    </row>
    <row r="2149" spans="1:24">
      <c r="A2149" t="s">
        <v>9</v>
      </c>
      <c r="B2149" t="s">
        <v>14</v>
      </c>
      <c r="C2149" t="s">
        <v>14</v>
      </c>
      <c r="D2149" t="s">
        <v>117</v>
      </c>
      <c r="E2149" t="s">
        <v>118</v>
      </c>
      <c r="F2149" s="54">
        <v>41585</v>
      </c>
      <c r="G2149" t="s">
        <v>72</v>
      </c>
      <c r="I2149" t="s">
        <v>5743</v>
      </c>
      <c r="J2149" t="s">
        <v>132</v>
      </c>
      <c r="K2149" t="s">
        <v>5744</v>
      </c>
      <c r="L2149" t="s">
        <v>5745</v>
      </c>
      <c r="M2149" t="s">
        <v>5746</v>
      </c>
      <c r="N2149" t="s">
        <v>85</v>
      </c>
      <c r="O2149" t="s">
        <v>85</v>
      </c>
      <c r="P2149">
        <v>2214</v>
      </c>
      <c r="Q2149" t="s">
        <v>5747</v>
      </c>
      <c r="R2149" t="s">
        <v>75</v>
      </c>
      <c r="S2149" t="s">
        <v>155</v>
      </c>
      <c r="T2149" t="s">
        <v>201</v>
      </c>
      <c r="U2149" t="s">
        <v>157</v>
      </c>
      <c r="V2149" t="s">
        <v>157</v>
      </c>
      <c r="W2149" t="s">
        <v>10729</v>
      </c>
      <c r="X2149" t="s">
        <v>85</v>
      </c>
    </row>
    <row r="2150" spans="1:24">
      <c r="A2150" t="s">
        <v>3</v>
      </c>
      <c r="B2150" t="s">
        <v>113</v>
      </c>
      <c r="C2150" t="s">
        <v>2225</v>
      </c>
      <c r="D2150" t="s">
        <v>117</v>
      </c>
      <c r="E2150" t="s">
        <v>118</v>
      </c>
      <c r="F2150" s="54">
        <v>41598</v>
      </c>
      <c r="G2150" t="s">
        <v>290</v>
      </c>
      <c r="I2150" t="s">
        <v>2226</v>
      </c>
      <c r="J2150" t="s">
        <v>73</v>
      </c>
      <c r="K2150" t="s">
        <v>2227</v>
      </c>
      <c r="L2150" t="s">
        <v>2228</v>
      </c>
      <c r="M2150" t="s">
        <v>2229</v>
      </c>
      <c r="N2150" t="s">
        <v>85</v>
      </c>
      <c r="O2150" t="s">
        <v>85</v>
      </c>
      <c r="P2150">
        <v>6360.7939999999999</v>
      </c>
      <c r="Q2150" t="s">
        <v>2230</v>
      </c>
      <c r="R2150" t="s">
        <v>75</v>
      </c>
      <c r="W2150" t="s">
        <v>10729</v>
      </c>
      <c r="X2150" t="s">
        <v>85</v>
      </c>
    </row>
    <row r="2151" spans="1:24">
      <c r="A2151" t="s">
        <v>3</v>
      </c>
      <c r="B2151" t="s">
        <v>113</v>
      </c>
      <c r="C2151" t="s">
        <v>2225</v>
      </c>
      <c r="D2151" t="s">
        <v>117</v>
      </c>
      <c r="E2151" t="s">
        <v>118</v>
      </c>
      <c r="F2151" s="54">
        <v>41598</v>
      </c>
      <c r="G2151" t="s">
        <v>290</v>
      </c>
      <c r="I2151" t="s">
        <v>2226</v>
      </c>
      <c r="J2151" t="s">
        <v>73</v>
      </c>
      <c r="K2151" t="s">
        <v>2227</v>
      </c>
      <c r="L2151" t="s">
        <v>2228</v>
      </c>
      <c r="M2151" t="s">
        <v>2229</v>
      </c>
      <c r="N2151" t="s">
        <v>85</v>
      </c>
      <c r="O2151" t="s">
        <v>85</v>
      </c>
      <c r="P2151">
        <v>46.220799999999997</v>
      </c>
      <c r="Q2151" t="s">
        <v>2230</v>
      </c>
      <c r="R2151" t="s">
        <v>75</v>
      </c>
      <c r="W2151" t="s">
        <v>10729</v>
      </c>
      <c r="X2151" t="s">
        <v>85</v>
      </c>
    </row>
    <row r="2152" spans="1:24">
      <c r="A2152" t="s">
        <v>3</v>
      </c>
      <c r="B2152" t="s">
        <v>114</v>
      </c>
      <c r="C2152" t="s">
        <v>892</v>
      </c>
      <c r="D2152" t="s">
        <v>117</v>
      </c>
      <c r="E2152" t="s">
        <v>118</v>
      </c>
      <c r="F2152" s="54">
        <v>41598</v>
      </c>
      <c r="G2152" t="s">
        <v>119</v>
      </c>
      <c r="H2152" t="s">
        <v>986</v>
      </c>
      <c r="I2152" t="s">
        <v>2237</v>
      </c>
      <c r="J2152" t="s">
        <v>73</v>
      </c>
      <c r="K2152" t="s">
        <v>2238</v>
      </c>
      <c r="L2152" t="s">
        <v>987</v>
      </c>
      <c r="M2152" t="s">
        <v>988</v>
      </c>
      <c r="N2152" t="s">
        <v>85</v>
      </c>
      <c r="O2152" t="s">
        <v>85</v>
      </c>
      <c r="P2152">
        <v>23284.537799999998</v>
      </c>
      <c r="Q2152" t="s">
        <v>2239</v>
      </c>
      <c r="R2152" t="s">
        <v>75</v>
      </c>
      <c r="W2152" t="s">
        <v>10729</v>
      </c>
      <c r="X2152" t="s">
        <v>85</v>
      </c>
    </row>
    <row r="2153" spans="1:24">
      <c r="A2153" t="s">
        <v>3</v>
      </c>
      <c r="B2153" t="s">
        <v>114</v>
      </c>
      <c r="C2153" t="s">
        <v>1221</v>
      </c>
      <c r="D2153" t="s">
        <v>117</v>
      </c>
      <c r="E2153" t="s">
        <v>118</v>
      </c>
      <c r="F2153" s="54">
        <v>41598</v>
      </c>
      <c r="G2153" t="s">
        <v>119</v>
      </c>
      <c r="I2153" t="s">
        <v>2243</v>
      </c>
      <c r="J2153" t="s">
        <v>73</v>
      </c>
      <c r="K2153" t="s">
        <v>2244</v>
      </c>
      <c r="L2153" t="s">
        <v>2117</v>
      </c>
      <c r="M2153" t="s">
        <v>2118</v>
      </c>
      <c r="N2153" t="s">
        <v>85</v>
      </c>
      <c r="O2153" t="s">
        <v>85</v>
      </c>
      <c r="P2153">
        <v>10222.9473</v>
      </c>
      <c r="Q2153" t="s">
        <v>2245</v>
      </c>
      <c r="R2153" t="s">
        <v>75</v>
      </c>
      <c r="W2153" t="s">
        <v>10729</v>
      </c>
      <c r="X2153" t="s">
        <v>85</v>
      </c>
    </row>
    <row r="2154" spans="1:24">
      <c r="A2154" t="s">
        <v>3</v>
      </c>
      <c r="B2154" t="s">
        <v>114</v>
      </c>
      <c r="C2154" t="s">
        <v>892</v>
      </c>
      <c r="D2154" t="s">
        <v>117</v>
      </c>
      <c r="E2154" t="s">
        <v>118</v>
      </c>
      <c r="F2154" s="54">
        <v>41598</v>
      </c>
      <c r="G2154" t="s">
        <v>119</v>
      </c>
      <c r="H2154" t="s">
        <v>986</v>
      </c>
      <c r="I2154" t="s">
        <v>2240</v>
      </c>
      <c r="J2154" t="s">
        <v>73</v>
      </c>
      <c r="K2154" t="s">
        <v>2241</v>
      </c>
      <c r="L2154" t="s">
        <v>987</v>
      </c>
      <c r="M2154" t="s">
        <v>988</v>
      </c>
      <c r="N2154" t="s">
        <v>85</v>
      </c>
      <c r="O2154" t="s">
        <v>85</v>
      </c>
      <c r="P2154">
        <v>32339.495800000001</v>
      </c>
      <c r="Q2154" t="s">
        <v>2242</v>
      </c>
      <c r="R2154" t="s">
        <v>75</v>
      </c>
      <c r="W2154" t="s">
        <v>10729</v>
      </c>
      <c r="X2154" t="s">
        <v>85</v>
      </c>
    </row>
    <row r="2155" spans="1:24">
      <c r="A2155" t="s">
        <v>9</v>
      </c>
      <c r="B2155" t="s">
        <v>14</v>
      </c>
      <c r="C2155" t="s">
        <v>14</v>
      </c>
      <c r="D2155" t="s">
        <v>117</v>
      </c>
      <c r="E2155" t="s">
        <v>118</v>
      </c>
      <c r="F2155" s="54">
        <v>41585</v>
      </c>
      <c r="G2155" t="s">
        <v>72</v>
      </c>
      <c r="I2155" t="s">
        <v>502</v>
      </c>
      <c r="J2155" t="s">
        <v>132</v>
      </c>
      <c r="K2155" t="s">
        <v>503</v>
      </c>
      <c r="L2155" t="s">
        <v>504</v>
      </c>
      <c r="M2155" t="s">
        <v>505</v>
      </c>
      <c r="N2155" t="s">
        <v>85</v>
      </c>
      <c r="O2155" t="s">
        <v>85</v>
      </c>
      <c r="P2155">
        <v>5275.44</v>
      </c>
      <c r="Q2155" t="s">
        <v>506</v>
      </c>
      <c r="R2155" t="s">
        <v>75</v>
      </c>
      <c r="S2155" t="s">
        <v>155</v>
      </c>
      <c r="T2155" t="s">
        <v>156</v>
      </c>
      <c r="U2155" t="s">
        <v>321</v>
      </c>
      <c r="V2155" t="s">
        <v>321</v>
      </c>
      <c r="W2155" t="s">
        <v>10730</v>
      </c>
      <c r="X2155" t="s">
        <v>85</v>
      </c>
    </row>
    <row r="2156" spans="1:24">
      <c r="A2156" t="s">
        <v>5</v>
      </c>
      <c r="B2156" t="s">
        <v>6</v>
      </c>
      <c r="C2156" t="s">
        <v>6</v>
      </c>
      <c r="D2156" t="s">
        <v>117</v>
      </c>
      <c r="E2156" t="s">
        <v>118</v>
      </c>
      <c r="F2156" s="54">
        <v>41584</v>
      </c>
      <c r="G2156" t="s">
        <v>72</v>
      </c>
      <c r="I2156" t="s">
        <v>350</v>
      </c>
      <c r="J2156" t="s">
        <v>74</v>
      </c>
      <c r="K2156" t="s">
        <v>351</v>
      </c>
      <c r="L2156" t="s">
        <v>352</v>
      </c>
      <c r="M2156" t="s">
        <v>353</v>
      </c>
      <c r="N2156" t="s">
        <v>85</v>
      </c>
      <c r="O2156" t="s">
        <v>85</v>
      </c>
      <c r="P2156">
        <v>397.21850000000001</v>
      </c>
      <c r="Q2156" t="s">
        <v>354</v>
      </c>
      <c r="R2156" t="s">
        <v>75</v>
      </c>
      <c r="W2156" t="s">
        <v>10729</v>
      </c>
      <c r="X2156" t="s">
        <v>85</v>
      </c>
    </row>
    <row r="2157" spans="1:24">
      <c r="A2157" t="s">
        <v>3</v>
      </c>
      <c r="B2157" t="s">
        <v>4</v>
      </c>
      <c r="C2157" t="s">
        <v>4</v>
      </c>
      <c r="D2157" t="s">
        <v>117</v>
      </c>
      <c r="E2157" t="s">
        <v>118</v>
      </c>
      <c r="F2157" s="54">
        <v>41607</v>
      </c>
      <c r="G2157" t="s">
        <v>119</v>
      </c>
      <c r="I2157" t="s">
        <v>4399</v>
      </c>
      <c r="J2157" t="s">
        <v>73</v>
      </c>
      <c r="K2157" t="s">
        <v>4400</v>
      </c>
      <c r="L2157" t="s">
        <v>4401</v>
      </c>
      <c r="M2157" t="s">
        <v>4402</v>
      </c>
      <c r="N2157" t="s">
        <v>85</v>
      </c>
      <c r="O2157" t="s">
        <v>85</v>
      </c>
      <c r="P2157">
        <v>522817.02020000003</v>
      </c>
      <c r="Q2157" t="s">
        <v>4403</v>
      </c>
      <c r="R2157" t="s">
        <v>75</v>
      </c>
      <c r="W2157" t="s">
        <v>10731</v>
      </c>
      <c r="X2157" t="s">
        <v>85</v>
      </c>
    </row>
    <row r="2158" spans="1:24">
      <c r="A2158" t="s">
        <v>3</v>
      </c>
      <c r="B2158" t="s">
        <v>112</v>
      </c>
      <c r="C2158" t="s">
        <v>269</v>
      </c>
      <c r="D2158" t="s">
        <v>117</v>
      </c>
      <c r="E2158" t="s">
        <v>118</v>
      </c>
      <c r="F2158" s="54">
        <v>41607</v>
      </c>
      <c r="G2158" t="s">
        <v>119</v>
      </c>
      <c r="I2158" t="s">
        <v>4394</v>
      </c>
      <c r="J2158" t="s">
        <v>73</v>
      </c>
      <c r="K2158" t="s">
        <v>4395</v>
      </c>
      <c r="L2158" t="s">
        <v>4396</v>
      </c>
      <c r="M2158" t="s">
        <v>4397</v>
      </c>
      <c r="N2158" t="s">
        <v>85</v>
      </c>
      <c r="O2158" t="s">
        <v>85</v>
      </c>
      <c r="P2158">
        <v>6265.1063000000004</v>
      </c>
      <c r="Q2158" t="s">
        <v>4398</v>
      </c>
      <c r="R2158" t="s">
        <v>75</v>
      </c>
      <c r="W2158" t="s">
        <v>10729</v>
      </c>
      <c r="X2158" t="s">
        <v>85</v>
      </c>
    </row>
    <row r="2159" spans="1:24">
      <c r="A2159" t="s">
        <v>3</v>
      </c>
      <c r="B2159" t="s">
        <v>4</v>
      </c>
      <c r="C2159" t="s">
        <v>4</v>
      </c>
      <c r="D2159" t="s">
        <v>117</v>
      </c>
      <c r="E2159" t="s">
        <v>118</v>
      </c>
      <c r="F2159" s="54">
        <v>41600</v>
      </c>
      <c r="G2159" t="s">
        <v>119</v>
      </c>
      <c r="I2159" t="s">
        <v>3452</v>
      </c>
      <c r="J2159" t="s">
        <v>73</v>
      </c>
      <c r="K2159" t="s">
        <v>3453</v>
      </c>
      <c r="L2159" t="s">
        <v>3454</v>
      </c>
      <c r="M2159" t="s">
        <v>3455</v>
      </c>
      <c r="N2159" t="s">
        <v>85</v>
      </c>
      <c r="O2159" t="s">
        <v>85</v>
      </c>
      <c r="P2159">
        <v>27161.6639</v>
      </c>
      <c r="Q2159" t="s">
        <v>3456</v>
      </c>
      <c r="R2159" t="s">
        <v>75</v>
      </c>
      <c r="W2159" t="s">
        <v>10729</v>
      </c>
      <c r="X2159" t="s">
        <v>85</v>
      </c>
    </row>
    <row r="2160" spans="1:24">
      <c r="A2160" t="s">
        <v>3</v>
      </c>
      <c r="B2160" t="s">
        <v>112</v>
      </c>
      <c r="C2160" t="s">
        <v>269</v>
      </c>
      <c r="D2160" t="s">
        <v>117</v>
      </c>
      <c r="E2160" t="s">
        <v>118</v>
      </c>
      <c r="F2160" s="54">
        <v>41600</v>
      </c>
      <c r="G2160" t="s">
        <v>290</v>
      </c>
      <c r="I2160" t="s">
        <v>3457</v>
      </c>
      <c r="J2160" t="s">
        <v>73</v>
      </c>
      <c r="K2160" t="s">
        <v>3458</v>
      </c>
      <c r="L2160" t="s">
        <v>3459</v>
      </c>
      <c r="M2160" t="s">
        <v>3460</v>
      </c>
      <c r="N2160" t="s">
        <v>85</v>
      </c>
      <c r="O2160" t="s">
        <v>85</v>
      </c>
      <c r="P2160">
        <v>49072.321900000003</v>
      </c>
      <c r="Q2160" t="s">
        <v>3461</v>
      </c>
      <c r="R2160" t="s">
        <v>75</v>
      </c>
      <c r="W2160" t="s">
        <v>10729</v>
      </c>
      <c r="X2160" t="s">
        <v>85</v>
      </c>
    </row>
    <row r="2161" spans="1:24">
      <c r="A2161" t="s">
        <v>9</v>
      </c>
      <c r="B2161" t="s">
        <v>14</v>
      </c>
      <c r="C2161" t="s">
        <v>14</v>
      </c>
      <c r="D2161" t="s">
        <v>117</v>
      </c>
      <c r="E2161" t="s">
        <v>118</v>
      </c>
      <c r="F2161" s="54">
        <v>41604</v>
      </c>
      <c r="G2161" t="s">
        <v>119</v>
      </c>
      <c r="I2161" t="s">
        <v>3045</v>
      </c>
      <c r="J2161" t="s">
        <v>132</v>
      </c>
      <c r="K2161" t="s">
        <v>944</v>
      </c>
      <c r="L2161" t="s">
        <v>945</v>
      </c>
      <c r="M2161" t="s">
        <v>946</v>
      </c>
      <c r="N2161" t="s">
        <v>85</v>
      </c>
      <c r="O2161" t="s">
        <v>85</v>
      </c>
      <c r="P2161">
        <v>19641.45</v>
      </c>
      <c r="Q2161" t="s">
        <v>947</v>
      </c>
      <c r="R2161" t="s">
        <v>75</v>
      </c>
      <c r="S2161" t="s">
        <v>155</v>
      </c>
      <c r="T2161" t="s">
        <v>156</v>
      </c>
      <c r="U2161" t="s">
        <v>179</v>
      </c>
      <c r="V2161" t="s">
        <v>180</v>
      </c>
      <c r="W2161" t="s">
        <v>10731</v>
      </c>
      <c r="X2161" t="s">
        <v>10737</v>
      </c>
    </row>
    <row r="2162" spans="1:24">
      <c r="A2162" t="s">
        <v>9</v>
      </c>
      <c r="B2162" t="s">
        <v>14</v>
      </c>
      <c r="C2162" t="s">
        <v>14</v>
      </c>
      <c r="D2162" t="s">
        <v>117</v>
      </c>
      <c r="E2162" t="s">
        <v>118</v>
      </c>
      <c r="F2162" s="54">
        <v>41604</v>
      </c>
      <c r="G2162" t="s">
        <v>119</v>
      </c>
      <c r="I2162" t="s">
        <v>3045</v>
      </c>
      <c r="J2162" t="s">
        <v>132</v>
      </c>
      <c r="K2162" t="s">
        <v>944</v>
      </c>
      <c r="L2162" t="s">
        <v>945</v>
      </c>
      <c r="M2162" t="s">
        <v>946</v>
      </c>
      <c r="N2162" t="s">
        <v>85</v>
      </c>
      <c r="O2162" t="s">
        <v>85</v>
      </c>
      <c r="P2162">
        <v>26188.6</v>
      </c>
      <c r="Q2162" t="s">
        <v>947</v>
      </c>
      <c r="R2162" t="s">
        <v>75</v>
      </c>
      <c r="S2162" t="s">
        <v>155</v>
      </c>
      <c r="T2162" t="s">
        <v>156</v>
      </c>
      <c r="U2162" t="s">
        <v>179</v>
      </c>
      <c r="V2162" t="s">
        <v>180</v>
      </c>
      <c r="W2162" t="s">
        <v>10731</v>
      </c>
      <c r="X2162" t="s">
        <v>10737</v>
      </c>
    </row>
    <row r="2163" spans="1:24">
      <c r="A2163" t="s">
        <v>9</v>
      </c>
      <c r="B2163" t="s">
        <v>14</v>
      </c>
      <c r="C2163" t="s">
        <v>14</v>
      </c>
      <c r="D2163" t="s">
        <v>117</v>
      </c>
      <c r="E2163" t="s">
        <v>118</v>
      </c>
      <c r="F2163" s="54">
        <v>41579</v>
      </c>
      <c r="G2163" t="s">
        <v>72</v>
      </c>
      <c r="H2163" t="s">
        <v>999</v>
      </c>
      <c r="I2163" t="s">
        <v>1000</v>
      </c>
      <c r="J2163" t="s">
        <v>132</v>
      </c>
      <c r="K2163" t="s">
        <v>1001</v>
      </c>
      <c r="L2163" t="s">
        <v>1002</v>
      </c>
      <c r="M2163" t="s">
        <v>1003</v>
      </c>
      <c r="N2163" t="s">
        <v>85</v>
      </c>
      <c r="O2163" t="s">
        <v>199</v>
      </c>
      <c r="P2163">
        <v>840.00000000000091</v>
      </c>
      <c r="Q2163" t="s">
        <v>1005</v>
      </c>
      <c r="R2163" t="s">
        <v>75</v>
      </c>
      <c r="S2163" t="s">
        <v>170</v>
      </c>
      <c r="T2163" t="s">
        <v>178</v>
      </c>
      <c r="U2163" t="s">
        <v>179</v>
      </c>
      <c r="V2163" t="s">
        <v>180</v>
      </c>
      <c r="W2163" t="s">
        <v>10731</v>
      </c>
      <c r="X2163" t="s">
        <v>10739</v>
      </c>
    </row>
    <row r="2164" spans="1:24">
      <c r="A2164" t="s">
        <v>3</v>
      </c>
      <c r="B2164" t="s">
        <v>115</v>
      </c>
      <c r="C2164" t="s">
        <v>602</v>
      </c>
      <c r="D2164" t="s">
        <v>117</v>
      </c>
      <c r="E2164" t="s">
        <v>118</v>
      </c>
      <c r="F2164" s="54">
        <v>41598</v>
      </c>
      <c r="G2164" t="s">
        <v>119</v>
      </c>
      <c r="I2164" t="s">
        <v>2326</v>
      </c>
      <c r="J2164" t="s">
        <v>73</v>
      </c>
      <c r="K2164" t="s">
        <v>2327</v>
      </c>
      <c r="L2164" t="s">
        <v>238</v>
      </c>
      <c r="M2164" t="s">
        <v>76</v>
      </c>
      <c r="N2164" t="s">
        <v>85</v>
      </c>
      <c r="O2164" t="s">
        <v>85</v>
      </c>
      <c r="P2164">
        <v>267.18329999999997</v>
      </c>
      <c r="Q2164" t="s">
        <v>2328</v>
      </c>
      <c r="R2164" t="s">
        <v>75</v>
      </c>
      <c r="W2164" t="s">
        <v>10729</v>
      </c>
      <c r="X2164" t="s">
        <v>10737</v>
      </c>
    </row>
    <row r="2165" spans="1:24">
      <c r="A2165" t="s">
        <v>3</v>
      </c>
      <c r="B2165" t="s">
        <v>114</v>
      </c>
      <c r="C2165" t="s">
        <v>892</v>
      </c>
      <c r="D2165" t="s">
        <v>117</v>
      </c>
      <c r="E2165" t="s">
        <v>118</v>
      </c>
      <c r="F2165" s="54">
        <v>41598</v>
      </c>
      <c r="G2165" t="s">
        <v>119</v>
      </c>
      <c r="H2165" t="s">
        <v>986</v>
      </c>
      <c r="I2165" t="s">
        <v>2240</v>
      </c>
      <c r="J2165" t="s">
        <v>73</v>
      </c>
      <c r="K2165" t="s">
        <v>2241</v>
      </c>
      <c r="L2165" t="s">
        <v>987</v>
      </c>
      <c r="M2165" t="s">
        <v>988</v>
      </c>
      <c r="N2165" t="s">
        <v>85</v>
      </c>
      <c r="O2165" t="s">
        <v>85</v>
      </c>
      <c r="P2165">
        <v>2874.6217999999999</v>
      </c>
      <c r="Q2165" t="s">
        <v>2242</v>
      </c>
      <c r="R2165" t="s">
        <v>75</v>
      </c>
      <c r="W2165" t="s">
        <v>10729</v>
      </c>
      <c r="X2165" t="s">
        <v>85</v>
      </c>
    </row>
    <row r="2166" spans="1:24">
      <c r="A2166" t="s">
        <v>3</v>
      </c>
      <c r="B2166" t="s">
        <v>113</v>
      </c>
      <c r="C2166" t="s">
        <v>2225</v>
      </c>
      <c r="D2166" t="s">
        <v>117</v>
      </c>
      <c r="E2166" t="s">
        <v>118</v>
      </c>
      <c r="F2166" s="54">
        <v>41598</v>
      </c>
      <c r="G2166" t="s">
        <v>290</v>
      </c>
      <c r="I2166" t="s">
        <v>2226</v>
      </c>
      <c r="J2166" t="s">
        <v>73</v>
      </c>
      <c r="K2166" t="s">
        <v>2227</v>
      </c>
      <c r="L2166" t="s">
        <v>2228</v>
      </c>
      <c r="M2166" t="s">
        <v>2229</v>
      </c>
      <c r="N2166" t="s">
        <v>85</v>
      </c>
      <c r="O2166" t="s">
        <v>85</v>
      </c>
      <c r="P2166">
        <v>1908.646</v>
      </c>
      <c r="Q2166" t="s">
        <v>2230</v>
      </c>
      <c r="R2166" t="s">
        <v>75</v>
      </c>
      <c r="W2166" t="s">
        <v>10729</v>
      </c>
      <c r="X2166" t="s">
        <v>85</v>
      </c>
    </row>
    <row r="2167" spans="1:24">
      <c r="A2167" t="s">
        <v>3</v>
      </c>
      <c r="B2167" t="s">
        <v>113</v>
      </c>
      <c r="C2167" t="s">
        <v>2225</v>
      </c>
      <c r="D2167" t="s">
        <v>117</v>
      </c>
      <c r="E2167" t="s">
        <v>118</v>
      </c>
      <c r="F2167" s="54">
        <v>41598</v>
      </c>
      <c r="G2167" t="s">
        <v>290</v>
      </c>
      <c r="I2167" t="s">
        <v>2226</v>
      </c>
      <c r="J2167" t="s">
        <v>73</v>
      </c>
      <c r="K2167" t="s">
        <v>2227</v>
      </c>
      <c r="L2167" t="s">
        <v>2228</v>
      </c>
      <c r="M2167" t="s">
        <v>2229</v>
      </c>
      <c r="N2167" t="s">
        <v>85</v>
      </c>
      <c r="O2167" t="s">
        <v>85</v>
      </c>
      <c r="P2167">
        <v>9541.8706999999995</v>
      </c>
      <c r="Q2167" t="s">
        <v>2230</v>
      </c>
      <c r="R2167" t="s">
        <v>75</v>
      </c>
      <c r="W2167" t="s">
        <v>10729</v>
      </c>
      <c r="X2167" t="s">
        <v>85</v>
      </c>
    </row>
    <row r="2168" spans="1:24">
      <c r="A2168" t="s">
        <v>3</v>
      </c>
      <c r="B2168" t="s">
        <v>113</v>
      </c>
      <c r="C2168" t="s">
        <v>2225</v>
      </c>
      <c r="D2168" t="s">
        <v>117</v>
      </c>
      <c r="E2168" t="s">
        <v>118</v>
      </c>
      <c r="F2168" s="54">
        <v>41598</v>
      </c>
      <c r="G2168" t="s">
        <v>290</v>
      </c>
      <c r="I2168" t="s">
        <v>2226</v>
      </c>
      <c r="J2168" t="s">
        <v>73</v>
      </c>
      <c r="K2168" t="s">
        <v>2227</v>
      </c>
      <c r="L2168" t="s">
        <v>2228</v>
      </c>
      <c r="M2168" t="s">
        <v>2229</v>
      </c>
      <c r="N2168" t="s">
        <v>85</v>
      </c>
      <c r="O2168" t="s">
        <v>85</v>
      </c>
      <c r="P2168">
        <v>477.16160000000002</v>
      </c>
      <c r="Q2168" t="s">
        <v>2230</v>
      </c>
      <c r="R2168" t="s">
        <v>75</v>
      </c>
      <c r="W2168" t="s">
        <v>10729</v>
      </c>
      <c r="X2168" t="s">
        <v>85</v>
      </c>
    </row>
    <row r="2169" spans="1:24">
      <c r="A2169" t="s">
        <v>5</v>
      </c>
      <c r="B2169" t="s">
        <v>17</v>
      </c>
      <c r="C2169" t="s">
        <v>17</v>
      </c>
      <c r="D2169" t="s">
        <v>117</v>
      </c>
      <c r="E2169" t="s">
        <v>118</v>
      </c>
      <c r="F2169" s="54">
        <v>41605</v>
      </c>
      <c r="G2169" t="s">
        <v>290</v>
      </c>
      <c r="I2169" t="s">
        <v>3386</v>
      </c>
      <c r="J2169" t="s">
        <v>74</v>
      </c>
      <c r="K2169" t="s">
        <v>1393</v>
      </c>
      <c r="L2169" t="s">
        <v>238</v>
      </c>
      <c r="M2169" t="s">
        <v>76</v>
      </c>
      <c r="N2169" t="s">
        <v>85</v>
      </c>
      <c r="O2169" t="s">
        <v>1004</v>
      </c>
      <c r="P2169">
        <v>474.49459999999999</v>
      </c>
      <c r="Q2169" t="s">
        <v>1394</v>
      </c>
      <c r="R2169" t="s">
        <v>75</v>
      </c>
      <c r="W2169" t="s">
        <v>10730</v>
      </c>
      <c r="X2169" t="s">
        <v>10739</v>
      </c>
    </row>
    <row r="2170" spans="1:24">
      <c r="A2170" t="s">
        <v>5</v>
      </c>
      <c r="B2170" t="s">
        <v>17</v>
      </c>
      <c r="C2170" t="s">
        <v>17</v>
      </c>
      <c r="D2170" t="s">
        <v>117</v>
      </c>
      <c r="E2170" t="s">
        <v>118</v>
      </c>
      <c r="F2170" s="54">
        <v>41605</v>
      </c>
      <c r="G2170" t="s">
        <v>290</v>
      </c>
      <c r="I2170" t="s">
        <v>3378</v>
      </c>
      <c r="J2170" t="s">
        <v>74</v>
      </c>
      <c r="K2170" t="s">
        <v>1393</v>
      </c>
      <c r="L2170" t="s">
        <v>238</v>
      </c>
      <c r="M2170" t="s">
        <v>76</v>
      </c>
      <c r="N2170" t="s">
        <v>85</v>
      </c>
      <c r="O2170" t="s">
        <v>1004</v>
      </c>
      <c r="P2170">
        <v>-474.49459999999999</v>
      </c>
      <c r="Q2170" t="s">
        <v>1394</v>
      </c>
      <c r="R2170" t="s">
        <v>75</v>
      </c>
      <c r="W2170" t="s">
        <v>10729</v>
      </c>
      <c r="X2170" t="s">
        <v>10739</v>
      </c>
    </row>
    <row r="2171" spans="1:24">
      <c r="A2171" t="s">
        <v>9</v>
      </c>
      <c r="B2171" t="s">
        <v>14</v>
      </c>
      <c r="C2171" t="s">
        <v>14</v>
      </c>
      <c r="D2171" t="s">
        <v>117</v>
      </c>
      <c r="E2171" t="s">
        <v>118</v>
      </c>
      <c r="F2171" s="54">
        <v>41585</v>
      </c>
      <c r="G2171" t="s">
        <v>72</v>
      </c>
      <c r="I2171" t="s">
        <v>5743</v>
      </c>
      <c r="J2171" t="s">
        <v>132</v>
      </c>
      <c r="K2171" t="s">
        <v>5744</v>
      </c>
      <c r="L2171" t="s">
        <v>5745</v>
      </c>
      <c r="M2171" t="s">
        <v>5746</v>
      </c>
      <c r="N2171" t="s">
        <v>85</v>
      </c>
      <c r="O2171" t="s">
        <v>85</v>
      </c>
      <c r="P2171">
        <v>14760</v>
      </c>
      <c r="Q2171" t="s">
        <v>5747</v>
      </c>
      <c r="R2171" t="s">
        <v>75</v>
      </c>
      <c r="S2171" t="s">
        <v>155</v>
      </c>
      <c r="T2171" t="s">
        <v>201</v>
      </c>
      <c r="U2171" t="s">
        <v>157</v>
      </c>
      <c r="V2171" t="s">
        <v>157</v>
      </c>
      <c r="W2171" t="s">
        <v>10729</v>
      </c>
      <c r="X2171" t="s">
        <v>85</v>
      </c>
    </row>
    <row r="2172" spans="1:24">
      <c r="A2172" t="s">
        <v>9</v>
      </c>
      <c r="B2172" t="s">
        <v>14</v>
      </c>
      <c r="C2172" t="s">
        <v>14</v>
      </c>
      <c r="D2172" t="s">
        <v>117</v>
      </c>
      <c r="E2172" t="s">
        <v>118</v>
      </c>
      <c r="F2172" s="54">
        <v>41585</v>
      </c>
      <c r="G2172" t="s">
        <v>290</v>
      </c>
      <c r="H2172" t="s">
        <v>779</v>
      </c>
      <c r="I2172" t="s">
        <v>5738</v>
      </c>
      <c r="J2172" t="s">
        <v>132</v>
      </c>
      <c r="K2172" t="s">
        <v>5739</v>
      </c>
      <c r="L2172" t="s">
        <v>5740</v>
      </c>
      <c r="M2172" t="s">
        <v>5741</v>
      </c>
      <c r="N2172" t="s">
        <v>85</v>
      </c>
      <c r="O2172" t="s">
        <v>85</v>
      </c>
      <c r="P2172">
        <v>-17040</v>
      </c>
      <c r="Q2172" t="s">
        <v>5742</v>
      </c>
      <c r="R2172" t="s">
        <v>75</v>
      </c>
      <c r="S2172" t="s">
        <v>155</v>
      </c>
      <c r="T2172" t="s">
        <v>785</v>
      </c>
      <c r="U2172" t="s">
        <v>179</v>
      </c>
      <c r="V2172" t="s">
        <v>180</v>
      </c>
      <c r="W2172" t="s">
        <v>10729</v>
      </c>
      <c r="X2172" t="s">
        <v>85</v>
      </c>
    </row>
    <row r="2173" spans="1:24">
      <c r="A2173" t="s">
        <v>9</v>
      </c>
      <c r="B2173" t="s">
        <v>14</v>
      </c>
      <c r="C2173" t="s">
        <v>14</v>
      </c>
      <c r="D2173" t="s">
        <v>117</v>
      </c>
      <c r="E2173" t="s">
        <v>118</v>
      </c>
      <c r="F2173" s="54">
        <v>41585</v>
      </c>
      <c r="G2173" t="s">
        <v>290</v>
      </c>
      <c r="I2173" t="s">
        <v>5743</v>
      </c>
      <c r="J2173" t="s">
        <v>132</v>
      </c>
      <c r="K2173" t="s">
        <v>5744</v>
      </c>
      <c r="L2173" t="s">
        <v>5745</v>
      </c>
      <c r="M2173" t="s">
        <v>5746</v>
      </c>
      <c r="N2173" t="s">
        <v>85</v>
      </c>
      <c r="O2173" t="s">
        <v>85</v>
      </c>
      <c r="P2173">
        <v>-14760</v>
      </c>
      <c r="Q2173" t="s">
        <v>5747</v>
      </c>
      <c r="R2173" t="s">
        <v>75</v>
      </c>
      <c r="S2173" t="s">
        <v>155</v>
      </c>
      <c r="T2173" t="s">
        <v>201</v>
      </c>
      <c r="U2173" t="s">
        <v>157</v>
      </c>
      <c r="V2173" t="s">
        <v>157</v>
      </c>
      <c r="W2173" t="s">
        <v>10729</v>
      </c>
      <c r="X2173" t="s">
        <v>85</v>
      </c>
    </row>
    <row r="2174" spans="1:24">
      <c r="A2174" t="s">
        <v>9</v>
      </c>
      <c r="B2174" t="s">
        <v>14</v>
      </c>
      <c r="C2174" t="s">
        <v>14</v>
      </c>
      <c r="D2174" t="s">
        <v>117</v>
      </c>
      <c r="E2174" t="s">
        <v>118</v>
      </c>
      <c r="F2174" s="54">
        <v>41579</v>
      </c>
      <c r="G2174" t="s">
        <v>290</v>
      </c>
      <c r="H2174" t="s">
        <v>999</v>
      </c>
      <c r="I2174" t="s">
        <v>1000</v>
      </c>
      <c r="J2174" t="s">
        <v>132</v>
      </c>
      <c r="K2174" t="s">
        <v>1001</v>
      </c>
      <c r="L2174" t="s">
        <v>1002</v>
      </c>
      <c r="M2174" t="s">
        <v>1003</v>
      </c>
      <c r="N2174" t="s">
        <v>85</v>
      </c>
      <c r="O2174" t="s">
        <v>199</v>
      </c>
      <c r="P2174">
        <v>18.640000000000022</v>
      </c>
      <c r="Q2174" t="s">
        <v>1005</v>
      </c>
      <c r="R2174" t="s">
        <v>75</v>
      </c>
      <c r="S2174" t="s">
        <v>170</v>
      </c>
      <c r="T2174" t="s">
        <v>178</v>
      </c>
      <c r="U2174" t="s">
        <v>179</v>
      </c>
      <c r="V2174" t="s">
        <v>180</v>
      </c>
      <c r="W2174" t="s">
        <v>10731</v>
      </c>
      <c r="X2174" t="s">
        <v>10739</v>
      </c>
    </row>
    <row r="2175" spans="1:24">
      <c r="A2175" t="s">
        <v>5</v>
      </c>
      <c r="B2175" t="s">
        <v>17</v>
      </c>
      <c r="C2175" t="s">
        <v>17</v>
      </c>
      <c r="D2175" t="s">
        <v>117</v>
      </c>
      <c r="E2175" t="s">
        <v>118</v>
      </c>
      <c r="F2175" s="54">
        <v>41605</v>
      </c>
      <c r="G2175" t="s">
        <v>290</v>
      </c>
      <c r="I2175" t="s">
        <v>3378</v>
      </c>
      <c r="J2175" t="s">
        <v>74</v>
      </c>
      <c r="K2175" t="s">
        <v>1393</v>
      </c>
      <c r="L2175" t="s">
        <v>238</v>
      </c>
      <c r="M2175" t="s">
        <v>76</v>
      </c>
      <c r="N2175" t="s">
        <v>85</v>
      </c>
      <c r="O2175" t="s">
        <v>1004</v>
      </c>
      <c r="P2175">
        <v>-474.49459999999999</v>
      </c>
      <c r="Q2175" t="s">
        <v>1394</v>
      </c>
      <c r="R2175" t="s">
        <v>75</v>
      </c>
      <c r="W2175" t="s">
        <v>10729</v>
      </c>
      <c r="X2175" t="s">
        <v>10739</v>
      </c>
    </row>
    <row r="2176" spans="1:24">
      <c r="A2176" t="s">
        <v>5</v>
      </c>
      <c r="B2176" t="s">
        <v>17</v>
      </c>
      <c r="C2176" t="s">
        <v>17</v>
      </c>
      <c r="D2176" t="s">
        <v>117</v>
      </c>
      <c r="E2176" t="s">
        <v>118</v>
      </c>
      <c r="F2176" s="54">
        <v>41605</v>
      </c>
      <c r="G2176" t="s">
        <v>290</v>
      </c>
      <c r="I2176" t="s">
        <v>3391</v>
      </c>
      <c r="J2176" t="s">
        <v>74</v>
      </c>
      <c r="K2176" t="s">
        <v>3376</v>
      </c>
      <c r="L2176" t="s">
        <v>238</v>
      </c>
      <c r="M2176" t="s">
        <v>76</v>
      </c>
      <c r="N2176" t="s">
        <v>85</v>
      </c>
      <c r="O2176" t="s">
        <v>1004</v>
      </c>
      <c r="P2176">
        <v>-1840.2607</v>
      </c>
      <c r="Q2176" t="s">
        <v>3377</v>
      </c>
      <c r="R2176" t="s">
        <v>75</v>
      </c>
      <c r="W2176" t="s">
        <v>10729</v>
      </c>
      <c r="X2176" t="s">
        <v>10739</v>
      </c>
    </row>
    <row r="2177" spans="1:24">
      <c r="A2177" t="s">
        <v>9</v>
      </c>
      <c r="B2177" t="s">
        <v>14</v>
      </c>
      <c r="C2177" t="s">
        <v>14</v>
      </c>
      <c r="D2177" t="s">
        <v>117</v>
      </c>
      <c r="E2177" t="s">
        <v>118</v>
      </c>
      <c r="F2177" s="54">
        <v>41585</v>
      </c>
      <c r="G2177" t="s">
        <v>72</v>
      </c>
      <c r="I2177" t="s">
        <v>502</v>
      </c>
      <c r="J2177" t="s">
        <v>132</v>
      </c>
      <c r="K2177" t="s">
        <v>503</v>
      </c>
      <c r="L2177" t="s">
        <v>504</v>
      </c>
      <c r="M2177" t="s">
        <v>505</v>
      </c>
      <c r="N2177" t="s">
        <v>85</v>
      </c>
      <c r="O2177" t="s">
        <v>85</v>
      </c>
      <c r="P2177">
        <v>73785.600000000006</v>
      </c>
      <c r="Q2177" t="s">
        <v>506</v>
      </c>
      <c r="R2177" t="s">
        <v>75</v>
      </c>
      <c r="S2177" t="s">
        <v>155</v>
      </c>
      <c r="T2177" t="s">
        <v>156</v>
      </c>
      <c r="U2177" t="s">
        <v>321</v>
      </c>
      <c r="V2177" t="s">
        <v>321</v>
      </c>
      <c r="W2177" t="s">
        <v>10730</v>
      </c>
      <c r="X2177" t="s">
        <v>85</v>
      </c>
    </row>
    <row r="2178" spans="1:24">
      <c r="A2178" t="s">
        <v>5</v>
      </c>
      <c r="B2178" t="s">
        <v>17</v>
      </c>
      <c r="C2178" t="s">
        <v>17</v>
      </c>
      <c r="D2178" t="s">
        <v>117</v>
      </c>
      <c r="E2178" t="s">
        <v>118</v>
      </c>
      <c r="F2178" s="54">
        <v>41605</v>
      </c>
      <c r="G2178" t="s">
        <v>290</v>
      </c>
      <c r="I2178" t="s">
        <v>3386</v>
      </c>
      <c r="J2178" t="s">
        <v>74</v>
      </c>
      <c r="K2178" t="s">
        <v>1393</v>
      </c>
      <c r="L2178" t="s">
        <v>238</v>
      </c>
      <c r="M2178" t="s">
        <v>76</v>
      </c>
      <c r="N2178" t="s">
        <v>85</v>
      </c>
      <c r="O2178" t="s">
        <v>1004</v>
      </c>
      <c r="P2178">
        <v>474.49459999999999</v>
      </c>
      <c r="Q2178" t="s">
        <v>1394</v>
      </c>
      <c r="R2178" t="s">
        <v>75</v>
      </c>
      <c r="W2178" t="s">
        <v>10730</v>
      </c>
      <c r="X2178" t="s">
        <v>10739</v>
      </c>
    </row>
    <row r="2179" spans="1:24">
      <c r="A2179" t="s">
        <v>9</v>
      </c>
      <c r="B2179" t="s">
        <v>14</v>
      </c>
      <c r="C2179" t="s">
        <v>14</v>
      </c>
      <c r="D2179" t="s">
        <v>117</v>
      </c>
      <c r="E2179" t="s">
        <v>118</v>
      </c>
      <c r="F2179" s="54">
        <v>41585</v>
      </c>
      <c r="G2179" t="s">
        <v>72</v>
      </c>
      <c r="I2179" t="s">
        <v>502</v>
      </c>
      <c r="J2179" t="s">
        <v>132</v>
      </c>
      <c r="K2179" t="s">
        <v>503</v>
      </c>
      <c r="L2179" t="s">
        <v>504</v>
      </c>
      <c r="M2179" t="s">
        <v>505</v>
      </c>
      <c r="N2179" t="s">
        <v>85</v>
      </c>
      <c r="O2179" t="s">
        <v>85</v>
      </c>
      <c r="P2179">
        <v>24514.560000000001</v>
      </c>
      <c r="Q2179" t="s">
        <v>506</v>
      </c>
      <c r="R2179" t="s">
        <v>75</v>
      </c>
      <c r="S2179" t="s">
        <v>155</v>
      </c>
      <c r="T2179" t="s">
        <v>156</v>
      </c>
      <c r="U2179" t="s">
        <v>321</v>
      </c>
      <c r="V2179" t="s">
        <v>321</v>
      </c>
      <c r="W2179" t="s">
        <v>10730</v>
      </c>
      <c r="X2179" t="s">
        <v>85</v>
      </c>
    </row>
    <row r="2180" spans="1:24">
      <c r="A2180" t="s">
        <v>9</v>
      </c>
      <c r="B2180" t="s">
        <v>14</v>
      </c>
      <c r="C2180" t="s">
        <v>14</v>
      </c>
      <c r="D2180" t="s">
        <v>117</v>
      </c>
      <c r="E2180" t="s">
        <v>118</v>
      </c>
      <c r="F2180" s="54">
        <v>41585</v>
      </c>
      <c r="G2180" t="s">
        <v>72</v>
      </c>
      <c r="H2180" t="s">
        <v>2285</v>
      </c>
      <c r="I2180" t="s">
        <v>5783</v>
      </c>
      <c r="J2180" t="s">
        <v>132</v>
      </c>
      <c r="K2180" t="s">
        <v>5784</v>
      </c>
      <c r="L2180" t="s">
        <v>5785</v>
      </c>
      <c r="M2180" t="s">
        <v>5786</v>
      </c>
      <c r="N2180" t="s">
        <v>85</v>
      </c>
      <c r="O2180" t="s">
        <v>85</v>
      </c>
      <c r="P2180">
        <v>55000</v>
      </c>
      <c r="Q2180" t="s">
        <v>5787</v>
      </c>
      <c r="R2180" t="s">
        <v>75</v>
      </c>
      <c r="S2180" t="s">
        <v>155</v>
      </c>
      <c r="T2180" t="s">
        <v>379</v>
      </c>
      <c r="U2180" t="s">
        <v>179</v>
      </c>
      <c r="V2180" t="s">
        <v>180</v>
      </c>
      <c r="W2180" t="s">
        <v>10729</v>
      </c>
      <c r="X2180" t="s">
        <v>10737</v>
      </c>
    </row>
    <row r="2181" spans="1:24">
      <c r="A2181" t="s">
        <v>9</v>
      </c>
      <c r="B2181" t="s">
        <v>14</v>
      </c>
      <c r="C2181" t="s">
        <v>14</v>
      </c>
      <c r="D2181" t="s">
        <v>117</v>
      </c>
      <c r="E2181" t="s">
        <v>118</v>
      </c>
      <c r="F2181" s="54">
        <v>41585</v>
      </c>
      <c r="G2181" t="s">
        <v>125</v>
      </c>
      <c r="H2181" t="s">
        <v>2285</v>
      </c>
      <c r="I2181" t="s">
        <v>5783</v>
      </c>
      <c r="J2181" t="s">
        <v>132</v>
      </c>
      <c r="K2181" t="s">
        <v>5784</v>
      </c>
      <c r="L2181" t="s">
        <v>5785</v>
      </c>
      <c r="M2181" t="s">
        <v>5786</v>
      </c>
      <c r="N2181" t="s">
        <v>85</v>
      </c>
      <c r="O2181" t="s">
        <v>85</v>
      </c>
      <c r="P2181">
        <v>-55000</v>
      </c>
      <c r="Q2181" t="s">
        <v>5787</v>
      </c>
      <c r="R2181" t="s">
        <v>75</v>
      </c>
      <c r="S2181" t="s">
        <v>155</v>
      </c>
      <c r="T2181" t="s">
        <v>379</v>
      </c>
      <c r="U2181" t="s">
        <v>179</v>
      </c>
      <c r="V2181" t="s">
        <v>180</v>
      </c>
      <c r="W2181" t="s">
        <v>10729</v>
      </c>
      <c r="X2181" t="s">
        <v>10737</v>
      </c>
    </row>
    <row r="2182" spans="1:24">
      <c r="A2182" t="s">
        <v>9</v>
      </c>
      <c r="B2182" t="s">
        <v>14</v>
      </c>
      <c r="C2182" t="s">
        <v>14</v>
      </c>
      <c r="D2182" t="s">
        <v>117</v>
      </c>
      <c r="E2182" t="s">
        <v>118</v>
      </c>
      <c r="F2182" s="54">
        <v>41585</v>
      </c>
      <c r="G2182" t="s">
        <v>290</v>
      </c>
      <c r="I2182" t="s">
        <v>5749</v>
      </c>
      <c r="J2182" t="s">
        <v>132</v>
      </c>
      <c r="K2182" t="s">
        <v>4686</v>
      </c>
      <c r="L2182" t="s">
        <v>2003</v>
      </c>
      <c r="M2182" t="s">
        <v>2004</v>
      </c>
      <c r="N2182" t="s">
        <v>213</v>
      </c>
      <c r="O2182" t="s">
        <v>85</v>
      </c>
      <c r="P2182">
        <v>-3156</v>
      </c>
      <c r="Q2182" t="s">
        <v>4687</v>
      </c>
      <c r="R2182" t="s">
        <v>75</v>
      </c>
      <c r="S2182" t="s">
        <v>155</v>
      </c>
      <c r="T2182" t="s">
        <v>449</v>
      </c>
      <c r="U2182" t="s">
        <v>179</v>
      </c>
      <c r="V2182" t="s">
        <v>180</v>
      </c>
      <c r="W2182" t="s">
        <v>10729</v>
      </c>
      <c r="X2182" t="s">
        <v>85</v>
      </c>
    </row>
    <row r="2183" spans="1:24">
      <c r="A2183" t="s">
        <v>5</v>
      </c>
      <c r="B2183" t="s">
        <v>6</v>
      </c>
      <c r="C2183" t="s">
        <v>6</v>
      </c>
      <c r="D2183" t="s">
        <v>117</v>
      </c>
      <c r="E2183" t="s">
        <v>118</v>
      </c>
      <c r="F2183" s="54">
        <v>41584</v>
      </c>
      <c r="G2183" t="s">
        <v>290</v>
      </c>
      <c r="H2183" t="s">
        <v>386</v>
      </c>
      <c r="I2183" t="s">
        <v>387</v>
      </c>
      <c r="J2183" t="s">
        <v>74</v>
      </c>
      <c r="K2183" t="s">
        <v>388</v>
      </c>
      <c r="L2183" t="s">
        <v>389</v>
      </c>
      <c r="M2183" t="s">
        <v>390</v>
      </c>
      <c r="N2183" t="s">
        <v>85</v>
      </c>
      <c r="O2183" t="s">
        <v>85</v>
      </c>
      <c r="P2183">
        <v>199.7766</v>
      </c>
      <c r="Q2183" t="s">
        <v>391</v>
      </c>
      <c r="R2183" t="s">
        <v>75</v>
      </c>
      <c r="W2183" t="s">
        <v>10729</v>
      </c>
      <c r="X2183" t="s">
        <v>85</v>
      </c>
    </row>
    <row r="2184" spans="1:24">
      <c r="A2184" t="s">
        <v>9</v>
      </c>
      <c r="B2184" t="s">
        <v>14</v>
      </c>
      <c r="C2184" t="s">
        <v>14</v>
      </c>
      <c r="D2184" t="s">
        <v>117</v>
      </c>
      <c r="E2184" t="s">
        <v>118</v>
      </c>
      <c r="F2184" s="54">
        <v>41585</v>
      </c>
      <c r="G2184" t="s">
        <v>72</v>
      </c>
      <c r="H2184" t="s">
        <v>401</v>
      </c>
      <c r="I2184" t="s">
        <v>402</v>
      </c>
      <c r="J2184" t="s">
        <v>132</v>
      </c>
      <c r="K2184" t="s">
        <v>403</v>
      </c>
      <c r="L2184" t="s">
        <v>404</v>
      </c>
      <c r="M2184" t="s">
        <v>405</v>
      </c>
      <c r="N2184" t="s">
        <v>213</v>
      </c>
      <c r="O2184" t="s">
        <v>85</v>
      </c>
      <c r="P2184">
        <v>25230</v>
      </c>
      <c r="Q2184" t="s">
        <v>406</v>
      </c>
      <c r="R2184" t="s">
        <v>75</v>
      </c>
      <c r="S2184" t="s">
        <v>170</v>
      </c>
      <c r="T2184" t="s">
        <v>171</v>
      </c>
      <c r="U2184" t="s">
        <v>179</v>
      </c>
      <c r="V2184" t="s">
        <v>180</v>
      </c>
      <c r="W2184" t="s">
        <v>10729</v>
      </c>
      <c r="X2184" t="s">
        <v>10737</v>
      </c>
    </row>
    <row r="2185" spans="1:24">
      <c r="A2185" t="s">
        <v>9</v>
      </c>
      <c r="B2185" t="s">
        <v>14</v>
      </c>
      <c r="C2185" t="s">
        <v>14</v>
      </c>
      <c r="D2185" t="s">
        <v>117</v>
      </c>
      <c r="E2185" t="s">
        <v>118</v>
      </c>
      <c r="F2185" s="54">
        <v>41585</v>
      </c>
      <c r="G2185" t="s">
        <v>290</v>
      </c>
      <c r="H2185" t="s">
        <v>5788</v>
      </c>
      <c r="I2185" t="s">
        <v>5789</v>
      </c>
      <c r="J2185" t="s">
        <v>132</v>
      </c>
      <c r="K2185" t="s">
        <v>5790</v>
      </c>
      <c r="L2185" t="s">
        <v>5791</v>
      </c>
      <c r="M2185" t="s">
        <v>5792</v>
      </c>
      <c r="N2185" t="s">
        <v>85</v>
      </c>
      <c r="O2185" t="s">
        <v>85</v>
      </c>
      <c r="P2185">
        <v>-47601</v>
      </c>
      <c r="Q2185" t="s">
        <v>5793</v>
      </c>
      <c r="R2185" t="s">
        <v>75</v>
      </c>
      <c r="S2185" t="s">
        <v>170</v>
      </c>
      <c r="T2185" t="s">
        <v>436</v>
      </c>
      <c r="U2185" t="s">
        <v>202</v>
      </c>
      <c r="V2185" t="s">
        <v>202</v>
      </c>
      <c r="W2185" t="s">
        <v>10729</v>
      </c>
      <c r="X2185" t="s">
        <v>85</v>
      </c>
    </row>
    <row r="2186" spans="1:24">
      <c r="A2186" t="s">
        <v>9</v>
      </c>
      <c r="B2186" t="s">
        <v>14</v>
      </c>
      <c r="C2186" t="s">
        <v>14</v>
      </c>
      <c r="D2186" t="s">
        <v>117</v>
      </c>
      <c r="E2186" t="s">
        <v>118</v>
      </c>
      <c r="F2186" s="54">
        <v>41585</v>
      </c>
      <c r="G2186" t="s">
        <v>72</v>
      </c>
      <c r="H2186" t="s">
        <v>5788</v>
      </c>
      <c r="I2186" t="s">
        <v>5789</v>
      </c>
      <c r="J2186" t="s">
        <v>132</v>
      </c>
      <c r="K2186" t="s">
        <v>5790</v>
      </c>
      <c r="L2186" t="s">
        <v>5791</v>
      </c>
      <c r="M2186" t="s">
        <v>5792</v>
      </c>
      <c r="N2186" t="s">
        <v>85</v>
      </c>
      <c r="O2186" t="s">
        <v>85</v>
      </c>
      <c r="P2186">
        <v>47601</v>
      </c>
      <c r="Q2186" t="s">
        <v>5793</v>
      </c>
      <c r="R2186" t="s">
        <v>75</v>
      </c>
      <c r="S2186" t="s">
        <v>170</v>
      </c>
      <c r="T2186" t="s">
        <v>436</v>
      </c>
      <c r="U2186" t="s">
        <v>202</v>
      </c>
      <c r="V2186" t="s">
        <v>202</v>
      </c>
      <c r="W2186" t="s">
        <v>10729</v>
      </c>
      <c r="X2186" t="s">
        <v>85</v>
      </c>
    </row>
    <row r="2187" spans="1:24">
      <c r="A2187" t="s">
        <v>9</v>
      </c>
      <c r="B2187" t="s">
        <v>14</v>
      </c>
      <c r="C2187" t="s">
        <v>14</v>
      </c>
      <c r="D2187" t="s">
        <v>117</v>
      </c>
      <c r="E2187" t="s">
        <v>118</v>
      </c>
      <c r="F2187" s="54">
        <v>41585</v>
      </c>
      <c r="G2187" t="s">
        <v>72</v>
      </c>
      <c r="H2187" t="s">
        <v>208</v>
      </c>
      <c r="I2187" t="s">
        <v>419</v>
      </c>
      <c r="J2187" t="s">
        <v>132</v>
      </c>
      <c r="K2187" t="s">
        <v>420</v>
      </c>
      <c r="L2187" t="s">
        <v>211</v>
      </c>
      <c r="M2187" t="s">
        <v>212</v>
      </c>
      <c r="N2187" t="s">
        <v>213</v>
      </c>
      <c r="O2187" t="s">
        <v>85</v>
      </c>
      <c r="P2187">
        <v>522.6</v>
      </c>
      <c r="Q2187" t="s">
        <v>421</v>
      </c>
      <c r="R2187" t="s">
        <v>75</v>
      </c>
      <c r="S2187" t="s">
        <v>215</v>
      </c>
      <c r="T2187" t="s">
        <v>216</v>
      </c>
      <c r="U2187" t="s">
        <v>179</v>
      </c>
      <c r="V2187" t="s">
        <v>179</v>
      </c>
      <c r="W2187" t="s">
        <v>10729</v>
      </c>
      <c r="X2187" t="s">
        <v>85</v>
      </c>
    </row>
    <row r="2188" spans="1:24">
      <c r="A2188" t="s">
        <v>9</v>
      </c>
      <c r="B2188" t="s">
        <v>14</v>
      </c>
      <c r="C2188" t="s">
        <v>14</v>
      </c>
      <c r="D2188" t="s">
        <v>117</v>
      </c>
      <c r="E2188" t="s">
        <v>118</v>
      </c>
      <c r="F2188" s="54">
        <v>41585</v>
      </c>
      <c r="G2188" t="s">
        <v>125</v>
      </c>
      <c r="H2188" t="s">
        <v>779</v>
      </c>
      <c r="I2188" t="s">
        <v>5738</v>
      </c>
      <c r="J2188" t="s">
        <v>132</v>
      </c>
      <c r="K2188" t="s">
        <v>5739</v>
      </c>
      <c r="L2188" t="s">
        <v>5740</v>
      </c>
      <c r="M2188" t="s">
        <v>5741</v>
      </c>
      <c r="N2188" t="s">
        <v>85</v>
      </c>
      <c r="O2188" t="s">
        <v>85</v>
      </c>
      <c r="P2188">
        <v>4260</v>
      </c>
      <c r="Q2188" t="s">
        <v>5742</v>
      </c>
      <c r="R2188" t="s">
        <v>75</v>
      </c>
      <c r="S2188" t="s">
        <v>155</v>
      </c>
      <c r="T2188" t="s">
        <v>785</v>
      </c>
      <c r="U2188" t="s">
        <v>179</v>
      </c>
      <c r="V2188" t="s">
        <v>180</v>
      </c>
      <c r="W2188" t="s">
        <v>10729</v>
      </c>
      <c r="X2188" t="s">
        <v>85</v>
      </c>
    </row>
    <row r="2189" spans="1:24">
      <c r="A2189" t="s">
        <v>9</v>
      </c>
      <c r="B2189" t="s">
        <v>14</v>
      </c>
      <c r="C2189" t="s">
        <v>14</v>
      </c>
      <c r="D2189" t="s">
        <v>117</v>
      </c>
      <c r="E2189" t="s">
        <v>118</v>
      </c>
      <c r="F2189" s="54">
        <v>41585</v>
      </c>
      <c r="G2189" t="s">
        <v>290</v>
      </c>
      <c r="H2189" t="s">
        <v>443</v>
      </c>
      <c r="I2189" t="s">
        <v>444</v>
      </c>
      <c r="J2189" t="s">
        <v>132</v>
      </c>
      <c r="K2189" t="s">
        <v>445</v>
      </c>
      <c r="L2189" t="s">
        <v>446</v>
      </c>
      <c r="M2189" t="s">
        <v>447</v>
      </c>
      <c r="N2189" t="s">
        <v>85</v>
      </c>
      <c r="O2189" t="s">
        <v>199</v>
      </c>
      <c r="P2189">
        <v>14505.36</v>
      </c>
      <c r="Q2189" t="s">
        <v>448</v>
      </c>
      <c r="R2189" t="s">
        <v>75</v>
      </c>
      <c r="S2189" t="s">
        <v>155</v>
      </c>
      <c r="T2189" t="s">
        <v>449</v>
      </c>
      <c r="U2189" t="s">
        <v>450</v>
      </c>
      <c r="V2189" t="s">
        <v>451</v>
      </c>
      <c r="W2189" t="s">
        <v>10731</v>
      </c>
      <c r="X2189" t="s">
        <v>10739</v>
      </c>
    </row>
    <row r="2190" spans="1:24">
      <c r="A2190" t="s">
        <v>9</v>
      </c>
      <c r="B2190" t="s">
        <v>14</v>
      </c>
      <c r="C2190" t="s">
        <v>14</v>
      </c>
      <c r="D2190" t="s">
        <v>117</v>
      </c>
      <c r="E2190" t="s">
        <v>118</v>
      </c>
      <c r="F2190" s="54">
        <v>41585</v>
      </c>
      <c r="G2190" t="s">
        <v>290</v>
      </c>
      <c r="H2190" t="s">
        <v>779</v>
      </c>
      <c r="I2190" t="s">
        <v>5738</v>
      </c>
      <c r="J2190" t="s">
        <v>132</v>
      </c>
      <c r="K2190" t="s">
        <v>5739</v>
      </c>
      <c r="L2190" t="s">
        <v>5740</v>
      </c>
      <c r="M2190" t="s">
        <v>5741</v>
      </c>
      <c r="N2190" t="s">
        <v>85</v>
      </c>
      <c r="O2190" t="s">
        <v>85</v>
      </c>
      <c r="P2190">
        <v>-9656</v>
      </c>
      <c r="Q2190" t="s">
        <v>5742</v>
      </c>
      <c r="R2190" t="s">
        <v>75</v>
      </c>
      <c r="S2190" t="s">
        <v>155</v>
      </c>
      <c r="T2190" t="s">
        <v>785</v>
      </c>
      <c r="U2190" t="s">
        <v>179</v>
      </c>
      <c r="V2190" t="s">
        <v>180</v>
      </c>
      <c r="W2190" t="s">
        <v>10729</v>
      </c>
      <c r="X2190" t="s">
        <v>85</v>
      </c>
    </row>
    <row r="2191" spans="1:24">
      <c r="A2191" t="s">
        <v>9</v>
      </c>
      <c r="B2191" t="s">
        <v>14</v>
      </c>
      <c r="C2191" t="s">
        <v>14</v>
      </c>
      <c r="D2191" t="s">
        <v>117</v>
      </c>
      <c r="E2191" t="s">
        <v>118</v>
      </c>
      <c r="F2191" s="54">
        <v>41585</v>
      </c>
      <c r="G2191" t="s">
        <v>125</v>
      </c>
      <c r="H2191" t="s">
        <v>779</v>
      </c>
      <c r="I2191" t="s">
        <v>5738</v>
      </c>
      <c r="J2191" t="s">
        <v>132</v>
      </c>
      <c r="K2191" t="s">
        <v>5739</v>
      </c>
      <c r="L2191" t="s">
        <v>5740</v>
      </c>
      <c r="M2191" t="s">
        <v>5741</v>
      </c>
      <c r="N2191" t="s">
        <v>85</v>
      </c>
      <c r="O2191" t="s">
        <v>85</v>
      </c>
      <c r="P2191">
        <v>8520</v>
      </c>
      <c r="Q2191" t="s">
        <v>5742</v>
      </c>
      <c r="R2191" t="s">
        <v>75</v>
      </c>
      <c r="S2191" t="s">
        <v>155</v>
      </c>
      <c r="T2191" t="s">
        <v>785</v>
      </c>
      <c r="U2191" t="s">
        <v>179</v>
      </c>
      <c r="V2191" t="s">
        <v>180</v>
      </c>
      <c r="W2191" t="s">
        <v>10729</v>
      </c>
      <c r="X2191" t="s">
        <v>85</v>
      </c>
    </row>
    <row r="2192" spans="1:24">
      <c r="A2192" t="s">
        <v>9</v>
      </c>
      <c r="B2192" t="s">
        <v>14</v>
      </c>
      <c r="C2192" t="s">
        <v>14</v>
      </c>
      <c r="D2192" t="s">
        <v>117</v>
      </c>
      <c r="E2192" t="s">
        <v>118</v>
      </c>
      <c r="F2192" s="54">
        <v>41585</v>
      </c>
      <c r="G2192" t="s">
        <v>72</v>
      </c>
      <c r="I2192" t="s">
        <v>5748</v>
      </c>
      <c r="J2192" t="s">
        <v>132</v>
      </c>
      <c r="K2192" t="s">
        <v>4686</v>
      </c>
      <c r="L2192" t="s">
        <v>2003</v>
      </c>
      <c r="M2192" t="s">
        <v>2004</v>
      </c>
      <c r="N2192" t="s">
        <v>213</v>
      </c>
      <c r="O2192" t="s">
        <v>85</v>
      </c>
      <c r="P2192">
        <v>50.63</v>
      </c>
      <c r="Q2192" t="s">
        <v>4687</v>
      </c>
      <c r="R2192" t="s">
        <v>75</v>
      </c>
      <c r="S2192" t="s">
        <v>155</v>
      </c>
      <c r="T2192" t="s">
        <v>449</v>
      </c>
      <c r="U2192" t="s">
        <v>179</v>
      </c>
      <c r="V2192" t="s">
        <v>180</v>
      </c>
      <c r="W2192" t="s">
        <v>10729</v>
      </c>
      <c r="X2192" t="s">
        <v>85</v>
      </c>
    </row>
    <row r="2193" spans="1:24">
      <c r="A2193" t="s">
        <v>9</v>
      </c>
      <c r="B2193" t="s">
        <v>14</v>
      </c>
      <c r="C2193" t="s">
        <v>14</v>
      </c>
      <c r="D2193" t="s">
        <v>117</v>
      </c>
      <c r="E2193" t="s">
        <v>118</v>
      </c>
      <c r="F2193" s="54">
        <v>41585</v>
      </c>
      <c r="G2193" t="s">
        <v>125</v>
      </c>
      <c r="H2193" t="s">
        <v>779</v>
      </c>
      <c r="I2193" t="s">
        <v>5738</v>
      </c>
      <c r="J2193" t="s">
        <v>132</v>
      </c>
      <c r="K2193" t="s">
        <v>5739</v>
      </c>
      <c r="L2193" t="s">
        <v>5740</v>
      </c>
      <c r="M2193" t="s">
        <v>5741</v>
      </c>
      <c r="N2193" t="s">
        <v>85</v>
      </c>
      <c r="O2193" t="s">
        <v>85</v>
      </c>
      <c r="P2193">
        <v>1704</v>
      </c>
      <c r="Q2193" t="s">
        <v>5742</v>
      </c>
      <c r="R2193" t="s">
        <v>75</v>
      </c>
      <c r="S2193" t="s">
        <v>155</v>
      </c>
      <c r="T2193" t="s">
        <v>785</v>
      </c>
      <c r="U2193" t="s">
        <v>179</v>
      </c>
      <c r="V2193" t="s">
        <v>180</v>
      </c>
      <c r="W2193" t="s">
        <v>10729</v>
      </c>
      <c r="X2193" t="s">
        <v>85</v>
      </c>
    </row>
    <row r="2194" spans="1:24">
      <c r="A2194" t="s">
        <v>3</v>
      </c>
      <c r="B2194" t="s">
        <v>13</v>
      </c>
      <c r="C2194" t="s">
        <v>217</v>
      </c>
      <c r="D2194" t="s">
        <v>117</v>
      </c>
      <c r="E2194" t="s">
        <v>118</v>
      </c>
      <c r="F2194" s="54">
        <v>41584</v>
      </c>
      <c r="G2194" t="s">
        <v>72</v>
      </c>
      <c r="H2194" t="s">
        <v>365</v>
      </c>
      <c r="I2194" t="s">
        <v>366</v>
      </c>
      <c r="J2194" t="s">
        <v>73</v>
      </c>
      <c r="K2194" t="s">
        <v>367</v>
      </c>
      <c r="L2194" t="s">
        <v>368</v>
      </c>
      <c r="M2194" t="s">
        <v>369</v>
      </c>
      <c r="N2194" t="s">
        <v>85</v>
      </c>
      <c r="O2194" t="s">
        <v>85</v>
      </c>
      <c r="P2194">
        <v>172675.44570000001</v>
      </c>
      <c r="Q2194" t="s">
        <v>370</v>
      </c>
      <c r="R2194" t="s">
        <v>75</v>
      </c>
      <c r="W2194" t="s">
        <v>10730</v>
      </c>
      <c r="X2194" t="s">
        <v>10737</v>
      </c>
    </row>
    <row r="2195" spans="1:24">
      <c r="A2195" t="s">
        <v>9</v>
      </c>
      <c r="B2195" t="s">
        <v>14</v>
      </c>
      <c r="C2195" t="s">
        <v>14</v>
      </c>
      <c r="D2195" t="s">
        <v>117</v>
      </c>
      <c r="E2195" t="s">
        <v>118</v>
      </c>
      <c r="F2195" s="54">
        <v>41579</v>
      </c>
      <c r="G2195" t="s">
        <v>72</v>
      </c>
      <c r="I2195" t="s">
        <v>1042</v>
      </c>
      <c r="J2195" t="s">
        <v>132</v>
      </c>
      <c r="K2195" t="s">
        <v>1043</v>
      </c>
      <c r="L2195" t="s">
        <v>945</v>
      </c>
      <c r="M2195" t="s">
        <v>946</v>
      </c>
      <c r="N2195" t="s">
        <v>85</v>
      </c>
      <c r="O2195" t="s">
        <v>85</v>
      </c>
      <c r="P2195">
        <v>34140</v>
      </c>
      <c r="Q2195" t="s">
        <v>1044</v>
      </c>
      <c r="R2195" t="s">
        <v>75</v>
      </c>
      <c r="S2195" t="s">
        <v>155</v>
      </c>
      <c r="T2195" t="s">
        <v>156</v>
      </c>
      <c r="U2195" t="s">
        <v>179</v>
      </c>
      <c r="V2195" t="s">
        <v>180</v>
      </c>
      <c r="W2195" t="s">
        <v>10731</v>
      </c>
      <c r="X2195" t="s">
        <v>10737</v>
      </c>
    </row>
    <row r="2196" spans="1:24">
      <c r="A2196" t="s">
        <v>9</v>
      </c>
      <c r="B2196" t="s">
        <v>14</v>
      </c>
      <c r="C2196" t="s">
        <v>14</v>
      </c>
      <c r="D2196" t="s">
        <v>117</v>
      </c>
      <c r="E2196" t="s">
        <v>118</v>
      </c>
      <c r="F2196" s="54">
        <v>41579</v>
      </c>
      <c r="G2196" t="s">
        <v>72</v>
      </c>
      <c r="I2196" t="s">
        <v>1042</v>
      </c>
      <c r="J2196" t="s">
        <v>132</v>
      </c>
      <c r="K2196" t="s">
        <v>1043</v>
      </c>
      <c r="L2196" t="s">
        <v>945</v>
      </c>
      <c r="M2196" t="s">
        <v>946</v>
      </c>
      <c r="N2196" t="s">
        <v>85</v>
      </c>
      <c r="O2196" t="s">
        <v>85</v>
      </c>
      <c r="P2196">
        <v>17070</v>
      </c>
      <c r="Q2196" t="s">
        <v>1044</v>
      </c>
      <c r="R2196" t="s">
        <v>75</v>
      </c>
      <c r="S2196" t="s">
        <v>155</v>
      </c>
      <c r="T2196" t="s">
        <v>156</v>
      </c>
      <c r="U2196" t="s">
        <v>179</v>
      </c>
      <c r="V2196" t="s">
        <v>180</v>
      </c>
      <c r="W2196" t="s">
        <v>10731</v>
      </c>
      <c r="X2196" t="s">
        <v>10737</v>
      </c>
    </row>
    <row r="2197" spans="1:24">
      <c r="A2197" t="s">
        <v>9</v>
      </c>
      <c r="B2197" t="s">
        <v>14</v>
      </c>
      <c r="C2197" t="s">
        <v>14</v>
      </c>
      <c r="D2197" t="s">
        <v>117</v>
      </c>
      <c r="E2197" t="s">
        <v>118</v>
      </c>
      <c r="F2197" s="54">
        <v>41579</v>
      </c>
      <c r="G2197" t="s">
        <v>72</v>
      </c>
      <c r="I2197" t="s">
        <v>1042</v>
      </c>
      <c r="J2197" t="s">
        <v>132</v>
      </c>
      <c r="K2197" t="s">
        <v>1043</v>
      </c>
      <c r="L2197" t="s">
        <v>945</v>
      </c>
      <c r="M2197" t="s">
        <v>946</v>
      </c>
      <c r="N2197" t="s">
        <v>85</v>
      </c>
      <c r="O2197" t="s">
        <v>85</v>
      </c>
      <c r="P2197">
        <v>56900</v>
      </c>
      <c r="Q2197" t="s">
        <v>1044</v>
      </c>
      <c r="R2197" t="s">
        <v>75</v>
      </c>
      <c r="S2197" t="s">
        <v>155</v>
      </c>
      <c r="T2197" t="s">
        <v>156</v>
      </c>
      <c r="U2197" t="s">
        <v>179</v>
      </c>
      <c r="V2197" t="s">
        <v>180</v>
      </c>
      <c r="W2197" t="s">
        <v>10731</v>
      </c>
      <c r="X2197" t="s">
        <v>10737</v>
      </c>
    </row>
    <row r="2198" spans="1:24">
      <c r="A2198" t="s">
        <v>3</v>
      </c>
      <c r="B2198" t="s">
        <v>13</v>
      </c>
      <c r="C2198" t="s">
        <v>217</v>
      </c>
      <c r="D2198" t="s">
        <v>117</v>
      </c>
      <c r="E2198" t="s">
        <v>118</v>
      </c>
      <c r="F2198" s="54">
        <v>41597</v>
      </c>
      <c r="G2198" t="s">
        <v>119</v>
      </c>
      <c r="I2198" t="s">
        <v>2088</v>
      </c>
      <c r="J2198" t="s">
        <v>73</v>
      </c>
      <c r="K2198" t="s">
        <v>2089</v>
      </c>
      <c r="L2198" t="s">
        <v>2938</v>
      </c>
      <c r="M2198" t="s">
        <v>2939</v>
      </c>
      <c r="N2198" t="s">
        <v>85</v>
      </c>
      <c r="O2198" t="s">
        <v>85</v>
      </c>
      <c r="P2198">
        <v>36819.656000000003</v>
      </c>
      <c r="Q2198" t="s">
        <v>2090</v>
      </c>
      <c r="R2198" t="s">
        <v>75</v>
      </c>
      <c r="W2198" t="s">
        <v>10729</v>
      </c>
      <c r="X2198" t="s">
        <v>85</v>
      </c>
    </row>
    <row r="2199" spans="1:24">
      <c r="A2199" t="s">
        <v>9</v>
      </c>
      <c r="B2199" t="s">
        <v>15</v>
      </c>
      <c r="C2199" t="s">
        <v>15</v>
      </c>
      <c r="D2199" t="s">
        <v>117</v>
      </c>
      <c r="E2199" t="s">
        <v>118</v>
      </c>
      <c r="F2199" s="54">
        <v>41585</v>
      </c>
      <c r="G2199" t="s">
        <v>72</v>
      </c>
      <c r="I2199" t="s">
        <v>294</v>
      </c>
      <c r="J2199" t="s">
        <v>132</v>
      </c>
      <c r="K2199" t="s">
        <v>295</v>
      </c>
      <c r="L2199" t="s">
        <v>296</v>
      </c>
      <c r="M2199" t="s">
        <v>297</v>
      </c>
      <c r="N2199" t="s">
        <v>85</v>
      </c>
      <c r="O2199" t="s">
        <v>85</v>
      </c>
      <c r="P2199">
        <v>7202.3010999999997</v>
      </c>
      <c r="Q2199" t="s">
        <v>298</v>
      </c>
      <c r="R2199" t="s">
        <v>75</v>
      </c>
      <c r="W2199" t="s">
        <v>10729</v>
      </c>
      <c r="X2199" t="s">
        <v>85</v>
      </c>
    </row>
    <row r="2200" spans="1:24">
      <c r="A2200" t="s">
        <v>9</v>
      </c>
      <c r="B2200" t="s">
        <v>14</v>
      </c>
      <c r="C2200" t="s">
        <v>14</v>
      </c>
      <c r="D2200" t="s">
        <v>117</v>
      </c>
      <c r="E2200" t="s">
        <v>118</v>
      </c>
      <c r="F2200" s="54">
        <v>41585</v>
      </c>
      <c r="G2200" t="s">
        <v>119</v>
      </c>
      <c r="H2200" t="s">
        <v>443</v>
      </c>
      <c r="I2200" t="s">
        <v>444</v>
      </c>
      <c r="J2200" t="s">
        <v>132</v>
      </c>
      <c r="K2200" t="s">
        <v>445</v>
      </c>
      <c r="L2200" t="s">
        <v>446</v>
      </c>
      <c r="M2200" t="s">
        <v>447</v>
      </c>
      <c r="N2200" t="s">
        <v>85</v>
      </c>
      <c r="O2200" t="s">
        <v>199</v>
      </c>
      <c r="P2200">
        <v>62614.73</v>
      </c>
      <c r="Q2200" t="s">
        <v>448</v>
      </c>
      <c r="R2200" t="s">
        <v>75</v>
      </c>
      <c r="S2200" t="s">
        <v>155</v>
      </c>
      <c r="T2200" t="s">
        <v>449</v>
      </c>
      <c r="U2200" t="s">
        <v>450</v>
      </c>
      <c r="V2200" t="s">
        <v>451</v>
      </c>
      <c r="W2200" t="s">
        <v>10731</v>
      </c>
      <c r="X2200" t="s">
        <v>10739</v>
      </c>
    </row>
    <row r="2201" spans="1:24">
      <c r="A2201" t="s">
        <v>9</v>
      </c>
      <c r="B2201" t="s">
        <v>14</v>
      </c>
      <c r="C2201" t="s">
        <v>14</v>
      </c>
      <c r="D2201" t="s">
        <v>117</v>
      </c>
      <c r="E2201" t="s">
        <v>118</v>
      </c>
      <c r="F2201" s="54">
        <v>41585</v>
      </c>
      <c r="G2201" t="s">
        <v>119</v>
      </c>
      <c r="H2201" t="s">
        <v>443</v>
      </c>
      <c r="I2201" t="s">
        <v>444</v>
      </c>
      <c r="J2201" t="s">
        <v>132</v>
      </c>
      <c r="K2201" t="s">
        <v>445</v>
      </c>
      <c r="L2201" t="s">
        <v>446</v>
      </c>
      <c r="M2201" t="s">
        <v>447</v>
      </c>
      <c r="N2201" t="s">
        <v>85</v>
      </c>
      <c r="O2201" t="s">
        <v>199</v>
      </c>
      <c r="P2201">
        <v>245382.05</v>
      </c>
      <c r="Q2201" t="s">
        <v>448</v>
      </c>
      <c r="R2201" t="s">
        <v>75</v>
      </c>
      <c r="S2201" t="s">
        <v>155</v>
      </c>
      <c r="T2201" t="s">
        <v>449</v>
      </c>
      <c r="U2201" t="s">
        <v>450</v>
      </c>
      <c r="V2201" t="s">
        <v>451</v>
      </c>
      <c r="W2201" t="s">
        <v>10731</v>
      </c>
      <c r="X2201" t="s">
        <v>10739</v>
      </c>
    </row>
    <row r="2202" spans="1:24">
      <c r="A2202" t="s">
        <v>9</v>
      </c>
      <c r="B2202" t="s">
        <v>14</v>
      </c>
      <c r="C2202" t="s">
        <v>14</v>
      </c>
      <c r="D2202" t="s">
        <v>117</v>
      </c>
      <c r="E2202" t="s">
        <v>118</v>
      </c>
      <c r="F2202" s="54">
        <v>41585</v>
      </c>
      <c r="G2202" t="s">
        <v>119</v>
      </c>
      <c r="H2202" t="s">
        <v>463</v>
      </c>
      <c r="I2202" t="s">
        <v>469</v>
      </c>
      <c r="J2202" t="s">
        <v>132</v>
      </c>
      <c r="K2202" t="s">
        <v>465</v>
      </c>
      <c r="L2202" t="s">
        <v>466</v>
      </c>
      <c r="M2202" t="s">
        <v>467</v>
      </c>
      <c r="N2202" t="s">
        <v>213</v>
      </c>
      <c r="O2202" t="s">
        <v>85</v>
      </c>
      <c r="P2202">
        <v>-94500</v>
      </c>
      <c r="Q2202" t="s">
        <v>468</v>
      </c>
      <c r="R2202" t="s">
        <v>75</v>
      </c>
      <c r="S2202" t="s">
        <v>170</v>
      </c>
      <c r="T2202" t="s">
        <v>178</v>
      </c>
      <c r="U2202" t="s">
        <v>179</v>
      </c>
      <c r="V2202" t="s">
        <v>364</v>
      </c>
      <c r="W2202" t="s">
        <v>10729</v>
      </c>
      <c r="X2202" t="s">
        <v>85</v>
      </c>
    </row>
    <row r="2203" spans="1:24">
      <c r="A2203" t="s">
        <v>5</v>
      </c>
      <c r="B2203" t="s">
        <v>11</v>
      </c>
      <c r="C2203" t="s">
        <v>507</v>
      </c>
      <c r="D2203" t="s">
        <v>117</v>
      </c>
      <c r="E2203" t="s">
        <v>118</v>
      </c>
      <c r="F2203" s="54">
        <v>41585</v>
      </c>
      <c r="G2203" t="s">
        <v>72</v>
      </c>
      <c r="I2203" t="s">
        <v>508</v>
      </c>
      <c r="J2203" t="s">
        <v>74</v>
      </c>
      <c r="K2203" t="s">
        <v>509</v>
      </c>
      <c r="L2203" t="s">
        <v>510</v>
      </c>
      <c r="M2203" t="s">
        <v>511</v>
      </c>
      <c r="N2203" t="s">
        <v>85</v>
      </c>
      <c r="O2203" t="s">
        <v>85</v>
      </c>
      <c r="P2203">
        <v>4896.6345000000001</v>
      </c>
      <c r="Q2203" t="s">
        <v>512</v>
      </c>
      <c r="R2203" t="s">
        <v>75</v>
      </c>
      <c r="W2203" t="s">
        <v>10729</v>
      </c>
      <c r="X2203" t="s">
        <v>85</v>
      </c>
    </row>
    <row r="2204" spans="1:24">
      <c r="A2204" t="s">
        <v>5</v>
      </c>
      <c r="B2204" t="s">
        <v>11</v>
      </c>
      <c r="C2204" t="s">
        <v>507</v>
      </c>
      <c r="D2204" t="s">
        <v>117</v>
      </c>
      <c r="E2204" t="s">
        <v>118</v>
      </c>
      <c r="F2204" s="54">
        <v>41585</v>
      </c>
      <c r="G2204" t="s">
        <v>72</v>
      </c>
      <c r="I2204" t="s">
        <v>508</v>
      </c>
      <c r="J2204" t="s">
        <v>74</v>
      </c>
      <c r="K2204" t="s">
        <v>509</v>
      </c>
      <c r="L2204" t="s">
        <v>510</v>
      </c>
      <c r="M2204" t="s">
        <v>511</v>
      </c>
      <c r="N2204" t="s">
        <v>85</v>
      </c>
      <c r="O2204" t="s">
        <v>85</v>
      </c>
      <c r="P2204">
        <v>192.5804</v>
      </c>
      <c r="Q2204" t="s">
        <v>512</v>
      </c>
      <c r="R2204" t="s">
        <v>75</v>
      </c>
      <c r="W2204" t="s">
        <v>10729</v>
      </c>
      <c r="X2204" t="s">
        <v>85</v>
      </c>
    </row>
    <row r="2205" spans="1:24">
      <c r="A2205" t="s">
        <v>9</v>
      </c>
      <c r="B2205" t="s">
        <v>15</v>
      </c>
      <c r="C2205" t="s">
        <v>15</v>
      </c>
      <c r="D2205" t="s">
        <v>117</v>
      </c>
      <c r="E2205" t="s">
        <v>118</v>
      </c>
      <c r="F2205" s="54">
        <v>41585</v>
      </c>
      <c r="G2205" t="s">
        <v>72</v>
      </c>
      <c r="H2205" t="s">
        <v>4435</v>
      </c>
      <c r="I2205" t="s">
        <v>5794</v>
      </c>
      <c r="J2205" t="s">
        <v>132</v>
      </c>
      <c r="K2205" t="s">
        <v>5795</v>
      </c>
      <c r="L2205" t="s">
        <v>5796</v>
      </c>
      <c r="M2205" t="s">
        <v>5797</v>
      </c>
      <c r="N2205" t="s">
        <v>85</v>
      </c>
      <c r="O2205" t="s">
        <v>85</v>
      </c>
      <c r="P2205">
        <v>40800.097300000001</v>
      </c>
      <c r="Q2205" t="s">
        <v>5798</v>
      </c>
      <c r="R2205" t="s">
        <v>75</v>
      </c>
      <c r="W2205" t="s">
        <v>10729</v>
      </c>
      <c r="X2205" t="s">
        <v>85</v>
      </c>
    </row>
    <row r="2206" spans="1:24">
      <c r="A2206" t="s">
        <v>9</v>
      </c>
      <c r="B2206" t="s">
        <v>15</v>
      </c>
      <c r="C2206" t="s">
        <v>15</v>
      </c>
      <c r="D2206" t="s">
        <v>117</v>
      </c>
      <c r="E2206" t="s">
        <v>118</v>
      </c>
      <c r="F2206" s="54">
        <v>41585</v>
      </c>
      <c r="G2206" t="s">
        <v>290</v>
      </c>
      <c r="H2206" t="s">
        <v>4435</v>
      </c>
      <c r="I2206" t="s">
        <v>5794</v>
      </c>
      <c r="J2206" t="s">
        <v>132</v>
      </c>
      <c r="K2206" t="s">
        <v>5795</v>
      </c>
      <c r="L2206" t="s">
        <v>5796</v>
      </c>
      <c r="M2206" t="s">
        <v>5797</v>
      </c>
      <c r="N2206" t="s">
        <v>85</v>
      </c>
      <c r="O2206" t="s">
        <v>85</v>
      </c>
      <c r="P2206">
        <v>-40800.097300000001</v>
      </c>
      <c r="Q2206" t="s">
        <v>5798</v>
      </c>
      <c r="R2206" t="s">
        <v>75</v>
      </c>
      <c r="W2206" t="s">
        <v>10729</v>
      </c>
      <c r="X2206" t="s">
        <v>85</v>
      </c>
    </row>
    <row r="2207" spans="1:24">
      <c r="A2207" t="s">
        <v>9</v>
      </c>
      <c r="B2207" t="s">
        <v>15</v>
      </c>
      <c r="C2207" t="s">
        <v>15</v>
      </c>
      <c r="D2207" t="s">
        <v>117</v>
      </c>
      <c r="E2207" t="s">
        <v>118</v>
      </c>
      <c r="F2207" s="54">
        <v>41585</v>
      </c>
      <c r="G2207" t="s">
        <v>119</v>
      </c>
      <c r="I2207" t="s">
        <v>299</v>
      </c>
      <c r="J2207" t="s">
        <v>132</v>
      </c>
      <c r="K2207" t="s">
        <v>300</v>
      </c>
      <c r="L2207" t="s">
        <v>301</v>
      </c>
      <c r="M2207" t="s">
        <v>302</v>
      </c>
      <c r="N2207" t="s">
        <v>85</v>
      </c>
      <c r="O2207" t="s">
        <v>85</v>
      </c>
      <c r="P2207">
        <v>11809.7603</v>
      </c>
      <c r="Q2207" t="s">
        <v>303</v>
      </c>
      <c r="R2207" t="s">
        <v>75</v>
      </c>
      <c r="W2207" t="s">
        <v>10729</v>
      </c>
      <c r="X2207" t="s">
        <v>85</v>
      </c>
    </row>
    <row r="2208" spans="1:24">
      <c r="A2208" t="s">
        <v>5</v>
      </c>
      <c r="B2208" t="s">
        <v>6</v>
      </c>
      <c r="C2208" t="s">
        <v>6</v>
      </c>
      <c r="D2208" t="s">
        <v>117</v>
      </c>
      <c r="E2208" t="s">
        <v>118</v>
      </c>
      <c r="F2208" s="54">
        <v>41585</v>
      </c>
      <c r="G2208" t="s">
        <v>72</v>
      </c>
      <c r="I2208" t="s">
        <v>476</v>
      </c>
      <c r="J2208" t="s">
        <v>74</v>
      </c>
      <c r="K2208" t="s">
        <v>477</v>
      </c>
      <c r="L2208" t="s">
        <v>478</v>
      </c>
      <c r="M2208" t="s">
        <v>479</v>
      </c>
      <c r="N2208" t="s">
        <v>85</v>
      </c>
      <c r="O2208" t="s">
        <v>85</v>
      </c>
      <c r="P2208">
        <v>12246.4725</v>
      </c>
      <c r="Q2208" t="s">
        <v>480</v>
      </c>
      <c r="R2208" t="s">
        <v>75</v>
      </c>
      <c r="W2208" t="s">
        <v>10729</v>
      </c>
      <c r="X2208" t="s">
        <v>85</v>
      </c>
    </row>
    <row r="2209" spans="1:24">
      <c r="A2209" t="s">
        <v>5</v>
      </c>
      <c r="B2209" t="s">
        <v>6</v>
      </c>
      <c r="C2209" t="s">
        <v>6</v>
      </c>
      <c r="D2209" t="s">
        <v>117</v>
      </c>
      <c r="E2209" t="s">
        <v>118</v>
      </c>
      <c r="F2209" s="54">
        <v>41585</v>
      </c>
      <c r="G2209" t="s">
        <v>72</v>
      </c>
      <c r="I2209" t="s">
        <v>481</v>
      </c>
      <c r="J2209" t="s">
        <v>74</v>
      </c>
      <c r="K2209" t="s">
        <v>482</v>
      </c>
      <c r="L2209" t="s">
        <v>483</v>
      </c>
      <c r="M2209" t="s">
        <v>484</v>
      </c>
      <c r="N2209" t="s">
        <v>85</v>
      </c>
      <c r="O2209" t="s">
        <v>85</v>
      </c>
      <c r="P2209">
        <v>6207.6947</v>
      </c>
      <c r="Q2209" t="s">
        <v>485</v>
      </c>
      <c r="R2209" t="s">
        <v>75</v>
      </c>
      <c r="W2209" t="s">
        <v>10729</v>
      </c>
      <c r="X2209" t="s">
        <v>85</v>
      </c>
    </row>
    <row r="2210" spans="1:24">
      <c r="A2210" t="s">
        <v>5</v>
      </c>
      <c r="B2210" t="s">
        <v>6</v>
      </c>
      <c r="C2210" t="s">
        <v>6</v>
      </c>
      <c r="D2210" t="s">
        <v>117</v>
      </c>
      <c r="E2210" t="s">
        <v>118</v>
      </c>
      <c r="F2210" s="54">
        <v>41585</v>
      </c>
      <c r="G2210" t="s">
        <v>72</v>
      </c>
      <c r="H2210" t="s">
        <v>141</v>
      </c>
      <c r="I2210" t="s">
        <v>486</v>
      </c>
      <c r="J2210" t="s">
        <v>74</v>
      </c>
      <c r="K2210" t="s">
        <v>487</v>
      </c>
      <c r="L2210" t="s">
        <v>488</v>
      </c>
      <c r="M2210" t="s">
        <v>489</v>
      </c>
      <c r="N2210" t="s">
        <v>85</v>
      </c>
      <c r="O2210" t="s">
        <v>85</v>
      </c>
      <c r="P2210">
        <v>186.78309999999999</v>
      </c>
      <c r="Q2210" t="s">
        <v>490</v>
      </c>
      <c r="R2210" t="s">
        <v>75</v>
      </c>
      <c r="W2210" t="s">
        <v>10729</v>
      </c>
      <c r="X2210" t="s">
        <v>85</v>
      </c>
    </row>
    <row r="2211" spans="1:24">
      <c r="A2211" t="s">
        <v>5</v>
      </c>
      <c r="B2211" t="s">
        <v>6</v>
      </c>
      <c r="C2211" t="s">
        <v>6</v>
      </c>
      <c r="D2211" t="s">
        <v>117</v>
      </c>
      <c r="E2211" t="s">
        <v>118</v>
      </c>
      <c r="F2211" s="54">
        <v>41585</v>
      </c>
      <c r="G2211" t="s">
        <v>72</v>
      </c>
      <c r="H2211" t="s">
        <v>141</v>
      </c>
      <c r="I2211" t="s">
        <v>491</v>
      </c>
      <c r="J2211" t="s">
        <v>74</v>
      </c>
      <c r="K2211" t="s">
        <v>487</v>
      </c>
      <c r="L2211" t="s">
        <v>488</v>
      </c>
      <c r="M2211" t="s">
        <v>489</v>
      </c>
      <c r="N2211" t="s">
        <v>85</v>
      </c>
      <c r="O2211" t="s">
        <v>85</v>
      </c>
      <c r="P2211">
        <v>7796.1628000000001</v>
      </c>
      <c r="Q2211" t="s">
        <v>490</v>
      </c>
      <c r="R2211" t="s">
        <v>75</v>
      </c>
      <c r="W2211" t="s">
        <v>10729</v>
      </c>
      <c r="X2211" t="s">
        <v>85</v>
      </c>
    </row>
    <row r="2212" spans="1:24">
      <c r="A2212" t="s">
        <v>5</v>
      </c>
      <c r="B2212" t="s">
        <v>6</v>
      </c>
      <c r="C2212" t="s">
        <v>6</v>
      </c>
      <c r="D2212" t="s">
        <v>117</v>
      </c>
      <c r="E2212" t="s">
        <v>118</v>
      </c>
      <c r="F2212" s="54">
        <v>41585</v>
      </c>
      <c r="G2212" t="s">
        <v>72</v>
      </c>
      <c r="I2212" t="s">
        <v>492</v>
      </c>
      <c r="J2212" t="s">
        <v>74</v>
      </c>
      <c r="K2212" t="s">
        <v>493</v>
      </c>
      <c r="L2212" t="s">
        <v>352</v>
      </c>
      <c r="M2212" t="s">
        <v>353</v>
      </c>
      <c r="N2212" t="s">
        <v>85</v>
      </c>
      <c r="O2212" t="s">
        <v>85</v>
      </c>
      <c r="P2212">
        <v>8039.7929999999997</v>
      </c>
      <c r="Q2212" t="s">
        <v>494</v>
      </c>
      <c r="R2212" t="s">
        <v>75</v>
      </c>
      <c r="W2212" t="s">
        <v>10729</v>
      </c>
      <c r="X2212" t="s">
        <v>85</v>
      </c>
    </row>
    <row r="2213" spans="1:24">
      <c r="A2213" t="s">
        <v>5</v>
      </c>
      <c r="B2213" t="s">
        <v>17</v>
      </c>
      <c r="C2213" t="s">
        <v>17</v>
      </c>
      <c r="D2213" t="s">
        <v>117</v>
      </c>
      <c r="E2213" t="s">
        <v>118</v>
      </c>
      <c r="F2213" s="54">
        <v>41606</v>
      </c>
      <c r="G2213" t="s">
        <v>119</v>
      </c>
      <c r="I2213" t="s">
        <v>3332</v>
      </c>
      <c r="J2213" t="s">
        <v>74</v>
      </c>
      <c r="K2213" t="s">
        <v>3333</v>
      </c>
      <c r="L2213" t="s">
        <v>3334</v>
      </c>
      <c r="M2213" t="s">
        <v>3335</v>
      </c>
      <c r="N2213" t="s">
        <v>85</v>
      </c>
      <c r="O2213" t="s">
        <v>213</v>
      </c>
      <c r="P2213">
        <v>47.964500000000001</v>
      </c>
      <c r="Q2213" t="s">
        <v>3336</v>
      </c>
      <c r="R2213" t="s">
        <v>75</v>
      </c>
      <c r="W2213" t="s">
        <v>10729</v>
      </c>
      <c r="X2213" t="s">
        <v>10739</v>
      </c>
    </row>
    <row r="2214" spans="1:24">
      <c r="A2214" t="s">
        <v>9</v>
      </c>
      <c r="B2214" t="s">
        <v>14</v>
      </c>
      <c r="C2214" t="s">
        <v>14</v>
      </c>
      <c r="D2214" t="s">
        <v>117</v>
      </c>
      <c r="E2214" t="s">
        <v>118</v>
      </c>
      <c r="F2214" s="54">
        <v>41579</v>
      </c>
      <c r="G2214" t="s">
        <v>119</v>
      </c>
      <c r="H2214" t="s">
        <v>1012</v>
      </c>
      <c r="I2214" t="s">
        <v>1013</v>
      </c>
      <c r="J2214" t="s">
        <v>132</v>
      </c>
      <c r="K2214" t="s">
        <v>1014</v>
      </c>
      <c r="L2214" t="s">
        <v>1015</v>
      </c>
      <c r="M2214" t="s">
        <v>1016</v>
      </c>
      <c r="N2214" t="s">
        <v>85</v>
      </c>
      <c r="O2214" t="s">
        <v>85</v>
      </c>
      <c r="P2214">
        <v>60480</v>
      </c>
      <c r="Q2214" t="s">
        <v>1017</v>
      </c>
      <c r="R2214" t="s">
        <v>75</v>
      </c>
      <c r="S2214" t="s">
        <v>155</v>
      </c>
      <c r="T2214" t="s">
        <v>286</v>
      </c>
      <c r="U2214" t="s">
        <v>179</v>
      </c>
      <c r="V2214" t="s">
        <v>180</v>
      </c>
      <c r="W2214" t="s">
        <v>10729</v>
      </c>
      <c r="X2214" t="s">
        <v>85</v>
      </c>
    </row>
    <row r="2215" spans="1:24">
      <c r="A2215" t="s">
        <v>9</v>
      </c>
      <c r="B2215" t="s">
        <v>14</v>
      </c>
      <c r="C2215" t="s">
        <v>14</v>
      </c>
      <c r="D2215" t="s">
        <v>117</v>
      </c>
      <c r="E2215" t="s">
        <v>118</v>
      </c>
      <c r="F2215" s="54">
        <v>41579</v>
      </c>
      <c r="G2215" t="s">
        <v>119</v>
      </c>
      <c r="H2215" t="s">
        <v>1012</v>
      </c>
      <c r="I2215" t="s">
        <v>1013</v>
      </c>
      <c r="J2215" t="s">
        <v>132</v>
      </c>
      <c r="K2215" t="s">
        <v>1014</v>
      </c>
      <c r="L2215" t="s">
        <v>1015</v>
      </c>
      <c r="M2215" t="s">
        <v>1016</v>
      </c>
      <c r="N2215" t="s">
        <v>85</v>
      </c>
      <c r="O2215" t="s">
        <v>85</v>
      </c>
      <c r="P2215">
        <v>24192</v>
      </c>
      <c r="Q2215" t="s">
        <v>1017</v>
      </c>
      <c r="R2215" t="s">
        <v>75</v>
      </c>
      <c r="S2215" t="s">
        <v>155</v>
      </c>
      <c r="T2215" t="s">
        <v>286</v>
      </c>
      <c r="U2215" t="s">
        <v>179</v>
      </c>
      <c r="V2215" t="s">
        <v>180</v>
      </c>
      <c r="W2215" t="s">
        <v>10729</v>
      </c>
      <c r="X2215" t="s">
        <v>85</v>
      </c>
    </row>
    <row r="2216" spans="1:24">
      <c r="A2216" t="s">
        <v>9</v>
      </c>
      <c r="B2216" t="s">
        <v>14</v>
      </c>
      <c r="C2216" t="s">
        <v>14</v>
      </c>
      <c r="D2216" t="s">
        <v>117</v>
      </c>
      <c r="E2216" t="s">
        <v>118</v>
      </c>
      <c r="F2216" s="54">
        <v>41579</v>
      </c>
      <c r="G2216" t="s">
        <v>119</v>
      </c>
      <c r="H2216" t="s">
        <v>1006</v>
      </c>
      <c r="I2216" t="s">
        <v>1085</v>
      </c>
      <c r="J2216" t="s">
        <v>132</v>
      </c>
      <c r="K2216" t="s">
        <v>1086</v>
      </c>
      <c r="L2216" t="s">
        <v>1087</v>
      </c>
      <c r="M2216" t="s">
        <v>1088</v>
      </c>
      <c r="N2216" t="s">
        <v>85</v>
      </c>
      <c r="O2216" t="s">
        <v>85</v>
      </c>
      <c r="P2216">
        <v>44962.5</v>
      </c>
      <c r="Q2216" t="s">
        <v>1089</v>
      </c>
      <c r="R2216" t="s">
        <v>75</v>
      </c>
      <c r="S2216" t="s">
        <v>155</v>
      </c>
      <c r="T2216" t="s">
        <v>785</v>
      </c>
      <c r="U2216" t="s">
        <v>202</v>
      </c>
      <c r="V2216" t="s">
        <v>202</v>
      </c>
      <c r="W2216" t="s">
        <v>10731</v>
      </c>
      <c r="X2216" t="s">
        <v>85</v>
      </c>
    </row>
    <row r="2217" spans="1:24">
      <c r="A2217" t="s">
        <v>9</v>
      </c>
      <c r="B2217" t="s">
        <v>14</v>
      </c>
      <c r="C2217" t="s">
        <v>14</v>
      </c>
      <c r="D2217" t="s">
        <v>117</v>
      </c>
      <c r="E2217" t="s">
        <v>118</v>
      </c>
      <c r="F2217" s="54">
        <v>41579</v>
      </c>
      <c r="G2217" t="s">
        <v>119</v>
      </c>
      <c r="I2217" t="s">
        <v>1050</v>
      </c>
      <c r="J2217" t="s">
        <v>132</v>
      </c>
      <c r="K2217" t="s">
        <v>1051</v>
      </c>
      <c r="L2217" t="s">
        <v>1052</v>
      </c>
      <c r="M2217" t="s">
        <v>5799</v>
      </c>
      <c r="N2217" t="s">
        <v>85</v>
      </c>
      <c r="O2217" t="s">
        <v>85</v>
      </c>
      <c r="P2217">
        <v>10748.8</v>
      </c>
      <c r="Q2217" t="s">
        <v>1053</v>
      </c>
      <c r="R2217" t="s">
        <v>75</v>
      </c>
      <c r="W2217" t="s">
        <v>10729</v>
      </c>
      <c r="X2217" t="s">
        <v>85</v>
      </c>
    </row>
    <row r="2218" spans="1:24">
      <c r="A2218" t="s">
        <v>9</v>
      </c>
      <c r="B2218" t="s">
        <v>14</v>
      </c>
      <c r="C2218" t="s">
        <v>14</v>
      </c>
      <c r="D2218" t="s">
        <v>117</v>
      </c>
      <c r="E2218" t="s">
        <v>118</v>
      </c>
      <c r="F2218" s="54">
        <v>41579</v>
      </c>
      <c r="G2218" t="s">
        <v>119</v>
      </c>
      <c r="I2218" t="s">
        <v>996</v>
      </c>
      <c r="J2218" t="s">
        <v>132</v>
      </c>
      <c r="K2218" t="s">
        <v>997</v>
      </c>
      <c r="L2218" t="s">
        <v>1067</v>
      </c>
      <c r="M2218" t="s">
        <v>1068</v>
      </c>
      <c r="N2218" t="s">
        <v>85</v>
      </c>
      <c r="O2218" t="s">
        <v>85</v>
      </c>
      <c r="P2218">
        <v>9689.6</v>
      </c>
      <c r="Q2218" t="s">
        <v>998</v>
      </c>
      <c r="R2218" t="s">
        <v>75</v>
      </c>
      <c r="S2218" t="s">
        <v>170</v>
      </c>
      <c r="T2218" t="s">
        <v>171</v>
      </c>
      <c r="U2218" t="s">
        <v>321</v>
      </c>
      <c r="V2218" t="s">
        <v>321</v>
      </c>
      <c r="W2218" t="s">
        <v>10729</v>
      </c>
      <c r="X2218" t="s">
        <v>85</v>
      </c>
    </row>
    <row r="2219" spans="1:24">
      <c r="A2219" t="s">
        <v>9</v>
      </c>
      <c r="B2219" t="s">
        <v>14</v>
      </c>
      <c r="C2219" t="s">
        <v>14</v>
      </c>
      <c r="D2219" t="s">
        <v>117</v>
      </c>
      <c r="E2219" t="s">
        <v>118</v>
      </c>
      <c r="F2219" s="54">
        <v>41579</v>
      </c>
      <c r="G2219" t="s">
        <v>72</v>
      </c>
      <c r="I2219" t="s">
        <v>928</v>
      </c>
      <c r="J2219" t="s">
        <v>132</v>
      </c>
      <c r="K2219" t="s">
        <v>929</v>
      </c>
      <c r="L2219" t="s">
        <v>930</v>
      </c>
      <c r="M2219" t="s">
        <v>931</v>
      </c>
      <c r="N2219" t="s">
        <v>85</v>
      </c>
      <c r="O2219" t="s">
        <v>85</v>
      </c>
      <c r="P2219">
        <v>3235.35</v>
      </c>
      <c r="Q2219" t="s">
        <v>932</v>
      </c>
      <c r="R2219" t="s">
        <v>75</v>
      </c>
      <c r="S2219" t="s">
        <v>155</v>
      </c>
      <c r="T2219" t="s">
        <v>449</v>
      </c>
      <c r="U2219" t="s">
        <v>321</v>
      </c>
      <c r="V2219" t="s">
        <v>321</v>
      </c>
      <c r="W2219" t="s">
        <v>10729</v>
      </c>
      <c r="X2219" t="s">
        <v>85</v>
      </c>
    </row>
    <row r="2220" spans="1:24">
      <c r="A2220" t="s">
        <v>9</v>
      </c>
      <c r="B2220" t="s">
        <v>14</v>
      </c>
      <c r="C2220" t="s">
        <v>14</v>
      </c>
      <c r="D2220" t="s">
        <v>117</v>
      </c>
      <c r="E2220" t="s">
        <v>118</v>
      </c>
      <c r="F2220" s="54">
        <v>41579</v>
      </c>
      <c r="G2220" t="s">
        <v>119</v>
      </c>
      <c r="I2220" t="s">
        <v>996</v>
      </c>
      <c r="J2220" t="s">
        <v>132</v>
      </c>
      <c r="K2220" t="s">
        <v>997</v>
      </c>
      <c r="L2220" t="s">
        <v>1067</v>
      </c>
      <c r="M2220" t="s">
        <v>1068</v>
      </c>
      <c r="N2220" t="s">
        <v>85</v>
      </c>
      <c r="O2220" t="s">
        <v>85</v>
      </c>
      <c r="P2220">
        <v>5299</v>
      </c>
      <c r="Q2220" t="s">
        <v>998</v>
      </c>
      <c r="R2220" t="s">
        <v>75</v>
      </c>
      <c r="S2220" t="s">
        <v>170</v>
      </c>
      <c r="T2220" t="s">
        <v>171</v>
      </c>
      <c r="U2220" t="s">
        <v>321</v>
      </c>
      <c r="V2220" t="s">
        <v>321</v>
      </c>
      <c r="W2220" t="s">
        <v>10729</v>
      </c>
      <c r="X2220" t="s">
        <v>85</v>
      </c>
    </row>
    <row r="2221" spans="1:24">
      <c r="A2221" t="s">
        <v>9</v>
      </c>
      <c r="B2221" t="s">
        <v>14</v>
      </c>
      <c r="C2221" t="s">
        <v>14</v>
      </c>
      <c r="D2221" t="s">
        <v>117</v>
      </c>
      <c r="E2221" t="s">
        <v>118</v>
      </c>
      <c r="F2221" s="54">
        <v>41579</v>
      </c>
      <c r="G2221" t="s">
        <v>119</v>
      </c>
      <c r="I2221" t="s">
        <v>996</v>
      </c>
      <c r="J2221" t="s">
        <v>132</v>
      </c>
      <c r="K2221" t="s">
        <v>997</v>
      </c>
      <c r="L2221" t="s">
        <v>1067</v>
      </c>
      <c r="M2221" t="s">
        <v>1068</v>
      </c>
      <c r="N2221" t="s">
        <v>85</v>
      </c>
      <c r="O2221" t="s">
        <v>85</v>
      </c>
      <c r="P2221">
        <v>24525</v>
      </c>
      <c r="Q2221" t="s">
        <v>998</v>
      </c>
      <c r="R2221" t="s">
        <v>75</v>
      </c>
      <c r="S2221" t="s">
        <v>170</v>
      </c>
      <c r="T2221" t="s">
        <v>171</v>
      </c>
      <c r="U2221" t="s">
        <v>321</v>
      </c>
      <c r="V2221" t="s">
        <v>321</v>
      </c>
      <c r="W2221" t="s">
        <v>10729</v>
      </c>
      <c r="X2221" t="s">
        <v>85</v>
      </c>
    </row>
    <row r="2222" spans="1:24">
      <c r="A2222" t="s">
        <v>9</v>
      </c>
      <c r="B2222" t="s">
        <v>14</v>
      </c>
      <c r="C2222" t="s">
        <v>14</v>
      </c>
      <c r="D2222" t="s">
        <v>117</v>
      </c>
      <c r="E2222" t="s">
        <v>118</v>
      </c>
      <c r="F2222" s="54">
        <v>41579</v>
      </c>
      <c r="G2222" t="s">
        <v>119</v>
      </c>
      <c r="I2222" t="s">
        <v>1037</v>
      </c>
      <c r="J2222" t="s">
        <v>132</v>
      </c>
      <c r="K2222" t="s">
        <v>1038</v>
      </c>
      <c r="L2222" t="s">
        <v>1039</v>
      </c>
      <c r="M2222" t="s">
        <v>1040</v>
      </c>
      <c r="N2222" t="s">
        <v>85</v>
      </c>
      <c r="O2222" t="s">
        <v>85</v>
      </c>
      <c r="P2222">
        <v>23400</v>
      </c>
      <c r="Q2222" t="s">
        <v>1041</v>
      </c>
      <c r="R2222" t="s">
        <v>75</v>
      </c>
      <c r="S2222" t="s">
        <v>170</v>
      </c>
      <c r="T2222" t="s">
        <v>178</v>
      </c>
      <c r="U2222" t="s">
        <v>321</v>
      </c>
      <c r="V2222" t="s">
        <v>321</v>
      </c>
      <c r="W2222" t="s">
        <v>10729</v>
      </c>
      <c r="X2222" t="s">
        <v>85</v>
      </c>
    </row>
    <row r="2223" spans="1:24">
      <c r="A2223" t="s">
        <v>9</v>
      </c>
      <c r="B2223" t="s">
        <v>14</v>
      </c>
      <c r="C2223" t="s">
        <v>14</v>
      </c>
      <c r="D2223" t="s">
        <v>117</v>
      </c>
      <c r="E2223" t="s">
        <v>118</v>
      </c>
      <c r="F2223" s="54">
        <v>41579</v>
      </c>
      <c r="G2223" t="s">
        <v>72</v>
      </c>
      <c r="I2223" t="s">
        <v>923</v>
      </c>
      <c r="J2223" t="s">
        <v>132</v>
      </c>
      <c r="K2223" t="s">
        <v>924</v>
      </c>
      <c r="L2223" t="s">
        <v>925</v>
      </c>
      <c r="M2223" t="s">
        <v>926</v>
      </c>
      <c r="N2223" t="s">
        <v>85</v>
      </c>
      <c r="O2223" t="s">
        <v>199</v>
      </c>
      <c r="P2223">
        <v>12964.2</v>
      </c>
      <c r="Q2223" t="s">
        <v>927</v>
      </c>
      <c r="R2223" t="s">
        <v>75</v>
      </c>
      <c r="S2223" t="s">
        <v>155</v>
      </c>
      <c r="T2223" t="s">
        <v>785</v>
      </c>
      <c r="U2223" t="s">
        <v>157</v>
      </c>
      <c r="V2223" t="s">
        <v>157</v>
      </c>
      <c r="W2223" t="s">
        <v>10731</v>
      </c>
      <c r="X2223" t="s">
        <v>10739</v>
      </c>
    </row>
    <row r="2224" spans="1:24">
      <c r="A2224" t="s">
        <v>9</v>
      </c>
      <c r="B2224" t="s">
        <v>14</v>
      </c>
      <c r="C2224" t="s">
        <v>14</v>
      </c>
      <c r="D2224" t="s">
        <v>117</v>
      </c>
      <c r="E2224" t="s">
        <v>118</v>
      </c>
      <c r="F2224" s="54">
        <v>41579</v>
      </c>
      <c r="G2224" t="s">
        <v>72</v>
      </c>
      <c r="H2224" t="s">
        <v>2197</v>
      </c>
      <c r="I2224" t="s">
        <v>904</v>
      </c>
      <c r="J2224" t="s">
        <v>132</v>
      </c>
      <c r="K2224" t="s">
        <v>905</v>
      </c>
      <c r="L2224" t="s">
        <v>3617</v>
      </c>
      <c r="M2224" t="s">
        <v>3618</v>
      </c>
      <c r="N2224" t="s">
        <v>85</v>
      </c>
      <c r="O2224" t="s">
        <v>85</v>
      </c>
      <c r="P2224">
        <v>61064.1</v>
      </c>
      <c r="Q2224" t="s">
        <v>906</v>
      </c>
      <c r="R2224" t="s">
        <v>75</v>
      </c>
      <c r="S2224" t="s">
        <v>170</v>
      </c>
      <c r="T2224" t="s">
        <v>187</v>
      </c>
      <c r="U2224" t="s">
        <v>179</v>
      </c>
      <c r="V2224" t="s">
        <v>364</v>
      </c>
      <c r="W2224" t="s">
        <v>10731</v>
      </c>
      <c r="X2224" t="s">
        <v>85</v>
      </c>
    </row>
    <row r="2225" spans="1:24">
      <c r="A2225" t="s">
        <v>9</v>
      </c>
      <c r="B2225" t="s">
        <v>14</v>
      </c>
      <c r="C2225" t="s">
        <v>14</v>
      </c>
      <c r="D2225" t="s">
        <v>117</v>
      </c>
      <c r="E2225" t="s">
        <v>118</v>
      </c>
      <c r="F2225" s="54">
        <v>41579</v>
      </c>
      <c r="G2225" t="s">
        <v>72</v>
      </c>
      <c r="H2225" t="s">
        <v>2197</v>
      </c>
      <c r="I2225" t="s">
        <v>904</v>
      </c>
      <c r="J2225" t="s">
        <v>132</v>
      </c>
      <c r="K2225" t="s">
        <v>905</v>
      </c>
      <c r="L2225" t="s">
        <v>3617</v>
      </c>
      <c r="M2225" t="s">
        <v>3618</v>
      </c>
      <c r="N2225" t="s">
        <v>85</v>
      </c>
      <c r="O2225" t="s">
        <v>85</v>
      </c>
      <c r="P2225">
        <v>72300</v>
      </c>
      <c r="Q2225" t="s">
        <v>906</v>
      </c>
      <c r="R2225" t="s">
        <v>75</v>
      </c>
      <c r="S2225" t="s">
        <v>170</v>
      </c>
      <c r="T2225" t="s">
        <v>187</v>
      </c>
      <c r="U2225" t="s">
        <v>179</v>
      </c>
      <c r="V2225" t="s">
        <v>364</v>
      </c>
      <c r="W2225" t="s">
        <v>10731</v>
      </c>
      <c r="X2225" t="s">
        <v>85</v>
      </c>
    </row>
    <row r="2226" spans="1:24">
      <c r="A2226" t="s">
        <v>9</v>
      </c>
      <c r="B2226" t="s">
        <v>14</v>
      </c>
      <c r="C2226" t="s">
        <v>14</v>
      </c>
      <c r="D2226" t="s">
        <v>117</v>
      </c>
      <c r="E2226" t="s">
        <v>118</v>
      </c>
      <c r="F2226" s="54">
        <v>41579</v>
      </c>
      <c r="G2226" t="s">
        <v>119</v>
      </c>
      <c r="H2226" t="s">
        <v>1006</v>
      </c>
      <c r="I2226" t="s">
        <v>1085</v>
      </c>
      <c r="J2226" t="s">
        <v>132</v>
      </c>
      <c r="K2226" t="s">
        <v>1086</v>
      </c>
      <c r="L2226" t="s">
        <v>1087</v>
      </c>
      <c r="M2226" t="s">
        <v>1088</v>
      </c>
      <c r="N2226" t="s">
        <v>85</v>
      </c>
      <c r="O2226" t="s">
        <v>85</v>
      </c>
      <c r="P2226">
        <v>147150</v>
      </c>
      <c r="Q2226" t="s">
        <v>1089</v>
      </c>
      <c r="R2226" t="s">
        <v>75</v>
      </c>
      <c r="S2226" t="s">
        <v>155</v>
      </c>
      <c r="T2226" t="s">
        <v>785</v>
      </c>
      <c r="U2226" t="s">
        <v>202</v>
      </c>
      <c r="V2226" t="s">
        <v>202</v>
      </c>
      <c r="W2226" t="s">
        <v>10731</v>
      </c>
      <c r="X2226" t="s">
        <v>85</v>
      </c>
    </row>
    <row r="2227" spans="1:24">
      <c r="A2227" t="s">
        <v>9</v>
      </c>
      <c r="B2227" t="s">
        <v>14</v>
      </c>
      <c r="C2227" t="s">
        <v>14</v>
      </c>
      <c r="D2227" t="s">
        <v>117</v>
      </c>
      <c r="E2227" t="s">
        <v>118</v>
      </c>
      <c r="F2227" s="54">
        <v>41579</v>
      </c>
      <c r="G2227" t="s">
        <v>119</v>
      </c>
      <c r="I2227" t="s">
        <v>943</v>
      </c>
      <c r="J2227" t="s">
        <v>132</v>
      </c>
      <c r="K2227" t="s">
        <v>944</v>
      </c>
      <c r="L2227" t="s">
        <v>945</v>
      </c>
      <c r="M2227" t="s">
        <v>946</v>
      </c>
      <c r="N2227" t="s">
        <v>85</v>
      </c>
      <c r="O2227" t="s">
        <v>85</v>
      </c>
      <c r="P2227">
        <v>-21234</v>
      </c>
      <c r="Q2227" t="s">
        <v>947</v>
      </c>
      <c r="R2227" t="s">
        <v>75</v>
      </c>
      <c r="S2227" t="s">
        <v>155</v>
      </c>
      <c r="T2227" t="s">
        <v>156</v>
      </c>
      <c r="U2227" t="s">
        <v>179</v>
      </c>
      <c r="V2227" t="s">
        <v>180</v>
      </c>
      <c r="W2227" t="s">
        <v>10729</v>
      </c>
      <c r="X2227" t="s">
        <v>10737</v>
      </c>
    </row>
    <row r="2228" spans="1:24">
      <c r="A2228" t="s">
        <v>9</v>
      </c>
      <c r="B2228" t="s">
        <v>14</v>
      </c>
      <c r="C2228" t="s">
        <v>14</v>
      </c>
      <c r="D2228" t="s">
        <v>117</v>
      </c>
      <c r="E2228" t="s">
        <v>118</v>
      </c>
      <c r="F2228" s="54">
        <v>41579</v>
      </c>
      <c r="G2228" t="s">
        <v>119</v>
      </c>
      <c r="I2228" t="s">
        <v>1023</v>
      </c>
      <c r="J2228" t="s">
        <v>132</v>
      </c>
      <c r="K2228" t="s">
        <v>1024</v>
      </c>
      <c r="L2228" t="s">
        <v>1025</v>
      </c>
      <c r="M2228" t="s">
        <v>1026</v>
      </c>
      <c r="N2228" t="s">
        <v>85</v>
      </c>
      <c r="O2228" t="s">
        <v>213</v>
      </c>
      <c r="P2228">
        <v>10000</v>
      </c>
      <c r="Q2228" t="s">
        <v>1027</v>
      </c>
      <c r="R2228" t="s">
        <v>75</v>
      </c>
      <c r="S2228" t="s">
        <v>155</v>
      </c>
      <c r="T2228" t="s">
        <v>286</v>
      </c>
      <c r="U2228" t="s">
        <v>202</v>
      </c>
      <c r="V2228" t="s">
        <v>202</v>
      </c>
      <c r="W2228" t="s">
        <v>10730</v>
      </c>
      <c r="X2228" t="s">
        <v>10739</v>
      </c>
    </row>
    <row r="2229" spans="1:24">
      <c r="A2229" t="s">
        <v>9</v>
      </c>
      <c r="B2229" t="s">
        <v>14</v>
      </c>
      <c r="C2229" t="s">
        <v>14</v>
      </c>
      <c r="D2229" t="s">
        <v>117</v>
      </c>
      <c r="E2229" t="s">
        <v>118</v>
      </c>
      <c r="F2229" s="54">
        <v>41579</v>
      </c>
      <c r="G2229" t="s">
        <v>119</v>
      </c>
      <c r="I2229" t="s">
        <v>1075</v>
      </c>
      <c r="J2229" t="s">
        <v>132</v>
      </c>
      <c r="K2229" t="s">
        <v>1076</v>
      </c>
      <c r="L2229" t="s">
        <v>1077</v>
      </c>
      <c r="M2229" t="s">
        <v>1078</v>
      </c>
      <c r="N2229" t="s">
        <v>85</v>
      </c>
      <c r="O2229" t="s">
        <v>85</v>
      </c>
      <c r="P2229">
        <v>2200</v>
      </c>
      <c r="Q2229" t="s">
        <v>1079</v>
      </c>
      <c r="R2229" t="s">
        <v>75</v>
      </c>
      <c r="S2229" t="s">
        <v>155</v>
      </c>
      <c r="T2229" t="s">
        <v>156</v>
      </c>
      <c r="U2229" t="s">
        <v>321</v>
      </c>
      <c r="V2229" t="s">
        <v>321</v>
      </c>
      <c r="W2229" t="s">
        <v>10731</v>
      </c>
      <c r="X2229" t="s">
        <v>85</v>
      </c>
    </row>
    <row r="2230" spans="1:24">
      <c r="A2230" t="s">
        <v>9</v>
      </c>
      <c r="B2230" t="s">
        <v>14</v>
      </c>
      <c r="C2230" t="s">
        <v>14</v>
      </c>
      <c r="D2230" t="s">
        <v>117</v>
      </c>
      <c r="E2230" t="s">
        <v>118</v>
      </c>
      <c r="F2230" s="54">
        <v>41579</v>
      </c>
      <c r="G2230" t="s">
        <v>119</v>
      </c>
      <c r="I2230" t="s">
        <v>1098</v>
      </c>
      <c r="J2230" t="s">
        <v>132</v>
      </c>
      <c r="K2230" t="s">
        <v>1099</v>
      </c>
      <c r="L2230" t="s">
        <v>1100</v>
      </c>
      <c r="M2230" t="s">
        <v>1101</v>
      </c>
      <c r="N2230" t="s">
        <v>85</v>
      </c>
      <c r="O2230" t="s">
        <v>85</v>
      </c>
      <c r="P2230">
        <v>17600</v>
      </c>
      <c r="Q2230" t="s">
        <v>1102</v>
      </c>
      <c r="R2230" t="s">
        <v>75</v>
      </c>
      <c r="S2230" t="s">
        <v>170</v>
      </c>
      <c r="T2230" t="s">
        <v>178</v>
      </c>
      <c r="U2230" t="s">
        <v>202</v>
      </c>
      <c r="V2230" t="s">
        <v>202</v>
      </c>
      <c r="W2230" t="s">
        <v>10730</v>
      </c>
      <c r="X2230" t="s">
        <v>85</v>
      </c>
    </row>
    <row r="2231" spans="1:24">
      <c r="A2231" t="s">
        <v>9</v>
      </c>
      <c r="B2231" t="s">
        <v>14</v>
      </c>
      <c r="C2231" t="s">
        <v>14</v>
      </c>
      <c r="D2231" t="s">
        <v>117</v>
      </c>
      <c r="E2231" t="s">
        <v>118</v>
      </c>
      <c r="F2231" s="54">
        <v>41579</v>
      </c>
      <c r="G2231" t="s">
        <v>119</v>
      </c>
      <c r="H2231" t="s">
        <v>1006</v>
      </c>
      <c r="I2231" t="s">
        <v>1085</v>
      </c>
      <c r="J2231" t="s">
        <v>132</v>
      </c>
      <c r="K2231" t="s">
        <v>1086</v>
      </c>
      <c r="L2231" t="s">
        <v>1087</v>
      </c>
      <c r="M2231" t="s">
        <v>1088</v>
      </c>
      <c r="N2231" t="s">
        <v>85</v>
      </c>
      <c r="O2231" t="s">
        <v>85</v>
      </c>
      <c r="P2231">
        <v>71155.199999999997</v>
      </c>
      <c r="Q2231" t="s">
        <v>1089</v>
      </c>
      <c r="R2231" t="s">
        <v>75</v>
      </c>
      <c r="S2231" t="s">
        <v>155</v>
      </c>
      <c r="T2231" t="s">
        <v>785</v>
      </c>
      <c r="U2231" t="s">
        <v>202</v>
      </c>
      <c r="V2231" t="s">
        <v>202</v>
      </c>
      <c r="W2231" t="s">
        <v>10731</v>
      </c>
      <c r="X2231" t="s">
        <v>85</v>
      </c>
    </row>
    <row r="2232" spans="1:24">
      <c r="A2232" t="s">
        <v>9</v>
      </c>
      <c r="B2232" t="s">
        <v>14</v>
      </c>
      <c r="C2232" t="s">
        <v>14</v>
      </c>
      <c r="D2232" t="s">
        <v>117</v>
      </c>
      <c r="E2232" t="s">
        <v>118</v>
      </c>
      <c r="F2232" s="54">
        <v>41579</v>
      </c>
      <c r="G2232" t="s">
        <v>290</v>
      </c>
      <c r="H2232" t="s">
        <v>1006</v>
      </c>
      <c r="I2232" t="s">
        <v>1007</v>
      </c>
      <c r="J2232" t="s">
        <v>132</v>
      </c>
      <c r="K2232" t="s">
        <v>1008</v>
      </c>
      <c r="L2232" t="s">
        <v>1009</v>
      </c>
      <c r="M2232" t="s">
        <v>1010</v>
      </c>
      <c r="N2232" t="s">
        <v>85</v>
      </c>
      <c r="O2232" t="s">
        <v>85</v>
      </c>
      <c r="P2232">
        <v>5700</v>
      </c>
      <c r="Q2232" t="s">
        <v>1011</v>
      </c>
      <c r="R2232" t="s">
        <v>75</v>
      </c>
      <c r="S2232" t="s">
        <v>170</v>
      </c>
      <c r="T2232" t="s">
        <v>187</v>
      </c>
      <c r="U2232" t="s">
        <v>179</v>
      </c>
      <c r="V2232" t="s">
        <v>180</v>
      </c>
      <c r="W2232" t="s">
        <v>10731</v>
      </c>
      <c r="X2232" t="s">
        <v>85</v>
      </c>
    </row>
    <row r="2233" spans="1:24">
      <c r="A2233" t="s">
        <v>9</v>
      </c>
      <c r="B2233" t="s">
        <v>14</v>
      </c>
      <c r="C2233" t="s">
        <v>14</v>
      </c>
      <c r="D2233" t="s">
        <v>117</v>
      </c>
      <c r="E2233" t="s">
        <v>118</v>
      </c>
      <c r="F2233" s="54">
        <v>41579</v>
      </c>
      <c r="G2233" t="s">
        <v>119</v>
      </c>
      <c r="I2233" t="s">
        <v>1093</v>
      </c>
      <c r="J2233" t="s">
        <v>132</v>
      </c>
      <c r="K2233" t="s">
        <v>1094</v>
      </c>
      <c r="L2233" t="s">
        <v>1095</v>
      </c>
      <c r="M2233" t="s">
        <v>1096</v>
      </c>
      <c r="N2233" t="s">
        <v>85</v>
      </c>
      <c r="O2233" t="s">
        <v>85</v>
      </c>
      <c r="P2233">
        <v>17040</v>
      </c>
      <c r="Q2233" t="s">
        <v>1097</v>
      </c>
      <c r="R2233" t="s">
        <v>75</v>
      </c>
      <c r="S2233" t="s">
        <v>155</v>
      </c>
      <c r="T2233" t="s">
        <v>379</v>
      </c>
      <c r="U2233" t="s">
        <v>157</v>
      </c>
      <c r="V2233" t="s">
        <v>157</v>
      </c>
      <c r="W2233" t="s">
        <v>10730</v>
      </c>
      <c r="X2233" t="s">
        <v>85</v>
      </c>
    </row>
    <row r="2234" spans="1:24">
      <c r="A2234" t="s">
        <v>9</v>
      </c>
      <c r="B2234" t="s">
        <v>14</v>
      </c>
      <c r="C2234" t="s">
        <v>14</v>
      </c>
      <c r="D2234" t="s">
        <v>117</v>
      </c>
      <c r="E2234" t="s">
        <v>118</v>
      </c>
      <c r="F2234" s="54">
        <v>41579</v>
      </c>
      <c r="G2234" t="s">
        <v>119</v>
      </c>
      <c r="I2234" t="s">
        <v>1098</v>
      </c>
      <c r="J2234" t="s">
        <v>132</v>
      </c>
      <c r="K2234" t="s">
        <v>1099</v>
      </c>
      <c r="L2234" t="s">
        <v>1100</v>
      </c>
      <c r="M2234" t="s">
        <v>1101</v>
      </c>
      <c r="N2234" t="s">
        <v>85</v>
      </c>
      <c r="O2234" t="s">
        <v>85</v>
      </c>
      <c r="P2234">
        <v>6600</v>
      </c>
      <c r="Q2234" t="s">
        <v>1102</v>
      </c>
      <c r="R2234" t="s">
        <v>75</v>
      </c>
      <c r="S2234" t="s">
        <v>170</v>
      </c>
      <c r="T2234" t="s">
        <v>178</v>
      </c>
      <c r="U2234" t="s">
        <v>202</v>
      </c>
      <c r="V2234" t="s">
        <v>202</v>
      </c>
      <c r="W2234" t="s">
        <v>10730</v>
      </c>
      <c r="X2234" t="s">
        <v>85</v>
      </c>
    </row>
    <row r="2235" spans="1:24">
      <c r="A2235" t="s">
        <v>9</v>
      </c>
      <c r="B2235" t="s">
        <v>14</v>
      </c>
      <c r="C2235" t="s">
        <v>14</v>
      </c>
      <c r="D2235" t="s">
        <v>117</v>
      </c>
      <c r="E2235" t="s">
        <v>118</v>
      </c>
      <c r="F2235" s="54">
        <v>41579</v>
      </c>
      <c r="G2235" t="s">
        <v>119</v>
      </c>
      <c r="H2235" t="s">
        <v>1006</v>
      </c>
      <c r="I2235" t="s">
        <v>1085</v>
      </c>
      <c r="J2235" t="s">
        <v>132</v>
      </c>
      <c r="K2235" t="s">
        <v>1086</v>
      </c>
      <c r="L2235" t="s">
        <v>1087</v>
      </c>
      <c r="M2235" t="s">
        <v>1088</v>
      </c>
      <c r="N2235" t="s">
        <v>85</v>
      </c>
      <c r="O2235" t="s">
        <v>85</v>
      </c>
      <c r="P2235">
        <v>43589.1</v>
      </c>
      <c r="Q2235" t="s">
        <v>1089</v>
      </c>
      <c r="R2235" t="s">
        <v>75</v>
      </c>
      <c r="S2235" t="s">
        <v>155</v>
      </c>
      <c r="T2235" t="s">
        <v>785</v>
      </c>
      <c r="U2235" t="s">
        <v>202</v>
      </c>
      <c r="V2235" t="s">
        <v>202</v>
      </c>
      <c r="W2235" t="s">
        <v>10731</v>
      </c>
      <c r="X2235" t="s">
        <v>85</v>
      </c>
    </row>
    <row r="2236" spans="1:24">
      <c r="A2236" t="s">
        <v>9</v>
      </c>
      <c r="B2236" t="s">
        <v>14</v>
      </c>
      <c r="C2236" t="s">
        <v>14</v>
      </c>
      <c r="D2236" t="s">
        <v>117</v>
      </c>
      <c r="E2236" t="s">
        <v>118</v>
      </c>
      <c r="F2236" s="54">
        <v>41579</v>
      </c>
      <c r="G2236" t="s">
        <v>125</v>
      </c>
      <c r="I2236" t="s">
        <v>1131</v>
      </c>
      <c r="J2236" t="s">
        <v>132</v>
      </c>
      <c r="K2236" t="s">
        <v>1132</v>
      </c>
      <c r="L2236" t="s">
        <v>1133</v>
      </c>
      <c r="M2236" t="s">
        <v>1134</v>
      </c>
      <c r="N2236" t="s">
        <v>85</v>
      </c>
      <c r="O2236" t="s">
        <v>85</v>
      </c>
      <c r="P2236">
        <v>13760</v>
      </c>
      <c r="Q2236" t="s">
        <v>1135</v>
      </c>
      <c r="R2236" t="s">
        <v>75</v>
      </c>
      <c r="S2236" t="s">
        <v>170</v>
      </c>
      <c r="T2236" t="s">
        <v>171</v>
      </c>
      <c r="U2236" t="s">
        <v>157</v>
      </c>
      <c r="V2236" t="s">
        <v>157</v>
      </c>
      <c r="W2236" t="s">
        <v>10729</v>
      </c>
      <c r="X2236" t="s">
        <v>85</v>
      </c>
    </row>
    <row r="2237" spans="1:24">
      <c r="A2237" t="s">
        <v>9</v>
      </c>
      <c r="B2237" t="s">
        <v>14</v>
      </c>
      <c r="C2237" t="s">
        <v>14</v>
      </c>
      <c r="D2237" t="s">
        <v>117</v>
      </c>
      <c r="E2237" t="s">
        <v>118</v>
      </c>
      <c r="F2237" s="54">
        <v>41579</v>
      </c>
      <c r="G2237" t="s">
        <v>125</v>
      </c>
      <c r="I2237" t="s">
        <v>1131</v>
      </c>
      <c r="J2237" t="s">
        <v>132</v>
      </c>
      <c r="K2237" t="s">
        <v>1132</v>
      </c>
      <c r="L2237" t="s">
        <v>1133</v>
      </c>
      <c r="M2237" t="s">
        <v>1134</v>
      </c>
      <c r="N2237" t="s">
        <v>85</v>
      </c>
      <c r="O2237" t="s">
        <v>85</v>
      </c>
      <c r="P2237">
        <v>16512</v>
      </c>
      <c r="Q2237" t="s">
        <v>1135</v>
      </c>
      <c r="R2237" t="s">
        <v>75</v>
      </c>
      <c r="S2237" t="s">
        <v>170</v>
      </c>
      <c r="T2237" t="s">
        <v>171</v>
      </c>
      <c r="U2237" t="s">
        <v>157</v>
      </c>
      <c r="V2237" t="s">
        <v>157</v>
      </c>
      <c r="W2237" t="s">
        <v>10729</v>
      </c>
      <c r="X2237" t="s">
        <v>85</v>
      </c>
    </row>
    <row r="2238" spans="1:24">
      <c r="A2238" t="s">
        <v>9</v>
      </c>
      <c r="B2238" t="s">
        <v>14</v>
      </c>
      <c r="C2238" t="s">
        <v>14</v>
      </c>
      <c r="D2238" t="s">
        <v>117</v>
      </c>
      <c r="E2238" t="s">
        <v>118</v>
      </c>
      <c r="F2238" s="54">
        <v>41579</v>
      </c>
      <c r="G2238" t="s">
        <v>119</v>
      </c>
      <c r="I2238" t="s">
        <v>943</v>
      </c>
      <c r="J2238" t="s">
        <v>132</v>
      </c>
      <c r="K2238" t="s">
        <v>944</v>
      </c>
      <c r="L2238" t="s">
        <v>945</v>
      </c>
      <c r="M2238" t="s">
        <v>946</v>
      </c>
      <c r="N2238" t="s">
        <v>85</v>
      </c>
      <c r="O2238" t="s">
        <v>85</v>
      </c>
      <c r="P2238">
        <v>-11325</v>
      </c>
      <c r="Q2238" t="s">
        <v>947</v>
      </c>
      <c r="R2238" t="s">
        <v>75</v>
      </c>
      <c r="S2238" t="s">
        <v>155</v>
      </c>
      <c r="T2238" t="s">
        <v>156</v>
      </c>
      <c r="U2238" t="s">
        <v>179</v>
      </c>
      <c r="V2238" t="s">
        <v>180</v>
      </c>
      <c r="W2238" t="s">
        <v>10729</v>
      </c>
      <c r="X2238" t="s">
        <v>10737</v>
      </c>
    </row>
    <row r="2239" spans="1:24">
      <c r="A2239" t="s">
        <v>9</v>
      </c>
      <c r="B2239" t="s">
        <v>14</v>
      </c>
      <c r="C2239" t="s">
        <v>14</v>
      </c>
      <c r="D2239" t="s">
        <v>117</v>
      </c>
      <c r="E2239" t="s">
        <v>118</v>
      </c>
      <c r="F2239" s="54">
        <v>41579</v>
      </c>
      <c r="G2239" t="s">
        <v>119</v>
      </c>
      <c r="I2239" t="s">
        <v>943</v>
      </c>
      <c r="J2239" t="s">
        <v>132</v>
      </c>
      <c r="K2239" t="s">
        <v>944</v>
      </c>
      <c r="L2239" t="s">
        <v>945</v>
      </c>
      <c r="M2239" t="s">
        <v>946</v>
      </c>
      <c r="N2239" t="s">
        <v>85</v>
      </c>
      <c r="O2239" t="s">
        <v>85</v>
      </c>
      <c r="P2239">
        <v>-113240</v>
      </c>
      <c r="Q2239" t="s">
        <v>947</v>
      </c>
      <c r="R2239" t="s">
        <v>75</v>
      </c>
      <c r="S2239" t="s">
        <v>155</v>
      </c>
      <c r="T2239" t="s">
        <v>156</v>
      </c>
      <c r="U2239" t="s">
        <v>179</v>
      </c>
      <c r="V2239" t="s">
        <v>180</v>
      </c>
      <c r="W2239" t="s">
        <v>10729</v>
      </c>
      <c r="X2239" t="s">
        <v>10737</v>
      </c>
    </row>
    <row r="2240" spans="1:24">
      <c r="A2240" t="s">
        <v>9</v>
      </c>
      <c r="B2240" t="s">
        <v>14</v>
      </c>
      <c r="C2240" t="s">
        <v>14</v>
      </c>
      <c r="D2240" t="s">
        <v>117</v>
      </c>
      <c r="E2240" t="s">
        <v>118</v>
      </c>
      <c r="F2240" s="54">
        <v>41579</v>
      </c>
      <c r="G2240" t="s">
        <v>119</v>
      </c>
      <c r="I2240" t="s">
        <v>943</v>
      </c>
      <c r="J2240" t="s">
        <v>132</v>
      </c>
      <c r="K2240" t="s">
        <v>944</v>
      </c>
      <c r="L2240" t="s">
        <v>945</v>
      </c>
      <c r="M2240" t="s">
        <v>946</v>
      </c>
      <c r="N2240" t="s">
        <v>85</v>
      </c>
      <c r="O2240" t="s">
        <v>85</v>
      </c>
      <c r="P2240">
        <v>-5662</v>
      </c>
      <c r="Q2240" t="s">
        <v>947</v>
      </c>
      <c r="R2240" t="s">
        <v>75</v>
      </c>
      <c r="S2240" t="s">
        <v>155</v>
      </c>
      <c r="T2240" t="s">
        <v>156</v>
      </c>
      <c r="U2240" t="s">
        <v>179</v>
      </c>
      <c r="V2240" t="s">
        <v>180</v>
      </c>
      <c r="W2240" t="s">
        <v>10729</v>
      </c>
      <c r="X2240" t="s">
        <v>10737</v>
      </c>
    </row>
    <row r="2241" spans="1:24">
      <c r="A2241" t="s">
        <v>9</v>
      </c>
      <c r="B2241" t="s">
        <v>14</v>
      </c>
      <c r="C2241" t="s">
        <v>14</v>
      </c>
      <c r="D2241" t="s">
        <v>117</v>
      </c>
      <c r="E2241" t="s">
        <v>118</v>
      </c>
      <c r="F2241" s="54">
        <v>41579</v>
      </c>
      <c r="G2241" t="s">
        <v>119</v>
      </c>
      <c r="I2241" t="s">
        <v>943</v>
      </c>
      <c r="J2241" t="s">
        <v>132</v>
      </c>
      <c r="K2241" t="s">
        <v>944</v>
      </c>
      <c r="L2241" t="s">
        <v>945</v>
      </c>
      <c r="M2241" t="s">
        <v>946</v>
      </c>
      <c r="N2241" t="s">
        <v>85</v>
      </c>
      <c r="O2241" t="s">
        <v>85</v>
      </c>
      <c r="P2241">
        <v>-5662</v>
      </c>
      <c r="Q2241" t="s">
        <v>947</v>
      </c>
      <c r="R2241" t="s">
        <v>75</v>
      </c>
      <c r="S2241" t="s">
        <v>155</v>
      </c>
      <c r="T2241" t="s">
        <v>156</v>
      </c>
      <c r="U2241" t="s">
        <v>179</v>
      </c>
      <c r="V2241" t="s">
        <v>180</v>
      </c>
      <c r="W2241" t="s">
        <v>10729</v>
      </c>
      <c r="X2241" t="s">
        <v>10737</v>
      </c>
    </row>
    <row r="2242" spans="1:24">
      <c r="A2242" t="s">
        <v>9</v>
      </c>
      <c r="B2242" t="s">
        <v>14</v>
      </c>
      <c r="C2242" t="s">
        <v>14</v>
      </c>
      <c r="D2242" t="s">
        <v>117</v>
      </c>
      <c r="E2242" t="s">
        <v>118</v>
      </c>
      <c r="F2242" s="54">
        <v>41579</v>
      </c>
      <c r="G2242" t="s">
        <v>125</v>
      </c>
      <c r="I2242" t="s">
        <v>1131</v>
      </c>
      <c r="J2242" t="s">
        <v>132</v>
      </c>
      <c r="K2242" t="s">
        <v>1132</v>
      </c>
      <c r="L2242" t="s">
        <v>1133</v>
      </c>
      <c r="M2242" t="s">
        <v>1134</v>
      </c>
      <c r="N2242" t="s">
        <v>85</v>
      </c>
      <c r="O2242" t="s">
        <v>85</v>
      </c>
      <c r="P2242">
        <v>5504</v>
      </c>
      <c r="Q2242" t="s">
        <v>1135</v>
      </c>
      <c r="R2242" t="s">
        <v>75</v>
      </c>
      <c r="S2242" t="s">
        <v>170</v>
      </c>
      <c r="T2242" t="s">
        <v>171</v>
      </c>
      <c r="U2242" t="s">
        <v>157</v>
      </c>
      <c r="V2242" t="s">
        <v>157</v>
      </c>
      <c r="W2242" t="s">
        <v>10729</v>
      </c>
      <c r="X2242" t="s">
        <v>85</v>
      </c>
    </row>
    <row r="2243" spans="1:24">
      <c r="A2243" t="s">
        <v>9</v>
      </c>
      <c r="B2243" t="s">
        <v>14</v>
      </c>
      <c r="C2243" t="s">
        <v>14</v>
      </c>
      <c r="D2243" t="s">
        <v>117</v>
      </c>
      <c r="E2243" t="s">
        <v>118</v>
      </c>
      <c r="F2243" s="54">
        <v>41579</v>
      </c>
      <c r="G2243" t="s">
        <v>125</v>
      </c>
      <c r="I2243" t="s">
        <v>1131</v>
      </c>
      <c r="J2243" t="s">
        <v>132</v>
      </c>
      <c r="K2243" t="s">
        <v>1132</v>
      </c>
      <c r="L2243" t="s">
        <v>1133</v>
      </c>
      <c r="M2243" t="s">
        <v>1134</v>
      </c>
      <c r="N2243" t="s">
        <v>85</v>
      </c>
      <c r="O2243" t="s">
        <v>85</v>
      </c>
      <c r="P2243">
        <v>27520</v>
      </c>
      <c r="Q2243" t="s">
        <v>1135</v>
      </c>
      <c r="R2243" t="s">
        <v>75</v>
      </c>
      <c r="S2243" t="s">
        <v>170</v>
      </c>
      <c r="T2243" t="s">
        <v>171</v>
      </c>
      <c r="U2243" t="s">
        <v>157</v>
      </c>
      <c r="V2243" t="s">
        <v>157</v>
      </c>
      <c r="W2243" t="s">
        <v>10729</v>
      </c>
      <c r="X2243" t="s">
        <v>85</v>
      </c>
    </row>
    <row r="2244" spans="1:24">
      <c r="A2244" t="s">
        <v>9</v>
      </c>
      <c r="B2244" t="s">
        <v>14</v>
      </c>
      <c r="C2244" t="s">
        <v>14</v>
      </c>
      <c r="D2244" t="s">
        <v>117</v>
      </c>
      <c r="E2244" t="s">
        <v>118</v>
      </c>
      <c r="F2244" s="54">
        <v>41579</v>
      </c>
      <c r="G2244" t="s">
        <v>119</v>
      </c>
      <c r="I2244" t="s">
        <v>1098</v>
      </c>
      <c r="J2244" t="s">
        <v>132</v>
      </c>
      <c r="K2244" t="s">
        <v>1099</v>
      </c>
      <c r="L2244" t="s">
        <v>1100</v>
      </c>
      <c r="M2244" t="s">
        <v>1101</v>
      </c>
      <c r="N2244" t="s">
        <v>85</v>
      </c>
      <c r="O2244" t="s">
        <v>85</v>
      </c>
      <c r="P2244">
        <v>12320</v>
      </c>
      <c r="Q2244" t="s">
        <v>1102</v>
      </c>
      <c r="R2244" t="s">
        <v>75</v>
      </c>
      <c r="S2244" t="s">
        <v>170</v>
      </c>
      <c r="T2244" t="s">
        <v>178</v>
      </c>
      <c r="U2244" t="s">
        <v>202</v>
      </c>
      <c r="V2244" t="s">
        <v>202</v>
      </c>
      <c r="W2244" t="s">
        <v>10730</v>
      </c>
      <c r="X2244" t="s">
        <v>85</v>
      </c>
    </row>
    <row r="2245" spans="1:24">
      <c r="A2245" t="s">
        <v>9</v>
      </c>
      <c r="B2245" t="s">
        <v>14</v>
      </c>
      <c r="C2245" t="s">
        <v>14</v>
      </c>
      <c r="D2245" t="s">
        <v>117</v>
      </c>
      <c r="E2245" t="s">
        <v>118</v>
      </c>
      <c r="F2245" s="54">
        <v>41579</v>
      </c>
      <c r="G2245" t="s">
        <v>72</v>
      </c>
      <c r="I2245" t="s">
        <v>1075</v>
      </c>
      <c r="J2245" t="s">
        <v>132</v>
      </c>
      <c r="K2245" t="s">
        <v>1076</v>
      </c>
      <c r="L2245" t="s">
        <v>1077</v>
      </c>
      <c r="M2245" t="s">
        <v>1078</v>
      </c>
      <c r="N2245" t="s">
        <v>85</v>
      </c>
      <c r="O2245" t="s">
        <v>85</v>
      </c>
      <c r="P2245">
        <v>4498.71</v>
      </c>
      <c r="Q2245" t="s">
        <v>1079</v>
      </c>
      <c r="R2245" t="s">
        <v>75</v>
      </c>
      <c r="S2245" t="s">
        <v>155</v>
      </c>
      <c r="T2245" t="s">
        <v>156</v>
      </c>
      <c r="U2245" t="s">
        <v>321</v>
      </c>
      <c r="V2245" t="s">
        <v>321</v>
      </c>
      <c r="W2245" t="s">
        <v>10731</v>
      </c>
      <c r="X2245" t="s">
        <v>85</v>
      </c>
    </row>
    <row r="2246" spans="1:24">
      <c r="A2246" t="s">
        <v>9</v>
      </c>
      <c r="B2246" t="s">
        <v>14</v>
      </c>
      <c r="C2246" t="s">
        <v>14</v>
      </c>
      <c r="D2246" t="s">
        <v>117</v>
      </c>
      <c r="E2246" t="s">
        <v>118</v>
      </c>
      <c r="F2246" s="54">
        <v>41579</v>
      </c>
      <c r="G2246" t="s">
        <v>72</v>
      </c>
      <c r="I2246" t="s">
        <v>1075</v>
      </c>
      <c r="J2246" t="s">
        <v>132</v>
      </c>
      <c r="K2246" t="s">
        <v>1076</v>
      </c>
      <c r="L2246" t="s">
        <v>1077</v>
      </c>
      <c r="M2246" t="s">
        <v>1078</v>
      </c>
      <c r="N2246" t="s">
        <v>85</v>
      </c>
      <c r="O2246" t="s">
        <v>85</v>
      </c>
      <c r="P2246">
        <v>29988.720000000001</v>
      </c>
      <c r="Q2246" t="s">
        <v>1079</v>
      </c>
      <c r="R2246" t="s">
        <v>75</v>
      </c>
      <c r="S2246" t="s">
        <v>155</v>
      </c>
      <c r="T2246" t="s">
        <v>156</v>
      </c>
      <c r="U2246" t="s">
        <v>321</v>
      </c>
      <c r="V2246" t="s">
        <v>321</v>
      </c>
      <c r="W2246" t="s">
        <v>10731</v>
      </c>
      <c r="X2246" t="s">
        <v>85</v>
      </c>
    </row>
    <row r="2247" spans="1:24">
      <c r="A2247" t="s">
        <v>9</v>
      </c>
      <c r="B2247" t="s">
        <v>14</v>
      </c>
      <c r="C2247" t="s">
        <v>14</v>
      </c>
      <c r="D2247" t="s">
        <v>117</v>
      </c>
      <c r="E2247" t="s">
        <v>118</v>
      </c>
      <c r="F2247" s="54">
        <v>41579</v>
      </c>
      <c r="G2247" t="s">
        <v>72</v>
      </c>
      <c r="I2247" t="s">
        <v>1042</v>
      </c>
      <c r="J2247" t="s">
        <v>132</v>
      </c>
      <c r="K2247" t="s">
        <v>1043</v>
      </c>
      <c r="L2247" t="s">
        <v>945</v>
      </c>
      <c r="M2247" t="s">
        <v>946</v>
      </c>
      <c r="N2247" t="s">
        <v>85</v>
      </c>
      <c r="O2247" t="s">
        <v>85</v>
      </c>
      <c r="P2247">
        <v>68280</v>
      </c>
      <c r="Q2247" t="s">
        <v>1044</v>
      </c>
      <c r="R2247" t="s">
        <v>75</v>
      </c>
      <c r="S2247" t="s">
        <v>155</v>
      </c>
      <c r="T2247" t="s">
        <v>156</v>
      </c>
      <c r="U2247" t="s">
        <v>179</v>
      </c>
      <c r="V2247" t="s">
        <v>180</v>
      </c>
      <c r="W2247" t="s">
        <v>10731</v>
      </c>
      <c r="X2247" t="s">
        <v>10737</v>
      </c>
    </row>
    <row r="2248" spans="1:24">
      <c r="A2248" t="s">
        <v>9</v>
      </c>
      <c r="B2248" t="s">
        <v>14</v>
      </c>
      <c r="C2248" t="s">
        <v>14</v>
      </c>
      <c r="D2248" t="s">
        <v>117</v>
      </c>
      <c r="E2248" t="s">
        <v>118</v>
      </c>
      <c r="F2248" s="54">
        <v>41579</v>
      </c>
      <c r="G2248" t="s">
        <v>72</v>
      </c>
      <c r="I2248" t="s">
        <v>1042</v>
      </c>
      <c r="J2248" t="s">
        <v>132</v>
      </c>
      <c r="K2248" t="s">
        <v>1043</v>
      </c>
      <c r="L2248" t="s">
        <v>945</v>
      </c>
      <c r="M2248" t="s">
        <v>946</v>
      </c>
      <c r="N2248" t="s">
        <v>85</v>
      </c>
      <c r="O2248" t="s">
        <v>85</v>
      </c>
      <c r="P2248">
        <v>6828</v>
      </c>
      <c r="Q2248" t="s">
        <v>1044</v>
      </c>
      <c r="R2248" t="s">
        <v>75</v>
      </c>
      <c r="S2248" t="s">
        <v>155</v>
      </c>
      <c r="T2248" t="s">
        <v>156</v>
      </c>
      <c r="U2248" t="s">
        <v>179</v>
      </c>
      <c r="V2248" t="s">
        <v>180</v>
      </c>
      <c r="W2248" t="s">
        <v>10731</v>
      </c>
      <c r="X2248" t="s">
        <v>10737</v>
      </c>
    </row>
    <row r="2249" spans="1:24">
      <c r="A2249" t="s">
        <v>9</v>
      </c>
      <c r="B2249" t="s">
        <v>14</v>
      </c>
      <c r="C2249" t="s">
        <v>14</v>
      </c>
      <c r="D2249" t="s">
        <v>117</v>
      </c>
      <c r="E2249" t="s">
        <v>118</v>
      </c>
      <c r="F2249" s="54">
        <v>41579</v>
      </c>
      <c r="G2249" t="s">
        <v>72</v>
      </c>
      <c r="I2249" t="s">
        <v>1075</v>
      </c>
      <c r="J2249" t="s">
        <v>132</v>
      </c>
      <c r="K2249" t="s">
        <v>1076</v>
      </c>
      <c r="L2249" t="s">
        <v>1077</v>
      </c>
      <c r="M2249" t="s">
        <v>1078</v>
      </c>
      <c r="N2249" t="s">
        <v>85</v>
      </c>
      <c r="O2249" t="s">
        <v>85</v>
      </c>
      <c r="P2249">
        <v>4694.25</v>
      </c>
      <c r="Q2249" t="s">
        <v>1079</v>
      </c>
      <c r="R2249" t="s">
        <v>75</v>
      </c>
      <c r="S2249" t="s">
        <v>155</v>
      </c>
      <c r="T2249" t="s">
        <v>156</v>
      </c>
      <c r="U2249" t="s">
        <v>321</v>
      </c>
      <c r="V2249" t="s">
        <v>321</v>
      </c>
      <c r="W2249" t="s">
        <v>10731</v>
      </c>
      <c r="X2249" t="s">
        <v>85</v>
      </c>
    </row>
    <row r="2250" spans="1:24">
      <c r="A2250" t="s">
        <v>9</v>
      </c>
      <c r="B2250" t="s">
        <v>14</v>
      </c>
      <c r="C2250" t="s">
        <v>14</v>
      </c>
      <c r="D2250" t="s">
        <v>117</v>
      </c>
      <c r="E2250" t="s">
        <v>118</v>
      </c>
      <c r="F2250" s="54">
        <v>41579</v>
      </c>
      <c r="G2250" t="s">
        <v>72</v>
      </c>
      <c r="I2250" t="s">
        <v>1042</v>
      </c>
      <c r="J2250" t="s">
        <v>132</v>
      </c>
      <c r="K2250" t="s">
        <v>1043</v>
      </c>
      <c r="L2250" t="s">
        <v>945</v>
      </c>
      <c r="M2250" t="s">
        <v>946</v>
      </c>
      <c r="N2250" t="s">
        <v>85</v>
      </c>
      <c r="O2250" t="s">
        <v>85</v>
      </c>
      <c r="P2250">
        <v>113800</v>
      </c>
      <c r="Q2250" t="s">
        <v>1044</v>
      </c>
      <c r="R2250" t="s">
        <v>75</v>
      </c>
      <c r="S2250" t="s">
        <v>155</v>
      </c>
      <c r="T2250" t="s">
        <v>156</v>
      </c>
      <c r="U2250" t="s">
        <v>179</v>
      </c>
      <c r="V2250" t="s">
        <v>180</v>
      </c>
      <c r="W2250" t="s">
        <v>10731</v>
      </c>
      <c r="X2250" t="s">
        <v>10737</v>
      </c>
    </row>
    <row r="2251" spans="1:24">
      <c r="A2251" t="s">
        <v>9</v>
      </c>
      <c r="B2251" t="s">
        <v>10</v>
      </c>
      <c r="C2251" t="s">
        <v>437</v>
      </c>
      <c r="D2251" t="s">
        <v>117</v>
      </c>
      <c r="E2251" t="s">
        <v>118</v>
      </c>
      <c r="F2251" s="54">
        <v>41579</v>
      </c>
      <c r="G2251" t="s">
        <v>72</v>
      </c>
      <c r="H2251" t="s">
        <v>967</v>
      </c>
      <c r="I2251" t="s">
        <v>968</v>
      </c>
      <c r="J2251" t="s">
        <v>132</v>
      </c>
      <c r="K2251" t="s">
        <v>969</v>
      </c>
      <c r="L2251" t="s">
        <v>970</v>
      </c>
      <c r="M2251" t="s">
        <v>971</v>
      </c>
      <c r="N2251" t="s">
        <v>199</v>
      </c>
      <c r="O2251" t="s">
        <v>85</v>
      </c>
      <c r="P2251">
        <v>31908.66</v>
      </c>
      <c r="Q2251" t="s">
        <v>972</v>
      </c>
      <c r="R2251" t="s">
        <v>75</v>
      </c>
      <c r="W2251" t="s">
        <v>10730</v>
      </c>
      <c r="X2251" t="s">
        <v>85</v>
      </c>
    </row>
    <row r="2252" spans="1:24">
      <c r="A2252" t="s">
        <v>9</v>
      </c>
      <c r="B2252" t="s">
        <v>10</v>
      </c>
      <c r="C2252" t="s">
        <v>437</v>
      </c>
      <c r="D2252" t="s">
        <v>117</v>
      </c>
      <c r="E2252" t="s">
        <v>118</v>
      </c>
      <c r="F2252" s="54">
        <v>41579</v>
      </c>
      <c r="G2252" t="s">
        <v>72</v>
      </c>
      <c r="H2252" t="s">
        <v>967</v>
      </c>
      <c r="I2252" t="s">
        <v>968</v>
      </c>
      <c r="J2252" t="s">
        <v>132</v>
      </c>
      <c r="K2252" t="s">
        <v>969</v>
      </c>
      <c r="L2252" t="s">
        <v>970</v>
      </c>
      <c r="M2252" t="s">
        <v>971</v>
      </c>
      <c r="N2252" t="s">
        <v>199</v>
      </c>
      <c r="O2252" t="s">
        <v>85</v>
      </c>
      <c r="P2252">
        <v>9572.36</v>
      </c>
      <c r="Q2252" t="s">
        <v>972</v>
      </c>
      <c r="R2252" t="s">
        <v>75</v>
      </c>
      <c r="W2252" t="s">
        <v>10730</v>
      </c>
      <c r="X2252" t="s">
        <v>85</v>
      </c>
    </row>
    <row r="2253" spans="1:24">
      <c r="A2253" t="s">
        <v>9</v>
      </c>
      <c r="B2253" t="s">
        <v>10</v>
      </c>
      <c r="C2253" t="s">
        <v>437</v>
      </c>
      <c r="D2253" t="s">
        <v>117</v>
      </c>
      <c r="E2253" t="s">
        <v>118</v>
      </c>
      <c r="F2253" s="54">
        <v>41579</v>
      </c>
      <c r="G2253" t="s">
        <v>72</v>
      </c>
      <c r="H2253" t="s">
        <v>967</v>
      </c>
      <c r="I2253" t="s">
        <v>968</v>
      </c>
      <c r="J2253" t="s">
        <v>132</v>
      </c>
      <c r="K2253" t="s">
        <v>969</v>
      </c>
      <c r="L2253" t="s">
        <v>970</v>
      </c>
      <c r="M2253" t="s">
        <v>971</v>
      </c>
      <c r="N2253" t="s">
        <v>199</v>
      </c>
      <c r="O2253" t="s">
        <v>85</v>
      </c>
      <c r="P2253">
        <v>32.4</v>
      </c>
      <c r="Q2253" t="s">
        <v>972</v>
      </c>
      <c r="R2253" t="s">
        <v>75</v>
      </c>
      <c r="W2253" t="s">
        <v>10730</v>
      </c>
      <c r="X2253" t="s">
        <v>85</v>
      </c>
    </row>
    <row r="2254" spans="1:24">
      <c r="A2254" t="s">
        <v>9</v>
      </c>
      <c r="B2254" t="s">
        <v>10</v>
      </c>
      <c r="C2254" t="s">
        <v>437</v>
      </c>
      <c r="D2254" t="s">
        <v>117</v>
      </c>
      <c r="E2254" t="s">
        <v>118</v>
      </c>
      <c r="F2254" s="54">
        <v>41579</v>
      </c>
      <c r="G2254" t="s">
        <v>72</v>
      </c>
      <c r="H2254" t="s">
        <v>967</v>
      </c>
      <c r="I2254" t="s">
        <v>968</v>
      </c>
      <c r="J2254" t="s">
        <v>132</v>
      </c>
      <c r="K2254" t="s">
        <v>969</v>
      </c>
      <c r="L2254" t="s">
        <v>970</v>
      </c>
      <c r="M2254" t="s">
        <v>971</v>
      </c>
      <c r="N2254" t="s">
        <v>199</v>
      </c>
      <c r="O2254" t="s">
        <v>85</v>
      </c>
      <c r="P2254">
        <v>5362.8</v>
      </c>
      <c r="Q2254" t="s">
        <v>972</v>
      </c>
      <c r="R2254" t="s">
        <v>75</v>
      </c>
      <c r="W2254" t="s">
        <v>10730</v>
      </c>
      <c r="X2254" t="s">
        <v>85</v>
      </c>
    </row>
    <row r="2255" spans="1:24">
      <c r="A2255" t="s">
        <v>9</v>
      </c>
      <c r="B2255" t="s">
        <v>10</v>
      </c>
      <c r="C2255" t="s">
        <v>437</v>
      </c>
      <c r="D2255" t="s">
        <v>117</v>
      </c>
      <c r="E2255" t="s">
        <v>118</v>
      </c>
      <c r="F2255" s="54">
        <v>41579</v>
      </c>
      <c r="G2255" t="s">
        <v>72</v>
      </c>
      <c r="H2255" t="s">
        <v>967</v>
      </c>
      <c r="I2255" t="s">
        <v>968</v>
      </c>
      <c r="J2255" t="s">
        <v>132</v>
      </c>
      <c r="K2255" t="s">
        <v>969</v>
      </c>
      <c r="L2255" t="s">
        <v>970</v>
      </c>
      <c r="M2255" t="s">
        <v>971</v>
      </c>
      <c r="N2255" t="s">
        <v>199</v>
      </c>
      <c r="O2255" t="s">
        <v>85</v>
      </c>
      <c r="P2255">
        <v>32.4</v>
      </c>
      <c r="Q2255" t="s">
        <v>972</v>
      </c>
      <c r="R2255" t="s">
        <v>75</v>
      </c>
      <c r="W2255" t="s">
        <v>10730</v>
      </c>
      <c r="X2255" t="s">
        <v>85</v>
      </c>
    </row>
    <row r="2256" spans="1:24">
      <c r="A2256" t="s">
        <v>3</v>
      </c>
      <c r="B2256" t="s">
        <v>114</v>
      </c>
      <c r="C2256" t="s">
        <v>116</v>
      </c>
      <c r="D2256" t="s">
        <v>117</v>
      </c>
      <c r="E2256" t="s">
        <v>118</v>
      </c>
      <c r="F2256" s="54">
        <v>41586</v>
      </c>
      <c r="G2256" t="s">
        <v>119</v>
      </c>
      <c r="I2256" t="s">
        <v>120</v>
      </c>
      <c r="J2256" t="s">
        <v>73</v>
      </c>
      <c r="K2256" t="s">
        <v>121</v>
      </c>
      <c r="L2256" t="s">
        <v>238</v>
      </c>
      <c r="M2256" t="s">
        <v>76</v>
      </c>
      <c r="N2256" t="s">
        <v>85</v>
      </c>
      <c r="O2256" t="s">
        <v>85</v>
      </c>
      <c r="P2256">
        <v>4265.4153999999999</v>
      </c>
      <c r="Q2256" t="s">
        <v>123</v>
      </c>
      <c r="R2256" t="s">
        <v>75</v>
      </c>
      <c r="W2256" t="s">
        <v>10729</v>
      </c>
      <c r="X2256" t="s">
        <v>10737</v>
      </c>
    </row>
    <row r="2257" spans="1:24">
      <c r="A2257" t="s">
        <v>3</v>
      </c>
      <c r="B2257" t="s">
        <v>112</v>
      </c>
      <c r="C2257" t="s">
        <v>269</v>
      </c>
      <c r="D2257" t="s">
        <v>117</v>
      </c>
      <c r="E2257" t="s">
        <v>118</v>
      </c>
      <c r="F2257" s="54">
        <v>41586</v>
      </c>
      <c r="G2257" t="s">
        <v>72</v>
      </c>
      <c r="I2257" t="s">
        <v>270</v>
      </c>
      <c r="J2257" t="s">
        <v>73</v>
      </c>
      <c r="K2257" t="s">
        <v>271</v>
      </c>
      <c r="L2257" t="s">
        <v>272</v>
      </c>
      <c r="M2257" t="s">
        <v>273</v>
      </c>
      <c r="N2257" t="s">
        <v>85</v>
      </c>
      <c r="O2257" t="s">
        <v>85</v>
      </c>
      <c r="P2257">
        <v>15753.6705</v>
      </c>
      <c r="Q2257" t="s">
        <v>274</v>
      </c>
      <c r="R2257" t="s">
        <v>75</v>
      </c>
      <c r="W2257" t="s">
        <v>10729</v>
      </c>
      <c r="X2257" t="s">
        <v>85</v>
      </c>
    </row>
    <row r="2258" spans="1:24">
      <c r="A2258" t="s">
        <v>3</v>
      </c>
      <c r="B2258" t="s">
        <v>114</v>
      </c>
      <c r="C2258" t="s">
        <v>116</v>
      </c>
      <c r="D2258" t="s">
        <v>117</v>
      </c>
      <c r="E2258" t="s">
        <v>118</v>
      </c>
      <c r="F2258" s="54">
        <v>41586</v>
      </c>
      <c r="G2258" t="s">
        <v>119</v>
      </c>
      <c r="I2258" t="s">
        <v>120</v>
      </c>
      <c r="J2258" t="s">
        <v>73</v>
      </c>
      <c r="K2258" t="s">
        <v>121</v>
      </c>
      <c r="L2258" t="s">
        <v>238</v>
      </c>
      <c r="M2258" t="s">
        <v>76</v>
      </c>
      <c r="N2258" t="s">
        <v>85</v>
      </c>
      <c r="O2258" t="s">
        <v>85</v>
      </c>
      <c r="P2258">
        <v>4796.3882000000003</v>
      </c>
      <c r="Q2258" t="s">
        <v>123</v>
      </c>
      <c r="R2258" t="s">
        <v>75</v>
      </c>
      <c r="W2258" t="s">
        <v>10729</v>
      </c>
      <c r="X2258" t="s">
        <v>10737</v>
      </c>
    </row>
    <row r="2259" spans="1:24">
      <c r="A2259" t="s">
        <v>3</v>
      </c>
      <c r="B2259" t="s">
        <v>114</v>
      </c>
      <c r="C2259" t="s">
        <v>116</v>
      </c>
      <c r="D2259" t="s">
        <v>117</v>
      </c>
      <c r="E2259" t="s">
        <v>118</v>
      </c>
      <c r="F2259" s="54">
        <v>41586</v>
      </c>
      <c r="G2259" t="s">
        <v>119</v>
      </c>
      <c r="I2259" t="s">
        <v>275</v>
      </c>
      <c r="J2259" t="s">
        <v>73</v>
      </c>
      <c r="K2259" t="s">
        <v>276</v>
      </c>
      <c r="L2259" t="s">
        <v>277</v>
      </c>
      <c r="M2259" t="s">
        <v>278</v>
      </c>
      <c r="N2259" t="s">
        <v>85</v>
      </c>
      <c r="O2259" t="s">
        <v>85</v>
      </c>
      <c r="P2259">
        <v>7058.1422000000002</v>
      </c>
      <c r="Q2259" t="s">
        <v>279</v>
      </c>
      <c r="R2259" t="s">
        <v>75</v>
      </c>
      <c r="W2259" t="s">
        <v>10729</v>
      </c>
      <c r="X2259" t="s">
        <v>85</v>
      </c>
    </row>
    <row r="2260" spans="1:24">
      <c r="A2260" t="s">
        <v>3</v>
      </c>
      <c r="B2260" t="s">
        <v>115</v>
      </c>
      <c r="C2260" t="s">
        <v>263</v>
      </c>
      <c r="D2260" t="s">
        <v>117</v>
      </c>
      <c r="E2260" t="s">
        <v>118</v>
      </c>
      <c r="F2260" s="54">
        <v>41586</v>
      </c>
      <c r="G2260" t="s">
        <v>119</v>
      </c>
      <c r="I2260" t="s">
        <v>264</v>
      </c>
      <c r="J2260" t="s">
        <v>73</v>
      </c>
      <c r="K2260" t="s">
        <v>265</v>
      </c>
      <c r="L2260" t="s">
        <v>266</v>
      </c>
      <c r="M2260" t="s">
        <v>267</v>
      </c>
      <c r="N2260" t="s">
        <v>85</v>
      </c>
      <c r="O2260" t="s">
        <v>85</v>
      </c>
      <c r="P2260">
        <v>-2044.0456999999999</v>
      </c>
      <c r="Q2260" t="s">
        <v>268</v>
      </c>
      <c r="R2260" t="s">
        <v>75</v>
      </c>
      <c r="W2260" t="s">
        <v>10729</v>
      </c>
      <c r="X2260" t="s">
        <v>85</v>
      </c>
    </row>
    <row r="2261" spans="1:24">
      <c r="A2261" t="s">
        <v>3</v>
      </c>
      <c r="B2261" t="s">
        <v>115</v>
      </c>
      <c r="C2261" t="s">
        <v>263</v>
      </c>
      <c r="D2261" t="s">
        <v>117</v>
      </c>
      <c r="E2261" t="s">
        <v>118</v>
      </c>
      <c r="F2261" s="54">
        <v>41586</v>
      </c>
      <c r="G2261" t="s">
        <v>119</v>
      </c>
      <c r="I2261" t="s">
        <v>264</v>
      </c>
      <c r="J2261" t="s">
        <v>73</v>
      </c>
      <c r="K2261" t="s">
        <v>265</v>
      </c>
      <c r="L2261" t="s">
        <v>266</v>
      </c>
      <c r="M2261" t="s">
        <v>267</v>
      </c>
      <c r="N2261" t="s">
        <v>85</v>
      </c>
      <c r="O2261" t="s">
        <v>85</v>
      </c>
      <c r="P2261">
        <v>-10222.607400000001</v>
      </c>
      <c r="Q2261" t="s">
        <v>268</v>
      </c>
      <c r="R2261" t="s">
        <v>75</v>
      </c>
      <c r="W2261" t="s">
        <v>10729</v>
      </c>
      <c r="X2261" t="s">
        <v>85</v>
      </c>
    </row>
    <row r="2262" spans="1:24">
      <c r="A2262" t="s">
        <v>3</v>
      </c>
      <c r="B2262" t="s">
        <v>113</v>
      </c>
      <c r="C2262" t="s">
        <v>3544</v>
      </c>
      <c r="D2262" t="s">
        <v>117</v>
      </c>
      <c r="E2262" t="s">
        <v>118</v>
      </c>
      <c r="F2262" s="54">
        <v>41600</v>
      </c>
      <c r="G2262" t="s">
        <v>72</v>
      </c>
      <c r="I2262" t="s">
        <v>3545</v>
      </c>
      <c r="J2262" t="s">
        <v>73</v>
      </c>
      <c r="K2262" t="s">
        <v>3546</v>
      </c>
      <c r="L2262" t="s">
        <v>3547</v>
      </c>
      <c r="M2262" t="s">
        <v>3548</v>
      </c>
      <c r="N2262" t="s">
        <v>85</v>
      </c>
      <c r="O2262" t="s">
        <v>85</v>
      </c>
      <c r="P2262">
        <v>10200</v>
      </c>
      <c r="Q2262" t="s">
        <v>3549</v>
      </c>
      <c r="R2262" t="s">
        <v>75</v>
      </c>
      <c r="W2262" t="s">
        <v>10730</v>
      </c>
      <c r="X2262" t="s">
        <v>85</v>
      </c>
    </row>
    <row r="2263" spans="1:24">
      <c r="A2263" t="s">
        <v>3</v>
      </c>
      <c r="B2263" t="s">
        <v>113</v>
      </c>
      <c r="C2263" t="s">
        <v>3544</v>
      </c>
      <c r="D2263" t="s">
        <v>117</v>
      </c>
      <c r="E2263" t="s">
        <v>118</v>
      </c>
      <c r="F2263" s="54">
        <v>41600</v>
      </c>
      <c r="G2263" t="s">
        <v>72</v>
      </c>
      <c r="I2263" t="s">
        <v>3545</v>
      </c>
      <c r="J2263" t="s">
        <v>73</v>
      </c>
      <c r="K2263" t="s">
        <v>3546</v>
      </c>
      <c r="L2263" t="s">
        <v>3547</v>
      </c>
      <c r="M2263" t="s">
        <v>3548</v>
      </c>
      <c r="N2263" t="s">
        <v>85</v>
      </c>
      <c r="O2263" t="s">
        <v>85</v>
      </c>
      <c r="P2263">
        <v>788.97</v>
      </c>
      <c r="Q2263" t="s">
        <v>3549</v>
      </c>
      <c r="R2263" t="s">
        <v>75</v>
      </c>
      <c r="W2263" t="s">
        <v>10730</v>
      </c>
      <c r="X2263" t="s">
        <v>85</v>
      </c>
    </row>
    <row r="2264" spans="1:24">
      <c r="A2264" t="s">
        <v>3</v>
      </c>
      <c r="B2264" t="s">
        <v>113</v>
      </c>
      <c r="C2264" t="s">
        <v>3544</v>
      </c>
      <c r="D2264" t="s">
        <v>117</v>
      </c>
      <c r="E2264" t="s">
        <v>118</v>
      </c>
      <c r="F2264" s="54">
        <v>41600</v>
      </c>
      <c r="G2264" t="s">
        <v>72</v>
      </c>
      <c r="I2264" t="s">
        <v>3545</v>
      </c>
      <c r="J2264" t="s">
        <v>73</v>
      </c>
      <c r="K2264" t="s">
        <v>3546</v>
      </c>
      <c r="L2264" t="s">
        <v>3547</v>
      </c>
      <c r="M2264" t="s">
        <v>3548</v>
      </c>
      <c r="N2264" t="s">
        <v>85</v>
      </c>
      <c r="O2264" t="s">
        <v>85</v>
      </c>
      <c r="P2264">
        <v>882.72</v>
      </c>
      <c r="Q2264" t="s">
        <v>3549</v>
      </c>
      <c r="R2264" t="s">
        <v>75</v>
      </c>
      <c r="W2264" t="s">
        <v>10730</v>
      </c>
      <c r="X2264" t="s">
        <v>85</v>
      </c>
    </row>
    <row r="2265" spans="1:24">
      <c r="A2265" t="s">
        <v>3</v>
      </c>
      <c r="B2265" t="s">
        <v>113</v>
      </c>
      <c r="C2265" t="s">
        <v>3544</v>
      </c>
      <c r="D2265" t="s">
        <v>117</v>
      </c>
      <c r="E2265" t="s">
        <v>118</v>
      </c>
      <c r="F2265" s="54">
        <v>41600</v>
      </c>
      <c r="G2265" t="s">
        <v>72</v>
      </c>
      <c r="I2265" t="s">
        <v>3545</v>
      </c>
      <c r="J2265" t="s">
        <v>73</v>
      </c>
      <c r="K2265" t="s">
        <v>3546</v>
      </c>
      <c r="L2265" t="s">
        <v>3547</v>
      </c>
      <c r="M2265" t="s">
        <v>3548</v>
      </c>
      <c r="N2265" t="s">
        <v>85</v>
      </c>
      <c r="O2265" t="s">
        <v>85</v>
      </c>
      <c r="P2265">
        <v>784.64</v>
      </c>
      <c r="Q2265" t="s">
        <v>3549</v>
      </c>
      <c r="R2265" t="s">
        <v>75</v>
      </c>
      <c r="W2265" t="s">
        <v>10730</v>
      </c>
      <c r="X2265" t="s">
        <v>85</v>
      </c>
    </row>
    <row r="2266" spans="1:24">
      <c r="A2266" t="s">
        <v>3</v>
      </c>
      <c r="B2266" t="s">
        <v>113</v>
      </c>
      <c r="C2266" t="s">
        <v>3544</v>
      </c>
      <c r="D2266" t="s">
        <v>117</v>
      </c>
      <c r="E2266" t="s">
        <v>118</v>
      </c>
      <c r="F2266" s="54">
        <v>41600</v>
      </c>
      <c r="G2266" t="s">
        <v>72</v>
      </c>
      <c r="I2266" t="s">
        <v>3545</v>
      </c>
      <c r="J2266" t="s">
        <v>73</v>
      </c>
      <c r="K2266" t="s">
        <v>3546</v>
      </c>
      <c r="L2266" t="s">
        <v>3547</v>
      </c>
      <c r="M2266" t="s">
        <v>3548</v>
      </c>
      <c r="N2266" t="s">
        <v>85</v>
      </c>
      <c r="O2266" t="s">
        <v>85</v>
      </c>
      <c r="P2266">
        <v>19.12</v>
      </c>
      <c r="Q2266" t="s">
        <v>3549</v>
      </c>
      <c r="R2266" t="s">
        <v>75</v>
      </c>
      <c r="W2266" t="s">
        <v>10730</v>
      </c>
      <c r="X2266" t="s">
        <v>85</v>
      </c>
    </row>
    <row r="2267" spans="1:24">
      <c r="A2267" t="s">
        <v>9</v>
      </c>
      <c r="B2267" t="s">
        <v>14</v>
      </c>
      <c r="C2267" t="s">
        <v>14</v>
      </c>
      <c r="D2267" t="s">
        <v>117</v>
      </c>
      <c r="E2267" t="s">
        <v>118</v>
      </c>
      <c r="F2267" s="54">
        <v>41599</v>
      </c>
      <c r="G2267" t="s">
        <v>119</v>
      </c>
      <c r="H2267" t="s">
        <v>1276</v>
      </c>
      <c r="I2267" t="s">
        <v>3555</v>
      </c>
      <c r="J2267" t="s">
        <v>132</v>
      </c>
      <c r="K2267" t="s">
        <v>3556</v>
      </c>
      <c r="L2267" t="s">
        <v>3557</v>
      </c>
      <c r="M2267" t="s">
        <v>3558</v>
      </c>
      <c r="N2267" t="s">
        <v>85</v>
      </c>
      <c r="O2267" t="s">
        <v>85</v>
      </c>
      <c r="P2267">
        <v>45000</v>
      </c>
      <c r="Q2267" t="s">
        <v>3559</v>
      </c>
      <c r="R2267" t="s">
        <v>75</v>
      </c>
      <c r="S2267" t="s">
        <v>215</v>
      </c>
      <c r="T2267" t="s">
        <v>661</v>
      </c>
      <c r="U2267" t="s">
        <v>202</v>
      </c>
      <c r="V2267" t="s">
        <v>202</v>
      </c>
      <c r="W2267" t="s">
        <v>10729</v>
      </c>
      <c r="X2267" t="s">
        <v>85</v>
      </c>
    </row>
    <row r="2268" spans="1:24">
      <c r="A2268" t="s">
        <v>9</v>
      </c>
      <c r="B2268" t="s">
        <v>14</v>
      </c>
      <c r="C2268" t="s">
        <v>14</v>
      </c>
      <c r="D2268" t="s">
        <v>117</v>
      </c>
      <c r="E2268" t="s">
        <v>118</v>
      </c>
      <c r="F2268" s="54">
        <v>41599</v>
      </c>
      <c r="G2268" t="s">
        <v>119</v>
      </c>
      <c r="I2268" t="s">
        <v>3540</v>
      </c>
      <c r="J2268" t="s">
        <v>132</v>
      </c>
      <c r="K2268" t="s">
        <v>3539</v>
      </c>
      <c r="L2268" t="s">
        <v>1961</v>
      </c>
      <c r="M2268" t="s">
        <v>1962</v>
      </c>
      <c r="N2268" t="s">
        <v>85</v>
      </c>
      <c r="O2268" t="s">
        <v>199</v>
      </c>
      <c r="P2268">
        <v>22500</v>
      </c>
      <c r="Q2268" t="s">
        <v>1963</v>
      </c>
      <c r="R2268" t="s">
        <v>75</v>
      </c>
      <c r="S2268" t="s">
        <v>155</v>
      </c>
      <c r="T2268" t="s">
        <v>156</v>
      </c>
      <c r="U2268" t="s">
        <v>450</v>
      </c>
      <c r="V2268" t="s">
        <v>451</v>
      </c>
      <c r="W2268" t="s">
        <v>10731</v>
      </c>
      <c r="X2268" t="s">
        <v>10739</v>
      </c>
    </row>
    <row r="2269" spans="1:24">
      <c r="A2269" t="s">
        <v>9</v>
      </c>
      <c r="B2269" t="s">
        <v>14</v>
      </c>
      <c r="C2269" t="s">
        <v>14</v>
      </c>
      <c r="D2269" t="s">
        <v>117</v>
      </c>
      <c r="E2269" t="s">
        <v>118</v>
      </c>
      <c r="F2269" s="54">
        <v>41599</v>
      </c>
      <c r="G2269" t="s">
        <v>72</v>
      </c>
      <c r="H2269" t="s">
        <v>358</v>
      </c>
      <c r="I2269" t="s">
        <v>3478</v>
      </c>
      <c r="J2269" t="s">
        <v>132</v>
      </c>
      <c r="K2269" t="s">
        <v>3479</v>
      </c>
      <c r="L2269" t="s">
        <v>361</v>
      </c>
      <c r="M2269" t="s">
        <v>362</v>
      </c>
      <c r="N2269" t="s">
        <v>85</v>
      </c>
      <c r="O2269" t="s">
        <v>85</v>
      </c>
      <c r="P2269">
        <v>94.05</v>
      </c>
      <c r="Q2269" t="s">
        <v>3480</v>
      </c>
      <c r="R2269" t="s">
        <v>75</v>
      </c>
      <c r="S2269" t="s">
        <v>155</v>
      </c>
      <c r="T2269" t="s">
        <v>156</v>
      </c>
      <c r="U2269" t="s">
        <v>179</v>
      </c>
      <c r="V2269" t="s">
        <v>364</v>
      </c>
      <c r="W2269" t="s">
        <v>10729</v>
      </c>
      <c r="X2269" t="s">
        <v>10737</v>
      </c>
    </row>
    <row r="2270" spans="1:24">
      <c r="A2270" t="s">
        <v>9</v>
      </c>
      <c r="B2270" t="s">
        <v>14</v>
      </c>
      <c r="C2270" t="s">
        <v>14</v>
      </c>
      <c r="D2270" t="s">
        <v>117</v>
      </c>
      <c r="E2270" t="s">
        <v>118</v>
      </c>
      <c r="F2270" s="54">
        <v>41599</v>
      </c>
      <c r="G2270" t="s">
        <v>72</v>
      </c>
      <c r="H2270" t="s">
        <v>358</v>
      </c>
      <c r="I2270" t="s">
        <v>3475</v>
      </c>
      <c r="J2270" t="s">
        <v>132</v>
      </c>
      <c r="K2270" t="s">
        <v>3476</v>
      </c>
      <c r="L2270" t="s">
        <v>361</v>
      </c>
      <c r="M2270" t="s">
        <v>362</v>
      </c>
      <c r="N2270" t="s">
        <v>85</v>
      </c>
      <c r="O2270" t="s">
        <v>85</v>
      </c>
      <c r="P2270">
        <v>188.1</v>
      </c>
      <c r="Q2270" t="s">
        <v>3477</v>
      </c>
      <c r="R2270" t="s">
        <v>75</v>
      </c>
      <c r="S2270" t="s">
        <v>155</v>
      </c>
      <c r="T2270" t="s">
        <v>156</v>
      </c>
      <c r="U2270" t="s">
        <v>179</v>
      </c>
      <c r="V2270" t="s">
        <v>364</v>
      </c>
      <c r="W2270" t="s">
        <v>10729</v>
      </c>
      <c r="X2270" t="s">
        <v>10737</v>
      </c>
    </row>
    <row r="2271" spans="1:24">
      <c r="A2271" t="s">
        <v>9</v>
      </c>
      <c r="B2271" t="s">
        <v>14</v>
      </c>
      <c r="C2271" t="s">
        <v>14</v>
      </c>
      <c r="D2271" t="s">
        <v>117</v>
      </c>
      <c r="E2271" t="s">
        <v>118</v>
      </c>
      <c r="F2271" s="54">
        <v>41599</v>
      </c>
      <c r="G2271" t="s">
        <v>119</v>
      </c>
      <c r="I2271" t="s">
        <v>3540</v>
      </c>
      <c r="J2271" t="s">
        <v>132</v>
      </c>
      <c r="K2271" t="s">
        <v>3539</v>
      </c>
      <c r="L2271" t="s">
        <v>1961</v>
      </c>
      <c r="M2271" t="s">
        <v>1962</v>
      </c>
      <c r="N2271" t="s">
        <v>85</v>
      </c>
      <c r="O2271" t="s">
        <v>199</v>
      </c>
      <c r="P2271">
        <v>80000</v>
      </c>
      <c r="Q2271" t="s">
        <v>1963</v>
      </c>
      <c r="R2271" t="s">
        <v>75</v>
      </c>
      <c r="S2271" t="s">
        <v>155</v>
      </c>
      <c r="T2271" t="s">
        <v>156</v>
      </c>
      <c r="U2271" t="s">
        <v>450</v>
      </c>
      <c r="V2271" t="s">
        <v>451</v>
      </c>
      <c r="W2271" t="s">
        <v>10731</v>
      </c>
      <c r="X2271" t="s">
        <v>10739</v>
      </c>
    </row>
    <row r="2272" spans="1:24">
      <c r="A2272" t="s">
        <v>9</v>
      </c>
      <c r="B2272" t="s">
        <v>14</v>
      </c>
      <c r="C2272" t="s">
        <v>14</v>
      </c>
      <c r="D2272" t="s">
        <v>117</v>
      </c>
      <c r="E2272" t="s">
        <v>118</v>
      </c>
      <c r="F2272" s="54">
        <v>41599</v>
      </c>
      <c r="G2272" t="s">
        <v>119</v>
      </c>
      <c r="I2272" t="s">
        <v>2258</v>
      </c>
      <c r="J2272" t="s">
        <v>132</v>
      </c>
      <c r="K2272" t="s">
        <v>1099</v>
      </c>
      <c r="L2272" t="s">
        <v>1100</v>
      </c>
      <c r="M2272" t="s">
        <v>1101</v>
      </c>
      <c r="N2272" t="s">
        <v>85</v>
      </c>
      <c r="O2272" t="s">
        <v>85</v>
      </c>
      <c r="P2272">
        <v>79200</v>
      </c>
      <c r="Q2272" t="s">
        <v>2259</v>
      </c>
      <c r="R2272" t="s">
        <v>75</v>
      </c>
      <c r="S2272" t="s">
        <v>170</v>
      </c>
      <c r="T2272" t="s">
        <v>178</v>
      </c>
      <c r="U2272" t="s">
        <v>202</v>
      </c>
      <c r="V2272" t="s">
        <v>202</v>
      </c>
      <c r="W2272" t="s">
        <v>10730</v>
      </c>
      <c r="X2272" t="s">
        <v>85</v>
      </c>
    </row>
    <row r="2273" spans="1:24">
      <c r="A2273" t="s">
        <v>9</v>
      </c>
      <c r="B2273" t="s">
        <v>14</v>
      </c>
      <c r="C2273" t="s">
        <v>14</v>
      </c>
      <c r="D2273" t="s">
        <v>117</v>
      </c>
      <c r="E2273" t="s">
        <v>118</v>
      </c>
      <c r="F2273" s="54">
        <v>41585</v>
      </c>
      <c r="G2273" t="s">
        <v>290</v>
      </c>
      <c r="I2273" t="s">
        <v>5800</v>
      </c>
      <c r="J2273" t="s">
        <v>132</v>
      </c>
      <c r="K2273" t="s">
        <v>5801</v>
      </c>
      <c r="L2273" t="s">
        <v>5802</v>
      </c>
      <c r="M2273" t="s">
        <v>1446</v>
      </c>
      <c r="N2273" t="s">
        <v>85</v>
      </c>
      <c r="O2273" t="s">
        <v>85</v>
      </c>
      <c r="P2273">
        <v>-170918.75</v>
      </c>
      <c r="Q2273" t="s">
        <v>5803</v>
      </c>
      <c r="R2273" t="s">
        <v>75</v>
      </c>
      <c r="W2273" t="s">
        <v>10729</v>
      </c>
      <c r="X2273" t="s">
        <v>85</v>
      </c>
    </row>
    <row r="2274" spans="1:24">
      <c r="A2274" t="s">
        <v>9</v>
      </c>
      <c r="B2274" t="s">
        <v>14</v>
      </c>
      <c r="C2274" t="s">
        <v>14</v>
      </c>
      <c r="D2274" t="s">
        <v>117</v>
      </c>
      <c r="E2274" t="s">
        <v>118</v>
      </c>
      <c r="F2274" s="54">
        <v>41585</v>
      </c>
      <c r="G2274" t="s">
        <v>72</v>
      </c>
      <c r="I2274" t="s">
        <v>5800</v>
      </c>
      <c r="J2274" t="s">
        <v>132</v>
      </c>
      <c r="K2274" t="s">
        <v>5801</v>
      </c>
      <c r="L2274" t="s">
        <v>5802</v>
      </c>
      <c r="M2274" t="s">
        <v>1446</v>
      </c>
      <c r="N2274" t="s">
        <v>85</v>
      </c>
      <c r="O2274" t="s">
        <v>85</v>
      </c>
      <c r="P2274">
        <v>170918.75</v>
      </c>
      <c r="Q2274" t="s">
        <v>5803</v>
      </c>
      <c r="R2274" t="s">
        <v>75</v>
      </c>
      <c r="W2274" t="s">
        <v>10729</v>
      </c>
      <c r="X2274" t="s">
        <v>85</v>
      </c>
    </row>
    <row r="2275" spans="1:24">
      <c r="A2275" t="s">
        <v>3</v>
      </c>
      <c r="B2275" t="s">
        <v>8</v>
      </c>
      <c r="C2275" t="s">
        <v>124</v>
      </c>
      <c r="D2275" t="s">
        <v>117</v>
      </c>
      <c r="E2275" t="s">
        <v>118</v>
      </c>
      <c r="F2275" s="54">
        <v>41586</v>
      </c>
      <c r="G2275" t="s">
        <v>125</v>
      </c>
      <c r="I2275" t="s">
        <v>224</v>
      </c>
      <c r="J2275" t="s">
        <v>73</v>
      </c>
      <c r="K2275" t="s">
        <v>127</v>
      </c>
      <c r="L2275" t="s">
        <v>128</v>
      </c>
      <c r="M2275" t="s">
        <v>129</v>
      </c>
      <c r="N2275" t="s">
        <v>85</v>
      </c>
      <c r="O2275" t="s">
        <v>85</v>
      </c>
      <c r="P2275">
        <v>-19989.95</v>
      </c>
      <c r="Q2275" t="s">
        <v>130</v>
      </c>
      <c r="R2275" t="s">
        <v>75</v>
      </c>
      <c r="W2275" t="s">
        <v>10729</v>
      </c>
      <c r="X2275" t="s">
        <v>85</v>
      </c>
    </row>
    <row r="2276" spans="1:24">
      <c r="A2276" t="s">
        <v>3</v>
      </c>
      <c r="B2276" t="s">
        <v>8</v>
      </c>
      <c r="C2276" t="s">
        <v>124</v>
      </c>
      <c r="D2276" t="s">
        <v>117</v>
      </c>
      <c r="E2276" t="s">
        <v>118</v>
      </c>
      <c r="F2276" s="54">
        <v>41586</v>
      </c>
      <c r="G2276" t="s">
        <v>125</v>
      </c>
      <c r="I2276" t="s">
        <v>126</v>
      </c>
      <c r="J2276" t="s">
        <v>73</v>
      </c>
      <c r="K2276" t="s">
        <v>127</v>
      </c>
      <c r="L2276" t="s">
        <v>128</v>
      </c>
      <c r="M2276" t="s">
        <v>129</v>
      </c>
      <c r="N2276" t="s">
        <v>85</v>
      </c>
      <c r="O2276" t="s">
        <v>85</v>
      </c>
      <c r="P2276">
        <v>19989.95</v>
      </c>
      <c r="Q2276" t="s">
        <v>130</v>
      </c>
      <c r="R2276" t="s">
        <v>75</v>
      </c>
      <c r="W2276" t="s">
        <v>10729</v>
      </c>
      <c r="X2276" t="s">
        <v>85</v>
      </c>
    </row>
    <row r="2277" spans="1:24">
      <c r="A2277" t="s">
        <v>9</v>
      </c>
      <c r="B2277" t="s">
        <v>14</v>
      </c>
      <c r="C2277" t="s">
        <v>14</v>
      </c>
      <c r="D2277" t="s">
        <v>117</v>
      </c>
      <c r="E2277" t="s">
        <v>118</v>
      </c>
      <c r="F2277" s="54">
        <v>41585</v>
      </c>
      <c r="G2277" t="s">
        <v>290</v>
      </c>
      <c r="H2277" t="s">
        <v>779</v>
      </c>
      <c r="I2277" t="s">
        <v>5738</v>
      </c>
      <c r="J2277" t="s">
        <v>132</v>
      </c>
      <c r="K2277" t="s">
        <v>5739</v>
      </c>
      <c r="L2277" t="s">
        <v>5740</v>
      </c>
      <c r="M2277" t="s">
        <v>5741</v>
      </c>
      <c r="N2277" t="s">
        <v>85</v>
      </c>
      <c r="O2277" t="s">
        <v>85</v>
      </c>
      <c r="P2277">
        <v>-8520</v>
      </c>
      <c r="Q2277" t="s">
        <v>5742</v>
      </c>
      <c r="R2277" t="s">
        <v>75</v>
      </c>
      <c r="S2277" t="s">
        <v>155</v>
      </c>
      <c r="T2277" t="s">
        <v>785</v>
      </c>
      <c r="U2277" t="s">
        <v>179</v>
      </c>
      <c r="V2277" t="s">
        <v>180</v>
      </c>
      <c r="W2277" t="s">
        <v>10729</v>
      </c>
      <c r="X2277" t="s">
        <v>85</v>
      </c>
    </row>
    <row r="2278" spans="1:24">
      <c r="A2278" t="s">
        <v>9</v>
      </c>
      <c r="B2278" t="s">
        <v>14</v>
      </c>
      <c r="C2278" t="s">
        <v>14</v>
      </c>
      <c r="D2278" t="s">
        <v>117</v>
      </c>
      <c r="E2278" t="s">
        <v>118</v>
      </c>
      <c r="F2278" s="54">
        <v>41585</v>
      </c>
      <c r="G2278" t="s">
        <v>290</v>
      </c>
      <c r="H2278" t="s">
        <v>779</v>
      </c>
      <c r="I2278" t="s">
        <v>5738</v>
      </c>
      <c r="J2278" t="s">
        <v>132</v>
      </c>
      <c r="K2278" t="s">
        <v>5739</v>
      </c>
      <c r="L2278" t="s">
        <v>5740</v>
      </c>
      <c r="M2278" t="s">
        <v>5741</v>
      </c>
      <c r="N2278" t="s">
        <v>85</v>
      </c>
      <c r="O2278" t="s">
        <v>85</v>
      </c>
      <c r="P2278">
        <v>-1704</v>
      </c>
      <c r="Q2278" t="s">
        <v>5742</v>
      </c>
      <c r="R2278" t="s">
        <v>75</v>
      </c>
      <c r="S2278" t="s">
        <v>155</v>
      </c>
      <c r="T2278" t="s">
        <v>785</v>
      </c>
      <c r="U2278" t="s">
        <v>179</v>
      </c>
      <c r="V2278" t="s">
        <v>180</v>
      </c>
      <c r="W2278" t="s">
        <v>10729</v>
      </c>
      <c r="X2278" t="s">
        <v>85</v>
      </c>
    </row>
    <row r="2279" spans="1:24">
      <c r="A2279" t="s">
        <v>9</v>
      </c>
      <c r="B2279" t="s">
        <v>14</v>
      </c>
      <c r="C2279" t="s">
        <v>14</v>
      </c>
      <c r="D2279" t="s">
        <v>117</v>
      </c>
      <c r="E2279" t="s">
        <v>118</v>
      </c>
      <c r="F2279" s="54">
        <v>41585</v>
      </c>
      <c r="G2279" t="s">
        <v>125</v>
      </c>
      <c r="I2279" t="s">
        <v>5743</v>
      </c>
      <c r="J2279" t="s">
        <v>132</v>
      </c>
      <c r="K2279" t="s">
        <v>5744</v>
      </c>
      <c r="L2279" t="s">
        <v>5745</v>
      </c>
      <c r="M2279" t="s">
        <v>5746</v>
      </c>
      <c r="N2279" t="s">
        <v>85</v>
      </c>
      <c r="O2279" t="s">
        <v>85</v>
      </c>
      <c r="P2279">
        <v>9225</v>
      </c>
      <c r="Q2279" t="s">
        <v>5747</v>
      </c>
      <c r="R2279" t="s">
        <v>75</v>
      </c>
      <c r="S2279" t="s">
        <v>155</v>
      </c>
      <c r="T2279" t="s">
        <v>201</v>
      </c>
      <c r="U2279" t="s">
        <v>157</v>
      </c>
      <c r="V2279" t="s">
        <v>157</v>
      </c>
      <c r="W2279" t="s">
        <v>10729</v>
      </c>
      <c r="X2279" t="s">
        <v>85</v>
      </c>
    </row>
    <row r="2280" spans="1:24">
      <c r="A2280" t="s">
        <v>9</v>
      </c>
      <c r="B2280" t="s">
        <v>14</v>
      </c>
      <c r="C2280" t="s">
        <v>14</v>
      </c>
      <c r="D2280" t="s">
        <v>117</v>
      </c>
      <c r="E2280" t="s">
        <v>118</v>
      </c>
      <c r="F2280" s="54">
        <v>41579</v>
      </c>
      <c r="G2280" t="s">
        <v>125</v>
      </c>
      <c r="H2280" t="s">
        <v>999</v>
      </c>
      <c r="I2280" t="s">
        <v>1000</v>
      </c>
      <c r="J2280" t="s">
        <v>132</v>
      </c>
      <c r="K2280" t="s">
        <v>1001</v>
      </c>
      <c r="L2280" t="s">
        <v>1002</v>
      </c>
      <c r="M2280" t="s">
        <v>1003</v>
      </c>
      <c r="N2280" t="s">
        <v>85</v>
      </c>
      <c r="O2280" t="s">
        <v>199</v>
      </c>
      <c r="P2280">
        <v>19.600000000000023</v>
      </c>
      <c r="Q2280" t="s">
        <v>1005</v>
      </c>
      <c r="R2280" t="s">
        <v>75</v>
      </c>
      <c r="S2280" t="s">
        <v>170</v>
      </c>
      <c r="T2280" t="s">
        <v>178</v>
      </c>
      <c r="U2280" t="s">
        <v>179</v>
      </c>
      <c r="V2280" t="s">
        <v>180</v>
      </c>
      <c r="W2280" t="s">
        <v>10731</v>
      </c>
      <c r="X2280" t="s">
        <v>10739</v>
      </c>
    </row>
    <row r="2281" spans="1:24">
      <c r="A2281" t="s">
        <v>3</v>
      </c>
      <c r="B2281" t="s">
        <v>112</v>
      </c>
      <c r="C2281" t="s">
        <v>269</v>
      </c>
      <c r="D2281" t="s">
        <v>117</v>
      </c>
      <c r="E2281" t="s">
        <v>118</v>
      </c>
      <c r="F2281" s="54">
        <v>41592</v>
      </c>
      <c r="G2281" t="s">
        <v>72</v>
      </c>
      <c r="H2281" t="s">
        <v>1538</v>
      </c>
      <c r="I2281" t="s">
        <v>599</v>
      </c>
      <c r="J2281" t="s">
        <v>73</v>
      </c>
      <c r="K2281" t="s">
        <v>600</v>
      </c>
      <c r="L2281" t="s">
        <v>2439</v>
      </c>
      <c r="M2281" t="s">
        <v>2440</v>
      </c>
      <c r="N2281" t="s">
        <v>85</v>
      </c>
      <c r="O2281" t="s">
        <v>85</v>
      </c>
      <c r="P2281">
        <v>4596.1935999999996</v>
      </c>
      <c r="Q2281" t="s">
        <v>601</v>
      </c>
      <c r="R2281" t="s">
        <v>75</v>
      </c>
      <c r="W2281" t="s">
        <v>10729</v>
      </c>
      <c r="X2281" t="s">
        <v>85</v>
      </c>
    </row>
    <row r="2282" spans="1:24">
      <c r="A2282" t="s">
        <v>3</v>
      </c>
      <c r="B2282" t="s">
        <v>112</v>
      </c>
      <c r="C2282" t="s">
        <v>269</v>
      </c>
      <c r="D2282" t="s">
        <v>117</v>
      </c>
      <c r="E2282" t="s">
        <v>118</v>
      </c>
      <c r="F2282" s="54">
        <v>41592</v>
      </c>
      <c r="G2282" t="s">
        <v>72</v>
      </c>
      <c r="H2282" t="s">
        <v>1538</v>
      </c>
      <c r="I2282" t="s">
        <v>599</v>
      </c>
      <c r="J2282" t="s">
        <v>73</v>
      </c>
      <c r="K2282" t="s">
        <v>600</v>
      </c>
      <c r="L2282" t="s">
        <v>2439</v>
      </c>
      <c r="M2282" t="s">
        <v>2440</v>
      </c>
      <c r="N2282" t="s">
        <v>85</v>
      </c>
      <c r="O2282" t="s">
        <v>85</v>
      </c>
      <c r="P2282">
        <v>5678.2218999999996</v>
      </c>
      <c r="Q2282" t="s">
        <v>601</v>
      </c>
      <c r="R2282" t="s">
        <v>75</v>
      </c>
      <c r="W2282" t="s">
        <v>10729</v>
      </c>
      <c r="X2282" t="s">
        <v>85</v>
      </c>
    </row>
    <row r="2283" spans="1:24">
      <c r="A2283" t="s">
        <v>3</v>
      </c>
      <c r="B2283" t="s">
        <v>114</v>
      </c>
      <c r="C2283" t="s">
        <v>333</v>
      </c>
      <c r="D2283" t="s">
        <v>117</v>
      </c>
      <c r="E2283" t="s">
        <v>118</v>
      </c>
      <c r="F2283" s="54">
        <v>41592</v>
      </c>
      <c r="G2283" t="s">
        <v>119</v>
      </c>
      <c r="I2283" t="s">
        <v>596</v>
      </c>
      <c r="J2283" t="s">
        <v>73</v>
      </c>
      <c r="K2283" t="s">
        <v>597</v>
      </c>
      <c r="L2283" t="s">
        <v>4448</v>
      </c>
      <c r="M2283" t="s">
        <v>4449</v>
      </c>
      <c r="N2283" t="s">
        <v>85</v>
      </c>
      <c r="O2283" t="s">
        <v>85</v>
      </c>
      <c r="P2283">
        <v>10969.6036</v>
      </c>
      <c r="Q2283" t="s">
        <v>598</v>
      </c>
      <c r="R2283" t="s">
        <v>75</v>
      </c>
      <c r="W2283" t="s">
        <v>10729</v>
      </c>
      <c r="X2283" t="s">
        <v>85</v>
      </c>
    </row>
    <row r="2284" spans="1:24">
      <c r="A2284" t="s">
        <v>3</v>
      </c>
      <c r="B2284" t="s">
        <v>115</v>
      </c>
      <c r="C2284" t="s">
        <v>619</v>
      </c>
      <c r="D2284" t="s">
        <v>117</v>
      </c>
      <c r="E2284" t="s">
        <v>118</v>
      </c>
      <c r="F2284" s="54">
        <v>41592</v>
      </c>
      <c r="G2284" t="s">
        <v>72</v>
      </c>
      <c r="I2284" t="s">
        <v>620</v>
      </c>
      <c r="J2284" t="s">
        <v>73</v>
      </c>
      <c r="K2284" t="s">
        <v>621</v>
      </c>
      <c r="L2284" t="s">
        <v>622</v>
      </c>
      <c r="M2284" t="s">
        <v>623</v>
      </c>
      <c r="N2284" t="s">
        <v>85</v>
      </c>
      <c r="O2284" t="s">
        <v>85</v>
      </c>
      <c r="P2284">
        <v>4090</v>
      </c>
      <c r="Q2284" t="s">
        <v>624</v>
      </c>
      <c r="R2284" t="s">
        <v>75</v>
      </c>
      <c r="W2284" t="s">
        <v>10729</v>
      </c>
      <c r="X2284" t="s">
        <v>85</v>
      </c>
    </row>
    <row r="2285" spans="1:24">
      <c r="A2285" t="s">
        <v>3</v>
      </c>
      <c r="B2285" t="s">
        <v>112</v>
      </c>
      <c r="C2285" t="s">
        <v>1204</v>
      </c>
      <c r="D2285" t="s">
        <v>117</v>
      </c>
      <c r="E2285" t="s">
        <v>118</v>
      </c>
      <c r="F2285" s="54">
        <v>41597</v>
      </c>
      <c r="G2285" t="s">
        <v>290</v>
      </c>
      <c r="H2285" t="s">
        <v>1314</v>
      </c>
      <c r="I2285" t="s">
        <v>2081</v>
      </c>
      <c r="J2285" t="s">
        <v>73</v>
      </c>
      <c r="K2285" t="s">
        <v>2082</v>
      </c>
      <c r="L2285" t="s">
        <v>1317</v>
      </c>
      <c r="M2285" t="s">
        <v>1318</v>
      </c>
      <c r="N2285" t="s">
        <v>213</v>
      </c>
      <c r="O2285" t="s">
        <v>85</v>
      </c>
      <c r="P2285">
        <v>2643.8281999999999</v>
      </c>
      <c r="Q2285" t="s">
        <v>2083</v>
      </c>
      <c r="R2285" t="s">
        <v>75</v>
      </c>
      <c r="W2285" t="s">
        <v>10729</v>
      </c>
      <c r="X2285" t="s">
        <v>10737</v>
      </c>
    </row>
    <row r="2286" spans="1:24">
      <c r="A2286" t="s">
        <v>3</v>
      </c>
      <c r="B2286" t="s">
        <v>115</v>
      </c>
      <c r="C2286" t="s">
        <v>734</v>
      </c>
      <c r="D2286" t="s">
        <v>117</v>
      </c>
      <c r="E2286" t="s">
        <v>118</v>
      </c>
      <c r="F2286" s="54">
        <v>41597</v>
      </c>
      <c r="G2286" t="s">
        <v>119</v>
      </c>
      <c r="H2286" t="s">
        <v>2104</v>
      </c>
      <c r="I2286" t="s">
        <v>2105</v>
      </c>
      <c r="J2286" t="s">
        <v>73</v>
      </c>
      <c r="K2286" t="s">
        <v>2106</v>
      </c>
      <c r="L2286" t="s">
        <v>2107</v>
      </c>
      <c r="M2286" t="s">
        <v>2108</v>
      </c>
      <c r="N2286" t="s">
        <v>85</v>
      </c>
      <c r="O2286" t="s">
        <v>85</v>
      </c>
      <c r="P2286">
        <v>3534.5297</v>
      </c>
      <c r="Q2286" t="s">
        <v>2109</v>
      </c>
      <c r="R2286" t="s">
        <v>75</v>
      </c>
      <c r="W2286" t="s">
        <v>10729</v>
      </c>
      <c r="X2286" t="s">
        <v>85</v>
      </c>
    </row>
    <row r="2287" spans="1:24">
      <c r="A2287" t="s">
        <v>3</v>
      </c>
      <c r="B2287" t="s">
        <v>115</v>
      </c>
      <c r="C2287" t="s">
        <v>619</v>
      </c>
      <c r="D2287" t="s">
        <v>117</v>
      </c>
      <c r="E2287" t="s">
        <v>118</v>
      </c>
      <c r="F2287" s="54">
        <v>41597</v>
      </c>
      <c r="G2287" t="s">
        <v>119</v>
      </c>
      <c r="I2287" t="s">
        <v>2110</v>
      </c>
      <c r="J2287" t="s">
        <v>73</v>
      </c>
      <c r="K2287" t="s">
        <v>2111</v>
      </c>
      <c r="L2287" t="s">
        <v>2112</v>
      </c>
      <c r="M2287" t="s">
        <v>2113</v>
      </c>
      <c r="N2287" t="s">
        <v>85</v>
      </c>
      <c r="O2287" t="s">
        <v>85</v>
      </c>
      <c r="P2287">
        <v>26400</v>
      </c>
      <c r="Q2287" t="s">
        <v>2114</v>
      </c>
      <c r="R2287" t="s">
        <v>75</v>
      </c>
      <c r="W2287" t="s">
        <v>10729</v>
      </c>
      <c r="X2287" t="s">
        <v>85</v>
      </c>
    </row>
    <row r="2288" spans="1:24">
      <c r="A2288" t="s">
        <v>9</v>
      </c>
      <c r="B2288" t="s">
        <v>14</v>
      </c>
      <c r="C2288" t="s">
        <v>14</v>
      </c>
      <c r="D2288" t="s">
        <v>117</v>
      </c>
      <c r="E2288" t="s">
        <v>4382</v>
      </c>
      <c r="F2288" s="54">
        <v>41620</v>
      </c>
      <c r="G2288" t="s">
        <v>72</v>
      </c>
      <c r="H2288" t="s">
        <v>358</v>
      </c>
      <c r="I2288" t="s">
        <v>5804</v>
      </c>
      <c r="J2288" t="s">
        <v>132</v>
      </c>
      <c r="K2288" t="s">
        <v>5805</v>
      </c>
      <c r="L2288" t="s">
        <v>361</v>
      </c>
      <c r="M2288" t="s">
        <v>362</v>
      </c>
      <c r="N2288" t="s">
        <v>213</v>
      </c>
      <c r="O2288" t="s">
        <v>85</v>
      </c>
      <c r="P2288">
        <v>3129.5</v>
      </c>
      <c r="Q2288" t="s">
        <v>5806</v>
      </c>
      <c r="R2288" t="s">
        <v>75</v>
      </c>
      <c r="S2288" t="s">
        <v>155</v>
      </c>
      <c r="T2288" t="s">
        <v>156</v>
      </c>
      <c r="U2288" t="s">
        <v>179</v>
      </c>
      <c r="V2288" t="s">
        <v>364</v>
      </c>
      <c r="W2288" t="s">
        <v>10729</v>
      </c>
      <c r="X2288" t="s">
        <v>10737</v>
      </c>
    </row>
    <row r="2289" spans="1:24">
      <c r="A2289" t="s">
        <v>3</v>
      </c>
      <c r="B2289" t="s">
        <v>113</v>
      </c>
      <c r="C2289" t="s">
        <v>498</v>
      </c>
      <c r="D2289" t="s">
        <v>117</v>
      </c>
      <c r="E2289" t="s">
        <v>118</v>
      </c>
      <c r="F2289" s="54">
        <v>41597</v>
      </c>
      <c r="G2289" t="s">
        <v>119</v>
      </c>
      <c r="I2289" t="s">
        <v>2120</v>
      </c>
      <c r="J2289" t="s">
        <v>73</v>
      </c>
      <c r="K2289" t="s">
        <v>2121</v>
      </c>
      <c r="L2289" t="s">
        <v>4577</v>
      </c>
      <c r="M2289" t="s">
        <v>4578</v>
      </c>
      <c r="N2289" t="s">
        <v>85</v>
      </c>
      <c r="O2289" t="s">
        <v>85</v>
      </c>
      <c r="P2289">
        <v>5518.6822000000002</v>
      </c>
      <c r="Q2289" t="s">
        <v>2122</v>
      </c>
      <c r="R2289" t="s">
        <v>75</v>
      </c>
      <c r="W2289" t="s">
        <v>10729</v>
      </c>
      <c r="X2289" t="s">
        <v>85</v>
      </c>
    </row>
    <row r="2290" spans="1:24">
      <c r="A2290" t="s">
        <v>3</v>
      </c>
      <c r="B2290" t="s">
        <v>113</v>
      </c>
      <c r="C2290" t="s">
        <v>498</v>
      </c>
      <c r="D2290" t="s">
        <v>117</v>
      </c>
      <c r="E2290" t="s">
        <v>118</v>
      </c>
      <c r="F2290" s="54">
        <v>41597</v>
      </c>
      <c r="G2290" t="s">
        <v>119</v>
      </c>
      <c r="I2290" t="s">
        <v>2120</v>
      </c>
      <c r="J2290" t="s">
        <v>73</v>
      </c>
      <c r="K2290" t="s">
        <v>2121</v>
      </c>
      <c r="L2290" t="s">
        <v>4577</v>
      </c>
      <c r="M2290" t="s">
        <v>4578</v>
      </c>
      <c r="N2290" t="s">
        <v>85</v>
      </c>
      <c r="O2290" t="s">
        <v>85</v>
      </c>
      <c r="P2290">
        <v>1950.6726000000001</v>
      </c>
      <c r="Q2290" t="s">
        <v>2122</v>
      </c>
      <c r="R2290" t="s">
        <v>75</v>
      </c>
      <c r="W2290" t="s">
        <v>10729</v>
      </c>
      <c r="X2290" t="s">
        <v>85</v>
      </c>
    </row>
    <row r="2291" spans="1:24">
      <c r="A2291" t="s">
        <v>3</v>
      </c>
      <c r="B2291" t="s">
        <v>113</v>
      </c>
      <c r="C2291" t="s">
        <v>498</v>
      </c>
      <c r="D2291" t="s">
        <v>117</v>
      </c>
      <c r="E2291" t="s">
        <v>118</v>
      </c>
      <c r="F2291" s="54">
        <v>41597</v>
      </c>
      <c r="G2291" t="s">
        <v>119</v>
      </c>
      <c r="I2291" t="s">
        <v>2120</v>
      </c>
      <c r="J2291" t="s">
        <v>73</v>
      </c>
      <c r="K2291" t="s">
        <v>2121</v>
      </c>
      <c r="L2291" t="s">
        <v>4577</v>
      </c>
      <c r="M2291" t="s">
        <v>4578</v>
      </c>
      <c r="N2291" t="s">
        <v>85</v>
      </c>
      <c r="O2291" t="s">
        <v>85</v>
      </c>
      <c r="P2291">
        <v>2194.1541999999999</v>
      </c>
      <c r="Q2291" t="s">
        <v>2122</v>
      </c>
      <c r="R2291" t="s">
        <v>75</v>
      </c>
      <c r="W2291" t="s">
        <v>10729</v>
      </c>
      <c r="X2291" t="s">
        <v>85</v>
      </c>
    </row>
    <row r="2292" spans="1:24">
      <c r="A2292" t="s">
        <v>3</v>
      </c>
      <c r="B2292" t="s">
        <v>13</v>
      </c>
      <c r="C2292" t="s">
        <v>217</v>
      </c>
      <c r="D2292" t="s">
        <v>117</v>
      </c>
      <c r="E2292" t="s">
        <v>118</v>
      </c>
      <c r="F2292" s="54">
        <v>41597</v>
      </c>
      <c r="G2292" t="s">
        <v>72</v>
      </c>
      <c r="I2292" t="s">
        <v>2099</v>
      </c>
      <c r="J2292" t="s">
        <v>73</v>
      </c>
      <c r="K2292" t="s">
        <v>2100</v>
      </c>
      <c r="L2292" t="s">
        <v>2101</v>
      </c>
      <c r="M2292" t="s">
        <v>2102</v>
      </c>
      <c r="N2292" t="s">
        <v>85</v>
      </c>
      <c r="O2292" t="s">
        <v>85</v>
      </c>
      <c r="P2292">
        <v>68570.740399999995</v>
      </c>
      <c r="Q2292" t="s">
        <v>2103</v>
      </c>
      <c r="R2292" t="s">
        <v>75</v>
      </c>
      <c r="W2292" t="s">
        <v>10731</v>
      </c>
      <c r="X2292" t="s">
        <v>85</v>
      </c>
    </row>
    <row r="2293" spans="1:24">
      <c r="A2293" t="s">
        <v>3</v>
      </c>
      <c r="B2293" t="s">
        <v>13</v>
      </c>
      <c r="C2293" t="s">
        <v>217</v>
      </c>
      <c r="D2293" t="s">
        <v>117</v>
      </c>
      <c r="E2293" t="s">
        <v>118</v>
      </c>
      <c r="F2293" s="54">
        <v>41597</v>
      </c>
      <c r="G2293" t="s">
        <v>72</v>
      </c>
      <c r="I2293" t="s">
        <v>2099</v>
      </c>
      <c r="J2293" t="s">
        <v>73</v>
      </c>
      <c r="K2293" t="s">
        <v>2100</v>
      </c>
      <c r="L2293" t="s">
        <v>2101</v>
      </c>
      <c r="M2293" t="s">
        <v>2102</v>
      </c>
      <c r="N2293" t="s">
        <v>85</v>
      </c>
      <c r="O2293" t="s">
        <v>85</v>
      </c>
      <c r="P2293">
        <v>213675.92739999999</v>
      </c>
      <c r="Q2293" t="s">
        <v>2103</v>
      </c>
      <c r="R2293" t="s">
        <v>75</v>
      </c>
      <c r="W2293" t="s">
        <v>10731</v>
      </c>
      <c r="X2293" t="s">
        <v>85</v>
      </c>
    </row>
    <row r="2294" spans="1:24">
      <c r="A2294" t="s">
        <v>3</v>
      </c>
      <c r="B2294" t="s">
        <v>13</v>
      </c>
      <c r="C2294" t="s">
        <v>217</v>
      </c>
      <c r="D2294" t="s">
        <v>117</v>
      </c>
      <c r="E2294" t="s">
        <v>118</v>
      </c>
      <c r="F2294" s="54">
        <v>41600</v>
      </c>
      <c r="G2294" t="s">
        <v>119</v>
      </c>
      <c r="I2294" t="s">
        <v>3462</v>
      </c>
      <c r="J2294" t="s">
        <v>73</v>
      </c>
      <c r="K2294" t="s">
        <v>3463</v>
      </c>
      <c r="L2294" t="s">
        <v>3464</v>
      </c>
      <c r="M2294" t="s">
        <v>3465</v>
      </c>
      <c r="N2294" t="s">
        <v>85</v>
      </c>
      <c r="O2294" t="s">
        <v>85</v>
      </c>
      <c r="P2294">
        <v>11782.3338</v>
      </c>
      <c r="Q2294" t="s">
        <v>3466</v>
      </c>
      <c r="R2294" t="s">
        <v>75</v>
      </c>
      <c r="W2294" t="s">
        <v>10729</v>
      </c>
      <c r="X2294" t="s">
        <v>85</v>
      </c>
    </row>
    <row r="2295" spans="1:24">
      <c r="A2295" t="s">
        <v>3</v>
      </c>
      <c r="B2295" t="s">
        <v>113</v>
      </c>
      <c r="C2295" t="s">
        <v>3544</v>
      </c>
      <c r="D2295" t="s">
        <v>117</v>
      </c>
      <c r="E2295" t="s">
        <v>118</v>
      </c>
      <c r="F2295" s="54">
        <v>41600</v>
      </c>
      <c r="G2295" t="s">
        <v>290</v>
      </c>
      <c r="I2295" t="s">
        <v>3545</v>
      </c>
      <c r="J2295" t="s">
        <v>73</v>
      </c>
      <c r="K2295" t="s">
        <v>3546</v>
      </c>
      <c r="L2295" t="s">
        <v>3547</v>
      </c>
      <c r="M2295" t="s">
        <v>3548</v>
      </c>
      <c r="N2295" t="s">
        <v>85</v>
      </c>
      <c r="O2295" t="s">
        <v>85</v>
      </c>
      <c r="P2295">
        <v>11659.35</v>
      </c>
      <c r="Q2295" t="s">
        <v>3549</v>
      </c>
      <c r="R2295" t="s">
        <v>75</v>
      </c>
      <c r="W2295" t="s">
        <v>10730</v>
      </c>
      <c r="X2295" t="s">
        <v>85</v>
      </c>
    </row>
    <row r="2296" spans="1:24">
      <c r="A2296" t="s">
        <v>3</v>
      </c>
      <c r="B2296" t="s">
        <v>113</v>
      </c>
      <c r="C2296" t="s">
        <v>3544</v>
      </c>
      <c r="D2296" t="s">
        <v>117</v>
      </c>
      <c r="E2296" t="s">
        <v>118</v>
      </c>
      <c r="F2296" s="54">
        <v>41600</v>
      </c>
      <c r="G2296" t="s">
        <v>72</v>
      </c>
      <c r="I2296" t="s">
        <v>3545</v>
      </c>
      <c r="J2296" t="s">
        <v>73</v>
      </c>
      <c r="K2296" t="s">
        <v>3546</v>
      </c>
      <c r="L2296" t="s">
        <v>3547</v>
      </c>
      <c r="M2296" t="s">
        <v>3548</v>
      </c>
      <c r="N2296" t="s">
        <v>85</v>
      </c>
      <c r="O2296" t="s">
        <v>85</v>
      </c>
      <c r="P2296">
        <v>2191.31</v>
      </c>
      <c r="Q2296" t="s">
        <v>3549</v>
      </c>
      <c r="R2296" t="s">
        <v>75</v>
      </c>
      <c r="W2296" t="s">
        <v>10730</v>
      </c>
      <c r="X2296" t="s">
        <v>85</v>
      </c>
    </row>
    <row r="2297" spans="1:24">
      <c r="A2297" t="s">
        <v>9</v>
      </c>
      <c r="B2297" t="s">
        <v>14</v>
      </c>
      <c r="C2297" t="s">
        <v>14</v>
      </c>
      <c r="D2297" t="s">
        <v>117</v>
      </c>
      <c r="E2297" t="s">
        <v>118</v>
      </c>
      <c r="F2297" s="54">
        <v>41579</v>
      </c>
      <c r="G2297" t="s">
        <v>72</v>
      </c>
      <c r="I2297" t="s">
        <v>923</v>
      </c>
      <c r="J2297" t="s">
        <v>132</v>
      </c>
      <c r="K2297" t="s">
        <v>924</v>
      </c>
      <c r="L2297" t="s">
        <v>925</v>
      </c>
      <c r="M2297" t="s">
        <v>926</v>
      </c>
      <c r="N2297" t="s">
        <v>85</v>
      </c>
      <c r="O2297" t="s">
        <v>199</v>
      </c>
      <c r="P2297">
        <v>198431.83</v>
      </c>
      <c r="Q2297" t="s">
        <v>927</v>
      </c>
      <c r="R2297" t="s">
        <v>75</v>
      </c>
      <c r="S2297" t="s">
        <v>155</v>
      </c>
      <c r="T2297" t="s">
        <v>785</v>
      </c>
      <c r="U2297" t="s">
        <v>157</v>
      </c>
      <c r="V2297" t="s">
        <v>157</v>
      </c>
      <c r="W2297" t="s">
        <v>10731</v>
      </c>
      <c r="X2297" t="s">
        <v>10739</v>
      </c>
    </row>
    <row r="2298" spans="1:24">
      <c r="A2298" t="s">
        <v>9</v>
      </c>
      <c r="B2298" t="s">
        <v>14</v>
      </c>
      <c r="C2298" t="s">
        <v>14</v>
      </c>
      <c r="D2298" t="s">
        <v>117</v>
      </c>
      <c r="E2298" t="s">
        <v>118</v>
      </c>
      <c r="F2298" s="54">
        <v>41579</v>
      </c>
      <c r="G2298" t="s">
        <v>119</v>
      </c>
      <c r="I2298" t="s">
        <v>923</v>
      </c>
      <c r="J2298" t="s">
        <v>132</v>
      </c>
      <c r="K2298" t="s">
        <v>924</v>
      </c>
      <c r="L2298" t="s">
        <v>925</v>
      </c>
      <c r="M2298" t="s">
        <v>926</v>
      </c>
      <c r="N2298" t="s">
        <v>85</v>
      </c>
      <c r="O2298" t="s">
        <v>199</v>
      </c>
      <c r="P2298">
        <v>57556.72</v>
      </c>
      <c r="Q2298" t="s">
        <v>927</v>
      </c>
      <c r="R2298" t="s">
        <v>75</v>
      </c>
      <c r="S2298" t="s">
        <v>155</v>
      </c>
      <c r="T2298" t="s">
        <v>785</v>
      </c>
      <c r="U2298" t="s">
        <v>157</v>
      </c>
      <c r="V2298" t="s">
        <v>157</v>
      </c>
      <c r="W2298" t="s">
        <v>10731</v>
      </c>
      <c r="X2298" t="s">
        <v>10739</v>
      </c>
    </row>
    <row r="2299" spans="1:24">
      <c r="A2299" t="s">
        <v>9</v>
      </c>
      <c r="B2299" t="s">
        <v>14</v>
      </c>
      <c r="C2299" t="s">
        <v>14</v>
      </c>
      <c r="D2299" t="s">
        <v>117</v>
      </c>
      <c r="E2299" t="s">
        <v>118</v>
      </c>
      <c r="F2299" s="54">
        <v>41579</v>
      </c>
      <c r="G2299" t="s">
        <v>72</v>
      </c>
      <c r="I2299" t="s">
        <v>923</v>
      </c>
      <c r="J2299" t="s">
        <v>132</v>
      </c>
      <c r="K2299" t="s">
        <v>924</v>
      </c>
      <c r="L2299" t="s">
        <v>925</v>
      </c>
      <c r="M2299" t="s">
        <v>926</v>
      </c>
      <c r="N2299" t="s">
        <v>85</v>
      </c>
      <c r="O2299" t="s">
        <v>199</v>
      </c>
      <c r="P2299">
        <v>109928.56</v>
      </c>
      <c r="Q2299" t="s">
        <v>927</v>
      </c>
      <c r="R2299" t="s">
        <v>75</v>
      </c>
      <c r="S2299" t="s">
        <v>155</v>
      </c>
      <c r="T2299" t="s">
        <v>785</v>
      </c>
      <c r="U2299" t="s">
        <v>157</v>
      </c>
      <c r="V2299" t="s">
        <v>157</v>
      </c>
      <c r="W2299" t="s">
        <v>10731</v>
      </c>
      <c r="X2299" t="s">
        <v>10739</v>
      </c>
    </row>
    <row r="2300" spans="1:24">
      <c r="A2300" t="s">
        <v>3</v>
      </c>
      <c r="B2300" t="s">
        <v>113</v>
      </c>
      <c r="C2300" t="s">
        <v>3544</v>
      </c>
      <c r="D2300" t="s">
        <v>117</v>
      </c>
      <c r="E2300" t="s">
        <v>118</v>
      </c>
      <c r="F2300" s="54">
        <v>41600</v>
      </c>
      <c r="G2300" t="s">
        <v>290</v>
      </c>
      <c r="I2300" t="s">
        <v>3545</v>
      </c>
      <c r="J2300" t="s">
        <v>73</v>
      </c>
      <c r="K2300" t="s">
        <v>3546</v>
      </c>
      <c r="L2300" t="s">
        <v>3547</v>
      </c>
      <c r="M2300" t="s">
        <v>3548</v>
      </c>
      <c r="N2300" t="s">
        <v>85</v>
      </c>
      <c r="O2300" t="s">
        <v>85</v>
      </c>
      <c r="P2300">
        <v>20.98</v>
      </c>
      <c r="Q2300" t="s">
        <v>3549</v>
      </c>
      <c r="R2300" t="s">
        <v>75</v>
      </c>
      <c r="W2300" t="s">
        <v>10730</v>
      </c>
      <c r="X2300" t="s">
        <v>85</v>
      </c>
    </row>
    <row r="2301" spans="1:24">
      <c r="A2301" t="s">
        <v>3</v>
      </c>
      <c r="B2301" t="s">
        <v>113</v>
      </c>
      <c r="C2301" t="s">
        <v>3544</v>
      </c>
      <c r="D2301" t="s">
        <v>117</v>
      </c>
      <c r="E2301" t="s">
        <v>118</v>
      </c>
      <c r="F2301" s="54">
        <v>41600</v>
      </c>
      <c r="G2301" t="s">
        <v>72</v>
      </c>
      <c r="I2301" t="s">
        <v>3545</v>
      </c>
      <c r="J2301" t="s">
        <v>73</v>
      </c>
      <c r="K2301" t="s">
        <v>3546</v>
      </c>
      <c r="L2301" t="s">
        <v>3547</v>
      </c>
      <c r="M2301" t="s">
        <v>3548</v>
      </c>
      <c r="N2301" t="s">
        <v>85</v>
      </c>
      <c r="O2301" t="s">
        <v>85</v>
      </c>
      <c r="P2301">
        <v>10851.75</v>
      </c>
      <c r="Q2301" t="s">
        <v>3549</v>
      </c>
      <c r="R2301" t="s">
        <v>75</v>
      </c>
      <c r="W2301" t="s">
        <v>10730</v>
      </c>
      <c r="X2301" t="s">
        <v>85</v>
      </c>
    </row>
    <row r="2302" spans="1:24">
      <c r="A2302" t="s">
        <v>3</v>
      </c>
      <c r="B2302" t="s">
        <v>113</v>
      </c>
      <c r="C2302" t="s">
        <v>3544</v>
      </c>
      <c r="D2302" t="s">
        <v>117</v>
      </c>
      <c r="E2302" t="s">
        <v>118</v>
      </c>
      <c r="F2302" s="54">
        <v>41600</v>
      </c>
      <c r="G2302" t="s">
        <v>72</v>
      </c>
      <c r="I2302" t="s">
        <v>3545</v>
      </c>
      <c r="J2302" t="s">
        <v>73</v>
      </c>
      <c r="K2302" t="s">
        <v>3546</v>
      </c>
      <c r="L2302" t="s">
        <v>3547</v>
      </c>
      <c r="M2302" t="s">
        <v>3548</v>
      </c>
      <c r="N2302" t="s">
        <v>85</v>
      </c>
      <c r="O2302" t="s">
        <v>85</v>
      </c>
      <c r="P2302">
        <v>13022</v>
      </c>
      <c r="Q2302" t="s">
        <v>3549</v>
      </c>
      <c r="R2302" t="s">
        <v>75</v>
      </c>
      <c r="W2302" t="s">
        <v>10730</v>
      </c>
      <c r="X2302" t="s">
        <v>85</v>
      </c>
    </row>
    <row r="2303" spans="1:24">
      <c r="A2303" t="s">
        <v>3</v>
      </c>
      <c r="B2303" t="s">
        <v>113</v>
      </c>
      <c r="C2303" t="s">
        <v>3544</v>
      </c>
      <c r="D2303" t="s">
        <v>117</v>
      </c>
      <c r="E2303" t="s">
        <v>118</v>
      </c>
      <c r="F2303" s="54">
        <v>41600</v>
      </c>
      <c r="G2303" t="s">
        <v>72</v>
      </c>
      <c r="I2303" t="s">
        <v>3545</v>
      </c>
      <c r="J2303" t="s">
        <v>73</v>
      </c>
      <c r="K2303" t="s">
        <v>3546</v>
      </c>
      <c r="L2303" t="s">
        <v>3547</v>
      </c>
      <c r="M2303" t="s">
        <v>3548</v>
      </c>
      <c r="N2303" t="s">
        <v>85</v>
      </c>
      <c r="O2303" t="s">
        <v>85</v>
      </c>
      <c r="P2303">
        <v>3617.22</v>
      </c>
      <c r="Q2303" t="s">
        <v>3549</v>
      </c>
      <c r="R2303" t="s">
        <v>75</v>
      </c>
      <c r="W2303" t="s">
        <v>10730</v>
      </c>
      <c r="X2303" t="s">
        <v>85</v>
      </c>
    </row>
    <row r="2304" spans="1:24">
      <c r="A2304" t="s">
        <v>3</v>
      </c>
      <c r="B2304" t="s">
        <v>113</v>
      </c>
      <c r="C2304" t="s">
        <v>3544</v>
      </c>
      <c r="D2304" t="s">
        <v>117</v>
      </c>
      <c r="E2304" t="s">
        <v>118</v>
      </c>
      <c r="F2304" s="54">
        <v>41600</v>
      </c>
      <c r="G2304" t="s">
        <v>72</v>
      </c>
      <c r="I2304" t="s">
        <v>3545</v>
      </c>
      <c r="J2304" t="s">
        <v>73</v>
      </c>
      <c r="K2304" t="s">
        <v>3546</v>
      </c>
      <c r="L2304" t="s">
        <v>3547</v>
      </c>
      <c r="M2304" t="s">
        <v>3548</v>
      </c>
      <c r="N2304" t="s">
        <v>85</v>
      </c>
      <c r="O2304" t="s">
        <v>85</v>
      </c>
      <c r="P2304">
        <v>7730.66</v>
      </c>
      <c r="Q2304" t="s">
        <v>3549</v>
      </c>
      <c r="R2304" t="s">
        <v>75</v>
      </c>
      <c r="W2304" t="s">
        <v>10730</v>
      </c>
      <c r="X2304" t="s">
        <v>85</v>
      </c>
    </row>
    <row r="2305" spans="1:24">
      <c r="A2305" t="s">
        <v>3</v>
      </c>
      <c r="B2305" t="s">
        <v>113</v>
      </c>
      <c r="C2305" t="s">
        <v>3544</v>
      </c>
      <c r="D2305" t="s">
        <v>117</v>
      </c>
      <c r="E2305" t="s">
        <v>118</v>
      </c>
      <c r="F2305" s="54">
        <v>41600</v>
      </c>
      <c r="G2305" t="s">
        <v>72</v>
      </c>
      <c r="I2305" t="s">
        <v>3545</v>
      </c>
      <c r="J2305" t="s">
        <v>73</v>
      </c>
      <c r="K2305" t="s">
        <v>3546</v>
      </c>
      <c r="L2305" t="s">
        <v>3547</v>
      </c>
      <c r="M2305" t="s">
        <v>3548</v>
      </c>
      <c r="N2305" t="s">
        <v>85</v>
      </c>
      <c r="O2305" t="s">
        <v>85</v>
      </c>
      <c r="P2305">
        <v>894.6</v>
      </c>
      <c r="Q2305" t="s">
        <v>3549</v>
      </c>
      <c r="R2305" t="s">
        <v>75</v>
      </c>
      <c r="W2305" t="s">
        <v>10730</v>
      </c>
      <c r="X2305" t="s">
        <v>85</v>
      </c>
    </row>
    <row r="2306" spans="1:24">
      <c r="A2306" t="s">
        <v>3</v>
      </c>
      <c r="B2306" t="s">
        <v>113</v>
      </c>
      <c r="C2306" t="s">
        <v>3544</v>
      </c>
      <c r="D2306" t="s">
        <v>117</v>
      </c>
      <c r="E2306" t="s">
        <v>118</v>
      </c>
      <c r="F2306" s="54">
        <v>41600</v>
      </c>
      <c r="G2306" t="s">
        <v>72</v>
      </c>
      <c r="I2306" t="s">
        <v>3545</v>
      </c>
      <c r="J2306" t="s">
        <v>73</v>
      </c>
      <c r="K2306" t="s">
        <v>3546</v>
      </c>
      <c r="L2306" t="s">
        <v>3547</v>
      </c>
      <c r="M2306" t="s">
        <v>3548</v>
      </c>
      <c r="N2306" t="s">
        <v>85</v>
      </c>
      <c r="O2306" t="s">
        <v>85</v>
      </c>
      <c r="P2306">
        <v>868.14</v>
      </c>
      <c r="Q2306" t="s">
        <v>3549</v>
      </c>
      <c r="R2306" t="s">
        <v>75</v>
      </c>
      <c r="W2306" t="s">
        <v>10730</v>
      </c>
      <c r="X2306" t="s">
        <v>85</v>
      </c>
    </row>
    <row r="2307" spans="1:24">
      <c r="A2307" t="s">
        <v>3</v>
      </c>
      <c r="B2307" t="s">
        <v>113</v>
      </c>
      <c r="C2307" t="s">
        <v>3544</v>
      </c>
      <c r="D2307" t="s">
        <v>117</v>
      </c>
      <c r="E2307" t="s">
        <v>118</v>
      </c>
      <c r="F2307" s="54">
        <v>41600</v>
      </c>
      <c r="G2307" t="s">
        <v>290</v>
      </c>
      <c r="I2307" t="s">
        <v>3545</v>
      </c>
      <c r="J2307" t="s">
        <v>73</v>
      </c>
      <c r="K2307" t="s">
        <v>3546</v>
      </c>
      <c r="L2307" t="s">
        <v>3547</v>
      </c>
      <c r="M2307" t="s">
        <v>3548</v>
      </c>
      <c r="N2307" t="s">
        <v>85</v>
      </c>
      <c r="O2307" t="s">
        <v>85</v>
      </c>
      <c r="P2307">
        <v>35.24</v>
      </c>
      <c r="Q2307" t="s">
        <v>3549</v>
      </c>
      <c r="R2307" t="s">
        <v>75</v>
      </c>
      <c r="W2307" t="s">
        <v>10730</v>
      </c>
      <c r="X2307" t="s">
        <v>85</v>
      </c>
    </row>
    <row r="2308" spans="1:24">
      <c r="A2308" t="s">
        <v>3</v>
      </c>
      <c r="B2308" t="s">
        <v>113</v>
      </c>
      <c r="C2308" t="s">
        <v>3544</v>
      </c>
      <c r="D2308" t="s">
        <v>117</v>
      </c>
      <c r="E2308" t="s">
        <v>118</v>
      </c>
      <c r="F2308" s="54">
        <v>41600</v>
      </c>
      <c r="G2308" t="s">
        <v>72</v>
      </c>
      <c r="I2308" t="s">
        <v>3545</v>
      </c>
      <c r="J2308" t="s">
        <v>73</v>
      </c>
      <c r="K2308" t="s">
        <v>3546</v>
      </c>
      <c r="L2308" t="s">
        <v>3547</v>
      </c>
      <c r="M2308" t="s">
        <v>3548</v>
      </c>
      <c r="N2308" t="s">
        <v>85</v>
      </c>
      <c r="O2308" t="s">
        <v>85</v>
      </c>
      <c r="P2308">
        <v>17.98</v>
      </c>
      <c r="Q2308" t="s">
        <v>3549</v>
      </c>
      <c r="R2308" t="s">
        <v>75</v>
      </c>
      <c r="W2308" t="s">
        <v>10730</v>
      </c>
      <c r="X2308" t="s">
        <v>85</v>
      </c>
    </row>
    <row r="2309" spans="1:24">
      <c r="A2309" t="s">
        <v>3</v>
      </c>
      <c r="B2309" t="s">
        <v>113</v>
      </c>
      <c r="C2309" t="s">
        <v>3544</v>
      </c>
      <c r="D2309" t="s">
        <v>117</v>
      </c>
      <c r="E2309" t="s">
        <v>118</v>
      </c>
      <c r="F2309" s="54">
        <v>41600</v>
      </c>
      <c r="G2309" t="s">
        <v>72</v>
      </c>
      <c r="I2309" t="s">
        <v>3545</v>
      </c>
      <c r="J2309" t="s">
        <v>73</v>
      </c>
      <c r="K2309" t="s">
        <v>3546</v>
      </c>
      <c r="L2309" t="s">
        <v>3547</v>
      </c>
      <c r="M2309" t="s">
        <v>3548</v>
      </c>
      <c r="N2309" t="s">
        <v>85</v>
      </c>
      <c r="O2309" t="s">
        <v>85</v>
      </c>
      <c r="P2309">
        <v>926.55</v>
      </c>
      <c r="Q2309" t="s">
        <v>3549</v>
      </c>
      <c r="R2309" t="s">
        <v>75</v>
      </c>
      <c r="W2309" t="s">
        <v>10730</v>
      </c>
      <c r="X2309" t="s">
        <v>85</v>
      </c>
    </row>
    <row r="2310" spans="1:24">
      <c r="A2310" t="s">
        <v>5</v>
      </c>
      <c r="B2310" t="s">
        <v>6</v>
      </c>
      <c r="C2310" t="s">
        <v>6</v>
      </c>
      <c r="D2310" t="s">
        <v>117</v>
      </c>
      <c r="E2310" t="s">
        <v>118</v>
      </c>
      <c r="F2310" s="54">
        <v>41598</v>
      </c>
      <c r="G2310" t="s">
        <v>72</v>
      </c>
      <c r="I2310" t="s">
        <v>2222</v>
      </c>
      <c r="J2310" t="s">
        <v>74</v>
      </c>
      <c r="K2310" t="s">
        <v>2223</v>
      </c>
      <c r="L2310" t="s">
        <v>352</v>
      </c>
      <c r="M2310" t="s">
        <v>353</v>
      </c>
      <c r="N2310" t="s">
        <v>85</v>
      </c>
      <c r="O2310" t="s">
        <v>85</v>
      </c>
      <c r="P2310">
        <v>6285.6562000000004</v>
      </c>
      <c r="Q2310" t="s">
        <v>2224</v>
      </c>
      <c r="R2310" t="s">
        <v>75</v>
      </c>
      <c r="W2310" t="s">
        <v>10729</v>
      </c>
      <c r="X2310" t="s">
        <v>85</v>
      </c>
    </row>
    <row r="2311" spans="1:24">
      <c r="A2311" t="s">
        <v>5</v>
      </c>
      <c r="B2311" t="s">
        <v>11</v>
      </c>
      <c r="C2311" t="s">
        <v>2129</v>
      </c>
      <c r="D2311" t="s">
        <v>117</v>
      </c>
      <c r="E2311" t="s">
        <v>118</v>
      </c>
      <c r="F2311" s="54">
        <v>41598</v>
      </c>
      <c r="G2311" t="s">
        <v>72</v>
      </c>
      <c r="I2311" t="s">
        <v>2329</v>
      </c>
      <c r="J2311" t="s">
        <v>74</v>
      </c>
      <c r="K2311" t="s">
        <v>2330</v>
      </c>
      <c r="L2311" t="s">
        <v>2331</v>
      </c>
      <c r="M2311" t="s">
        <v>2332</v>
      </c>
      <c r="N2311" t="s">
        <v>85</v>
      </c>
      <c r="O2311" t="s">
        <v>85</v>
      </c>
      <c r="P2311">
        <v>77.599999999999994</v>
      </c>
      <c r="Q2311" t="s">
        <v>2333</v>
      </c>
      <c r="R2311" t="s">
        <v>75</v>
      </c>
      <c r="W2311" t="s">
        <v>10729</v>
      </c>
      <c r="X2311" t="s">
        <v>85</v>
      </c>
    </row>
    <row r="2312" spans="1:24">
      <c r="A2312" t="s">
        <v>9</v>
      </c>
      <c r="B2312" t="s">
        <v>14</v>
      </c>
      <c r="C2312" t="s">
        <v>14</v>
      </c>
      <c r="D2312" t="s">
        <v>117</v>
      </c>
      <c r="E2312" t="s">
        <v>118</v>
      </c>
      <c r="F2312" s="54">
        <v>41585</v>
      </c>
      <c r="G2312" t="s">
        <v>125</v>
      </c>
      <c r="H2312" t="s">
        <v>208</v>
      </c>
      <c r="I2312" t="s">
        <v>407</v>
      </c>
      <c r="J2312" t="s">
        <v>132</v>
      </c>
      <c r="K2312" t="s">
        <v>408</v>
      </c>
      <c r="L2312" t="s">
        <v>211</v>
      </c>
      <c r="M2312" t="s">
        <v>212</v>
      </c>
      <c r="N2312" t="s">
        <v>213</v>
      </c>
      <c r="O2312" t="s">
        <v>85</v>
      </c>
      <c r="P2312">
        <v>5927.05</v>
      </c>
      <c r="Q2312" t="s">
        <v>409</v>
      </c>
      <c r="R2312" t="s">
        <v>75</v>
      </c>
      <c r="S2312" t="s">
        <v>215</v>
      </c>
      <c r="T2312" t="s">
        <v>216</v>
      </c>
      <c r="U2312" t="s">
        <v>179</v>
      </c>
      <c r="V2312" t="s">
        <v>179</v>
      </c>
      <c r="W2312" t="s">
        <v>10729</v>
      </c>
      <c r="X2312" t="s">
        <v>85</v>
      </c>
    </row>
    <row r="2313" spans="1:24">
      <c r="A2313" t="s">
        <v>5</v>
      </c>
      <c r="B2313" t="s">
        <v>17</v>
      </c>
      <c r="C2313" t="s">
        <v>17</v>
      </c>
      <c r="D2313" t="s">
        <v>117</v>
      </c>
      <c r="E2313" t="s">
        <v>118</v>
      </c>
      <c r="F2313" s="54">
        <v>41598</v>
      </c>
      <c r="G2313" t="s">
        <v>119</v>
      </c>
      <c r="I2313" t="s">
        <v>2323</v>
      </c>
      <c r="J2313" t="s">
        <v>74</v>
      </c>
      <c r="K2313" t="s">
        <v>2324</v>
      </c>
      <c r="L2313" t="s">
        <v>1594</v>
      </c>
      <c r="M2313" t="s">
        <v>1595</v>
      </c>
      <c r="N2313" t="s">
        <v>85</v>
      </c>
      <c r="O2313" t="s">
        <v>213</v>
      </c>
      <c r="P2313">
        <v>70.653199999999998</v>
      </c>
      <c r="Q2313" t="s">
        <v>2325</v>
      </c>
      <c r="R2313" t="s">
        <v>75</v>
      </c>
      <c r="W2313" t="s">
        <v>10729</v>
      </c>
      <c r="X2313" t="s">
        <v>10739</v>
      </c>
    </row>
    <row r="2314" spans="1:24">
      <c r="A2314" t="s">
        <v>9</v>
      </c>
      <c r="B2314" t="s">
        <v>14</v>
      </c>
      <c r="C2314" t="s">
        <v>14</v>
      </c>
      <c r="D2314" t="s">
        <v>117</v>
      </c>
      <c r="E2314" t="s">
        <v>118</v>
      </c>
      <c r="F2314" s="54">
        <v>41585</v>
      </c>
      <c r="G2314" t="s">
        <v>119</v>
      </c>
      <c r="H2314" t="s">
        <v>443</v>
      </c>
      <c r="I2314" t="s">
        <v>444</v>
      </c>
      <c r="J2314" t="s">
        <v>132</v>
      </c>
      <c r="K2314" t="s">
        <v>445</v>
      </c>
      <c r="L2314" t="s">
        <v>446</v>
      </c>
      <c r="M2314" t="s">
        <v>447</v>
      </c>
      <c r="N2314" t="s">
        <v>85</v>
      </c>
      <c r="O2314" t="s">
        <v>199</v>
      </c>
      <c r="P2314">
        <v>30461.4</v>
      </c>
      <c r="Q2314" t="s">
        <v>448</v>
      </c>
      <c r="R2314" t="s">
        <v>75</v>
      </c>
      <c r="S2314" t="s">
        <v>155</v>
      </c>
      <c r="T2314" t="s">
        <v>449</v>
      </c>
      <c r="U2314" t="s">
        <v>450</v>
      </c>
      <c r="V2314" t="s">
        <v>451</v>
      </c>
      <c r="W2314" t="s">
        <v>10731</v>
      </c>
      <c r="X2314" t="s">
        <v>10739</v>
      </c>
    </row>
    <row r="2315" spans="1:24">
      <c r="A2315" t="s">
        <v>3</v>
      </c>
      <c r="B2315" t="s">
        <v>113</v>
      </c>
      <c r="C2315" t="s">
        <v>498</v>
      </c>
      <c r="D2315" t="s">
        <v>117</v>
      </c>
      <c r="E2315" t="s">
        <v>118</v>
      </c>
      <c r="F2315" s="54">
        <v>41580</v>
      </c>
      <c r="G2315" t="s">
        <v>125</v>
      </c>
      <c r="I2315" t="s">
        <v>4447</v>
      </c>
      <c r="J2315" t="s">
        <v>73</v>
      </c>
      <c r="K2315" t="s">
        <v>500</v>
      </c>
      <c r="L2315" t="s">
        <v>3621</v>
      </c>
      <c r="M2315" t="s">
        <v>3622</v>
      </c>
      <c r="N2315" t="s">
        <v>85</v>
      </c>
      <c r="O2315" t="s">
        <v>85</v>
      </c>
      <c r="P2315">
        <v>494.34390000000002</v>
      </c>
      <c r="Q2315" t="s">
        <v>501</v>
      </c>
      <c r="R2315" t="s">
        <v>75</v>
      </c>
      <c r="W2315" t="s">
        <v>10729</v>
      </c>
      <c r="X2315" t="s">
        <v>85</v>
      </c>
    </row>
    <row r="2316" spans="1:24">
      <c r="A2316" t="s">
        <v>3</v>
      </c>
      <c r="B2316" t="s">
        <v>113</v>
      </c>
      <c r="C2316" t="s">
        <v>498</v>
      </c>
      <c r="D2316" t="s">
        <v>117</v>
      </c>
      <c r="E2316" t="s">
        <v>118</v>
      </c>
      <c r="F2316" s="54">
        <v>41580</v>
      </c>
      <c r="G2316" t="s">
        <v>125</v>
      </c>
      <c r="I2316" t="s">
        <v>4447</v>
      </c>
      <c r="J2316" t="s">
        <v>73</v>
      </c>
      <c r="K2316" t="s">
        <v>500</v>
      </c>
      <c r="L2316" t="s">
        <v>3621</v>
      </c>
      <c r="M2316" t="s">
        <v>3622</v>
      </c>
      <c r="N2316" t="s">
        <v>85</v>
      </c>
      <c r="O2316" t="s">
        <v>85</v>
      </c>
      <c r="P2316">
        <v>988.42550000000006</v>
      </c>
      <c r="Q2316" t="s">
        <v>501</v>
      </c>
      <c r="R2316" t="s">
        <v>75</v>
      </c>
      <c r="W2316" t="s">
        <v>10729</v>
      </c>
      <c r="X2316" t="s">
        <v>85</v>
      </c>
    </row>
    <row r="2317" spans="1:24">
      <c r="A2317" t="s">
        <v>9</v>
      </c>
      <c r="B2317" t="s">
        <v>14</v>
      </c>
      <c r="C2317" t="s">
        <v>14</v>
      </c>
      <c r="D2317" t="s">
        <v>117</v>
      </c>
      <c r="E2317" t="s">
        <v>118</v>
      </c>
      <c r="F2317" s="54">
        <v>41585</v>
      </c>
      <c r="G2317" t="s">
        <v>119</v>
      </c>
      <c r="H2317" t="s">
        <v>463</v>
      </c>
      <c r="I2317" t="s">
        <v>469</v>
      </c>
      <c r="J2317" t="s">
        <v>132</v>
      </c>
      <c r="K2317" t="s">
        <v>465</v>
      </c>
      <c r="L2317" t="s">
        <v>466</v>
      </c>
      <c r="M2317" t="s">
        <v>467</v>
      </c>
      <c r="N2317" t="s">
        <v>213</v>
      </c>
      <c r="O2317" t="s">
        <v>85</v>
      </c>
      <c r="P2317">
        <v>-37800</v>
      </c>
      <c r="Q2317" t="s">
        <v>468</v>
      </c>
      <c r="R2317" t="s">
        <v>75</v>
      </c>
      <c r="S2317" t="s">
        <v>170</v>
      </c>
      <c r="T2317" t="s">
        <v>178</v>
      </c>
      <c r="U2317" t="s">
        <v>179</v>
      </c>
      <c r="V2317" t="s">
        <v>364</v>
      </c>
      <c r="W2317" t="s">
        <v>10729</v>
      </c>
      <c r="X2317" t="s">
        <v>85</v>
      </c>
    </row>
    <row r="2318" spans="1:24">
      <c r="A2318" t="s">
        <v>3</v>
      </c>
      <c r="B2318" t="s">
        <v>113</v>
      </c>
      <c r="C2318" t="s">
        <v>498</v>
      </c>
      <c r="D2318" t="s">
        <v>117</v>
      </c>
      <c r="E2318" t="s">
        <v>118</v>
      </c>
      <c r="F2318" s="54">
        <v>41580</v>
      </c>
      <c r="G2318" t="s">
        <v>290</v>
      </c>
      <c r="I2318" t="s">
        <v>4447</v>
      </c>
      <c r="J2318" t="s">
        <v>73</v>
      </c>
      <c r="K2318" t="s">
        <v>500</v>
      </c>
      <c r="L2318" t="s">
        <v>3621</v>
      </c>
      <c r="M2318" t="s">
        <v>3622</v>
      </c>
      <c r="N2318" t="s">
        <v>85</v>
      </c>
      <c r="O2318" t="s">
        <v>85</v>
      </c>
      <c r="P2318">
        <v>-988.42550000000006</v>
      </c>
      <c r="Q2318" t="s">
        <v>501</v>
      </c>
      <c r="R2318" t="s">
        <v>75</v>
      </c>
      <c r="W2318" t="s">
        <v>10729</v>
      </c>
      <c r="X2318" t="s">
        <v>85</v>
      </c>
    </row>
    <row r="2319" spans="1:24">
      <c r="A2319" t="s">
        <v>9</v>
      </c>
      <c r="B2319" t="s">
        <v>14</v>
      </c>
      <c r="C2319" t="s">
        <v>14</v>
      </c>
      <c r="D2319" t="s">
        <v>117</v>
      </c>
      <c r="E2319" t="s">
        <v>118</v>
      </c>
      <c r="F2319" s="54">
        <v>41585</v>
      </c>
      <c r="G2319" t="s">
        <v>119</v>
      </c>
      <c r="H2319" t="s">
        <v>463</v>
      </c>
      <c r="I2319" t="s">
        <v>464</v>
      </c>
      <c r="J2319" t="s">
        <v>132</v>
      </c>
      <c r="K2319" t="s">
        <v>465</v>
      </c>
      <c r="L2319" t="s">
        <v>466</v>
      </c>
      <c r="M2319" t="s">
        <v>467</v>
      </c>
      <c r="N2319" t="s">
        <v>213</v>
      </c>
      <c r="O2319" t="s">
        <v>85</v>
      </c>
      <c r="P2319">
        <v>37800</v>
      </c>
      <c r="Q2319" t="s">
        <v>468</v>
      </c>
      <c r="R2319" t="s">
        <v>75</v>
      </c>
      <c r="S2319" t="s">
        <v>170</v>
      </c>
      <c r="T2319" t="s">
        <v>178</v>
      </c>
      <c r="U2319" t="s">
        <v>179</v>
      </c>
      <c r="V2319" t="s">
        <v>364</v>
      </c>
      <c r="W2319" t="s">
        <v>10731</v>
      </c>
      <c r="X2319" t="s">
        <v>85</v>
      </c>
    </row>
    <row r="2320" spans="1:24">
      <c r="A2320" t="s">
        <v>9</v>
      </c>
      <c r="B2320" t="s">
        <v>14</v>
      </c>
      <c r="C2320" t="s">
        <v>14</v>
      </c>
      <c r="D2320" t="s">
        <v>117</v>
      </c>
      <c r="E2320" t="s">
        <v>118</v>
      </c>
      <c r="F2320" s="54">
        <v>41579</v>
      </c>
      <c r="G2320" t="s">
        <v>72</v>
      </c>
      <c r="I2320" t="s">
        <v>923</v>
      </c>
      <c r="J2320" t="s">
        <v>132</v>
      </c>
      <c r="K2320" t="s">
        <v>924</v>
      </c>
      <c r="L2320" t="s">
        <v>925</v>
      </c>
      <c r="M2320" t="s">
        <v>926</v>
      </c>
      <c r="N2320" t="s">
        <v>85</v>
      </c>
      <c r="O2320" t="s">
        <v>199</v>
      </c>
      <c r="P2320">
        <v>4580.3900000000003</v>
      </c>
      <c r="Q2320" t="s">
        <v>927</v>
      </c>
      <c r="R2320" t="s">
        <v>75</v>
      </c>
      <c r="S2320" t="s">
        <v>155</v>
      </c>
      <c r="T2320" t="s">
        <v>785</v>
      </c>
      <c r="U2320" t="s">
        <v>157</v>
      </c>
      <c r="V2320" t="s">
        <v>157</v>
      </c>
      <c r="W2320" t="s">
        <v>10731</v>
      </c>
      <c r="X2320" t="s">
        <v>10739</v>
      </c>
    </row>
    <row r="2321" spans="1:24">
      <c r="A2321" t="s">
        <v>9</v>
      </c>
      <c r="B2321" t="s">
        <v>14</v>
      </c>
      <c r="C2321" t="s">
        <v>14</v>
      </c>
      <c r="D2321" t="s">
        <v>117</v>
      </c>
      <c r="E2321" t="s">
        <v>118</v>
      </c>
      <c r="F2321" s="54">
        <v>41585</v>
      </c>
      <c r="G2321" t="s">
        <v>119</v>
      </c>
      <c r="H2321" t="s">
        <v>463</v>
      </c>
      <c r="I2321" t="s">
        <v>464</v>
      </c>
      <c r="J2321" t="s">
        <v>132</v>
      </c>
      <c r="K2321" t="s">
        <v>465</v>
      </c>
      <c r="L2321" t="s">
        <v>466</v>
      </c>
      <c r="M2321" t="s">
        <v>467</v>
      </c>
      <c r="N2321" t="s">
        <v>213</v>
      </c>
      <c r="O2321" t="s">
        <v>85</v>
      </c>
      <c r="P2321">
        <v>8400</v>
      </c>
      <c r="Q2321" t="s">
        <v>468</v>
      </c>
      <c r="R2321" t="s">
        <v>75</v>
      </c>
      <c r="S2321" t="s">
        <v>170</v>
      </c>
      <c r="T2321" t="s">
        <v>178</v>
      </c>
      <c r="U2321" t="s">
        <v>179</v>
      </c>
      <c r="V2321" t="s">
        <v>364</v>
      </c>
      <c r="W2321" t="s">
        <v>10731</v>
      </c>
      <c r="X2321" t="s">
        <v>85</v>
      </c>
    </row>
    <row r="2322" spans="1:24">
      <c r="A2322" t="s">
        <v>9</v>
      </c>
      <c r="B2322" t="s">
        <v>14</v>
      </c>
      <c r="C2322" t="s">
        <v>14</v>
      </c>
      <c r="D2322" t="s">
        <v>117</v>
      </c>
      <c r="E2322" t="s">
        <v>118</v>
      </c>
      <c r="F2322" s="54">
        <v>41585</v>
      </c>
      <c r="G2322" t="s">
        <v>119</v>
      </c>
      <c r="H2322" t="s">
        <v>443</v>
      </c>
      <c r="I2322" t="s">
        <v>444</v>
      </c>
      <c r="J2322" t="s">
        <v>132</v>
      </c>
      <c r="K2322" t="s">
        <v>445</v>
      </c>
      <c r="L2322" t="s">
        <v>446</v>
      </c>
      <c r="M2322" t="s">
        <v>447</v>
      </c>
      <c r="N2322" t="s">
        <v>85</v>
      </c>
      <c r="O2322" t="s">
        <v>199</v>
      </c>
      <c r="P2322">
        <v>4641.72</v>
      </c>
      <c r="Q2322" t="s">
        <v>448</v>
      </c>
      <c r="R2322" t="s">
        <v>75</v>
      </c>
      <c r="S2322" t="s">
        <v>155</v>
      </c>
      <c r="T2322" t="s">
        <v>449</v>
      </c>
      <c r="U2322" t="s">
        <v>450</v>
      </c>
      <c r="V2322" t="s">
        <v>451</v>
      </c>
      <c r="W2322" t="s">
        <v>10731</v>
      </c>
      <c r="X2322" t="s">
        <v>10739</v>
      </c>
    </row>
    <row r="2323" spans="1:24">
      <c r="A2323" t="s">
        <v>9</v>
      </c>
      <c r="B2323" t="s">
        <v>14</v>
      </c>
      <c r="C2323" t="s">
        <v>14</v>
      </c>
      <c r="D2323" t="s">
        <v>117</v>
      </c>
      <c r="E2323" t="s">
        <v>118</v>
      </c>
      <c r="F2323" s="54">
        <v>41579</v>
      </c>
      <c r="G2323" t="s">
        <v>119</v>
      </c>
      <c r="I2323" t="s">
        <v>1050</v>
      </c>
      <c r="J2323" t="s">
        <v>132</v>
      </c>
      <c r="K2323" t="s">
        <v>1051</v>
      </c>
      <c r="L2323" t="s">
        <v>1052</v>
      </c>
      <c r="M2323" t="s">
        <v>5799</v>
      </c>
      <c r="N2323" t="s">
        <v>85</v>
      </c>
      <c r="O2323" t="s">
        <v>85</v>
      </c>
      <c r="P2323">
        <v>5878.25</v>
      </c>
      <c r="Q2323" t="s">
        <v>1053</v>
      </c>
      <c r="R2323" t="s">
        <v>75</v>
      </c>
      <c r="W2323" t="s">
        <v>10729</v>
      </c>
      <c r="X2323" t="s">
        <v>85</v>
      </c>
    </row>
    <row r="2324" spans="1:24">
      <c r="A2324" t="s">
        <v>9</v>
      </c>
      <c r="B2324" t="s">
        <v>14</v>
      </c>
      <c r="C2324" t="s">
        <v>14</v>
      </c>
      <c r="D2324" t="s">
        <v>117</v>
      </c>
      <c r="E2324" t="s">
        <v>118</v>
      </c>
      <c r="F2324" s="54">
        <v>41585</v>
      </c>
      <c r="G2324" t="s">
        <v>125</v>
      </c>
      <c r="H2324" t="s">
        <v>208</v>
      </c>
      <c r="I2324" t="s">
        <v>419</v>
      </c>
      <c r="J2324" t="s">
        <v>132</v>
      </c>
      <c r="K2324" t="s">
        <v>420</v>
      </c>
      <c r="L2324" t="s">
        <v>211</v>
      </c>
      <c r="M2324" t="s">
        <v>212</v>
      </c>
      <c r="N2324" t="s">
        <v>213</v>
      </c>
      <c r="O2324" t="s">
        <v>85</v>
      </c>
      <c r="P2324">
        <v>1871.7</v>
      </c>
      <c r="Q2324" t="s">
        <v>421</v>
      </c>
      <c r="R2324" t="s">
        <v>75</v>
      </c>
      <c r="S2324" t="s">
        <v>215</v>
      </c>
      <c r="T2324" t="s">
        <v>216</v>
      </c>
      <c r="U2324" t="s">
        <v>179</v>
      </c>
      <c r="V2324" t="s">
        <v>179</v>
      </c>
      <c r="W2324" t="s">
        <v>10729</v>
      </c>
      <c r="X2324" t="s">
        <v>85</v>
      </c>
    </row>
    <row r="2325" spans="1:24">
      <c r="A2325" t="s">
        <v>9</v>
      </c>
      <c r="B2325" t="s">
        <v>14</v>
      </c>
      <c r="C2325" t="s">
        <v>14</v>
      </c>
      <c r="D2325" t="s">
        <v>117</v>
      </c>
      <c r="E2325" t="s">
        <v>118</v>
      </c>
      <c r="F2325" s="54">
        <v>41579</v>
      </c>
      <c r="G2325" t="s">
        <v>119</v>
      </c>
      <c r="I2325" t="s">
        <v>996</v>
      </c>
      <c r="J2325" t="s">
        <v>132</v>
      </c>
      <c r="K2325" t="s">
        <v>997</v>
      </c>
      <c r="L2325" t="s">
        <v>1067</v>
      </c>
      <c r="M2325" t="s">
        <v>1068</v>
      </c>
      <c r="N2325" t="s">
        <v>85</v>
      </c>
      <c r="O2325" t="s">
        <v>85</v>
      </c>
      <c r="P2325">
        <v>2557</v>
      </c>
      <c r="Q2325" t="s">
        <v>998</v>
      </c>
      <c r="R2325" t="s">
        <v>75</v>
      </c>
      <c r="S2325" t="s">
        <v>170</v>
      </c>
      <c r="T2325" t="s">
        <v>171</v>
      </c>
      <c r="U2325" t="s">
        <v>321</v>
      </c>
      <c r="V2325" t="s">
        <v>321</v>
      </c>
      <c r="W2325" t="s">
        <v>10729</v>
      </c>
      <c r="X2325" t="s">
        <v>85</v>
      </c>
    </row>
    <row r="2326" spans="1:24">
      <c r="A2326" t="s">
        <v>9</v>
      </c>
      <c r="B2326" t="s">
        <v>14</v>
      </c>
      <c r="C2326" t="s">
        <v>14</v>
      </c>
      <c r="D2326" t="s">
        <v>117</v>
      </c>
      <c r="E2326" t="s">
        <v>118</v>
      </c>
      <c r="F2326" s="54">
        <v>41579</v>
      </c>
      <c r="G2326" t="s">
        <v>119</v>
      </c>
      <c r="I2326" t="s">
        <v>996</v>
      </c>
      <c r="J2326" t="s">
        <v>132</v>
      </c>
      <c r="K2326" t="s">
        <v>997</v>
      </c>
      <c r="L2326" t="s">
        <v>1067</v>
      </c>
      <c r="M2326" t="s">
        <v>1068</v>
      </c>
      <c r="N2326" t="s">
        <v>85</v>
      </c>
      <c r="O2326" t="s">
        <v>85</v>
      </c>
      <c r="P2326">
        <v>5299</v>
      </c>
      <c r="Q2326" t="s">
        <v>998</v>
      </c>
      <c r="R2326" t="s">
        <v>75</v>
      </c>
      <c r="S2326" t="s">
        <v>170</v>
      </c>
      <c r="T2326" t="s">
        <v>171</v>
      </c>
      <c r="U2326" t="s">
        <v>321</v>
      </c>
      <c r="V2326" t="s">
        <v>321</v>
      </c>
      <c r="W2326" t="s">
        <v>10729</v>
      </c>
      <c r="X2326" t="s">
        <v>85</v>
      </c>
    </row>
    <row r="2327" spans="1:24">
      <c r="A2327" t="s">
        <v>9</v>
      </c>
      <c r="B2327" t="s">
        <v>14</v>
      </c>
      <c r="C2327" t="s">
        <v>14</v>
      </c>
      <c r="D2327" t="s">
        <v>117</v>
      </c>
      <c r="E2327" t="s">
        <v>118</v>
      </c>
      <c r="F2327" s="54">
        <v>41585</v>
      </c>
      <c r="G2327" t="s">
        <v>119</v>
      </c>
      <c r="H2327" t="s">
        <v>463</v>
      </c>
      <c r="I2327" t="s">
        <v>464</v>
      </c>
      <c r="J2327" t="s">
        <v>132</v>
      </c>
      <c r="K2327" t="s">
        <v>465</v>
      </c>
      <c r="L2327" t="s">
        <v>466</v>
      </c>
      <c r="M2327" t="s">
        <v>467</v>
      </c>
      <c r="N2327" t="s">
        <v>213</v>
      </c>
      <c r="O2327" t="s">
        <v>85</v>
      </c>
      <c r="P2327">
        <v>94500</v>
      </c>
      <c r="Q2327" t="s">
        <v>468</v>
      </c>
      <c r="R2327" t="s">
        <v>75</v>
      </c>
      <c r="S2327" t="s">
        <v>170</v>
      </c>
      <c r="T2327" t="s">
        <v>178</v>
      </c>
      <c r="U2327" t="s">
        <v>179</v>
      </c>
      <c r="V2327" t="s">
        <v>364</v>
      </c>
      <c r="W2327" t="s">
        <v>10731</v>
      </c>
      <c r="X2327" t="s">
        <v>85</v>
      </c>
    </row>
    <row r="2328" spans="1:24">
      <c r="A2328" t="s">
        <v>9</v>
      </c>
      <c r="B2328" t="s">
        <v>14</v>
      </c>
      <c r="C2328" t="s">
        <v>14</v>
      </c>
      <c r="D2328" t="s">
        <v>117</v>
      </c>
      <c r="E2328" t="s">
        <v>118</v>
      </c>
      <c r="F2328" s="54">
        <v>41585</v>
      </c>
      <c r="G2328" t="s">
        <v>119</v>
      </c>
      <c r="H2328" t="s">
        <v>463</v>
      </c>
      <c r="I2328" t="s">
        <v>469</v>
      </c>
      <c r="J2328" t="s">
        <v>132</v>
      </c>
      <c r="K2328" t="s">
        <v>465</v>
      </c>
      <c r="L2328" t="s">
        <v>466</v>
      </c>
      <c r="M2328" t="s">
        <v>467</v>
      </c>
      <c r="N2328" t="s">
        <v>213</v>
      </c>
      <c r="O2328" t="s">
        <v>85</v>
      </c>
      <c r="P2328">
        <v>-8400</v>
      </c>
      <c r="Q2328" t="s">
        <v>468</v>
      </c>
      <c r="R2328" t="s">
        <v>75</v>
      </c>
      <c r="S2328" t="s">
        <v>170</v>
      </c>
      <c r="T2328" t="s">
        <v>178</v>
      </c>
      <c r="U2328" t="s">
        <v>179</v>
      </c>
      <c r="V2328" t="s">
        <v>364</v>
      </c>
      <c r="W2328" t="s">
        <v>10729</v>
      </c>
      <c r="X2328" t="s">
        <v>85</v>
      </c>
    </row>
    <row r="2329" spans="1:24">
      <c r="A2329" t="s">
        <v>9</v>
      </c>
      <c r="B2329" t="s">
        <v>14</v>
      </c>
      <c r="C2329" t="s">
        <v>14</v>
      </c>
      <c r="D2329" t="s">
        <v>117</v>
      </c>
      <c r="E2329" t="s">
        <v>118</v>
      </c>
      <c r="F2329" s="54">
        <v>41585</v>
      </c>
      <c r="G2329" t="s">
        <v>119</v>
      </c>
      <c r="H2329" t="s">
        <v>443</v>
      </c>
      <c r="I2329" t="s">
        <v>444</v>
      </c>
      <c r="J2329" t="s">
        <v>132</v>
      </c>
      <c r="K2329" t="s">
        <v>445</v>
      </c>
      <c r="L2329" t="s">
        <v>446</v>
      </c>
      <c r="M2329" t="s">
        <v>447</v>
      </c>
      <c r="N2329" t="s">
        <v>85</v>
      </c>
      <c r="O2329" t="s">
        <v>199</v>
      </c>
      <c r="P2329">
        <v>10830.72</v>
      </c>
      <c r="Q2329" t="s">
        <v>448</v>
      </c>
      <c r="R2329" t="s">
        <v>75</v>
      </c>
      <c r="S2329" t="s">
        <v>155</v>
      </c>
      <c r="T2329" t="s">
        <v>449</v>
      </c>
      <c r="U2329" t="s">
        <v>450</v>
      </c>
      <c r="V2329" t="s">
        <v>451</v>
      </c>
      <c r="W2329" t="s">
        <v>10731</v>
      </c>
      <c r="X2329" t="s">
        <v>10739</v>
      </c>
    </row>
    <row r="2330" spans="1:24">
      <c r="A2330" t="s">
        <v>5</v>
      </c>
      <c r="B2330" t="s">
        <v>17</v>
      </c>
      <c r="C2330" t="s">
        <v>17</v>
      </c>
      <c r="D2330" t="s">
        <v>117</v>
      </c>
      <c r="E2330" t="s">
        <v>118</v>
      </c>
      <c r="F2330" s="54">
        <v>41598</v>
      </c>
      <c r="G2330" t="s">
        <v>119</v>
      </c>
      <c r="I2330" t="s">
        <v>2323</v>
      </c>
      <c r="J2330" t="s">
        <v>74</v>
      </c>
      <c r="K2330" t="s">
        <v>2324</v>
      </c>
      <c r="L2330" t="s">
        <v>1594</v>
      </c>
      <c r="M2330" t="s">
        <v>1595</v>
      </c>
      <c r="N2330" t="s">
        <v>85</v>
      </c>
      <c r="O2330" t="s">
        <v>213</v>
      </c>
      <c r="P2330">
        <v>143.9033</v>
      </c>
      <c r="Q2330" t="s">
        <v>2325</v>
      </c>
      <c r="R2330" t="s">
        <v>75</v>
      </c>
      <c r="W2330" t="s">
        <v>10729</v>
      </c>
      <c r="X2330" t="s">
        <v>10739</v>
      </c>
    </row>
    <row r="2331" spans="1:24">
      <c r="A2331" t="s">
        <v>5</v>
      </c>
      <c r="B2331" t="s">
        <v>17</v>
      </c>
      <c r="C2331" t="s">
        <v>17</v>
      </c>
      <c r="D2331" t="s">
        <v>117</v>
      </c>
      <c r="E2331" t="s">
        <v>118</v>
      </c>
      <c r="F2331" s="54">
        <v>41598</v>
      </c>
      <c r="G2331" t="s">
        <v>119</v>
      </c>
      <c r="I2331" t="s">
        <v>2323</v>
      </c>
      <c r="J2331" t="s">
        <v>74</v>
      </c>
      <c r="K2331" t="s">
        <v>2324</v>
      </c>
      <c r="L2331" t="s">
        <v>1594</v>
      </c>
      <c r="M2331" t="s">
        <v>1595</v>
      </c>
      <c r="N2331" t="s">
        <v>85</v>
      </c>
      <c r="O2331" t="s">
        <v>213</v>
      </c>
      <c r="P2331">
        <v>2930.4124999999999</v>
      </c>
      <c r="Q2331" t="s">
        <v>2325</v>
      </c>
      <c r="R2331" t="s">
        <v>75</v>
      </c>
      <c r="W2331" t="s">
        <v>10729</v>
      </c>
      <c r="X2331" t="s">
        <v>10739</v>
      </c>
    </row>
    <row r="2332" spans="1:24">
      <c r="A2332" t="s">
        <v>9</v>
      </c>
      <c r="B2332" t="s">
        <v>14</v>
      </c>
      <c r="C2332" t="s">
        <v>14</v>
      </c>
      <c r="D2332" t="s">
        <v>117</v>
      </c>
      <c r="E2332" t="s">
        <v>118</v>
      </c>
      <c r="F2332" s="54">
        <v>41579</v>
      </c>
      <c r="G2332" t="s">
        <v>119</v>
      </c>
      <c r="H2332" t="s">
        <v>999</v>
      </c>
      <c r="I2332" t="s">
        <v>1000</v>
      </c>
      <c r="J2332" t="s">
        <v>132</v>
      </c>
      <c r="K2332" t="s">
        <v>1001</v>
      </c>
      <c r="L2332" t="s">
        <v>1002</v>
      </c>
      <c r="M2332" t="s">
        <v>1003</v>
      </c>
      <c r="N2332" t="s">
        <v>85</v>
      </c>
      <c r="O2332" t="s">
        <v>199</v>
      </c>
      <c r="P2332">
        <v>604362.35</v>
      </c>
      <c r="Q2332" t="s">
        <v>1005</v>
      </c>
      <c r="R2332" t="s">
        <v>75</v>
      </c>
      <c r="S2332" t="s">
        <v>170</v>
      </c>
      <c r="T2332" t="s">
        <v>178</v>
      </c>
      <c r="U2332" t="s">
        <v>179</v>
      </c>
      <c r="V2332" t="s">
        <v>180</v>
      </c>
      <c r="W2332" t="s">
        <v>10731</v>
      </c>
      <c r="X2332" t="s">
        <v>10739</v>
      </c>
    </row>
    <row r="2333" spans="1:24">
      <c r="A2333" t="s">
        <v>9</v>
      </c>
      <c r="B2333" t="s">
        <v>14</v>
      </c>
      <c r="C2333" t="s">
        <v>14</v>
      </c>
      <c r="D2333" t="s">
        <v>117</v>
      </c>
      <c r="E2333" t="s">
        <v>118</v>
      </c>
      <c r="F2333" s="54">
        <v>41579</v>
      </c>
      <c r="G2333" t="s">
        <v>125</v>
      </c>
      <c r="H2333" t="s">
        <v>999</v>
      </c>
      <c r="I2333" t="s">
        <v>1000</v>
      </c>
      <c r="J2333" t="s">
        <v>132</v>
      </c>
      <c r="K2333" t="s">
        <v>1001</v>
      </c>
      <c r="L2333" t="s">
        <v>1002</v>
      </c>
      <c r="M2333" t="s">
        <v>1003</v>
      </c>
      <c r="N2333" t="s">
        <v>85</v>
      </c>
      <c r="O2333" t="s">
        <v>199</v>
      </c>
      <c r="P2333">
        <v>311271.33</v>
      </c>
      <c r="Q2333" t="s">
        <v>1005</v>
      </c>
      <c r="R2333" t="s">
        <v>75</v>
      </c>
      <c r="S2333" t="s">
        <v>170</v>
      </c>
      <c r="T2333" t="s">
        <v>178</v>
      </c>
      <c r="U2333" t="s">
        <v>179</v>
      </c>
      <c r="V2333" t="s">
        <v>180</v>
      </c>
      <c r="W2333" t="s">
        <v>10731</v>
      </c>
      <c r="X2333" t="s">
        <v>10739</v>
      </c>
    </row>
    <row r="2334" spans="1:24">
      <c r="A2334" t="s">
        <v>9</v>
      </c>
      <c r="B2334" t="s">
        <v>14</v>
      </c>
      <c r="C2334" t="s">
        <v>14</v>
      </c>
      <c r="D2334" t="s">
        <v>117</v>
      </c>
      <c r="E2334" t="s">
        <v>118</v>
      </c>
      <c r="F2334" s="54">
        <v>41579</v>
      </c>
      <c r="G2334" t="s">
        <v>290</v>
      </c>
      <c r="H2334" t="s">
        <v>999</v>
      </c>
      <c r="I2334" t="s">
        <v>1000</v>
      </c>
      <c r="J2334" t="s">
        <v>132</v>
      </c>
      <c r="K2334" t="s">
        <v>1001</v>
      </c>
      <c r="L2334" t="s">
        <v>1002</v>
      </c>
      <c r="M2334" t="s">
        <v>1003</v>
      </c>
      <c r="N2334" t="s">
        <v>85</v>
      </c>
      <c r="O2334" t="s">
        <v>199</v>
      </c>
      <c r="P2334">
        <v>1081676.8</v>
      </c>
      <c r="Q2334" t="s">
        <v>1005</v>
      </c>
      <c r="R2334" t="s">
        <v>75</v>
      </c>
      <c r="S2334" t="s">
        <v>170</v>
      </c>
      <c r="T2334" t="s">
        <v>178</v>
      </c>
      <c r="U2334" t="s">
        <v>179</v>
      </c>
      <c r="V2334" t="s">
        <v>180</v>
      </c>
      <c r="W2334" t="s">
        <v>10731</v>
      </c>
      <c r="X2334" t="s">
        <v>10739</v>
      </c>
    </row>
    <row r="2335" spans="1:24">
      <c r="A2335" t="s">
        <v>5</v>
      </c>
      <c r="B2335" t="s">
        <v>6</v>
      </c>
      <c r="C2335" t="s">
        <v>6</v>
      </c>
      <c r="D2335" t="s">
        <v>117</v>
      </c>
      <c r="E2335" t="s">
        <v>118</v>
      </c>
      <c r="F2335" s="54">
        <v>41585</v>
      </c>
      <c r="G2335" t="s">
        <v>72</v>
      </c>
      <c r="I2335" t="s">
        <v>495</v>
      </c>
      <c r="J2335" t="s">
        <v>74</v>
      </c>
      <c r="K2335" t="s">
        <v>496</v>
      </c>
      <c r="L2335" t="s">
        <v>352</v>
      </c>
      <c r="M2335" t="s">
        <v>353</v>
      </c>
      <c r="N2335" t="s">
        <v>85</v>
      </c>
      <c r="O2335" t="s">
        <v>85</v>
      </c>
      <c r="P2335">
        <v>794.43709999999999</v>
      </c>
      <c r="Q2335" t="s">
        <v>497</v>
      </c>
      <c r="R2335" t="s">
        <v>75</v>
      </c>
      <c r="W2335" t="s">
        <v>10729</v>
      </c>
      <c r="X2335" t="s">
        <v>85</v>
      </c>
    </row>
    <row r="2336" spans="1:24">
      <c r="A2336" t="s">
        <v>9</v>
      </c>
      <c r="B2336" t="s">
        <v>14</v>
      </c>
      <c r="C2336" t="s">
        <v>14</v>
      </c>
      <c r="D2336" t="s">
        <v>117</v>
      </c>
      <c r="E2336" t="s">
        <v>118</v>
      </c>
      <c r="F2336" s="54">
        <v>41579</v>
      </c>
      <c r="G2336" t="s">
        <v>119</v>
      </c>
      <c r="H2336" t="s">
        <v>999</v>
      </c>
      <c r="I2336" t="s">
        <v>1000</v>
      </c>
      <c r="J2336" t="s">
        <v>132</v>
      </c>
      <c r="K2336" t="s">
        <v>1001</v>
      </c>
      <c r="L2336" t="s">
        <v>1002</v>
      </c>
      <c r="M2336" t="s">
        <v>1003</v>
      </c>
      <c r="N2336" t="s">
        <v>85</v>
      </c>
      <c r="O2336" t="s">
        <v>199</v>
      </c>
      <c r="P2336">
        <v>20768.37</v>
      </c>
      <c r="Q2336" t="s">
        <v>1005</v>
      </c>
      <c r="R2336" t="s">
        <v>75</v>
      </c>
      <c r="S2336" t="s">
        <v>170</v>
      </c>
      <c r="T2336" t="s">
        <v>178</v>
      </c>
      <c r="U2336" t="s">
        <v>179</v>
      </c>
      <c r="V2336" t="s">
        <v>180</v>
      </c>
      <c r="W2336" t="s">
        <v>10731</v>
      </c>
      <c r="X2336" t="s">
        <v>10739</v>
      </c>
    </row>
    <row r="2337" spans="1:24">
      <c r="A2337" t="s">
        <v>5</v>
      </c>
      <c r="B2337" t="s">
        <v>17</v>
      </c>
      <c r="C2337" t="s">
        <v>17</v>
      </c>
      <c r="D2337" t="s">
        <v>117</v>
      </c>
      <c r="E2337" t="s">
        <v>118</v>
      </c>
      <c r="F2337" s="54">
        <v>41598</v>
      </c>
      <c r="G2337" t="s">
        <v>119</v>
      </c>
      <c r="I2337" t="s">
        <v>2323</v>
      </c>
      <c r="J2337" t="s">
        <v>74</v>
      </c>
      <c r="K2337" t="s">
        <v>2324</v>
      </c>
      <c r="L2337" t="s">
        <v>1594</v>
      </c>
      <c r="M2337" t="s">
        <v>1595</v>
      </c>
      <c r="N2337" t="s">
        <v>85</v>
      </c>
      <c r="O2337" t="s">
        <v>213</v>
      </c>
      <c r="P2337">
        <v>143.9033</v>
      </c>
      <c r="Q2337" t="s">
        <v>2325</v>
      </c>
      <c r="R2337" t="s">
        <v>75</v>
      </c>
      <c r="W2337" t="s">
        <v>10729</v>
      </c>
      <c r="X2337" t="s">
        <v>10739</v>
      </c>
    </row>
    <row r="2338" spans="1:24">
      <c r="A2338" t="s">
        <v>5</v>
      </c>
      <c r="B2338" t="s">
        <v>17</v>
      </c>
      <c r="C2338" t="s">
        <v>17</v>
      </c>
      <c r="D2338" t="s">
        <v>117</v>
      </c>
      <c r="E2338" t="s">
        <v>118</v>
      </c>
      <c r="F2338" s="54">
        <v>41598</v>
      </c>
      <c r="G2338" t="s">
        <v>119</v>
      </c>
      <c r="I2338" t="s">
        <v>2323</v>
      </c>
      <c r="J2338" t="s">
        <v>74</v>
      </c>
      <c r="K2338" t="s">
        <v>2324</v>
      </c>
      <c r="L2338" t="s">
        <v>1594</v>
      </c>
      <c r="M2338" t="s">
        <v>1595</v>
      </c>
      <c r="N2338" t="s">
        <v>85</v>
      </c>
      <c r="O2338" t="s">
        <v>213</v>
      </c>
      <c r="P2338">
        <v>7324.7986000000001</v>
      </c>
      <c r="Q2338" t="s">
        <v>2325</v>
      </c>
      <c r="R2338" t="s">
        <v>75</v>
      </c>
      <c r="W2338" t="s">
        <v>10729</v>
      </c>
      <c r="X2338" t="s">
        <v>10739</v>
      </c>
    </row>
    <row r="2339" spans="1:24">
      <c r="A2339" t="s">
        <v>9</v>
      </c>
      <c r="B2339" t="s">
        <v>14</v>
      </c>
      <c r="C2339" t="s">
        <v>14</v>
      </c>
      <c r="D2339" t="s">
        <v>117</v>
      </c>
      <c r="E2339" t="s">
        <v>118</v>
      </c>
      <c r="F2339" s="54">
        <v>41585</v>
      </c>
      <c r="G2339" t="s">
        <v>72</v>
      </c>
      <c r="H2339" t="s">
        <v>779</v>
      </c>
      <c r="I2339" t="s">
        <v>5738</v>
      </c>
      <c r="J2339" t="s">
        <v>132</v>
      </c>
      <c r="K2339" t="s">
        <v>5739</v>
      </c>
      <c r="L2339" t="s">
        <v>5740</v>
      </c>
      <c r="M2339" t="s">
        <v>5741</v>
      </c>
      <c r="N2339" t="s">
        <v>85</v>
      </c>
      <c r="O2339" t="s">
        <v>85</v>
      </c>
      <c r="P2339">
        <v>51120</v>
      </c>
      <c r="Q2339" t="s">
        <v>5742</v>
      </c>
      <c r="R2339" t="s">
        <v>75</v>
      </c>
      <c r="S2339" t="s">
        <v>155</v>
      </c>
      <c r="T2339" t="s">
        <v>785</v>
      </c>
      <c r="U2339" t="s">
        <v>179</v>
      </c>
      <c r="V2339" t="s">
        <v>180</v>
      </c>
      <c r="W2339" t="s">
        <v>10729</v>
      </c>
      <c r="X2339" t="s">
        <v>85</v>
      </c>
    </row>
    <row r="2340" spans="1:24">
      <c r="A2340" t="s">
        <v>9</v>
      </c>
      <c r="B2340" t="s">
        <v>14</v>
      </c>
      <c r="C2340" t="s">
        <v>14</v>
      </c>
      <c r="D2340" t="s">
        <v>117</v>
      </c>
      <c r="E2340" t="s">
        <v>118</v>
      </c>
      <c r="F2340" s="54">
        <v>41585</v>
      </c>
      <c r="G2340" t="s">
        <v>72</v>
      </c>
      <c r="H2340" t="s">
        <v>779</v>
      </c>
      <c r="I2340" t="s">
        <v>5738</v>
      </c>
      <c r="J2340" t="s">
        <v>132</v>
      </c>
      <c r="K2340" t="s">
        <v>5739</v>
      </c>
      <c r="L2340" t="s">
        <v>5740</v>
      </c>
      <c r="M2340" t="s">
        <v>5741</v>
      </c>
      <c r="N2340" t="s">
        <v>85</v>
      </c>
      <c r="O2340" t="s">
        <v>85</v>
      </c>
      <c r="P2340">
        <v>17040</v>
      </c>
      <c r="Q2340" t="s">
        <v>5742</v>
      </c>
      <c r="R2340" t="s">
        <v>75</v>
      </c>
      <c r="S2340" t="s">
        <v>155</v>
      </c>
      <c r="T2340" t="s">
        <v>785</v>
      </c>
      <c r="U2340" t="s">
        <v>179</v>
      </c>
      <c r="V2340" t="s">
        <v>180</v>
      </c>
      <c r="W2340" t="s">
        <v>10729</v>
      </c>
      <c r="X2340" t="s">
        <v>85</v>
      </c>
    </row>
    <row r="2341" spans="1:24">
      <c r="A2341" t="s">
        <v>9</v>
      </c>
      <c r="B2341" t="s">
        <v>14</v>
      </c>
      <c r="C2341" t="s">
        <v>14</v>
      </c>
      <c r="D2341" t="s">
        <v>117</v>
      </c>
      <c r="E2341" t="s">
        <v>118</v>
      </c>
      <c r="F2341" s="54">
        <v>41585</v>
      </c>
      <c r="G2341" t="s">
        <v>290</v>
      </c>
      <c r="H2341" t="s">
        <v>779</v>
      </c>
      <c r="I2341" t="s">
        <v>5738</v>
      </c>
      <c r="J2341" t="s">
        <v>132</v>
      </c>
      <c r="K2341" t="s">
        <v>5739</v>
      </c>
      <c r="L2341" t="s">
        <v>5740</v>
      </c>
      <c r="M2341" t="s">
        <v>5741</v>
      </c>
      <c r="N2341" t="s">
        <v>85</v>
      </c>
      <c r="O2341" t="s">
        <v>85</v>
      </c>
      <c r="P2341">
        <v>-51120</v>
      </c>
      <c r="Q2341" t="s">
        <v>5742</v>
      </c>
      <c r="R2341" t="s">
        <v>75</v>
      </c>
      <c r="S2341" t="s">
        <v>155</v>
      </c>
      <c r="T2341" t="s">
        <v>785</v>
      </c>
      <c r="U2341" t="s">
        <v>179</v>
      </c>
      <c r="V2341" t="s">
        <v>180</v>
      </c>
      <c r="W2341" t="s">
        <v>10729</v>
      </c>
      <c r="X2341" t="s">
        <v>85</v>
      </c>
    </row>
    <row r="2342" spans="1:24">
      <c r="A2342" t="s">
        <v>3</v>
      </c>
      <c r="B2342" t="s">
        <v>113</v>
      </c>
      <c r="C2342" t="s">
        <v>498</v>
      </c>
      <c r="D2342" t="s">
        <v>117</v>
      </c>
      <c r="E2342" t="s">
        <v>118</v>
      </c>
      <c r="F2342" s="54">
        <v>41580</v>
      </c>
      <c r="G2342" t="s">
        <v>290</v>
      </c>
      <c r="I2342" t="s">
        <v>4447</v>
      </c>
      <c r="J2342" t="s">
        <v>73</v>
      </c>
      <c r="K2342" t="s">
        <v>500</v>
      </c>
      <c r="L2342" t="s">
        <v>3621</v>
      </c>
      <c r="M2342" t="s">
        <v>3622</v>
      </c>
      <c r="N2342" t="s">
        <v>85</v>
      </c>
      <c r="O2342" t="s">
        <v>85</v>
      </c>
      <c r="P2342">
        <v>-145.7773</v>
      </c>
      <c r="Q2342" t="s">
        <v>501</v>
      </c>
      <c r="R2342" t="s">
        <v>75</v>
      </c>
      <c r="W2342" t="s">
        <v>10729</v>
      </c>
      <c r="X2342" t="s">
        <v>85</v>
      </c>
    </row>
    <row r="2343" spans="1:24">
      <c r="A2343" t="s">
        <v>3</v>
      </c>
      <c r="B2343" t="s">
        <v>112</v>
      </c>
      <c r="C2343" t="s">
        <v>1204</v>
      </c>
      <c r="D2343" t="s">
        <v>117</v>
      </c>
      <c r="E2343" t="s">
        <v>118</v>
      </c>
      <c r="F2343" s="54">
        <v>41584</v>
      </c>
      <c r="G2343" t="s">
        <v>119</v>
      </c>
      <c r="I2343" t="s">
        <v>1205</v>
      </c>
      <c r="J2343" t="s">
        <v>73</v>
      </c>
      <c r="K2343" t="s">
        <v>1206</v>
      </c>
      <c r="L2343" t="s">
        <v>1207</v>
      </c>
      <c r="M2343" t="s">
        <v>1208</v>
      </c>
      <c r="N2343" t="s">
        <v>85</v>
      </c>
      <c r="O2343" t="s">
        <v>85</v>
      </c>
      <c r="P2343">
        <v>1719.4127000000001</v>
      </c>
      <c r="Q2343" t="s">
        <v>1209</v>
      </c>
      <c r="R2343" t="s">
        <v>75</v>
      </c>
      <c r="W2343" t="s">
        <v>10729</v>
      </c>
      <c r="X2343" t="s">
        <v>85</v>
      </c>
    </row>
    <row r="2344" spans="1:24">
      <c r="A2344" t="s">
        <v>3</v>
      </c>
      <c r="B2344" t="s">
        <v>113</v>
      </c>
      <c r="C2344" t="s">
        <v>498</v>
      </c>
      <c r="D2344" t="s">
        <v>117</v>
      </c>
      <c r="E2344" t="s">
        <v>118</v>
      </c>
      <c r="F2344" s="54">
        <v>41580</v>
      </c>
      <c r="G2344" t="s">
        <v>125</v>
      </c>
      <c r="I2344" t="s">
        <v>4447</v>
      </c>
      <c r="J2344" t="s">
        <v>73</v>
      </c>
      <c r="K2344" t="s">
        <v>500</v>
      </c>
      <c r="L2344" t="s">
        <v>3621</v>
      </c>
      <c r="M2344" t="s">
        <v>3622</v>
      </c>
      <c r="N2344" t="s">
        <v>85</v>
      </c>
      <c r="O2344" t="s">
        <v>85</v>
      </c>
      <c r="P2344">
        <v>145.7773</v>
      </c>
      <c r="Q2344" t="s">
        <v>501</v>
      </c>
      <c r="R2344" t="s">
        <v>75</v>
      </c>
      <c r="W2344" t="s">
        <v>10729</v>
      </c>
      <c r="X2344" t="s">
        <v>85</v>
      </c>
    </row>
    <row r="2345" spans="1:24">
      <c r="A2345" t="s">
        <v>9</v>
      </c>
      <c r="B2345" t="s">
        <v>14</v>
      </c>
      <c r="C2345" t="s">
        <v>14</v>
      </c>
      <c r="D2345" t="s">
        <v>117</v>
      </c>
      <c r="E2345" t="s">
        <v>118</v>
      </c>
      <c r="F2345" s="54">
        <v>41579</v>
      </c>
      <c r="G2345" t="s">
        <v>119</v>
      </c>
      <c r="I2345" t="s">
        <v>1070</v>
      </c>
      <c r="J2345" t="s">
        <v>132</v>
      </c>
      <c r="K2345" t="s">
        <v>1071</v>
      </c>
      <c r="L2345" t="s">
        <v>1072</v>
      </c>
      <c r="M2345" t="s">
        <v>1073</v>
      </c>
      <c r="N2345" t="s">
        <v>85</v>
      </c>
      <c r="O2345" t="s">
        <v>85</v>
      </c>
      <c r="P2345">
        <v>5517.6</v>
      </c>
      <c r="Q2345" t="s">
        <v>1074</v>
      </c>
      <c r="R2345" t="s">
        <v>75</v>
      </c>
      <c r="S2345" t="s">
        <v>170</v>
      </c>
      <c r="T2345" t="s">
        <v>187</v>
      </c>
      <c r="U2345" t="s">
        <v>157</v>
      </c>
      <c r="V2345" t="s">
        <v>157</v>
      </c>
      <c r="W2345" t="s">
        <v>10729</v>
      </c>
      <c r="X2345" t="s">
        <v>85</v>
      </c>
    </row>
    <row r="2346" spans="1:24">
      <c r="A2346" t="s">
        <v>9</v>
      </c>
      <c r="B2346" t="s">
        <v>14</v>
      </c>
      <c r="C2346" t="s">
        <v>14</v>
      </c>
      <c r="D2346" t="s">
        <v>117</v>
      </c>
      <c r="E2346" t="s">
        <v>118</v>
      </c>
      <c r="F2346" s="54">
        <v>41579</v>
      </c>
      <c r="G2346" t="s">
        <v>72</v>
      </c>
      <c r="I2346" t="s">
        <v>923</v>
      </c>
      <c r="J2346" t="s">
        <v>132</v>
      </c>
      <c r="K2346" t="s">
        <v>924</v>
      </c>
      <c r="L2346" t="s">
        <v>925</v>
      </c>
      <c r="M2346" t="s">
        <v>926</v>
      </c>
      <c r="N2346" t="s">
        <v>85</v>
      </c>
      <c r="O2346" t="s">
        <v>199</v>
      </c>
      <c r="P2346">
        <v>12444.91</v>
      </c>
      <c r="Q2346" t="s">
        <v>927</v>
      </c>
      <c r="R2346" t="s">
        <v>75</v>
      </c>
      <c r="S2346" t="s">
        <v>155</v>
      </c>
      <c r="T2346" t="s">
        <v>785</v>
      </c>
      <c r="U2346" t="s">
        <v>157</v>
      </c>
      <c r="V2346" t="s">
        <v>157</v>
      </c>
      <c r="W2346" t="s">
        <v>10731</v>
      </c>
      <c r="X2346" t="s">
        <v>10739</v>
      </c>
    </row>
    <row r="2347" spans="1:24">
      <c r="A2347" t="s">
        <v>3</v>
      </c>
      <c r="B2347" t="s">
        <v>13</v>
      </c>
      <c r="C2347" t="s">
        <v>217</v>
      </c>
      <c r="D2347" t="s">
        <v>117</v>
      </c>
      <c r="E2347" t="s">
        <v>118</v>
      </c>
      <c r="F2347" s="54">
        <v>41584</v>
      </c>
      <c r="G2347" t="s">
        <v>72</v>
      </c>
      <c r="H2347" t="s">
        <v>380</v>
      </c>
      <c r="I2347" t="s">
        <v>381</v>
      </c>
      <c r="J2347" t="s">
        <v>73</v>
      </c>
      <c r="K2347" t="s">
        <v>382</v>
      </c>
      <c r="L2347" t="s">
        <v>383</v>
      </c>
      <c r="M2347" t="s">
        <v>384</v>
      </c>
      <c r="N2347" t="s">
        <v>85</v>
      </c>
      <c r="O2347" t="s">
        <v>85</v>
      </c>
      <c r="P2347">
        <v>501.81470000000002</v>
      </c>
      <c r="Q2347" t="s">
        <v>385</v>
      </c>
      <c r="R2347" t="s">
        <v>75</v>
      </c>
      <c r="W2347" t="s">
        <v>10729</v>
      </c>
      <c r="X2347" t="s">
        <v>85</v>
      </c>
    </row>
    <row r="2348" spans="1:24">
      <c r="A2348" t="s">
        <v>9</v>
      </c>
      <c r="B2348" t="s">
        <v>14</v>
      </c>
      <c r="C2348" t="s">
        <v>14</v>
      </c>
      <c r="D2348" t="s">
        <v>117</v>
      </c>
      <c r="E2348" t="s">
        <v>118</v>
      </c>
      <c r="F2348" s="54">
        <v>41579</v>
      </c>
      <c r="G2348" t="s">
        <v>119</v>
      </c>
      <c r="I2348" t="s">
        <v>1018</v>
      </c>
      <c r="J2348" t="s">
        <v>132</v>
      </c>
      <c r="K2348" t="s">
        <v>1019</v>
      </c>
      <c r="L2348" t="s">
        <v>1020</v>
      </c>
      <c r="M2348" t="s">
        <v>1021</v>
      </c>
      <c r="N2348" t="s">
        <v>85</v>
      </c>
      <c r="O2348" t="s">
        <v>85</v>
      </c>
      <c r="P2348">
        <v>24750</v>
      </c>
      <c r="Q2348" t="s">
        <v>1022</v>
      </c>
      <c r="R2348" t="s">
        <v>75</v>
      </c>
      <c r="W2348" t="s">
        <v>10729</v>
      </c>
      <c r="X2348" t="s">
        <v>85</v>
      </c>
    </row>
    <row r="2349" spans="1:24">
      <c r="A2349" t="s">
        <v>9</v>
      </c>
      <c r="B2349" t="s">
        <v>14</v>
      </c>
      <c r="C2349" t="s">
        <v>14</v>
      </c>
      <c r="D2349" t="s">
        <v>117</v>
      </c>
      <c r="E2349" t="s">
        <v>118</v>
      </c>
      <c r="F2349" s="54">
        <v>41579</v>
      </c>
      <c r="G2349" t="s">
        <v>119</v>
      </c>
      <c r="I2349" t="s">
        <v>1098</v>
      </c>
      <c r="J2349" t="s">
        <v>132</v>
      </c>
      <c r="K2349" t="s">
        <v>1099</v>
      </c>
      <c r="L2349" t="s">
        <v>1100</v>
      </c>
      <c r="M2349" t="s">
        <v>1101</v>
      </c>
      <c r="N2349" t="s">
        <v>85</v>
      </c>
      <c r="O2349" t="s">
        <v>85</v>
      </c>
      <c r="P2349">
        <v>79200</v>
      </c>
      <c r="Q2349" t="s">
        <v>1102</v>
      </c>
      <c r="R2349" t="s">
        <v>75</v>
      </c>
      <c r="S2349" t="s">
        <v>170</v>
      </c>
      <c r="T2349" t="s">
        <v>178</v>
      </c>
      <c r="U2349" t="s">
        <v>202</v>
      </c>
      <c r="V2349" t="s">
        <v>202</v>
      </c>
      <c r="W2349" t="s">
        <v>10730</v>
      </c>
      <c r="X2349" t="s">
        <v>85</v>
      </c>
    </row>
    <row r="2350" spans="1:24">
      <c r="A2350" t="s">
        <v>3</v>
      </c>
      <c r="B2350" t="s">
        <v>113</v>
      </c>
      <c r="C2350" t="s">
        <v>498</v>
      </c>
      <c r="D2350" t="s">
        <v>117</v>
      </c>
      <c r="E2350" t="s">
        <v>118</v>
      </c>
      <c r="F2350" s="54">
        <v>41580</v>
      </c>
      <c r="G2350" t="s">
        <v>290</v>
      </c>
      <c r="I2350" t="s">
        <v>4447</v>
      </c>
      <c r="J2350" t="s">
        <v>73</v>
      </c>
      <c r="K2350" t="s">
        <v>500</v>
      </c>
      <c r="L2350" t="s">
        <v>3621</v>
      </c>
      <c r="M2350" t="s">
        <v>3622</v>
      </c>
      <c r="N2350" t="s">
        <v>85</v>
      </c>
      <c r="O2350" t="s">
        <v>85</v>
      </c>
      <c r="P2350">
        <v>-494.34390000000002</v>
      </c>
      <c r="Q2350" t="s">
        <v>501</v>
      </c>
      <c r="R2350" t="s">
        <v>75</v>
      </c>
      <c r="W2350" t="s">
        <v>10729</v>
      </c>
      <c r="X2350" t="s">
        <v>85</v>
      </c>
    </row>
    <row r="2351" spans="1:24">
      <c r="A2351" t="s">
        <v>9</v>
      </c>
      <c r="B2351" t="s">
        <v>10</v>
      </c>
      <c r="C2351" t="s">
        <v>2279</v>
      </c>
      <c r="D2351" t="s">
        <v>117</v>
      </c>
      <c r="E2351" t="s">
        <v>118</v>
      </c>
      <c r="F2351" s="54">
        <v>41598</v>
      </c>
      <c r="G2351" t="s">
        <v>72</v>
      </c>
      <c r="I2351" t="s">
        <v>2280</v>
      </c>
      <c r="J2351" t="s">
        <v>132</v>
      </c>
      <c r="K2351" t="s">
        <v>2281</v>
      </c>
      <c r="L2351" t="s">
        <v>2282</v>
      </c>
      <c r="M2351" t="s">
        <v>2283</v>
      </c>
      <c r="N2351" t="s">
        <v>85</v>
      </c>
      <c r="O2351" t="s">
        <v>85</v>
      </c>
      <c r="P2351">
        <v>-10704.05</v>
      </c>
      <c r="Q2351" t="s">
        <v>2284</v>
      </c>
      <c r="R2351" t="s">
        <v>75</v>
      </c>
      <c r="W2351" t="s">
        <v>10729</v>
      </c>
      <c r="X2351" t="s">
        <v>85</v>
      </c>
    </row>
    <row r="2352" spans="1:24">
      <c r="A2352" t="s">
        <v>9</v>
      </c>
      <c r="B2352" t="s">
        <v>10</v>
      </c>
      <c r="C2352" t="s">
        <v>791</v>
      </c>
      <c r="D2352" t="s">
        <v>117</v>
      </c>
      <c r="E2352" t="s">
        <v>118</v>
      </c>
      <c r="F2352" s="54">
        <v>41607</v>
      </c>
      <c r="G2352" t="s">
        <v>72</v>
      </c>
      <c r="I2352" t="s">
        <v>4426</v>
      </c>
      <c r="J2352" t="s">
        <v>805</v>
      </c>
      <c r="K2352" t="s">
        <v>4426</v>
      </c>
      <c r="L2352" t="s">
        <v>4427</v>
      </c>
      <c r="M2352" t="s">
        <v>4428</v>
      </c>
      <c r="N2352" t="s">
        <v>85</v>
      </c>
      <c r="O2352" t="s">
        <v>85</v>
      </c>
      <c r="P2352">
        <v>-3369.27</v>
      </c>
      <c r="Q2352" t="s">
        <v>4429</v>
      </c>
      <c r="R2352" t="s">
        <v>75</v>
      </c>
      <c r="W2352" t="s">
        <v>10729</v>
      </c>
      <c r="X2352" t="s">
        <v>85</v>
      </c>
    </row>
    <row r="2353" spans="1:24">
      <c r="A2353" t="s">
        <v>3</v>
      </c>
      <c r="B2353" t="s">
        <v>13</v>
      </c>
      <c r="C2353" t="s">
        <v>217</v>
      </c>
      <c r="D2353" t="s">
        <v>117</v>
      </c>
      <c r="E2353" t="s">
        <v>118</v>
      </c>
      <c r="F2353" s="54">
        <v>41597</v>
      </c>
      <c r="G2353" t="s">
        <v>119</v>
      </c>
      <c r="I2353" t="s">
        <v>2096</v>
      </c>
      <c r="J2353" t="s">
        <v>73</v>
      </c>
      <c r="K2353" t="s">
        <v>2097</v>
      </c>
      <c r="L2353" t="s">
        <v>4579</v>
      </c>
      <c r="M2353" t="s">
        <v>4580</v>
      </c>
      <c r="N2353" t="s">
        <v>85</v>
      </c>
      <c r="O2353" t="s">
        <v>85</v>
      </c>
      <c r="P2353">
        <v>23009.795999999998</v>
      </c>
      <c r="Q2353" t="s">
        <v>2098</v>
      </c>
      <c r="R2353" t="s">
        <v>75</v>
      </c>
      <c r="W2353" t="s">
        <v>10729</v>
      </c>
      <c r="X2353" t="s">
        <v>85</v>
      </c>
    </row>
    <row r="2354" spans="1:24">
      <c r="A2354" t="s">
        <v>3</v>
      </c>
      <c r="B2354" t="s">
        <v>13</v>
      </c>
      <c r="C2354" t="s">
        <v>217</v>
      </c>
      <c r="D2354" t="s">
        <v>117</v>
      </c>
      <c r="E2354" t="s">
        <v>118</v>
      </c>
      <c r="F2354" s="54">
        <v>41597</v>
      </c>
      <c r="G2354" t="s">
        <v>72</v>
      </c>
      <c r="I2354" t="s">
        <v>2099</v>
      </c>
      <c r="J2354" t="s">
        <v>73</v>
      </c>
      <c r="K2354" t="s">
        <v>2100</v>
      </c>
      <c r="L2354" t="s">
        <v>2101</v>
      </c>
      <c r="M2354" t="s">
        <v>2102</v>
      </c>
      <c r="N2354" t="s">
        <v>85</v>
      </c>
      <c r="O2354" t="s">
        <v>85</v>
      </c>
      <c r="P2354">
        <v>152.24019999999999</v>
      </c>
      <c r="Q2354" t="s">
        <v>2103</v>
      </c>
      <c r="R2354" t="s">
        <v>75</v>
      </c>
      <c r="W2354" t="s">
        <v>10731</v>
      </c>
      <c r="X2354" t="s">
        <v>85</v>
      </c>
    </row>
    <row r="2355" spans="1:24">
      <c r="A2355" t="s">
        <v>9</v>
      </c>
      <c r="B2355" t="s">
        <v>10</v>
      </c>
      <c r="C2355" t="s">
        <v>791</v>
      </c>
      <c r="D2355" t="s">
        <v>117</v>
      </c>
      <c r="E2355" t="s">
        <v>118</v>
      </c>
      <c r="F2355" s="54">
        <v>41607</v>
      </c>
      <c r="G2355" t="s">
        <v>290</v>
      </c>
      <c r="I2355" t="s">
        <v>5645</v>
      </c>
      <c r="J2355" t="s">
        <v>132</v>
      </c>
      <c r="K2355" t="s">
        <v>5646</v>
      </c>
      <c r="L2355" t="s">
        <v>5647</v>
      </c>
      <c r="M2355" t="s">
        <v>5648</v>
      </c>
      <c r="N2355" t="s">
        <v>85</v>
      </c>
      <c r="O2355" t="s">
        <v>85</v>
      </c>
      <c r="P2355">
        <v>-330.14</v>
      </c>
      <c r="Q2355" t="s">
        <v>5649</v>
      </c>
      <c r="R2355" t="s">
        <v>75</v>
      </c>
      <c r="W2355" t="s">
        <v>10729</v>
      </c>
      <c r="X2355" t="s">
        <v>85</v>
      </c>
    </row>
    <row r="2356" spans="1:24">
      <c r="A2356" t="s">
        <v>3</v>
      </c>
      <c r="B2356" t="s">
        <v>13</v>
      </c>
      <c r="C2356" t="s">
        <v>217</v>
      </c>
      <c r="D2356" t="s">
        <v>117</v>
      </c>
      <c r="E2356" t="s">
        <v>118</v>
      </c>
      <c r="F2356" s="54">
        <v>41597</v>
      </c>
      <c r="G2356" t="s">
        <v>119</v>
      </c>
      <c r="I2356" t="s">
        <v>2077</v>
      </c>
      <c r="J2356" t="s">
        <v>73</v>
      </c>
      <c r="K2356" t="s">
        <v>2078</v>
      </c>
      <c r="L2356" t="s">
        <v>4581</v>
      </c>
      <c r="M2356" t="s">
        <v>4582</v>
      </c>
      <c r="N2356" t="s">
        <v>85</v>
      </c>
      <c r="O2356" t="s">
        <v>85</v>
      </c>
      <c r="P2356">
        <v>31323.59</v>
      </c>
      <c r="Q2356" t="s">
        <v>2079</v>
      </c>
      <c r="R2356" t="s">
        <v>75</v>
      </c>
      <c r="W2356" t="s">
        <v>10729</v>
      </c>
      <c r="X2356" t="s">
        <v>85</v>
      </c>
    </row>
    <row r="2357" spans="1:24">
      <c r="A2357" t="s">
        <v>3</v>
      </c>
      <c r="B2357" t="s">
        <v>13</v>
      </c>
      <c r="C2357" t="s">
        <v>217</v>
      </c>
      <c r="D2357" t="s">
        <v>117</v>
      </c>
      <c r="E2357" t="s">
        <v>118</v>
      </c>
      <c r="F2357" s="54">
        <v>41597</v>
      </c>
      <c r="G2357" t="s">
        <v>119</v>
      </c>
      <c r="I2357" t="s">
        <v>2091</v>
      </c>
      <c r="J2357" t="s">
        <v>73</v>
      </c>
      <c r="K2357" t="s">
        <v>2092</v>
      </c>
      <c r="L2357" t="s">
        <v>2093</v>
      </c>
      <c r="M2357" t="s">
        <v>2094</v>
      </c>
      <c r="N2357" t="s">
        <v>85</v>
      </c>
      <c r="O2357" t="s">
        <v>85</v>
      </c>
      <c r="P2357">
        <v>34517.681100000002</v>
      </c>
      <c r="Q2357" t="s">
        <v>2095</v>
      </c>
      <c r="R2357" t="s">
        <v>75</v>
      </c>
      <c r="W2357" t="s">
        <v>10729</v>
      </c>
      <c r="X2357" t="s">
        <v>85</v>
      </c>
    </row>
    <row r="2358" spans="1:24">
      <c r="A2358" t="s">
        <v>9</v>
      </c>
      <c r="B2358" t="s">
        <v>10</v>
      </c>
      <c r="C2358" t="s">
        <v>791</v>
      </c>
      <c r="D2358" t="s">
        <v>117</v>
      </c>
      <c r="E2358" t="s">
        <v>118</v>
      </c>
      <c r="F2358" s="54">
        <v>41607</v>
      </c>
      <c r="G2358" t="s">
        <v>125</v>
      </c>
      <c r="I2358" t="s">
        <v>5645</v>
      </c>
      <c r="J2358" t="s">
        <v>132</v>
      </c>
      <c r="K2358" t="s">
        <v>5646</v>
      </c>
      <c r="L2358" t="s">
        <v>5647</v>
      </c>
      <c r="M2358" t="s">
        <v>5648</v>
      </c>
      <c r="N2358" t="s">
        <v>85</v>
      </c>
      <c r="O2358" t="s">
        <v>85</v>
      </c>
      <c r="P2358">
        <v>330.14</v>
      </c>
      <c r="Q2358" t="s">
        <v>5649</v>
      </c>
      <c r="R2358" t="s">
        <v>75</v>
      </c>
      <c r="W2358" t="s">
        <v>10729</v>
      </c>
      <c r="X2358" t="s">
        <v>85</v>
      </c>
    </row>
    <row r="2359" spans="1:24">
      <c r="A2359" t="s">
        <v>9</v>
      </c>
      <c r="B2359" t="s">
        <v>10</v>
      </c>
      <c r="C2359" t="s">
        <v>791</v>
      </c>
      <c r="D2359" t="s">
        <v>117</v>
      </c>
      <c r="E2359" t="s">
        <v>118</v>
      </c>
      <c r="F2359" s="54">
        <v>41607</v>
      </c>
      <c r="G2359" t="s">
        <v>72</v>
      </c>
      <c r="H2359" t="s">
        <v>792</v>
      </c>
      <c r="I2359" t="s">
        <v>2085</v>
      </c>
      <c r="J2359" t="s">
        <v>132</v>
      </c>
      <c r="K2359" t="s">
        <v>2086</v>
      </c>
      <c r="L2359" t="s">
        <v>795</v>
      </c>
      <c r="M2359" t="s">
        <v>796</v>
      </c>
      <c r="N2359" t="s">
        <v>85</v>
      </c>
      <c r="O2359" t="s">
        <v>85</v>
      </c>
      <c r="P2359">
        <v>0.1</v>
      </c>
      <c r="Q2359" t="s">
        <v>2087</v>
      </c>
      <c r="R2359" t="s">
        <v>75</v>
      </c>
      <c r="W2359" t="s">
        <v>10730</v>
      </c>
      <c r="X2359" t="s">
        <v>85</v>
      </c>
    </row>
    <row r="2360" spans="1:24">
      <c r="A2360" t="s">
        <v>3</v>
      </c>
      <c r="B2360" t="s">
        <v>115</v>
      </c>
      <c r="C2360" t="s">
        <v>619</v>
      </c>
      <c r="D2360" t="s">
        <v>117</v>
      </c>
      <c r="E2360" t="s">
        <v>118</v>
      </c>
      <c r="F2360" s="54">
        <v>41588</v>
      </c>
      <c r="G2360" t="s">
        <v>119</v>
      </c>
      <c r="I2360" t="s">
        <v>769</v>
      </c>
      <c r="J2360" t="s">
        <v>73</v>
      </c>
      <c r="K2360" t="s">
        <v>770</v>
      </c>
      <c r="L2360" t="s">
        <v>771</v>
      </c>
      <c r="M2360" t="s">
        <v>772</v>
      </c>
      <c r="N2360" t="s">
        <v>85</v>
      </c>
      <c r="O2360" t="s">
        <v>85</v>
      </c>
      <c r="P2360">
        <v>34.51</v>
      </c>
      <c r="Q2360" t="s">
        <v>773</v>
      </c>
      <c r="R2360" t="s">
        <v>75</v>
      </c>
      <c r="W2360" t="s">
        <v>10729</v>
      </c>
      <c r="X2360" t="s">
        <v>85</v>
      </c>
    </row>
    <row r="2361" spans="1:24">
      <c r="A2361" t="s">
        <v>9</v>
      </c>
      <c r="B2361" t="s">
        <v>14</v>
      </c>
      <c r="C2361" t="s">
        <v>14</v>
      </c>
      <c r="D2361" t="s">
        <v>117</v>
      </c>
      <c r="E2361" t="s">
        <v>118</v>
      </c>
      <c r="F2361" s="54">
        <v>41585</v>
      </c>
      <c r="G2361" t="s">
        <v>119</v>
      </c>
      <c r="H2361" t="s">
        <v>280</v>
      </c>
      <c r="I2361" t="s">
        <v>452</v>
      </c>
      <c r="J2361" t="s">
        <v>132</v>
      </c>
      <c r="K2361" t="s">
        <v>453</v>
      </c>
      <c r="L2361" t="s">
        <v>454</v>
      </c>
      <c r="M2361" t="s">
        <v>455</v>
      </c>
      <c r="N2361" t="s">
        <v>213</v>
      </c>
      <c r="O2361" t="s">
        <v>213</v>
      </c>
      <c r="P2361">
        <v>126630</v>
      </c>
      <c r="Q2361" t="s">
        <v>456</v>
      </c>
      <c r="R2361" t="s">
        <v>75</v>
      </c>
      <c r="S2361" t="s">
        <v>155</v>
      </c>
      <c r="T2361" t="s">
        <v>286</v>
      </c>
      <c r="U2361" t="s">
        <v>179</v>
      </c>
      <c r="V2361" t="s">
        <v>180</v>
      </c>
      <c r="W2361" t="s">
        <v>10730</v>
      </c>
      <c r="X2361" t="s">
        <v>10739</v>
      </c>
    </row>
    <row r="2362" spans="1:24">
      <c r="A2362" t="s">
        <v>3</v>
      </c>
      <c r="B2362" t="s">
        <v>115</v>
      </c>
      <c r="C2362" t="s">
        <v>619</v>
      </c>
      <c r="D2362" t="s">
        <v>117</v>
      </c>
      <c r="E2362" t="s">
        <v>118</v>
      </c>
      <c r="F2362" s="54">
        <v>41588</v>
      </c>
      <c r="G2362" t="s">
        <v>119</v>
      </c>
      <c r="I2362" t="s">
        <v>769</v>
      </c>
      <c r="J2362" t="s">
        <v>73</v>
      </c>
      <c r="K2362" t="s">
        <v>770</v>
      </c>
      <c r="L2362" t="s">
        <v>771</v>
      </c>
      <c r="M2362" t="s">
        <v>772</v>
      </c>
      <c r="N2362" t="s">
        <v>85</v>
      </c>
      <c r="O2362" t="s">
        <v>85</v>
      </c>
      <c r="P2362">
        <v>25267.599999999999</v>
      </c>
      <c r="Q2362" t="s">
        <v>773</v>
      </c>
      <c r="R2362" t="s">
        <v>75</v>
      </c>
      <c r="W2362" t="s">
        <v>10729</v>
      </c>
      <c r="X2362" t="s">
        <v>85</v>
      </c>
    </row>
    <row r="2363" spans="1:24">
      <c r="A2363" t="s">
        <v>9</v>
      </c>
      <c r="B2363" t="s">
        <v>14</v>
      </c>
      <c r="C2363" t="s">
        <v>14</v>
      </c>
      <c r="D2363" t="s">
        <v>117</v>
      </c>
      <c r="E2363" t="s">
        <v>118</v>
      </c>
      <c r="F2363" s="54">
        <v>41585</v>
      </c>
      <c r="G2363" t="s">
        <v>72</v>
      </c>
      <c r="I2363" t="s">
        <v>460</v>
      </c>
      <c r="J2363" t="s">
        <v>132</v>
      </c>
      <c r="K2363" t="s">
        <v>160</v>
      </c>
      <c r="L2363" t="s">
        <v>461</v>
      </c>
      <c r="M2363" t="s">
        <v>462</v>
      </c>
      <c r="N2363" t="s">
        <v>85</v>
      </c>
      <c r="O2363" t="s">
        <v>85</v>
      </c>
      <c r="P2363">
        <v>-2000</v>
      </c>
      <c r="Q2363" t="s">
        <v>161</v>
      </c>
      <c r="R2363" t="s">
        <v>75</v>
      </c>
      <c r="W2363" t="s">
        <v>10729</v>
      </c>
      <c r="X2363" t="s">
        <v>85</v>
      </c>
    </row>
    <row r="2364" spans="1:24">
      <c r="A2364" t="s">
        <v>9</v>
      </c>
      <c r="B2364" t="s">
        <v>14</v>
      </c>
      <c r="C2364" t="s">
        <v>14</v>
      </c>
      <c r="D2364" t="s">
        <v>117</v>
      </c>
      <c r="E2364" t="s">
        <v>118</v>
      </c>
      <c r="F2364" s="54">
        <v>41585</v>
      </c>
      <c r="G2364" t="s">
        <v>125</v>
      </c>
      <c r="H2364" t="s">
        <v>208</v>
      </c>
      <c r="I2364" t="s">
        <v>416</v>
      </c>
      <c r="J2364" t="s">
        <v>132</v>
      </c>
      <c r="K2364" t="s">
        <v>417</v>
      </c>
      <c r="L2364" t="s">
        <v>211</v>
      </c>
      <c r="M2364" t="s">
        <v>212</v>
      </c>
      <c r="N2364" t="s">
        <v>213</v>
      </c>
      <c r="O2364" t="s">
        <v>85</v>
      </c>
      <c r="P2364">
        <v>2183.65</v>
      </c>
      <c r="Q2364" t="s">
        <v>418</v>
      </c>
      <c r="R2364" t="s">
        <v>75</v>
      </c>
      <c r="S2364" t="s">
        <v>215</v>
      </c>
      <c r="T2364" t="s">
        <v>216</v>
      </c>
      <c r="U2364" t="s">
        <v>179</v>
      </c>
      <c r="V2364" t="s">
        <v>179</v>
      </c>
      <c r="W2364" t="s">
        <v>10729</v>
      </c>
      <c r="X2364" t="s">
        <v>85</v>
      </c>
    </row>
    <row r="2365" spans="1:24">
      <c r="A2365" t="s">
        <v>3</v>
      </c>
      <c r="B2365" t="s">
        <v>13</v>
      </c>
      <c r="C2365" t="s">
        <v>217</v>
      </c>
      <c r="D2365" t="s">
        <v>117</v>
      </c>
      <c r="E2365" t="s">
        <v>4382</v>
      </c>
      <c r="F2365" s="54">
        <v>41626</v>
      </c>
      <c r="G2365" t="s">
        <v>119</v>
      </c>
      <c r="I2365" t="s">
        <v>5807</v>
      </c>
      <c r="J2365" t="s">
        <v>73</v>
      </c>
      <c r="K2365" t="s">
        <v>5808</v>
      </c>
      <c r="L2365" t="s">
        <v>5809</v>
      </c>
      <c r="M2365" t="s">
        <v>5810</v>
      </c>
      <c r="N2365" t="s">
        <v>85</v>
      </c>
      <c r="O2365" t="s">
        <v>85</v>
      </c>
      <c r="P2365">
        <v>20863.812600000001</v>
      </c>
      <c r="Q2365" t="s">
        <v>5811</v>
      </c>
      <c r="R2365" t="s">
        <v>75</v>
      </c>
      <c r="W2365" t="s">
        <v>10729</v>
      </c>
      <c r="X2365" t="s">
        <v>85</v>
      </c>
    </row>
    <row r="2366" spans="1:24">
      <c r="A2366" t="s">
        <v>9</v>
      </c>
      <c r="B2366" t="s">
        <v>14</v>
      </c>
      <c r="C2366" t="s">
        <v>14</v>
      </c>
      <c r="D2366" t="s">
        <v>117</v>
      </c>
      <c r="E2366" t="s">
        <v>4382</v>
      </c>
      <c r="F2366" s="54">
        <v>41626</v>
      </c>
      <c r="G2366" t="s">
        <v>72</v>
      </c>
      <c r="I2366" t="s">
        <v>5812</v>
      </c>
      <c r="J2366" t="s">
        <v>132</v>
      </c>
      <c r="K2366" t="s">
        <v>5813</v>
      </c>
      <c r="L2366" t="s">
        <v>5814</v>
      </c>
      <c r="M2366" t="s">
        <v>5815</v>
      </c>
      <c r="N2366" t="s">
        <v>85</v>
      </c>
      <c r="O2366" t="s">
        <v>85</v>
      </c>
      <c r="P2366">
        <v>1280.25</v>
      </c>
      <c r="Q2366" t="s">
        <v>5816</v>
      </c>
      <c r="R2366" t="s">
        <v>75</v>
      </c>
      <c r="S2366" t="s">
        <v>155</v>
      </c>
      <c r="T2366" t="s">
        <v>201</v>
      </c>
      <c r="U2366" t="s">
        <v>179</v>
      </c>
      <c r="V2366" t="s">
        <v>364</v>
      </c>
      <c r="W2366" t="s">
        <v>10729</v>
      </c>
      <c r="X2366" t="s">
        <v>85</v>
      </c>
    </row>
    <row r="2367" spans="1:24">
      <c r="A2367" t="s">
        <v>9</v>
      </c>
      <c r="B2367" t="s">
        <v>14</v>
      </c>
      <c r="C2367" t="s">
        <v>14</v>
      </c>
      <c r="D2367" t="s">
        <v>117</v>
      </c>
      <c r="E2367" t="s">
        <v>4382</v>
      </c>
      <c r="F2367" s="54">
        <v>41626</v>
      </c>
      <c r="G2367" t="s">
        <v>72</v>
      </c>
      <c r="I2367" t="s">
        <v>5817</v>
      </c>
      <c r="J2367" t="s">
        <v>132</v>
      </c>
      <c r="K2367" t="s">
        <v>5818</v>
      </c>
      <c r="L2367" t="s">
        <v>5819</v>
      </c>
      <c r="M2367" t="s">
        <v>5820</v>
      </c>
      <c r="N2367" t="s">
        <v>85</v>
      </c>
      <c r="O2367" t="s">
        <v>85</v>
      </c>
      <c r="P2367">
        <v>59900</v>
      </c>
      <c r="Q2367" t="s">
        <v>5821</v>
      </c>
      <c r="R2367" t="s">
        <v>75</v>
      </c>
      <c r="S2367" t="s">
        <v>170</v>
      </c>
      <c r="T2367" t="s">
        <v>178</v>
      </c>
      <c r="U2367" t="s">
        <v>157</v>
      </c>
      <c r="V2367" t="s">
        <v>157</v>
      </c>
      <c r="W2367" t="s">
        <v>10729</v>
      </c>
      <c r="X2367" t="s">
        <v>85</v>
      </c>
    </row>
    <row r="2368" spans="1:24">
      <c r="A2368" t="s">
        <v>3</v>
      </c>
      <c r="B2368" t="s">
        <v>13</v>
      </c>
      <c r="C2368" t="s">
        <v>217</v>
      </c>
      <c r="D2368" t="s">
        <v>117</v>
      </c>
      <c r="E2368" t="s">
        <v>4382</v>
      </c>
      <c r="F2368" s="54">
        <v>41626</v>
      </c>
      <c r="G2368" t="s">
        <v>119</v>
      </c>
      <c r="I2368" t="s">
        <v>5822</v>
      </c>
      <c r="J2368" t="s">
        <v>73</v>
      </c>
      <c r="K2368" t="s">
        <v>5823</v>
      </c>
      <c r="L2368" t="s">
        <v>5824</v>
      </c>
      <c r="M2368" t="s">
        <v>5825</v>
      </c>
      <c r="N2368" t="s">
        <v>85</v>
      </c>
      <c r="O2368" t="s">
        <v>85</v>
      </c>
      <c r="P2368">
        <v>31659.071400000001</v>
      </c>
      <c r="Q2368" t="s">
        <v>5826</v>
      </c>
      <c r="R2368" t="s">
        <v>75</v>
      </c>
      <c r="W2368" t="s">
        <v>10729</v>
      </c>
      <c r="X2368" t="s">
        <v>85</v>
      </c>
    </row>
    <row r="2369" spans="1:24">
      <c r="A2369" t="s">
        <v>3</v>
      </c>
      <c r="B2369" t="s">
        <v>115</v>
      </c>
      <c r="C2369" t="s">
        <v>1150</v>
      </c>
      <c r="D2369" t="s">
        <v>117</v>
      </c>
      <c r="E2369" t="s">
        <v>4382</v>
      </c>
      <c r="F2369" s="54">
        <v>41626</v>
      </c>
      <c r="G2369" t="s">
        <v>72</v>
      </c>
      <c r="H2369" t="s">
        <v>5827</v>
      </c>
      <c r="I2369" t="s">
        <v>5828</v>
      </c>
      <c r="J2369" t="s">
        <v>73</v>
      </c>
      <c r="K2369" t="s">
        <v>5829</v>
      </c>
      <c r="L2369" t="s">
        <v>5830</v>
      </c>
      <c r="M2369" t="s">
        <v>5831</v>
      </c>
      <c r="N2369" t="s">
        <v>85</v>
      </c>
      <c r="O2369" t="s">
        <v>85</v>
      </c>
      <c r="P2369">
        <v>99245</v>
      </c>
      <c r="Q2369" t="s">
        <v>5832</v>
      </c>
      <c r="R2369" t="s">
        <v>75</v>
      </c>
      <c r="W2369" t="s">
        <v>10729</v>
      </c>
      <c r="X2369" t="s">
        <v>85</v>
      </c>
    </row>
    <row r="2370" spans="1:24">
      <c r="A2370" t="s">
        <v>9</v>
      </c>
      <c r="B2370" t="s">
        <v>14</v>
      </c>
      <c r="C2370" t="s">
        <v>14</v>
      </c>
      <c r="D2370" t="s">
        <v>117</v>
      </c>
      <c r="E2370" t="s">
        <v>4382</v>
      </c>
      <c r="F2370" s="54">
        <v>41626</v>
      </c>
      <c r="G2370" t="s">
        <v>72</v>
      </c>
      <c r="I2370" t="s">
        <v>5833</v>
      </c>
      <c r="J2370" t="s">
        <v>132</v>
      </c>
      <c r="K2370" t="s">
        <v>5834</v>
      </c>
      <c r="L2370" t="s">
        <v>5814</v>
      </c>
      <c r="M2370" t="s">
        <v>5815</v>
      </c>
      <c r="N2370" t="s">
        <v>85</v>
      </c>
      <c r="O2370" t="s">
        <v>85</v>
      </c>
      <c r="P2370">
        <v>1536.3</v>
      </c>
      <c r="Q2370" t="s">
        <v>5835</v>
      </c>
      <c r="R2370" t="s">
        <v>75</v>
      </c>
      <c r="S2370" t="s">
        <v>155</v>
      </c>
      <c r="T2370" t="s">
        <v>201</v>
      </c>
      <c r="U2370" t="s">
        <v>179</v>
      </c>
      <c r="V2370" t="s">
        <v>364</v>
      </c>
      <c r="W2370" t="s">
        <v>10729</v>
      </c>
      <c r="X2370" t="s">
        <v>85</v>
      </c>
    </row>
    <row r="2371" spans="1:24">
      <c r="A2371" t="s">
        <v>9</v>
      </c>
      <c r="B2371" t="s">
        <v>14</v>
      </c>
      <c r="C2371" t="s">
        <v>14</v>
      </c>
      <c r="D2371" t="s">
        <v>117</v>
      </c>
      <c r="E2371" t="s">
        <v>4382</v>
      </c>
      <c r="F2371" s="54">
        <v>41626</v>
      </c>
      <c r="G2371" t="s">
        <v>72</v>
      </c>
      <c r="H2371" t="s">
        <v>208</v>
      </c>
      <c r="I2371" t="s">
        <v>5836</v>
      </c>
      <c r="J2371" t="s">
        <v>132</v>
      </c>
      <c r="K2371" t="s">
        <v>5837</v>
      </c>
      <c r="L2371" t="s">
        <v>211</v>
      </c>
      <c r="M2371" t="s">
        <v>212</v>
      </c>
      <c r="N2371" t="s">
        <v>85</v>
      </c>
      <c r="O2371" t="s">
        <v>213</v>
      </c>
      <c r="P2371">
        <v>348.4</v>
      </c>
      <c r="Q2371" t="s">
        <v>5838</v>
      </c>
      <c r="R2371" t="s">
        <v>75</v>
      </c>
      <c r="S2371" t="s">
        <v>215</v>
      </c>
      <c r="T2371" t="s">
        <v>216</v>
      </c>
      <c r="U2371" t="s">
        <v>179</v>
      </c>
      <c r="V2371" t="s">
        <v>179</v>
      </c>
      <c r="W2371" t="s">
        <v>10729</v>
      </c>
      <c r="X2371" t="s">
        <v>10739</v>
      </c>
    </row>
    <row r="2372" spans="1:24">
      <c r="A2372" t="s">
        <v>9</v>
      </c>
      <c r="B2372" t="s">
        <v>14</v>
      </c>
      <c r="C2372" t="s">
        <v>14</v>
      </c>
      <c r="D2372" t="s">
        <v>117</v>
      </c>
      <c r="E2372" t="s">
        <v>4382</v>
      </c>
      <c r="F2372" s="54">
        <v>41626</v>
      </c>
      <c r="G2372" t="s">
        <v>72</v>
      </c>
      <c r="H2372" t="s">
        <v>208</v>
      </c>
      <c r="I2372" t="s">
        <v>5839</v>
      </c>
      <c r="J2372" t="s">
        <v>132</v>
      </c>
      <c r="K2372" t="s">
        <v>5840</v>
      </c>
      <c r="L2372" t="s">
        <v>211</v>
      </c>
      <c r="M2372" t="s">
        <v>212</v>
      </c>
      <c r="N2372" t="s">
        <v>85</v>
      </c>
      <c r="O2372" t="s">
        <v>213</v>
      </c>
      <c r="P2372">
        <v>174.2</v>
      </c>
      <c r="Q2372" t="s">
        <v>5841</v>
      </c>
      <c r="R2372" t="s">
        <v>75</v>
      </c>
      <c r="S2372" t="s">
        <v>215</v>
      </c>
      <c r="T2372" t="s">
        <v>216</v>
      </c>
      <c r="U2372" t="s">
        <v>179</v>
      </c>
      <c r="V2372" t="s">
        <v>179</v>
      </c>
      <c r="W2372" t="s">
        <v>10729</v>
      </c>
      <c r="X2372" t="s">
        <v>10739</v>
      </c>
    </row>
    <row r="2373" spans="1:24">
      <c r="A2373" t="s">
        <v>9</v>
      </c>
      <c r="B2373" t="s">
        <v>14</v>
      </c>
      <c r="C2373" t="s">
        <v>14</v>
      </c>
      <c r="D2373" t="s">
        <v>117</v>
      </c>
      <c r="E2373" t="s">
        <v>4382</v>
      </c>
      <c r="F2373" s="54">
        <v>41626</v>
      </c>
      <c r="G2373" t="s">
        <v>72</v>
      </c>
      <c r="H2373" t="s">
        <v>208</v>
      </c>
      <c r="I2373" t="s">
        <v>5842</v>
      </c>
      <c r="J2373" t="s">
        <v>132</v>
      </c>
      <c r="K2373" t="s">
        <v>5843</v>
      </c>
      <c r="L2373" t="s">
        <v>211</v>
      </c>
      <c r="M2373" t="s">
        <v>212</v>
      </c>
      <c r="N2373" t="s">
        <v>85</v>
      </c>
      <c r="O2373" t="s">
        <v>213</v>
      </c>
      <c r="P2373">
        <v>348.4</v>
      </c>
      <c r="Q2373" t="s">
        <v>5844</v>
      </c>
      <c r="R2373" t="s">
        <v>75</v>
      </c>
      <c r="S2373" t="s">
        <v>215</v>
      </c>
      <c r="T2373" t="s">
        <v>216</v>
      </c>
      <c r="U2373" t="s">
        <v>179</v>
      </c>
      <c r="V2373" t="s">
        <v>179</v>
      </c>
      <c r="W2373" t="s">
        <v>10729</v>
      </c>
      <c r="X2373" t="s">
        <v>10739</v>
      </c>
    </row>
    <row r="2374" spans="1:24">
      <c r="A2374" t="s">
        <v>9</v>
      </c>
      <c r="B2374" t="s">
        <v>14</v>
      </c>
      <c r="C2374" t="s">
        <v>14</v>
      </c>
      <c r="D2374" t="s">
        <v>117</v>
      </c>
      <c r="E2374" t="s">
        <v>4382</v>
      </c>
      <c r="F2374" s="54">
        <v>41626</v>
      </c>
      <c r="G2374" t="s">
        <v>72</v>
      </c>
      <c r="I2374" t="s">
        <v>5845</v>
      </c>
      <c r="J2374" t="s">
        <v>132</v>
      </c>
      <c r="K2374" t="s">
        <v>5846</v>
      </c>
      <c r="L2374" t="s">
        <v>75</v>
      </c>
      <c r="M2374" t="s">
        <v>122</v>
      </c>
      <c r="N2374" t="s">
        <v>85</v>
      </c>
      <c r="O2374" t="s">
        <v>85</v>
      </c>
      <c r="P2374">
        <v>2203.1999999999998</v>
      </c>
      <c r="Q2374" t="s">
        <v>5847</v>
      </c>
      <c r="R2374" t="s">
        <v>75</v>
      </c>
      <c r="W2374" t="s">
        <v>10729</v>
      </c>
      <c r="X2374" t="s">
        <v>10737</v>
      </c>
    </row>
    <row r="2375" spans="1:24">
      <c r="A2375" t="s">
        <v>3</v>
      </c>
      <c r="B2375" t="s">
        <v>115</v>
      </c>
      <c r="C2375" t="s">
        <v>734</v>
      </c>
      <c r="D2375" t="s">
        <v>117</v>
      </c>
      <c r="E2375" t="s">
        <v>4382</v>
      </c>
      <c r="F2375" s="54">
        <v>41626</v>
      </c>
      <c r="G2375" t="s">
        <v>290</v>
      </c>
      <c r="I2375" t="s">
        <v>5848</v>
      </c>
      <c r="J2375" t="s">
        <v>73</v>
      </c>
      <c r="K2375" t="s">
        <v>5849</v>
      </c>
      <c r="L2375" t="s">
        <v>5850</v>
      </c>
      <c r="M2375" t="s">
        <v>5851</v>
      </c>
      <c r="N2375" t="s">
        <v>85</v>
      </c>
      <c r="O2375" t="s">
        <v>85</v>
      </c>
      <c r="P2375">
        <v>18617.455099999999</v>
      </c>
      <c r="Q2375" t="s">
        <v>5852</v>
      </c>
      <c r="R2375" t="s">
        <v>75</v>
      </c>
      <c r="W2375" t="s">
        <v>10729</v>
      </c>
      <c r="X2375" t="s">
        <v>85</v>
      </c>
    </row>
    <row r="2376" spans="1:24">
      <c r="A2376" t="s">
        <v>5</v>
      </c>
      <c r="B2376" t="s">
        <v>12</v>
      </c>
      <c r="C2376" t="s">
        <v>77</v>
      </c>
      <c r="D2376" t="s">
        <v>117</v>
      </c>
      <c r="E2376" t="s">
        <v>4382</v>
      </c>
      <c r="F2376" s="54">
        <v>41627</v>
      </c>
      <c r="G2376" t="s">
        <v>119</v>
      </c>
      <c r="I2376" t="s">
        <v>5853</v>
      </c>
      <c r="J2376" t="s">
        <v>74</v>
      </c>
      <c r="K2376" t="s">
        <v>5854</v>
      </c>
      <c r="L2376" t="s">
        <v>776</v>
      </c>
      <c r="M2376" t="s">
        <v>777</v>
      </c>
      <c r="N2376" t="s">
        <v>85</v>
      </c>
      <c r="O2376" t="s">
        <v>213</v>
      </c>
      <c r="P2376">
        <v>17936.2605</v>
      </c>
      <c r="Q2376" t="s">
        <v>5855</v>
      </c>
      <c r="R2376" t="s">
        <v>75</v>
      </c>
      <c r="W2376" t="s">
        <v>10729</v>
      </c>
      <c r="X2376" t="s">
        <v>10739</v>
      </c>
    </row>
    <row r="2377" spans="1:24">
      <c r="A2377" t="s">
        <v>9</v>
      </c>
      <c r="B2377" t="s">
        <v>14</v>
      </c>
      <c r="C2377" t="s">
        <v>14</v>
      </c>
      <c r="D2377" t="s">
        <v>117</v>
      </c>
      <c r="E2377" t="s">
        <v>4382</v>
      </c>
      <c r="F2377" s="54">
        <v>41626</v>
      </c>
      <c r="G2377" t="s">
        <v>72</v>
      </c>
      <c r="H2377" t="s">
        <v>208</v>
      </c>
      <c r="I2377" t="s">
        <v>5856</v>
      </c>
      <c r="J2377" t="s">
        <v>132</v>
      </c>
      <c r="K2377" t="s">
        <v>5857</v>
      </c>
      <c r="L2377" t="s">
        <v>211</v>
      </c>
      <c r="M2377" t="s">
        <v>212</v>
      </c>
      <c r="N2377" t="s">
        <v>85</v>
      </c>
      <c r="O2377" t="s">
        <v>213</v>
      </c>
      <c r="P2377">
        <v>348.4</v>
      </c>
      <c r="Q2377" t="s">
        <v>5858</v>
      </c>
      <c r="R2377" t="s">
        <v>75</v>
      </c>
      <c r="S2377" t="s">
        <v>215</v>
      </c>
      <c r="T2377" t="s">
        <v>216</v>
      </c>
      <c r="U2377" t="s">
        <v>179</v>
      </c>
      <c r="V2377" t="s">
        <v>179</v>
      </c>
      <c r="W2377" t="s">
        <v>10729</v>
      </c>
      <c r="X2377" t="s">
        <v>10739</v>
      </c>
    </row>
    <row r="2378" spans="1:24">
      <c r="A2378" t="s">
        <v>5</v>
      </c>
      <c r="B2378" t="s">
        <v>11</v>
      </c>
      <c r="C2378" t="s">
        <v>1689</v>
      </c>
      <c r="D2378" t="s">
        <v>117</v>
      </c>
      <c r="E2378" t="s">
        <v>4382</v>
      </c>
      <c r="F2378" s="54">
        <v>41626</v>
      </c>
      <c r="G2378" t="s">
        <v>119</v>
      </c>
      <c r="I2378" t="s">
        <v>5859</v>
      </c>
      <c r="J2378" t="s">
        <v>74</v>
      </c>
      <c r="K2378" t="s">
        <v>5860</v>
      </c>
      <c r="L2378" t="s">
        <v>5861</v>
      </c>
      <c r="M2378" t="s">
        <v>5862</v>
      </c>
      <c r="N2378" t="s">
        <v>85</v>
      </c>
      <c r="O2378" t="s">
        <v>85</v>
      </c>
      <c r="P2378">
        <v>17962.3904</v>
      </c>
      <c r="Q2378" t="s">
        <v>5863</v>
      </c>
      <c r="R2378" t="s">
        <v>75</v>
      </c>
      <c r="W2378" t="s">
        <v>10729</v>
      </c>
      <c r="X2378" t="s">
        <v>85</v>
      </c>
    </row>
    <row r="2379" spans="1:24">
      <c r="A2379" t="s">
        <v>3</v>
      </c>
      <c r="B2379" t="s">
        <v>4</v>
      </c>
      <c r="C2379" t="s">
        <v>4</v>
      </c>
      <c r="D2379" t="s">
        <v>117</v>
      </c>
      <c r="E2379" t="s">
        <v>4382</v>
      </c>
      <c r="F2379" s="54">
        <v>41628</v>
      </c>
      <c r="G2379" t="s">
        <v>125</v>
      </c>
      <c r="I2379" t="s">
        <v>5864</v>
      </c>
      <c r="J2379" t="s">
        <v>73</v>
      </c>
      <c r="K2379" t="s">
        <v>5865</v>
      </c>
      <c r="L2379" t="s">
        <v>75</v>
      </c>
      <c r="M2379" t="s">
        <v>122</v>
      </c>
      <c r="N2379" t="s">
        <v>85</v>
      </c>
      <c r="O2379" t="s">
        <v>85</v>
      </c>
      <c r="P2379">
        <v>798079.75809999998</v>
      </c>
      <c r="Q2379" t="s">
        <v>5866</v>
      </c>
      <c r="R2379" t="s">
        <v>75</v>
      </c>
      <c r="W2379" t="s">
        <v>10731</v>
      </c>
      <c r="X2379" t="s">
        <v>10737</v>
      </c>
    </row>
    <row r="2380" spans="1:24">
      <c r="A2380" t="s">
        <v>9</v>
      </c>
      <c r="B2380" t="s">
        <v>14</v>
      </c>
      <c r="C2380" t="s">
        <v>14</v>
      </c>
      <c r="D2380" t="s">
        <v>117</v>
      </c>
      <c r="E2380" t="s">
        <v>4382</v>
      </c>
      <c r="F2380" s="54">
        <v>41626</v>
      </c>
      <c r="G2380" t="s">
        <v>72</v>
      </c>
      <c r="H2380" t="s">
        <v>208</v>
      </c>
      <c r="I2380" t="s">
        <v>5867</v>
      </c>
      <c r="J2380" t="s">
        <v>132</v>
      </c>
      <c r="K2380" t="s">
        <v>5868</v>
      </c>
      <c r="L2380" t="s">
        <v>211</v>
      </c>
      <c r="M2380" t="s">
        <v>212</v>
      </c>
      <c r="N2380" t="s">
        <v>85</v>
      </c>
      <c r="O2380" t="s">
        <v>213</v>
      </c>
      <c r="P2380">
        <v>348.4</v>
      </c>
      <c r="Q2380" t="s">
        <v>5869</v>
      </c>
      <c r="R2380" t="s">
        <v>75</v>
      </c>
      <c r="S2380" t="s">
        <v>215</v>
      </c>
      <c r="T2380" t="s">
        <v>216</v>
      </c>
      <c r="U2380" t="s">
        <v>179</v>
      </c>
      <c r="V2380" t="s">
        <v>179</v>
      </c>
      <c r="W2380" t="s">
        <v>10729</v>
      </c>
      <c r="X2380" t="s">
        <v>10739</v>
      </c>
    </row>
    <row r="2381" spans="1:24">
      <c r="A2381" t="s">
        <v>3</v>
      </c>
      <c r="B2381" t="s">
        <v>114</v>
      </c>
      <c r="C2381" t="s">
        <v>892</v>
      </c>
      <c r="D2381" t="s">
        <v>117</v>
      </c>
      <c r="E2381" t="s">
        <v>4382</v>
      </c>
      <c r="F2381" s="54">
        <v>41628</v>
      </c>
      <c r="G2381" t="s">
        <v>119</v>
      </c>
      <c r="I2381" t="s">
        <v>5870</v>
      </c>
      <c r="J2381" t="s">
        <v>73</v>
      </c>
      <c r="K2381" t="s">
        <v>5871</v>
      </c>
      <c r="L2381" t="s">
        <v>3472</v>
      </c>
      <c r="M2381" t="s">
        <v>3473</v>
      </c>
      <c r="N2381" t="s">
        <v>85</v>
      </c>
      <c r="O2381" t="s">
        <v>85</v>
      </c>
      <c r="P2381">
        <v>21064.06</v>
      </c>
      <c r="Q2381" t="s">
        <v>5872</v>
      </c>
      <c r="R2381" t="s">
        <v>75</v>
      </c>
      <c r="W2381" t="s">
        <v>10729</v>
      </c>
      <c r="X2381" t="s">
        <v>85</v>
      </c>
    </row>
    <row r="2382" spans="1:24">
      <c r="A2382" t="s">
        <v>3</v>
      </c>
      <c r="B2382" t="s">
        <v>114</v>
      </c>
      <c r="C2382" t="s">
        <v>892</v>
      </c>
      <c r="D2382" t="s">
        <v>117</v>
      </c>
      <c r="E2382" t="s">
        <v>4382</v>
      </c>
      <c r="F2382" s="54">
        <v>41628</v>
      </c>
      <c r="G2382" t="s">
        <v>119</v>
      </c>
      <c r="I2382" t="s">
        <v>5873</v>
      </c>
      <c r="J2382" t="s">
        <v>73</v>
      </c>
      <c r="K2382" t="s">
        <v>5874</v>
      </c>
      <c r="L2382" t="s">
        <v>3472</v>
      </c>
      <c r="M2382" t="s">
        <v>3473</v>
      </c>
      <c r="N2382" t="s">
        <v>85</v>
      </c>
      <c r="O2382" t="s">
        <v>85</v>
      </c>
      <c r="P2382">
        <v>-14515.5993</v>
      </c>
      <c r="Q2382" t="s">
        <v>5875</v>
      </c>
      <c r="R2382" t="s">
        <v>75</v>
      </c>
      <c r="W2382" t="s">
        <v>10729</v>
      </c>
      <c r="X2382" t="s">
        <v>85</v>
      </c>
    </row>
    <row r="2383" spans="1:24">
      <c r="A2383" t="s">
        <v>5</v>
      </c>
      <c r="B2383" t="s">
        <v>6</v>
      </c>
      <c r="C2383" t="s">
        <v>6</v>
      </c>
      <c r="D2383" t="s">
        <v>117</v>
      </c>
      <c r="E2383" t="s">
        <v>4382</v>
      </c>
      <c r="F2383" s="54">
        <v>41628</v>
      </c>
      <c r="G2383" t="s">
        <v>72</v>
      </c>
      <c r="H2383" t="s">
        <v>135</v>
      </c>
      <c r="I2383" t="s">
        <v>5876</v>
      </c>
      <c r="J2383" t="s">
        <v>74</v>
      </c>
      <c r="K2383" t="s">
        <v>5877</v>
      </c>
      <c r="L2383" t="s">
        <v>4388</v>
      </c>
      <c r="M2383" t="s">
        <v>4389</v>
      </c>
      <c r="N2383" t="s">
        <v>85</v>
      </c>
      <c r="O2383" t="s">
        <v>85</v>
      </c>
      <c r="P2383">
        <v>7254.3410000000003</v>
      </c>
      <c r="Q2383" t="s">
        <v>5878</v>
      </c>
      <c r="R2383" t="s">
        <v>75</v>
      </c>
      <c r="W2383" t="s">
        <v>10729</v>
      </c>
      <c r="X2383" t="s">
        <v>10737</v>
      </c>
    </row>
    <row r="2384" spans="1:24">
      <c r="A2384" t="s">
        <v>3</v>
      </c>
      <c r="B2384" t="s">
        <v>112</v>
      </c>
      <c r="C2384" t="s">
        <v>1204</v>
      </c>
      <c r="D2384" t="s">
        <v>117</v>
      </c>
      <c r="E2384" t="s">
        <v>4382</v>
      </c>
      <c r="F2384" s="54">
        <v>41627</v>
      </c>
      <c r="G2384" t="s">
        <v>72</v>
      </c>
      <c r="I2384" t="s">
        <v>5879</v>
      </c>
      <c r="J2384" t="s">
        <v>73</v>
      </c>
      <c r="K2384" t="s">
        <v>5880</v>
      </c>
      <c r="L2384" t="s">
        <v>5881</v>
      </c>
      <c r="M2384" t="s">
        <v>5882</v>
      </c>
      <c r="N2384" t="s">
        <v>85</v>
      </c>
      <c r="O2384" t="s">
        <v>85</v>
      </c>
      <c r="P2384">
        <v>83526.835300000006</v>
      </c>
      <c r="Q2384" t="s">
        <v>5883</v>
      </c>
      <c r="R2384" t="s">
        <v>75</v>
      </c>
      <c r="W2384" t="s">
        <v>10729</v>
      </c>
      <c r="X2384" t="s">
        <v>85</v>
      </c>
    </row>
    <row r="2385" spans="1:24">
      <c r="A2385" t="s">
        <v>3</v>
      </c>
      <c r="B2385" t="s">
        <v>112</v>
      </c>
      <c r="C2385" t="s">
        <v>269</v>
      </c>
      <c r="D2385" t="s">
        <v>117</v>
      </c>
      <c r="E2385" t="s">
        <v>4382</v>
      </c>
      <c r="F2385" s="54">
        <v>41619</v>
      </c>
      <c r="G2385" t="s">
        <v>72</v>
      </c>
      <c r="I2385" t="s">
        <v>5884</v>
      </c>
      <c r="J2385" t="s">
        <v>73</v>
      </c>
      <c r="K2385" t="s">
        <v>2421</v>
      </c>
      <c r="L2385" t="s">
        <v>2422</v>
      </c>
      <c r="M2385" t="s">
        <v>2423</v>
      </c>
      <c r="N2385" t="s">
        <v>85</v>
      </c>
      <c r="O2385" t="s">
        <v>85</v>
      </c>
      <c r="P2385">
        <v>-2172.6617000000001</v>
      </c>
      <c r="Q2385" t="s">
        <v>2424</v>
      </c>
      <c r="R2385" t="s">
        <v>75</v>
      </c>
      <c r="W2385" t="s">
        <v>10729</v>
      </c>
      <c r="X2385" t="s">
        <v>85</v>
      </c>
    </row>
    <row r="2386" spans="1:24">
      <c r="A2386" t="s">
        <v>5</v>
      </c>
      <c r="B2386" t="s">
        <v>6</v>
      </c>
      <c r="C2386" t="s">
        <v>6</v>
      </c>
      <c r="D2386" t="s">
        <v>117</v>
      </c>
      <c r="E2386" t="s">
        <v>4382</v>
      </c>
      <c r="F2386" s="54">
        <v>41619</v>
      </c>
      <c r="G2386" t="s">
        <v>72</v>
      </c>
      <c r="H2386" t="s">
        <v>386</v>
      </c>
      <c r="I2386" t="s">
        <v>5885</v>
      </c>
      <c r="J2386" t="s">
        <v>74</v>
      </c>
      <c r="K2386" t="s">
        <v>5886</v>
      </c>
      <c r="L2386" t="s">
        <v>2953</v>
      </c>
      <c r="M2386" t="s">
        <v>2954</v>
      </c>
      <c r="N2386" t="s">
        <v>85</v>
      </c>
      <c r="O2386" t="s">
        <v>213</v>
      </c>
      <c r="P2386">
        <v>90.765600000000006</v>
      </c>
      <c r="Q2386" t="s">
        <v>5887</v>
      </c>
      <c r="R2386" t="s">
        <v>75</v>
      </c>
      <c r="W2386" t="s">
        <v>10729</v>
      </c>
      <c r="X2386" t="s">
        <v>10739</v>
      </c>
    </row>
    <row r="2387" spans="1:24">
      <c r="A2387" t="s">
        <v>9</v>
      </c>
      <c r="B2387" t="s">
        <v>14</v>
      </c>
      <c r="C2387" t="s">
        <v>14</v>
      </c>
      <c r="D2387" t="s">
        <v>117</v>
      </c>
      <c r="E2387" t="s">
        <v>4382</v>
      </c>
      <c r="F2387" s="54">
        <v>41626</v>
      </c>
      <c r="G2387" t="s">
        <v>125</v>
      </c>
      <c r="H2387" t="s">
        <v>208</v>
      </c>
      <c r="I2387" t="s">
        <v>5888</v>
      </c>
      <c r="J2387" t="s">
        <v>132</v>
      </c>
      <c r="K2387" t="s">
        <v>5889</v>
      </c>
      <c r="L2387" t="s">
        <v>211</v>
      </c>
      <c r="M2387" t="s">
        <v>212</v>
      </c>
      <c r="N2387" t="s">
        <v>85</v>
      </c>
      <c r="O2387" t="s">
        <v>213</v>
      </c>
      <c r="P2387">
        <v>1247.8</v>
      </c>
      <c r="Q2387" t="s">
        <v>5890</v>
      </c>
      <c r="R2387" t="s">
        <v>75</v>
      </c>
      <c r="S2387" t="s">
        <v>215</v>
      </c>
      <c r="T2387" t="s">
        <v>216</v>
      </c>
      <c r="U2387" t="s">
        <v>179</v>
      </c>
      <c r="V2387" t="s">
        <v>179</v>
      </c>
      <c r="W2387" t="s">
        <v>10729</v>
      </c>
      <c r="X2387" t="s">
        <v>10739</v>
      </c>
    </row>
    <row r="2388" spans="1:24">
      <c r="A2388" t="s">
        <v>9</v>
      </c>
      <c r="B2388" t="s">
        <v>14</v>
      </c>
      <c r="C2388" t="s">
        <v>14</v>
      </c>
      <c r="D2388" t="s">
        <v>117</v>
      </c>
      <c r="E2388" t="s">
        <v>4382</v>
      </c>
      <c r="F2388" s="54">
        <v>41626</v>
      </c>
      <c r="G2388" t="s">
        <v>125</v>
      </c>
      <c r="H2388" t="s">
        <v>208</v>
      </c>
      <c r="I2388" t="s">
        <v>5856</v>
      </c>
      <c r="J2388" t="s">
        <v>132</v>
      </c>
      <c r="K2388" t="s">
        <v>5857</v>
      </c>
      <c r="L2388" t="s">
        <v>211</v>
      </c>
      <c r="M2388" t="s">
        <v>212</v>
      </c>
      <c r="N2388" t="s">
        <v>85</v>
      </c>
      <c r="O2388" t="s">
        <v>213</v>
      </c>
      <c r="P2388">
        <v>1247.8</v>
      </c>
      <c r="Q2388" t="s">
        <v>5858</v>
      </c>
      <c r="R2388" t="s">
        <v>75</v>
      </c>
      <c r="S2388" t="s">
        <v>215</v>
      </c>
      <c r="T2388" t="s">
        <v>216</v>
      </c>
      <c r="U2388" t="s">
        <v>179</v>
      </c>
      <c r="V2388" t="s">
        <v>179</v>
      </c>
      <c r="W2388" t="s">
        <v>10729</v>
      </c>
      <c r="X2388" t="s">
        <v>10739</v>
      </c>
    </row>
    <row r="2389" spans="1:24">
      <c r="A2389" t="s">
        <v>9</v>
      </c>
      <c r="B2389" t="s">
        <v>14</v>
      </c>
      <c r="C2389" t="s">
        <v>14</v>
      </c>
      <c r="D2389" t="s">
        <v>117</v>
      </c>
      <c r="E2389" t="s">
        <v>4382</v>
      </c>
      <c r="F2389" s="54">
        <v>41626</v>
      </c>
      <c r="G2389" t="s">
        <v>125</v>
      </c>
      <c r="H2389" t="s">
        <v>208</v>
      </c>
      <c r="I2389" t="s">
        <v>5891</v>
      </c>
      <c r="J2389" t="s">
        <v>132</v>
      </c>
      <c r="K2389" t="s">
        <v>5892</v>
      </c>
      <c r="L2389" t="s">
        <v>211</v>
      </c>
      <c r="M2389" t="s">
        <v>212</v>
      </c>
      <c r="N2389" t="s">
        <v>85</v>
      </c>
      <c r="O2389" t="s">
        <v>213</v>
      </c>
      <c r="P2389">
        <v>1247.8</v>
      </c>
      <c r="Q2389" t="s">
        <v>5893</v>
      </c>
      <c r="R2389" t="s">
        <v>75</v>
      </c>
      <c r="S2389" t="s">
        <v>215</v>
      </c>
      <c r="T2389" t="s">
        <v>216</v>
      </c>
      <c r="U2389" t="s">
        <v>179</v>
      </c>
      <c r="V2389" t="s">
        <v>179</v>
      </c>
      <c r="W2389" t="s">
        <v>10729</v>
      </c>
      <c r="X2389" t="s">
        <v>10739</v>
      </c>
    </row>
    <row r="2390" spans="1:24">
      <c r="A2390" t="s">
        <v>9</v>
      </c>
      <c r="B2390" t="s">
        <v>14</v>
      </c>
      <c r="C2390" t="s">
        <v>14</v>
      </c>
      <c r="D2390" t="s">
        <v>117</v>
      </c>
      <c r="E2390" t="s">
        <v>4382</v>
      </c>
      <c r="F2390" s="54">
        <v>41626</v>
      </c>
      <c r="G2390" t="s">
        <v>119</v>
      </c>
      <c r="I2390" t="s">
        <v>5894</v>
      </c>
      <c r="J2390" t="s">
        <v>132</v>
      </c>
      <c r="K2390" t="s">
        <v>5895</v>
      </c>
      <c r="L2390" t="s">
        <v>5896</v>
      </c>
      <c r="M2390" t="s">
        <v>5897</v>
      </c>
      <c r="N2390" t="s">
        <v>85</v>
      </c>
      <c r="O2390" t="s">
        <v>85</v>
      </c>
      <c r="P2390">
        <v>3543.1968999999999</v>
      </c>
      <c r="Q2390" t="s">
        <v>5898</v>
      </c>
      <c r="R2390" t="s">
        <v>75</v>
      </c>
      <c r="S2390" t="s">
        <v>155</v>
      </c>
      <c r="T2390" t="s">
        <v>379</v>
      </c>
      <c r="U2390" t="s">
        <v>321</v>
      </c>
      <c r="V2390" t="s">
        <v>321</v>
      </c>
      <c r="W2390" t="s">
        <v>10729</v>
      </c>
      <c r="X2390" t="s">
        <v>85</v>
      </c>
    </row>
    <row r="2391" spans="1:24">
      <c r="A2391" t="s">
        <v>9</v>
      </c>
      <c r="B2391" t="s">
        <v>14</v>
      </c>
      <c r="C2391" t="s">
        <v>14</v>
      </c>
      <c r="D2391" t="s">
        <v>117</v>
      </c>
      <c r="E2391" t="s">
        <v>4382</v>
      </c>
      <c r="F2391" s="54">
        <v>41626</v>
      </c>
      <c r="G2391" t="s">
        <v>72</v>
      </c>
      <c r="H2391" t="s">
        <v>208</v>
      </c>
      <c r="I2391" t="s">
        <v>5891</v>
      </c>
      <c r="J2391" t="s">
        <v>132</v>
      </c>
      <c r="K2391" t="s">
        <v>5892</v>
      </c>
      <c r="L2391" t="s">
        <v>211</v>
      </c>
      <c r="M2391" t="s">
        <v>212</v>
      </c>
      <c r="N2391" t="s">
        <v>85</v>
      </c>
      <c r="O2391" t="s">
        <v>213</v>
      </c>
      <c r="P2391">
        <v>348.4</v>
      </c>
      <c r="Q2391" t="s">
        <v>5893</v>
      </c>
      <c r="R2391" t="s">
        <v>75</v>
      </c>
      <c r="S2391" t="s">
        <v>215</v>
      </c>
      <c r="T2391" t="s">
        <v>216</v>
      </c>
      <c r="U2391" t="s">
        <v>179</v>
      </c>
      <c r="V2391" t="s">
        <v>179</v>
      </c>
      <c r="W2391" t="s">
        <v>10729</v>
      </c>
      <c r="X2391" t="s">
        <v>10739</v>
      </c>
    </row>
    <row r="2392" spans="1:24">
      <c r="A2392" t="s">
        <v>9</v>
      </c>
      <c r="B2392" t="s">
        <v>14</v>
      </c>
      <c r="C2392" t="s">
        <v>14</v>
      </c>
      <c r="D2392" t="s">
        <v>117</v>
      </c>
      <c r="E2392" t="s">
        <v>4382</v>
      </c>
      <c r="F2392" s="54">
        <v>41626</v>
      </c>
      <c r="G2392" t="s">
        <v>72</v>
      </c>
      <c r="H2392" t="s">
        <v>208</v>
      </c>
      <c r="I2392" t="s">
        <v>5888</v>
      </c>
      <c r="J2392" t="s">
        <v>132</v>
      </c>
      <c r="K2392" t="s">
        <v>5889</v>
      </c>
      <c r="L2392" t="s">
        <v>211</v>
      </c>
      <c r="M2392" t="s">
        <v>212</v>
      </c>
      <c r="N2392" t="s">
        <v>85</v>
      </c>
      <c r="O2392" t="s">
        <v>213</v>
      </c>
      <c r="P2392">
        <v>348.4</v>
      </c>
      <c r="Q2392" t="s">
        <v>5890</v>
      </c>
      <c r="R2392" t="s">
        <v>75</v>
      </c>
      <c r="S2392" t="s">
        <v>215</v>
      </c>
      <c r="T2392" t="s">
        <v>216</v>
      </c>
      <c r="U2392" t="s">
        <v>179</v>
      </c>
      <c r="V2392" t="s">
        <v>179</v>
      </c>
      <c r="W2392" t="s">
        <v>10729</v>
      </c>
      <c r="X2392" t="s">
        <v>10739</v>
      </c>
    </row>
    <row r="2393" spans="1:24">
      <c r="A2393" t="s">
        <v>9</v>
      </c>
      <c r="B2393" t="s">
        <v>14</v>
      </c>
      <c r="C2393" t="s">
        <v>14</v>
      </c>
      <c r="D2393" t="s">
        <v>117</v>
      </c>
      <c r="E2393" t="s">
        <v>4382</v>
      </c>
      <c r="F2393" s="54">
        <v>41626</v>
      </c>
      <c r="G2393" t="s">
        <v>72</v>
      </c>
      <c r="H2393" t="s">
        <v>2197</v>
      </c>
      <c r="I2393" t="s">
        <v>5899</v>
      </c>
      <c r="J2393" t="s">
        <v>132</v>
      </c>
      <c r="K2393" t="s">
        <v>5900</v>
      </c>
      <c r="L2393" t="s">
        <v>5901</v>
      </c>
      <c r="M2393" t="s">
        <v>5902</v>
      </c>
      <c r="N2393" t="s">
        <v>85</v>
      </c>
      <c r="O2393" t="s">
        <v>85</v>
      </c>
      <c r="P2393">
        <v>71680</v>
      </c>
      <c r="Q2393" t="s">
        <v>5903</v>
      </c>
      <c r="R2393" t="s">
        <v>75</v>
      </c>
      <c r="S2393" t="s">
        <v>170</v>
      </c>
      <c r="T2393" t="s">
        <v>187</v>
      </c>
      <c r="U2393" t="s">
        <v>202</v>
      </c>
      <c r="V2393" t="s">
        <v>202</v>
      </c>
      <c r="W2393" t="s">
        <v>10729</v>
      </c>
      <c r="X2393" t="s">
        <v>85</v>
      </c>
    </row>
    <row r="2394" spans="1:24">
      <c r="A2394" t="s">
        <v>9</v>
      </c>
      <c r="B2394" t="s">
        <v>14</v>
      </c>
      <c r="C2394" t="s">
        <v>14</v>
      </c>
      <c r="D2394" t="s">
        <v>117</v>
      </c>
      <c r="E2394" t="s">
        <v>4382</v>
      </c>
      <c r="F2394" s="54">
        <v>41626</v>
      </c>
      <c r="G2394" t="s">
        <v>72</v>
      </c>
      <c r="H2394" t="s">
        <v>208</v>
      </c>
      <c r="I2394" t="s">
        <v>5904</v>
      </c>
      <c r="J2394" t="s">
        <v>132</v>
      </c>
      <c r="K2394" t="s">
        <v>5905</v>
      </c>
      <c r="L2394" t="s">
        <v>211</v>
      </c>
      <c r="M2394" t="s">
        <v>212</v>
      </c>
      <c r="N2394" t="s">
        <v>85</v>
      </c>
      <c r="O2394" t="s">
        <v>213</v>
      </c>
      <c r="P2394">
        <v>174.2</v>
      </c>
      <c r="Q2394" t="s">
        <v>5906</v>
      </c>
      <c r="R2394" t="s">
        <v>75</v>
      </c>
      <c r="S2394" t="s">
        <v>215</v>
      </c>
      <c r="T2394" t="s">
        <v>216</v>
      </c>
      <c r="U2394" t="s">
        <v>179</v>
      </c>
      <c r="V2394" t="s">
        <v>179</v>
      </c>
      <c r="W2394" t="s">
        <v>10729</v>
      </c>
      <c r="X2394" t="s">
        <v>10739</v>
      </c>
    </row>
    <row r="2395" spans="1:24">
      <c r="A2395" t="s">
        <v>9</v>
      </c>
      <c r="B2395" t="s">
        <v>14</v>
      </c>
      <c r="C2395" t="s">
        <v>14</v>
      </c>
      <c r="D2395" t="s">
        <v>117</v>
      </c>
      <c r="E2395" t="s">
        <v>4382</v>
      </c>
      <c r="F2395" s="54">
        <v>41626</v>
      </c>
      <c r="G2395" t="s">
        <v>125</v>
      </c>
      <c r="H2395" t="s">
        <v>208</v>
      </c>
      <c r="I2395" t="s">
        <v>5904</v>
      </c>
      <c r="J2395" t="s">
        <v>132</v>
      </c>
      <c r="K2395" t="s">
        <v>5905</v>
      </c>
      <c r="L2395" t="s">
        <v>211</v>
      </c>
      <c r="M2395" t="s">
        <v>212</v>
      </c>
      <c r="N2395" t="s">
        <v>85</v>
      </c>
      <c r="O2395" t="s">
        <v>213</v>
      </c>
      <c r="P2395">
        <v>623.9</v>
      </c>
      <c r="Q2395" t="s">
        <v>5906</v>
      </c>
      <c r="R2395" t="s">
        <v>75</v>
      </c>
      <c r="S2395" t="s">
        <v>215</v>
      </c>
      <c r="T2395" t="s">
        <v>216</v>
      </c>
      <c r="U2395" t="s">
        <v>179</v>
      </c>
      <c r="V2395" t="s">
        <v>179</v>
      </c>
      <c r="W2395" t="s">
        <v>10729</v>
      </c>
      <c r="X2395" t="s">
        <v>10739</v>
      </c>
    </row>
    <row r="2396" spans="1:24">
      <c r="A2396" t="s">
        <v>9</v>
      </c>
      <c r="B2396" t="s">
        <v>14</v>
      </c>
      <c r="C2396" t="s">
        <v>14</v>
      </c>
      <c r="D2396" t="s">
        <v>117</v>
      </c>
      <c r="E2396" t="s">
        <v>4382</v>
      </c>
      <c r="F2396" s="54">
        <v>41626</v>
      </c>
      <c r="G2396" t="s">
        <v>119</v>
      </c>
      <c r="H2396" t="s">
        <v>1276</v>
      </c>
      <c r="I2396" t="s">
        <v>5907</v>
      </c>
      <c r="J2396" t="s">
        <v>132</v>
      </c>
      <c r="K2396" t="s">
        <v>5908</v>
      </c>
      <c r="L2396" t="s">
        <v>1279</v>
      </c>
      <c r="M2396" t="s">
        <v>1280</v>
      </c>
      <c r="N2396" t="s">
        <v>85</v>
      </c>
      <c r="O2396" t="s">
        <v>213</v>
      </c>
      <c r="P2396">
        <v>9600</v>
      </c>
      <c r="Q2396" t="s">
        <v>5909</v>
      </c>
      <c r="R2396" t="s">
        <v>75</v>
      </c>
      <c r="S2396" t="s">
        <v>215</v>
      </c>
      <c r="T2396" t="s">
        <v>661</v>
      </c>
      <c r="U2396" t="s">
        <v>179</v>
      </c>
      <c r="V2396" t="s">
        <v>179</v>
      </c>
      <c r="W2396" t="s">
        <v>10729</v>
      </c>
      <c r="X2396" t="s">
        <v>10739</v>
      </c>
    </row>
    <row r="2397" spans="1:24">
      <c r="A2397" t="s">
        <v>3</v>
      </c>
      <c r="B2397" t="s">
        <v>113</v>
      </c>
      <c r="C2397" t="s">
        <v>3544</v>
      </c>
      <c r="D2397" t="s">
        <v>117</v>
      </c>
      <c r="E2397" t="s">
        <v>4382</v>
      </c>
      <c r="F2397" s="54">
        <v>41627</v>
      </c>
      <c r="G2397" t="s">
        <v>290</v>
      </c>
      <c r="I2397" t="s">
        <v>5910</v>
      </c>
      <c r="J2397" t="s">
        <v>73</v>
      </c>
      <c r="K2397" t="s">
        <v>5911</v>
      </c>
      <c r="L2397" t="s">
        <v>3547</v>
      </c>
      <c r="M2397" t="s">
        <v>3548</v>
      </c>
      <c r="N2397" t="s">
        <v>85</v>
      </c>
      <c r="O2397" t="s">
        <v>85</v>
      </c>
      <c r="P2397">
        <v>16608</v>
      </c>
      <c r="Q2397" t="s">
        <v>5912</v>
      </c>
      <c r="R2397" t="s">
        <v>75</v>
      </c>
      <c r="W2397" t="s">
        <v>10729</v>
      </c>
      <c r="X2397" t="s">
        <v>85</v>
      </c>
    </row>
    <row r="2398" spans="1:24">
      <c r="A2398" t="s">
        <v>9</v>
      </c>
      <c r="B2398" t="s">
        <v>14</v>
      </c>
      <c r="C2398" t="s">
        <v>14</v>
      </c>
      <c r="D2398" t="s">
        <v>117</v>
      </c>
      <c r="E2398" t="s">
        <v>4382</v>
      </c>
      <c r="F2398" s="54">
        <v>41620</v>
      </c>
      <c r="G2398" t="s">
        <v>72</v>
      </c>
      <c r="H2398" t="s">
        <v>358</v>
      </c>
      <c r="I2398" t="s">
        <v>5913</v>
      </c>
      <c r="J2398" t="s">
        <v>132</v>
      </c>
      <c r="K2398" t="s">
        <v>5914</v>
      </c>
      <c r="L2398" t="s">
        <v>361</v>
      </c>
      <c r="M2398" t="s">
        <v>362</v>
      </c>
      <c r="N2398" t="s">
        <v>213</v>
      </c>
      <c r="O2398" t="s">
        <v>85</v>
      </c>
      <c r="P2398">
        <v>188.1</v>
      </c>
      <c r="Q2398" t="s">
        <v>5915</v>
      </c>
      <c r="R2398" t="s">
        <v>75</v>
      </c>
      <c r="S2398" t="s">
        <v>155</v>
      </c>
      <c r="T2398" t="s">
        <v>156</v>
      </c>
      <c r="U2398" t="s">
        <v>179</v>
      </c>
      <c r="V2398" t="s">
        <v>364</v>
      </c>
      <c r="W2398" t="s">
        <v>10729</v>
      </c>
      <c r="X2398" t="s">
        <v>10737</v>
      </c>
    </row>
    <row r="2399" spans="1:24">
      <c r="A2399" t="s">
        <v>9</v>
      </c>
      <c r="B2399" t="s">
        <v>14</v>
      </c>
      <c r="C2399" t="s">
        <v>14</v>
      </c>
      <c r="D2399" t="s">
        <v>117</v>
      </c>
      <c r="E2399" t="s">
        <v>4382</v>
      </c>
      <c r="F2399" s="54">
        <v>41620</v>
      </c>
      <c r="G2399" t="s">
        <v>72</v>
      </c>
      <c r="H2399" t="s">
        <v>358</v>
      </c>
      <c r="I2399" t="s">
        <v>5916</v>
      </c>
      <c r="J2399" t="s">
        <v>132</v>
      </c>
      <c r="K2399" t="s">
        <v>5917</v>
      </c>
      <c r="L2399" t="s">
        <v>361</v>
      </c>
      <c r="M2399" t="s">
        <v>362</v>
      </c>
      <c r="N2399" t="s">
        <v>213</v>
      </c>
      <c r="O2399" t="s">
        <v>85</v>
      </c>
      <c r="P2399">
        <v>2190.65</v>
      </c>
      <c r="Q2399" t="s">
        <v>5918</v>
      </c>
      <c r="R2399" t="s">
        <v>75</v>
      </c>
      <c r="S2399" t="s">
        <v>155</v>
      </c>
      <c r="T2399" t="s">
        <v>156</v>
      </c>
      <c r="U2399" t="s">
        <v>179</v>
      </c>
      <c r="V2399" t="s">
        <v>364</v>
      </c>
      <c r="W2399" t="s">
        <v>10729</v>
      </c>
      <c r="X2399" t="s">
        <v>10737</v>
      </c>
    </row>
    <row r="2400" spans="1:24">
      <c r="A2400" t="s">
        <v>5</v>
      </c>
      <c r="B2400" t="s">
        <v>6</v>
      </c>
      <c r="C2400" t="s">
        <v>6</v>
      </c>
      <c r="D2400" t="s">
        <v>117</v>
      </c>
      <c r="E2400" t="s">
        <v>4382</v>
      </c>
      <c r="F2400" s="54">
        <v>41626</v>
      </c>
      <c r="G2400" t="s">
        <v>72</v>
      </c>
      <c r="H2400" t="s">
        <v>141</v>
      </c>
      <c r="I2400" t="s">
        <v>5919</v>
      </c>
      <c r="J2400" t="s">
        <v>74</v>
      </c>
      <c r="K2400" t="s">
        <v>5920</v>
      </c>
      <c r="L2400" t="s">
        <v>4120</v>
      </c>
      <c r="M2400" t="s">
        <v>4121</v>
      </c>
      <c r="N2400" t="s">
        <v>85</v>
      </c>
      <c r="O2400" t="s">
        <v>85</v>
      </c>
      <c r="P2400">
        <v>3622.7309</v>
      </c>
      <c r="Q2400" t="s">
        <v>5921</v>
      </c>
      <c r="R2400" t="s">
        <v>75</v>
      </c>
      <c r="W2400" t="s">
        <v>10729</v>
      </c>
      <c r="X2400" t="s">
        <v>85</v>
      </c>
    </row>
    <row r="2401" spans="1:24">
      <c r="A2401" t="s">
        <v>5</v>
      </c>
      <c r="B2401" t="s">
        <v>6</v>
      </c>
      <c r="C2401" t="s">
        <v>6</v>
      </c>
      <c r="D2401" t="s">
        <v>117</v>
      </c>
      <c r="E2401" t="s">
        <v>4382</v>
      </c>
      <c r="F2401" s="54">
        <v>41626</v>
      </c>
      <c r="G2401" t="s">
        <v>72</v>
      </c>
      <c r="H2401" t="s">
        <v>141</v>
      </c>
      <c r="I2401" t="s">
        <v>5922</v>
      </c>
      <c r="J2401" t="s">
        <v>74</v>
      </c>
      <c r="K2401" t="s">
        <v>5920</v>
      </c>
      <c r="L2401" t="s">
        <v>4120</v>
      </c>
      <c r="M2401" t="s">
        <v>4121</v>
      </c>
      <c r="N2401" t="s">
        <v>85</v>
      </c>
      <c r="O2401" t="s">
        <v>85</v>
      </c>
      <c r="P2401">
        <v>1811.3653999999999</v>
      </c>
      <c r="Q2401" t="s">
        <v>5921</v>
      </c>
      <c r="R2401" t="s">
        <v>75</v>
      </c>
      <c r="W2401" t="s">
        <v>10729</v>
      </c>
      <c r="X2401" t="s">
        <v>85</v>
      </c>
    </row>
    <row r="2402" spans="1:24">
      <c r="A2402" t="s">
        <v>5</v>
      </c>
      <c r="B2402" t="s">
        <v>6</v>
      </c>
      <c r="C2402" t="s">
        <v>6</v>
      </c>
      <c r="D2402" t="s">
        <v>117</v>
      </c>
      <c r="E2402" t="s">
        <v>4382</v>
      </c>
      <c r="F2402" s="54">
        <v>41626</v>
      </c>
      <c r="G2402" t="s">
        <v>72</v>
      </c>
      <c r="I2402" t="s">
        <v>5923</v>
      </c>
      <c r="J2402" t="s">
        <v>74</v>
      </c>
      <c r="K2402" t="s">
        <v>5924</v>
      </c>
      <c r="L2402" t="s">
        <v>352</v>
      </c>
      <c r="M2402" t="s">
        <v>353</v>
      </c>
      <c r="N2402" t="s">
        <v>85</v>
      </c>
      <c r="O2402" t="s">
        <v>85</v>
      </c>
      <c r="P2402">
        <v>2647.1981000000001</v>
      </c>
      <c r="Q2402" t="s">
        <v>5925</v>
      </c>
      <c r="R2402" t="s">
        <v>75</v>
      </c>
      <c r="W2402" t="s">
        <v>10729</v>
      </c>
      <c r="X2402" t="s">
        <v>85</v>
      </c>
    </row>
    <row r="2403" spans="1:24">
      <c r="A2403" t="s">
        <v>5</v>
      </c>
      <c r="B2403" t="s">
        <v>6</v>
      </c>
      <c r="C2403" t="s">
        <v>6</v>
      </c>
      <c r="D2403" t="s">
        <v>117</v>
      </c>
      <c r="E2403" t="s">
        <v>4382</v>
      </c>
      <c r="F2403" s="54">
        <v>41626</v>
      </c>
      <c r="G2403" t="s">
        <v>72</v>
      </c>
      <c r="I2403" t="s">
        <v>5926</v>
      </c>
      <c r="J2403" t="s">
        <v>74</v>
      </c>
      <c r="K2403" t="s">
        <v>5927</v>
      </c>
      <c r="L2403" t="s">
        <v>478</v>
      </c>
      <c r="M2403" t="s">
        <v>479</v>
      </c>
      <c r="N2403" t="s">
        <v>85</v>
      </c>
      <c r="O2403" t="s">
        <v>85</v>
      </c>
      <c r="P2403">
        <v>9157.4585999999999</v>
      </c>
      <c r="Q2403" t="s">
        <v>5928</v>
      </c>
      <c r="R2403" t="s">
        <v>75</v>
      </c>
      <c r="W2403" t="s">
        <v>10729</v>
      </c>
      <c r="X2403" t="s">
        <v>85</v>
      </c>
    </row>
    <row r="2404" spans="1:24">
      <c r="A2404" t="s">
        <v>9</v>
      </c>
      <c r="B2404" t="s">
        <v>14</v>
      </c>
      <c r="C2404" t="s">
        <v>14</v>
      </c>
      <c r="D2404" t="s">
        <v>117</v>
      </c>
      <c r="E2404" t="s">
        <v>4382</v>
      </c>
      <c r="F2404" s="54">
        <v>41614</v>
      </c>
      <c r="G2404" t="s">
        <v>125</v>
      </c>
      <c r="H2404" t="s">
        <v>1850</v>
      </c>
      <c r="I2404" t="s">
        <v>5929</v>
      </c>
      <c r="J2404" t="s">
        <v>132</v>
      </c>
      <c r="K2404" t="s">
        <v>5930</v>
      </c>
      <c r="L2404" t="s">
        <v>1853</v>
      </c>
      <c r="M2404" t="s">
        <v>1854</v>
      </c>
      <c r="N2404" t="s">
        <v>85</v>
      </c>
      <c r="O2404" t="s">
        <v>85</v>
      </c>
      <c r="P2404">
        <v>19314.240000000002</v>
      </c>
      <c r="Q2404" t="s">
        <v>5931</v>
      </c>
      <c r="R2404" t="s">
        <v>75</v>
      </c>
      <c r="S2404" t="s">
        <v>155</v>
      </c>
      <c r="T2404" t="s">
        <v>156</v>
      </c>
      <c r="U2404" t="s">
        <v>450</v>
      </c>
      <c r="V2404" t="s">
        <v>1857</v>
      </c>
      <c r="W2404" t="s">
        <v>10729</v>
      </c>
      <c r="X2404" t="s">
        <v>85</v>
      </c>
    </row>
    <row r="2405" spans="1:24">
      <c r="A2405" t="s">
        <v>3</v>
      </c>
      <c r="B2405" t="s">
        <v>112</v>
      </c>
      <c r="C2405" t="s">
        <v>1204</v>
      </c>
      <c r="D2405" t="s">
        <v>117</v>
      </c>
      <c r="E2405" t="s">
        <v>4382</v>
      </c>
      <c r="F2405" s="54">
        <v>41612</v>
      </c>
      <c r="G2405" t="s">
        <v>72</v>
      </c>
      <c r="H2405" t="s">
        <v>1314</v>
      </c>
      <c r="I2405" t="s">
        <v>4711</v>
      </c>
      <c r="J2405" t="s">
        <v>73</v>
      </c>
      <c r="K2405" t="s">
        <v>4712</v>
      </c>
      <c r="L2405" t="s">
        <v>4713</v>
      </c>
      <c r="M2405" t="s">
        <v>4714</v>
      </c>
      <c r="N2405" t="s">
        <v>85</v>
      </c>
      <c r="O2405" t="s">
        <v>85</v>
      </c>
      <c r="P2405">
        <v>16795.812900000001</v>
      </c>
      <c r="Q2405" t="s">
        <v>4715</v>
      </c>
      <c r="R2405" t="s">
        <v>75</v>
      </c>
      <c r="W2405" t="s">
        <v>10729</v>
      </c>
      <c r="X2405" t="s">
        <v>85</v>
      </c>
    </row>
    <row r="2406" spans="1:24">
      <c r="A2406" t="s">
        <v>3</v>
      </c>
      <c r="B2406" t="s">
        <v>8</v>
      </c>
      <c r="C2406" t="s">
        <v>730</v>
      </c>
      <c r="D2406" t="s">
        <v>117</v>
      </c>
      <c r="E2406" t="s">
        <v>4382</v>
      </c>
      <c r="F2406" s="54">
        <v>41612</v>
      </c>
      <c r="G2406" t="s">
        <v>119</v>
      </c>
      <c r="I2406" t="s">
        <v>4716</v>
      </c>
      <c r="J2406" t="s">
        <v>73</v>
      </c>
      <c r="K2406" t="s">
        <v>4717</v>
      </c>
      <c r="L2406" t="s">
        <v>4718</v>
      </c>
      <c r="M2406" t="s">
        <v>4719</v>
      </c>
      <c r="N2406" t="s">
        <v>85</v>
      </c>
      <c r="O2406" t="s">
        <v>85</v>
      </c>
      <c r="P2406">
        <v>364.68209999999999</v>
      </c>
      <c r="Q2406" t="s">
        <v>4720</v>
      </c>
      <c r="R2406" t="s">
        <v>75</v>
      </c>
      <c r="W2406" t="s">
        <v>10729</v>
      </c>
      <c r="X2406" t="s">
        <v>85</v>
      </c>
    </row>
    <row r="2407" spans="1:24">
      <c r="A2407" t="s">
        <v>9</v>
      </c>
      <c r="B2407" t="s">
        <v>15</v>
      </c>
      <c r="C2407" t="s">
        <v>15</v>
      </c>
      <c r="D2407" t="s">
        <v>117</v>
      </c>
      <c r="E2407" t="s">
        <v>4382</v>
      </c>
      <c r="F2407" s="54">
        <v>41612</v>
      </c>
      <c r="G2407" t="s">
        <v>119</v>
      </c>
      <c r="I2407" t="s">
        <v>4708</v>
      </c>
      <c r="J2407" t="s">
        <v>132</v>
      </c>
      <c r="K2407" t="s">
        <v>4709</v>
      </c>
      <c r="L2407" t="s">
        <v>4705</v>
      </c>
      <c r="M2407" t="s">
        <v>4706</v>
      </c>
      <c r="N2407" t="s">
        <v>85</v>
      </c>
      <c r="O2407" t="s">
        <v>85</v>
      </c>
      <c r="P2407">
        <v>188267.00659999999</v>
      </c>
      <c r="Q2407" t="s">
        <v>4710</v>
      </c>
      <c r="R2407" t="s">
        <v>75</v>
      </c>
      <c r="W2407" t="s">
        <v>10730</v>
      </c>
      <c r="X2407" t="s">
        <v>85</v>
      </c>
    </row>
    <row r="2408" spans="1:24">
      <c r="A2408" t="s">
        <v>9</v>
      </c>
      <c r="B2408" t="s">
        <v>15</v>
      </c>
      <c r="C2408" t="s">
        <v>15</v>
      </c>
      <c r="D2408" t="s">
        <v>117</v>
      </c>
      <c r="E2408" t="s">
        <v>4382</v>
      </c>
      <c r="F2408" s="54">
        <v>41612</v>
      </c>
      <c r="G2408" t="s">
        <v>290</v>
      </c>
      <c r="I2408" t="s">
        <v>4703</v>
      </c>
      <c r="J2408" t="s">
        <v>132</v>
      </c>
      <c r="K2408" t="s">
        <v>4704</v>
      </c>
      <c r="L2408" t="s">
        <v>4705</v>
      </c>
      <c r="M2408" t="s">
        <v>4706</v>
      </c>
      <c r="N2408" t="s">
        <v>85</v>
      </c>
      <c r="O2408" t="s">
        <v>85</v>
      </c>
      <c r="P2408">
        <v>6481.5864000000001</v>
      </c>
      <c r="Q2408" t="s">
        <v>4707</v>
      </c>
      <c r="R2408" t="s">
        <v>75</v>
      </c>
      <c r="W2408" t="s">
        <v>10729</v>
      </c>
      <c r="X2408" t="s">
        <v>85</v>
      </c>
    </row>
    <row r="2409" spans="1:24">
      <c r="A2409" t="s">
        <v>9</v>
      </c>
      <c r="B2409" t="s">
        <v>15</v>
      </c>
      <c r="C2409" t="s">
        <v>15</v>
      </c>
      <c r="D2409" t="s">
        <v>117</v>
      </c>
      <c r="E2409" t="s">
        <v>4382</v>
      </c>
      <c r="F2409" s="54">
        <v>41612</v>
      </c>
      <c r="G2409" t="s">
        <v>119</v>
      </c>
      <c r="I2409" t="s">
        <v>4698</v>
      </c>
      <c r="J2409" t="s">
        <v>132</v>
      </c>
      <c r="K2409" t="s">
        <v>4699</v>
      </c>
      <c r="L2409" t="s">
        <v>4700</v>
      </c>
      <c r="M2409" t="s">
        <v>4701</v>
      </c>
      <c r="N2409" t="s">
        <v>85</v>
      </c>
      <c r="O2409" t="s">
        <v>85</v>
      </c>
      <c r="P2409">
        <v>14542.020699999999</v>
      </c>
      <c r="Q2409" t="s">
        <v>4702</v>
      </c>
      <c r="R2409" t="s">
        <v>75</v>
      </c>
      <c r="W2409" t="s">
        <v>10729</v>
      </c>
      <c r="X2409" t="s">
        <v>85</v>
      </c>
    </row>
    <row r="2410" spans="1:24">
      <c r="A2410" t="s">
        <v>9</v>
      </c>
      <c r="B2410" t="s">
        <v>14</v>
      </c>
      <c r="C2410" t="s">
        <v>14</v>
      </c>
      <c r="D2410" t="s">
        <v>117</v>
      </c>
      <c r="E2410" t="s">
        <v>4382</v>
      </c>
      <c r="F2410" s="54">
        <v>41611</v>
      </c>
      <c r="G2410" t="s">
        <v>125</v>
      </c>
      <c r="I2410" t="s">
        <v>4688</v>
      </c>
      <c r="J2410" t="s">
        <v>132</v>
      </c>
      <c r="K2410" t="s">
        <v>4686</v>
      </c>
      <c r="L2410" t="s">
        <v>2003</v>
      </c>
      <c r="M2410" t="s">
        <v>2004</v>
      </c>
      <c r="N2410" t="s">
        <v>85</v>
      </c>
      <c r="O2410" t="s">
        <v>85</v>
      </c>
      <c r="P2410">
        <v>-251.28</v>
      </c>
      <c r="Q2410" t="s">
        <v>4687</v>
      </c>
      <c r="R2410" t="s">
        <v>75</v>
      </c>
      <c r="S2410" t="s">
        <v>155</v>
      </c>
      <c r="T2410" t="s">
        <v>449</v>
      </c>
      <c r="U2410" t="s">
        <v>179</v>
      </c>
      <c r="V2410" t="s">
        <v>180</v>
      </c>
      <c r="W2410" t="s">
        <v>10729</v>
      </c>
      <c r="X2410" t="s">
        <v>85</v>
      </c>
    </row>
    <row r="2411" spans="1:24">
      <c r="A2411" t="s">
        <v>9</v>
      </c>
      <c r="B2411" t="s">
        <v>14</v>
      </c>
      <c r="C2411" t="s">
        <v>14</v>
      </c>
      <c r="D2411" t="s">
        <v>117</v>
      </c>
      <c r="E2411" t="s">
        <v>4382</v>
      </c>
      <c r="F2411" s="54">
        <v>41611</v>
      </c>
      <c r="G2411" t="s">
        <v>125</v>
      </c>
      <c r="I2411" t="s">
        <v>4685</v>
      </c>
      <c r="J2411" t="s">
        <v>132</v>
      </c>
      <c r="K2411" t="s">
        <v>4686</v>
      </c>
      <c r="L2411" t="s">
        <v>2003</v>
      </c>
      <c r="M2411" t="s">
        <v>2004</v>
      </c>
      <c r="N2411" t="s">
        <v>85</v>
      </c>
      <c r="O2411" t="s">
        <v>85</v>
      </c>
      <c r="P2411">
        <v>251.28</v>
      </c>
      <c r="Q2411" t="s">
        <v>4687</v>
      </c>
      <c r="R2411" t="s">
        <v>75</v>
      </c>
      <c r="S2411" t="s">
        <v>155</v>
      </c>
      <c r="T2411" t="s">
        <v>449</v>
      </c>
      <c r="U2411" t="s">
        <v>179</v>
      </c>
      <c r="V2411" t="s">
        <v>180</v>
      </c>
      <c r="W2411" t="s">
        <v>10731</v>
      </c>
      <c r="X2411" t="s">
        <v>85</v>
      </c>
    </row>
    <row r="2412" spans="1:24">
      <c r="A2412" t="s">
        <v>9</v>
      </c>
      <c r="B2412" t="s">
        <v>14</v>
      </c>
      <c r="C2412" t="s">
        <v>14</v>
      </c>
      <c r="D2412" t="s">
        <v>117</v>
      </c>
      <c r="E2412" t="s">
        <v>4382</v>
      </c>
      <c r="F2412" s="54">
        <v>41611</v>
      </c>
      <c r="G2412" t="s">
        <v>290</v>
      </c>
      <c r="I2412" t="s">
        <v>4689</v>
      </c>
      <c r="J2412" t="s">
        <v>132</v>
      </c>
      <c r="K2412" t="s">
        <v>4690</v>
      </c>
      <c r="L2412" t="s">
        <v>5932</v>
      </c>
      <c r="M2412" t="s">
        <v>5933</v>
      </c>
      <c r="N2412" t="s">
        <v>85</v>
      </c>
      <c r="O2412" t="s">
        <v>85</v>
      </c>
      <c r="P2412">
        <v>6268</v>
      </c>
      <c r="Q2412" t="s">
        <v>4691</v>
      </c>
      <c r="R2412" t="s">
        <v>75</v>
      </c>
      <c r="S2412" t="s">
        <v>155</v>
      </c>
      <c r="T2412" t="s">
        <v>201</v>
      </c>
      <c r="U2412" t="s">
        <v>157</v>
      </c>
      <c r="V2412" t="s">
        <v>157</v>
      </c>
      <c r="W2412" t="s">
        <v>10729</v>
      </c>
      <c r="X2412" t="s">
        <v>85</v>
      </c>
    </row>
    <row r="2413" spans="1:24">
      <c r="A2413" t="s">
        <v>9</v>
      </c>
      <c r="B2413" t="s">
        <v>14</v>
      </c>
      <c r="C2413" t="s">
        <v>14</v>
      </c>
      <c r="D2413" t="s">
        <v>117</v>
      </c>
      <c r="E2413" t="s">
        <v>4382</v>
      </c>
      <c r="F2413" s="54">
        <v>41611</v>
      </c>
      <c r="G2413" t="s">
        <v>72</v>
      </c>
      <c r="H2413" t="s">
        <v>1227</v>
      </c>
      <c r="I2413" t="s">
        <v>4667</v>
      </c>
      <c r="J2413" t="s">
        <v>132</v>
      </c>
      <c r="K2413" t="s">
        <v>4668</v>
      </c>
      <c r="L2413" t="s">
        <v>4669</v>
      </c>
      <c r="M2413" t="s">
        <v>4670</v>
      </c>
      <c r="N2413" t="s">
        <v>85</v>
      </c>
      <c r="O2413" t="s">
        <v>85</v>
      </c>
      <c r="P2413">
        <v>143447.15</v>
      </c>
      <c r="Q2413" t="s">
        <v>4671</v>
      </c>
      <c r="R2413" t="s">
        <v>75</v>
      </c>
      <c r="S2413" t="s">
        <v>170</v>
      </c>
      <c r="T2413" t="s">
        <v>436</v>
      </c>
      <c r="U2413" t="s">
        <v>157</v>
      </c>
      <c r="V2413" t="s">
        <v>157</v>
      </c>
      <c r="W2413" t="s">
        <v>10730</v>
      </c>
      <c r="X2413" t="s">
        <v>85</v>
      </c>
    </row>
    <row r="2414" spans="1:24">
      <c r="A2414" t="s">
        <v>9</v>
      </c>
      <c r="B2414" t="s">
        <v>14</v>
      </c>
      <c r="C2414" t="s">
        <v>14</v>
      </c>
      <c r="D2414" t="s">
        <v>117</v>
      </c>
      <c r="E2414" t="s">
        <v>4382</v>
      </c>
      <c r="F2414" s="54">
        <v>41611</v>
      </c>
      <c r="G2414" t="s">
        <v>72</v>
      </c>
      <c r="H2414" t="s">
        <v>280</v>
      </c>
      <c r="I2414" t="s">
        <v>4675</v>
      </c>
      <c r="J2414" t="s">
        <v>132</v>
      </c>
      <c r="K2414" t="s">
        <v>4676</v>
      </c>
      <c r="L2414" t="s">
        <v>4677</v>
      </c>
      <c r="M2414" t="s">
        <v>4678</v>
      </c>
      <c r="N2414" t="s">
        <v>85</v>
      </c>
      <c r="O2414" t="s">
        <v>85</v>
      </c>
      <c r="P2414">
        <v>162812.07999999999</v>
      </c>
      <c r="Q2414" t="s">
        <v>4679</v>
      </c>
      <c r="R2414" t="s">
        <v>75</v>
      </c>
      <c r="S2414" t="s">
        <v>155</v>
      </c>
      <c r="T2414" t="s">
        <v>286</v>
      </c>
      <c r="U2414" t="s">
        <v>179</v>
      </c>
      <c r="V2414" t="s">
        <v>180</v>
      </c>
      <c r="W2414" t="s">
        <v>10730</v>
      </c>
      <c r="X2414" t="s">
        <v>85</v>
      </c>
    </row>
    <row r="2415" spans="1:24">
      <c r="A2415" t="s">
        <v>9</v>
      </c>
      <c r="B2415" t="s">
        <v>14</v>
      </c>
      <c r="C2415" t="s">
        <v>14</v>
      </c>
      <c r="D2415" t="s">
        <v>117</v>
      </c>
      <c r="E2415" t="s">
        <v>4382</v>
      </c>
      <c r="F2415" s="54">
        <v>41611</v>
      </c>
      <c r="G2415" t="s">
        <v>119</v>
      </c>
      <c r="I2415" t="s">
        <v>4672</v>
      </c>
      <c r="J2415" t="s">
        <v>132</v>
      </c>
      <c r="K2415" t="s">
        <v>4673</v>
      </c>
      <c r="L2415" t="s">
        <v>5934</v>
      </c>
      <c r="M2415" t="s">
        <v>5935</v>
      </c>
      <c r="N2415" t="s">
        <v>85</v>
      </c>
      <c r="O2415" t="s">
        <v>85</v>
      </c>
      <c r="P2415">
        <v>12400.0056</v>
      </c>
      <c r="Q2415" t="s">
        <v>4674</v>
      </c>
      <c r="R2415" t="s">
        <v>75</v>
      </c>
      <c r="S2415" t="s">
        <v>170</v>
      </c>
      <c r="T2415" t="s">
        <v>171</v>
      </c>
      <c r="U2415" t="s">
        <v>157</v>
      </c>
      <c r="V2415" t="s">
        <v>157</v>
      </c>
      <c r="W2415" t="s">
        <v>10729</v>
      </c>
      <c r="X2415" t="s">
        <v>85</v>
      </c>
    </row>
    <row r="2416" spans="1:24">
      <c r="A2416" t="s">
        <v>9</v>
      </c>
      <c r="B2416" t="s">
        <v>14</v>
      </c>
      <c r="C2416" t="s">
        <v>14</v>
      </c>
      <c r="D2416" t="s">
        <v>117</v>
      </c>
      <c r="E2416" t="s">
        <v>4382</v>
      </c>
      <c r="F2416" s="54">
        <v>41611</v>
      </c>
      <c r="G2416" t="s">
        <v>125</v>
      </c>
      <c r="H2416" t="s">
        <v>208</v>
      </c>
      <c r="I2416" t="s">
        <v>4664</v>
      </c>
      <c r="J2416" t="s">
        <v>132</v>
      </c>
      <c r="K2416" t="s">
        <v>4665</v>
      </c>
      <c r="L2416" t="s">
        <v>211</v>
      </c>
      <c r="M2416" t="s">
        <v>212</v>
      </c>
      <c r="N2416" t="s">
        <v>85</v>
      </c>
      <c r="O2416" t="s">
        <v>85</v>
      </c>
      <c r="P2416">
        <v>623.9</v>
      </c>
      <c r="Q2416" t="s">
        <v>4666</v>
      </c>
      <c r="R2416" t="s">
        <v>75</v>
      </c>
      <c r="S2416" t="s">
        <v>215</v>
      </c>
      <c r="T2416" t="s">
        <v>216</v>
      </c>
      <c r="U2416" t="s">
        <v>179</v>
      </c>
      <c r="V2416" t="s">
        <v>179</v>
      </c>
      <c r="W2416" t="s">
        <v>10729</v>
      </c>
      <c r="X2416" t="s">
        <v>85</v>
      </c>
    </row>
    <row r="2417" spans="1:24">
      <c r="A2417" t="s">
        <v>9</v>
      </c>
      <c r="B2417" t="s">
        <v>14</v>
      </c>
      <c r="C2417" t="s">
        <v>14</v>
      </c>
      <c r="D2417" t="s">
        <v>117</v>
      </c>
      <c r="E2417" t="s">
        <v>4382</v>
      </c>
      <c r="F2417" s="54">
        <v>41611</v>
      </c>
      <c r="G2417" t="s">
        <v>119</v>
      </c>
      <c r="I2417" t="s">
        <v>4663</v>
      </c>
      <c r="J2417" t="s">
        <v>132</v>
      </c>
      <c r="K2417" t="s">
        <v>4659</v>
      </c>
      <c r="L2417" t="s">
        <v>4660</v>
      </c>
      <c r="M2417" t="s">
        <v>4661</v>
      </c>
      <c r="N2417" t="s">
        <v>85</v>
      </c>
      <c r="O2417" t="s">
        <v>85</v>
      </c>
      <c r="P2417">
        <v>312573.03999999998</v>
      </c>
      <c r="Q2417" t="s">
        <v>4662</v>
      </c>
      <c r="R2417" t="s">
        <v>75</v>
      </c>
      <c r="S2417" t="s">
        <v>170</v>
      </c>
      <c r="T2417" t="s">
        <v>171</v>
      </c>
      <c r="U2417" t="s">
        <v>157</v>
      </c>
      <c r="V2417" t="s">
        <v>157</v>
      </c>
      <c r="W2417" t="s">
        <v>10731</v>
      </c>
      <c r="X2417" t="s">
        <v>85</v>
      </c>
    </row>
    <row r="2418" spans="1:24">
      <c r="A2418" t="s">
        <v>9</v>
      </c>
      <c r="B2418" t="s">
        <v>14</v>
      </c>
      <c r="C2418" t="s">
        <v>14</v>
      </c>
      <c r="D2418" t="s">
        <v>117</v>
      </c>
      <c r="E2418" t="s">
        <v>4382</v>
      </c>
      <c r="F2418" s="54">
        <v>41611</v>
      </c>
      <c r="G2418" t="s">
        <v>119</v>
      </c>
      <c r="I2418" t="s">
        <v>4658</v>
      </c>
      <c r="J2418" t="s">
        <v>132</v>
      </c>
      <c r="K2418" t="s">
        <v>4659</v>
      </c>
      <c r="L2418" t="s">
        <v>4660</v>
      </c>
      <c r="M2418" t="s">
        <v>4661</v>
      </c>
      <c r="N2418" t="s">
        <v>85</v>
      </c>
      <c r="O2418" t="s">
        <v>85</v>
      </c>
      <c r="P2418">
        <v>-312573.03999999998</v>
      </c>
      <c r="Q2418" t="s">
        <v>4662</v>
      </c>
      <c r="R2418" t="s">
        <v>75</v>
      </c>
      <c r="S2418" t="s">
        <v>170</v>
      </c>
      <c r="T2418" t="s">
        <v>171</v>
      </c>
      <c r="U2418" t="s">
        <v>157</v>
      </c>
      <c r="V2418" t="s">
        <v>157</v>
      </c>
      <c r="W2418" t="s">
        <v>10729</v>
      </c>
      <c r="X2418" t="s">
        <v>85</v>
      </c>
    </row>
    <row r="2419" spans="1:24">
      <c r="A2419" t="s">
        <v>9</v>
      </c>
      <c r="B2419" t="s">
        <v>14</v>
      </c>
      <c r="C2419" t="s">
        <v>14</v>
      </c>
      <c r="D2419" t="s">
        <v>117</v>
      </c>
      <c r="E2419" t="s">
        <v>4382</v>
      </c>
      <c r="F2419" s="54">
        <v>41611</v>
      </c>
      <c r="G2419" t="s">
        <v>119</v>
      </c>
      <c r="H2419" t="s">
        <v>322</v>
      </c>
      <c r="I2419" t="s">
        <v>4652</v>
      </c>
      <c r="J2419" t="s">
        <v>132</v>
      </c>
      <c r="K2419" t="s">
        <v>4653</v>
      </c>
      <c r="L2419" t="s">
        <v>4654</v>
      </c>
      <c r="M2419" t="s">
        <v>4655</v>
      </c>
      <c r="N2419" t="s">
        <v>85</v>
      </c>
      <c r="O2419" t="s">
        <v>85</v>
      </c>
      <c r="P2419">
        <v>32500</v>
      </c>
      <c r="Q2419" t="s">
        <v>4656</v>
      </c>
      <c r="R2419" t="s">
        <v>75</v>
      </c>
      <c r="S2419" t="s">
        <v>215</v>
      </c>
      <c r="T2419" t="s">
        <v>320</v>
      </c>
      <c r="U2419" t="s">
        <v>157</v>
      </c>
      <c r="V2419" t="s">
        <v>157</v>
      </c>
      <c r="W2419" t="s">
        <v>10729</v>
      </c>
      <c r="X2419" t="s">
        <v>85</v>
      </c>
    </row>
    <row r="2420" spans="1:24">
      <c r="A2420" t="s">
        <v>5</v>
      </c>
      <c r="B2420" t="s">
        <v>6</v>
      </c>
      <c r="C2420" t="s">
        <v>6</v>
      </c>
      <c r="D2420" t="s">
        <v>117</v>
      </c>
      <c r="E2420" t="s">
        <v>4382</v>
      </c>
      <c r="F2420" s="54">
        <v>41611</v>
      </c>
      <c r="G2420" t="s">
        <v>72</v>
      </c>
      <c r="H2420" t="s">
        <v>386</v>
      </c>
      <c r="I2420" t="s">
        <v>4478</v>
      </c>
      <c r="J2420" t="s">
        <v>74</v>
      </c>
      <c r="K2420" t="s">
        <v>4479</v>
      </c>
      <c r="L2420" t="s">
        <v>2953</v>
      </c>
      <c r="M2420" t="s">
        <v>2954</v>
      </c>
      <c r="N2420" t="s">
        <v>85</v>
      </c>
      <c r="O2420" t="s">
        <v>85</v>
      </c>
      <c r="P2420">
        <v>1495.6590000000001</v>
      </c>
      <c r="Q2420" t="s">
        <v>4480</v>
      </c>
      <c r="R2420" t="s">
        <v>75</v>
      </c>
      <c r="W2420" t="s">
        <v>10729</v>
      </c>
      <c r="X2420" t="s">
        <v>10737</v>
      </c>
    </row>
    <row r="2421" spans="1:24">
      <c r="A2421" t="s">
        <v>5</v>
      </c>
      <c r="B2421" t="s">
        <v>6</v>
      </c>
      <c r="C2421" t="s">
        <v>6</v>
      </c>
      <c r="D2421" t="s">
        <v>117</v>
      </c>
      <c r="E2421" t="s">
        <v>4382</v>
      </c>
      <c r="F2421" s="54">
        <v>41611</v>
      </c>
      <c r="G2421" t="s">
        <v>72</v>
      </c>
      <c r="H2421" t="s">
        <v>386</v>
      </c>
      <c r="I2421" t="s">
        <v>4484</v>
      </c>
      <c r="J2421" t="s">
        <v>74</v>
      </c>
      <c r="K2421" t="s">
        <v>4485</v>
      </c>
      <c r="L2421" t="s">
        <v>2953</v>
      </c>
      <c r="M2421" t="s">
        <v>2954</v>
      </c>
      <c r="N2421" t="s">
        <v>85</v>
      </c>
      <c r="O2421" t="s">
        <v>85</v>
      </c>
      <c r="P2421">
        <v>1495.6590000000001</v>
      </c>
      <c r="Q2421" t="s">
        <v>4486</v>
      </c>
      <c r="R2421" t="s">
        <v>75</v>
      </c>
      <c r="W2421" t="s">
        <v>10729</v>
      </c>
      <c r="X2421" t="s">
        <v>10737</v>
      </c>
    </row>
    <row r="2422" spans="1:24">
      <c r="A2422" t="s">
        <v>5</v>
      </c>
      <c r="B2422" t="s">
        <v>6</v>
      </c>
      <c r="C2422" t="s">
        <v>6</v>
      </c>
      <c r="D2422" t="s">
        <v>117</v>
      </c>
      <c r="E2422" t="s">
        <v>4382</v>
      </c>
      <c r="F2422" s="54">
        <v>41611</v>
      </c>
      <c r="G2422" t="s">
        <v>72</v>
      </c>
      <c r="H2422" t="s">
        <v>135</v>
      </c>
      <c r="I2422" t="s">
        <v>4386</v>
      </c>
      <c r="J2422" t="s">
        <v>74</v>
      </c>
      <c r="K2422" t="s">
        <v>4387</v>
      </c>
      <c r="L2422" t="s">
        <v>4388</v>
      </c>
      <c r="M2422" t="s">
        <v>4389</v>
      </c>
      <c r="N2422" t="s">
        <v>213</v>
      </c>
      <c r="O2422" t="s">
        <v>85</v>
      </c>
      <c r="P2422">
        <v>3220.2051999999999</v>
      </c>
      <c r="Q2422" t="s">
        <v>4390</v>
      </c>
      <c r="R2422" t="s">
        <v>75</v>
      </c>
      <c r="W2422" t="s">
        <v>10729</v>
      </c>
      <c r="X2422" t="s">
        <v>10737</v>
      </c>
    </row>
    <row r="2423" spans="1:24">
      <c r="A2423" t="s">
        <v>9</v>
      </c>
      <c r="B2423" t="s">
        <v>14</v>
      </c>
      <c r="C2423" t="s">
        <v>14</v>
      </c>
      <c r="D2423" t="s">
        <v>117</v>
      </c>
      <c r="E2423" t="s">
        <v>4382</v>
      </c>
      <c r="F2423" s="54">
        <v>41611</v>
      </c>
      <c r="G2423" t="s">
        <v>119</v>
      </c>
      <c r="H2423" t="s">
        <v>322</v>
      </c>
      <c r="I2423" t="s">
        <v>4657</v>
      </c>
      <c r="J2423" t="s">
        <v>132</v>
      </c>
      <c r="K2423" t="s">
        <v>4653</v>
      </c>
      <c r="L2423" t="s">
        <v>4654</v>
      </c>
      <c r="M2423" t="s">
        <v>4655</v>
      </c>
      <c r="N2423" t="s">
        <v>85</v>
      </c>
      <c r="O2423" t="s">
        <v>85</v>
      </c>
      <c r="P2423">
        <v>-32500</v>
      </c>
      <c r="Q2423" t="s">
        <v>4656</v>
      </c>
      <c r="R2423" t="s">
        <v>75</v>
      </c>
      <c r="S2423" t="s">
        <v>215</v>
      </c>
      <c r="T2423" t="s">
        <v>320</v>
      </c>
      <c r="U2423" t="s">
        <v>157</v>
      </c>
      <c r="V2423" t="s">
        <v>157</v>
      </c>
      <c r="W2423" t="s">
        <v>10729</v>
      </c>
      <c r="X2423" t="s">
        <v>85</v>
      </c>
    </row>
    <row r="2424" spans="1:24">
      <c r="A2424" t="s">
        <v>5</v>
      </c>
      <c r="B2424" t="s">
        <v>6</v>
      </c>
      <c r="C2424" t="s">
        <v>6</v>
      </c>
      <c r="D2424" t="s">
        <v>117</v>
      </c>
      <c r="E2424" t="s">
        <v>4382</v>
      </c>
      <c r="F2424" s="54">
        <v>41611</v>
      </c>
      <c r="G2424" t="s">
        <v>72</v>
      </c>
      <c r="H2424" t="s">
        <v>386</v>
      </c>
      <c r="I2424" t="s">
        <v>4481</v>
      </c>
      <c r="J2424" t="s">
        <v>74</v>
      </c>
      <c r="K2424" t="s">
        <v>4482</v>
      </c>
      <c r="L2424" t="s">
        <v>2953</v>
      </c>
      <c r="M2424" t="s">
        <v>2954</v>
      </c>
      <c r="N2424" t="s">
        <v>85</v>
      </c>
      <c r="O2424" t="s">
        <v>85</v>
      </c>
      <c r="P2424">
        <v>1495.6590000000001</v>
      </c>
      <c r="Q2424" t="s">
        <v>4483</v>
      </c>
      <c r="R2424" t="s">
        <v>75</v>
      </c>
      <c r="W2424" t="s">
        <v>10729</v>
      </c>
      <c r="X2424" t="s">
        <v>10737</v>
      </c>
    </row>
    <row r="2425" spans="1:24">
      <c r="A2425" t="s">
        <v>5</v>
      </c>
      <c r="B2425" t="s">
        <v>6</v>
      </c>
      <c r="C2425" t="s">
        <v>6</v>
      </c>
      <c r="D2425" t="s">
        <v>117</v>
      </c>
      <c r="E2425" t="s">
        <v>4382</v>
      </c>
      <c r="F2425" s="54">
        <v>41611</v>
      </c>
      <c r="G2425" t="s">
        <v>72</v>
      </c>
      <c r="H2425" t="s">
        <v>386</v>
      </c>
      <c r="I2425" t="s">
        <v>4469</v>
      </c>
      <c r="J2425" t="s">
        <v>74</v>
      </c>
      <c r="K2425" t="s">
        <v>4470</v>
      </c>
      <c r="L2425" t="s">
        <v>2953</v>
      </c>
      <c r="M2425" t="s">
        <v>2954</v>
      </c>
      <c r="N2425" t="s">
        <v>85</v>
      </c>
      <c r="O2425" t="s">
        <v>85</v>
      </c>
      <c r="P2425">
        <v>1495.6590000000001</v>
      </c>
      <c r="Q2425" t="s">
        <v>4471</v>
      </c>
      <c r="R2425" t="s">
        <v>75</v>
      </c>
      <c r="W2425" t="s">
        <v>10729</v>
      </c>
      <c r="X2425" t="s">
        <v>10737</v>
      </c>
    </row>
    <row r="2426" spans="1:24">
      <c r="A2426" t="s">
        <v>3</v>
      </c>
      <c r="B2426" t="s">
        <v>8</v>
      </c>
      <c r="C2426" t="s">
        <v>4692</v>
      </c>
      <c r="D2426" t="s">
        <v>117</v>
      </c>
      <c r="E2426" t="s">
        <v>4382</v>
      </c>
      <c r="F2426" s="54">
        <v>41612</v>
      </c>
      <c r="G2426" t="s">
        <v>119</v>
      </c>
      <c r="I2426" t="s">
        <v>4693</v>
      </c>
      <c r="J2426" t="s">
        <v>73</v>
      </c>
      <c r="K2426" t="s">
        <v>4694</v>
      </c>
      <c r="L2426" t="s">
        <v>4695</v>
      </c>
      <c r="M2426" t="s">
        <v>4696</v>
      </c>
      <c r="N2426" t="s">
        <v>85</v>
      </c>
      <c r="O2426" t="s">
        <v>85</v>
      </c>
      <c r="P2426">
        <v>3565.3683000000001</v>
      </c>
      <c r="Q2426" t="s">
        <v>4697</v>
      </c>
      <c r="R2426" t="s">
        <v>75</v>
      </c>
      <c r="W2426" t="s">
        <v>10729</v>
      </c>
      <c r="X2426" t="s">
        <v>85</v>
      </c>
    </row>
    <row r="2427" spans="1:24">
      <c r="A2427" t="s">
        <v>3</v>
      </c>
      <c r="B2427" t="s">
        <v>8</v>
      </c>
      <c r="C2427" t="s">
        <v>4692</v>
      </c>
      <c r="D2427" t="s">
        <v>117</v>
      </c>
      <c r="E2427" t="s">
        <v>4382</v>
      </c>
      <c r="F2427" s="54">
        <v>41612</v>
      </c>
      <c r="G2427" t="s">
        <v>290</v>
      </c>
      <c r="I2427" t="s">
        <v>4693</v>
      </c>
      <c r="J2427" t="s">
        <v>73</v>
      </c>
      <c r="K2427" t="s">
        <v>4694</v>
      </c>
      <c r="L2427" t="s">
        <v>4695</v>
      </c>
      <c r="M2427" t="s">
        <v>4696</v>
      </c>
      <c r="N2427" t="s">
        <v>85</v>
      </c>
      <c r="O2427" t="s">
        <v>85</v>
      </c>
      <c r="P2427">
        <v>7187.67</v>
      </c>
      <c r="Q2427" t="s">
        <v>4697</v>
      </c>
      <c r="R2427" t="s">
        <v>75</v>
      </c>
      <c r="W2427" t="s">
        <v>10729</v>
      </c>
      <c r="X2427" t="s">
        <v>85</v>
      </c>
    </row>
    <row r="2428" spans="1:24">
      <c r="A2428" t="s">
        <v>3</v>
      </c>
      <c r="B2428" t="s">
        <v>112</v>
      </c>
      <c r="C2428" t="s">
        <v>269</v>
      </c>
      <c r="D2428" t="s">
        <v>117</v>
      </c>
      <c r="E2428" t="s">
        <v>4382</v>
      </c>
      <c r="F2428" s="54">
        <v>41612</v>
      </c>
      <c r="G2428" t="s">
        <v>119</v>
      </c>
      <c r="H2428" t="s">
        <v>1514</v>
      </c>
      <c r="I2428" t="s">
        <v>4649</v>
      </c>
      <c r="J2428" t="s">
        <v>73</v>
      </c>
      <c r="K2428" t="s">
        <v>4650</v>
      </c>
      <c r="L2428" t="s">
        <v>3076</v>
      </c>
      <c r="M2428" t="s">
        <v>3077</v>
      </c>
      <c r="N2428" t="s">
        <v>85</v>
      </c>
      <c r="O2428" t="s">
        <v>199</v>
      </c>
      <c r="P2428">
        <v>28386.623299999999</v>
      </c>
      <c r="Q2428" t="s">
        <v>4651</v>
      </c>
      <c r="R2428" t="s">
        <v>75</v>
      </c>
      <c r="W2428" t="s">
        <v>10729</v>
      </c>
      <c r="X2428" t="s">
        <v>10739</v>
      </c>
    </row>
    <row r="2429" spans="1:24">
      <c r="A2429" t="s">
        <v>3</v>
      </c>
      <c r="B2429" t="s">
        <v>112</v>
      </c>
      <c r="C2429" t="s">
        <v>269</v>
      </c>
      <c r="D2429" t="s">
        <v>117</v>
      </c>
      <c r="E2429" t="s">
        <v>4382</v>
      </c>
      <c r="F2429" s="54">
        <v>41612</v>
      </c>
      <c r="G2429" t="s">
        <v>72</v>
      </c>
      <c r="H2429" t="s">
        <v>2270</v>
      </c>
      <c r="I2429" t="s">
        <v>4646</v>
      </c>
      <c r="J2429" t="s">
        <v>73</v>
      </c>
      <c r="K2429" t="s">
        <v>4647</v>
      </c>
      <c r="L2429" t="s">
        <v>2273</v>
      </c>
      <c r="M2429" t="s">
        <v>2274</v>
      </c>
      <c r="N2429" t="s">
        <v>85</v>
      </c>
      <c r="O2429" t="s">
        <v>85</v>
      </c>
      <c r="P2429">
        <v>103.9967</v>
      </c>
      <c r="Q2429" t="s">
        <v>4648</v>
      </c>
      <c r="R2429" t="s">
        <v>75</v>
      </c>
      <c r="W2429" t="s">
        <v>10729</v>
      </c>
      <c r="X2429" t="s">
        <v>10737</v>
      </c>
    </row>
    <row r="2430" spans="1:24">
      <c r="A2430" t="s">
        <v>9</v>
      </c>
      <c r="B2430" t="s">
        <v>14</v>
      </c>
      <c r="C2430" t="s">
        <v>14</v>
      </c>
      <c r="D2430" t="s">
        <v>117</v>
      </c>
      <c r="E2430" t="s">
        <v>4382</v>
      </c>
      <c r="F2430" s="54">
        <v>41611</v>
      </c>
      <c r="G2430" t="s">
        <v>72</v>
      </c>
      <c r="H2430" t="s">
        <v>463</v>
      </c>
      <c r="I2430" t="s">
        <v>4680</v>
      </c>
      <c r="J2430" t="s">
        <v>132</v>
      </c>
      <c r="K2430" t="s">
        <v>4681</v>
      </c>
      <c r="L2430" t="s">
        <v>4682</v>
      </c>
      <c r="M2430" t="s">
        <v>4683</v>
      </c>
      <c r="N2430" t="s">
        <v>213</v>
      </c>
      <c r="O2430" t="s">
        <v>85</v>
      </c>
      <c r="P2430">
        <v>57350</v>
      </c>
      <c r="Q2430" t="s">
        <v>4684</v>
      </c>
      <c r="R2430" t="s">
        <v>75</v>
      </c>
      <c r="S2430" t="s">
        <v>170</v>
      </c>
      <c r="T2430" t="s">
        <v>436</v>
      </c>
      <c r="U2430" t="s">
        <v>450</v>
      </c>
      <c r="V2430" t="s">
        <v>1857</v>
      </c>
      <c r="W2430" t="s">
        <v>10729</v>
      </c>
      <c r="X2430" t="s">
        <v>85</v>
      </c>
    </row>
    <row r="2431" spans="1:24">
      <c r="A2431" t="s">
        <v>5</v>
      </c>
      <c r="B2431" t="s">
        <v>6</v>
      </c>
      <c r="C2431" t="s">
        <v>6</v>
      </c>
      <c r="D2431" t="s">
        <v>117</v>
      </c>
      <c r="E2431" t="s">
        <v>4382</v>
      </c>
      <c r="F2431" s="54">
        <v>41611</v>
      </c>
      <c r="G2431" t="s">
        <v>72</v>
      </c>
      <c r="I2431" t="s">
        <v>4475</v>
      </c>
      <c r="J2431" t="s">
        <v>74</v>
      </c>
      <c r="K2431" t="s">
        <v>4476</v>
      </c>
      <c r="L2431" t="s">
        <v>478</v>
      </c>
      <c r="M2431" t="s">
        <v>479</v>
      </c>
      <c r="N2431" t="s">
        <v>85</v>
      </c>
      <c r="O2431" t="s">
        <v>85</v>
      </c>
      <c r="P2431">
        <v>24719.810600000001</v>
      </c>
      <c r="Q2431" t="s">
        <v>4477</v>
      </c>
      <c r="R2431" t="s">
        <v>75</v>
      </c>
      <c r="W2431" t="s">
        <v>10729</v>
      </c>
      <c r="X2431" t="s">
        <v>85</v>
      </c>
    </row>
    <row r="2432" spans="1:24">
      <c r="A2432" t="s">
        <v>5</v>
      </c>
      <c r="B2432" t="s">
        <v>6</v>
      </c>
      <c r="C2432" t="s">
        <v>6</v>
      </c>
      <c r="D2432" t="s">
        <v>117</v>
      </c>
      <c r="E2432" t="s">
        <v>4382</v>
      </c>
      <c r="F2432" s="54">
        <v>41611</v>
      </c>
      <c r="G2432" t="s">
        <v>72</v>
      </c>
      <c r="H2432" t="s">
        <v>135</v>
      </c>
      <c r="I2432" t="s">
        <v>4898</v>
      </c>
      <c r="J2432" t="s">
        <v>74</v>
      </c>
      <c r="K2432" t="s">
        <v>4894</v>
      </c>
      <c r="L2432" t="s">
        <v>4895</v>
      </c>
      <c r="M2432" t="s">
        <v>4896</v>
      </c>
      <c r="N2432" t="s">
        <v>85</v>
      </c>
      <c r="O2432" t="s">
        <v>85</v>
      </c>
      <c r="P2432">
        <v>2872.9281999999998</v>
      </c>
      <c r="Q2432" t="s">
        <v>4897</v>
      </c>
      <c r="R2432" t="s">
        <v>75</v>
      </c>
      <c r="W2432" t="s">
        <v>10729</v>
      </c>
      <c r="X2432" t="s">
        <v>85</v>
      </c>
    </row>
    <row r="2433" spans="1:24">
      <c r="A2433" t="s">
        <v>5</v>
      </c>
      <c r="B2433" t="s">
        <v>6</v>
      </c>
      <c r="C2433" t="s">
        <v>6</v>
      </c>
      <c r="D2433" t="s">
        <v>117</v>
      </c>
      <c r="E2433" t="s">
        <v>4382</v>
      </c>
      <c r="F2433" s="54">
        <v>41611</v>
      </c>
      <c r="G2433" t="s">
        <v>72</v>
      </c>
      <c r="H2433" t="s">
        <v>135</v>
      </c>
      <c r="I2433" t="s">
        <v>4893</v>
      </c>
      <c r="J2433" t="s">
        <v>74</v>
      </c>
      <c r="K2433" t="s">
        <v>4894</v>
      </c>
      <c r="L2433" t="s">
        <v>4895</v>
      </c>
      <c r="M2433" t="s">
        <v>4896</v>
      </c>
      <c r="N2433" t="s">
        <v>85</v>
      </c>
      <c r="O2433" t="s">
        <v>85</v>
      </c>
      <c r="P2433">
        <v>2872.9281999999998</v>
      </c>
      <c r="Q2433" t="s">
        <v>4897</v>
      </c>
      <c r="R2433" t="s">
        <v>75</v>
      </c>
      <c r="W2433" t="s">
        <v>10729</v>
      </c>
      <c r="X2433" t="s">
        <v>85</v>
      </c>
    </row>
    <row r="2434" spans="1:24">
      <c r="A2434" t="s">
        <v>5</v>
      </c>
      <c r="B2434" t="s">
        <v>17</v>
      </c>
      <c r="C2434" t="s">
        <v>17</v>
      </c>
      <c r="D2434" t="s">
        <v>117</v>
      </c>
      <c r="E2434" t="s">
        <v>4382</v>
      </c>
      <c r="F2434" s="54">
        <v>41611</v>
      </c>
      <c r="G2434" t="s">
        <v>119</v>
      </c>
      <c r="I2434" t="s">
        <v>4487</v>
      </c>
      <c r="J2434" t="s">
        <v>74</v>
      </c>
      <c r="K2434" t="s">
        <v>4488</v>
      </c>
      <c r="L2434" t="s">
        <v>2293</v>
      </c>
      <c r="M2434" t="s">
        <v>2294</v>
      </c>
      <c r="N2434" t="s">
        <v>85</v>
      </c>
      <c r="O2434" t="s">
        <v>85</v>
      </c>
      <c r="P2434">
        <v>6801.9112999999998</v>
      </c>
      <c r="Q2434" t="s">
        <v>4489</v>
      </c>
      <c r="R2434" t="s">
        <v>75</v>
      </c>
      <c r="W2434" t="s">
        <v>10729</v>
      </c>
      <c r="X2434" t="s">
        <v>85</v>
      </c>
    </row>
    <row r="2435" spans="1:24">
      <c r="A2435" t="s">
        <v>5</v>
      </c>
      <c r="B2435" t="s">
        <v>6</v>
      </c>
      <c r="C2435" t="s">
        <v>6</v>
      </c>
      <c r="D2435" t="s">
        <v>117</v>
      </c>
      <c r="E2435" t="s">
        <v>4382</v>
      </c>
      <c r="F2435" s="54">
        <v>41611</v>
      </c>
      <c r="G2435" t="s">
        <v>72</v>
      </c>
      <c r="H2435" t="s">
        <v>386</v>
      </c>
      <c r="I2435" t="s">
        <v>4466</v>
      </c>
      <c r="J2435" t="s">
        <v>74</v>
      </c>
      <c r="K2435" t="s">
        <v>4467</v>
      </c>
      <c r="L2435" t="s">
        <v>627</v>
      </c>
      <c r="M2435" t="s">
        <v>628</v>
      </c>
      <c r="N2435" t="s">
        <v>85</v>
      </c>
      <c r="O2435" t="s">
        <v>85</v>
      </c>
      <c r="P2435">
        <v>7269.1396999999997</v>
      </c>
      <c r="Q2435" t="s">
        <v>4468</v>
      </c>
      <c r="R2435" t="s">
        <v>75</v>
      </c>
      <c r="W2435" t="s">
        <v>10729</v>
      </c>
      <c r="X2435" t="s">
        <v>85</v>
      </c>
    </row>
    <row r="2436" spans="1:24">
      <c r="A2436" t="s">
        <v>5</v>
      </c>
      <c r="B2436" t="s">
        <v>6</v>
      </c>
      <c r="C2436" t="s">
        <v>6</v>
      </c>
      <c r="D2436" t="s">
        <v>117</v>
      </c>
      <c r="E2436" t="s">
        <v>4382</v>
      </c>
      <c r="F2436" s="54">
        <v>41611</v>
      </c>
      <c r="G2436" t="s">
        <v>72</v>
      </c>
      <c r="H2436" t="s">
        <v>386</v>
      </c>
      <c r="I2436" t="s">
        <v>4472</v>
      </c>
      <c r="J2436" t="s">
        <v>74</v>
      </c>
      <c r="K2436" t="s">
        <v>4473</v>
      </c>
      <c r="L2436" t="s">
        <v>627</v>
      </c>
      <c r="M2436" t="s">
        <v>628</v>
      </c>
      <c r="N2436" t="s">
        <v>85</v>
      </c>
      <c r="O2436" t="s">
        <v>85</v>
      </c>
      <c r="P2436">
        <v>7269.1396999999997</v>
      </c>
      <c r="Q2436" t="s">
        <v>4474</v>
      </c>
      <c r="R2436" t="s">
        <v>75</v>
      </c>
      <c r="W2436" t="s">
        <v>10729</v>
      </c>
      <c r="X2436" t="s">
        <v>85</v>
      </c>
    </row>
    <row r="2437" spans="1:24">
      <c r="A2437" t="s">
        <v>9</v>
      </c>
      <c r="B2437" t="s">
        <v>14</v>
      </c>
      <c r="C2437" t="s">
        <v>14</v>
      </c>
      <c r="D2437" t="s">
        <v>117</v>
      </c>
      <c r="E2437" t="s">
        <v>4382</v>
      </c>
      <c r="F2437" s="54">
        <v>41611</v>
      </c>
      <c r="G2437" t="s">
        <v>72</v>
      </c>
      <c r="I2437" t="s">
        <v>4685</v>
      </c>
      <c r="J2437" t="s">
        <v>132</v>
      </c>
      <c r="K2437" t="s">
        <v>4686</v>
      </c>
      <c r="L2437" t="s">
        <v>2003</v>
      </c>
      <c r="M2437" t="s">
        <v>2004</v>
      </c>
      <c r="N2437" t="s">
        <v>85</v>
      </c>
      <c r="O2437" t="s">
        <v>85</v>
      </c>
      <c r="P2437">
        <v>1294593.46</v>
      </c>
      <c r="Q2437" t="s">
        <v>4687</v>
      </c>
      <c r="R2437" t="s">
        <v>75</v>
      </c>
      <c r="S2437" t="s">
        <v>155</v>
      </c>
      <c r="T2437" t="s">
        <v>449</v>
      </c>
      <c r="U2437" t="s">
        <v>179</v>
      </c>
      <c r="V2437" t="s">
        <v>180</v>
      </c>
      <c r="W2437" t="s">
        <v>10731</v>
      </c>
      <c r="X2437" t="s">
        <v>85</v>
      </c>
    </row>
    <row r="2438" spans="1:24">
      <c r="A2438" t="s">
        <v>9</v>
      </c>
      <c r="B2438" t="s">
        <v>14</v>
      </c>
      <c r="C2438" t="s">
        <v>14</v>
      </c>
      <c r="D2438" t="s">
        <v>117</v>
      </c>
      <c r="E2438" t="s">
        <v>4382</v>
      </c>
      <c r="F2438" s="54">
        <v>41611</v>
      </c>
      <c r="G2438" t="s">
        <v>72</v>
      </c>
      <c r="I2438" t="s">
        <v>4688</v>
      </c>
      <c r="J2438" t="s">
        <v>132</v>
      </c>
      <c r="K2438" t="s">
        <v>4686</v>
      </c>
      <c r="L2438" t="s">
        <v>2003</v>
      </c>
      <c r="M2438" t="s">
        <v>2004</v>
      </c>
      <c r="N2438" t="s">
        <v>85</v>
      </c>
      <c r="O2438" t="s">
        <v>85</v>
      </c>
      <c r="P2438">
        <v>-1294593.46</v>
      </c>
      <c r="Q2438" t="s">
        <v>4687</v>
      </c>
      <c r="R2438" t="s">
        <v>75</v>
      </c>
      <c r="S2438" t="s">
        <v>155</v>
      </c>
      <c r="T2438" t="s">
        <v>449</v>
      </c>
      <c r="U2438" t="s">
        <v>179</v>
      </c>
      <c r="V2438" t="s">
        <v>180</v>
      </c>
      <c r="W2438" t="s">
        <v>10729</v>
      </c>
      <c r="X2438" t="s">
        <v>85</v>
      </c>
    </row>
    <row r="2439" spans="1:24">
      <c r="A2439" t="s">
        <v>9</v>
      </c>
      <c r="B2439" t="s">
        <v>14</v>
      </c>
      <c r="C2439" t="s">
        <v>14</v>
      </c>
      <c r="D2439" t="s">
        <v>117</v>
      </c>
      <c r="E2439" t="s">
        <v>4382</v>
      </c>
      <c r="F2439" s="54">
        <v>41611</v>
      </c>
      <c r="G2439" t="s">
        <v>72</v>
      </c>
      <c r="I2439" t="s">
        <v>4918</v>
      </c>
      <c r="J2439" t="s">
        <v>132</v>
      </c>
      <c r="K2439" t="s">
        <v>4919</v>
      </c>
      <c r="L2439" t="s">
        <v>433</v>
      </c>
      <c r="M2439" t="s">
        <v>434</v>
      </c>
      <c r="N2439" t="s">
        <v>85</v>
      </c>
      <c r="O2439" t="s">
        <v>85</v>
      </c>
      <c r="P2439">
        <v>1297.32</v>
      </c>
      <c r="Q2439" t="s">
        <v>4920</v>
      </c>
      <c r="R2439" t="s">
        <v>75</v>
      </c>
      <c r="S2439" t="s">
        <v>170</v>
      </c>
      <c r="T2439" t="s">
        <v>436</v>
      </c>
      <c r="U2439" t="s">
        <v>157</v>
      </c>
      <c r="V2439" t="s">
        <v>157</v>
      </c>
      <c r="W2439" t="s">
        <v>10729</v>
      </c>
      <c r="X2439" t="s">
        <v>85</v>
      </c>
    </row>
    <row r="2440" spans="1:24">
      <c r="A2440" t="s">
        <v>9</v>
      </c>
      <c r="B2440" t="s">
        <v>14</v>
      </c>
      <c r="C2440" t="s">
        <v>14</v>
      </c>
      <c r="D2440" t="s">
        <v>117</v>
      </c>
      <c r="E2440" t="s">
        <v>4382</v>
      </c>
      <c r="F2440" s="54">
        <v>41611</v>
      </c>
      <c r="G2440" t="s">
        <v>72</v>
      </c>
      <c r="I2440" t="s">
        <v>4913</v>
      </c>
      <c r="J2440" t="s">
        <v>132</v>
      </c>
      <c r="K2440" t="s">
        <v>4914</v>
      </c>
      <c r="L2440" t="s">
        <v>4915</v>
      </c>
      <c r="M2440" t="s">
        <v>4916</v>
      </c>
      <c r="N2440" t="s">
        <v>85</v>
      </c>
      <c r="O2440" t="s">
        <v>85</v>
      </c>
      <c r="P2440">
        <v>922.5</v>
      </c>
      <c r="Q2440" t="s">
        <v>4917</v>
      </c>
      <c r="R2440" t="s">
        <v>75</v>
      </c>
      <c r="S2440" t="s">
        <v>170</v>
      </c>
      <c r="T2440" t="s">
        <v>436</v>
      </c>
      <c r="U2440" t="s">
        <v>321</v>
      </c>
      <c r="V2440" t="s">
        <v>321</v>
      </c>
      <c r="W2440" t="s">
        <v>10729</v>
      </c>
      <c r="X2440" t="s">
        <v>85</v>
      </c>
    </row>
    <row r="2441" spans="1:24">
      <c r="A2441" t="s">
        <v>9</v>
      </c>
      <c r="B2441" t="s">
        <v>14</v>
      </c>
      <c r="C2441" t="s">
        <v>14</v>
      </c>
      <c r="D2441" t="s">
        <v>117</v>
      </c>
      <c r="E2441" t="s">
        <v>4382</v>
      </c>
      <c r="F2441" s="54">
        <v>41611</v>
      </c>
      <c r="G2441" t="s">
        <v>72</v>
      </c>
      <c r="I2441" t="s">
        <v>4903</v>
      </c>
      <c r="J2441" t="s">
        <v>132</v>
      </c>
      <c r="K2441" t="s">
        <v>4686</v>
      </c>
      <c r="L2441" t="s">
        <v>2003</v>
      </c>
      <c r="M2441" t="s">
        <v>2004</v>
      </c>
      <c r="N2441" t="s">
        <v>85</v>
      </c>
      <c r="O2441" t="s">
        <v>85</v>
      </c>
      <c r="P2441">
        <v>-5450.63</v>
      </c>
      <c r="Q2441" t="s">
        <v>4687</v>
      </c>
      <c r="R2441" t="s">
        <v>75</v>
      </c>
      <c r="S2441" t="s">
        <v>155</v>
      </c>
      <c r="T2441" t="s">
        <v>449</v>
      </c>
      <c r="U2441" t="s">
        <v>179</v>
      </c>
      <c r="V2441" t="s">
        <v>180</v>
      </c>
      <c r="W2441" t="s">
        <v>10729</v>
      </c>
      <c r="X2441" t="s">
        <v>85</v>
      </c>
    </row>
    <row r="2442" spans="1:24">
      <c r="A2442" t="s">
        <v>9</v>
      </c>
      <c r="B2442" t="s">
        <v>14</v>
      </c>
      <c r="C2442" t="s">
        <v>14</v>
      </c>
      <c r="D2442" t="s">
        <v>117</v>
      </c>
      <c r="E2442" t="s">
        <v>4382</v>
      </c>
      <c r="F2442" s="54">
        <v>41611</v>
      </c>
      <c r="G2442" t="s">
        <v>72</v>
      </c>
      <c r="H2442" t="s">
        <v>208</v>
      </c>
      <c r="I2442" t="s">
        <v>4664</v>
      </c>
      <c r="J2442" t="s">
        <v>132</v>
      </c>
      <c r="K2442" t="s">
        <v>4665</v>
      </c>
      <c r="L2442" t="s">
        <v>211</v>
      </c>
      <c r="M2442" t="s">
        <v>212</v>
      </c>
      <c r="N2442" t="s">
        <v>85</v>
      </c>
      <c r="O2442" t="s">
        <v>85</v>
      </c>
      <c r="P2442">
        <v>261.3</v>
      </c>
      <c r="Q2442" t="s">
        <v>4666</v>
      </c>
      <c r="R2442" t="s">
        <v>75</v>
      </c>
      <c r="S2442" t="s">
        <v>215</v>
      </c>
      <c r="T2442" t="s">
        <v>216</v>
      </c>
      <c r="U2442" t="s">
        <v>179</v>
      </c>
      <c r="V2442" t="s">
        <v>179</v>
      </c>
      <c r="W2442" t="s">
        <v>10729</v>
      </c>
      <c r="X2442" t="s">
        <v>85</v>
      </c>
    </row>
    <row r="2443" spans="1:24">
      <c r="A2443" t="s">
        <v>9</v>
      </c>
      <c r="B2443" t="s">
        <v>14</v>
      </c>
      <c r="C2443" t="s">
        <v>14</v>
      </c>
      <c r="D2443" t="s">
        <v>117</v>
      </c>
      <c r="E2443" t="s">
        <v>4382</v>
      </c>
      <c r="F2443" s="54">
        <v>41611</v>
      </c>
      <c r="G2443" t="s">
        <v>72</v>
      </c>
      <c r="I2443" t="s">
        <v>4663</v>
      </c>
      <c r="J2443" t="s">
        <v>132</v>
      </c>
      <c r="K2443" t="s">
        <v>4659</v>
      </c>
      <c r="L2443" t="s">
        <v>4660</v>
      </c>
      <c r="M2443" t="s">
        <v>4661</v>
      </c>
      <c r="N2443" t="s">
        <v>85</v>
      </c>
      <c r="O2443" t="s">
        <v>85</v>
      </c>
      <c r="P2443">
        <v>3367.5</v>
      </c>
      <c r="Q2443" t="s">
        <v>4662</v>
      </c>
      <c r="R2443" t="s">
        <v>75</v>
      </c>
      <c r="S2443" t="s">
        <v>170</v>
      </c>
      <c r="T2443" t="s">
        <v>171</v>
      </c>
      <c r="U2443" t="s">
        <v>157</v>
      </c>
      <c r="V2443" t="s">
        <v>157</v>
      </c>
      <c r="W2443" t="s">
        <v>10731</v>
      </c>
      <c r="X2443" t="s">
        <v>85</v>
      </c>
    </row>
    <row r="2444" spans="1:24">
      <c r="A2444" t="s">
        <v>9</v>
      </c>
      <c r="B2444" t="s">
        <v>14</v>
      </c>
      <c r="C2444" t="s">
        <v>14</v>
      </c>
      <c r="D2444" t="s">
        <v>117</v>
      </c>
      <c r="E2444" t="s">
        <v>4382</v>
      </c>
      <c r="F2444" s="54">
        <v>41611</v>
      </c>
      <c r="G2444" t="s">
        <v>72</v>
      </c>
      <c r="I2444" t="s">
        <v>4900</v>
      </c>
      <c r="J2444" t="s">
        <v>132</v>
      </c>
      <c r="K2444" t="s">
        <v>4901</v>
      </c>
      <c r="L2444" t="s">
        <v>2817</v>
      </c>
      <c r="M2444" t="s">
        <v>2818</v>
      </c>
      <c r="N2444" t="s">
        <v>85</v>
      </c>
      <c r="O2444" t="s">
        <v>85</v>
      </c>
      <c r="P2444">
        <v>-113750</v>
      </c>
      <c r="Q2444" t="s">
        <v>4902</v>
      </c>
      <c r="R2444" t="s">
        <v>75</v>
      </c>
      <c r="W2444" t="s">
        <v>10729</v>
      </c>
      <c r="X2444" t="s">
        <v>85</v>
      </c>
    </row>
    <row r="2445" spans="1:24">
      <c r="A2445" t="s">
        <v>9</v>
      </c>
      <c r="B2445" t="s">
        <v>14</v>
      </c>
      <c r="C2445" t="s">
        <v>14</v>
      </c>
      <c r="D2445" t="s">
        <v>117</v>
      </c>
      <c r="E2445" t="s">
        <v>4382</v>
      </c>
      <c r="F2445" s="54">
        <v>41611</v>
      </c>
      <c r="G2445" t="s">
        <v>72</v>
      </c>
      <c r="I2445" t="s">
        <v>4899</v>
      </c>
      <c r="J2445" t="s">
        <v>132</v>
      </c>
      <c r="K2445" t="s">
        <v>4686</v>
      </c>
      <c r="L2445" t="s">
        <v>2003</v>
      </c>
      <c r="M2445" t="s">
        <v>2004</v>
      </c>
      <c r="N2445" t="s">
        <v>85</v>
      </c>
      <c r="O2445" t="s">
        <v>85</v>
      </c>
      <c r="P2445">
        <v>5450.63</v>
      </c>
      <c r="Q2445" t="s">
        <v>4687</v>
      </c>
      <c r="R2445" t="s">
        <v>75</v>
      </c>
      <c r="S2445" t="s">
        <v>155</v>
      </c>
      <c r="T2445" t="s">
        <v>449</v>
      </c>
      <c r="U2445" t="s">
        <v>179</v>
      </c>
      <c r="V2445" t="s">
        <v>180</v>
      </c>
      <c r="W2445" t="s">
        <v>10729</v>
      </c>
      <c r="X2445" t="s">
        <v>85</v>
      </c>
    </row>
    <row r="2446" spans="1:24">
      <c r="A2446" t="s">
        <v>9</v>
      </c>
      <c r="B2446" t="s">
        <v>14</v>
      </c>
      <c r="C2446" t="s">
        <v>14</v>
      </c>
      <c r="D2446" t="s">
        <v>117</v>
      </c>
      <c r="E2446" t="s">
        <v>4382</v>
      </c>
      <c r="F2446" s="54">
        <v>41611</v>
      </c>
      <c r="G2446" t="s">
        <v>72</v>
      </c>
      <c r="I2446" t="s">
        <v>4658</v>
      </c>
      <c r="J2446" t="s">
        <v>132</v>
      </c>
      <c r="K2446" t="s">
        <v>4659</v>
      </c>
      <c r="L2446" t="s">
        <v>4660</v>
      </c>
      <c r="M2446" t="s">
        <v>4661</v>
      </c>
      <c r="N2446" t="s">
        <v>85</v>
      </c>
      <c r="O2446" t="s">
        <v>85</v>
      </c>
      <c r="P2446">
        <v>-3367.5</v>
      </c>
      <c r="Q2446" t="s">
        <v>4662</v>
      </c>
      <c r="R2446" t="s">
        <v>75</v>
      </c>
      <c r="S2446" t="s">
        <v>170</v>
      </c>
      <c r="T2446" t="s">
        <v>171</v>
      </c>
      <c r="U2446" t="s">
        <v>157</v>
      </c>
      <c r="V2446" t="s">
        <v>157</v>
      </c>
      <c r="W2446" t="s">
        <v>10729</v>
      </c>
      <c r="X2446" t="s">
        <v>85</v>
      </c>
    </row>
    <row r="2447" spans="1:24">
      <c r="A2447" t="s">
        <v>9</v>
      </c>
      <c r="B2447" t="s">
        <v>14</v>
      </c>
      <c r="C2447" t="s">
        <v>14</v>
      </c>
      <c r="D2447" t="s">
        <v>117</v>
      </c>
      <c r="E2447" t="s">
        <v>4382</v>
      </c>
      <c r="F2447" s="54">
        <v>41611</v>
      </c>
      <c r="G2447" t="s">
        <v>72</v>
      </c>
      <c r="I2447" t="s">
        <v>4904</v>
      </c>
      <c r="J2447" t="s">
        <v>132</v>
      </c>
      <c r="K2447" t="s">
        <v>4901</v>
      </c>
      <c r="L2447" t="s">
        <v>2817</v>
      </c>
      <c r="M2447" t="s">
        <v>2818</v>
      </c>
      <c r="N2447" t="s">
        <v>85</v>
      </c>
      <c r="O2447" t="s">
        <v>85</v>
      </c>
      <c r="P2447">
        <v>113750</v>
      </c>
      <c r="Q2447" t="s">
        <v>4902</v>
      </c>
      <c r="R2447" t="s">
        <v>75</v>
      </c>
      <c r="W2447" t="s">
        <v>10730</v>
      </c>
      <c r="X2447" t="s">
        <v>85</v>
      </c>
    </row>
    <row r="2448" spans="1:24">
      <c r="A2448" t="s">
        <v>3</v>
      </c>
      <c r="B2448" t="s">
        <v>112</v>
      </c>
      <c r="C2448" t="s">
        <v>883</v>
      </c>
      <c r="D2448" t="s">
        <v>117</v>
      </c>
      <c r="E2448" t="s">
        <v>4382</v>
      </c>
      <c r="F2448" s="54">
        <v>41611</v>
      </c>
      <c r="G2448" t="s">
        <v>119</v>
      </c>
      <c r="I2448" t="s">
        <v>4882</v>
      </c>
      <c r="J2448" t="s">
        <v>73</v>
      </c>
      <c r="K2448" t="s">
        <v>4883</v>
      </c>
      <c r="L2448" t="s">
        <v>4884</v>
      </c>
      <c r="M2448" t="s">
        <v>4885</v>
      </c>
      <c r="N2448" t="s">
        <v>85</v>
      </c>
      <c r="O2448" t="s">
        <v>85</v>
      </c>
      <c r="P2448">
        <v>1973.5681999999999</v>
      </c>
      <c r="Q2448" t="s">
        <v>4886</v>
      </c>
      <c r="R2448" t="s">
        <v>75</v>
      </c>
      <c r="W2448" t="s">
        <v>10729</v>
      </c>
      <c r="X2448" t="s">
        <v>85</v>
      </c>
    </row>
    <row r="2449" spans="1:24">
      <c r="A2449" t="s">
        <v>3</v>
      </c>
      <c r="B2449" t="s">
        <v>8</v>
      </c>
      <c r="C2449" t="s">
        <v>392</v>
      </c>
      <c r="D2449" t="s">
        <v>117</v>
      </c>
      <c r="E2449" t="s">
        <v>4382</v>
      </c>
      <c r="F2449" s="54">
        <v>41611</v>
      </c>
      <c r="G2449" t="s">
        <v>72</v>
      </c>
      <c r="I2449" t="s">
        <v>4887</v>
      </c>
      <c r="J2449" t="s">
        <v>73</v>
      </c>
      <c r="K2449" t="s">
        <v>4888</v>
      </c>
      <c r="L2449" t="s">
        <v>238</v>
      </c>
      <c r="M2449" t="s">
        <v>76</v>
      </c>
      <c r="N2449" t="s">
        <v>85</v>
      </c>
      <c r="O2449" t="s">
        <v>85</v>
      </c>
      <c r="P2449">
        <v>48834.75</v>
      </c>
      <c r="Q2449" t="s">
        <v>4889</v>
      </c>
      <c r="R2449" t="s">
        <v>75</v>
      </c>
      <c r="W2449" t="s">
        <v>10729</v>
      </c>
      <c r="X2449" t="s">
        <v>10737</v>
      </c>
    </row>
    <row r="2450" spans="1:24">
      <c r="A2450" t="s">
        <v>9</v>
      </c>
      <c r="B2450" t="s">
        <v>14</v>
      </c>
      <c r="C2450" t="s">
        <v>14</v>
      </c>
      <c r="D2450" t="s">
        <v>117</v>
      </c>
      <c r="E2450" t="s">
        <v>4382</v>
      </c>
      <c r="F2450" s="54">
        <v>41611</v>
      </c>
      <c r="G2450" t="s">
        <v>72</v>
      </c>
      <c r="I2450" t="s">
        <v>4905</v>
      </c>
      <c r="J2450" t="s">
        <v>132</v>
      </c>
      <c r="K2450" t="s">
        <v>4906</v>
      </c>
      <c r="L2450" t="s">
        <v>3260</v>
      </c>
      <c r="M2450" t="s">
        <v>3261</v>
      </c>
      <c r="N2450" t="s">
        <v>85</v>
      </c>
      <c r="O2450" t="s">
        <v>85</v>
      </c>
      <c r="P2450">
        <v>409.68</v>
      </c>
      <c r="Q2450" t="s">
        <v>4907</v>
      </c>
      <c r="R2450" t="s">
        <v>75</v>
      </c>
      <c r="S2450" t="s">
        <v>155</v>
      </c>
      <c r="T2450" t="s">
        <v>379</v>
      </c>
      <c r="U2450" t="s">
        <v>321</v>
      </c>
      <c r="V2450" t="s">
        <v>321</v>
      </c>
      <c r="W2450" t="s">
        <v>10729</v>
      </c>
      <c r="X2450" t="s">
        <v>85</v>
      </c>
    </row>
    <row r="2451" spans="1:24">
      <c r="A2451" t="s">
        <v>3</v>
      </c>
      <c r="B2451" t="s">
        <v>13</v>
      </c>
      <c r="C2451" t="s">
        <v>217</v>
      </c>
      <c r="D2451" t="s">
        <v>117</v>
      </c>
      <c r="E2451" t="s">
        <v>4382</v>
      </c>
      <c r="F2451" s="54">
        <v>41611</v>
      </c>
      <c r="G2451" t="s">
        <v>72</v>
      </c>
      <c r="I2451" t="s">
        <v>4908</v>
      </c>
      <c r="J2451" t="s">
        <v>73</v>
      </c>
      <c r="K2451" t="s">
        <v>4909</v>
      </c>
      <c r="L2451" t="s">
        <v>4910</v>
      </c>
      <c r="M2451" t="s">
        <v>4911</v>
      </c>
      <c r="N2451" t="s">
        <v>85</v>
      </c>
      <c r="O2451" t="s">
        <v>85</v>
      </c>
      <c r="P2451">
        <v>914.40660000000003</v>
      </c>
      <c r="Q2451" t="s">
        <v>4912</v>
      </c>
      <c r="R2451" t="s">
        <v>75</v>
      </c>
      <c r="W2451" t="s">
        <v>10729</v>
      </c>
      <c r="X2451" t="s">
        <v>10737</v>
      </c>
    </row>
    <row r="2452" spans="1:24">
      <c r="A2452" t="s">
        <v>5</v>
      </c>
      <c r="B2452" t="s">
        <v>16</v>
      </c>
      <c r="C2452" t="s">
        <v>866</v>
      </c>
      <c r="D2452" t="s">
        <v>117</v>
      </c>
      <c r="E2452" t="s">
        <v>4382</v>
      </c>
      <c r="F2452" s="54">
        <v>41611</v>
      </c>
      <c r="G2452" t="s">
        <v>72</v>
      </c>
      <c r="I2452" t="s">
        <v>4890</v>
      </c>
      <c r="J2452" t="s">
        <v>74</v>
      </c>
      <c r="K2452" t="s">
        <v>4891</v>
      </c>
      <c r="L2452" t="s">
        <v>1308</v>
      </c>
      <c r="M2452" t="s">
        <v>1309</v>
      </c>
      <c r="N2452" t="s">
        <v>85</v>
      </c>
      <c r="O2452" t="s">
        <v>85</v>
      </c>
      <c r="P2452">
        <v>1402.9918</v>
      </c>
      <c r="Q2452" t="s">
        <v>4892</v>
      </c>
      <c r="R2452" t="s">
        <v>75</v>
      </c>
      <c r="W2452" t="s">
        <v>10729</v>
      </c>
      <c r="X2452" t="s">
        <v>85</v>
      </c>
    </row>
    <row r="2453" spans="1:24">
      <c r="A2453" t="s">
        <v>5</v>
      </c>
      <c r="B2453" t="s">
        <v>12</v>
      </c>
      <c r="C2453" t="s">
        <v>77</v>
      </c>
      <c r="D2453" t="s">
        <v>117</v>
      </c>
      <c r="E2453" t="s">
        <v>4382</v>
      </c>
      <c r="F2453" s="54">
        <v>41613</v>
      </c>
      <c r="G2453" t="s">
        <v>119</v>
      </c>
      <c r="I2453" t="s">
        <v>4794</v>
      </c>
      <c r="J2453" t="s">
        <v>74</v>
      </c>
      <c r="K2453" t="s">
        <v>4795</v>
      </c>
      <c r="L2453" t="s">
        <v>238</v>
      </c>
      <c r="M2453" t="s">
        <v>76</v>
      </c>
      <c r="N2453" t="s">
        <v>85</v>
      </c>
      <c r="O2453" t="s">
        <v>85</v>
      </c>
      <c r="P2453">
        <v>6147.0535</v>
      </c>
      <c r="Q2453" t="s">
        <v>4796</v>
      </c>
      <c r="R2453" t="s">
        <v>75</v>
      </c>
      <c r="W2453" t="s">
        <v>10729</v>
      </c>
      <c r="X2453" t="s">
        <v>10737</v>
      </c>
    </row>
    <row r="2454" spans="1:24">
      <c r="A2454" t="s">
        <v>9</v>
      </c>
      <c r="B2454" t="s">
        <v>15</v>
      </c>
      <c r="C2454" t="s">
        <v>15</v>
      </c>
      <c r="D2454" t="s">
        <v>117</v>
      </c>
      <c r="E2454" t="s">
        <v>4382</v>
      </c>
      <c r="F2454" s="54">
        <v>41613</v>
      </c>
      <c r="G2454" t="s">
        <v>119</v>
      </c>
      <c r="I2454" t="s">
        <v>5936</v>
      </c>
      <c r="J2454" t="s">
        <v>132</v>
      </c>
      <c r="K2454" t="s">
        <v>5937</v>
      </c>
      <c r="L2454" t="s">
        <v>5938</v>
      </c>
      <c r="M2454" t="s">
        <v>5939</v>
      </c>
      <c r="N2454" t="s">
        <v>85</v>
      </c>
      <c r="O2454" t="s">
        <v>85</v>
      </c>
      <c r="P2454">
        <v>25235.222000000002</v>
      </c>
      <c r="Q2454" t="s">
        <v>5940</v>
      </c>
      <c r="R2454" t="s">
        <v>75</v>
      </c>
      <c r="W2454" t="s">
        <v>10729</v>
      </c>
      <c r="X2454" t="s">
        <v>85</v>
      </c>
    </row>
    <row r="2455" spans="1:24">
      <c r="A2455" t="s">
        <v>9</v>
      </c>
      <c r="B2455" t="s">
        <v>14</v>
      </c>
      <c r="C2455" t="s">
        <v>14</v>
      </c>
      <c r="D2455" t="s">
        <v>117</v>
      </c>
      <c r="E2455" t="s">
        <v>4382</v>
      </c>
      <c r="F2455" s="54">
        <v>41612</v>
      </c>
      <c r="G2455" t="s">
        <v>119</v>
      </c>
      <c r="H2455" t="s">
        <v>1742</v>
      </c>
      <c r="I2455" t="s">
        <v>4727</v>
      </c>
      <c r="J2455" t="s">
        <v>132</v>
      </c>
      <c r="K2455" t="s">
        <v>4728</v>
      </c>
      <c r="L2455" t="s">
        <v>4729</v>
      </c>
      <c r="M2455" t="s">
        <v>4730</v>
      </c>
      <c r="N2455" t="s">
        <v>85</v>
      </c>
      <c r="O2455" t="s">
        <v>85</v>
      </c>
      <c r="P2455">
        <v>341126.2</v>
      </c>
      <c r="Q2455" t="s">
        <v>4731</v>
      </c>
      <c r="R2455" t="s">
        <v>75</v>
      </c>
      <c r="S2455" t="s">
        <v>170</v>
      </c>
      <c r="T2455" t="s">
        <v>178</v>
      </c>
      <c r="U2455" t="s">
        <v>202</v>
      </c>
      <c r="V2455" t="s">
        <v>202</v>
      </c>
      <c r="W2455" t="s">
        <v>10731</v>
      </c>
      <c r="X2455" t="s">
        <v>85</v>
      </c>
    </row>
    <row r="2456" spans="1:24">
      <c r="A2456" t="s">
        <v>9</v>
      </c>
      <c r="B2456" t="s">
        <v>14</v>
      </c>
      <c r="C2456" t="s">
        <v>14</v>
      </c>
      <c r="D2456" t="s">
        <v>117</v>
      </c>
      <c r="E2456" t="s">
        <v>4382</v>
      </c>
      <c r="F2456" s="54">
        <v>41612</v>
      </c>
      <c r="G2456" t="s">
        <v>119</v>
      </c>
      <c r="I2456" t="s">
        <v>4724</v>
      </c>
      <c r="J2456" t="s">
        <v>132</v>
      </c>
      <c r="K2456" t="s">
        <v>4725</v>
      </c>
      <c r="L2456" t="s">
        <v>5941</v>
      </c>
      <c r="M2456" t="s">
        <v>5942</v>
      </c>
      <c r="N2456" t="s">
        <v>85</v>
      </c>
      <c r="O2456" t="s">
        <v>85</v>
      </c>
      <c r="P2456">
        <v>27900</v>
      </c>
      <c r="Q2456" t="s">
        <v>4726</v>
      </c>
      <c r="R2456" t="s">
        <v>75</v>
      </c>
      <c r="W2456" t="s">
        <v>10729</v>
      </c>
      <c r="X2456" t="s">
        <v>85</v>
      </c>
    </row>
    <row r="2457" spans="1:24">
      <c r="A2457" t="s">
        <v>9</v>
      </c>
      <c r="B2457" t="s">
        <v>14</v>
      </c>
      <c r="C2457" t="s">
        <v>14</v>
      </c>
      <c r="D2457" t="s">
        <v>117</v>
      </c>
      <c r="E2457" t="s">
        <v>4382</v>
      </c>
      <c r="F2457" s="54">
        <v>41612</v>
      </c>
      <c r="G2457" t="s">
        <v>125</v>
      </c>
      <c r="H2457" t="s">
        <v>208</v>
      </c>
      <c r="I2457" t="s">
        <v>4732</v>
      </c>
      <c r="J2457" t="s">
        <v>132</v>
      </c>
      <c r="K2457" t="s">
        <v>4733</v>
      </c>
      <c r="L2457" t="s">
        <v>211</v>
      </c>
      <c r="M2457" t="s">
        <v>212</v>
      </c>
      <c r="N2457" t="s">
        <v>85</v>
      </c>
      <c r="O2457" t="s">
        <v>85</v>
      </c>
      <c r="P2457">
        <v>935.85</v>
      </c>
      <c r="Q2457" t="s">
        <v>4734</v>
      </c>
      <c r="R2457" t="s">
        <v>75</v>
      </c>
      <c r="S2457" t="s">
        <v>215</v>
      </c>
      <c r="T2457" t="s">
        <v>216</v>
      </c>
      <c r="U2457" t="s">
        <v>179</v>
      </c>
      <c r="V2457" t="s">
        <v>179</v>
      </c>
      <c r="W2457" t="s">
        <v>10729</v>
      </c>
      <c r="X2457" t="s">
        <v>85</v>
      </c>
    </row>
    <row r="2458" spans="1:24">
      <c r="A2458" t="s">
        <v>9</v>
      </c>
      <c r="B2458" t="s">
        <v>14</v>
      </c>
      <c r="C2458" t="s">
        <v>14</v>
      </c>
      <c r="D2458" t="s">
        <v>117</v>
      </c>
      <c r="E2458" t="s">
        <v>4382</v>
      </c>
      <c r="F2458" s="54">
        <v>41612</v>
      </c>
      <c r="G2458" t="s">
        <v>119</v>
      </c>
      <c r="I2458" t="s">
        <v>4738</v>
      </c>
      <c r="J2458" t="s">
        <v>132</v>
      </c>
      <c r="K2458" t="s">
        <v>4739</v>
      </c>
      <c r="L2458" t="s">
        <v>238</v>
      </c>
      <c r="M2458" t="s">
        <v>76</v>
      </c>
      <c r="N2458" t="s">
        <v>85</v>
      </c>
      <c r="O2458" t="s">
        <v>85</v>
      </c>
      <c r="P2458">
        <v>4960</v>
      </c>
      <c r="Q2458" t="s">
        <v>4740</v>
      </c>
      <c r="R2458" t="s">
        <v>75</v>
      </c>
      <c r="W2458" t="s">
        <v>10729</v>
      </c>
      <c r="X2458" t="s">
        <v>10737</v>
      </c>
    </row>
    <row r="2459" spans="1:24">
      <c r="A2459" t="s">
        <v>9</v>
      </c>
      <c r="B2459" t="s">
        <v>14</v>
      </c>
      <c r="C2459" t="s">
        <v>14</v>
      </c>
      <c r="D2459" t="s">
        <v>117</v>
      </c>
      <c r="E2459" t="s">
        <v>4382</v>
      </c>
      <c r="F2459" s="54">
        <v>41612</v>
      </c>
      <c r="G2459" t="s">
        <v>72</v>
      </c>
      <c r="I2459" t="s">
        <v>4746</v>
      </c>
      <c r="J2459" t="s">
        <v>132</v>
      </c>
      <c r="K2459" t="s">
        <v>4747</v>
      </c>
      <c r="L2459" t="s">
        <v>4748</v>
      </c>
      <c r="M2459" t="s">
        <v>4749</v>
      </c>
      <c r="N2459" t="s">
        <v>85</v>
      </c>
      <c r="O2459" t="s">
        <v>85</v>
      </c>
      <c r="P2459">
        <v>4250</v>
      </c>
      <c r="Q2459" t="s">
        <v>4750</v>
      </c>
      <c r="R2459" t="s">
        <v>75</v>
      </c>
      <c r="S2459" t="s">
        <v>170</v>
      </c>
      <c r="T2459" t="s">
        <v>178</v>
      </c>
      <c r="U2459" t="s">
        <v>321</v>
      </c>
      <c r="V2459" t="s">
        <v>321</v>
      </c>
      <c r="W2459" t="s">
        <v>10729</v>
      </c>
      <c r="X2459" t="s">
        <v>85</v>
      </c>
    </row>
    <row r="2460" spans="1:24">
      <c r="A2460" t="s">
        <v>9</v>
      </c>
      <c r="B2460" t="s">
        <v>14</v>
      </c>
      <c r="C2460" t="s">
        <v>14</v>
      </c>
      <c r="D2460" t="s">
        <v>117</v>
      </c>
      <c r="E2460" t="s">
        <v>4382</v>
      </c>
      <c r="F2460" s="54">
        <v>41612</v>
      </c>
      <c r="G2460" t="s">
        <v>72</v>
      </c>
      <c r="H2460" t="s">
        <v>208</v>
      </c>
      <c r="I2460" t="s">
        <v>4732</v>
      </c>
      <c r="J2460" t="s">
        <v>132</v>
      </c>
      <c r="K2460" t="s">
        <v>4733</v>
      </c>
      <c r="L2460" t="s">
        <v>211</v>
      </c>
      <c r="M2460" t="s">
        <v>212</v>
      </c>
      <c r="N2460" t="s">
        <v>85</v>
      </c>
      <c r="O2460" t="s">
        <v>85</v>
      </c>
      <c r="P2460">
        <v>261.3</v>
      </c>
      <c r="Q2460" t="s">
        <v>4734</v>
      </c>
      <c r="R2460" t="s">
        <v>75</v>
      </c>
      <c r="S2460" t="s">
        <v>215</v>
      </c>
      <c r="T2460" t="s">
        <v>216</v>
      </c>
      <c r="U2460" t="s">
        <v>179</v>
      </c>
      <c r="V2460" t="s">
        <v>179</v>
      </c>
      <c r="W2460" t="s">
        <v>10729</v>
      </c>
      <c r="X2460" t="s">
        <v>85</v>
      </c>
    </row>
    <row r="2461" spans="1:24">
      <c r="A2461" t="s">
        <v>9</v>
      </c>
      <c r="B2461" t="s">
        <v>14</v>
      </c>
      <c r="C2461" t="s">
        <v>14</v>
      </c>
      <c r="D2461" t="s">
        <v>117</v>
      </c>
      <c r="E2461" t="s">
        <v>4382</v>
      </c>
      <c r="F2461" s="54">
        <v>41612</v>
      </c>
      <c r="G2461" t="s">
        <v>119</v>
      </c>
      <c r="H2461" t="s">
        <v>2769</v>
      </c>
      <c r="I2461" t="s">
        <v>4793</v>
      </c>
      <c r="J2461" t="s">
        <v>132</v>
      </c>
      <c r="K2461" t="s">
        <v>4788</v>
      </c>
      <c r="L2461" t="s">
        <v>4789</v>
      </c>
      <c r="M2461" t="s">
        <v>4790</v>
      </c>
      <c r="N2461" t="s">
        <v>85</v>
      </c>
      <c r="O2461" t="s">
        <v>85</v>
      </c>
      <c r="P2461">
        <v>-231150</v>
      </c>
      <c r="Q2461" t="s">
        <v>4791</v>
      </c>
      <c r="R2461" t="s">
        <v>75</v>
      </c>
      <c r="S2461" t="s">
        <v>155</v>
      </c>
      <c r="T2461" t="s">
        <v>156</v>
      </c>
      <c r="U2461" t="s">
        <v>157</v>
      </c>
      <c r="V2461" t="s">
        <v>579</v>
      </c>
      <c r="W2461" t="s">
        <v>10729</v>
      </c>
      <c r="X2461" t="s">
        <v>85</v>
      </c>
    </row>
    <row r="2462" spans="1:24">
      <c r="A2462" t="s">
        <v>9</v>
      </c>
      <c r="B2462" t="s">
        <v>14</v>
      </c>
      <c r="C2462" t="s">
        <v>14</v>
      </c>
      <c r="D2462" t="s">
        <v>117</v>
      </c>
      <c r="E2462" t="s">
        <v>4382</v>
      </c>
      <c r="F2462" s="54">
        <v>41612</v>
      </c>
      <c r="G2462" t="s">
        <v>119</v>
      </c>
      <c r="H2462" t="s">
        <v>4452</v>
      </c>
      <c r="I2462" t="s">
        <v>4792</v>
      </c>
      <c r="J2462" t="s">
        <v>132</v>
      </c>
      <c r="K2462" t="s">
        <v>2386</v>
      </c>
      <c r="L2462" t="s">
        <v>4453</v>
      </c>
      <c r="M2462" t="s">
        <v>4454</v>
      </c>
      <c r="N2462" t="s">
        <v>85</v>
      </c>
      <c r="O2462" t="s">
        <v>85</v>
      </c>
      <c r="P2462">
        <v>7.1000000000000004E-3</v>
      </c>
      <c r="Q2462" t="s">
        <v>2387</v>
      </c>
      <c r="R2462" t="s">
        <v>75</v>
      </c>
      <c r="S2462" t="s">
        <v>215</v>
      </c>
      <c r="T2462" t="s">
        <v>320</v>
      </c>
      <c r="U2462" t="s">
        <v>321</v>
      </c>
      <c r="V2462" t="s">
        <v>321</v>
      </c>
      <c r="W2462" t="s">
        <v>10729</v>
      </c>
      <c r="X2462" t="s">
        <v>85</v>
      </c>
    </row>
    <row r="2463" spans="1:24">
      <c r="A2463" t="s">
        <v>9</v>
      </c>
      <c r="B2463" t="s">
        <v>14</v>
      </c>
      <c r="C2463" t="s">
        <v>14</v>
      </c>
      <c r="D2463" t="s">
        <v>117</v>
      </c>
      <c r="E2463" t="s">
        <v>4382</v>
      </c>
      <c r="F2463" s="54">
        <v>41612</v>
      </c>
      <c r="G2463" t="s">
        <v>119</v>
      </c>
      <c r="H2463" t="s">
        <v>2769</v>
      </c>
      <c r="I2463" t="s">
        <v>4787</v>
      </c>
      <c r="J2463" t="s">
        <v>132</v>
      </c>
      <c r="K2463" t="s">
        <v>4788</v>
      </c>
      <c r="L2463" t="s">
        <v>4789</v>
      </c>
      <c r="M2463" t="s">
        <v>4790</v>
      </c>
      <c r="N2463" t="s">
        <v>85</v>
      </c>
      <c r="O2463" t="s">
        <v>85</v>
      </c>
      <c r="P2463">
        <v>231150</v>
      </c>
      <c r="Q2463" t="s">
        <v>4791</v>
      </c>
      <c r="R2463" t="s">
        <v>75</v>
      </c>
      <c r="S2463" t="s">
        <v>155</v>
      </c>
      <c r="T2463" t="s">
        <v>156</v>
      </c>
      <c r="U2463" t="s">
        <v>157</v>
      </c>
      <c r="V2463" t="s">
        <v>579</v>
      </c>
      <c r="W2463" t="s">
        <v>10730</v>
      </c>
      <c r="X2463" t="s">
        <v>85</v>
      </c>
    </row>
    <row r="2464" spans="1:24">
      <c r="A2464" t="s">
        <v>9</v>
      </c>
      <c r="B2464" t="s">
        <v>14</v>
      </c>
      <c r="C2464" t="s">
        <v>14</v>
      </c>
      <c r="D2464" t="s">
        <v>117</v>
      </c>
      <c r="E2464" t="s">
        <v>4382</v>
      </c>
      <c r="F2464" s="54">
        <v>41612</v>
      </c>
      <c r="G2464" t="s">
        <v>119</v>
      </c>
      <c r="I2464" t="s">
        <v>4797</v>
      </c>
      <c r="J2464" t="s">
        <v>132</v>
      </c>
      <c r="K2464" t="s">
        <v>4798</v>
      </c>
      <c r="L2464" t="s">
        <v>4799</v>
      </c>
      <c r="M2464" t="s">
        <v>4800</v>
      </c>
      <c r="N2464" t="s">
        <v>85</v>
      </c>
      <c r="O2464" t="s">
        <v>85</v>
      </c>
      <c r="P2464">
        <v>36864</v>
      </c>
      <c r="Q2464" t="s">
        <v>4801</v>
      </c>
      <c r="R2464" t="s">
        <v>75</v>
      </c>
      <c r="S2464" t="s">
        <v>155</v>
      </c>
      <c r="T2464" t="s">
        <v>785</v>
      </c>
      <c r="U2464" t="s">
        <v>321</v>
      </c>
      <c r="V2464" t="s">
        <v>321</v>
      </c>
      <c r="W2464" t="s">
        <v>10729</v>
      </c>
      <c r="X2464" t="s">
        <v>85</v>
      </c>
    </row>
    <row r="2465" spans="1:24">
      <c r="A2465" t="s">
        <v>5</v>
      </c>
      <c r="B2465" t="s">
        <v>17</v>
      </c>
      <c r="C2465" t="s">
        <v>17</v>
      </c>
      <c r="D2465" t="s">
        <v>117</v>
      </c>
      <c r="E2465" t="s">
        <v>4382</v>
      </c>
      <c r="F2465" s="54">
        <v>41613</v>
      </c>
      <c r="G2465" t="s">
        <v>72</v>
      </c>
      <c r="I2465" t="s">
        <v>5943</v>
      </c>
      <c r="J2465" t="s">
        <v>74</v>
      </c>
      <c r="K2465" t="s">
        <v>5944</v>
      </c>
      <c r="L2465" t="s">
        <v>5945</v>
      </c>
      <c r="M2465" t="s">
        <v>5946</v>
      </c>
      <c r="N2465" t="s">
        <v>85</v>
      </c>
      <c r="O2465" t="s">
        <v>85</v>
      </c>
      <c r="P2465">
        <v>28751.02</v>
      </c>
      <c r="Q2465" t="s">
        <v>5947</v>
      </c>
      <c r="R2465" t="s">
        <v>75</v>
      </c>
      <c r="W2465" t="s">
        <v>10729</v>
      </c>
      <c r="X2465" t="s">
        <v>85</v>
      </c>
    </row>
    <row r="2466" spans="1:24">
      <c r="A2466" t="s">
        <v>5</v>
      </c>
      <c r="B2466" t="s">
        <v>17</v>
      </c>
      <c r="C2466" t="s">
        <v>17</v>
      </c>
      <c r="D2466" t="s">
        <v>117</v>
      </c>
      <c r="E2466" t="s">
        <v>4382</v>
      </c>
      <c r="F2466" s="54">
        <v>41613</v>
      </c>
      <c r="G2466" t="s">
        <v>5669</v>
      </c>
      <c r="H2466" t="s">
        <v>1597</v>
      </c>
      <c r="I2466" t="s">
        <v>5948</v>
      </c>
      <c r="J2466" t="s">
        <v>74</v>
      </c>
      <c r="K2466" t="s">
        <v>5949</v>
      </c>
      <c r="L2466" t="s">
        <v>1600</v>
      </c>
      <c r="M2466" t="s">
        <v>1601</v>
      </c>
      <c r="N2466" t="s">
        <v>85</v>
      </c>
      <c r="O2466" t="s">
        <v>85</v>
      </c>
      <c r="P2466">
        <v>-39808.917200000004</v>
      </c>
      <c r="Q2466" t="s">
        <v>5950</v>
      </c>
      <c r="R2466" t="s">
        <v>75</v>
      </c>
      <c r="W2466" t="s">
        <v>10729</v>
      </c>
      <c r="X2466" t="s">
        <v>85</v>
      </c>
    </row>
    <row r="2467" spans="1:24">
      <c r="A2467" t="s">
        <v>5</v>
      </c>
      <c r="B2467" t="s">
        <v>17</v>
      </c>
      <c r="C2467" t="s">
        <v>17</v>
      </c>
      <c r="D2467" t="s">
        <v>117</v>
      </c>
      <c r="E2467" t="s">
        <v>4382</v>
      </c>
      <c r="F2467" s="54">
        <v>41613</v>
      </c>
      <c r="G2467" t="s">
        <v>72</v>
      </c>
      <c r="H2467" t="s">
        <v>1597</v>
      </c>
      <c r="I2467" t="s">
        <v>5948</v>
      </c>
      <c r="J2467" t="s">
        <v>74</v>
      </c>
      <c r="K2467" t="s">
        <v>5949</v>
      </c>
      <c r="L2467" t="s">
        <v>1600</v>
      </c>
      <c r="M2467" t="s">
        <v>1601</v>
      </c>
      <c r="N2467" t="s">
        <v>85</v>
      </c>
      <c r="O2467" t="s">
        <v>85</v>
      </c>
      <c r="P2467">
        <v>39808.917200000004</v>
      </c>
      <c r="Q2467" t="s">
        <v>5950</v>
      </c>
      <c r="R2467" t="s">
        <v>75</v>
      </c>
      <c r="W2467" t="s">
        <v>10729</v>
      </c>
      <c r="X2467" t="s">
        <v>85</v>
      </c>
    </row>
    <row r="2468" spans="1:24">
      <c r="A2468" t="s">
        <v>5</v>
      </c>
      <c r="B2468" t="s">
        <v>17</v>
      </c>
      <c r="C2468" t="s">
        <v>17</v>
      </c>
      <c r="D2468" t="s">
        <v>117</v>
      </c>
      <c r="E2468" t="s">
        <v>4382</v>
      </c>
      <c r="F2468" s="54">
        <v>41613</v>
      </c>
      <c r="G2468" t="s">
        <v>290</v>
      </c>
      <c r="I2468" t="s">
        <v>5943</v>
      </c>
      <c r="J2468" t="s">
        <v>74</v>
      </c>
      <c r="K2468" t="s">
        <v>5944</v>
      </c>
      <c r="L2468" t="s">
        <v>5945</v>
      </c>
      <c r="M2468" t="s">
        <v>5946</v>
      </c>
      <c r="N2468" t="s">
        <v>85</v>
      </c>
      <c r="O2468" t="s">
        <v>85</v>
      </c>
      <c r="P2468">
        <v>-28751.02</v>
      </c>
      <c r="Q2468" t="s">
        <v>5947</v>
      </c>
      <c r="R2468" t="s">
        <v>75</v>
      </c>
      <c r="W2468" t="s">
        <v>10729</v>
      </c>
      <c r="X2468" t="s">
        <v>85</v>
      </c>
    </row>
    <row r="2469" spans="1:24">
      <c r="A2469" t="s">
        <v>5</v>
      </c>
      <c r="B2469" t="s">
        <v>16</v>
      </c>
      <c r="C2469" t="s">
        <v>235</v>
      </c>
      <c r="D2469" t="s">
        <v>117</v>
      </c>
      <c r="E2469" t="s">
        <v>4382</v>
      </c>
      <c r="F2469" s="54">
        <v>41613</v>
      </c>
      <c r="G2469" t="s">
        <v>119</v>
      </c>
      <c r="I2469" t="s">
        <v>5951</v>
      </c>
      <c r="J2469" t="s">
        <v>74</v>
      </c>
      <c r="K2469" t="s">
        <v>5952</v>
      </c>
      <c r="L2469" t="s">
        <v>238</v>
      </c>
      <c r="M2469" t="s">
        <v>76</v>
      </c>
      <c r="N2469" t="s">
        <v>85</v>
      </c>
      <c r="O2469" t="s">
        <v>85</v>
      </c>
      <c r="P2469">
        <v>30895.7</v>
      </c>
      <c r="Q2469" t="s">
        <v>5953</v>
      </c>
      <c r="R2469" t="s">
        <v>75</v>
      </c>
      <c r="W2469" t="s">
        <v>10729</v>
      </c>
      <c r="X2469" t="s">
        <v>10737</v>
      </c>
    </row>
    <row r="2470" spans="1:24">
      <c r="A2470" t="s">
        <v>3</v>
      </c>
      <c r="B2470" t="s">
        <v>112</v>
      </c>
      <c r="C2470" t="s">
        <v>269</v>
      </c>
      <c r="D2470" t="s">
        <v>117</v>
      </c>
      <c r="E2470" t="s">
        <v>4382</v>
      </c>
      <c r="F2470" s="54">
        <v>41613</v>
      </c>
      <c r="G2470" t="s">
        <v>119</v>
      </c>
      <c r="H2470" t="s">
        <v>4404</v>
      </c>
      <c r="I2470" t="s">
        <v>5954</v>
      </c>
      <c r="J2470" t="s">
        <v>73</v>
      </c>
      <c r="K2470" t="s">
        <v>5955</v>
      </c>
      <c r="L2470" t="s">
        <v>5956</v>
      </c>
      <c r="M2470" t="s">
        <v>5957</v>
      </c>
      <c r="N2470" t="s">
        <v>85</v>
      </c>
      <c r="O2470" t="s">
        <v>85</v>
      </c>
      <c r="P2470">
        <v>64256.3894</v>
      </c>
      <c r="Q2470" t="s">
        <v>5958</v>
      </c>
      <c r="R2470" t="s">
        <v>75</v>
      </c>
      <c r="W2470" t="s">
        <v>10729</v>
      </c>
      <c r="X2470" t="s">
        <v>85</v>
      </c>
    </row>
    <row r="2471" spans="1:24">
      <c r="A2471" t="s">
        <v>3</v>
      </c>
      <c r="B2471" t="s">
        <v>8</v>
      </c>
      <c r="C2471" t="s">
        <v>392</v>
      </c>
      <c r="D2471" t="s">
        <v>117</v>
      </c>
      <c r="E2471" t="s">
        <v>4382</v>
      </c>
      <c r="F2471" s="54">
        <v>41612</v>
      </c>
      <c r="G2471" t="s">
        <v>72</v>
      </c>
      <c r="I2471" t="s">
        <v>4802</v>
      </c>
      <c r="J2471" t="s">
        <v>73</v>
      </c>
      <c r="K2471" t="s">
        <v>4803</v>
      </c>
      <c r="L2471" t="s">
        <v>395</v>
      </c>
      <c r="M2471" t="s">
        <v>396</v>
      </c>
      <c r="N2471" t="s">
        <v>85</v>
      </c>
      <c r="O2471" t="s">
        <v>85</v>
      </c>
      <c r="P2471">
        <v>26863.98</v>
      </c>
      <c r="Q2471" t="s">
        <v>4804</v>
      </c>
      <c r="R2471" t="s">
        <v>75</v>
      </c>
      <c r="W2471" t="s">
        <v>10729</v>
      </c>
      <c r="X2471" t="s">
        <v>85</v>
      </c>
    </row>
    <row r="2472" spans="1:24">
      <c r="A2472" t="s">
        <v>5</v>
      </c>
      <c r="B2472" t="s">
        <v>7</v>
      </c>
      <c r="C2472" t="s">
        <v>7</v>
      </c>
      <c r="D2472" t="s">
        <v>117</v>
      </c>
      <c r="E2472" t="s">
        <v>4382</v>
      </c>
      <c r="F2472" s="54">
        <v>41612</v>
      </c>
      <c r="G2472" t="s">
        <v>119</v>
      </c>
      <c r="I2472" t="s">
        <v>4814</v>
      </c>
      <c r="J2472" t="s">
        <v>74</v>
      </c>
      <c r="K2472" t="s">
        <v>4815</v>
      </c>
      <c r="L2472" t="s">
        <v>238</v>
      </c>
      <c r="M2472" t="s">
        <v>76</v>
      </c>
      <c r="N2472" t="s">
        <v>85</v>
      </c>
      <c r="O2472" t="s">
        <v>85</v>
      </c>
      <c r="P2472">
        <v>7608.2941000000001</v>
      </c>
      <c r="Q2472" t="s">
        <v>4816</v>
      </c>
      <c r="R2472" t="s">
        <v>75</v>
      </c>
      <c r="W2472" t="s">
        <v>10729</v>
      </c>
      <c r="X2472" t="s">
        <v>10737</v>
      </c>
    </row>
    <row r="2473" spans="1:24">
      <c r="A2473" t="s">
        <v>3</v>
      </c>
      <c r="B2473" t="s">
        <v>115</v>
      </c>
      <c r="C2473" t="s">
        <v>734</v>
      </c>
      <c r="D2473" t="s">
        <v>117</v>
      </c>
      <c r="E2473" t="s">
        <v>4382</v>
      </c>
      <c r="F2473" s="54">
        <v>41612</v>
      </c>
      <c r="G2473" t="s">
        <v>119</v>
      </c>
      <c r="H2473" t="s">
        <v>2581</v>
      </c>
      <c r="I2473" t="s">
        <v>4756</v>
      </c>
      <c r="J2473" t="s">
        <v>73</v>
      </c>
      <c r="K2473" t="s">
        <v>4757</v>
      </c>
      <c r="L2473" t="s">
        <v>4758</v>
      </c>
      <c r="M2473" t="s">
        <v>4759</v>
      </c>
      <c r="N2473" t="s">
        <v>85</v>
      </c>
      <c r="O2473" t="s">
        <v>85</v>
      </c>
      <c r="P2473">
        <v>9426.0607</v>
      </c>
      <c r="Q2473" t="s">
        <v>4760</v>
      </c>
      <c r="R2473" t="s">
        <v>75</v>
      </c>
      <c r="W2473" t="s">
        <v>10729</v>
      </c>
      <c r="X2473" t="s">
        <v>85</v>
      </c>
    </row>
    <row r="2474" spans="1:24">
      <c r="A2474" t="s">
        <v>5</v>
      </c>
      <c r="B2474" t="s">
        <v>11</v>
      </c>
      <c r="C2474" t="s">
        <v>507</v>
      </c>
      <c r="D2474" t="s">
        <v>117</v>
      </c>
      <c r="E2474" t="s">
        <v>4382</v>
      </c>
      <c r="F2474" s="54">
        <v>41612</v>
      </c>
      <c r="G2474" t="s">
        <v>72</v>
      </c>
      <c r="I2474" t="s">
        <v>4721</v>
      </c>
      <c r="J2474" t="s">
        <v>74</v>
      </c>
      <c r="K2474" t="s">
        <v>4722</v>
      </c>
      <c r="L2474" t="s">
        <v>510</v>
      </c>
      <c r="M2474" t="s">
        <v>511</v>
      </c>
      <c r="N2474" t="s">
        <v>85</v>
      </c>
      <c r="O2474" t="s">
        <v>85</v>
      </c>
      <c r="P2474">
        <v>20477.969099999998</v>
      </c>
      <c r="Q2474" t="s">
        <v>4723</v>
      </c>
      <c r="R2474" t="s">
        <v>75</v>
      </c>
      <c r="W2474" t="s">
        <v>10729</v>
      </c>
      <c r="X2474" t="s">
        <v>85</v>
      </c>
    </row>
    <row r="2475" spans="1:24">
      <c r="A2475" t="s">
        <v>3</v>
      </c>
      <c r="B2475" t="s">
        <v>112</v>
      </c>
      <c r="C2475" t="s">
        <v>883</v>
      </c>
      <c r="D2475" t="s">
        <v>117</v>
      </c>
      <c r="E2475" t="s">
        <v>4382</v>
      </c>
      <c r="F2475" s="54">
        <v>41612</v>
      </c>
      <c r="G2475" t="s">
        <v>119</v>
      </c>
      <c r="H2475" t="s">
        <v>3744</v>
      </c>
      <c r="I2475" t="s">
        <v>4751</v>
      </c>
      <c r="J2475" t="s">
        <v>73</v>
      </c>
      <c r="K2475" t="s">
        <v>4752</v>
      </c>
      <c r="L2475" t="s">
        <v>4753</v>
      </c>
      <c r="M2475" t="s">
        <v>4754</v>
      </c>
      <c r="N2475" t="s">
        <v>213</v>
      </c>
      <c r="O2475" t="s">
        <v>199</v>
      </c>
      <c r="P2475">
        <v>795328.77</v>
      </c>
      <c r="Q2475" t="s">
        <v>4755</v>
      </c>
      <c r="R2475" t="s">
        <v>75</v>
      </c>
      <c r="W2475" t="s">
        <v>10731</v>
      </c>
      <c r="X2475" t="s">
        <v>10739</v>
      </c>
    </row>
    <row r="2476" spans="1:24">
      <c r="A2476" t="s">
        <v>3</v>
      </c>
      <c r="B2476" t="s">
        <v>112</v>
      </c>
      <c r="C2476" t="s">
        <v>883</v>
      </c>
      <c r="D2476" t="s">
        <v>117</v>
      </c>
      <c r="E2476" t="s">
        <v>4382</v>
      </c>
      <c r="F2476" s="54">
        <v>41612</v>
      </c>
      <c r="G2476" t="s">
        <v>5650</v>
      </c>
      <c r="H2476" t="s">
        <v>3744</v>
      </c>
      <c r="I2476" t="s">
        <v>4751</v>
      </c>
      <c r="J2476" t="s">
        <v>73</v>
      </c>
      <c r="K2476" t="s">
        <v>4752</v>
      </c>
      <c r="L2476" t="s">
        <v>4753</v>
      </c>
      <c r="M2476" t="s">
        <v>4754</v>
      </c>
      <c r="N2476" t="s">
        <v>213</v>
      </c>
      <c r="O2476" t="s">
        <v>199</v>
      </c>
      <c r="P2476">
        <v>8782.01</v>
      </c>
      <c r="Q2476" t="s">
        <v>4755</v>
      </c>
      <c r="R2476" t="s">
        <v>75</v>
      </c>
      <c r="W2476" t="s">
        <v>10731</v>
      </c>
      <c r="X2476" t="s">
        <v>10739</v>
      </c>
    </row>
    <row r="2477" spans="1:24">
      <c r="A2477" t="s">
        <v>5</v>
      </c>
      <c r="B2477" t="s">
        <v>16</v>
      </c>
      <c r="C2477" t="s">
        <v>866</v>
      </c>
      <c r="D2477" t="s">
        <v>117</v>
      </c>
      <c r="E2477" t="s">
        <v>4382</v>
      </c>
      <c r="F2477" s="54">
        <v>41612</v>
      </c>
      <c r="G2477" t="s">
        <v>125</v>
      </c>
      <c r="I2477" t="s">
        <v>4761</v>
      </c>
      <c r="J2477" t="s">
        <v>74</v>
      </c>
      <c r="K2477" t="s">
        <v>4762</v>
      </c>
      <c r="L2477" t="s">
        <v>238</v>
      </c>
      <c r="M2477" t="s">
        <v>76</v>
      </c>
      <c r="N2477" t="s">
        <v>85</v>
      </c>
      <c r="O2477" t="s">
        <v>85</v>
      </c>
      <c r="P2477">
        <v>1710.7488000000001</v>
      </c>
      <c r="Q2477" t="s">
        <v>4763</v>
      </c>
      <c r="R2477" t="s">
        <v>75</v>
      </c>
      <c r="W2477" t="s">
        <v>10729</v>
      </c>
      <c r="X2477" t="s">
        <v>10737</v>
      </c>
    </row>
    <row r="2478" spans="1:24">
      <c r="A2478" t="s">
        <v>3</v>
      </c>
      <c r="B2478" t="s">
        <v>112</v>
      </c>
      <c r="C2478" t="s">
        <v>883</v>
      </c>
      <c r="D2478" t="s">
        <v>117</v>
      </c>
      <c r="E2478" t="s">
        <v>4382</v>
      </c>
      <c r="F2478" s="54">
        <v>41612</v>
      </c>
      <c r="G2478" t="s">
        <v>290</v>
      </c>
      <c r="I2478" t="s">
        <v>4735</v>
      </c>
      <c r="J2478" t="s">
        <v>73</v>
      </c>
      <c r="K2478" t="s">
        <v>4736</v>
      </c>
      <c r="L2478" t="s">
        <v>5959</v>
      </c>
      <c r="M2478" t="s">
        <v>5960</v>
      </c>
      <c r="N2478" t="s">
        <v>85</v>
      </c>
      <c r="O2478" t="s">
        <v>85</v>
      </c>
      <c r="P2478">
        <v>26558.37</v>
      </c>
      <c r="Q2478" t="s">
        <v>4737</v>
      </c>
      <c r="R2478" t="s">
        <v>75</v>
      </c>
      <c r="W2478" t="s">
        <v>10729</v>
      </c>
      <c r="X2478" t="s">
        <v>85</v>
      </c>
    </row>
    <row r="2479" spans="1:24">
      <c r="A2479" t="s">
        <v>5</v>
      </c>
      <c r="B2479" t="s">
        <v>6</v>
      </c>
      <c r="C2479" t="s">
        <v>6</v>
      </c>
      <c r="D2479" t="s">
        <v>117</v>
      </c>
      <c r="E2479" t="s">
        <v>4382</v>
      </c>
      <c r="F2479" s="54">
        <v>41612</v>
      </c>
      <c r="G2479" t="s">
        <v>119</v>
      </c>
      <c r="H2479" t="s">
        <v>4805</v>
      </c>
      <c r="I2479" t="s">
        <v>4806</v>
      </c>
      <c r="J2479" t="s">
        <v>74</v>
      </c>
      <c r="K2479" t="s">
        <v>4807</v>
      </c>
      <c r="L2479" t="s">
        <v>4808</v>
      </c>
      <c r="M2479" t="s">
        <v>4809</v>
      </c>
      <c r="N2479" t="s">
        <v>85</v>
      </c>
      <c r="O2479" t="s">
        <v>85</v>
      </c>
      <c r="P2479">
        <v>61799.526400000002</v>
      </c>
      <c r="Q2479" t="s">
        <v>4810</v>
      </c>
      <c r="R2479" t="s">
        <v>75</v>
      </c>
      <c r="W2479" t="s">
        <v>10729</v>
      </c>
      <c r="X2479" t="s">
        <v>85</v>
      </c>
    </row>
    <row r="2480" spans="1:24">
      <c r="A2480" t="s">
        <v>5</v>
      </c>
      <c r="B2480" t="s">
        <v>6</v>
      </c>
      <c r="C2480" t="s">
        <v>6</v>
      </c>
      <c r="D2480" t="s">
        <v>117</v>
      </c>
      <c r="E2480" t="s">
        <v>4382</v>
      </c>
      <c r="F2480" s="54">
        <v>41612</v>
      </c>
      <c r="G2480" t="s">
        <v>72</v>
      </c>
      <c r="I2480" t="s">
        <v>4817</v>
      </c>
      <c r="J2480" t="s">
        <v>74</v>
      </c>
      <c r="K2480" t="s">
        <v>4818</v>
      </c>
      <c r="L2480" t="s">
        <v>4819</v>
      </c>
      <c r="M2480" t="s">
        <v>4820</v>
      </c>
      <c r="N2480" t="s">
        <v>85</v>
      </c>
      <c r="O2480" t="s">
        <v>85</v>
      </c>
      <c r="P2480">
        <v>4427.7821999999996</v>
      </c>
      <c r="Q2480" t="s">
        <v>4821</v>
      </c>
      <c r="R2480" t="s">
        <v>75</v>
      </c>
      <c r="W2480" t="s">
        <v>10729</v>
      </c>
      <c r="X2480" t="s">
        <v>85</v>
      </c>
    </row>
    <row r="2481" spans="1:24">
      <c r="A2481" t="s">
        <v>5</v>
      </c>
      <c r="B2481" t="s">
        <v>7</v>
      </c>
      <c r="C2481" t="s">
        <v>7</v>
      </c>
      <c r="D2481" t="s">
        <v>117</v>
      </c>
      <c r="E2481" t="s">
        <v>4382</v>
      </c>
      <c r="F2481" s="54">
        <v>41612</v>
      </c>
      <c r="G2481" t="s">
        <v>119</v>
      </c>
      <c r="I2481" t="s">
        <v>4811</v>
      </c>
      <c r="J2481" t="s">
        <v>74</v>
      </c>
      <c r="K2481" t="s">
        <v>4812</v>
      </c>
      <c r="L2481" t="s">
        <v>238</v>
      </c>
      <c r="M2481" t="s">
        <v>76</v>
      </c>
      <c r="N2481" t="s">
        <v>85</v>
      </c>
      <c r="O2481" t="s">
        <v>85</v>
      </c>
      <c r="P2481">
        <v>117075.01790000001</v>
      </c>
      <c r="Q2481" t="s">
        <v>4813</v>
      </c>
      <c r="R2481" t="s">
        <v>75</v>
      </c>
      <c r="W2481" t="s">
        <v>10730</v>
      </c>
      <c r="X2481" t="s">
        <v>10737</v>
      </c>
    </row>
    <row r="2482" spans="1:24">
      <c r="A2482" t="s">
        <v>9</v>
      </c>
      <c r="B2482" t="s">
        <v>15</v>
      </c>
      <c r="C2482" t="s">
        <v>15</v>
      </c>
      <c r="D2482" t="s">
        <v>117</v>
      </c>
      <c r="E2482" t="s">
        <v>4382</v>
      </c>
      <c r="F2482" s="54">
        <v>41610</v>
      </c>
      <c r="G2482" t="s">
        <v>72</v>
      </c>
      <c r="H2482" t="s">
        <v>188</v>
      </c>
      <c r="I2482" t="s">
        <v>4596</v>
      </c>
      <c r="J2482" t="s">
        <v>132</v>
      </c>
      <c r="K2482" t="s">
        <v>4597</v>
      </c>
      <c r="L2482" t="s">
        <v>4598</v>
      </c>
      <c r="M2482" t="s">
        <v>4599</v>
      </c>
      <c r="N2482" t="s">
        <v>85</v>
      </c>
      <c r="O2482" t="s">
        <v>85</v>
      </c>
      <c r="P2482">
        <v>16709.065200000001</v>
      </c>
      <c r="Q2482" t="s">
        <v>4600</v>
      </c>
      <c r="R2482" t="s">
        <v>75</v>
      </c>
      <c r="W2482" t="s">
        <v>10729</v>
      </c>
      <c r="X2482" t="s">
        <v>85</v>
      </c>
    </row>
    <row r="2483" spans="1:24">
      <c r="A2483" t="s">
        <v>9</v>
      </c>
      <c r="B2483" t="s">
        <v>15</v>
      </c>
      <c r="C2483" t="s">
        <v>15</v>
      </c>
      <c r="D2483" t="s">
        <v>117</v>
      </c>
      <c r="E2483" t="s">
        <v>4382</v>
      </c>
      <c r="F2483" s="54">
        <v>41610</v>
      </c>
      <c r="G2483" t="s">
        <v>72</v>
      </c>
      <c r="H2483" t="s">
        <v>1420</v>
      </c>
      <c r="I2483" t="s">
        <v>4601</v>
      </c>
      <c r="J2483" t="s">
        <v>132</v>
      </c>
      <c r="K2483" t="s">
        <v>4602</v>
      </c>
      <c r="L2483" t="s">
        <v>4603</v>
      </c>
      <c r="M2483" t="s">
        <v>4604</v>
      </c>
      <c r="N2483" t="s">
        <v>85</v>
      </c>
      <c r="O2483" t="s">
        <v>85</v>
      </c>
      <c r="P2483">
        <v>14917.847</v>
      </c>
      <c r="Q2483" t="s">
        <v>4605</v>
      </c>
      <c r="R2483" t="s">
        <v>75</v>
      </c>
      <c r="W2483" t="s">
        <v>10729</v>
      </c>
      <c r="X2483" t="s">
        <v>85</v>
      </c>
    </row>
    <row r="2484" spans="1:24">
      <c r="A2484" t="s">
        <v>9</v>
      </c>
      <c r="B2484" t="s">
        <v>15</v>
      </c>
      <c r="C2484" t="s">
        <v>15</v>
      </c>
      <c r="D2484" t="s">
        <v>117</v>
      </c>
      <c r="E2484" t="s">
        <v>4382</v>
      </c>
      <c r="F2484" s="54">
        <v>41610</v>
      </c>
      <c r="G2484" t="s">
        <v>290</v>
      </c>
      <c r="H2484" t="s">
        <v>1420</v>
      </c>
      <c r="I2484" t="s">
        <v>4588</v>
      </c>
      <c r="J2484" t="s">
        <v>132</v>
      </c>
      <c r="K2484" t="s">
        <v>4589</v>
      </c>
      <c r="L2484" t="s">
        <v>2555</v>
      </c>
      <c r="M2484" t="s">
        <v>2556</v>
      </c>
      <c r="N2484" t="s">
        <v>213</v>
      </c>
      <c r="O2484" t="s">
        <v>85</v>
      </c>
      <c r="P2484">
        <v>9737.4881000000005</v>
      </c>
      <c r="Q2484" t="s">
        <v>4590</v>
      </c>
      <c r="R2484" t="s">
        <v>75</v>
      </c>
      <c r="W2484" t="s">
        <v>10729</v>
      </c>
      <c r="X2484" t="s">
        <v>85</v>
      </c>
    </row>
    <row r="2485" spans="1:24">
      <c r="A2485" t="s">
        <v>9</v>
      </c>
      <c r="B2485" t="s">
        <v>15</v>
      </c>
      <c r="C2485" t="s">
        <v>15</v>
      </c>
      <c r="D2485" t="s">
        <v>117</v>
      </c>
      <c r="E2485" t="s">
        <v>4382</v>
      </c>
      <c r="F2485" s="54">
        <v>41610</v>
      </c>
      <c r="G2485" t="s">
        <v>119</v>
      </c>
      <c r="I2485" t="s">
        <v>4591</v>
      </c>
      <c r="J2485" t="s">
        <v>132</v>
      </c>
      <c r="K2485" t="s">
        <v>4592</v>
      </c>
      <c r="L2485" t="s">
        <v>4593</v>
      </c>
      <c r="M2485" t="s">
        <v>4594</v>
      </c>
      <c r="N2485" t="s">
        <v>85</v>
      </c>
      <c r="O2485" t="s">
        <v>85</v>
      </c>
      <c r="P2485">
        <v>45461.7068</v>
      </c>
      <c r="Q2485" t="s">
        <v>4595</v>
      </c>
      <c r="R2485" t="s">
        <v>75</v>
      </c>
      <c r="W2485" t="s">
        <v>10729</v>
      </c>
      <c r="X2485" t="s">
        <v>85</v>
      </c>
    </row>
    <row r="2486" spans="1:24">
      <c r="A2486" t="s">
        <v>3</v>
      </c>
      <c r="B2486" t="s">
        <v>8</v>
      </c>
      <c r="C2486" t="s">
        <v>4606</v>
      </c>
      <c r="D2486" t="s">
        <v>117</v>
      </c>
      <c r="E2486" t="s">
        <v>4382</v>
      </c>
      <c r="F2486" s="54">
        <v>41610</v>
      </c>
      <c r="G2486" t="s">
        <v>72</v>
      </c>
      <c r="I2486" t="s">
        <v>4607</v>
      </c>
      <c r="J2486" t="s">
        <v>73</v>
      </c>
      <c r="K2486" t="s">
        <v>4608</v>
      </c>
      <c r="L2486" t="s">
        <v>4609</v>
      </c>
      <c r="M2486" t="s">
        <v>4610</v>
      </c>
      <c r="N2486" t="s">
        <v>85</v>
      </c>
      <c r="O2486" t="s">
        <v>85</v>
      </c>
      <c r="P2486">
        <v>7497.6</v>
      </c>
      <c r="Q2486" t="s">
        <v>4611</v>
      </c>
      <c r="R2486" t="s">
        <v>75</v>
      </c>
      <c r="W2486" t="s">
        <v>10729</v>
      </c>
      <c r="X2486" t="s">
        <v>85</v>
      </c>
    </row>
    <row r="2487" spans="1:24">
      <c r="A2487" t="s">
        <v>3</v>
      </c>
      <c r="B2487" t="s">
        <v>113</v>
      </c>
      <c r="C2487" t="s">
        <v>4640</v>
      </c>
      <c r="D2487" t="s">
        <v>117</v>
      </c>
      <c r="E2487" t="s">
        <v>4382</v>
      </c>
      <c r="F2487" s="54">
        <v>41609</v>
      </c>
      <c r="G2487" t="s">
        <v>72</v>
      </c>
      <c r="I2487" t="s">
        <v>4641</v>
      </c>
      <c r="J2487" t="s">
        <v>73</v>
      </c>
      <c r="K2487" t="s">
        <v>4642</v>
      </c>
      <c r="L2487" t="s">
        <v>4643</v>
      </c>
      <c r="M2487" t="s">
        <v>4644</v>
      </c>
      <c r="N2487" t="s">
        <v>85</v>
      </c>
      <c r="O2487" t="s">
        <v>85</v>
      </c>
      <c r="P2487">
        <v>1302.8399999999999</v>
      </c>
      <c r="Q2487" t="s">
        <v>4645</v>
      </c>
      <c r="R2487" t="s">
        <v>75</v>
      </c>
      <c r="W2487" t="s">
        <v>10729</v>
      </c>
      <c r="X2487" t="s">
        <v>85</v>
      </c>
    </row>
    <row r="2488" spans="1:24">
      <c r="A2488" t="s">
        <v>3</v>
      </c>
      <c r="B2488" t="s">
        <v>4</v>
      </c>
      <c r="C2488" t="s">
        <v>4</v>
      </c>
      <c r="D2488" t="s">
        <v>117</v>
      </c>
      <c r="E2488" t="s">
        <v>4382</v>
      </c>
      <c r="F2488" s="54">
        <v>41610</v>
      </c>
      <c r="G2488" t="s">
        <v>119</v>
      </c>
      <c r="H2488" t="s">
        <v>3920</v>
      </c>
      <c r="I2488" t="s">
        <v>4585</v>
      </c>
      <c r="J2488" t="s">
        <v>73</v>
      </c>
      <c r="K2488" t="s">
        <v>4586</v>
      </c>
      <c r="L2488" t="s">
        <v>3923</v>
      </c>
      <c r="M2488" t="s">
        <v>3924</v>
      </c>
      <c r="N2488" t="s">
        <v>85</v>
      </c>
      <c r="O2488" t="s">
        <v>85</v>
      </c>
      <c r="P2488">
        <v>49068.515500000001</v>
      </c>
      <c r="Q2488" t="s">
        <v>4587</v>
      </c>
      <c r="R2488" t="s">
        <v>75</v>
      </c>
      <c r="W2488" t="s">
        <v>10729</v>
      </c>
      <c r="X2488" t="s">
        <v>85</v>
      </c>
    </row>
    <row r="2489" spans="1:24">
      <c r="A2489" t="s">
        <v>9</v>
      </c>
      <c r="B2489" t="s">
        <v>15</v>
      </c>
      <c r="C2489" t="s">
        <v>15</v>
      </c>
      <c r="D2489" t="s">
        <v>117</v>
      </c>
      <c r="E2489" t="s">
        <v>4382</v>
      </c>
      <c r="F2489" s="54">
        <v>41611</v>
      </c>
      <c r="G2489" t="s">
        <v>119</v>
      </c>
      <c r="I2489" t="s">
        <v>4830</v>
      </c>
      <c r="J2489" t="s">
        <v>132</v>
      </c>
      <c r="K2489" t="s">
        <v>4823</v>
      </c>
      <c r="L2489" t="s">
        <v>4824</v>
      </c>
      <c r="M2489" t="s">
        <v>4825</v>
      </c>
      <c r="N2489" t="s">
        <v>85</v>
      </c>
      <c r="O2489" t="s">
        <v>85</v>
      </c>
      <c r="P2489">
        <v>215803.08780000001</v>
      </c>
      <c r="Q2489" t="s">
        <v>4826</v>
      </c>
      <c r="R2489" t="s">
        <v>75</v>
      </c>
      <c r="W2489" t="s">
        <v>10730</v>
      </c>
      <c r="X2489" t="s">
        <v>85</v>
      </c>
    </row>
    <row r="2490" spans="1:24">
      <c r="A2490" t="s">
        <v>9</v>
      </c>
      <c r="B2490" t="s">
        <v>15</v>
      </c>
      <c r="C2490" t="s">
        <v>15</v>
      </c>
      <c r="D2490" t="s">
        <v>117</v>
      </c>
      <c r="E2490" t="s">
        <v>4382</v>
      </c>
      <c r="F2490" s="54">
        <v>41611</v>
      </c>
      <c r="G2490" t="s">
        <v>119</v>
      </c>
      <c r="H2490" t="s">
        <v>1420</v>
      </c>
      <c r="I2490" t="s">
        <v>4827</v>
      </c>
      <c r="J2490" t="s">
        <v>132</v>
      </c>
      <c r="K2490" t="s">
        <v>4828</v>
      </c>
      <c r="L2490" t="s">
        <v>1432</v>
      </c>
      <c r="M2490" t="s">
        <v>1433</v>
      </c>
      <c r="N2490" t="s">
        <v>213</v>
      </c>
      <c r="O2490" t="s">
        <v>85</v>
      </c>
      <c r="P2490">
        <v>18695.750700000001</v>
      </c>
      <c r="Q2490" t="s">
        <v>4829</v>
      </c>
      <c r="R2490" t="s">
        <v>75</v>
      </c>
      <c r="W2490" t="s">
        <v>10729</v>
      </c>
      <c r="X2490" t="s">
        <v>85</v>
      </c>
    </row>
    <row r="2491" spans="1:24">
      <c r="A2491" t="s">
        <v>9</v>
      </c>
      <c r="B2491" t="s">
        <v>15</v>
      </c>
      <c r="C2491" t="s">
        <v>15</v>
      </c>
      <c r="D2491" t="s">
        <v>117</v>
      </c>
      <c r="E2491" t="s">
        <v>4382</v>
      </c>
      <c r="F2491" s="54">
        <v>41611</v>
      </c>
      <c r="G2491" t="s">
        <v>119</v>
      </c>
      <c r="I2491" t="s">
        <v>4822</v>
      </c>
      <c r="J2491" t="s">
        <v>132</v>
      </c>
      <c r="K2491" t="s">
        <v>4823</v>
      </c>
      <c r="L2491" t="s">
        <v>4824</v>
      </c>
      <c r="M2491" t="s">
        <v>4825</v>
      </c>
      <c r="N2491" t="s">
        <v>85</v>
      </c>
      <c r="O2491" t="s">
        <v>85</v>
      </c>
      <c r="P2491">
        <v>112181.3031</v>
      </c>
      <c r="Q2491" t="s">
        <v>4826</v>
      </c>
      <c r="R2491" t="s">
        <v>75</v>
      </c>
      <c r="W2491" t="s">
        <v>10730</v>
      </c>
      <c r="X2491" t="s">
        <v>85</v>
      </c>
    </row>
    <row r="2492" spans="1:24">
      <c r="A2492" t="s">
        <v>9</v>
      </c>
      <c r="B2492" t="s">
        <v>10</v>
      </c>
      <c r="C2492" t="s">
        <v>4850</v>
      </c>
      <c r="D2492" t="s">
        <v>117</v>
      </c>
      <c r="E2492" t="s">
        <v>4382</v>
      </c>
      <c r="F2492" s="54">
        <v>41611</v>
      </c>
      <c r="G2492" t="s">
        <v>119</v>
      </c>
      <c r="I2492" t="s">
        <v>4851</v>
      </c>
      <c r="J2492" t="s">
        <v>132</v>
      </c>
      <c r="K2492" t="s">
        <v>4852</v>
      </c>
      <c r="L2492" t="s">
        <v>4853</v>
      </c>
      <c r="M2492" t="s">
        <v>4854</v>
      </c>
      <c r="N2492" t="s">
        <v>85</v>
      </c>
      <c r="O2492" t="s">
        <v>85</v>
      </c>
      <c r="P2492">
        <v>187864.5</v>
      </c>
      <c r="Q2492" t="s">
        <v>4855</v>
      </c>
      <c r="R2492" t="s">
        <v>75</v>
      </c>
      <c r="W2492" t="s">
        <v>10730</v>
      </c>
      <c r="X2492" t="s">
        <v>85</v>
      </c>
    </row>
    <row r="2493" spans="1:24">
      <c r="A2493" t="s">
        <v>9</v>
      </c>
      <c r="B2493" t="s">
        <v>15</v>
      </c>
      <c r="C2493" t="s">
        <v>15</v>
      </c>
      <c r="D2493" t="s">
        <v>117</v>
      </c>
      <c r="E2493" t="s">
        <v>4382</v>
      </c>
      <c r="F2493" s="54">
        <v>41611</v>
      </c>
      <c r="G2493" t="s">
        <v>290</v>
      </c>
      <c r="I2493" t="s">
        <v>4845</v>
      </c>
      <c r="J2493" t="s">
        <v>132</v>
      </c>
      <c r="K2493" t="s">
        <v>4846</v>
      </c>
      <c r="L2493" t="s">
        <v>4847</v>
      </c>
      <c r="M2493" t="s">
        <v>4848</v>
      </c>
      <c r="N2493" t="s">
        <v>85</v>
      </c>
      <c r="O2493" t="s">
        <v>85</v>
      </c>
      <c r="P2493">
        <v>6232.2946000000002</v>
      </c>
      <c r="Q2493" t="s">
        <v>4849</v>
      </c>
      <c r="R2493" t="s">
        <v>75</v>
      </c>
      <c r="W2493" t="s">
        <v>10729</v>
      </c>
      <c r="X2493" t="s">
        <v>85</v>
      </c>
    </row>
    <row r="2494" spans="1:24">
      <c r="A2494" t="s">
        <v>5</v>
      </c>
      <c r="B2494" t="s">
        <v>12</v>
      </c>
      <c r="C2494" t="s">
        <v>77</v>
      </c>
      <c r="D2494" t="s">
        <v>117</v>
      </c>
      <c r="E2494" t="s">
        <v>4382</v>
      </c>
      <c r="F2494" s="54">
        <v>41611</v>
      </c>
      <c r="G2494" t="s">
        <v>72</v>
      </c>
      <c r="I2494" t="s">
        <v>4767</v>
      </c>
      <c r="J2494" t="s">
        <v>74</v>
      </c>
      <c r="K2494" t="s">
        <v>4768</v>
      </c>
      <c r="L2494" t="s">
        <v>776</v>
      </c>
      <c r="M2494" t="s">
        <v>777</v>
      </c>
      <c r="N2494" t="s">
        <v>85</v>
      </c>
      <c r="O2494" t="s">
        <v>213</v>
      </c>
      <c r="P2494">
        <v>27341.323899999999</v>
      </c>
      <c r="Q2494" t="s">
        <v>4769</v>
      </c>
      <c r="R2494" t="s">
        <v>75</v>
      </c>
      <c r="W2494" t="s">
        <v>10729</v>
      </c>
      <c r="X2494" t="s">
        <v>10739</v>
      </c>
    </row>
    <row r="2495" spans="1:24">
      <c r="A2495" t="s">
        <v>3</v>
      </c>
      <c r="B2495" t="s">
        <v>13</v>
      </c>
      <c r="C2495" t="s">
        <v>217</v>
      </c>
      <c r="D2495" t="s">
        <v>117</v>
      </c>
      <c r="E2495" t="s">
        <v>4382</v>
      </c>
      <c r="F2495" s="54">
        <v>41610</v>
      </c>
      <c r="G2495" t="s">
        <v>119</v>
      </c>
      <c r="H2495" t="s">
        <v>4866</v>
      </c>
      <c r="I2495" t="s">
        <v>4867</v>
      </c>
      <c r="J2495" t="s">
        <v>73</v>
      </c>
      <c r="K2495" t="s">
        <v>4868</v>
      </c>
      <c r="L2495" t="s">
        <v>4869</v>
      </c>
      <c r="M2495" t="s">
        <v>4870</v>
      </c>
      <c r="N2495" t="s">
        <v>85</v>
      </c>
      <c r="O2495" t="s">
        <v>85</v>
      </c>
      <c r="P2495">
        <v>1483.64</v>
      </c>
      <c r="Q2495" t="s">
        <v>4871</v>
      </c>
      <c r="R2495" t="s">
        <v>75</v>
      </c>
      <c r="W2495" t="s">
        <v>10729</v>
      </c>
      <c r="X2495" t="s">
        <v>85</v>
      </c>
    </row>
    <row r="2496" spans="1:24">
      <c r="A2496" t="s">
        <v>3</v>
      </c>
      <c r="B2496" t="s">
        <v>13</v>
      </c>
      <c r="C2496" t="s">
        <v>217</v>
      </c>
      <c r="D2496" t="s">
        <v>117</v>
      </c>
      <c r="E2496" t="s">
        <v>4382</v>
      </c>
      <c r="F2496" s="54">
        <v>41610</v>
      </c>
      <c r="G2496" t="s">
        <v>119</v>
      </c>
      <c r="H2496" t="s">
        <v>380</v>
      </c>
      <c r="I2496" t="s">
        <v>4862</v>
      </c>
      <c r="J2496" t="s">
        <v>4863</v>
      </c>
      <c r="K2496" t="s">
        <v>4864</v>
      </c>
      <c r="L2496" t="s">
        <v>383</v>
      </c>
      <c r="M2496" t="s">
        <v>384</v>
      </c>
      <c r="N2496" t="s">
        <v>85</v>
      </c>
      <c r="O2496" t="s">
        <v>85</v>
      </c>
      <c r="P2496">
        <v>42700.6999</v>
      </c>
      <c r="Q2496" t="s">
        <v>4865</v>
      </c>
      <c r="R2496" t="s">
        <v>75</v>
      </c>
      <c r="W2496" t="s">
        <v>10729</v>
      </c>
      <c r="X2496" t="s">
        <v>85</v>
      </c>
    </row>
    <row r="2497" spans="1:24">
      <c r="A2497" t="s">
        <v>9</v>
      </c>
      <c r="B2497" t="s">
        <v>14</v>
      </c>
      <c r="C2497" t="s">
        <v>14</v>
      </c>
      <c r="D2497" t="s">
        <v>117</v>
      </c>
      <c r="E2497" t="s">
        <v>4382</v>
      </c>
      <c r="F2497" s="54">
        <v>41610</v>
      </c>
      <c r="G2497" t="s">
        <v>72</v>
      </c>
      <c r="H2497" t="s">
        <v>779</v>
      </c>
      <c r="I2497" t="s">
        <v>4856</v>
      </c>
      <c r="J2497" t="s">
        <v>132</v>
      </c>
      <c r="K2497" t="s">
        <v>4857</v>
      </c>
      <c r="L2497" t="s">
        <v>4311</v>
      </c>
      <c r="M2497" t="s">
        <v>4312</v>
      </c>
      <c r="N2497" t="s">
        <v>85</v>
      </c>
      <c r="O2497" t="s">
        <v>213</v>
      </c>
      <c r="P2497">
        <v>12099.6</v>
      </c>
      <c r="Q2497" t="s">
        <v>4858</v>
      </c>
      <c r="R2497" t="s">
        <v>75</v>
      </c>
      <c r="S2497" t="s">
        <v>155</v>
      </c>
      <c r="T2497" t="s">
        <v>785</v>
      </c>
      <c r="U2497" t="s">
        <v>157</v>
      </c>
      <c r="V2497" t="s">
        <v>157</v>
      </c>
      <c r="W2497" t="s">
        <v>10729</v>
      </c>
      <c r="X2497" t="s">
        <v>10739</v>
      </c>
    </row>
    <row r="2498" spans="1:24">
      <c r="A2498" t="s">
        <v>3</v>
      </c>
      <c r="B2498" t="s">
        <v>13</v>
      </c>
      <c r="C2498" t="s">
        <v>217</v>
      </c>
      <c r="D2498" t="s">
        <v>117</v>
      </c>
      <c r="E2498" t="s">
        <v>4382</v>
      </c>
      <c r="F2498" s="54">
        <v>41610</v>
      </c>
      <c r="G2498" t="s">
        <v>72</v>
      </c>
      <c r="H2498" t="s">
        <v>380</v>
      </c>
      <c r="I2498" t="s">
        <v>4872</v>
      </c>
      <c r="J2498" t="s">
        <v>73</v>
      </c>
      <c r="K2498" t="s">
        <v>4873</v>
      </c>
      <c r="L2498" t="s">
        <v>383</v>
      </c>
      <c r="M2498" t="s">
        <v>384</v>
      </c>
      <c r="N2498" t="s">
        <v>85</v>
      </c>
      <c r="O2498" t="s">
        <v>85</v>
      </c>
      <c r="P2498">
        <v>3052.0596</v>
      </c>
      <c r="Q2498" t="s">
        <v>4874</v>
      </c>
      <c r="R2498" t="s">
        <v>75</v>
      </c>
      <c r="W2498" t="s">
        <v>10729</v>
      </c>
      <c r="X2498" t="s">
        <v>85</v>
      </c>
    </row>
    <row r="2499" spans="1:24">
      <c r="A2499" t="s">
        <v>9</v>
      </c>
      <c r="B2499" t="s">
        <v>14</v>
      </c>
      <c r="C2499" t="s">
        <v>14</v>
      </c>
      <c r="D2499" t="s">
        <v>117</v>
      </c>
      <c r="E2499" t="s">
        <v>4382</v>
      </c>
      <c r="F2499" s="54">
        <v>41610</v>
      </c>
      <c r="G2499" t="s">
        <v>125</v>
      </c>
      <c r="I2499" t="s">
        <v>4831</v>
      </c>
      <c r="J2499" t="s">
        <v>132</v>
      </c>
      <c r="K2499" t="s">
        <v>4832</v>
      </c>
      <c r="L2499" t="s">
        <v>4833</v>
      </c>
      <c r="M2499" t="s">
        <v>4834</v>
      </c>
      <c r="N2499" t="s">
        <v>85</v>
      </c>
      <c r="O2499" t="s">
        <v>85</v>
      </c>
      <c r="P2499">
        <v>33953.040000000001</v>
      </c>
      <c r="Q2499" t="s">
        <v>4835</v>
      </c>
      <c r="R2499" t="s">
        <v>75</v>
      </c>
      <c r="S2499" t="s">
        <v>170</v>
      </c>
      <c r="T2499" t="s">
        <v>178</v>
      </c>
      <c r="U2499" t="s">
        <v>157</v>
      </c>
      <c r="V2499" t="s">
        <v>157</v>
      </c>
      <c r="W2499" t="s">
        <v>10729</v>
      </c>
      <c r="X2499" t="s">
        <v>85</v>
      </c>
    </row>
    <row r="2500" spans="1:24">
      <c r="A2500" t="s">
        <v>3</v>
      </c>
      <c r="B2500" t="s">
        <v>114</v>
      </c>
      <c r="C2500" t="s">
        <v>333</v>
      </c>
      <c r="D2500" t="s">
        <v>117</v>
      </c>
      <c r="E2500" t="s">
        <v>4382</v>
      </c>
      <c r="F2500" s="54">
        <v>41611</v>
      </c>
      <c r="G2500" t="s">
        <v>290</v>
      </c>
      <c r="H2500" t="s">
        <v>4459</v>
      </c>
      <c r="I2500" t="s">
        <v>4465</v>
      </c>
      <c r="J2500" t="s">
        <v>73</v>
      </c>
      <c r="K2500" t="s">
        <v>4461</v>
      </c>
      <c r="L2500" t="s">
        <v>4462</v>
      </c>
      <c r="M2500" t="s">
        <v>4463</v>
      </c>
      <c r="N2500" t="s">
        <v>85</v>
      </c>
      <c r="O2500" t="s">
        <v>199</v>
      </c>
      <c r="P2500">
        <v>-398125.35340000002</v>
      </c>
      <c r="Q2500" t="s">
        <v>4464</v>
      </c>
      <c r="R2500" t="s">
        <v>75</v>
      </c>
      <c r="W2500" t="s">
        <v>10729</v>
      </c>
      <c r="X2500" t="s">
        <v>10739</v>
      </c>
    </row>
    <row r="2501" spans="1:24">
      <c r="A2501" t="s">
        <v>3</v>
      </c>
      <c r="B2501" t="s">
        <v>114</v>
      </c>
      <c r="C2501" t="s">
        <v>333</v>
      </c>
      <c r="D2501" t="s">
        <v>117</v>
      </c>
      <c r="E2501" t="s">
        <v>4382</v>
      </c>
      <c r="F2501" s="54">
        <v>41611</v>
      </c>
      <c r="G2501" t="s">
        <v>72</v>
      </c>
      <c r="H2501" t="s">
        <v>4459</v>
      </c>
      <c r="I2501" t="s">
        <v>4460</v>
      </c>
      <c r="J2501" t="s">
        <v>73</v>
      </c>
      <c r="K2501" t="s">
        <v>4461</v>
      </c>
      <c r="L2501" t="s">
        <v>4462</v>
      </c>
      <c r="M2501" t="s">
        <v>4463</v>
      </c>
      <c r="N2501" t="s">
        <v>85</v>
      </c>
      <c r="O2501" t="s">
        <v>199</v>
      </c>
      <c r="P2501">
        <v>374299.14370000002</v>
      </c>
      <c r="Q2501" t="s">
        <v>4464</v>
      </c>
      <c r="R2501" t="s">
        <v>75</v>
      </c>
      <c r="W2501" t="s">
        <v>10731</v>
      </c>
      <c r="X2501" t="s">
        <v>10739</v>
      </c>
    </row>
    <row r="2502" spans="1:24">
      <c r="A2502" t="s">
        <v>3</v>
      </c>
      <c r="B2502" t="s">
        <v>114</v>
      </c>
      <c r="C2502" t="s">
        <v>333</v>
      </c>
      <c r="D2502" t="s">
        <v>117</v>
      </c>
      <c r="E2502" t="s">
        <v>4382</v>
      </c>
      <c r="F2502" s="54">
        <v>41611</v>
      </c>
      <c r="G2502" t="s">
        <v>290</v>
      </c>
      <c r="H2502" t="s">
        <v>4459</v>
      </c>
      <c r="I2502" t="s">
        <v>4460</v>
      </c>
      <c r="J2502" t="s">
        <v>73</v>
      </c>
      <c r="K2502" t="s">
        <v>4461</v>
      </c>
      <c r="L2502" t="s">
        <v>4462</v>
      </c>
      <c r="M2502" t="s">
        <v>4463</v>
      </c>
      <c r="N2502" t="s">
        <v>85</v>
      </c>
      <c r="O2502" t="s">
        <v>199</v>
      </c>
      <c r="P2502">
        <v>371717.46860000002</v>
      </c>
      <c r="Q2502" t="s">
        <v>4464</v>
      </c>
      <c r="R2502" t="s">
        <v>75</v>
      </c>
      <c r="W2502" t="s">
        <v>10731</v>
      </c>
      <c r="X2502" t="s">
        <v>10739</v>
      </c>
    </row>
    <row r="2503" spans="1:24">
      <c r="A2503" t="s">
        <v>5</v>
      </c>
      <c r="B2503" t="s">
        <v>11</v>
      </c>
      <c r="C2503" t="s">
        <v>1689</v>
      </c>
      <c r="D2503" t="s">
        <v>117</v>
      </c>
      <c r="E2503" t="s">
        <v>4382</v>
      </c>
      <c r="F2503" s="54">
        <v>41610</v>
      </c>
      <c r="G2503" t="s">
        <v>290</v>
      </c>
      <c r="I2503" t="s">
        <v>4876</v>
      </c>
      <c r="J2503" t="s">
        <v>74</v>
      </c>
      <c r="K2503" t="s">
        <v>4877</v>
      </c>
      <c r="L2503" t="s">
        <v>75</v>
      </c>
      <c r="M2503" t="s">
        <v>122</v>
      </c>
      <c r="N2503" t="s">
        <v>85</v>
      </c>
      <c r="O2503" t="s">
        <v>85</v>
      </c>
      <c r="P2503">
        <v>-149.9203</v>
      </c>
      <c r="Q2503" t="s">
        <v>4878</v>
      </c>
      <c r="R2503" t="s">
        <v>75</v>
      </c>
      <c r="W2503" t="s">
        <v>10729</v>
      </c>
      <c r="X2503" t="s">
        <v>10737</v>
      </c>
    </row>
    <row r="2504" spans="1:24">
      <c r="A2504" t="s">
        <v>3</v>
      </c>
      <c r="B2504" t="s">
        <v>114</v>
      </c>
      <c r="C2504" t="s">
        <v>333</v>
      </c>
      <c r="D2504" t="s">
        <v>117</v>
      </c>
      <c r="E2504" t="s">
        <v>4382</v>
      </c>
      <c r="F2504" s="54">
        <v>41611</v>
      </c>
      <c r="G2504" t="s">
        <v>125</v>
      </c>
      <c r="H2504" t="s">
        <v>4459</v>
      </c>
      <c r="I2504" t="s">
        <v>4465</v>
      </c>
      <c r="J2504" t="s">
        <v>73</v>
      </c>
      <c r="K2504" t="s">
        <v>4461</v>
      </c>
      <c r="L2504" t="s">
        <v>4462</v>
      </c>
      <c r="M2504" t="s">
        <v>4463</v>
      </c>
      <c r="N2504" t="s">
        <v>85</v>
      </c>
      <c r="O2504" t="s">
        <v>199</v>
      </c>
      <c r="P2504">
        <v>-531676.18330000003</v>
      </c>
      <c r="Q2504" t="s">
        <v>4464</v>
      </c>
      <c r="R2504" t="s">
        <v>75</v>
      </c>
      <c r="W2504" t="s">
        <v>10729</v>
      </c>
      <c r="X2504" t="s">
        <v>10739</v>
      </c>
    </row>
    <row r="2505" spans="1:24">
      <c r="A2505" t="s">
        <v>9</v>
      </c>
      <c r="B2505" t="s">
        <v>10</v>
      </c>
      <c r="C2505" t="s">
        <v>1187</v>
      </c>
      <c r="D2505" t="s">
        <v>117</v>
      </c>
      <c r="E2505" t="s">
        <v>4382</v>
      </c>
      <c r="F2505" s="54">
        <v>41611</v>
      </c>
      <c r="G2505" t="s">
        <v>72</v>
      </c>
      <c r="I2505" t="s">
        <v>4842</v>
      </c>
      <c r="J2505" t="s">
        <v>132</v>
      </c>
      <c r="K2505" t="s">
        <v>4843</v>
      </c>
      <c r="L2505" t="s">
        <v>238</v>
      </c>
      <c r="M2505" t="s">
        <v>76</v>
      </c>
      <c r="N2505" t="s">
        <v>85</v>
      </c>
      <c r="O2505" t="s">
        <v>85</v>
      </c>
      <c r="P2505">
        <v>1719.3</v>
      </c>
      <c r="Q2505" t="s">
        <v>4844</v>
      </c>
      <c r="R2505" t="s">
        <v>75</v>
      </c>
      <c r="W2505" t="s">
        <v>10729</v>
      </c>
      <c r="X2505" t="s">
        <v>10737</v>
      </c>
    </row>
    <row r="2506" spans="1:24">
      <c r="A2506" t="s">
        <v>3</v>
      </c>
      <c r="B2506" t="s">
        <v>114</v>
      </c>
      <c r="C2506" t="s">
        <v>333</v>
      </c>
      <c r="D2506" t="s">
        <v>117</v>
      </c>
      <c r="E2506" t="s">
        <v>4382</v>
      </c>
      <c r="F2506" s="54">
        <v>41611</v>
      </c>
      <c r="G2506" t="s">
        <v>72</v>
      </c>
      <c r="H2506" t="s">
        <v>4459</v>
      </c>
      <c r="I2506" t="s">
        <v>4465</v>
      </c>
      <c r="J2506" t="s">
        <v>73</v>
      </c>
      <c r="K2506" t="s">
        <v>4461</v>
      </c>
      <c r="L2506" t="s">
        <v>4462</v>
      </c>
      <c r="M2506" t="s">
        <v>4463</v>
      </c>
      <c r="N2506" t="s">
        <v>85</v>
      </c>
      <c r="O2506" t="s">
        <v>199</v>
      </c>
      <c r="P2506">
        <v>-400711.78659999999</v>
      </c>
      <c r="Q2506" t="s">
        <v>4464</v>
      </c>
      <c r="R2506" t="s">
        <v>75</v>
      </c>
      <c r="W2506" t="s">
        <v>10729</v>
      </c>
      <c r="X2506" t="s">
        <v>10739</v>
      </c>
    </row>
    <row r="2507" spans="1:24">
      <c r="A2507" t="s">
        <v>3</v>
      </c>
      <c r="B2507" t="s">
        <v>114</v>
      </c>
      <c r="C2507" t="s">
        <v>333</v>
      </c>
      <c r="D2507" t="s">
        <v>117</v>
      </c>
      <c r="E2507" t="s">
        <v>4382</v>
      </c>
      <c r="F2507" s="54">
        <v>41611</v>
      </c>
      <c r="G2507" t="s">
        <v>125</v>
      </c>
      <c r="H2507" t="s">
        <v>4459</v>
      </c>
      <c r="I2507" t="s">
        <v>4460</v>
      </c>
      <c r="J2507" t="s">
        <v>73</v>
      </c>
      <c r="K2507" t="s">
        <v>4461</v>
      </c>
      <c r="L2507" t="s">
        <v>4462</v>
      </c>
      <c r="M2507" t="s">
        <v>4463</v>
      </c>
      <c r="N2507" t="s">
        <v>85</v>
      </c>
      <c r="O2507" t="s">
        <v>199</v>
      </c>
      <c r="P2507">
        <v>496452.90980000002</v>
      </c>
      <c r="Q2507" t="s">
        <v>4464</v>
      </c>
      <c r="R2507" t="s">
        <v>75</v>
      </c>
      <c r="W2507" t="s">
        <v>10731</v>
      </c>
      <c r="X2507" t="s">
        <v>10739</v>
      </c>
    </row>
    <row r="2508" spans="1:24">
      <c r="A2508" t="s">
        <v>5</v>
      </c>
      <c r="B2508" t="s">
        <v>6</v>
      </c>
      <c r="C2508" t="s">
        <v>6</v>
      </c>
      <c r="D2508" t="s">
        <v>117</v>
      </c>
      <c r="E2508" t="s">
        <v>4382</v>
      </c>
      <c r="F2508" s="54">
        <v>41610</v>
      </c>
      <c r="G2508" t="s">
        <v>72</v>
      </c>
      <c r="H2508" t="s">
        <v>386</v>
      </c>
      <c r="I2508" t="s">
        <v>4617</v>
      </c>
      <c r="J2508" t="s">
        <v>74</v>
      </c>
      <c r="K2508" t="s">
        <v>4618</v>
      </c>
      <c r="L2508" t="s">
        <v>627</v>
      </c>
      <c r="M2508" t="s">
        <v>628</v>
      </c>
      <c r="N2508" t="s">
        <v>85</v>
      </c>
      <c r="O2508" t="s">
        <v>85</v>
      </c>
      <c r="P2508">
        <v>7269.1396999999997</v>
      </c>
      <c r="Q2508" t="s">
        <v>4619</v>
      </c>
      <c r="R2508" t="s">
        <v>75</v>
      </c>
      <c r="W2508" t="s">
        <v>10729</v>
      </c>
      <c r="X2508" t="s">
        <v>85</v>
      </c>
    </row>
    <row r="2509" spans="1:24">
      <c r="A2509" t="s">
        <v>5</v>
      </c>
      <c r="B2509" t="s">
        <v>6</v>
      </c>
      <c r="C2509" t="s">
        <v>6</v>
      </c>
      <c r="D2509" t="s">
        <v>117</v>
      </c>
      <c r="E2509" t="s">
        <v>4382</v>
      </c>
      <c r="F2509" s="54">
        <v>41610</v>
      </c>
      <c r="G2509" t="s">
        <v>72</v>
      </c>
      <c r="H2509" t="s">
        <v>386</v>
      </c>
      <c r="I2509" t="s">
        <v>4620</v>
      </c>
      <c r="J2509" t="s">
        <v>74</v>
      </c>
      <c r="K2509" t="s">
        <v>4621</v>
      </c>
      <c r="L2509" t="s">
        <v>627</v>
      </c>
      <c r="M2509" t="s">
        <v>628</v>
      </c>
      <c r="N2509" t="s">
        <v>85</v>
      </c>
      <c r="O2509" t="s">
        <v>85</v>
      </c>
      <c r="P2509">
        <v>90.765600000000006</v>
      </c>
      <c r="Q2509" t="s">
        <v>4622</v>
      </c>
      <c r="R2509" t="s">
        <v>75</v>
      </c>
      <c r="W2509" t="s">
        <v>10729</v>
      </c>
      <c r="X2509" t="s">
        <v>85</v>
      </c>
    </row>
    <row r="2510" spans="1:24">
      <c r="A2510" t="s">
        <v>3</v>
      </c>
      <c r="B2510" t="s">
        <v>115</v>
      </c>
      <c r="C2510" t="s">
        <v>619</v>
      </c>
      <c r="D2510" t="s">
        <v>117</v>
      </c>
      <c r="E2510" t="s">
        <v>4382</v>
      </c>
      <c r="F2510" s="54">
        <v>41610</v>
      </c>
      <c r="G2510" t="s">
        <v>119</v>
      </c>
      <c r="I2510" t="s">
        <v>4623</v>
      </c>
      <c r="J2510" t="s">
        <v>73</v>
      </c>
      <c r="K2510" t="s">
        <v>4624</v>
      </c>
      <c r="L2510" t="s">
        <v>2112</v>
      </c>
      <c r="M2510" t="s">
        <v>2113</v>
      </c>
      <c r="N2510" t="s">
        <v>85</v>
      </c>
      <c r="O2510" t="s">
        <v>85</v>
      </c>
      <c r="P2510">
        <v>5750.4</v>
      </c>
      <c r="Q2510" t="s">
        <v>4625</v>
      </c>
      <c r="R2510" t="s">
        <v>75</v>
      </c>
      <c r="W2510" t="s">
        <v>10729</v>
      </c>
      <c r="X2510" t="s">
        <v>85</v>
      </c>
    </row>
    <row r="2511" spans="1:24">
      <c r="A2511" t="s">
        <v>3</v>
      </c>
      <c r="B2511" t="s">
        <v>113</v>
      </c>
      <c r="C2511" t="s">
        <v>4640</v>
      </c>
      <c r="D2511" t="s">
        <v>117</v>
      </c>
      <c r="E2511" t="s">
        <v>4382</v>
      </c>
      <c r="F2511" s="54">
        <v>41610</v>
      </c>
      <c r="G2511" t="s">
        <v>72</v>
      </c>
      <c r="I2511" t="s">
        <v>4859</v>
      </c>
      <c r="J2511" t="s">
        <v>73</v>
      </c>
      <c r="K2511" t="s">
        <v>4860</v>
      </c>
      <c r="L2511" t="s">
        <v>4643</v>
      </c>
      <c r="M2511" t="s">
        <v>4644</v>
      </c>
      <c r="N2511" t="s">
        <v>85</v>
      </c>
      <c r="O2511" t="s">
        <v>85</v>
      </c>
      <c r="P2511">
        <v>2171.4</v>
      </c>
      <c r="Q2511" t="s">
        <v>4861</v>
      </c>
      <c r="R2511" t="s">
        <v>75</v>
      </c>
      <c r="W2511" t="s">
        <v>10729</v>
      </c>
      <c r="X2511" t="s">
        <v>85</v>
      </c>
    </row>
    <row r="2512" spans="1:24">
      <c r="A2512" t="s">
        <v>3</v>
      </c>
      <c r="B2512" t="s">
        <v>112</v>
      </c>
      <c r="C2512" t="s">
        <v>883</v>
      </c>
      <c r="D2512" t="s">
        <v>117</v>
      </c>
      <c r="E2512" t="s">
        <v>4382</v>
      </c>
      <c r="F2512" s="54">
        <v>41610</v>
      </c>
      <c r="G2512" t="s">
        <v>72</v>
      </c>
      <c r="H2512" t="s">
        <v>3744</v>
      </c>
      <c r="I2512" t="s">
        <v>4875</v>
      </c>
      <c r="J2512" t="s">
        <v>73</v>
      </c>
      <c r="K2512" t="s">
        <v>3227</v>
      </c>
      <c r="L2512" t="s">
        <v>5961</v>
      </c>
      <c r="M2512" t="s">
        <v>5962</v>
      </c>
      <c r="N2512" t="s">
        <v>85</v>
      </c>
      <c r="O2512" t="s">
        <v>85</v>
      </c>
      <c r="P2512">
        <v>20513.887699999999</v>
      </c>
      <c r="Q2512" t="s">
        <v>3228</v>
      </c>
      <c r="R2512" t="s">
        <v>75</v>
      </c>
      <c r="W2512" t="s">
        <v>10729</v>
      </c>
      <c r="X2512" t="s">
        <v>85</v>
      </c>
    </row>
    <row r="2513" spans="1:24">
      <c r="A2513" t="s">
        <v>3</v>
      </c>
      <c r="B2513" t="s">
        <v>112</v>
      </c>
      <c r="C2513" t="s">
        <v>883</v>
      </c>
      <c r="D2513" t="s">
        <v>117</v>
      </c>
      <c r="E2513" t="s">
        <v>4382</v>
      </c>
      <c r="F2513" s="54">
        <v>41610</v>
      </c>
      <c r="G2513" t="s">
        <v>72</v>
      </c>
      <c r="H2513" t="s">
        <v>3744</v>
      </c>
      <c r="I2513" t="s">
        <v>3226</v>
      </c>
      <c r="J2513" t="s">
        <v>73</v>
      </c>
      <c r="K2513" t="s">
        <v>3227</v>
      </c>
      <c r="L2513" t="s">
        <v>5961</v>
      </c>
      <c r="M2513" t="s">
        <v>5962</v>
      </c>
      <c r="N2513" t="s">
        <v>85</v>
      </c>
      <c r="O2513" t="s">
        <v>85</v>
      </c>
      <c r="P2513">
        <v>-20559.172200000001</v>
      </c>
      <c r="Q2513" t="s">
        <v>3228</v>
      </c>
      <c r="R2513" t="s">
        <v>75</v>
      </c>
      <c r="W2513" t="s">
        <v>10729</v>
      </c>
      <c r="X2513" t="s">
        <v>85</v>
      </c>
    </row>
    <row r="2514" spans="1:24">
      <c r="A2514" t="s">
        <v>5</v>
      </c>
      <c r="B2514" t="s">
        <v>6</v>
      </c>
      <c r="C2514" t="s">
        <v>6</v>
      </c>
      <c r="D2514" t="s">
        <v>117</v>
      </c>
      <c r="E2514" t="s">
        <v>4382</v>
      </c>
      <c r="F2514" s="54">
        <v>41610</v>
      </c>
      <c r="G2514" t="s">
        <v>72</v>
      </c>
      <c r="I2514" t="s">
        <v>4629</v>
      </c>
      <c r="J2514" t="s">
        <v>74</v>
      </c>
      <c r="K2514" t="s">
        <v>4630</v>
      </c>
      <c r="L2514" t="s">
        <v>2946</v>
      </c>
      <c r="M2514" t="s">
        <v>2947</v>
      </c>
      <c r="N2514" t="s">
        <v>85</v>
      </c>
      <c r="O2514" t="s">
        <v>85</v>
      </c>
      <c r="P2514">
        <v>1799.5264</v>
      </c>
      <c r="Q2514" t="s">
        <v>4631</v>
      </c>
      <c r="R2514" t="s">
        <v>75</v>
      </c>
      <c r="W2514" t="s">
        <v>10729</v>
      </c>
      <c r="X2514" t="s">
        <v>85</v>
      </c>
    </row>
    <row r="2515" spans="1:24">
      <c r="A2515" t="s">
        <v>5</v>
      </c>
      <c r="B2515" t="s">
        <v>6</v>
      </c>
      <c r="C2515" t="s">
        <v>6</v>
      </c>
      <c r="D2515" t="s">
        <v>117</v>
      </c>
      <c r="E2515" t="s">
        <v>4382</v>
      </c>
      <c r="F2515" s="54">
        <v>41610</v>
      </c>
      <c r="G2515" t="s">
        <v>72</v>
      </c>
      <c r="H2515" t="s">
        <v>386</v>
      </c>
      <c r="I2515" t="s">
        <v>4626</v>
      </c>
      <c r="J2515" t="s">
        <v>74</v>
      </c>
      <c r="K2515" t="s">
        <v>4627</v>
      </c>
      <c r="L2515" t="s">
        <v>2298</v>
      </c>
      <c r="M2515" t="s">
        <v>2299</v>
      </c>
      <c r="N2515" t="s">
        <v>85</v>
      </c>
      <c r="O2515" t="s">
        <v>85</v>
      </c>
      <c r="P2515">
        <v>3693.7647000000002</v>
      </c>
      <c r="Q2515" t="s">
        <v>4628</v>
      </c>
      <c r="R2515" t="s">
        <v>75</v>
      </c>
      <c r="W2515" t="s">
        <v>10729</v>
      </c>
      <c r="X2515" t="s">
        <v>10737</v>
      </c>
    </row>
    <row r="2516" spans="1:24">
      <c r="A2516" t="s">
        <v>5</v>
      </c>
      <c r="B2516" t="s">
        <v>6</v>
      </c>
      <c r="C2516" t="s">
        <v>6</v>
      </c>
      <c r="D2516" t="s">
        <v>117</v>
      </c>
      <c r="E2516" t="s">
        <v>4382</v>
      </c>
      <c r="F2516" s="54">
        <v>41610</v>
      </c>
      <c r="G2516" t="s">
        <v>72</v>
      </c>
      <c r="H2516" t="s">
        <v>386</v>
      </c>
      <c r="I2516" t="s">
        <v>4632</v>
      </c>
      <c r="J2516" t="s">
        <v>74</v>
      </c>
      <c r="K2516" t="s">
        <v>4633</v>
      </c>
      <c r="L2516" t="s">
        <v>2298</v>
      </c>
      <c r="M2516" t="s">
        <v>2299</v>
      </c>
      <c r="N2516" t="s">
        <v>85</v>
      </c>
      <c r="O2516" t="s">
        <v>85</v>
      </c>
      <c r="P2516">
        <v>2841.3575999999998</v>
      </c>
      <c r="Q2516" t="s">
        <v>4634</v>
      </c>
      <c r="R2516" t="s">
        <v>75</v>
      </c>
      <c r="W2516" t="s">
        <v>10729</v>
      </c>
      <c r="X2516" t="s">
        <v>10737</v>
      </c>
    </row>
    <row r="2517" spans="1:24">
      <c r="A2517" t="s">
        <v>5</v>
      </c>
      <c r="B2517" t="s">
        <v>6</v>
      </c>
      <c r="C2517" t="s">
        <v>6</v>
      </c>
      <c r="D2517" t="s">
        <v>117</v>
      </c>
      <c r="E2517" t="s">
        <v>4382</v>
      </c>
      <c r="F2517" s="54">
        <v>41610</v>
      </c>
      <c r="G2517" t="s">
        <v>119</v>
      </c>
      <c r="H2517" t="s">
        <v>386</v>
      </c>
      <c r="I2517" t="s">
        <v>4612</v>
      </c>
      <c r="J2517" t="s">
        <v>74</v>
      </c>
      <c r="K2517" t="s">
        <v>4613</v>
      </c>
      <c r="L2517" t="s">
        <v>4614</v>
      </c>
      <c r="M2517" t="s">
        <v>4615</v>
      </c>
      <c r="N2517" t="s">
        <v>85</v>
      </c>
      <c r="O2517" t="s">
        <v>85</v>
      </c>
      <c r="P2517">
        <v>23327.4467</v>
      </c>
      <c r="Q2517" t="s">
        <v>4616</v>
      </c>
      <c r="R2517" t="s">
        <v>75</v>
      </c>
      <c r="W2517" t="s">
        <v>10729</v>
      </c>
      <c r="X2517" t="s">
        <v>85</v>
      </c>
    </row>
    <row r="2518" spans="1:24">
      <c r="A2518" t="s">
        <v>5</v>
      </c>
      <c r="B2518" t="s">
        <v>7</v>
      </c>
      <c r="C2518" t="s">
        <v>7</v>
      </c>
      <c r="D2518" t="s">
        <v>117</v>
      </c>
      <c r="E2518" t="s">
        <v>4382</v>
      </c>
      <c r="F2518" s="54">
        <v>41615</v>
      </c>
      <c r="G2518" t="s">
        <v>290</v>
      </c>
      <c r="I2518" t="s">
        <v>5963</v>
      </c>
      <c r="J2518" t="s">
        <v>74</v>
      </c>
      <c r="K2518" t="s">
        <v>5964</v>
      </c>
      <c r="L2518" t="s">
        <v>238</v>
      </c>
      <c r="M2518" t="s">
        <v>76</v>
      </c>
      <c r="N2518" t="s">
        <v>85</v>
      </c>
      <c r="O2518" t="s">
        <v>85</v>
      </c>
      <c r="P2518">
        <v>-110089.507</v>
      </c>
      <c r="Q2518" t="s">
        <v>5965</v>
      </c>
      <c r="R2518" t="s">
        <v>75</v>
      </c>
      <c r="W2518" t="s">
        <v>10729</v>
      </c>
      <c r="X2518" t="s">
        <v>10737</v>
      </c>
    </row>
    <row r="2519" spans="1:24">
      <c r="A2519" t="s">
        <v>5</v>
      </c>
      <c r="B2519" t="s">
        <v>11</v>
      </c>
      <c r="C2519" t="s">
        <v>2129</v>
      </c>
      <c r="D2519" t="s">
        <v>117</v>
      </c>
      <c r="E2519" t="s">
        <v>4382</v>
      </c>
      <c r="F2519" s="54">
        <v>41615</v>
      </c>
      <c r="G2519" t="s">
        <v>290</v>
      </c>
      <c r="I2519" t="s">
        <v>5966</v>
      </c>
      <c r="J2519" t="s">
        <v>74</v>
      </c>
      <c r="K2519" t="s">
        <v>5967</v>
      </c>
      <c r="L2519" t="s">
        <v>75</v>
      </c>
      <c r="M2519" t="s">
        <v>122</v>
      </c>
      <c r="N2519" t="s">
        <v>85</v>
      </c>
      <c r="O2519" t="s">
        <v>85</v>
      </c>
      <c r="P2519">
        <v>-81418.880000000005</v>
      </c>
      <c r="Q2519" t="s">
        <v>5968</v>
      </c>
      <c r="R2519" t="s">
        <v>75</v>
      </c>
      <c r="W2519" t="s">
        <v>10729</v>
      </c>
      <c r="X2519" t="s">
        <v>10737</v>
      </c>
    </row>
    <row r="2520" spans="1:24">
      <c r="A2520" t="s">
        <v>5</v>
      </c>
      <c r="B2520" t="s">
        <v>11</v>
      </c>
      <c r="C2520" t="s">
        <v>2129</v>
      </c>
      <c r="D2520" t="s">
        <v>117</v>
      </c>
      <c r="E2520" t="s">
        <v>4382</v>
      </c>
      <c r="F2520" s="54">
        <v>41615</v>
      </c>
      <c r="G2520" t="s">
        <v>72</v>
      </c>
      <c r="I2520" t="s">
        <v>5966</v>
      </c>
      <c r="J2520" t="s">
        <v>74</v>
      </c>
      <c r="K2520" t="s">
        <v>5967</v>
      </c>
      <c r="L2520" t="s">
        <v>75</v>
      </c>
      <c r="M2520" t="s">
        <v>122</v>
      </c>
      <c r="N2520" t="s">
        <v>85</v>
      </c>
      <c r="O2520" t="s">
        <v>85</v>
      </c>
      <c r="P2520">
        <v>81418.880000000005</v>
      </c>
      <c r="Q2520" t="s">
        <v>5968</v>
      </c>
      <c r="R2520" t="s">
        <v>75</v>
      </c>
      <c r="W2520" t="s">
        <v>10729</v>
      </c>
      <c r="X2520" t="s">
        <v>10737</v>
      </c>
    </row>
    <row r="2521" spans="1:24">
      <c r="A2521" t="s">
        <v>5</v>
      </c>
      <c r="B2521" t="s">
        <v>17</v>
      </c>
      <c r="C2521" t="s">
        <v>17</v>
      </c>
      <c r="D2521" t="s">
        <v>117</v>
      </c>
      <c r="E2521" t="s">
        <v>4382</v>
      </c>
      <c r="F2521" s="54">
        <v>41615</v>
      </c>
      <c r="G2521" t="s">
        <v>290</v>
      </c>
      <c r="I2521" t="s">
        <v>1392</v>
      </c>
      <c r="J2521" t="s">
        <v>74</v>
      </c>
      <c r="K2521" t="s">
        <v>1393</v>
      </c>
      <c r="L2521" t="s">
        <v>238</v>
      </c>
      <c r="M2521" t="s">
        <v>76</v>
      </c>
      <c r="N2521" t="s">
        <v>85</v>
      </c>
      <c r="O2521" t="s">
        <v>1004</v>
      </c>
      <c r="P2521">
        <v>-35334.987000000001</v>
      </c>
      <c r="Q2521" t="s">
        <v>1394</v>
      </c>
      <c r="R2521" t="s">
        <v>75</v>
      </c>
      <c r="W2521" t="s">
        <v>10729</v>
      </c>
      <c r="X2521" t="s">
        <v>10739</v>
      </c>
    </row>
    <row r="2522" spans="1:24">
      <c r="A2522" t="s">
        <v>5</v>
      </c>
      <c r="B2522" t="s">
        <v>7</v>
      </c>
      <c r="C2522" t="s">
        <v>7</v>
      </c>
      <c r="D2522" t="s">
        <v>117</v>
      </c>
      <c r="E2522" t="s">
        <v>4382</v>
      </c>
      <c r="F2522" s="54">
        <v>41615</v>
      </c>
      <c r="G2522" t="s">
        <v>72</v>
      </c>
      <c r="I2522" t="s">
        <v>5963</v>
      </c>
      <c r="J2522" t="s">
        <v>74</v>
      </c>
      <c r="K2522" t="s">
        <v>5964</v>
      </c>
      <c r="L2522" t="s">
        <v>238</v>
      </c>
      <c r="M2522" t="s">
        <v>76</v>
      </c>
      <c r="N2522" t="s">
        <v>85</v>
      </c>
      <c r="O2522" t="s">
        <v>85</v>
      </c>
      <c r="P2522">
        <v>110089.507</v>
      </c>
      <c r="Q2522" t="s">
        <v>5965</v>
      </c>
      <c r="R2522" t="s">
        <v>75</v>
      </c>
      <c r="W2522" t="s">
        <v>10729</v>
      </c>
      <c r="X2522" t="s">
        <v>10737</v>
      </c>
    </row>
    <row r="2523" spans="1:24">
      <c r="A2523" t="s">
        <v>9</v>
      </c>
      <c r="B2523" t="s">
        <v>14</v>
      </c>
      <c r="C2523" t="s">
        <v>14</v>
      </c>
      <c r="D2523" t="s">
        <v>117</v>
      </c>
      <c r="E2523" t="s">
        <v>4382</v>
      </c>
      <c r="F2523" s="54">
        <v>41615</v>
      </c>
      <c r="G2523" t="s">
        <v>119</v>
      </c>
      <c r="H2523" t="s">
        <v>208</v>
      </c>
      <c r="I2523" t="s">
        <v>5969</v>
      </c>
      <c r="J2523" t="s">
        <v>132</v>
      </c>
      <c r="K2523" t="s">
        <v>5970</v>
      </c>
      <c r="L2523" t="s">
        <v>5971</v>
      </c>
      <c r="M2523" t="s">
        <v>5972</v>
      </c>
      <c r="N2523" t="s">
        <v>85</v>
      </c>
      <c r="O2523" t="s">
        <v>85</v>
      </c>
      <c r="P2523">
        <v>67200</v>
      </c>
      <c r="Q2523" t="s">
        <v>5973</v>
      </c>
      <c r="R2523" t="s">
        <v>75</v>
      </c>
      <c r="S2523" t="s">
        <v>215</v>
      </c>
      <c r="T2523" t="s">
        <v>216</v>
      </c>
      <c r="U2523" t="s">
        <v>321</v>
      </c>
      <c r="V2523" t="s">
        <v>321</v>
      </c>
      <c r="W2523" t="s">
        <v>10729</v>
      </c>
      <c r="X2523" t="s">
        <v>85</v>
      </c>
    </row>
    <row r="2524" spans="1:24">
      <c r="A2524" t="s">
        <v>9</v>
      </c>
      <c r="B2524" t="s">
        <v>14</v>
      </c>
      <c r="C2524" t="s">
        <v>14</v>
      </c>
      <c r="D2524" t="s">
        <v>117</v>
      </c>
      <c r="E2524" t="s">
        <v>4382</v>
      </c>
      <c r="F2524" s="54">
        <v>41614</v>
      </c>
      <c r="G2524" t="s">
        <v>290</v>
      </c>
      <c r="I2524" t="s">
        <v>5974</v>
      </c>
      <c r="J2524" t="s">
        <v>132</v>
      </c>
      <c r="K2524" t="s">
        <v>5975</v>
      </c>
      <c r="L2524" t="s">
        <v>5976</v>
      </c>
      <c r="M2524" t="s">
        <v>5977</v>
      </c>
      <c r="N2524" t="s">
        <v>85</v>
      </c>
      <c r="O2524" t="s">
        <v>85</v>
      </c>
      <c r="P2524">
        <v>10500</v>
      </c>
      <c r="Q2524" t="s">
        <v>5978</v>
      </c>
      <c r="R2524" t="s">
        <v>75</v>
      </c>
      <c r="S2524" t="s">
        <v>155</v>
      </c>
      <c r="T2524" t="s">
        <v>286</v>
      </c>
      <c r="U2524" t="s">
        <v>157</v>
      </c>
      <c r="V2524" t="s">
        <v>157</v>
      </c>
      <c r="W2524" t="s">
        <v>10729</v>
      </c>
      <c r="X2524" t="s">
        <v>85</v>
      </c>
    </row>
    <row r="2525" spans="1:24">
      <c r="A2525" t="s">
        <v>9</v>
      </c>
      <c r="B2525" t="s">
        <v>14</v>
      </c>
      <c r="C2525" t="s">
        <v>14</v>
      </c>
      <c r="D2525" t="s">
        <v>117</v>
      </c>
      <c r="E2525" t="s">
        <v>4382</v>
      </c>
      <c r="F2525" s="54">
        <v>41615</v>
      </c>
      <c r="G2525" t="s">
        <v>119</v>
      </c>
      <c r="H2525" t="s">
        <v>463</v>
      </c>
      <c r="I2525" t="s">
        <v>5979</v>
      </c>
      <c r="J2525" t="s">
        <v>132</v>
      </c>
      <c r="K2525" t="s">
        <v>5980</v>
      </c>
      <c r="L2525" t="s">
        <v>5981</v>
      </c>
      <c r="M2525" t="s">
        <v>5982</v>
      </c>
      <c r="N2525" t="s">
        <v>85</v>
      </c>
      <c r="O2525" t="s">
        <v>85</v>
      </c>
      <c r="P2525">
        <v>75000</v>
      </c>
      <c r="Q2525" t="s">
        <v>5983</v>
      </c>
      <c r="R2525" t="s">
        <v>75</v>
      </c>
      <c r="S2525" t="s">
        <v>170</v>
      </c>
      <c r="T2525" t="s">
        <v>187</v>
      </c>
      <c r="U2525" t="s">
        <v>202</v>
      </c>
      <c r="V2525" t="s">
        <v>202</v>
      </c>
      <c r="W2525" t="s">
        <v>10729</v>
      </c>
      <c r="X2525" t="s">
        <v>85</v>
      </c>
    </row>
    <row r="2526" spans="1:24">
      <c r="A2526" t="s">
        <v>5</v>
      </c>
      <c r="B2526" t="s">
        <v>12</v>
      </c>
      <c r="C2526" t="s">
        <v>77</v>
      </c>
      <c r="D2526" t="s">
        <v>117</v>
      </c>
      <c r="E2526" t="s">
        <v>4382</v>
      </c>
      <c r="F2526" s="54">
        <v>41615</v>
      </c>
      <c r="G2526" t="s">
        <v>290</v>
      </c>
      <c r="I2526" t="s">
        <v>5984</v>
      </c>
      <c r="J2526" t="s">
        <v>74</v>
      </c>
      <c r="K2526" t="s">
        <v>5985</v>
      </c>
      <c r="L2526" t="s">
        <v>5986</v>
      </c>
      <c r="M2526" t="s">
        <v>5987</v>
      </c>
      <c r="N2526" t="s">
        <v>85</v>
      </c>
      <c r="O2526" t="s">
        <v>85</v>
      </c>
      <c r="P2526">
        <v>-103478.2608</v>
      </c>
      <c r="Q2526" t="s">
        <v>5988</v>
      </c>
      <c r="R2526" t="s">
        <v>75</v>
      </c>
      <c r="W2526" t="s">
        <v>10729</v>
      </c>
      <c r="X2526" t="s">
        <v>10737</v>
      </c>
    </row>
    <row r="2527" spans="1:24">
      <c r="A2527" t="s">
        <v>9</v>
      </c>
      <c r="B2527" t="s">
        <v>14</v>
      </c>
      <c r="C2527" t="s">
        <v>14</v>
      </c>
      <c r="D2527" t="s">
        <v>117</v>
      </c>
      <c r="E2527" t="s">
        <v>4382</v>
      </c>
      <c r="F2527" s="54">
        <v>41614</v>
      </c>
      <c r="G2527" t="s">
        <v>119</v>
      </c>
      <c r="I2527" t="s">
        <v>5989</v>
      </c>
      <c r="J2527" t="s">
        <v>132</v>
      </c>
      <c r="K2527" t="s">
        <v>5990</v>
      </c>
      <c r="L2527" t="s">
        <v>5991</v>
      </c>
      <c r="M2527" t="s">
        <v>5992</v>
      </c>
      <c r="N2527" t="s">
        <v>85</v>
      </c>
      <c r="O2527" t="s">
        <v>85</v>
      </c>
      <c r="P2527">
        <v>20800</v>
      </c>
      <c r="Q2527" t="s">
        <v>5993</v>
      </c>
      <c r="R2527" t="s">
        <v>75</v>
      </c>
      <c r="S2527" t="s">
        <v>170</v>
      </c>
      <c r="T2527" t="s">
        <v>187</v>
      </c>
      <c r="U2527" t="s">
        <v>321</v>
      </c>
      <c r="V2527" t="s">
        <v>321</v>
      </c>
      <c r="W2527" t="s">
        <v>10729</v>
      </c>
      <c r="X2527" t="s">
        <v>85</v>
      </c>
    </row>
    <row r="2528" spans="1:24">
      <c r="A2528" t="s">
        <v>9</v>
      </c>
      <c r="B2528" t="s">
        <v>14</v>
      </c>
      <c r="C2528" t="s">
        <v>14</v>
      </c>
      <c r="D2528" t="s">
        <v>117</v>
      </c>
      <c r="E2528" t="s">
        <v>4382</v>
      </c>
      <c r="F2528" s="54">
        <v>41614</v>
      </c>
      <c r="G2528" t="s">
        <v>125</v>
      </c>
      <c r="H2528" t="s">
        <v>358</v>
      </c>
      <c r="I2528" t="s">
        <v>5994</v>
      </c>
      <c r="J2528" t="s">
        <v>132</v>
      </c>
      <c r="K2528" t="s">
        <v>5995</v>
      </c>
      <c r="L2528" t="s">
        <v>5996</v>
      </c>
      <c r="M2528" t="s">
        <v>5997</v>
      </c>
      <c r="N2528" t="s">
        <v>85</v>
      </c>
      <c r="O2528" t="s">
        <v>85</v>
      </c>
      <c r="P2528">
        <v>12495</v>
      </c>
      <c r="Q2528" t="s">
        <v>5998</v>
      </c>
      <c r="R2528" t="s">
        <v>75</v>
      </c>
      <c r="S2528" t="s">
        <v>155</v>
      </c>
      <c r="T2528" t="s">
        <v>201</v>
      </c>
      <c r="U2528" t="s">
        <v>179</v>
      </c>
      <c r="V2528" t="s">
        <v>180</v>
      </c>
      <c r="W2528" t="s">
        <v>10729</v>
      </c>
      <c r="X2528" t="s">
        <v>85</v>
      </c>
    </row>
    <row r="2529" spans="1:24">
      <c r="A2529" t="s">
        <v>9</v>
      </c>
      <c r="B2529" t="s">
        <v>14</v>
      </c>
      <c r="C2529" t="s">
        <v>14</v>
      </c>
      <c r="D2529" t="s">
        <v>117</v>
      </c>
      <c r="E2529" t="s">
        <v>4382</v>
      </c>
      <c r="F2529" s="54">
        <v>41614</v>
      </c>
      <c r="G2529" t="s">
        <v>125</v>
      </c>
      <c r="H2529" t="s">
        <v>208</v>
      </c>
      <c r="I2529" t="s">
        <v>5999</v>
      </c>
      <c r="J2529" t="s">
        <v>132</v>
      </c>
      <c r="K2529" t="s">
        <v>6000</v>
      </c>
      <c r="L2529" t="s">
        <v>211</v>
      </c>
      <c r="M2529" t="s">
        <v>212</v>
      </c>
      <c r="N2529" t="s">
        <v>85</v>
      </c>
      <c r="O2529" t="s">
        <v>85</v>
      </c>
      <c r="P2529">
        <v>935.85</v>
      </c>
      <c r="Q2529" t="s">
        <v>6001</v>
      </c>
      <c r="R2529" t="s">
        <v>75</v>
      </c>
      <c r="S2529" t="s">
        <v>215</v>
      </c>
      <c r="T2529" t="s">
        <v>216</v>
      </c>
      <c r="U2529" t="s">
        <v>179</v>
      </c>
      <c r="V2529" t="s">
        <v>179</v>
      </c>
      <c r="W2529" t="s">
        <v>10729</v>
      </c>
      <c r="X2529" t="s">
        <v>85</v>
      </c>
    </row>
    <row r="2530" spans="1:24">
      <c r="A2530" t="s">
        <v>5</v>
      </c>
      <c r="B2530" t="s">
        <v>12</v>
      </c>
      <c r="C2530" t="s">
        <v>77</v>
      </c>
      <c r="D2530" t="s">
        <v>117</v>
      </c>
      <c r="E2530" t="s">
        <v>4382</v>
      </c>
      <c r="F2530" s="54">
        <v>41615</v>
      </c>
      <c r="G2530" t="s">
        <v>72</v>
      </c>
      <c r="I2530" t="s">
        <v>5984</v>
      </c>
      <c r="J2530" t="s">
        <v>74</v>
      </c>
      <c r="K2530" t="s">
        <v>5985</v>
      </c>
      <c r="L2530" t="s">
        <v>5986</v>
      </c>
      <c r="M2530" t="s">
        <v>5987</v>
      </c>
      <c r="N2530" t="s">
        <v>85</v>
      </c>
      <c r="O2530" t="s">
        <v>85</v>
      </c>
      <c r="P2530">
        <v>103478.2608</v>
      </c>
      <c r="Q2530" t="s">
        <v>5988</v>
      </c>
      <c r="R2530" t="s">
        <v>75</v>
      </c>
      <c r="W2530" t="s">
        <v>10729</v>
      </c>
      <c r="X2530" t="s">
        <v>10737</v>
      </c>
    </row>
    <row r="2531" spans="1:24">
      <c r="A2531" t="s">
        <v>5</v>
      </c>
      <c r="B2531" t="s">
        <v>17</v>
      </c>
      <c r="C2531" t="s">
        <v>17</v>
      </c>
      <c r="D2531" t="s">
        <v>117</v>
      </c>
      <c r="E2531" t="s">
        <v>4382</v>
      </c>
      <c r="F2531" s="54">
        <v>41615</v>
      </c>
      <c r="G2531" t="s">
        <v>72</v>
      </c>
      <c r="I2531" t="s">
        <v>1392</v>
      </c>
      <c r="J2531" t="s">
        <v>74</v>
      </c>
      <c r="K2531" t="s">
        <v>1393</v>
      </c>
      <c r="L2531" t="s">
        <v>238</v>
      </c>
      <c r="M2531" t="s">
        <v>76</v>
      </c>
      <c r="N2531" t="s">
        <v>85</v>
      </c>
      <c r="O2531" t="s">
        <v>1004</v>
      </c>
      <c r="P2531">
        <v>35334.987000000001</v>
      </c>
      <c r="Q2531" t="s">
        <v>1394</v>
      </c>
      <c r="R2531" t="s">
        <v>75</v>
      </c>
      <c r="W2531" t="s">
        <v>10729</v>
      </c>
      <c r="X2531" t="s">
        <v>10739</v>
      </c>
    </row>
    <row r="2532" spans="1:24">
      <c r="A2532" t="s">
        <v>5</v>
      </c>
      <c r="B2532" t="s">
        <v>16</v>
      </c>
      <c r="C2532" t="s">
        <v>6002</v>
      </c>
      <c r="D2532" t="s">
        <v>117</v>
      </c>
      <c r="E2532" t="s">
        <v>4382</v>
      </c>
      <c r="F2532" s="54">
        <v>41615</v>
      </c>
      <c r="G2532" t="s">
        <v>125</v>
      </c>
      <c r="H2532" t="s">
        <v>6003</v>
      </c>
      <c r="I2532" t="s">
        <v>6004</v>
      </c>
      <c r="J2532" t="s">
        <v>74</v>
      </c>
      <c r="K2532" t="s">
        <v>6005</v>
      </c>
      <c r="L2532" t="s">
        <v>6006</v>
      </c>
      <c r="M2532" t="s">
        <v>6007</v>
      </c>
      <c r="N2532" t="s">
        <v>85</v>
      </c>
      <c r="O2532" t="s">
        <v>85</v>
      </c>
      <c r="P2532">
        <v>1023.1742</v>
      </c>
      <c r="Q2532" t="s">
        <v>6008</v>
      </c>
      <c r="R2532" t="s">
        <v>75</v>
      </c>
      <c r="W2532" t="s">
        <v>10729</v>
      </c>
      <c r="X2532" t="s">
        <v>85</v>
      </c>
    </row>
    <row r="2533" spans="1:24">
      <c r="A2533" t="s">
        <v>5</v>
      </c>
      <c r="B2533" t="s">
        <v>17</v>
      </c>
      <c r="C2533" t="s">
        <v>17</v>
      </c>
      <c r="D2533" t="s">
        <v>117</v>
      </c>
      <c r="E2533" t="s">
        <v>4382</v>
      </c>
      <c r="F2533" s="54">
        <v>41615</v>
      </c>
      <c r="G2533" t="s">
        <v>125</v>
      </c>
      <c r="I2533" t="s">
        <v>6009</v>
      </c>
      <c r="J2533" t="s">
        <v>74</v>
      </c>
      <c r="K2533" t="s">
        <v>6010</v>
      </c>
      <c r="L2533" t="s">
        <v>1594</v>
      </c>
      <c r="M2533" t="s">
        <v>1595</v>
      </c>
      <c r="N2533" t="s">
        <v>85</v>
      </c>
      <c r="O2533" t="s">
        <v>85</v>
      </c>
      <c r="P2533">
        <v>-264.27</v>
      </c>
      <c r="Q2533" t="s">
        <v>6011</v>
      </c>
      <c r="R2533" t="s">
        <v>75</v>
      </c>
      <c r="W2533" t="s">
        <v>10729</v>
      </c>
      <c r="X2533" t="s">
        <v>85</v>
      </c>
    </row>
    <row r="2534" spans="1:24">
      <c r="A2534" t="s">
        <v>5</v>
      </c>
      <c r="B2534" t="s">
        <v>17</v>
      </c>
      <c r="C2534" t="s">
        <v>17</v>
      </c>
      <c r="D2534" t="s">
        <v>117</v>
      </c>
      <c r="E2534" t="s">
        <v>4382</v>
      </c>
      <c r="F2534" s="54">
        <v>41615</v>
      </c>
      <c r="G2534" t="s">
        <v>72</v>
      </c>
      <c r="I2534" t="s">
        <v>6009</v>
      </c>
      <c r="J2534" t="s">
        <v>74</v>
      </c>
      <c r="K2534" t="s">
        <v>6010</v>
      </c>
      <c r="L2534" t="s">
        <v>1594</v>
      </c>
      <c r="M2534" t="s">
        <v>1595</v>
      </c>
      <c r="N2534" t="s">
        <v>85</v>
      </c>
      <c r="O2534" t="s">
        <v>85</v>
      </c>
      <c r="P2534">
        <v>264.27</v>
      </c>
      <c r="Q2534" t="s">
        <v>6011</v>
      </c>
      <c r="R2534" t="s">
        <v>75</v>
      </c>
      <c r="W2534" t="s">
        <v>10729</v>
      </c>
      <c r="X2534" t="s">
        <v>85</v>
      </c>
    </row>
    <row r="2535" spans="1:24">
      <c r="A2535" t="s">
        <v>5</v>
      </c>
      <c r="B2535" t="s">
        <v>16</v>
      </c>
      <c r="C2535" t="s">
        <v>6002</v>
      </c>
      <c r="D2535" t="s">
        <v>117</v>
      </c>
      <c r="E2535" t="s">
        <v>4382</v>
      </c>
      <c r="F2535" s="54">
        <v>41615</v>
      </c>
      <c r="G2535" t="s">
        <v>290</v>
      </c>
      <c r="H2535" t="s">
        <v>6003</v>
      </c>
      <c r="I2535" t="s">
        <v>6004</v>
      </c>
      <c r="J2535" t="s">
        <v>74</v>
      </c>
      <c r="K2535" t="s">
        <v>6005</v>
      </c>
      <c r="L2535" t="s">
        <v>6006</v>
      </c>
      <c r="M2535" t="s">
        <v>6007</v>
      </c>
      <c r="N2535" t="s">
        <v>85</v>
      </c>
      <c r="O2535" t="s">
        <v>85</v>
      </c>
      <c r="P2535">
        <v>-1023.1742</v>
      </c>
      <c r="Q2535" t="s">
        <v>6008</v>
      </c>
      <c r="R2535" t="s">
        <v>75</v>
      </c>
      <c r="W2535" t="s">
        <v>10729</v>
      </c>
      <c r="X2535" t="s">
        <v>85</v>
      </c>
    </row>
    <row r="2536" spans="1:24">
      <c r="A2536" t="s">
        <v>9</v>
      </c>
      <c r="B2536" t="s">
        <v>14</v>
      </c>
      <c r="C2536" t="s">
        <v>14</v>
      </c>
      <c r="D2536" t="s">
        <v>117</v>
      </c>
      <c r="E2536" t="s">
        <v>4382</v>
      </c>
      <c r="F2536" s="54">
        <v>41614</v>
      </c>
      <c r="G2536" t="s">
        <v>119</v>
      </c>
      <c r="I2536" t="s">
        <v>6012</v>
      </c>
      <c r="J2536" t="s">
        <v>132</v>
      </c>
      <c r="K2536" t="s">
        <v>6013</v>
      </c>
      <c r="L2536" t="s">
        <v>6014</v>
      </c>
      <c r="M2536" t="s">
        <v>6015</v>
      </c>
      <c r="N2536" t="s">
        <v>85</v>
      </c>
      <c r="O2536" t="s">
        <v>85</v>
      </c>
      <c r="P2536">
        <v>103416</v>
      </c>
      <c r="Q2536" t="s">
        <v>6016</v>
      </c>
      <c r="R2536" t="s">
        <v>75</v>
      </c>
      <c r="S2536" t="s">
        <v>215</v>
      </c>
      <c r="T2536" t="s">
        <v>320</v>
      </c>
      <c r="U2536" t="s">
        <v>321</v>
      </c>
      <c r="V2536" t="s">
        <v>321</v>
      </c>
      <c r="W2536" t="s">
        <v>10730</v>
      </c>
      <c r="X2536" t="s">
        <v>85</v>
      </c>
    </row>
    <row r="2537" spans="1:24">
      <c r="A2537" t="s">
        <v>5</v>
      </c>
      <c r="B2537" t="s">
        <v>12</v>
      </c>
      <c r="C2537" t="s">
        <v>77</v>
      </c>
      <c r="D2537" t="s">
        <v>117</v>
      </c>
      <c r="E2537" t="s">
        <v>4382</v>
      </c>
      <c r="F2537" s="54">
        <v>41614</v>
      </c>
      <c r="G2537" t="s">
        <v>5650</v>
      </c>
      <c r="H2537" t="s">
        <v>2503</v>
      </c>
      <c r="I2537" t="s">
        <v>6017</v>
      </c>
      <c r="J2537" t="s">
        <v>74</v>
      </c>
      <c r="K2537" t="s">
        <v>6018</v>
      </c>
      <c r="L2537" t="s">
        <v>2506</v>
      </c>
      <c r="M2537" t="s">
        <v>2507</v>
      </c>
      <c r="N2537" t="s">
        <v>213</v>
      </c>
      <c r="O2537" t="s">
        <v>213</v>
      </c>
      <c r="P2537">
        <v>-22955.003100000002</v>
      </c>
      <c r="Q2537" t="s">
        <v>6019</v>
      </c>
      <c r="R2537" t="s">
        <v>75</v>
      </c>
      <c r="W2537" t="s">
        <v>10729</v>
      </c>
      <c r="X2537" t="s">
        <v>10739</v>
      </c>
    </row>
    <row r="2538" spans="1:24">
      <c r="A2538" t="s">
        <v>5</v>
      </c>
      <c r="B2538" t="s">
        <v>12</v>
      </c>
      <c r="C2538" t="s">
        <v>77</v>
      </c>
      <c r="D2538" t="s">
        <v>117</v>
      </c>
      <c r="E2538" t="s">
        <v>4382</v>
      </c>
      <c r="F2538" s="54">
        <v>41614</v>
      </c>
      <c r="G2538" t="s">
        <v>290</v>
      </c>
      <c r="I2538" t="s">
        <v>6020</v>
      </c>
      <c r="J2538" t="s">
        <v>74</v>
      </c>
      <c r="K2538" t="s">
        <v>6021</v>
      </c>
      <c r="L2538" t="s">
        <v>6022</v>
      </c>
      <c r="M2538" t="s">
        <v>6023</v>
      </c>
      <c r="N2538" t="s">
        <v>85</v>
      </c>
      <c r="O2538" t="s">
        <v>85</v>
      </c>
      <c r="P2538">
        <v>-841514.72569999995</v>
      </c>
      <c r="Q2538" t="s">
        <v>6024</v>
      </c>
      <c r="R2538" t="s">
        <v>75</v>
      </c>
      <c r="W2538" t="s">
        <v>10729</v>
      </c>
      <c r="X2538" t="s">
        <v>10737</v>
      </c>
    </row>
    <row r="2539" spans="1:24">
      <c r="A2539" t="s">
        <v>5</v>
      </c>
      <c r="B2539" t="s">
        <v>12</v>
      </c>
      <c r="C2539" t="s">
        <v>77</v>
      </c>
      <c r="D2539" t="s">
        <v>117</v>
      </c>
      <c r="E2539" t="s">
        <v>4382</v>
      </c>
      <c r="F2539" s="54">
        <v>41614</v>
      </c>
      <c r="G2539" t="s">
        <v>290</v>
      </c>
      <c r="I2539" t="s">
        <v>6025</v>
      </c>
      <c r="J2539" t="s">
        <v>74</v>
      </c>
      <c r="K2539" t="s">
        <v>6026</v>
      </c>
      <c r="L2539" t="s">
        <v>6027</v>
      </c>
      <c r="M2539" t="s">
        <v>6028</v>
      </c>
      <c r="N2539" t="s">
        <v>85</v>
      </c>
      <c r="O2539" t="s">
        <v>85</v>
      </c>
      <c r="P2539">
        <v>-40425.0026</v>
      </c>
      <c r="Q2539" t="s">
        <v>6029</v>
      </c>
      <c r="R2539" t="s">
        <v>75</v>
      </c>
      <c r="W2539" t="s">
        <v>10729</v>
      </c>
      <c r="X2539" t="s">
        <v>85</v>
      </c>
    </row>
    <row r="2540" spans="1:24">
      <c r="A2540" t="s">
        <v>3</v>
      </c>
      <c r="B2540" t="s">
        <v>114</v>
      </c>
      <c r="C2540" t="s">
        <v>2539</v>
      </c>
      <c r="D2540" t="s">
        <v>117</v>
      </c>
      <c r="E2540" t="s">
        <v>4382</v>
      </c>
      <c r="F2540" s="54">
        <v>41614</v>
      </c>
      <c r="G2540" t="s">
        <v>119</v>
      </c>
      <c r="H2540" t="s">
        <v>1614</v>
      </c>
      <c r="I2540" t="s">
        <v>6030</v>
      </c>
      <c r="J2540" t="s">
        <v>73</v>
      </c>
      <c r="K2540" t="s">
        <v>6031</v>
      </c>
      <c r="L2540" t="s">
        <v>6032</v>
      </c>
      <c r="M2540" t="s">
        <v>6033</v>
      </c>
      <c r="N2540" t="s">
        <v>85</v>
      </c>
      <c r="O2540" t="s">
        <v>85</v>
      </c>
      <c r="P2540">
        <v>82020.119600000005</v>
      </c>
      <c r="Q2540" t="s">
        <v>6034</v>
      </c>
      <c r="R2540" t="s">
        <v>75</v>
      </c>
      <c r="W2540" t="s">
        <v>10729</v>
      </c>
      <c r="X2540" t="s">
        <v>85</v>
      </c>
    </row>
    <row r="2541" spans="1:24">
      <c r="A2541" t="s">
        <v>5</v>
      </c>
      <c r="B2541" t="s">
        <v>12</v>
      </c>
      <c r="C2541" t="s">
        <v>77</v>
      </c>
      <c r="D2541" t="s">
        <v>117</v>
      </c>
      <c r="E2541" t="s">
        <v>4382</v>
      </c>
      <c r="F2541" s="54">
        <v>41614</v>
      </c>
      <c r="G2541" t="s">
        <v>290</v>
      </c>
      <c r="I2541" t="s">
        <v>6035</v>
      </c>
      <c r="J2541" t="s">
        <v>74</v>
      </c>
      <c r="K2541" t="s">
        <v>6036</v>
      </c>
      <c r="L2541" t="s">
        <v>6027</v>
      </c>
      <c r="M2541" t="s">
        <v>6028</v>
      </c>
      <c r="N2541" t="s">
        <v>85</v>
      </c>
      <c r="O2541" t="s">
        <v>85</v>
      </c>
      <c r="P2541">
        <v>-297391.30440000002</v>
      </c>
      <c r="Q2541" t="s">
        <v>6037</v>
      </c>
      <c r="R2541" t="s">
        <v>75</v>
      </c>
      <c r="W2541" t="s">
        <v>10729</v>
      </c>
      <c r="X2541" t="s">
        <v>85</v>
      </c>
    </row>
    <row r="2542" spans="1:24">
      <c r="A2542" t="s">
        <v>5</v>
      </c>
      <c r="B2542" t="s">
        <v>12</v>
      </c>
      <c r="C2542" t="s">
        <v>77</v>
      </c>
      <c r="D2542" t="s">
        <v>117</v>
      </c>
      <c r="E2542" t="s">
        <v>4382</v>
      </c>
      <c r="F2542" s="54">
        <v>41614</v>
      </c>
      <c r="G2542" t="s">
        <v>290</v>
      </c>
      <c r="H2542" t="s">
        <v>2503</v>
      </c>
      <c r="I2542" t="s">
        <v>6017</v>
      </c>
      <c r="J2542" t="s">
        <v>74</v>
      </c>
      <c r="K2542" t="s">
        <v>6018</v>
      </c>
      <c r="L2542" t="s">
        <v>2506</v>
      </c>
      <c r="M2542" t="s">
        <v>2507</v>
      </c>
      <c r="N2542" t="s">
        <v>213</v>
      </c>
      <c r="O2542" t="s">
        <v>213</v>
      </c>
      <c r="P2542">
        <v>-181684.2732</v>
      </c>
      <c r="Q2542" t="s">
        <v>6019</v>
      </c>
      <c r="R2542" t="s">
        <v>75</v>
      </c>
      <c r="W2542" t="s">
        <v>10729</v>
      </c>
      <c r="X2542" t="s">
        <v>10739</v>
      </c>
    </row>
    <row r="2543" spans="1:24">
      <c r="A2543" t="s">
        <v>5</v>
      </c>
      <c r="B2543" t="s">
        <v>12</v>
      </c>
      <c r="C2543" t="s">
        <v>77</v>
      </c>
      <c r="D2543" t="s">
        <v>117</v>
      </c>
      <c r="E2543" t="s">
        <v>4382</v>
      </c>
      <c r="F2543" s="54">
        <v>41614</v>
      </c>
      <c r="G2543" t="s">
        <v>290</v>
      </c>
      <c r="I2543" t="s">
        <v>6038</v>
      </c>
      <c r="J2543" t="s">
        <v>74</v>
      </c>
      <c r="K2543" t="s">
        <v>6039</v>
      </c>
      <c r="L2543" t="s">
        <v>238</v>
      </c>
      <c r="M2543" t="s">
        <v>76</v>
      </c>
      <c r="N2543" t="s">
        <v>85</v>
      </c>
      <c r="O2543" t="s">
        <v>85</v>
      </c>
      <c r="P2543">
        <v>-291170.97710000002</v>
      </c>
      <c r="Q2543" t="s">
        <v>6040</v>
      </c>
      <c r="R2543" t="s">
        <v>75</v>
      </c>
      <c r="W2543" t="s">
        <v>10729</v>
      </c>
      <c r="X2543" t="s">
        <v>10737</v>
      </c>
    </row>
    <row r="2544" spans="1:24">
      <c r="A2544" t="s">
        <v>5</v>
      </c>
      <c r="B2544" t="s">
        <v>12</v>
      </c>
      <c r="C2544" t="s">
        <v>77</v>
      </c>
      <c r="D2544" t="s">
        <v>117</v>
      </c>
      <c r="E2544" t="s">
        <v>4382</v>
      </c>
      <c r="F2544" s="54">
        <v>41614</v>
      </c>
      <c r="G2544" t="s">
        <v>290</v>
      </c>
      <c r="H2544" t="s">
        <v>2503</v>
      </c>
      <c r="I2544" t="s">
        <v>6041</v>
      </c>
      <c r="J2544" t="s">
        <v>74</v>
      </c>
      <c r="K2544" t="s">
        <v>6018</v>
      </c>
      <c r="L2544" t="s">
        <v>2506</v>
      </c>
      <c r="M2544" t="s">
        <v>2507</v>
      </c>
      <c r="N2544" t="s">
        <v>213</v>
      </c>
      <c r="O2544" t="s">
        <v>213</v>
      </c>
      <c r="P2544">
        <v>-395847.26079999999</v>
      </c>
      <c r="Q2544" t="s">
        <v>6019</v>
      </c>
      <c r="R2544" t="s">
        <v>75</v>
      </c>
      <c r="W2544" t="s">
        <v>10729</v>
      </c>
      <c r="X2544" t="s">
        <v>10739</v>
      </c>
    </row>
    <row r="2545" spans="1:24">
      <c r="A2545" t="s">
        <v>5</v>
      </c>
      <c r="B2545" t="s">
        <v>12</v>
      </c>
      <c r="C2545" t="s">
        <v>77</v>
      </c>
      <c r="D2545" t="s">
        <v>117</v>
      </c>
      <c r="E2545" t="s">
        <v>4382</v>
      </c>
      <c r="F2545" s="54">
        <v>41614</v>
      </c>
      <c r="G2545" t="s">
        <v>290</v>
      </c>
      <c r="I2545" t="s">
        <v>6042</v>
      </c>
      <c r="J2545" t="s">
        <v>74</v>
      </c>
      <c r="K2545" t="s">
        <v>6043</v>
      </c>
      <c r="L2545" t="s">
        <v>238</v>
      </c>
      <c r="M2545" t="s">
        <v>76</v>
      </c>
      <c r="N2545" t="s">
        <v>85</v>
      </c>
      <c r="O2545" t="s">
        <v>85</v>
      </c>
      <c r="P2545">
        <v>-10451.0519</v>
      </c>
      <c r="Q2545" t="s">
        <v>6044</v>
      </c>
      <c r="R2545" t="s">
        <v>75</v>
      </c>
      <c r="W2545" t="s">
        <v>10729</v>
      </c>
      <c r="X2545" t="s">
        <v>10737</v>
      </c>
    </row>
    <row r="2546" spans="1:24">
      <c r="A2546" t="s">
        <v>5</v>
      </c>
      <c r="B2546" t="s">
        <v>12</v>
      </c>
      <c r="C2546" t="s">
        <v>77</v>
      </c>
      <c r="D2546" t="s">
        <v>117</v>
      </c>
      <c r="E2546" t="s">
        <v>4382</v>
      </c>
      <c r="F2546" s="54">
        <v>41614</v>
      </c>
      <c r="G2546" t="s">
        <v>125</v>
      </c>
      <c r="H2546" t="s">
        <v>2503</v>
      </c>
      <c r="I2546" t="s">
        <v>6041</v>
      </c>
      <c r="J2546" t="s">
        <v>74</v>
      </c>
      <c r="K2546" t="s">
        <v>6018</v>
      </c>
      <c r="L2546" t="s">
        <v>2506</v>
      </c>
      <c r="M2546" t="s">
        <v>2507</v>
      </c>
      <c r="N2546" t="s">
        <v>213</v>
      </c>
      <c r="O2546" t="s">
        <v>213</v>
      </c>
      <c r="P2546">
        <v>395847.26079999999</v>
      </c>
      <c r="Q2546" t="s">
        <v>6019</v>
      </c>
      <c r="R2546" t="s">
        <v>75</v>
      </c>
      <c r="W2546" t="s">
        <v>10729</v>
      </c>
      <c r="X2546" t="s">
        <v>10739</v>
      </c>
    </row>
    <row r="2547" spans="1:24">
      <c r="A2547" t="s">
        <v>5</v>
      </c>
      <c r="B2547" t="s">
        <v>12</v>
      </c>
      <c r="C2547" t="s">
        <v>77</v>
      </c>
      <c r="D2547" t="s">
        <v>117</v>
      </c>
      <c r="E2547" t="s">
        <v>4382</v>
      </c>
      <c r="F2547" s="54">
        <v>41614</v>
      </c>
      <c r="G2547" t="s">
        <v>125</v>
      </c>
      <c r="I2547" t="s">
        <v>6045</v>
      </c>
      <c r="J2547" t="s">
        <v>74</v>
      </c>
      <c r="K2547" t="s">
        <v>6046</v>
      </c>
      <c r="L2547" t="s">
        <v>6022</v>
      </c>
      <c r="M2547" t="s">
        <v>6023</v>
      </c>
      <c r="N2547" t="s">
        <v>85</v>
      </c>
      <c r="O2547" t="s">
        <v>85</v>
      </c>
      <c r="P2547">
        <v>-832.0711</v>
      </c>
      <c r="Q2547" t="s">
        <v>6047</v>
      </c>
      <c r="R2547" t="s">
        <v>75</v>
      </c>
      <c r="W2547" t="s">
        <v>10729</v>
      </c>
      <c r="X2547" t="s">
        <v>10737</v>
      </c>
    </row>
    <row r="2548" spans="1:24">
      <c r="A2548" t="s">
        <v>5</v>
      </c>
      <c r="B2548" t="s">
        <v>12</v>
      </c>
      <c r="C2548" t="s">
        <v>77</v>
      </c>
      <c r="D2548" t="s">
        <v>117</v>
      </c>
      <c r="E2548" t="s">
        <v>4382</v>
      </c>
      <c r="F2548" s="54">
        <v>41614</v>
      </c>
      <c r="G2548" t="s">
        <v>125</v>
      </c>
      <c r="H2548" t="s">
        <v>2503</v>
      </c>
      <c r="I2548" t="s">
        <v>6017</v>
      </c>
      <c r="J2548" t="s">
        <v>74</v>
      </c>
      <c r="K2548" t="s">
        <v>6018</v>
      </c>
      <c r="L2548" t="s">
        <v>2506</v>
      </c>
      <c r="M2548" t="s">
        <v>2507</v>
      </c>
      <c r="N2548" t="s">
        <v>213</v>
      </c>
      <c r="O2548" t="s">
        <v>213</v>
      </c>
      <c r="P2548">
        <v>22955.003100000002</v>
      </c>
      <c r="Q2548" t="s">
        <v>6019</v>
      </c>
      <c r="R2548" t="s">
        <v>75</v>
      </c>
      <c r="W2548" t="s">
        <v>10729</v>
      </c>
      <c r="X2548" t="s">
        <v>10739</v>
      </c>
    </row>
    <row r="2549" spans="1:24">
      <c r="A2549" t="s">
        <v>5</v>
      </c>
      <c r="B2549" t="s">
        <v>12</v>
      </c>
      <c r="C2549" t="s">
        <v>77</v>
      </c>
      <c r="D2549" t="s">
        <v>117</v>
      </c>
      <c r="E2549" t="s">
        <v>4382</v>
      </c>
      <c r="F2549" s="54">
        <v>41614</v>
      </c>
      <c r="G2549" t="s">
        <v>125</v>
      </c>
      <c r="H2549" t="s">
        <v>2503</v>
      </c>
      <c r="I2549" t="s">
        <v>6048</v>
      </c>
      <c r="J2549" t="s">
        <v>74</v>
      </c>
      <c r="K2549" t="s">
        <v>6018</v>
      </c>
      <c r="L2549" t="s">
        <v>2506</v>
      </c>
      <c r="M2549" t="s">
        <v>2507</v>
      </c>
      <c r="N2549" t="s">
        <v>213</v>
      </c>
      <c r="O2549" t="s">
        <v>213</v>
      </c>
      <c r="P2549">
        <v>-386420.74300000002</v>
      </c>
      <c r="Q2549" t="s">
        <v>6019</v>
      </c>
      <c r="R2549" t="s">
        <v>75</v>
      </c>
      <c r="W2549" t="s">
        <v>10729</v>
      </c>
      <c r="X2549" t="s">
        <v>10739</v>
      </c>
    </row>
    <row r="2550" spans="1:24">
      <c r="A2550" t="s">
        <v>9</v>
      </c>
      <c r="B2550" t="s">
        <v>14</v>
      </c>
      <c r="C2550" t="s">
        <v>14</v>
      </c>
      <c r="D2550" t="s">
        <v>117</v>
      </c>
      <c r="E2550" t="s">
        <v>4382</v>
      </c>
      <c r="F2550" s="54">
        <v>41613</v>
      </c>
      <c r="G2550" t="s">
        <v>119</v>
      </c>
      <c r="I2550" t="s">
        <v>6049</v>
      </c>
      <c r="J2550" t="s">
        <v>132</v>
      </c>
      <c r="K2550" t="s">
        <v>6050</v>
      </c>
      <c r="L2550" t="s">
        <v>6051</v>
      </c>
      <c r="M2550" t="s">
        <v>6052</v>
      </c>
      <c r="N2550" t="s">
        <v>85</v>
      </c>
      <c r="O2550" t="s">
        <v>199</v>
      </c>
      <c r="P2550">
        <v>32000</v>
      </c>
      <c r="Q2550" t="s">
        <v>6053</v>
      </c>
      <c r="R2550" t="s">
        <v>75</v>
      </c>
      <c r="S2550" t="s">
        <v>155</v>
      </c>
      <c r="T2550" t="s">
        <v>201</v>
      </c>
      <c r="U2550" t="s">
        <v>157</v>
      </c>
      <c r="V2550" t="s">
        <v>579</v>
      </c>
      <c r="W2550" t="s">
        <v>10729</v>
      </c>
      <c r="X2550" t="s">
        <v>10739</v>
      </c>
    </row>
    <row r="2551" spans="1:24">
      <c r="A2551" t="s">
        <v>9</v>
      </c>
      <c r="B2551" t="s">
        <v>14</v>
      </c>
      <c r="C2551" t="s">
        <v>14</v>
      </c>
      <c r="D2551" t="s">
        <v>117</v>
      </c>
      <c r="E2551" t="s">
        <v>4382</v>
      </c>
      <c r="F2551" s="54">
        <v>41613</v>
      </c>
      <c r="G2551" t="s">
        <v>119</v>
      </c>
      <c r="H2551" t="s">
        <v>1276</v>
      </c>
      <c r="I2551" t="s">
        <v>6054</v>
      </c>
      <c r="J2551" t="s">
        <v>132</v>
      </c>
      <c r="K2551" t="s">
        <v>6055</v>
      </c>
      <c r="L2551" t="s">
        <v>6056</v>
      </c>
      <c r="M2551" t="s">
        <v>6057</v>
      </c>
      <c r="N2551" t="s">
        <v>85</v>
      </c>
      <c r="O2551" t="s">
        <v>85</v>
      </c>
      <c r="P2551">
        <v>42000</v>
      </c>
      <c r="Q2551" t="s">
        <v>6058</v>
      </c>
      <c r="R2551" t="s">
        <v>75</v>
      </c>
      <c r="S2551" t="s">
        <v>215</v>
      </c>
      <c r="T2551" t="s">
        <v>661</v>
      </c>
      <c r="U2551" t="s">
        <v>157</v>
      </c>
      <c r="V2551" t="s">
        <v>157</v>
      </c>
      <c r="W2551" t="s">
        <v>10729</v>
      </c>
      <c r="X2551" t="s">
        <v>85</v>
      </c>
    </row>
    <row r="2552" spans="1:24">
      <c r="A2552" t="s">
        <v>9</v>
      </c>
      <c r="B2552" t="s">
        <v>14</v>
      </c>
      <c r="C2552" t="s">
        <v>14</v>
      </c>
      <c r="D2552" t="s">
        <v>117</v>
      </c>
      <c r="E2552" t="s">
        <v>4382</v>
      </c>
      <c r="F2552" s="54">
        <v>41613</v>
      </c>
      <c r="G2552" t="s">
        <v>119</v>
      </c>
      <c r="H2552" t="s">
        <v>208</v>
      </c>
      <c r="I2552" t="s">
        <v>6059</v>
      </c>
      <c r="J2552" t="s">
        <v>132</v>
      </c>
      <c r="K2552" t="s">
        <v>6060</v>
      </c>
      <c r="L2552" t="s">
        <v>6061</v>
      </c>
      <c r="M2552" t="s">
        <v>6062</v>
      </c>
      <c r="N2552" t="s">
        <v>213</v>
      </c>
      <c r="O2552" t="s">
        <v>199</v>
      </c>
      <c r="P2552">
        <v>66560</v>
      </c>
      <c r="Q2552" t="s">
        <v>6063</v>
      </c>
      <c r="R2552" t="s">
        <v>75</v>
      </c>
      <c r="S2552" t="s">
        <v>215</v>
      </c>
      <c r="T2552" t="s">
        <v>661</v>
      </c>
      <c r="U2552" t="s">
        <v>202</v>
      </c>
      <c r="V2552" t="s">
        <v>202</v>
      </c>
      <c r="W2552" t="s">
        <v>10729</v>
      </c>
      <c r="X2552" t="s">
        <v>10739</v>
      </c>
    </row>
    <row r="2553" spans="1:24">
      <c r="A2553" t="s">
        <v>9</v>
      </c>
      <c r="B2553" t="s">
        <v>14</v>
      </c>
      <c r="C2553" t="s">
        <v>14</v>
      </c>
      <c r="D2553" t="s">
        <v>117</v>
      </c>
      <c r="E2553" t="s">
        <v>4382</v>
      </c>
      <c r="F2553" s="54">
        <v>41613</v>
      </c>
      <c r="G2553" t="s">
        <v>119</v>
      </c>
      <c r="H2553" t="s">
        <v>4452</v>
      </c>
      <c r="I2553" t="s">
        <v>6064</v>
      </c>
      <c r="J2553" t="s">
        <v>132</v>
      </c>
      <c r="K2553" t="s">
        <v>6065</v>
      </c>
      <c r="L2553" t="s">
        <v>4453</v>
      </c>
      <c r="M2553" t="s">
        <v>4454</v>
      </c>
      <c r="N2553" t="s">
        <v>85</v>
      </c>
      <c r="O2553" t="s">
        <v>85</v>
      </c>
      <c r="P2553">
        <v>1465.4795999999999</v>
      </c>
      <c r="Q2553" t="s">
        <v>6066</v>
      </c>
      <c r="R2553" t="s">
        <v>75</v>
      </c>
      <c r="S2553" t="s">
        <v>215</v>
      </c>
      <c r="T2553" t="s">
        <v>320</v>
      </c>
      <c r="U2553" t="s">
        <v>321</v>
      </c>
      <c r="V2553" t="s">
        <v>321</v>
      </c>
      <c r="W2553" t="s">
        <v>10729</v>
      </c>
      <c r="X2553" t="s">
        <v>85</v>
      </c>
    </row>
    <row r="2554" spans="1:24">
      <c r="A2554" t="s">
        <v>5</v>
      </c>
      <c r="B2554" t="s">
        <v>12</v>
      </c>
      <c r="C2554" t="s">
        <v>77</v>
      </c>
      <c r="D2554" t="s">
        <v>117</v>
      </c>
      <c r="E2554" t="s">
        <v>4382</v>
      </c>
      <c r="F2554" s="54">
        <v>41614</v>
      </c>
      <c r="G2554" t="s">
        <v>72</v>
      </c>
      <c r="I2554" t="s">
        <v>6038</v>
      </c>
      <c r="J2554" t="s">
        <v>74</v>
      </c>
      <c r="K2554" t="s">
        <v>6039</v>
      </c>
      <c r="L2554" t="s">
        <v>238</v>
      </c>
      <c r="M2554" t="s">
        <v>76</v>
      </c>
      <c r="N2554" t="s">
        <v>85</v>
      </c>
      <c r="O2554" t="s">
        <v>85</v>
      </c>
      <c r="P2554">
        <v>291170.97710000002</v>
      </c>
      <c r="Q2554" t="s">
        <v>6040</v>
      </c>
      <c r="R2554" t="s">
        <v>75</v>
      </c>
      <c r="W2554" t="s">
        <v>10729</v>
      </c>
      <c r="X2554" t="s">
        <v>10737</v>
      </c>
    </row>
    <row r="2555" spans="1:24">
      <c r="A2555" t="s">
        <v>5</v>
      </c>
      <c r="B2555" t="s">
        <v>12</v>
      </c>
      <c r="C2555" t="s">
        <v>77</v>
      </c>
      <c r="D2555" t="s">
        <v>117</v>
      </c>
      <c r="E2555" t="s">
        <v>4382</v>
      </c>
      <c r="F2555" s="54">
        <v>41614</v>
      </c>
      <c r="G2555" t="s">
        <v>72</v>
      </c>
      <c r="I2555" t="s">
        <v>6020</v>
      </c>
      <c r="J2555" t="s">
        <v>74</v>
      </c>
      <c r="K2555" t="s">
        <v>6021</v>
      </c>
      <c r="L2555" t="s">
        <v>6022</v>
      </c>
      <c r="M2555" t="s">
        <v>6023</v>
      </c>
      <c r="N2555" t="s">
        <v>85</v>
      </c>
      <c r="O2555" t="s">
        <v>85</v>
      </c>
      <c r="P2555">
        <v>841514.72569999995</v>
      </c>
      <c r="Q2555" t="s">
        <v>6024</v>
      </c>
      <c r="R2555" t="s">
        <v>75</v>
      </c>
      <c r="W2555" t="s">
        <v>10729</v>
      </c>
      <c r="X2555" t="s">
        <v>10737</v>
      </c>
    </row>
    <row r="2556" spans="1:24">
      <c r="A2556" t="s">
        <v>5</v>
      </c>
      <c r="B2556" t="s">
        <v>12</v>
      </c>
      <c r="C2556" t="s">
        <v>77</v>
      </c>
      <c r="D2556" t="s">
        <v>117</v>
      </c>
      <c r="E2556" t="s">
        <v>4382</v>
      </c>
      <c r="F2556" s="54">
        <v>41614</v>
      </c>
      <c r="G2556" t="s">
        <v>72</v>
      </c>
      <c r="I2556" t="s">
        <v>6025</v>
      </c>
      <c r="J2556" t="s">
        <v>74</v>
      </c>
      <c r="K2556" t="s">
        <v>6026</v>
      </c>
      <c r="L2556" t="s">
        <v>6027</v>
      </c>
      <c r="M2556" t="s">
        <v>6028</v>
      </c>
      <c r="N2556" t="s">
        <v>85</v>
      </c>
      <c r="O2556" t="s">
        <v>85</v>
      </c>
      <c r="P2556">
        <v>40425.0026</v>
      </c>
      <c r="Q2556" t="s">
        <v>6029</v>
      </c>
      <c r="R2556" t="s">
        <v>75</v>
      </c>
      <c r="W2556" t="s">
        <v>10729</v>
      </c>
      <c r="X2556" t="s">
        <v>85</v>
      </c>
    </row>
    <row r="2557" spans="1:24">
      <c r="A2557" t="s">
        <v>5</v>
      </c>
      <c r="B2557" t="s">
        <v>12</v>
      </c>
      <c r="C2557" t="s">
        <v>77</v>
      </c>
      <c r="D2557" t="s">
        <v>117</v>
      </c>
      <c r="E2557" t="s">
        <v>4382</v>
      </c>
      <c r="F2557" s="54">
        <v>41614</v>
      </c>
      <c r="G2557" t="s">
        <v>72</v>
      </c>
      <c r="I2557" t="s">
        <v>6035</v>
      </c>
      <c r="J2557" t="s">
        <v>74</v>
      </c>
      <c r="K2557" t="s">
        <v>6036</v>
      </c>
      <c r="L2557" t="s">
        <v>6027</v>
      </c>
      <c r="M2557" t="s">
        <v>6028</v>
      </c>
      <c r="N2557" t="s">
        <v>85</v>
      </c>
      <c r="O2557" t="s">
        <v>85</v>
      </c>
      <c r="P2557">
        <v>297391.30440000002</v>
      </c>
      <c r="Q2557" t="s">
        <v>6037</v>
      </c>
      <c r="R2557" t="s">
        <v>75</v>
      </c>
      <c r="W2557" t="s">
        <v>10729</v>
      </c>
      <c r="X2557" t="s">
        <v>85</v>
      </c>
    </row>
    <row r="2558" spans="1:24">
      <c r="A2558" t="s">
        <v>5</v>
      </c>
      <c r="B2558" t="s">
        <v>12</v>
      </c>
      <c r="C2558" t="s">
        <v>77</v>
      </c>
      <c r="D2558" t="s">
        <v>117</v>
      </c>
      <c r="E2558" t="s">
        <v>4382</v>
      </c>
      <c r="F2558" s="54">
        <v>41614</v>
      </c>
      <c r="G2558" t="s">
        <v>72</v>
      </c>
      <c r="I2558" t="s">
        <v>6045</v>
      </c>
      <c r="J2558" t="s">
        <v>74</v>
      </c>
      <c r="K2558" t="s">
        <v>6046</v>
      </c>
      <c r="L2558" t="s">
        <v>6022</v>
      </c>
      <c r="M2558" t="s">
        <v>6023</v>
      </c>
      <c r="N2558" t="s">
        <v>85</v>
      </c>
      <c r="O2558" t="s">
        <v>85</v>
      </c>
      <c r="P2558">
        <v>832.0711</v>
      </c>
      <c r="Q2558" t="s">
        <v>6047</v>
      </c>
      <c r="R2558" t="s">
        <v>75</v>
      </c>
      <c r="W2558" t="s">
        <v>10729</v>
      </c>
      <c r="X2558" t="s">
        <v>10737</v>
      </c>
    </row>
    <row r="2559" spans="1:24">
      <c r="A2559" t="s">
        <v>5</v>
      </c>
      <c r="B2559" t="s">
        <v>12</v>
      </c>
      <c r="C2559" t="s">
        <v>77</v>
      </c>
      <c r="D2559" t="s">
        <v>117</v>
      </c>
      <c r="E2559" t="s">
        <v>4382</v>
      </c>
      <c r="F2559" s="54">
        <v>41614</v>
      </c>
      <c r="G2559" t="s">
        <v>72</v>
      </c>
      <c r="I2559" t="s">
        <v>6042</v>
      </c>
      <c r="J2559" t="s">
        <v>74</v>
      </c>
      <c r="K2559" t="s">
        <v>6043</v>
      </c>
      <c r="L2559" t="s">
        <v>238</v>
      </c>
      <c r="M2559" t="s">
        <v>76</v>
      </c>
      <c r="N2559" t="s">
        <v>85</v>
      </c>
      <c r="O2559" t="s">
        <v>85</v>
      </c>
      <c r="P2559">
        <v>10451.0519</v>
      </c>
      <c r="Q2559" t="s">
        <v>6044</v>
      </c>
      <c r="R2559" t="s">
        <v>75</v>
      </c>
      <c r="W2559" t="s">
        <v>10729</v>
      </c>
      <c r="X2559" t="s">
        <v>10737</v>
      </c>
    </row>
    <row r="2560" spans="1:24">
      <c r="A2560" t="s">
        <v>5</v>
      </c>
      <c r="B2560" t="s">
        <v>12</v>
      </c>
      <c r="C2560" t="s">
        <v>77</v>
      </c>
      <c r="D2560" t="s">
        <v>117</v>
      </c>
      <c r="E2560" t="s">
        <v>4382</v>
      </c>
      <c r="F2560" s="54">
        <v>41614</v>
      </c>
      <c r="G2560" t="s">
        <v>72</v>
      </c>
      <c r="H2560" t="s">
        <v>2503</v>
      </c>
      <c r="I2560" t="s">
        <v>6017</v>
      </c>
      <c r="J2560" t="s">
        <v>74</v>
      </c>
      <c r="K2560" t="s">
        <v>6018</v>
      </c>
      <c r="L2560" t="s">
        <v>2506</v>
      </c>
      <c r="M2560" t="s">
        <v>2507</v>
      </c>
      <c r="N2560" t="s">
        <v>213</v>
      </c>
      <c r="O2560" t="s">
        <v>213</v>
      </c>
      <c r="P2560">
        <v>181684.2732</v>
      </c>
      <c r="Q2560" t="s">
        <v>6019</v>
      </c>
      <c r="R2560" t="s">
        <v>75</v>
      </c>
      <c r="W2560" t="s">
        <v>10729</v>
      </c>
      <c r="X2560" t="s">
        <v>10739</v>
      </c>
    </row>
    <row r="2561" spans="1:24">
      <c r="A2561" t="s">
        <v>5</v>
      </c>
      <c r="B2561" t="s">
        <v>12</v>
      </c>
      <c r="C2561" t="s">
        <v>77</v>
      </c>
      <c r="D2561" t="s">
        <v>117</v>
      </c>
      <c r="E2561" t="s">
        <v>4382</v>
      </c>
      <c r="F2561" s="54">
        <v>41614</v>
      </c>
      <c r="G2561" t="s">
        <v>72</v>
      </c>
      <c r="H2561" t="s">
        <v>2503</v>
      </c>
      <c r="I2561" t="s">
        <v>6048</v>
      </c>
      <c r="J2561" t="s">
        <v>74</v>
      </c>
      <c r="K2561" t="s">
        <v>6018</v>
      </c>
      <c r="L2561" t="s">
        <v>2506</v>
      </c>
      <c r="M2561" t="s">
        <v>2507</v>
      </c>
      <c r="N2561" t="s">
        <v>213</v>
      </c>
      <c r="O2561" t="s">
        <v>213</v>
      </c>
      <c r="P2561">
        <v>386420.74300000002</v>
      </c>
      <c r="Q2561" t="s">
        <v>6019</v>
      </c>
      <c r="R2561" t="s">
        <v>75</v>
      </c>
      <c r="W2561" t="s">
        <v>10729</v>
      </c>
      <c r="X2561" t="s">
        <v>10739</v>
      </c>
    </row>
    <row r="2562" spans="1:24">
      <c r="A2562" t="s">
        <v>9</v>
      </c>
      <c r="B2562" t="s">
        <v>15</v>
      </c>
      <c r="C2562" t="s">
        <v>15</v>
      </c>
      <c r="D2562" t="s">
        <v>117</v>
      </c>
      <c r="E2562" t="s">
        <v>4382</v>
      </c>
      <c r="F2562" s="54">
        <v>41614</v>
      </c>
      <c r="G2562" t="s">
        <v>72</v>
      </c>
      <c r="H2562" t="s">
        <v>188</v>
      </c>
      <c r="I2562" t="s">
        <v>6067</v>
      </c>
      <c r="J2562" t="s">
        <v>132</v>
      </c>
      <c r="K2562" t="s">
        <v>6068</v>
      </c>
      <c r="L2562" t="s">
        <v>6069</v>
      </c>
      <c r="M2562" t="s">
        <v>6070</v>
      </c>
      <c r="N2562" t="s">
        <v>85</v>
      </c>
      <c r="O2562" t="s">
        <v>85</v>
      </c>
      <c r="P2562">
        <v>21813.031200000001</v>
      </c>
      <c r="Q2562" t="s">
        <v>6071</v>
      </c>
      <c r="R2562" t="s">
        <v>75</v>
      </c>
      <c r="W2562" t="s">
        <v>10729</v>
      </c>
      <c r="X2562" t="s">
        <v>85</v>
      </c>
    </row>
    <row r="2563" spans="1:24">
      <c r="A2563" t="s">
        <v>5</v>
      </c>
      <c r="B2563" t="s">
        <v>16</v>
      </c>
      <c r="C2563" t="s">
        <v>235</v>
      </c>
      <c r="D2563" t="s">
        <v>117</v>
      </c>
      <c r="E2563" t="s">
        <v>4382</v>
      </c>
      <c r="F2563" s="54">
        <v>41614</v>
      </c>
      <c r="G2563" t="s">
        <v>290</v>
      </c>
      <c r="I2563" t="s">
        <v>6072</v>
      </c>
      <c r="J2563" t="s">
        <v>74</v>
      </c>
      <c r="K2563" t="s">
        <v>6073</v>
      </c>
      <c r="L2563" t="s">
        <v>238</v>
      </c>
      <c r="M2563" t="s">
        <v>76</v>
      </c>
      <c r="N2563" t="s">
        <v>85</v>
      </c>
      <c r="O2563" t="s">
        <v>85</v>
      </c>
      <c r="P2563">
        <v>-18945.5</v>
      </c>
      <c r="Q2563" t="s">
        <v>6074</v>
      </c>
      <c r="R2563" t="s">
        <v>75</v>
      </c>
      <c r="W2563" t="s">
        <v>10729</v>
      </c>
      <c r="X2563" t="s">
        <v>10737</v>
      </c>
    </row>
    <row r="2564" spans="1:24">
      <c r="A2564" t="s">
        <v>5</v>
      </c>
      <c r="B2564" t="s">
        <v>16</v>
      </c>
      <c r="C2564" t="s">
        <v>235</v>
      </c>
      <c r="D2564" t="s">
        <v>117</v>
      </c>
      <c r="E2564" t="s">
        <v>4382</v>
      </c>
      <c r="F2564" s="54">
        <v>41614</v>
      </c>
      <c r="G2564" t="s">
        <v>290</v>
      </c>
      <c r="I2564" t="s">
        <v>6075</v>
      </c>
      <c r="J2564" t="s">
        <v>74</v>
      </c>
      <c r="K2564" t="s">
        <v>6073</v>
      </c>
      <c r="L2564" t="s">
        <v>238</v>
      </c>
      <c r="M2564" t="s">
        <v>76</v>
      </c>
      <c r="N2564" t="s">
        <v>85</v>
      </c>
      <c r="O2564" t="s">
        <v>85</v>
      </c>
      <c r="P2564">
        <v>-11340</v>
      </c>
      <c r="Q2564" t="s">
        <v>6074</v>
      </c>
      <c r="R2564" t="s">
        <v>75</v>
      </c>
      <c r="W2564" t="s">
        <v>10729</v>
      </c>
      <c r="X2564" t="s">
        <v>10737</v>
      </c>
    </row>
    <row r="2565" spans="1:24">
      <c r="A2565" t="s">
        <v>3</v>
      </c>
      <c r="B2565" t="s">
        <v>112</v>
      </c>
      <c r="C2565" t="s">
        <v>269</v>
      </c>
      <c r="D2565" t="s">
        <v>117</v>
      </c>
      <c r="E2565" t="s">
        <v>4382</v>
      </c>
      <c r="F2565" s="54">
        <v>41614</v>
      </c>
      <c r="G2565" t="s">
        <v>72</v>
      </c>
      <c r="H2565" t="s">
        <v>2987</v>
      </c>
      <c r="I2565" t="s">
        <v>6076</v>
      </c>
      <c r="J2565" t="s">
        <v>73</v>
      </c>
      <c r="K2565" t="s">
        <v>6077</v>
      </c>
      <c r="L2565" t="s">
        <v>6078</v>
      </c>
      <c r="M2565" t="s">
        <v>6079</v>
      </c>
      <c r="N2565" t="s">
        <v>85</v>
      </c>
      <c r="O2565" t="s">
        <v>85</v>
      </c>
      <c r="P2565">
        <v>20645.051599999999</v>
      </c>
      <c r="Q2565" t="s">
        <v>6080</v>
      </c>
      <c r="R2565" t="s">
        <v>75</v>
      </c>
      <c r="W2565" t="s">
        <v>10729</v>
      </c>
      <c r="X2565" t="s">
        <v>85</v>
      </c>
    </row>
    <row r="2566" spans="1:24">
      <c r="A2566" t="s">
        <v>3</v>
      </c>
      <c r="B2566" t="s">
        <v>114</v>
      </c>
      <c r="C2566" t="s">
        <v>116</v>
      </c>
      <c r="D2566" t="s">
        <v>117</v>
      </c>
      <c r="E2566" t="s">
        <v>4382</v>
      </c>
      <c r="F2566" s="54">
        <v>41614</v>
      </c>
      <c r="G2566" t="s">
        <v>119</v>
      </c>
      <c r="I2566" t="s">
        <v>6081</v>
      </c>
      <c r="J2566" t="s">
        <v>73</v>
      </c>
      <c r="K2566" t="s">
        <v>6082</v>
      </c>
      <c r="L2566" t="s">
        <v>277</v>
      </c>
      <c r="M2566" t="s">
        <v>278</v>
      </c>
      <c r="N2566" t="s">
        <v>85</v>
      </c>
      <c r="O2566" t="s">
        <v>85</v>
      </c>
      <c r="P2566">
        <v>7346.4863999999998</v>
      </c>
      <c r="Q2566" t="s">
        <v>6083</v>
      </c>
      <c r="R2566" t="s">
        <v>75</v>
      </c>
      <c r="W2566" t="s">
        <v>10729</v>
      </c>
      <c r="X2566" t="s">
        <v>85</v>
      </c>
    </row>
    <row r="2567" spans="1:24">
      <c r="A2567" t="s">
        <v>5</v>
      </c>
      <c r="B2567" t="s">
        <v>16</v>
      </c>
      <c r="C2567" t="s">
        <v>235</v>
      </c>
      <c r="D2567" t="s">
        <v>117</v>
      </c>
      <c r="E2567" t="s">
        <v>4382</v>
      </c>
      <c r="F2567" s="54">
        <v>41614</v>
      </c>
      <c r="G2567" t="s">
        <v>290</v>
      </c>
      <c r="I2567" t="s">
        <v>6084</v>
      </c>
      <c r="J2567" t="s">
        <v>74</v>
      </c>
      <c r="K2567" t="s">
        <v>6085</v>
      </c>
      <c r="L2567" t="s">
        <v>238</v>
      </c>
      <c r="M2567" t="s">
        <v>76</v>
      </c>
      <c r="N2567" t="s">
        <v>85</v>
      </c>
      <c r="O2567" t="s">
        <v>85</v>
      </c>
      <c r="P2567">
        <v>27327.37</v>
      </c>
      <c r="Q2567" t="s">
        <v>6086</v>
      </c>
      <c r="R2567" t="s">
        <v>75</v>
      </c>
      <c r="W2567" t="s">
        <v>10729</v>
      </c>
      <c r="X2567" t="s">
        <v>10737</v>
      </c>
    </row>
    <row r="2568" spans="1:24">
      <c r="A2568" t="s">
        <v>5</v>
      </c>
      <c r="B2568" t="s">
        <v>16</v>
      </c>
      <c r="C2568" t="s">
        <v>235</v>
      </c>
      <c r="D2568" t="s">
        <v>117</v>
      </c>
      <c r="E2568" t="s">
        <v>4382</v>
      </c>
      <c r="F2568" s="54">
        <v>41614</v>
      </c>
      <c r="G2568" t="s">
        <v>290</v>
      </c>
      <c r="I2568" t="s">
        <v>6087</v>
      </c>
      <c r="J2568" t="s">
        <v>74</v>
      </c>
      <c r="K2568" t="s">
        <v>6088</v>
      </c>
      <c r="L2568" t="s">
        <v>238</v>
      </c>
      <c r="M2568" t="s">
        <v>76</v>
      </c>
      <c r="N2568" t="s">
        <v>85</v>
      </c>
      <c r="O2568" t="s">
        <v>85</v>
      </c>
      <c r="P2568">
        <v>8259.24</v>
      </c>
      <c r="Q2568" t="s">
        <v>6089</v>
      </c>
      <c r="R2568" t="s">
        <v>75</v>
      </c>
      <c r="W2568" t="s">
        <v>10729</v>
      </c>
      <c r="X2568" t="s">
        <v>10737</v>
      </c>
    </row>
    <row r="2569" spans="1:24">
      <c r="A2569" t="s">
        <v>5</v>
      </c>
      <c r="B2569" t="s">
        <v>16</v>
      </c>
      <c r="C2569" t="s">
        <v>235</v>
      </c>
      <c r="D2569" t="s">
        <v>117</v>
      </c>
      <c r="E2569" t="s">
        <v>4382</v>
      </c>
      <c r="F2569" s="54">
        <v>41614</v>
      </c>
      <c r="G2569" t="s">
        <v>290</v>
      </c>
      <c r="I2569" t="s">
        <v>6090</v>
      </c>
      <c r="J2569" t="s">
        <v>74</v>
      </c>
      <c r="K2569" t="s">
        <v>5613</v>
      </c>
      <c r="L2569" t="s">
        <v>238</v>
      </c>
      <c r="M2569" t="s">
        <v>76</v>
      </c>
      <c r="N2569" t="s">
        <v>85</v>
      </c>
      <c r="O2569" t="s">
        <v>85</v>
      </c>
      <c r="P2569">
        <v>-9209.24</v>
      </c>
      <c r="Q2569" t="s">
        <v>5614</v>
      </c>
      <c r="R2569" t="s">
        <v>75</v>
      </c>
      <c r="W2569" t="s">
        <v>10729</v>
      </c>
      <c r="X2569" t="s">
        <v>10737</v>
      </c>
    </row>
    <row r="2570" spans="1:24">
      <c r="A2570" t="s">
        <v>5</v>
      </c>
      <c r="B2570" t="s">
        <v>16</v>
      </c>
      <c r="C2570" t="s">
        <v>235</v>
      </c>
      <c r="D2570" t="s">
        <v>117</v>
      </c>
      <c r="E2570" t="s">
        <v>4382</v>
      </c>
      <c r="F2570" s="54">
        <v>41614</v>
      </c>
      <c r="G2570" t="s">
        <v>290</v>
      </c>
      <c r="I2570" t="s">
        <v>6091</v>
      </c>
      <c r="J2570" t="s">
        <v>74</v>
      </c>
      <c r="K2570" t="s">
        <v>6092</v>
      </c>
      <c r="L2570" t="s">
        <v>238</v>
      </c>
      <c r="M2570" t="s">
        <v>76</v>
      </c>
      <c r="N2570" t="s">
        <v>85</v>
      </c>
      <c r="O2570" t="s">
        <v>85</v>
      </c>
      <c r="P2570">
        <v>-43605</v>
      </c>
      <c r="Q2570" t="s">
        <v>6093</v>
      </c>
      <c r="R2570" t="s">
        <v>75</v>
      </c>
      <c r="W2570" t="s">
        <v>10729</v>
      </c>
      <c r="X2570" t="s">
        <v>10737</v>
      </c>
    </row>
    <row r="2571" spans="1:24">
      <c r="A2571" t="s">
        <v>5</v>
      </c>
      <c r="B2571" t="s">
        <v>16</v>
      </c>
      <c r="C2571" t="s">
        <v>235</v>
      </c>
      <c r="D2571" t="s">
        <v>117</v>
      </c>
      <c r="E2571" t="s">
        <v>4382</v>
      </c>
      <c r="F2571" s="54">
        <v>41614</v>
      </c>
      <c r="G2571" t="s">
        <v>290</v>
      </c>
      <c r="I2571" t="s">
        <v>6094</v>
      </c>
      <c r="J2571" t="s">
        <v>74</v>
      </c>
      <c r="K2571" t="s">
        <v>6092</v>
      </c>
      <c r="L2571" t="s">
        <v>238</v>
      </c>
      <c r="M2571" t="s">
        <v>76</v>
      </c>
      <c r="N2571" t="s">
        <v>85</v>
      </c>
      <c r="O2571" t="s">
        <v>85</v>
      </c>
      <c r="P2571">
        <v>47342.98</v>
      </c>
      <c r="Q2571" t="s">
        <v>6093</v>
      </c>
      <c r="R2571" t="s">
        <v>75</v>
      </c>
      <c r="W2571" t="s">
        <v>10729</v>
      </c>
      <c r="X2571" t="s">
        <v>10737</v>
      </c>
    </row>
    <row r="2572" spans="1:24">
      <c r="A2572" t="s">
        <v>5</v>
      </c>
      <c r="B2572" t="s">
        <v>16</v>
      </c>
      <c r="C2572" t="s">
        <v>235</v>
      </c>
      <c r="D2572" t="s">
        <v>117</v>
      </c>
      <c r="E2572" t="s">
        <v>4382</v>
      </c>
      <c r="F2572" s="54">
        <v>41614</v>
      </c>
      <c r="G2572" t="s">
        <v>72</v>
      </c>
      <c r="I2572" t="s">
        <v>6087</v>
      </c>
      <c r="J2572" t="s">
        <v>74</v>
      </c>
      <c r="K2572" t="s">
        <v>6088</v>
      </c>
      <c r="L2572" t="s">
        <v>238</v>
      </c>
      <c r="M2572" t="s">
        <v>76</v>
      </c>
      <c r="N2572" t="s">
        <v>85</v>
      </c>
      <c r="O2572" t="s">
        <v>85</v>
      </c>
      <c r="P2572">
        <v>-8259.24</v>
      </c>
      <c r="Q2572" t="s">
        <v>6089</v>
      </c>
      <c r="R2572" t="s">
        <v>75</v>
      </c>
      <c r="W2572" t="s">
        <v>10729</v>
      </c>
      <c r="X2572" t="s">
        <v>10737</v>
      </c>
    </row>
    <row r="2573" spans="1:24">
      <c r="A2573" t="s">
        <v>5</v>
      </c>
      <c r="B2573" t="s">
        <v>16</v>
      </c>
      <c r="C2573" t="s">
        <v>235</v>
      </c>
      <c r="D2573" t="s">
        <v>117</v>
      </c>
      <c r="E2573" t="s">
        <v>4382</v>
      </c>
      <c r="F2573" s="54">
        <v>41614</v>
      </c>
      <c r="G2573" t="s">
        <v>72</v>
      </c>
      <c r="I2573" t="s">
        <v>6091</v>
      </c>
      <c r="J2573" t="s">
        <v>74</v>
      </c>
      <c r="K2573" t="s">
        <v>6092</v>
      </c>
      <c r="L2573" t="s">
        <v>238</v>
      </c>
      <c r="M2573" t="s">
        <v>76</v>
      </c>
      <c r="N2573" t="s">
        <v>85</v>
      </c>
      <c r="O2573" t="s">
        <v>85</v>
      </c>
      <c r="P2573">
        <v>43605</v>
      </c>
      <c r="Q2573" t="s">
        <v>6093</v>
      </c>
      <c r="R2573" t="s">
        <v>75</v>
      </c>
      <c r="W2573" t="s">
        <v>10729</v>
      </c>
      <c r="X2573" t="s">
        <v>10737</v>
      </c>
    </row>
    <row r="2574" spans="1:24">
      <c r="A2574" t="s">
        <v>5</v>
      </c>
      <c r="B2574" t="s">
        <v>16</v>
      </c>
      <c r="C2574" t="s">
        <v>235</v>
      </c>
      <c r="D2574" t="s">
        <v>117</v>
      </c>
      <c r="E2574" t="s">
        <v>4382</v>
      </c>
      <c r="F2574" s="54">
        <v>41614</v>
      </c>
      <c r="G2574" t="s">
        <v>72</v>
      </c>
      <c r="I2574" t="s">
        <v>6094</v>
      </c>
      <c r="J2574" t="s">
        <v>74</v>
      </c>
      <c r="K2574" t="s">
        <v>6092</v>
      </c>
      <c r="L2574" t="s">
        <v>238</v>
      </c>
      <c r="M2574" t="s">
        <v>76</v>
      </c>
      <c r="N2574" t="s">
        <v>85</v>
      </c>
      <c r="O2574" t="s">
        <v>85</v>
      </c>
      <c r="P2574">
        <v>-47342.98</v>
      </c>
      <c r="Q2574" t="s">
        <v>6093</v>
      </c>
      <c r="R2574" t="s">
        <v>75</v>
      </c>
      <c r="W2574" t="s">
        <v>10729</v>
      </c>
      <c r="X2574" t="s">
        <v>10737</v>
      </c>
    </row>
    <row r="2575" spans="1:24">
      <c r="A2575" t="s">
        <v>5</v>
      </c>
      <c r="B2575" t="s">
        <v>16</v>
      </c>
      <c r="C2575" t="s">
        <v>235</v>
      </c>
      <c r="D2575" t="s">
        <v>117</v>
      </c>
      <c r="E2575" t="s">
        <v>4382</v>
      </c>
      <c r="F2575" s="54">
        <v>41614</v>
      </c>
      <c r="G2575" t="s">
        <v>72</v>
      </c>
      <c r="I2575" t="s">
        <v>6075</v>
      </c>
      <c r="J2575" t="s">
        <v>74</v>
      </c>
      <c r="K2575" t="s">
        <v>6073</v>
      </c>
      <c r="L2575" t="s">
        <v>238</v>
      </c>
      <c r="M2575" t="s">
        <v>76</v>
      </c>
      <c r="N2575" t="s">
        <v>85</v>
      </c>
      <c r="O2575" t="s">
        <v>85</v>
      </c>
      <c r="P2575">
        <v>11340</v>
      </c>
      <c r="Q2575" t="s">
        <v>6074</v>
      </c>
      <c r="R2575" t="s">
        <v>75</v>
      </c>
      <c r="W2575" t="s">
        <v>10729</v>
      </c>
      <c r="X2575" t="s">
        <v>10737</v>
      </c>
    </row>
    <row r="2576" spans="1:24">
      <c r="A2576" t="s">
        <v>5</v>
      </c>
      <c r="B2576" t="s">
        <v>16</v>
      </c>
      <c r="C2576" t="s">
        <v>235</v>
      </c>
      <c r="D2576" t="s">
        <v>117</v>
      </c>
      <c r="E2576" t="s">
        <v>4382</v>
      </c>
      <c r="F2576" s="54">
        <v>41614</v>
      </c>
      <c r="G2576" t="s">
        <v>125</v>
      </c>
      <c r="I2576" t="s">
        <v>6090</v>
      </c>
      <c r="J2576" t="s">
        <v>74</v>
      </c>
      <c r="K2576" t="s">
        <v>5613</v>
      </c>
      <c r="L2576" t="s">
        <v>238</v>
      </c>
      <c r="M2576" t="s">
        <v>76</v>
      </c>
      <c r="N2576" t="s">
        <v>85</v>
      </c>
      <c r="O2576" t="s">
        <v>85</v>
      </c>
      <c r="P2576">
        <v>9209.24</v>
      </c>
      <c r="Q2576" t="s">
        <v>5614</v>
      </c>
      <c r="R2576" t="s">
        <v>75</v>
      </c>
      <c r="W2576" t="s">
        <v>10729</v>
      </c>
      <c r="X2576" t="s">
        <v>10737</v>
      </c>
    </row>
    <row r="2577" spans="1:24">
      <c r="A2577" t="s">
        <v>5</v>
      </c>
      <c r="B2577" t="s">
        <v>16</v>
      </c>
      <c r="C2577" t="s">
        <v>235</v>
      </c>
      <c r="D2577" t="s">
        <v>117</v>
      </c>
      <c r="E2577" t="s">
        <v>4382</v>
      </c>
      <c r="F2577" s="54">
        <v>41614</v>
      </c>
      <c r="G2577" t="s">
        <v>72</v>
      </c>
      <c r="I2577" t="s">
        <v>6072</v>
      </c>
      <c r="J2577" t="s">
        <v>74</v>
      </c>
      <c r="K2577" t="s">
        <v>6073</v>
      </c>
      <c r="L2577" t="s">
        <v>238</v>
      </c>
      <c r="M2577" t="s">
        <v>76</v>
      </c>
      <c r="N2577" t="s">
        <v>85</v>
      </c>
      <c r="O2577" t="s">
        <v>85</v>
      </c>
      <c r="P2577">
        <v>18945.5</v>
      </c>
      <c r="Q2577" t="s">
        <v>6074</v>
      </c>
      <c r="R2577" t="s">
        <v>75</v>
      </c>
      <c r="W2577" t="s">
        <v>10729</v>
      </c>
      <c r="X2577" t="s">
        <v>10737</v>
      </c>
    </row>
    <row r="2578" spans="1:24">
      <c r="A2578" t="s">
        <v>5</v>
      </c>
      <c r="B2578" t="s">
        <v>16</v>
      </c>
      <c r="C2578" t="s">
        <v>235</v>
      </c>
      <c r="D2578" t="s">
        <v>117</v>
      </c>
      <c r="E2578" t="s">
        <v>4382</v>
      </c>
      <c r="F2578" s="54">
        <v>41614</v>
      </c>
      <c r="G2578" t="s">
        <v>125</v>
      </c>
      <c r="I2578" t="s">
        <v>6095</v>
      </c>
      <c r="J2578" t="s">
        <v>74</v>
      </c>
      <c r="K2578" t="s">
        <v>6092</v>
      </c>
      <c r="L2578" t="s">
        <v>238</v>
      </c>
      <c r="M2578" t="s">
        <v>76</v>
      </c>
      <c r="N2578" t="s">
        <v>85</v>
      </c>
      <c r="O2578" t="s">
        <v>85</v>
      </c>
      <c r="P2578">
        <v>-11070.82</v>
      </c>
      <c r="Q2578" t="s">
        <v>6093</v>
      </c>
      <c r="R2578" t="s">
        <v>75</v>
      </c>
      <c r="W2578" t="s">
        <v>10729</v>
      </c>
      <c r="X2578" t="s">
        <v>10737</v>
      </c>
    </row>
    <row r="2579" spans="1:24">
      <c r="A2579" t="s">
        <v>9</v>
      </c>
      <c r="B2579" t="s">
        <v>14</v>
      </c>
      <c r="C2579" t="s">
        <v>14</v>
      </c>
      <c r="D2579" t="s">
        <v>117</v>
      </c>
      <c r="E2579" t="s">
        <v>4382</v>
      </c>
      <c r="F2579" s="54">
        <v>41613</v>
      </c>
      <c r="G2579" t="s">
        <v>72</v>
      </c>
      <c r="I2579" t="s">
        <v>6096</v>
      </c>
      <c r="J2579" t="s">
        <v>132</v>
      </c>
      <c r="K2579" t="s">
        <v>6097</v>
      </c>
      <c r="L2579" t="s">
        <v>75</v>
      </c>
      <c r="M2579" t="s">
        <v>122</v>
      </c>
      <c r="N2579" t="s">
        <v>85</v>
      </c>
      <c r="O2579" t="s">
        <v>85</v>
      </c>
      <c r="P2579">
        <v>3902.4</v>
      </c>
      <c r="Q2579" t="s">
        <v>6098</v>
      </c>
      <c r="R2579" t="s">
        <v>75</v>
      </c>
      <c r="W2579" t="s">
        <v>10729</v>
      </c>
      <c r="X2579" t="s">
        <v>10737</v>
      </c>
    </row>
    <row r="2580" spans="1:24">
      <c r="A2580" t="s">
        <v>5</v>
      </c>
      <c r="B2580" t="s">
        <v>16</v>
      </c>
      <c r="C2580" t="s">
        <v>235</v>
      </c>
      <c r="D2580" t="s">
        <v>117</v>
      </c>
      <c r="E2580" t="s">
        <v>4382</v>
      </c>
      <c r="F2580" s="54">
        <v>41614</v>
      </c>
      <c r="G2580" t="s">
        <v>72</v>
      </c>
      <c r="I2580" t="s">
        <v>6095</v>
      </c>
      <c r="J2580" t="s">
        <v>74</v>
      </c>
      <c r="K2580" t="s">
        <v>6092</v>
      </c>
      <c r="L2580" t="s">
        <v>238</v>
      </c>
      <c r="M2580" t="s">
        <v>76</v>
      </c>
      <c r="N2580" t="s">
        <v>85</v>
      </c>
      <c r="O2580" t="s">
        <v>85</v>
      </c>
      <c r="P2580">
        <v>11070.82</v>
      </c>
      <c r="Q2580" t="s">
        <v>6093</v>
      </c>
      <c r="R2580" t="s">
        <v>75</v>
      </c>
      <c r="W2580" t="s">
        <v>10729</v>
      </c>
      <c r="X2580" t="s">
        <v>10737</v>
      </c>
    </row>
    <row r="2581" spans="1:24">
      <c r="A2581" t="s">
        <v>5</v>
      </c>
      <c r="B2581" t="s">
        <v>16</v>
      </c>
      <c r="C2581" t="s">
        <v>235</v>
      </c>
      <c r="D2581" t="s">
        <v>117</v>
      </c>
      <c r="E2581" t="s">
        <v>4382</v>
      </c>
      <c r="F2581" s="54">
        <v>41614</v>
      </c>
      <c r="G2581" t="s">
        <v>72</v>
      </c>
      <c r="I2581" t="s">
        <v>6084</v>
      </c>
      <c r="J2581" t="s">
        <v>74</v>
      </c>
      <c r="K2581" t="s">
        <v>6085</v>
      </c>
      <c r="L2581" t="s">
        <v>238</v>
      </c>
      <c r="M2581" t="s">
        <v>76</v>
      </c>
      <c r="N2581" t="s">
        <v>85</v>
      </c>
      <c r="O2581" t="s">
        <v>85</v>
      </c>
      <c r="P2581">
        <v>-27327.37</v>
      </c>
      <c r="Q2581" t="s">
        <v>6086</v>
      </c>
      <c r="R2581" t="s">
        <v>75</v>
      </c>
      <c r="W2581" t="s">
        <v>10729</v>
      </c>
      <c r="X2581" t="s">
        <v>10737</v>
      </c>
    </row>
    <row r="2582" spans="1:24">
      <c r="A2582" t="s">
        <v>5</v>
      </c>
      <c r="B2582" t="s">
        <v>16</v>
      </c>
      <c r="C2582" t="s">
        <v>235</v>
      </c>
      <c r="D2582" t="s">
        <v>117</v>
      </c>
      <c r="E2582" t="s">
        <v>4382</v>
      </c>
      <c r="F2582" s="54">
        <v>41614</v>
      </c>
      <c r="G2582" t="s">
        <v>72</v>
      </c>
      <c r="I2582" t="s">
        <v>6099</v>
      </c>
      <c r="J2582" t="s">
        <v>74</v>
      </c>
      <c r="K2582" t="s">
        <v>6100</v>
      </c>
      <c r="L2582" t="s">
        <v>5598</v>
      </c>
      <c r="M2582" t="s">
        <v>5599</v>
      </c>
      <c r="N2582" t="s">
        <v>85</v>
      </c>
      <c r="O2582" t="s">
        <v>85</v>
      </c>
      <c r="P2582">
        <v>8182.63</v>
      </c>
      <c r="Q2582" t="s">
        <v>6101</v>
      </c>
      <c r="R2582" t="s">
        <v>75</v>
      </c>
      <c r="W2582" t="s">
        <v>10729</v>
      </c>
      <c r="X2582" t="s">
        <v>85</v>
      </c>
    </row>
    <row r="2583" spans="1:24">
      <c r="A2583" t="s">
        <v>5</v>
      </c>
      <c r="B2583" t="s">
        <v>16</v>
      </c>
      <c r="C2583" t="s">
        <v>235</v>
      </c>
      <c r="D2583" t="s">
        <v>117</v>
      </c>
      <c r="E2583" t="s">
        <v>4382</v>
      </c>
      <c r="F2583" s="54">
        <v>41614</v>
      </c>
      <c r="G2583" t="s">
        <v>72</v>
      </c>
      <c r="I2583" t="s">
        <v>6102</v>
      </c>
      <c r="J2583" t="s">
        <v>74</v>
      </c>
      <c r="K2583" t="s">
        <v>6100</v>
      </c>
      <c r="L2583" t="s">
        <v>5598</v>
      </c>
      <c r="M2583" t="s">
        <v>5599</v>
      </c>
      <c r="N2583" t="s">
        <v>85</v>
      </c>
      <c r="O2583" t="s">
        <v>85</v>
      </c>
      <c r="P2583">
        <v>265.14</v>
      </c>
      <c r="Q2583" t="s">
        <v>6101</v>
      </c>
      <c r="R2583" t="s">
        <v>75</v>
      </c>
      <c r="W2583" t="s">
        <v>10729</v>
      </c>
      <c r="X2583" t="s">
        <v>85</v>
      </c>
    </row>
    <row r="2584" spans="1:24">
      <c r="A2584" t="s">
        <v>9</v>
      </c>
      <c r="B2584" t="s">
        <v>14</v>
      </c>
      <c r="C2584" t="s">
        <v>14</v>
      </c>
      <c r="D2584" t="s">
        <v>117</v>
      </c>
      <c r="E2584" t="s">
        <v>4382</v>
      </c>
      <c r="F2584" s="54">
        <v>41613</v>
      </c>
      <c r="G2584" t="s">
        <v>119</v>
      </c>
      <c r="I2584" t="s">
        <v>6103</v>
      </c>
      <c r="J2584" t="s">
        <v>132</v>
      </c>
      <c r="K2584" t="s">
        <v>6104</v>
      </c>
      <c r="L2584" t="s">
        <v>75</v>
      </c>
      <c r="M2584" t="s">
        <v>122</v>
      </c>
      <c r="N2584" t="s">
        <v>85</v>
      </c>
      <c r="O2584" t="s">
        <v>85</v>
      </c>
      <c r="P2584">
        <v>15360</v>
      </c>
      <c r="Q2584" t="s">
        <v>6105</v>
      </c>
      <c r="R2584" t="s">
        <v>75</v>
      </c>
      <c r="W2584" t="s">
        <v>10729</v>
      </c>
      <c r="X2584" t="s">
        <v>10737</v>
      </c>
    </row>
    <row r="2585" spans="1:24">
      <c r="A2585" t="s">
        <v>5</v>
      </c>
      <c r="B2585" t="s">
        <v>6</v>
      </c>
      <c r="C2585" t="s">
        <v>6</v>
      </c>
      <c r="D2585" t="s">
        <v>117</v>
      </c>
      <c r="E2585" t="s">
        <v>4382</v>
      </c>
      <c r="F2585" s="54">
        <v>41613</v>
      </c>
      <c r="G2585" t="s">
        <v>72</v>
      </c>
      <c r="H2585" t="s">
        <v>386</v>
      </c>
      <c r="I2585" t="s">
        <v>4764</v>
      </c>
      <c r="J2585" t="s">
        <v>74</v>
      </c>
      <c r="K2585" t="s">
        <v>4765</v>
      </c>
      <c r="L2585" t="s">
        <v>627</v>
      </c>
      <c r="M2585" t="s">
        <v>628</v>
      </c>
      <c r="N2585" t="s">
        <v>85</v>
      </c>
      <c r="O2585" t="s">
        <v>85</v>
      </c>
      <c r="P2585">
        <v>90.765600000000006</v>
      </c>
      <c r="Q2585" t="s">
        <v>4766</v>
      </c>
      <c r="R2585" t="s">
        <v>75</v>
      </c>
      <c r="W2585" t="s">
        <v>10729</v>
      </c>
      <c r="X2585" t="s">
        <v>85</v>
      </c>
    </row>
    <row r="2586" spans="1:24">
      <c r="A2586" t="s">
        <v>5</v>
      </c>
      <c r="B2586" t="s">
        <v>7</v>
      </c>
      <c r="C2586" t="s">
        <v>7</v>
      </c>
      <c r="D2586" t="s">
        <v>117</v>
      </c>
      <c r="E2586" t="s">
        <v>4382</v>
      </c>
      <c r="F2586" s="54">
        <v>41613</v>
      </c>
      <c r="G2586" t="s">
        <v>72</v>
      </c>
      <c r="I2586" t="s">
        <v>6106</v>
      </c>
      <c r="J2586" t="s">
        <v>74</v>
      </c>
      <c r="K2586" t="s">
        <v>6107</v>
      </c>
      <c r="L2586" t="s">
        <v>6108</v>
      </c>
      <c r="M2586" t="s">
        <v>6109</v>
      </c>
      <c r="N2586" t="s">
        <v>85</v>
      </c>
      <c r="O2586" t="s">
        <v>85</v>
      </c>
      <c r="P2586">
        <v>326.97460000000001</v>
      </c>
      <c r="Q2586" t="s">
        <v>6107</v>
      </c>
      <c r="R2586" t="s">
        <v>75</v>
      </c>
      <c r="W2586" t="s">
        <v>10729</v>
      </c>
      <c r="X2586" t="s">
        <v>85</v>
      </c>
    </row>
    <row r="2587" spans="1:24">
      <c r="A2587" t="s">
        <v>5</v>
      </c>
      <c r="B2587" t="s">
        <v>7</v>
      </c>
      <c r="C2587" t="s">
        <v>7</v>
      </c>
      <c r="D2587" t="s">
        <v>117</v>
      </c>
      <c r="E2587" t="s">
        <v>4382</v>
      </c>
      <c r="F2587" s="54">
        <v>41613</v>
      </c>
      <c r="G2587" t="s">
        <v>72</v>
      </c>
      <c r="I2587" t="s">
        <v>6110</v>
      </c>
      <c r="J2587" t="s">
        <v>74</v>
      </c>
      <c r="K2587" t="s">
        <v>6107</v>
      </c>
      <c r="L2587" t="s">
        <v>6108</v>
      </c>
      <c r="M2587" t="s">
        <v>6109</v>
      </c>
      <c r="N2587" t="s">
        <v>85</v>
      </c>
      <c r="O2587" t="s">
        <v>85</v>
      </c>
      <c r="P2587">
        <v>327.11489999999998</v>
      </c>
      <c r="Q2587" t="s">
        <v>6107</v>
      </c>
      <c r="R2587" t="s">
        <v>75</v>
      </c>
      <c r="W2587" t="s">
        <v>10729</v>
      </c>
      <c r="X2587" t="s">
        <v>85</v>
      </c>
    </row>
    <row r="2588" spans="1:24">
      <c r="A2588" t="s">
        <v>5</v>
      </c>
      <c r="B2588" t="s">
        <v>7</v>
      </c>
      <c r="C2588" t="s">
        <v>7</v>
      </c>
      <c r="D2588" t="s">
        <v>117</v>
      </c>
      <c r="E2588" t="s">
        <v>4382</v>
      </c>
      <c r="F2588" s="54">
        <v>41613</v>
      </c>
      <c r="G2588" t="s">
        <v>72</v>
      </c>
      <c r="I2588" t="s">
        <v>6111</v>
      </c>
      <c r="J2588" t="s">
        <v>74</v>
      </c>
      <c r="K2588" t="s">
        <v>6107</v>
      </c>
      <c r="L2588" t="s">
        <v>6108</v>
      </c>
      <c r="M2588" t="s">
        <v>6109</v>
      </c>
      <c r="N2588" t="s">
        <v>85</v>
      </c>
      <c r="O2588" t="s">
        <v>85</v>
      </c>
      <c r="P2588">
        <v>327.11489999999998</v>
      </c>
      <c r="Q2588" t="s">
        <v>6107</v>
      </c>
      <c r="R2588" t="s">
        <v>75</v>
      </c>
      <c r="W2588" t="s">
        <v>10729</v>
      </c>
      <c r="X2588" t="s">
        <v>85</v>
      </c>
    </row>
    <row r="2589" spans="1:24">
      <c r="A2589" t="s">
        <v>5</v>
      </c>
      <c r="B2589" t="s">
        <v>7</v>
      </c>
      <c r="C2589" t="s">
        <v>7</v>
      </c>
      <c r="D2589" t="s">
        <v>117</v>
      </c>
      <c r="E2589" t="s">
        <v>4382</v>
      </c>
      <c r="F2589" s="54">
        <v>41613</v>
      </c>
      <c r="G2589" t="s">
        <v>72</v>
      </c>
      <c r="I2589" t="s">
        <v>6112</v>
      </c>
      <c r="J2589" t="s">
        <v>74</v>
      </c>
      <c r="K2589" t="s">
        <v>6113</v>
      </c>
      <c r="L2589" t="s">
        <v>238</v>
      </c>
      <c r="M2589" t="s">
        <v>76</v>
      </c>
      <c r="N2589" t="s">
        <v>85</v>
      </c>
      <c r="O2589" t="s">
        <v>85</v>
      </c>
      <c r="P2589">
        <v>9557.4596999999994</v>
      </c>
      <c r="Q2589" t="s">
        <v>6114</v>
      </c>
      <c r="R2589" t="s">
        <v>75</v>
      </c>
      <c r="W2589" t="s">
        <v>10729</v>
      </c>
      <c r="X2589" t="s">
        <v>10737</v>
      </c>
    </row>
    <row r="2590" spans="1:24">
      <c r="A2590" t="s">
        <v>5</v>
      </c>
      <c r="B2590" t="s">
        <v>6</v>
      </c>
      <c r="C2590" t="s">
        <v>6</v>
      </c>
      <c r="D2590" t="s">
        <v>117</v>
      </c>
      <c r="E2590" t="s">
        <v>4382</v>
      </c>
      <c r="F2590" s="54">
        <v>41613</v>
      </c>
      <c r="G2590" t="s">
        <v>72</v>
      </c>
      <c r="H2590" t="s">
        <v>386</v>
      </c>
      <c r="I2590" t="s">
        <v>4770</v>
      </c>
      <c r="J2590" t="s">
        <v>74</v>
      </c>
      <c r="K2590" t="s">
        <v>4771</v>
      </c>
      <c r="L2590" t="s">
        <v>627</v>
      </c>
      <c r="M2590" t="s">
        <v>628</v>
      </c>
      <c r="N2590" t="s">
        <v>85</v>
      </c>
      <c r="O2590" t="s">
        <v>85</v>
      </c>
      <c r="P2590">
        <v>7269.1396999999997</v>
      </c>
      <c r="Q2590" t="s">
        <v>4772</v>
      </c>
      <c r="R2590" t="s">
        <v>75</v>
      </c>
      <c r="W2590" t="s">
        <v>10729</v>
      </c>
      <c r="X2590" t="s">
        <v>85</v>
      </c>
    </row>
    <row r="2591" spans="1:24">
      <c r="A2591" t="s">
        <v>5</v>
      </c>
      <c r="B2591" t="s">
        <v>7</v>
      </c>
      <c r="C2591" t="s">
        <v>7</v>
      </c>
      <c r="D2591" t="s">
        <v>117</v>
      </c>
      <c r="E2591" t="s">
        <v>4382</v>
      </c>
      <c r="F2591" s="54">
        <v>41613</v>
      </c>
      <c r="G2591" t="s">
        <v>290</v>
      </c>
      <c r="I2591" t="s">
        <v>6112</v>
      </c>
      <c r="J2591" t="s">
        <v>74</v>
      </c>
      <c r="K2591" t="s">
        <v>6113</v>
      </c>
      <c r="L2591" t="s">
        <v>238</v>
      </c>
      <c r="M2591" t="s">
        <v>76</v>
      </c>
      <c r="N2591" t="s">
        <v>85</v>
      </c>
      <c r="O2591" t="s">
        <v>85</v>
      </c>
      <c r="P2591">
        <v>-9557.4596999999994</v>
      </c>
      <c r="Q2591" t="s">
        <v>6114</v>
      </c>
      <c r="R2591" t="s">
        <v>75</v>
      </c>
      <c r="W2591" t="s">
        <v>10729</v>
      </c>
      <c r="X2591" t="s">
        <v>10737</v>
      </c>
    </row>
    <row r="2592" spans="1:24">
      <c r="A2592" t="s">
        <v>9</v>
      </c>
      <c r="B2592" t="s">
        <v>14</v>
      </c>
      <c r="C2592" t="s">
        <v>14</v>
      </c>
      <c r="D2592" t="s">
        <v>117</v>
      </c>
      <c r="E2592" t="s">
        <v>4382</v>
      </c>
      <c r="F2592" s="54">
        <v>41613</v>
      </c>
      <c r="G2592" t="s">
        <v>72</v>
      </c>
      <c r="I2592" t="s">
        <v>4784</v>
      </c>
      <c r="J2592" t="s">
        <v>132</v>
      </c>
      <c r="K2592" t="s">
        <v>4785</v>
      </c>
      <c r="L2592" t="s">
        <v>238</v>
      </c>
      <c r="M2592" t="s">
        <v>76</v>
      </c>
      <c r="N2592" t="s">
        <v>85</v>
      </c>
      <c r="O2592" t="s">
        <v>85</v>
      </c>
      <c r="P2592">
        <v>3720</v>
      </c>
      <c r="Q2592" t="s">
        <v>4786</v>
      </c>
      <c r="R2592" t="s">
        <v>75</v>
      </c>
      <c r="W2592" t="s">
        <v>10729</v>
      </c>
      <c r="X2592" t="s">
        <v>10737</v>
      </c>
    </row>
    <row r="2593" spans="1:24">
      <c r="A2593" t="s">
        <v>9</v>
      </c>
      <c r="B2593" t="s">
        <v>14</v>
      </c>
      <c r="C2593" t="s">
        <v>14</v>
      </c>
      <c r="D2593" t="s">
        <v>117</v>
      </c>
      <c r="E2593" t="s">
        <v>4382</v>
      </c>
      <c r="F2593" s="54">
        <v>41613</v>
      </c>
      <c r="G2593" t="s">
        <v>72</v>
      </c>
      <c r="I2593" t="s">
        <v>4781</v>
      </c>
      <c r="J2593" t="s">
        <v>132</v>
      </c>
      <c r="K2593" t="s">
        <v>4782</v>
      </c>
      <c r="L2593" t="s">
        <v>3260</v>
      </c>
      <c r="M2593" t="s">
        <v>3261</v>
      </c>
      <c r="N2593" t="s">
        <v>85</v>
      </c>
      <c r="O2593" t="s">
        <v>213</v>
      </c>
      <c r="P2593">
        <v>409.68</v>
      </c>
      <c r="Q2593" t="s">
        <v>4783</v>
      </c>
      <c r="R2593" t="s">
        <v>75</v>
      </c>
      <c r="S2593" t="s">
        <v>155</v>
      </c>
      <c r="T2593" t="s">
        <v>379</v>
      </c>
      <c r="U2593" t="s">
        <v>321</v>
      </c>
      <c r="V2593" t="s">
        <v>321</v>
      </c>
      <c r="W2593" t="s">
        <v>10729</v>
      </c>
      <c r="X2593" t="s">
        <v>10739</v>
      </c>
    </row>
    <row r="2594" spans="1:24">
      <c r="A2594" t="s">
        <v>9</v>
      </c>
      <c r="B2594" t="s">
        <v>14</v>
      </c>
      <c r="C2594" t="s">
        <v>14</v>
      </c>
      <c r="D2594" t="s">
        <v>117</v>
      </c>
      <c r="E2594" t="s">
        <v>4382</v>
      </c>
      <c r="F2594" s="54">
        <v>41613</v>
      </c>
      <c r="G2594" t="s">
        <v>72</v>
      </c>
      <c r="H2594" t="s">
        <v>181</v>
      </c>
      <c r="I2594" t="s">
        <v>6115</v>
      </c>
      <c r="J2594" t="s">
        <v>132</v>
      </c>
      <c r="K2594" t="s">
        <v>1081</v>
      </c>
      <c r="L2594" t="s">
        <v>1082</v>
      </c>
      <c r="M2594" t="s">
        <v>1083</v>
      </c>
      <c r="N2594" t="s">
        <v>213</v>
      </c>
      <c r="O2594" t="s">
        <v>85</v>
      </c>
      <c r="P2594">
        <v>-810748.35</v>
      </c>
      <c r="Q2594" t="s">
        <v>1084</v>
      </c>
      <c r="R2594" t="s">
        <v>75</v>
      </c>
      <c r="S2594" t="s">
        <v>155</v>
      </c>
      <c r="T2594" t="s">
        <v>286</v>
      </c>
      <c r="U2594" t="s">
        <v>179</v>
      </c>
      <c r="V2594" t="s">
        <v>364</v>
      </c>
      <c r="W2594" t="s">
        <v>10729</v>
      </c>
      <c r="X2594" t="s">
        <v>85</v>
      </c>
    </row>
    <row r="2595" spans="1:24">
      <c r="A2595" t="s">
        <v>9</v>
      </c>
      <c r="B2595" t="s">
        <v>14</v>
      </c>
      <c r="C2595" t="s">
        <v>14</v>
      </c>
      <c r="D2595" t="s">
        <v>117</v>
      </c>
      <c r="E2595" t="s">
        <v>4382</v>
      </c>
      <c r="F2595" s="54">
        <v>41613</v>
      </c>
      <c r="G2595" t="s">
        <v>72</v>
      </c>
      <c r="H2595" t="s">
        <v>358</v>
      </c>
      <c r="I2595" t="s">
        <v>6116</v>
      </c>
      <c r="J2595" t="s">
        <v>132</v>
      </c>
      <c r="K2595" t="s">
        <v>6117</v>
      </c>
      <c r="L2595" t="s">
        <v>6118</v>
      </c>
      <c r="M2595" t="s">
        <v>6119</v>
      </c>
      <c r="N2595" t="s">
        <v>85</v>
      </c>
      <c r="O2595" t="s">
        <v>85</v>
      </c>
      <c r="P2595">
        <v>32256</v>
      </c>
      <c r="Q2595" t="s">
        <v>6120</v>
      </c>
      <c r="R2595" t="s">
        <v>75</v>
      </c>
      <c r="S2595" t="s">
        <v>155</v>
      </c>
      <c r="T2595" t="s">
        <v>286</v>
      </c>
      <c r="U2595" t="s">
        <v>179</v>
      </c>
      <c r="V2595" t="s">
        <v>180</v>
      </c>
      <c r="W2595" t="s">
        <v>10729</v>
      </c>
      <c r="X2595" t="s">
        <v>85</v>
      </c>
    </row>
    <row r="2596" spans="1:24">
      <c r="A2596" t="s">
        <v>3</v>
      </c>
      <c r="B2596" t="s">
        <v>13</v>
      </c>
      <c r="C2596" t="s">
        <v>217</v>
      </c>
      <c r="D2596" t="s">
        <v>117</v>
      </c>
      <c r="E2596" t="s">
        <v>4382</v>
      </c>
      <c r="F2596" s="54">
        <v>41613</v>
      </c>
      <c r="G2596" t="s">
        <v>72</v>
      </c>
      <c r="I2596" t="s">
        <v>6121</v>
      </c>
      <c r="J2596" t="s">
        <v>73</v>
      </c>
      <c r="K2596" t="s">
        <v>6122</v>
      </c>
      <c r="L2596" t="s">
        <v>3268</v>
      </c>
      <c r="M2596" t="s">
        <v>3269</v>
      </c>
      <c r="N2596" t="s">
        <v>85</v>
      </c>
      <c r="O2596" t="s">
        <v>85</v>
      </c>
      <c r="P2596">
        <v>7564.5126</v>
      </c>
      <c r="Q2596" t="s">
        <v>6123</v>
      </c>
      <c r="R2596" t="s">
        <v>75</v>
      </c>
      <c r="W2596" t="s">
        <v>10729</v>
      </c>
      <c r="X2596" t="s">
        <v>85</v>
      </c>
    </row>
    <row r="2597" spans="1:24">
      <c r="A2597" t="s">
        <v>9</v>
      </c>
      <c r="B2597" t="s">
        <v>14</v>
      </c>
      <c r="C2597" t="s">
        <v>14</v>
      </c>
      <c r="D2597" t="s">
        <v>117</v>
      </c>
      <c r="E2597" t="s">
        <v>4382</v>
      </c>
      <c r="F2597" s="54">
        <v>41613</v>
      </c>
      <c r="G2597" t="s">
        <v>72</v>
      </c>
      <c r="H2597" t="s">
        <v>181</v>
      </c>
      <c r="I2597" t="s">
        <v>6124</v>
      </c>
      <c r="J2597" t="s">
        <v>132</v>
      </c>
      <c r="K2597" t="s">
        <v>1081</v>
      </c>
      <c r="L2597" t="s">
        <v>1082</v>
      </c>
      <c r="M2597" t="s">
        <v>1083</v>
      </c>
      <c r="N2597" t="s">
        <v>213</v>
      </c>
      <c r="O2597" t="s">
        <v>85</v>
      </c>
      <c r="P2597">
        <v>810748.35</v>
      </c>
      <c r="Q2597" t="s">
        <v>1084</v>
      </c>
      <c r="R2597" t="s">
        <v>75</v>
      </c>
      <c r="S2597" t="s">
        <v>155</v>
      </c>
      <c r="T2597" t="s">
        <v>286</v>
      </c>
      <c r="U2597" t="s">
        <v>179</v>
      </c>
      <c r="V2597" t="s">
        <v>364</v>
      </c>
      <c r="W2597" t="s">
        <v>10731</v>
      </c>
      <c r="X2597" t="s">
        <v>85</v>
      </c>
    </row>
    <row r="2598" spans="1:24">
      <c r="A2598" t="s">
        <v>9</v>
      </c>
      <c r="B2598" t="s">
        <v>14</v>
      </c>
      <c r="C2598" t="s">
        <v>14</v>
      </c>
      <c r="D2598" t="s">
        <v>117</v>
      </c>
      <c r="E2598" t="s">
        <v>4382</v>
      </c>
      <c r="F2598" s="54">
        <v>41613</v>
      </c>
      <c r="G2598" t="s">
        <v>119</v>
      </c>
      <c r="H2598" t="s">
        <v>181</v>
      </c>
      <c r="I2598" t="s">
        <v>6125</v>
      </c>
      <c r="J2598" t="s">
        <v>132</v>
      </c>
      <c r="K2598" t="s">
        <v>5631</v>
      </c>
      <c r="L2598" t="s">
        <v>1082</v>
      </c>
      <c r="M2598" t="s">
        <v>1083</v>
      </c>
      <c r="N2598" t="s">
        <v>213</v>
      </c>
      <c r="O2598" t="s">
        <v>85</v>
      </c>
      <c r="P2598">
        <v>-1020625</v>
      </c>
      <c r="Q2598" t="s">
        <v>5632</v>
      </c>
      <c r="R2598" t="s">
        <v>75</v>
      </c>
      <c r="S2598" t="s">
        <v>155</v>
      </c>
      <c r="T2598" t="s">
        <v>286</v>
      </c>
      <c r="U2598" t="s">
        <v>179</v>
      </c>
      <c r="V2598" t="s">
        <v>364</v>
      </c>
      <c r="W2598" t="s">
        <v>10729</v>
      </c>
      <c r="X2598" t="s">
        <v>85</v>
      </c>
    </row>
    <row r="2599" spans="1:24">
      <c r="A2599" t="s">
        <v>9</v>
      </c>
      <c r="B2599" t="s">
        <v>14</v>
      </c>
      <c r="C2599" t="s">
        <v>14</v>
      </c>
      <c r="D2599" t="s">
        <v>117</v>
      </c>
      <c r="E2599" t="s">
        <v>4382</v>
      </c>
      <c r="F2599" s="54">
        <v>41613</v>
      </c>
      <c r="G2599" t="s">
        <v>125</v>
      </c>
      <c r="H2599" t="s">
        <v>181</v>
      </c>
      <c r="I2599" t="s">
        <v>6126</v>
      </c>
      <c r="J2599" t="s">
        <v>132</v>
      </c>
      <c r="K2599" t="s">
        <v>5631</v>
      </c>
      <c r="L2599" t="s">
        <v>1082</v>
      </c>
      <c r="M2599" t="s">
        <v>1083</v>
      </c>
      <c r="N2599" t="s">
        <v>213</v>
      </c>
      <c r="O2599" t="s">
        <v>85</v>
      </c>
      <c r="P2599">
        <v>25000</v>
      </c>
      <c r="Q2599" t="s">
        <v>5632</v>
      </c>
      <c r="R2599" t="s">
        <v>75</v>
      </c>
      <c r="S2599" t="s">
        <v>155</v>
      </c>
      <c r="T2599" t="s">
        <v>286</v>
      </c>
      <c r="U2599" t="s">
        <v>179</v>
      </c>
      <c r="V2599" t="s">
        <v>364</v>
      </c>
      <c r="W2599" t="s">
        <v>10731</v>
      </c>
      <c r="X2599" t="s">
        <v>85</v>
      </c>
    </row>
    <row r="2600" spans="1:24">
      <c r="A2600" t="s">
        <v>9</v>
      </c>
      <c r="B2600" t="s">
        <v>14</v>
      </c>
      <c r="C2600" t="s">
        <v>14</v>
      </c>
      <c r="D2600" t="s">
        <v>117</v>
      </c>
      <c r="E2600" t="s">
        <v>4382</v>
      </c>
      <c r="F2600" s="54">
        <v>41613</v>
      </c>
      <c r="G2600" t="s">
        <v>119</v>
      </c>
      <c r="H2600" t="s">
        <v>181</v>
      </c>
      <c r="I2600" t="s">
        <v>6126</v>
      </c>
      <c r="J2600" t="s">
        <v>132</v>
      </c>
      <c r="K2600" t="s">
        <v>5631</v>
      </c>
      <c r="L2600" t="s">
        <v>1082</v>
      </c>
      <c r="M2600" t="s">
        <v>1083</v>
      </c>
      <c r="N2600" t="s">
        <v>213</v>
      </c>
      <c r="O2600" t="s">
        <v>85</v>
      </c>
      <c r="P2600">
        <v>1020625</v>
      </c>
      <c r="Q2600" t="s">
        <v>5632</v>
      </c>
      <c r="R2600" t="s">
        <v>75</v>
      </c>
      <c r="S2600" t="s">
        <v>155</v>
      </c>
      <c r="T2600" t="s">
        <v>286</v>
      </c>
      <c r="U2600" t="s">
        <v>179</v>
      </c>
      <c r="V2600" t="s">
        <v>364</v>
      </c>
      <c r="W2600" t="s">
        <v>10731</v>
      </c>
      <c r="X2600" t="s">
        <v>85</v>
      </c>
    </row>
    <row r="2601" spans="1:24">
      <c r="A2601" t="s">
        <v>9</v>
      </c>
      <c r="B2601" t="s">
        <v>14</v>
      </c>
      <c r="C2601" t="s">
        <v>14</v>
      </c>
      <c r="D2601" t="s">
        <v>117</v>
      </c>
      <c r="E2601" t="s">
        <v>4382</v>
      </c>
      <c r="F2601" s="54">
        <v>41613</v>
      </c>
      <c r="G2601" t="s">
        <v>125</v>
      </c>
      <c r="H2601" t="s">
        <v>181</v>
      </c>
      <c r="I2601" t="s">
        <v>6125</v>
      </c>
      <c r="J2601" t="s">
        <v>132</v>
      </c>
      <c r="K2601" t="s">
        <v>5631</v>
      </c>
      <c r="L2601" t="s">
        <v>1082</v>
      </c>
      <c r="M2601" t="s">
        <v>1083</v>
      </c>
      <c r="N2601" t="s">
        <v>213</v>
      </c>
      <c r="O2601" t="s">
        <v>85</v>
      </c>
      <c r="P2601">
        <v>-25000</v>
      </c>
      <c r="Q2601" t="s">
        <v>5632</v>
      </c>
      <c r="R2601" t="s">
        <v>75</v>
      </c>
      <c r="S2601" t="s">
        <v>155</v>
      </c>
      <c r="T2601" t="s">
        <v>286</v>
      </c>
      <c r="U2601" t="s">
        <v>179</v>
      </c>
      <c r="V2601" t="s">
        <v>364</v>
      </c>
      <c r="W2601" t="s">
        <v>10729</v>
      </c>
      <c r="X2601" t="s">
        <v>85</v>
      </c>
    </row>
    <row r="2602" spans="1:24">
      <c r="A2602" t="s">
        <v>9</v>
      </c>
      <c r="B2602" t="s">
        <v>14</v>
      </c>
      <c r="C2602" t="s">
        <v>14</v>
      </c>
      <c r="D2602" t="s">
        <v>117</v>
      </c>
      <c r="E2602" t="s">
        <v>4382</v>
      </c>
      <c r="F2602" s="54">
        <v>41613</v>
      </c>
      <c r="G2602" t="s">
        <v>119</v>
      </c>
      <c r="I2602" t="s">
        <v>4778</v>
      </c>
      <c r="J2602" t="s">
        <v>132</v>
      </c>
      <c r="K2602" t="s">
        <v>4779</v>
      </c>
      <c r="L2602" t="s">
        <v>6127</v>
      </c>
      <c r="M2602" t="s">
        <v>6128</v>
      </c>
      <c r="N2602" t="s">
        <v>85</v>
      </c>
      <c r="O2602" t="s">
        <v>85</v>
      </c>
      <c r="P2602">
        <v>14284.8</v>
      </c>
      <c r="Q2602" t="s">
        <v>4780</v>
      </c>
      <c r="R2602" t="s">
        <v>75</v>
      </c>
      <c r="S2602" t="s">
        <v>170</v>
      </c>
      <c r="T2602" t="s">
        <v>187</v>
      </c>
      <c r="U2602" t="s">
        <v>321</v>
      </c>
      <c r="V2602" t="s">
        <v>321</v>
      </c>
      <c r="W2602" t="s">
        <v>10729</v>
      </c>
      <c r="X2602" t="s">
        <v>85</v>
      </c>
    </row>
    <row r="2603" spans="1:24">
      <c r="A2603" t="s">
        <v>9</v>
      </c>
      <c r="B2603" t="s">
        <v>14</v>
      </c>
      <c r="C2603" t="s">
        <v>14</v>
      </c>
      <c r="D2603" t="s">
        <v>117</v>
      </c>
      <c r="E2603" t="s">
        <v>4382</v>
      </c>
      <c r="F2603" s="54">
        <v>41613</v>
      </c>
      <c r="G2603" t="s">
        <v>119</v>
      </c>
      <c r="I2603" t="s">
        <v>6129</v>
      </c>
      <c r="J2603" t="s">
        <v>132</v>
      </c>
      <c r="K2603" t="s">
        <v>6130</v>
      </c>
      <c r="L2603" t="s">
        <v>6131</v>
      </c>
      <c r="M2603" t="s">
        <v>6132</v>
      </c>
      <c r="N2603" t="s">
        <v>85</v>
      </c>
      <c r="O2603" t="s">
        <v>85</v>
      </c>
      <c r="P2603">
        <v>5769.0637999999999</v>
      </c>
      <c r="Q2603" t="s">
        <v>6133</v>
      </c>
      <c r="R2603" t="s">
        <v>75</v>
      </c>
      <c r="W2603" t="s">
        <v>10729</v>
      </c>
      <c r="X2603" t="s">
        <v>85</v>
      </c>
    </row>
    <row r="2604" spans="1:24">
      <c r="A2604" t="s">
        <v>9</v>
      </c>
      <c r="B2604" t="s">
        <v>14</v>
      </c>
      <c r="C2604" t="s">
        <v>14</v>
      </c>
      <c r="D2604" t="s">
        <v>117</v>
      </c>
      <c r="E2604" t="s">
        <v>4382</v>
      </c>
      <c r="F2604" s="54">
        <v>41613</v>
      </c>
      <c r="G2604" t="s">
        <v>119</v>
      </c>
      <c r="H2604" t="s">
        <v>2285</v>
      </c>
      <c r="I2604" t="s">
        <v>4773</v>
      </c>
      <c r="J2604" t="s">
        <v>132</v>
      </c>
      <c r="K2604" t="s">
        <v>4774</v>
      </c>
      <c r="L2604" t="s">
        <v>4775</v>
      </c>
      <c r="M2604" t="s">
        <v>4776</v>
      </c>
      <c r="N2604" t="s">
        <v>85</v>
      </c>
      <c r="O2604" t="s">
        <v>85</v>
      </c>
      <c r="P2604">
        <v>46572</v>
      </c>
      <c r="Q2604" t="s">
        <v>4777</v>
      </c>
      <c r="R2604" t="s">
        <v>75</v>
      </c>
      <c r="S2604" t="s">
        <v>155</v>
      </c>
      <c r="T2604" t="s">
        <v>449</v>
      </c>
      <c r="U2604" t="s">
        <v>450</v>
      </c>
      <c r="V2604" t="s">
        <v>451</v>
      </c>
      <c r="W2604" t="s">
        <v>10729</v>
      </c>
      <c r="X2604" t="s">
        <v>85</v>
      </c>
    </row>
    <row r="2605" spans="1:24">
      <c r="A2605" t="s">
        <v>3</v>
      </c>
      <c r="B2605" t="s">
        <v>8</v>
      </c>
      <c r="C2605" t="s">
        <v>392</v>
      </c>
      <c r="D2605" t="s">
        <v>117</v>
      </c>
      <c r="E2605" t="s">
        <v>4382</v>
      </c>
      <c r="F2605" s="54">
        <v>41613</v>
      </c>
      <c r="G2605" t="s">
        <v>72</v>
      </c>
      <c r="I2605" t="s">
        <v>6134</v>
      </c>
      <c r="J2605" t="s">
        <v>73</v>
      </c>
      <c r="K2605" t="s">
        <v>6135</v>
      </c>
      <c r="L2605" t="s">
        <v>238</v>
      </c>
      <c r="M2605" t="s">
        <v>76</v>
      </c>
      <c r="N2605" t="s">
        <v>85</v>
      </c>
      <c r="O2605" t="s">
        <v>85</v>
      </c>
      <c r="P2605">
        <v>17389.14</v>
      </c>
      <c r="Q2605" t="s">
        <v>6136</v>
      </c>
      <c r="R2605" t="s">
        <v>75</v>
      </c>
      <c r="W2605" t="s">
        <v>10729</v>
      </c>
      <c r="X2605" t="s">
        <v>10737</v>
      </c>
    </row>
    <row r="2606" spans="1:24">
      <c r="A2606" t="s">
        <v>5</v>
      </c>
      <c r="B2606" t="s">
        <v>11</v>
      </c>
      <c r="C2606" t="s">
        <v>2231</v>
      </c>
      <c r="D2606" t="s">
        <v>117</v>
      </c>
      <c r="E2606" t="s">
        <v>4382</v>
      </c>
      <c r="F2606" s="54">
        <v>41613</v>
      </c>
      <c r="G2606" t="s">
        <v>72</v>
      </c>
      <c r="I2606" t="s">
        <v>6137</v>
      </c>
      <c r="J2606" t="s">
        <v>74</v>
      </c>
      <c r="K2606" t="s">
        <v>6138</v>
      </c>
      <c r="L2606" t="s">
        <v>6139</v>
      </c>
      <c r="M2606" t="s">
        <v>6140</v>
      </c>
      <c r="N2606" t="s">
        <v>85</v>
      </c>
      <c r="O2606" t="s">
        <v>199</v>
      </c>
      <c r="P2606">
        <v>4203.8697000000002</v>
      </c>
      <c r="Q2606" t="s">
        <v>6141</v>
      </c>
      <c r="R2606" t="s">
        <v>75</v>
      </c>
      <c r="W2606" t="s">
        <v>10729</v>
      </c>
      <c r="X2606" t="s">
        <v>10739</v>
      </c>
    </row>
    <row r="2607" spans="1:24">
      <c r="A2607" t="s">
        <v>5</v>
      </c>
      <c r="B2607" t="s">
        <v>11</v>
      </c>
      <c r="C2607" t="s">
        <v>2231</v>
      </c>
      <c r="D2607" t="s">
        <v>117</v>
      </c>
      <c r="E2607" t="s">
        <v>4382</v>
      </c>
      <c r="F2607" s="54">
        <v>41613</v>
      </c>
      <c r="G2607" t="s">
        <v>290</v>
      </c>
      <c r="I2607" t="s">
        <v>6137</v>
      </c>
      <c r="J2607" t="s">
        <v>74</v>
      </c>
      <c r="K2607" t="s">
        <v>6138</v>
      </c>
      <c r="L2607" t="s">
        <v>6139</v>
      </c>
      <c r="M2607" t="s">
        <v>6140</v>
      </c>
      <c r="N2607" t="s">
        <v>85</v>
      </c>
      <c r="O2607" t="s">
        <v>199</v>
      </c>
      <c r="P2607">
        <v>-4203.8697000000002</v>
      </c>
      <c r="Q2607" t="s">
        <v>6141</v>
      </c>
      <c r="R2607" t="s">
        <v>75</v>
      </c>
      <c r="W2607" t="s">
        <v>10729</v>
      </c>
      <c r="X2607" t="s">
        <v>10739</v>
      </c>
    </row>
    <row r="2608" spans="1:24">
      <c r="A2608" t="s">
        <v>3</v>
      </c>
      <c r="B2608" t="s">
        <v>112</v>
      </c>
      <c r="C2608" t="s">
        <v>883</v>
      </c>
      <c r="D2608" t="s">
        <v>117</v>
      </c>
      <c r="E2608" t="s">
        <v>4382</v>
      </c>
      <c r="F2608" s="54">
        <v>41613</v>
      </c>
      <c r="G2608" t="s">
        <v>72</v>
      </c>
      <c r="H2608" t="s">
        <v>3744</v>
      </c>
      <c r="I2608" t="s">
        <v>6142</v>
      </c>
      <c r="J2608" t="s">
        <v>73</v>
      </c>
      <c r="K2608" t="s">
        <v>6143</v>
      </c>
      <c r="L2608" t="s">
        <v>3747</v>
      </c>
      <c r="M2608" t="s">
        <v>3748</v>
      </c>
      <c r="N2608" t="s">
        <v>213</v>
      </c>
      <c r="O2608" t="s">
        <v>85</v>
      </c>
      <c r="P2608">
        <v>140533.97</v>
      </c>
      <c r="Q2608" t="s">
        <v>6144</v>
      </c>
      <c r="R2608" t="s">
        <v>75</v>
      </c>
      <c r="W2608" t="s">
        <v>10730</v>
      </c>
      <c r="X2608" t="s">
        <v>85</v>
      </c>
    </row>
    <row r="2609" spans="1:24">
      <c r="A2609" t="s">
        <v>3</v>
      </c>
      <c r="B2609" t="s">
        <v>112</v>
      </c>
      <c r="C2609" t="s">
        <v>883</v>
      </c>
      <c r="D2609" t="s">
        <v>117</v>
      </c>
      <c r="E2609" t="s">
        <v>4382</v>
      </c>
      <c r="F2609" s="54">
        <v>41613</v>
      </c>
      <c r="G2609" t="s">
        <v>119</v>
      </c>
      <c r="I2609" t="s">
        <v>6145</v>
      </c>
      <c r="J2609" t="s">
        <v>73</v>
      </c>
      <c r="K2609" t="s">
        <v>6146</v>
      </c>
      <c r="L2609" t="s">
        <v>2572</v>
      </c>
      <c r="M2609" t="s">
        <v>2573</v>
      </c>
      <c r="N2609" t="s">
        <v>85</v>
      </c>
      <c r="O2609" t="s">
        <v>85</v>
      </c>
      <c r="P2609">
        <v>101603.5243</v>
      </c>
      <c r="Q2609" t="s">
        <v>6147</v>
      </c>
      <c r="R2609" t="s">
        <v>75</v>
      </c>
      <c r="W2609" t="s">
        <v>10730</v>
      </c>
      <c r="X2609" t="s">
        <v>85</v>
      </c>
    </row>
    <row r="2610" spans="1:24">
      <c r="A2610" t="s">
        <v>3</v>
      </c>
      <c r="B2610" t="s">
        <v>112</v>
      </c>
      <c r="C2610" t="s">
        <v>883</v>
      </c>
      <c r="D2610" t="s">
        <v>117</v>
      </c>
      <c r="E2610" t="s">
        <v>4382</v>
      </c>
      <c r="F2610" s="54">
        <v>41613</v>
      </c>
      <c r="G2610" t="s">
        <v>290</v>
      </c>
      <c r="H2610" t="s">
        <v>3320</v>
      </c>
      <c r="I2610" t="s">
        <v>6148</v>
      </c>
      <c r="J2610" t="s">
        <v>73</v>
      </c>
      <c r="K2610" t="s">
        <v>6149</v>
      </c>
      <c r="L2610" t="s">
        <v>5015</v>
      </c>
      <c r="M2610" t="s">
        <v>5016</v>
      </c>
      <c r="N2610" t="s">
        <v>85</v>
      </c>
      <c r="O2610" t="s">
        <v>85</v>
      </c>
      <c r="P2610">
        <v>53133.9208</v>
      </c>
      <c r="Q2610" t="s">
        <v>6150</v>
      </c>
      <c r="R2610" t="s">
        <v>75</v>
      </c>
      <c r="W2610" t="s">
        <v>10729</v>
      </c>
      <c r="X2610" t="s">
        <v>85</v>
      </c>
    </row>
    <row r="2611" spans="1:24">
      <c r="A2611" t="s">
        <v>3</v>
      </c>
      <c r="B2611" t="s">
        <v>112</v>
      </c>
      <c r="C2611" t="s">
        <v>269</v>
      </c>
      <c r="D2611" t="s">
        <v>117</v>
      </c>
      <c r="E2611" t="s">
        <v>4382</v>
      </c>
      <c r="F2611" s="54">
        <v>41614</v>
      </c>
      <c r="G2611" t="s">
        <v>119</v>
      </c>
      <c r="H2611" t="s">
        <v>1473</v>
      </c>
      <c r="I2611" t="s">
        <v>6151</v>
      </c>
      <c r="J2611" t="s">
        <v>73</v>
      </c>
      <c r="K2611" t="s">
        <v>6152</v>
      </c>
      <c r="L2611" t="s">
        <v>2428</v>
      </c>
      <c r="M2611" t="s">
        <v>2429</v>
      </c>
      <c r="N2611" t="s">
        <v>85</v>
      </c>
      <c r="O2611" t="s">
        <v>85</v>
      </c>
      <c r="P2611">
        <v>9608.4830000000002</v>
      </c>
      <c r="Q2611" t="s">
        <v>6153</v>
      </c>
      <c r="R2611" t="s">
        <v>75</v>
      </c>
      <c r="W2611" t="s">
        <v>10729</v>
      </c>
      <c r="X2611" t="s">
        <v>85</v>
      </c>
    </row>
    <row r="2612" spans="1:24">
      <c r="A2612" t="s">
        <v>5</v>
      </c>
      <c r="B2612" t="s">
        <v>11</v>
      </c>
      <c r="C2612" t="s">
        <v>2231</v>
      </c>
      <c r="D2612" t="s">
        <v>117</v>
      </c>
      <c r="E2612" t="s">
        <v>4382</v>
      </c>
      <c r="F2612" s="54">
        <v>41614</v>
      </c>
      <c r="G2612" t="s">
        <v>290</v>
      </c>
      <c r="I2612" t="s">
        <v>6137</v>
      </c>
      <c r="J2612" t="s">
        <v>74</v>
      </c>
      <c r="K2612" t="s">
        <v>6138</v>
      </c>
      <c r="L2612" t="s">
        <v>6139</v>
      </c>
      <c r="M2612" t="s">
        <v>6140</v>
      </c>
      <c r="N2612" t="s">
        <v>85</v>
      </c>
      <c r="O2612" t="s">
        <v>199</v>
      </c>
      <c r="P2612">
        <v>-105165.9489</v>
      </c>
      <c r="Q2612" t="s">
        <v>6141</v>
      </c>
      <c r="R2612" t="s">
        <v>75</v>
      </c>
      <c r="W2612" t="s">
        <v>10729</v>
      </c>
      <c r="X2612" t="s">
        <v>10739</v>
      </c>
    </row>
    <row r="2613" spans="1:24">
      <c r="A2613" t="s">
        <v>5</v>
      </c>
      <c r="B2613" t="s">
        <v>11</v>
      </c>
      <c r="C2613" t="s">
        <v>2231</v>
      </c>
      <c r="D2613" t="s">
        <v>117</v>
      </c>
      <c r="E2613" t="s">
        <v>4382</v>
      </c>
      <c r="F2613" s="54">
        <v>41614</v>
      </c>
      <c r="G2613" t="s">
        <v>72</v>
      </c>
      <c r="I2613" t="s">
        <v>6137</v>
      </c>
      <c r="J2613" t="s">
        <v>74</v>
      </c>
      <c r="K2613" t="s">
        <v>6138</v>
      </c>
      <c r="L2613" t="s">
        <v>6139</v>
      </c>
      <c r="M2613" t="s">
        <v>6140</v>
      </c>
      <c r="N2613" t="s">
        <v>85</v>
      </c>
      <c r="O2613" t="s">
        <v>199</v>
      </c>
      <c r="P2613">
        <v>105165.9489</v>
      </c>
      <c r="Q2613" t="s">
        <v>6141</v>
      </c>
      <c r="R2613" t="s">
        <v>75</v>
      </c>
      <c r="W2613" t="s">
        <v>10729</v>
      </c>
      <c r="X2613" t="s">
        <v>10739</v>
      </c>
    </row>
    <row r="2614" spans="1:24">
      <c r="A2614" t="s">
        <v>5</v>
      </c>
      <c r="B2614" t="s">
        <v>7</v>
      </c>
      <c r="C2614" t="s">
        <v>7</v>
      </c>
      <c r="D2614" t="s">
        <v>117</v>
      </c>
      <c r="E2614" t="s">
        <v>4382</v>
      </c>
      <c r="F2614" s="54">
        <v>41614</v>
      </c>
      <c r="G2614" t="s">
        <v>119</v>
      </c>
      <c r="I2614" t="s">
        <v>6154</v>
      </c>
      <c r="J2614" t="s">
        <v>74</v>
      </c>
      <c r="K2614" t="s">
        <v>6155</v>
      </c>
      <c r="L2614" t="s">
        <v>238</v>
      </c>
      <c r="M2614" t="s">
        <v>76</v>
      </c>
      <c r="N2614" t="s">
        <v>85</v>
      </c>
      <c r="O2614" t="s">
        <v>85</v>
      </c>
      <c r="P2614">
        <v>2365.5266000000001</v>
      </c>
      <c r="Q2614" t="s">
        <v>6156</v>
      </c>
      <c r="R2614" t="s">
        <v>75</v>
      </c>
      <c r="W2614" t="s">
        <v>10729</v>
      </c>
      <c r="X2614" t="s">
        <v>10737</v>
      </c>
    </row>
    <row r="2615" spans="1:24">
      <c r="A2615" t="s">
        <v>5</v>
      </c>
      <c r="B2615" t="s">
        <v>7</v>
      </c>
      <c r="C2615" t="s">
        <v>7</v>
      </c>
      <c r="D2615" t="s">
        <v>117</v>
      </c>
      <c r="E2615" t="s">
        <v>4382</v>
      </c>
      <c r="F2615" s="54">
        <v>41614</v>
      </c>
      <c r="G2615" t="s">
        <v>290</v>
      </c>
      <c r="I2615" t="s">
        <v>6112</v>
      </c>
      <c r="J2615" t="s">
        <v>74</v>
      </c>
      <c r="K2615" t="s">
        <v>6113</v>
      </c>
      <c r="L2615" t="s">
        <v>238</v>
      </c>
      <c r="M2615" t="s">
        <v>76</v>
      </c>
      <c r="N2615" t="s">
        <v>85</v>
      </c>
      <c r="O2615" t="s">
        <v>85</v>
      </c>
      <c r="P2615">
        <v>-4783.9216999999999</v>
      </c>
      <c r="Q2615" t="s">
        <v>6114</v>
      </c>
      <c r="R2615" t="s">
        <v>75</v>
      </c>
      <c r="W2615" t="s">
        <v>10729</v>
      </c>
      <c r="X2615" t="s">
        <v>10737</v>
      </c>
    </row>
    <row r="2616" spans="1:24">
      <c r="A2616" t="s">
        <v>5</v>
      </c>
      <c r="B2616" t="s">
        <v>11</v>
      </c>
      <c r="C2616" t="s">
        <v>1689</v>
      </c>
      <c r="D2616" t="s">
        <v>117</v>
      </c>
      <c r="E2616" t="s">
        <v>4382</v>
      </c>
      <c r="F2616" s="54">
        <v>41614</v>
      </c>
      <c r="G2616" t="s">
        <v>125</v>
      </c>
      <c r="I2616" t="s">
        <v>6157</v>
      </c>
      <c r="J2616" t="s">
        <v>74</v>
      </c>
      <c r="K2616" t="s">
        <v>6158</v>
      </c>
      <c r="L2616" t="s">
        <v>6159</v>
      </c>
      <c r="M2616" t="s">
        <v>6160</v>
      </c>
      <c r="N2616" t="s">
        <v>85</v>
      </c>
      <c r="O2616" t="s">
        <v>199</v>
      </c>
      <c r="P2616">
        <v>4515.0862999999999</v>
      </c>
      <c r="Q2616" t="s">
        <v>6161</v>
      </c>
      <c r="R2616" t="s">
        <v>75</v>
      </c>
      <c r="W2616" t="s">
        <v>10729</v>
      </c>
      <c r="X2616" t="s">
        <v>10739</v>
      </c>
    </row>
    <row r="2617" spans="1:24">
      <c r="A2617" t="s">
        <v>5</v>
      </c>
      <c r="B2617" t="s">
        <v>11</v>
      </c>
      <c r="C2617" t="s">
        <v>1689</v>
      </c>
      <c r="D2617" t="s">
        <v>117</v>
      </c>
      <c r="E2617" t="s">
        <v>4382</v>
      </c>
      <c r="F2617" s="54">
        <v>41614</v>
      </c>
      <c r="G2617" t="s">
        <v>125</v>
      </c>
      <c r="I2617" t="s">
        <v>6162</v>
      </c>
      <c r="J2617" t="s">
        <v>74</v>
      </c>
      <c r="K2617" t="s">
        <v>6163</v>
      </c>
      <c r="L2617" t="s">
        <v>5861</v>
      </c>
      <c r="M2617" t="s">
        <v>5862</v>
      </c>
      <c r="N2617" t="s">
        <v>85</v>
      </c>
      <c r="O2617" t="s">
        <v>85</v>
      </c>
      <c r="P2617">
        <v>-44564.081700000002</v>
      </c>
      <c r="Q2617" t="s">
        <v>6164</v>
      </c>
      <c r="R2617" t="s">
        <v>75</v>
      </c>
      <c r="W2617" t="s">
        <v>10729</v>
      </c>
      <c r="X2617" t="s">
        <v>85</v>
      </c>
    </row>
    <row r="2618" spans="1:24">
      <c r="A2618" t="s">
        <v>5</v>
      </c>
      <c r="B2618" t="s">
        <v>11</v>
      </c>
      <c r="C2618" t="s">
        <v>1689</v>
      </c>
      <c r="D2618" t="s">
        <v>117</v>
      </c>
      <c r="E2618" t="s">
        <v>4382</v>
      </c>
      <c r="F2618" s="54">
        <v>41614</v>
      </c>
      <c r="G2618" t="s">
        <v>72</v>
      </c>
      <c r="I2618" t="s">
        <v>6162</v>
      </c>
      <c r="J2618" t="s">
        <v>74</v>
      </c>
      <c r="K2618" t="s">
        <v>6163</v>
      </c>
      <c r="L2618" t="s">
        <v>5861</v>
      </c>
      <c r="M2618" t="s">
        <v>5862</v>
      </c>
      <c r="N2618" t="s">
        <v>85</v>
      </c>
      <c r="O2618" t="s">
        <v>85</v>
      </c>
      <c r="P2618">
        <v>44564.081700000002</v>
      </c>
      <c r="Q2618" t="s">
        <v>6164</v>
      </c>
      <c r="R2618" t="s">
        <v>75</v>
      </c>
      <c r="W2618" t="s">
        <v>10729</v>
      </c>
      <c r="X2618" t="s">
        <v>85</v>
      </c>
    </row>
    <row r="2619" spans="1:24">
      <c r="A2619" t="s">
        <v>3</v>
      </c>
      <c r="B2619" t="s">
        <v>8</v>
      </c>
      <c r="C2619" t="s">
        <v>78</v>
      </c>
      <c r="D2619" t="s">
        <v>117</v>
      </c>
      <c r="E2619" t="s">
        <v>4382</v>
      </c>
      <c r="F2619" s="54">
        <v>41614</v>
      </c>
      <c r="G2619" t="s">
        <v>72</v>
      </c>
      <c r="I2619" t="s">
        <v>6165</v>
      </c>
      <c r="J2619" t="s">
        <v>73</v>
      </c>
      <c r="K2619" t="s">
        <v>6166</v>
      </c>
      <c r="L2619" t="s">
        <v>110</v>
      </c>
      <c r="M2619" t="s">
        <v>111</v>
      </c>
      <c r="N2619" t="s">
        <v>85</v>
      </c>
      <c r="O2619" t="s">
        <v>85</v>
      </c>
      <c r="P2619">
        <v>5125.8064999999997</v>
      </c>
      <c r="Q2619" t="s">
        <v>6167</v>
      </c>
      <c r="R2619" t="s">
        <v>75</v>
      </c>
      <c r="W2619" t="s">
        <v>10729</v>
      </c>
      <c r="X2619" t="s">
        <v>85</v>
      </c>
    </row>
    <row r="2620" spans="1:24">
      <c r="A2620" t="s">
        <v>5</v>
      </c>
      <c r="B2620" t="s">
        <v>11</v>
      </c>
      <c r="C2620" t="s">
        <v>1666</v>
      </c>
      <c r="D2620" t="s">
        <v>117</v>
      </c>
      <c r="E2620" t="s">
        <v>4382</v>
      </c>
      <c r="F2620" s="54">
        <v>41614</v>
      </c>
      <c r="G2620" t="s">
        <v>119</v>
      </c>
      <c r="I2620" t="s">
        <v>6168</v>
      </c>
      <c r="J2620" t="s">
        <v>74</v>
      </c>
      <c r="K2620" t="s">
        <v>6169</v>
      </c>
      <c r="L2620" t="s">
        <v>1676</v>
      </c>
      <c r="M2620" t="s">
        <v>1677</v>
      </c>
      <c r="N2620" t="s">
        <v>85</v>
      </c>
      <c r="O2620" t="s">
        <v>199</v>
      </c>
      <c r="P2620">
        <v>158170.70939999999</v>
      </c>
      <c r="Q2620" t="s">
        <v>6170</v>
      </c>
      <c r="R2620" t="s">
        <v>75</v>
      </c>
      <c r="W2620" t="s">
        <v>10730</v>
      </c>
      <c r="X2620" t="s">
        <v>10739</v>
      </c>
    </row>
    <row r="2621" spans="1:24">
      <c r="A2621" t="s">
        <v>5</v>
      </c>
      <c r="B2621" t="s">
        <v>6</v>
      </c>
      <c r="C2621" t="s">
        <v>6</v>
      </c>
      <c r="D2621" t="s">
        <v>117</v>
      </c>
      <c r="E2621" t="s">
        <v>4382</v>
      </c>
      <c r="F2621" s="54">
        <v>41614</v>
      </c>
      <c r="G2621" t="s">
        <v>72</v>
      </c>
      <c r="I2621" t="s">
        <v>6171</v>
      </c>
      <c r="J2621" t="s">
        <v>74</v>
      </c>
      <c r="K2621" t="s">
        <v>6172</v>
      </c>
      <c r="L2621" t="s">
        <v>1258</v>
      </c>
      <c r="M2621" t="s">
        <v>1259</v>
      </c>
      <c r="N2621" t="s">
        <v>85</v>
      </c>
      <c r="O2621" t="s">
        <v>213</v>
      </c>
      <c r="P2621">
        <v>386.04969999999997</v>
      </c>
      <c r="Q2621" t="s">
        <v>6173</v>
      </c>
      <c r="R2621" t="s">
        <v>75</v>
      </c>
      <c r="W2621" t="s">
        <v>10729</v>
      </c>
      <c r="X2621" t="s">
        <v>10739</v>
      </c>
    </row>
    <row r="2622" spans="1:24">
      <c r="A2622" t="s">
        <v>5</v>
      </c>
      <c r="B2622" t="s">
        <v>7</v>
      </c>
      <c r="C2622" t="s">
        <v>7</v>
      </c>
      <c r="D2622" t="s">
        <v>117</v>
      </c>
      <c r="E2622" t="s">
        <v>4382</v>
      </c>
      <c r="F2622" s="54">
        <v>41614</v>
      </c>
      <c r="G2622" t="s">
        <v>72</v>
      </c>
      <c r="I2622" t="s">
        <v>6112</v>
      </c>
      <c r="J2622" t="s">
        <v>74</v>
      </c>
      <c r="K2622" t="s">
        <v>6113</v>
      </c>
      <c r="L2622" t="s">
        <v>238</v>
      </c>
      <c r="M2622" t="s">
        <v>76</v>
      </c>
      <c r="N2622" t="s">
        <v>85</v>
      </c>
      <c r="O2622" t="s">
        <v>85</v>
      </c>
      <c r="P2622">
        <v>4783.9216999999999</v>
      </c>
      <c r="Q2622" t="s">
        <v>6114</v>
      </c>
      <c r="R2622" t="s">
        <v>75</v>
      </c>
      <c r="W2622" t="s">
        <v>10729</v>
      </c>
      <c r="X2622" t="s">
        <v>10737</v>
      </c>
    </row>
    <row r="2623" spans="1:24">
      <c r="A2623" t="s">
        <v>5</v>
      </c>
      <c r="B2623" t="s">
        <v>11</v>
      </c>
      <c r="C2623" t="s">
        <v>1689</v>
      </c>
      <c r="D2623" t="s">
        <v>117</v>
      </c>
      <c r="E2623" t="s">
        <v>4382</v>
      </c>
      <c r="F2623" s="54">
        <v>41614</v>
      </c>
      <c r="G2623" t="s">
        <v>5650</v>
      </c>
      <c r="I2623" t="s">
        <v>6157</v>
      </c>
      <c r="J2623" t="s">
        <v>74</v>
      </c>
      <c r="K2623" t="s">
        <v>6158</v>
      </c>
      <c r="L2623" t="s">
        <v>6159</v>
      </c>
      <c r="M2623" t="s">
        <v>6160</v>
      </c>
      <c r="N2623" t="s">
        <v>85</v>
      </c>
      <c r="O2623" t="s">
        <v>199</v>
      </c>
      <c r="P2623">
        <v>-4515.0862999999999</v>
      </c>
      <c r="Q2623" t="s">
        <v>6161</v>
      </c>
      <c r="R2623" t="s">
        <v>75</v>
      </c>
      <c r="W2623" t="s">
        <v>10729</v>
      </c>
      <c r="X2623" t="s">
        <v>10739</v>
      </c>
    </row>
    <row r="2624" spans="1:24">
      <c r="A2624" t="s">
        <v>9</v>
      </c>
      <c r="B2624" t="s">
        <v>14</v>
      </c>
      <c r="C2624" t="s">
        <v>14</v>
      </c>
      <c r="D2624" t="s">
        <v>117</v>
      </c>
      <c r="E2624" t="s">
        <v>4382</v>
      </c>
      <c r="F2624" s="54">
        <v>41614</v>
      </c>
      <c r="G2624" t="s">
        <v>72</v>
      </c>
      <c r="H2624" t="s">
        <v>1742</v>
      </c>
      <c r="I2624" t="s">
        <v>6174</v>
      </c>
      <c r="J2624" t="s">
        <v>132</v>
      </c>
      <c r="K2624" t="s">
        <v>6175</v>
      </c>
      <c r="L2624" t="s">
        <v>6176</v>
      </c>
      <c r="M2624" t="s">
        <v>6177</v>
      </c>
      <c r="N2624" t="s">
        <v>85</v>
      </c>
      <c r="O2624" t="s">
        <v>85</v>
      </c>
      <c r="P2624">
        <v>3590</v>
      </c>
      <c r="Q2624" t="s">
        <v>6178</v>
      </c>
      <c r="R2624" t="s">
        <v>75</v>
      </c>
      <c r="S2624" t="s">
        <v>170</v>
      </c>
      <c r="T2624" t="s">
        <v>187</v>
      </c>
      <c r="U2624" t="s">
        <v>450</v>
      </c>
      <c r="V2624" t="s">
        <v>451</v>
      </c>
      <c r="W2624" t="s">
        <v>10729</v>
      </c>
      <c r="X2624" t="s">
        <v>85</v>
      </c>
    </row>
    <row r="2625" spans="1:24">
      <c r="A2625" t="s">
        <v>9</v>
      </c>
      <c r="B2625" t="s">
        <v>14</v>
      </c>
      <c r="C2625" t="s">
        <v>14</v>
      </c>
      <c r="D2625" t="s">
        <v>117</v>
      </c>
      <c r="E2625" t="s">
        <v>4382</v>
      </c>
      <c r="F2625" s="54">
        <v>41614</v>
      </c>
      <c r="G2625" t="s">
        <v>72</v>
      </c>
      <c r="I2625" t="s">
        <v>6179</v>
      </c>
      <c r="J2625" t="s">
        <v>132</v>
      </c>
      <c r="K2625" t="s">
        <v>6180</v>
      </c>
      <c r="L2625" t="s">
        <v>6181</v>
      </c>
      <c r="M2625" t="s">
        <v>6182</v>
      </c>
      <c r="N2625" t="s">
        <v>85</v>
      </c>
      <c r="O2625" t="s">
        <v>85</v>
      </c>
      <c r="P2625">
        <v>8062.5</v>
      </c>
      <c r="Q2625" t="s">
        <v>6183</v>
      </c>
      <c r="R2625" t="s">
        <v>75</v>
      </c>
      <c r="S2625" t="s">
        <v>170</v>
      </c>
      <c r="T2625" t="s">
        <v>178</v>
      </c>
      <c r="U2625" t="s">
        <v>321</v>
      </c>
      <c r="V2625" t="s">
        <v>321</v>
      </c>
      <c r="W2625" t="s">
        <v>10729</v>
      </c>
      <c r="X2625" t="s">
        <v>85</v>
      </c>
    </row>
    <row r="2626" spans="1:24">
      <c r="A2626" t="s">
        <v>9</v>
      </c>
      <c r="B2626" t="s">
        <v>14</v>
      </c>
      <c r="C2626" t="s">
        <v>14</v>
      </c>
      <c r="D2626" t="s">
        <v>117</v>
      </c>
      <c r="E2626" t="s">
        <v>4382</v>
      </c>
      <c r="F2626" s="54">
        <v>41614</v>
      </c>
      <c r="G2626" t="s">
        <v>72</v>
      </c>
      <c r="I2626" t="s">
        <v>6184</v>
      </c>
      <c r="J2626" t="s">
        <v>132</v>
      </c>
      <c r="K2626" t="s">
        <v>6185</v>
      </c>
      <c r="L2626" t="s">
        <v>2873</v>
      </c>
      <c r="M2626" t="s">
        <v>2874</v>
      </c>
      <c r="N2626" t="s">
        <v>85</v>
      </c>
      <c r="O2626" t="s">
        <v>213</v>
      </c>
      <c r="P2626">
        <v>6000</v>
      </c>
      <c r="Q2626" t="s">
        <v>6186</v>
      </c>
      <c r="R2626" t="s">
        <v>75</v>
      </c>
      <c r="S2626" t="s">
        <v>170</v>
      </c>
      <c r="T2626" t="s">
        <v>178</v>
      </c>
      <c r="U2626" t="s">
        <v>321</v>
      </c>
      <c r="V2626" t="s">
        <v>321</v>
      </c>
      <c r="W2626" t="s">
        <v>10729</v>
      </c>
      <c r="X2626" t="s">
        <v>10739</v>
      </c>
    </row>
    <row r="2627" spans="1:24">
      <c r="A2627" t="s">
        <v>9</v>
      </c>
      <c r="B2627" t="s">
        <v>14</v>
      </c>
      <c r="C2627" t="s">
        <v>14</v>
      </c>
      <c r="D2627" t="s">
        <v>117</v>
      </c>
      <c r="E2627" t="s">
        <v>4382</v>
      </c>
      <c r="F2627" s="54">
        <v>41614</v>
      </c>
      <c r="G2627" t="s">
        <v>72</v>
      </c>
      <c r="H2627" t="s">
        <v>358</v>
      </c>
      <c r="I2627" t="s">
        <v>6187</v>
      </c>
      <c r="J2627" t="s">
        <v>132</v>
      </c>
      <c r="K2627" t="s">
        <v>6188</v>
      </c>
      <c r="L2627" t="s">
        <v>361</v>
      </c>
      <c r="M2627" t="s">
        <v>362</v>
      </c>
      <c r="N2627" t="s">
        <v>85</v>
      </c>
      <c r="O2627" t="s">
        <v>85</v>
      </c>
      <c r="P2627">
        <v>94.05</v>
      </c>
      <c r="Q2627" t="s">
        <v>6189</v>
      </c>
      <c r="R2627" t="s">
        <v>75</v>
      </c>
      <c r="S2627" t="s">
        <v>155</v>
      </c>
      <c r="T2627" t="s">
        <v>156</v>
      </c>
      <c r="U2627" t="s">
        <v>179</v>
      </c>
      <c r="V2627" t="s">
        <v>364</v>
      </c>
      <c r="W2627" t="s">
        <v>10729</v>
      </c>
      <c r="X2627" t="s">
        <v>10737</v>
      </c>
    </row>
    <row r="2628" spans="1:24">
      <c r="A2628" t="s">
        <v>9</v>
      </c>
      <c r="B2628" t="s">
        <v>14</v>
      </c>
      <c r="C2628" t="s">
        <v>14</v>
      </c>
      <c r="D2628" t="s">
        <v>117</v>
      </c>
      <c r="E2628" t="s">
        <v>4382</v>
      </c>
      <c r="F2628" s="54">
        <v>41614</v>
      </c>
      <c r="G2628" t="s">
        <v>72</v>
      </c>
      <c r="H2628" t="s">
        <v>358</v>
      </c>
      <c r="I2628" t="s">
        <v>6190</v>
      </c>
      <c r="J2628" t="s">
        <v>132</v>
      </c>
      <c r="K2628" t="s">
        <v>6191</v>
      </c>
      <c r="L2628" t="s">
        <v>361</v>
      </c>
      <c r="M2628" t="s">
        <v>362</v>
      </c>
      <c r="N2628" t="s">
        <v>85</v>
      </c>
      <c r="O2628" t="s">
        <v>85</v>
      </c>
      <c r="P2628">
        <v>625.9</v>
      </c>
      <c r="Q2628" t="s">
        <v>6192</v>
      </c>
      <c r="R2628" t="s">
        <v>75</v>
      </c>
      <c r="S2628" t="s">
        <v>155</v>
      </c>
      <c r="T2628" t="s">
        <v>156</v>
      </c>
      <c r="U2628" t="s">
        <v>179</v>
      </c>
      <c r="V2628" t="s">
        <v>364</v>
      </c>
      <c r="W2628" t="s">
        <v>10729</v>
      </c>
      <c r="X2628" t="s">
        <v>10737</v>
      </c>
    </row>
    <row r="2629" spans="1:24">
      <c r="A2629" t="s">
        <v>3</v>
      </c>
      <c r="B2629" t="s">
        <v>13</v>
      </c>
      <c r="C2629" t="s">
        <v>217</v>
      </c>
      <c r="D2629" t="s">
        <v>117</v>
      </c>
      <c r="E2629" t="s">
        <v>4382</v>
      </c>
      <c r="F2629" s="54">
        <v>41614</v>
      </c>
      <c r="G2629" t="s">
        <v>72</v>
      </c>
      <c r="H2629" t="s">
        <v>380</v>
      </c>
      <c r="I2629" t="s">
        <v>6193</v>
      </c>
      <c r="J2629" t="s">
        <v>73</v>
      </c>
      <c r="K2629" t="s">
        <v>6194</v>
      </c>
      <c r="L2629" t="s">
        <v>383</v>
      </c>
      <c r="M2629" t="s">
        <v>384</v>
      </c>
      <c r="N2629" t="s">
        <v>85</v>
      </c>
      <c r="O2629" t="s">
        <v>85</v>
      </c>
      <c r="P2629">
        <v>2034.7064</v>
      </c>
      <c r="Q2629" t="s">
        <v>6195</v>
      </c>
      <c r="R2629" t="s">
        <v>75</v>
      </c>
      <c r="W2629" t="s">
        <v>10729</v>
      </c>
      <c r="X2629" t="s">
        <v>85</v>
      </c>
    </row>
    <row r="2630" spans="1:24">
      <c r="A2630" t="s">
        <v>5</v>
      </c>
      <c r="B2630" t="s">
        <v>11</v>
      </c>
      <c r="C2630" t="s">
        <v>507</v>
      </c>
      <c r="D2630" t="s">
        <v>117</v>
      </c>
      <c r="E2630" t="s">
        <v>4382</v>
      </c>
      <c r="F2630" s="54">
        <v>41614</v>
      </c>
      <c r="G2630" t="s">
        <v>5650</v>
      </c>
      <c r="I2630" t="s">
        <v>6196</v>
      </c>
      <c r="J2630" t="s">
        <v>74</v>
      </c>
      <c r="K2630" t="s">
        <v>6197</v>
      </c>
      <c r="L2630" t="s">
        <v>510</v>
      </c>
      <c r="M2630" t="s">
        <v>511</v>
      </c>
      <c r="N2630" t="s">
        <v>85</v>
      </c>
      <c r="O2630" t="s">
        <v>85</v>
      </c>
      <c r="P2630">
        <v>-85.291899999999998</v>
      </c>
      <c r="Q2630" t="s">
        <v>6198</v>
      </c>
      <c r="R2630" t="s">
        <v>75</v>
      </c>
      <c r="W2630" t="s">
        <v>10729</v>
      </c>
      <c r="X2630" t="s">
        <v>85</v>
      </c>
    </row>
    <row r="2631" spans="1:24">
      <c r="A2631" t="s">
        <v>5</v>
      </c>
      <c r="B2631" t="s">
        <v>11</v>
      </c>
      <c r="C2631" t="s">
        <v>507</v>
      </c>
      <c r="D2631" t="s">
        <v>117</v>
      </c>
      <c r="E2631" t="s">
        <v>4382</v>
      </c>
      <c r="F2631" s="54">
        <v>41614</v>
      </c>
      <c r="G2631" t="s">
        <v>290</v>
      </c>
      <c r="I2631" t="s">
        <v>6196</v>
      </c>
      <c r="J2631" t="s">
        <v>74</v>
      </c>
      <c r="K2631" t="s">
        <v>6197</v>
      </c>
      <c r="L2631" t="s">
        <v>510</v>
      </c>
      <c r="M2631" t="s">
        <v>511</v>
      </c>
      <c r="N2631" t="s">
        <v>85</v>
      </c>
      <c r="O2631" t="s">
        <v>85</v>
      </c>
      <c r="P2631">
        <v>-115367.2015</v>
      </c>
      <c r="Q2631" t="s">
        <v>6198</v>
      </c>
      <c r="R2631" t="s">
        <v>75</v>
      </c>
      <c r="W2631" t="s">
        <v>10729</v>
      </c>
      <c r="X2631" t="s">
        <v>85</v>
      </c>
    </row>
    <row r="2632" spans="1:24">
      <c r="A2632" t="s">
        <v>9</v>
      </c>
      <c r="B2632" t="s">
        <v>14</v>
      </c>
      <c r="C2632" t="s">
        <v>14</v>
      </c>
      <c r="D2632" t="s">
        <v>117</v>
      </c>
      <c r="E2632" t="s">
        <v>4382</v>
      </c>
      <c r="F2632" s="54">
        <v>41614</v>
      </c>
      <c r="G2632" t="s">
        <v>72</v>
      </c>
      <c r="I2632" t="s">
        <v>6199</v>
      </c>
      <c r="J2632" t="s">
        <v>132</v>
      </c>
      <c r="K2632" t="s">
        <v>6200</v>
      </c>
      <c r="L2632" t="s">
        <v>1047</v>
      </c>
      <c r="M2632" t="s">
        <v>1048</v>
      </c>
      <c r="N2632" t="s">
        <v>85</v>
      </c>
      <c r="O2632" t="s">
        <v>85</v>
      </c>
      <c r="P2632">
        <v>2861.6</v>
      </c>
      <c r="Q2632" t="s">
        <v>6201</v>
      </c>
      <c r="R2632" t="s">
        <v>75</v>
      </c>
      <c r="S2632" t="s">
        <v>170</v>
      </c>
      <c r="T2632" t="s">
        <v>436</v>
      </c>
      <c r="U2632" t="s">
        <v>157</v>
      </c>
      <c r="V2632" t="s">
        <v>157</v>
      </c>
      <c r="W2632" t="s">
        <v>10729</v>
      </c>
      <c r="X2632" t="s">
        <v>85</v>
      </c>
    </row>
    <row r="2633" spans="1:24">
      <c r="A2633" t="s">
        <v>9</v>
      </c>
      <c r="B2633" t="s">
        <v>14</v>
      </c>
      <c r="C2633" t="s">
        <v>14</v>
      </c>
      <c r="D2633" t="s">
        <v>117</v>
      </c>
      <c r="E2633" t="s">
        <v>4382</v>
      </c>
      <c r="F2633" s="54">
        <v>41614</v>
      </c>
      <c r="G2633" t="s">
        <v>72</v>
      </c>
      <c r="I2633" t="s">
        <v>6202</v>
      </c>
      <c r="J2633" t="s">
        <v>132</v>
      </c>
      <c r="K2633" t="s">
        <v>6203</v>
      </c>
      <c r="L2633" t="s">
        <v>6204</v>
      </c>
      <c r="M2633" t="s">
        <v>6205</v>
      </c>
      <c r="N2633" t="s">
        <v>85</v>
      </c>
      <c r="O2633" t="s">
        <v>85</v>
      </c>
      <c r="P2633">
        <v>6996.5</v>
      </c>
      <c r="Q2633" t="s">
        <v>6206</v>
      </c>
      <c r="R2633" t="s">
        <v>75</v>
      </c>
      <c r="W2633" t="s">
        <v>10729</v>
      </c>
      <c r="X2633" t="s">
        <v>85</v>
      </c>
    </row>
    <row r="2634" spans="1:24">
      <c r="A2634" t="s">
        <v>9</v>
      </c>
      <c r="B2634" t="s">
        <v>14</v>
      </c>
      <c r="C2634" t="s">
        <v>14</v>
      </c>
      <c r="D2634" t="s">
        <v>117</v>
      </c>
      <c r="E2634" t="s">
        <v>4382</v>
      </c>
      <c r="F2634" s="54">
        <v>41614</v>
      </c>
      <c r="G2634" t="s">
        <v>119</v>
      </c>
      <c r="H2634" t="s">
        <v>1742</v>
      </c>
      <c r="I2634" t="s">
        <v>6174</v>
      </c>
      <c r="J2634" t="s">
        <v>132</v>
      </c>
      <c r="K2634" t="s">
        <v>6175</v>
      </c>
      <c r="L2634" t="s">
        <v>6176</v>
      </c>
      <c r="M2634" t="s">
        <v>6177</v>
      </c>
      <c r="N2634" t="s">
        <v>85</v>
      </c>
      <c r="O2634" t="s">
        <v>85</v>
      </c>
      <c r="P2634">
        <v>72780</v>
      </c>
      <c r="Q2634" t="s">
        <v>6178</v>
      </c>
      <c r="R2634" t="s">
        <v>75</v>
      </c>
      <c r="S2634" t="s">
        <v>170</v>
      </c>
      <c r="T2634" t="s">
        <v>187</v>
      </c>
      <c r="U2634" t="s">
        <v>450</v>
      </c>
      <c r="V2634" t="s">
        <v>451</v>
      </c>
      <c r="W2634" t="s">
        <v>10729</v>
      </c>
      <c r="X2634" t="s">
        <v>85</v>
      </c>
    </row>
    <row r="2635" spans="1:24">
      <c r="A2635" t="s">
        <v>9</v>
      </c>
      <c r="B2635" t="s">
        <v>14</v>
      </c>
      <c r="C2635" t="s">
        <v>14</v>
      </c>
      <c r="D2635" t="s">
        <v>117</v>
      </c>
      <c r="E2635" t="s">
        <v>4382</v>
      </c>
      <c r="F2635" s="54">
        <v>41614</v>
      </c>
      <c r="G2635" t="s">
        <v>72</v>
      </c>
      <c r="H2635" t="s">
        <v>208</v>
      </c>
      <c r="I2635" t="s">
        <v>5999</v>
      </c>
      <c r="J2635" t="s">
        <v>132</v>
      </c>
      <c r="K2635" t="s">
        <v>6000</v>
      </c>
      <c r="L2635" t="s">
        <v>211</v>
      </c>
      <c r="M2635" t="s">
        <v>212</v>
      </c>
      <c r="N2635" t="s">
        <v>85</v>
      </c>
      <c r="O2635" t="s">
        <v>85</v>
      </c>
      <c r="P2635">
        <v>261.3</v>
      </c>
      <c r="Q2635" t="s">
        <v>6001</v>
      </c>
      <c r="R2635" t="s">
        <v>75</v>
      </c>
      <c r="S2635" t="s">
        <v>215</v>
      </c>
      <c r="T2635" t="s">
        <v>216</v>
      </c>
      <c r="U2635" t="s">
        <v>179</v>
      </c>
      <c r="V2635" t="s">
        <v>179</v>
      </c>
      <c r="W2635" t="s">
        <v>10729</v>
      </c>
      <c r="X2635" t="s">
        <v>85</v>
      </c>
    </row>
    <row r="2636" spans="1:24">
      <c r="A2636" t="s">
        <v>9</v>
      </c>
      <c r="B2636" t="s">
        <v>14</v>
      </c>
      <c r="C2636" t="s">
        <v>14</v>
      </c>
      <c r="D2636" t="s">
        <v>117</v>
      </c>
      <c r="E2636" t="s">
        <v>4382</v>
      </c>
      <c r="F2636" s="54">
        <v>41614</v>
      </c>
      <c r="G2636" t="s">
        <v>72</v>
      </c>
      <c r="I2636" t="s">
        <v>6207</v>
      </c>
      <c r="J2636" t="s">
        <v>132</v>
      </c>
      <c r="K2636" t="s">
        <v>6208</v>
      </c>
      <c r="L2636" t="s">
        <v>6209</v>
      </c>
      <c r="M2636" t="s">
        <v>6210</v>
      </c>
      <c r="N2636" t="s">
        <v>85</v>
      </c>
      <c r="O2636" t="s">
        <v>85</v>
      </c>
      <c r="P2636">
        <v>38407.5</v>
      </c>
      <c r="Q2636" t="s">
        <v>6211</v>
      </c>
      <c r="R2636" t="s">
        <v>75</v>
      </c>
      <c r="S2636" t="s">
        <v>170</v>
      </c>
      <c r="T2636" t="s">
        <v>178</v>
      </c>
      <c r="U2636" t="s">
        <v>157</v>
      </c>
      <c r="V2636" t="s">
        <v>157</v>
      </c>
      <c r="W2636" t="s">
        <v>10729</v>
      </c>
      <c r="X2636" t="s">
        <v>85</v>
      </c>
    </row>
    <row r="2637" spans="1:24">
      <c r="A2637" t="s">
        <v>5</v>
      </c>
      <c r="B2637" t="s">
        <v>16</v>
      </c>
      <c r="C2637" t="s">
        <v>866</v>
      </c>
      <c r="D2637" t="s">
        <v>117</v>
      </c>
      <c r="E2637" t="s">
        <v>4382</v>
      </c>
      <c r="F2637" s="54">
        <v>41614</v>
      </c>
      <c r="G2637" t="s">
        <v>72</v>
      </c>
      <c r="I2637" t="s">
        <v>6212</v>
      </c>
      <c r="J2637" t="s">
        <v>74</v>
      </c>
      <c r="K2637" t="s">
        <v>6213</v>
      </c>
      <c r="L2637" t="s">
        <v>238</v>
      </c>
      <c r="M2637" t="s">
        <v>76</v>
      </c>
      <c r="N2637" t="s">
        <v>85</v>
      </c>
      <c r="O2637" t="s">
        <v>85</v>
      </c>
      <c r="P2637">
        <v>17445.658800000001</v>
      </c>
      <c r="Q2637" t="s">
        <v>6214</v>
      </c>
      <c r="R2637" t="s">
        <v>75</v>
      </c>
      <c r="W2637" t="s">
        <v>10729</v>
      </c>
      <c r="X2637" t="s">
        <v>10737</v>
      </c>
    </row>
    <row r="2638" spans="1:24">
      <c r="A2638" t="s">
        <v>5</v>
      </c>
      <c r="B2638" t="s">
        <v>16</v>
      </c>
      <c r="C2638" t="s">
        <v>866</v>
      </c>
      <c r="D2638" t="s">
        <v>117</v>
      </c>
      <c r="E2638" t="s">
        <v>4382</v>
      </c>
      <c r="F2638" s="54">
        <v>41614</v>
      </c>
      <c r="G2638" t="s">
        <v>72</v>
      </c>
      <c r="I2638" t="s">
        <v>6215</v>
      </c>
      <c r="J2638" t="s">
        <v>74</v>
      </c>
      <c r="K2638" t="s">
        <v>6216</v>
      </c>
      <c r="L2638" t="s">
        <v>238</v>
      </c>
      <c r="M2638" t="s">
        <v>76</v>
      </c>
      <c r="N2638" t="s">
        <v>85</v>
      </c>
      <c r="O2638" t="s">
        <v>85</v>
      </c>
      <c r="P2638">
        <v>-9855.2963</v>
      </c>
      <c r="Q2638" t="s">
        <v>6217</v>
      </c>
      <c r="R2638" t="s">
        <v>75</v>
      </c>
      <c r="W2638" t="s">
        <v>10729</v>
      </c>
      <c r="X2638" t="s">
        <v>10737</v>
      </c>
    </row>
    <row r="2639" spans="1:24">
      <c r="A2639" t="s">
        <v>5</v>
      </c>
      <c r="B2639" t="s">
        <v>16</v>
      </c>
      <c r="C2639" t="s">
        <v>866</v>
      </c>
      <c r="D2639" t="s">
        <v>117</v>
      </c>
      <c r="E2639" t="s">
        <v>4382</v>
      </c>
      <c r="F2639" s="54">
        <v>41614</v>
      </c>
      <c r="G2639" t="s">
        <v>72</v>
      </c>
      <c r="I2639" t="s">
        <v>6218</v>
      </c>
      <c r="J2639" t="s">
        <v>74</v>
      </c>
      <c r="K2639" t="s">
        <v>6216</v>
      </c>
      <c r="L2639" t="s">
        <v>238</v>
      </c>
      <c r="M2639" t="s">
        <v>76</v>
      </c>
      <c r="N2639" t="s">
        <v>85</v>
      </c>
      <c r="O2639" t="s">
        <v>85</v>
      </c>
      <c r="P2639">
        <v>10430.7297</v>
      </c>
      <c r="Q2639" t="s">
        <v>6217</v>
      </c>
      <c r="R2639" t="s">
        <v>75</v>
      </c>
      <c r="W2639" t="s">
        <v>10729</v>
      </c>
      <c r="X2639" t="s">
        <v>10737</v>
      </c>
    </row>
    <row r="2640" spans="1:24">
      <c r="A2640" t="s">
        <v>3</v>
      </c>
      <c r="B2640" t="s">
        <v>112</v>
      </c>
      <c r="C2640" t="s">
        <v>883</v>
      </c>
      <c r="D2640" t="s">
        <v>117</v>
      </c>
      <c r="E2640" t="s">
        <v>4382</v>
      </c>
      <c r="F2640" s="54">
        <v>41614</v>
      </c>
      <c r="G2640" t="s">
        <v>119</v>
      </c>
      <c r="I2640" t="s">
        <v>6219</v>
      </c>
      <c r="J2640" t="s">
        <v>73</v>
      </c>
      <c r="K2640" t="s">
        <v>6220</v>
      </c>
      <c r="L2640" t="s">
        <v>6221</v>
      </c>
      <c r="M2640" t="s">
        <v>6222</v>
      </c>
      <c r="N2640" t="s">
        <v>85</v>
      </c>
      <c r="O2640" t="s">
        <v>85</v>
      </c>
      <c r="P2640">
        <v>127480.17630000001</v>
      </c>
      <c r="Q2640" t="s">
        <v>6223</v>
      </c>
      <c r="R2640" t="s">
        <v>75</v>
      </c>
      <c r="W2640" t="s">
        <v>10730</v>
      </c>
      <c r="X2640" t="s">
        <v>85</v>
      </c>
    </row>
    <row r="2641" spans="1:24">
      <c r="A2641" t="s">
        <v>5</v>
      </c>
      <c r="B2641" t="s">
        <v>16</v>
      </c>
      <c r="C2641" t="s">
        <v>866</v>
      </c>
      <c r="D2641" t="s">
        <v>117</v>
      </c>
      <c r="E2641" t="s">
        <v>4382</v>
      </c>
      <c r="F2641" s="54">
        <v>41614</v>
      </c>
      <c r="G2641" t="s">
        <v>125</v>
      </c>
      <c r="I2641" t="s">
        <v>6212</v>
      </c>
      <c r="J2641" t="s">
        <v>74</v>
      </c>
      <c r="K2641" t="s">
        <v>6213</v>
      </c>
      <c r="L2641" t="s">
        <v>238</v>
      </c>
      <c r="M2641" t="s">
        <v>76</v>
      </c>
      <c r="N2641" t="s">
        <v>85</v>
      </c>
      <c r="O2641" t="s">
        <v>85</v>
      </c>
      <c r="P2641">
        <v>-17445.658800000001</v>
      </c>
      <c r="Q2641" t="s">
        <v>6214</v>
      </c>
      <c r="R2641" t="s">
        <v>75</v>
      </c>
      <c r="W2641" t="s">
        <v>10729</v>
      </c>
      <c r="X2641" t="s">
        <v>10737</v>
      </c>
    </row>
    <row r="2642" spans="1:24">
      <c r="A2642" t="s">
        <v>5</v>
      </c>
      <c r="B2642" t="s">
        <v>11</v>
      </c>
      <c r="C2642" t="s">
        <v>507</v>
      </c>
      <c r="D2642" t="s">
        <v>117</v>
      </c>
      <c r="E2642" t="s">
        <v>4382</v>
      </c>
      <c r="F2642" s="54">
        <v>41614</v>
      </c>
      <c r="G2642" t="s">
        <v>72</v>
      </c>
      <c r="I2642" t="s">
        <v>6196</v>
      </c>
      <c r="J2642" t="s">
        <v>74</v>
      </c>
      <c r="K2642" t="s">
        <v>6197</v>
      </c>
      <c r="L2642" t="s">
        <v>510</v>
      </c>
      <c r="M2642" t="s">
        <v>511</v>
      </c>
      <c r="N2642" t="s">
        <v>85</v>
      </c>
      <c r="O2642" t="s">
        <v>85</v>
      </c>
      <c r="P2642">
        <v>115367.2015</v>
      </c>
      <c r="Q2642" t="s">
        <v>6198</v>
      </c>
      <c r="R2642" t="s">
        <v>75</v>
      </c>
      <c r="W2642" t="s">
        <v>10729</v>
      </c>
      <c r="X2642" t="s">
        <v>85</v>
      </c>
    </row>
    <row r="2643" spans="1:24">
      <c r="A2643" t="s">
        <v>5</v>
      </c>
      <c r="B2643" t="s">
        <v>16</v>
      </c>
      <c r="C2643" t="s">
        <v>866</v>
      </c>
      <c r="D2643" t="s">
        <v>117</v>
      </c>
      <c r="E2643" t="s">
        <v>4382</v>
      </c>
      <c r="F2643" s="54">
        <v>41614</v>
      </c>
      <c r="G2643" t="s">
        <v>290</v>
      </c>
      <c r="I2643" t="s">
        <v>6218</v>
      </c>
      <c r="J2643" t="s">
        <v>74</v>
      </c>
      <c r="K2643" t="s">
        <v>6216</v>
      </c>
      <c r="L2643" t="s">
        <v>238</v>
      </c>
      <c r="M2643" t="s">
        <v>76</v>
      </c>
      <c r="N2643" t="s">
        <v>85</v>
      </c>
      <c r="O2643" t="s">
        <v>85</v>
      </c>
      <c r="P2643">
        <v>-10430.7297</v>
      </c>
      <c r="Q2643" t="s">
        <v>6217</v>
      </c>
      <c r="R2643" t="s">
        <v>75</v>
      </c>
      <c r="W2643" t="s">
        <v>10729</v>
      </c>
      <c r="X2643" t="s">
        <v>10737</v>
      </c>
    </row>
    <row r="2644" spans="1:24">
      <c r="A2644" t="s">
        <v>5</v>
      </c>
      <c r="B2644" t="s">
        <v>11</v>
      </c>
      <c r="C2644" t="s">
        <v>507</v>
      </c>
      <c r="D2644" t="s">
        <v>117</v>
      </c>
      <c r="E2644" t="s">
        <v>4382</v>
      </c>
      <c r="F2644" s="54">
        <v>41614</v>
      </c>
      <c r="G2644" t="s">
        <v>125</v>
      </c>
      <c r="I2644" t="s">
        <v>6196</v>
      </c>
      <c r="J2644" t="s">
        <v>74</v>
      </c>
      <c r="K2644" t="s">
        <v>6197</v>
      </c>
      <c r="L2644" t="s">
        <v>510</v>
      </c>
      <c r="M2644" t="s">
        <v>511</v>
      </c>
      <c r="N2644" t="s">
        <v>85</v>
      </c>
      <c r="O2644" t="s">
        <v>85</v>
      </c>
      <c r="P2644">
        <v>85.291899999999998</v>
      </c>
      <c r="Q2644" t="s">
        <v>6198</v>
      </c>
      <c r="R2644" t="s">
        <v>75</v>
      </c>
      <c r="W2644" t="s">
        <v>10729</v>
      </c>
      <c r="X2644" t="s">
        <v>85</v>
      </c>
    </row>
    <row r="2645" spans="1:24">
      <c r="A2645" t="s">
        <v>5</v>
      </c>
      <c r="B2645" t="s">
        <v>16</v>
      </c>
      <c r="C2645" t="s">
        <v>866</v>
      </c>
      <c r="D2645" t="s">
        <v>117</v>
      </c>
      <c r="E2645" t="s">
        <v>4382</v>
      </c>
      <c r="F2645" s="54">
        <v>41614</v>
      </c>
      <c r="G2645" t="s">
        <v>290</v>
      </c>
      <c r="I2645" t="s">
        <v>6215</v>
      </c>
      <c r="J2645" t="s">
        <v>74</v>
      </c>
      <c r="K2645" t="s">
        <v>6216</v>
      </c>
      <c r="L2645" t="s">
        <v>238</v>
      </c>
      <c r="M2645" t="s">
        <v>76</v>
      </c>
      <c r="N2645" t="s">
        <v>85</v>
      </c>
      <c r="O2645" t="s">
        <v>85</v>
      </c>
      <c r="P2645">
        <v>9855.2963</v>
      </c>
      <c r="Q2645" t="s">
        <v>6217</v>
      </c>
      <c r="R2645" t="s">
        <v>75</v>
      </c>
      <c r="W2645" t="s">
        <v>10729</v>
      </c>
      <c r="X2645" t="s">
        <v>10737</v>
      </c>
    </row>
    <row r="2646" spans="1:24">
      <c r="A2646" t="s">
        <v>5</v>
      </c>
      <c r="B2646" t="s">
        <v>6</v>
      </c>
      <c r="C2646" t="s">
        <v>6</v>
      </c>
      <c r="D2646" t="s">
        <v>117</v>
      </c>
      <c r="E2646" t="s">
        <v>4382</v>
      </c>
      <c r="F2646" s="54">
        <v>41614</v>
      </c>
      <c r="G2646" t="s">
        <v>72</v>
      </c>
      <c r="I2646" t="s">
        <v>6224</v>
      </c>
      <c r="J2646" t="s">
        <v>74</v>
      </c>
      <c r="K2646" t="s">
        <v>6225</v>
      </c>
      <c r="L2646" t="s">
        <v>2946</v>
      </c>
      <c r="M2646" t="s">
        <v>2947</v>
      </c>
      <c r="N2646" t="s">
        <v>85</v>
      </c>
      <c r="O2646" t="s">
        <v>85</v>
      </c>
      <c r="P2646">
        <v>3599.0529000000001</v>
      </c>
      <c r="Q2646" t="s">
        <v>6226</v>
      </c>
      <c r="R2646" t="s">
        <v>75</v>
      </c>
      <c r="W2646" t="s">
        <v>10729</v>
      </c>
      <c r="X2646" t="s">
        <v>85</v>
      </c>
    </row>
    <row r="2647" spans="1:24">
      <c r="A2647" t="s">
        <v>5</v>
      </c>
      <c r="B2647" t="s">
        <v>17</v>
      </c>
      <c r="C2647" t="s">
        <v>17</v>
      </c>
      <c r="D2647" t="s">
        <v>117</v>
      </c>
      <c r="E2647" t="s">
        <v>4382</v>
      </c>
      <c r="F2647" s="54">
        <v>41614</v>
      </c>
      <c r="G2647" t="s">
        <v>72</v>
      </c>
      <c r="H2647" t="s">
        <v>257</v>
      </c>
      <c r="I2647" t="s">
        <v>6227</v>
      </c>
      <c r="J2647" t="s">
        <v>74</v>
      </c>
      <c r="K2647" t="s">
        <v>6228</v>
      </c>
      <c r="L2647" t="s">
        <v>6229</v>
      </c>
      <c r="M2647" t="s">
        <v>6230</v>
      </c>
      <c r="N2647" t="s">
        <v>85</v>
      </c>
      <c r="O2647" t="s">
        <v>85</v>
      </c>
      <c r="P2647">
        <v>12229.299300000001</v>
      </c>
      <c r="Q2647" t="s">
        <v>6231</v>
      </c>
      <c r="R2647" t="s">
        <v>75</v>
      </c>
      <c r="W2647" t="s">
        <v>10729</v>
      </c>
      <c r="X2647" t="s">
        <v>85</v>
      </c>
    </row>
    <row r="2648" spans="1:24">
      <c r="A2648" t="s">
        <v>5</v>
      </c>
      <c r="B2648" t="s">
        <v>17</v>
      </c>
      <c r="C2648" t="s">
        <v>17</v>
      </c>
      <c r="D2648" t="s">
        <v>117</v>
      </c>
      <c r="E2648" t="s">
        <v>4382</v>
      </c>
      <c r="F2648" s="54">
        <v>41614</v>
      </c>
      <c r="G2648" t="s">
        <v>72</v>
      </c>
      <c r="I2648" t="s">
        <v>6232</v>
      </c>
      <c r="J2648" t="s">
        <v>74</v>
      </c>
      <c r="K2648" t="s">
        <v>6233</v>
      </c>
      <c r="L2648" t="s">
        <v>4557</v>
      </c>
      <c r="M2648" t="s">
        <v>4558</v>
      </c>
      <c r="N2648" t="s">
        <v>85</v>
      </c>
      <c r="O2648" t="s">
        <v>85</v>
      </c>
      <c r="P2648">
        <v>31591.510300000002</v>
      </c>
      <c r="Q2648" t="s">
        <v>6234</v>
      </c>
      <c r="R2648" t="s">
        <v>75</v>
      </c>
      <c r="W2648" t="s">
        <v>10729</v>
      </c>
      <c r="X2648" t="s">
        <v>85</v>
      </c>
    </row>
    <row r="2649" spans="1:24">
      <c r="A2649" t="s">
        <v>5</v>
      </c>
      <c r="B2649" t="s">
        <v>17</v>
      </c>
      <c r="C2649" t="s">
        <v>17</v>
      </c>
      <c r="D2649" t="s">
        <v>117</v>
      </c>
      <c r="E2649" t="s">
        <v>4382</v>
      </c>
      <c r="F2649" s="54">
        <v>41614</v>
      </c>
      <c r="G2649" t="s">
        <v>125</v>
      </c>
      <c r="I2649" t="s">
        <v>6235</v>
      </c>
      <c r="J2649" t="s">
        <v>74</v>
      </c>
      <c r="K2649" t="s">
        <v>3376</v>
      </c>
      <c r="L2649" t="s">
        <v>238</v>
      </c>
      <c r="M2649" t="s">
        <v>76</v>
      </c>
      <c r="N2649" t="s">
        <v>85</v>
      </c>
      <c r="O2649" t="s">
        <v>1004</v>
      </c>
      <c r="P2649">
        <v>-38853.3488</v>
      </c>
      <c r="Q2649" t="s">
        <v>3377</v>
      </c>
      <c r="R2649" t="s">
        <v>75</v>
      </c>
      <c r="W2649" t="s">
        <v>10729</v>
      </c>
      <c r="X2649" t="s">
        <v>10739</v>
      </c>
    </row>
    <row r="2650" spans="1:24">
      <c r="A2650" t="s">
        <v>5</v>
      </c>
      <c r="B2650" t="s">
        <v>17</v>
      </c>
      <c r="C2650" t="s">
        <v>17</v>
      </c>
      <c r="D2650" t="s">
        <v>117</v>
      </c>
      <c r="E2650" t="s">
        <v>4382</v>
      </c>
      <c r="F2650" s="54">
        <v>41614</v>
      </c>
      <c r="G2650" t="s">
        <v>290</v>
      </c>
      <c r="I2650" t="s">
        <v>5943</v>
      </c>
      <c r="J2650" t="s">
        <v>74</v>
      </c>
      <c r="K2650" t="s">
        <v>5944</v>
      </c>
      <c r="L2650" t="s">
        <v>5945</v>
      </c>
      <c r="M2650" t="s">
        <v>5946</v>
      </c>
      <c r="N2650" t="s">
        <v>85</v>
      </c>
      <c r="O2650" t="s">
        <v>85</v>
      </c>
      <c r="P2650">
        <v>-271.26</v>
      </c>
      <c r="Q2650" t="s">
        <v>5947</v>
      </c>
      <c r="R2650" t="s">
        <v>75</v>
      </c>
      <c r="W2650" t="s">
        <v>10729</v>
      </c>
      <c r="X2650" t="s">
        <v>85</v>
      </c>
    </row>
    <row r="2651" spans="1:24">
      <c r="A2651" t="s">
        <v>5</v>
      </c>
      <c r="B2651" t="s">
        <v>17</v>
      </c>
      <c r="C2651" t="s">
        <v>17</v>
      </c>
      <c r="D2651" t="s">
        <v>117</v>
      </c>
      <c r="E2651" t="s">
        <v>4382</v>
      </c>
      <c r="F2651" s="54">
        <v>41614</v>
      </c>
      <c r="G2651" t="s">
        <v>125</v>
      </c>
      <c r="I2651" t="s">
        <v>6236</v>
      </c>
      <c r="J2651" t="s">
        <v>74</v>
      </c>
      <c r="K2651" t="s">
        <v>3376</v>
      </c>
      <c r="L2651" t="s">
        <v>238</v>
      </c>
      <c r="M2651" t="s">
        <v>76</v>
      </c>
      <c r="N2651" t="s">
        <v>85</v>
      </c>
      <c r="O2651" t="s">
        <v>1004</v>
      </c>
      <c r="P2651">
        <v>-4581.8504000000003</v>
      </c>
      <c r="Q2651" t="s">
        <v>3377</v>
      </c>
      <c r="R2651" t="s">
        <v>75</v>
      </c>
      <c r="W2651" t="s">
        <v>10729</v>
      </c>
      <c r="X2651" t="s">
        <v>10739</v>
      </c>
    </row>
    <row r="2652" spans="1:24">
      <c r="A2652" t="s">
        <v>5</v>
      </c>
      <c r="B2652" t="s">
        <v>17</v>
      </c>
      <c r="C2652" t="s">
        <v>17</v>
      </c>
      <c r="D2652" t="s">
        <v>117</v>
      </c>
      <c r="E2652" t="s">
        <v>4382</v>
      </c>
      <c r="F2652" s="54">
        <v>41614</v>
      </c>
      <c r="G2652" t="s">
        <v>125</v>
      </c>
      <c r="I2652" t="s">
        <v>6237</v>
      </c>
      <c r="J2652" t="s">
        <v>74</v>
      </c>
      <c r="K2652" t="s">
        <v>3376</v>
      </c>
      <c r="L2652" t="s">
        <v>238</v>
      </c>
      <c r="M2652" t="s">
        <v>76</v>
      </c>
      <c r="N2652" t="s">
        <v>85</v>
      </c>
      <c r="O2652" t="s">
        <v>1004</v>
      </c>
      <c r="P2652">
        <v>1703.809</v>
      </c>
      <c r="Q2652" t="s">
        <v>3377</v>
      </c>
      <c r="R2652" t="s">
        <v>75</v>
      </c>
      <c r="W2652" t="s">
        <v>10729</v>
      </c>
      <c r="X2652" t="s">
        <v>10739</v>
      </c>
    </row>
    <row r="2653" spans="1:24">
      <c r="A2653" t="s">
        <v>5</v>
      </c>
      <c r="B2653" t="s">
        <v>17</v>
      </c>
      <c r="C2653" t="s">
        <v>17</v>
      </c>
      <c r="D2653" t="s">
        <v>117</v>
      </c>
      <c r="E2653" t="s">
        <v>4382</v>
      </c>
      <c r="F2653" s="54">
        <v>41614</v>
      </c>
      <c r="G2653" t="s">
        <v>72</v>
      </c>
      <c r="I2653" t="s">
        <v>6238</v>
      </c>
      <c r="J2653" t="s">
        <v>74</v>
      </c>
      <c r="K2653" t="s">
        <v>6239</v>
      </c>
      <c r="L2653" t="s">
        <v>4557</v>
      </c>
      <c r="M2653" t="s">
        <v>4558</v>
      </c>
      <c r="N2653" t="s">
        <v>85</v>
      </c>
      <c r="O2653" t="s">
        <v>85</v>
      </c>
      <c r="P2653">
        <v>1599.1975</v>
      </c>
      <c r="Q2653" t="s">
        <v>6240</v>
      </c>
      <c r="R2653" t="s">
        <v>75</v>
      </c>
      <c r="W2653" t="s">
        <v>10729</v>
      </c>
      <c r="X2653" t="s">
        <v>85</v>
      </c>
    </row>
    <row r="2654" spans="1:24">
      <c r="A2654" t="s">
        <v>5</v>
      </c>
      <c r="B2654" t="s">
        <v>17</v>
      </c>
      <c r="C2654" t="s">
        <v>17</v>
      </c>
      <c r="D2654" t="s">
        <v>117</v>
      </c>
      <c r="E2654" t="s">
        <v>4382</v>
      </c>
      <c r="F2654" s="54">
        <v>41614</v>
      </c>
      <c r="G2654" t="s">
        <v>72</v>
      </c>
      <c r="I2654" t="s">
        <v>6235</v>
      </c>
      <c r="J2654" t="s">
        <v>74</v>
      </c>
      <c r="K2654" t="s">
        <v>3376</v>
      </c>
      <c r="L2654" t="s">
        <v>238</v>
      </c>
      <c r="M2654" t="s">
        <v>76</v>
      </c>
      <c r="N2654" t="s">
        <v>85</v>
      </c>
      <c r="O2654" t="s">
        <v>1004</v>
      </c>
      <c r="P2654">
        <v>38853.3488</v>
      </c>
      <c r="Q2654" t="s">
        <v>3377</v>
      </c>
      <c r="R2654" t="s">
        <v>75</v>
      </c>
      <c r="W2654" t="s">
        <v>10729</v>
      </c>
      <c r="X2654" t="s">
        <v>10739</v>
      </c>
    </row>
    <row r="2655" spans="1:24">
      <c r="A2655" t="s">
        <v>5</v>
      </c>
      <c r="B2655" t="s">
        <v>17</v>
      </c>
      <c r="C2655" t="s">
        <v>17</v>
      </c>
      <c r="D2655" t="s">
        <v>117</v>
      </c>
      <c r="E2655" t="s">
        <v>4382</v>
      </c>
      <c r="F2655" s="54">
        <v>41614</v>
      </c>
      <c r="G2655" t="s">
        <v>72</v>
      </c>
      <c r="I2655" t="s">
        <v>6236</v>
      </c>
      <c r="J2655" t="s">
        <v>74</v>
      </c>
      <c r="K2655" t="s">
        <v>3376</v>
      </c>
      <c r="L2655" t="s">
        <v>238</v>
      </c>
      <c r="M2655" t="s">
        <v>76</v>
      </c>
      <c r="N2655" t="s">
        <v>85</v>
      </c>
      <c r="O2655" t="s">
        <v>1004</v>
      </c>
      <c r="P2655">
        <v>4581.8504000000003</v>
      </c>
      <c r="Q2655" t="s">
        <v>3377</v>
      </c>
      <c r="R2655" t="s">
        <v>75</v>
      </c>
      <c r="W2655" t="s">
        <v>10729</v>
      </c>
      <c r="X2655" t="s">
        <v>10739</v>
      </c>
    </row>
    <row r="2656" spans="1:24">
      <c r="A2656" t="s">
        <v>5</v>
      </c>
      <c r="B2656" t="s">
        <v>17</v>
      </c>
      <c r="C2656" t="s">
        <v>17</v>
      </c>
      <c r="D2656" t="s">
        <v>117</v>
      </c>
      <c r="E2656" t="s">
        <v>4382</v>
      </c>
      <c r="F2656" s="54">
        <v>41614</v>
      </c>
      <c r="G2656" t="s">
        <v>72</v>
      </c>
      <c r="H2656" t="s">
        <v>4071</v>
      </c>
      <c r="I2656" t="s">
        <v>6241</v>
      </c>
      <c r="J2656" t="s">
        <v>74</v>
      </c>
      <c r="K2656" t="s">
        <v>6242</v>
      </c>
      <c r="L2656" t="s">
        <v>6243</v>
      </c>
      <c r="M2656" t="s">
        <v>6244</v>
      </c>
      <c r="N2656" t="s">
        <v>85</v>
      </c>
      <c r="O2656" t="s">
        <v>85</v>
      </c>
      <c r="P2656">
        <v>35197.452299999997</v>
      </c>
      <c r="Q2656" t="s">
        <v>6245</v>
      </c>
      <c r="R2656" t="s">
        <v>75</v>
      </c>
      <c r="W2656" t="s">
        <v>10729</v>
      </c>
      <c r="X2656" t="s">
        <v>85</v>
      </c>
    </row>
    <row r="2657" spans="1:24">
      <c r="A2657" t="s">
        <v>5</v>
      </c>
      <c r="B2657" t="s">
        <v>17</v>
      </c>
      <c r="C2657" t="s">
        <v>17</v>
      </c>
      <c r="D2657" t="s">
        <v>117</v>
      </c>
      <c r="E2657" t="s">
        <v>4382</v>
      </c>
      <c r="F2657" s="54">
        <v>41614</v>
      </c>
      <c r="G2657" t="s">
        <v>72</v>
      </c>
      <c r="I2657" t="s">
        <v>6246</v>
      </c>
      <c r="J2657" t="s">
        <v>74</v>
      </c>
      <c r="K2657" t="s">
        <v>3376</v>
      </c>
      <c r="L2657" t="s">
        <v>238</v>
      </c>
      <c r="M2657" t="s">
        <v>76</v>
      </c>
      <c r="N2657" t="s">
        <v>85</v>
      </c>
      <c r="O2657" t="s">
        <v>1004</v>
      </c>
      <c r="P2657">
        <v>8656.4076000000005</v>
      </c>
      <c r="Q2657" t="s">
        <v>3377</v>
      </c>
      <c r="R2657" t="s">
        <v>75</v>
      </c>
      <c r="W2657" t="s">
        <v>10729</v>
      </c>
      <c r="X2657" t="s">
        <v>10739</v>
      </c>
    </row>
    <row r="2658" spans="1:24">
      <c r="A2658" t="s">
        <v>5</v>
      </c>
      <c r="B2658" t="s">
        <v>17</v>
      </c>
      <c r="C2658" t="s">
        <v>17</v>
      </c>
      <c r="D2658" t="s">
        <v>117</v>
      </c>
      <c r="E2658" t="s">
        <v>4382</v>
      </c>
      <c r="F2658" s="54">
        <v>41614</v>
      </c>
      <c r="G2658" t="s">
        <v>125</v>
      </c>
      <c r="I2658" t="s">
        <v>6247</v>
      </c>
      <c r="J2658" t="s">
        <v>74</v>
      </c>
      <c r="K2658" t="s">
        <v>6248</v>
      </c>
      <c r="L2658" t="s">
        <v>1594</v>
      </c>
      <c r="M2658" t="s">
        <v>1595</v>
      </c>
      <c r="N2658" t="s">
        <v>85</v>
      </c>
      <c r="O2658" t="s">
        <v>85</v>
      </c>
      <c r="P2658">
        <v>-264.27</v>
      </c>
      <c r="Q2658" t="s">
        <v>6249</v>
      </c>
      <c r="R2658" t="s">
        <v>75</v>
      </c>
      <c r="W2658" t="s">
        <v>10729</v>
      </c>
      <c r="X2658" t="s">
        <v>85</v>
      </c>
    </row>
    <row r="2659" spans="1:24">
      <c r="A2659" t="s">
        <v>5</v>
      </c>
      <c r="B2659" t="s">
        <v>16</v>
      </c>
      <c r="C2659" t="s">
        <v>6002</v>
      </c>
      <c r="D2659" t="s">
        <v>117</v>
      </c>
      <c r="E2659" t="s">
        <v>4382</v>
      </c>
      <c r="F2659" s="54">
        <v>41614</v>
      </c>
      <c r="G2659" t="s">
        <v>290</v>
      </c>
      <c r="I2659" t="s">
        <v>6250</v>
      </c>
      <c r="J2659" t="s">
        <v>74</v>
      </c>
      <c r="K2659" t="s">
        <v>6251</v>
      </c>
      <c r="L2659" t="s">
        <v>6252</v>
      </c>
      <c r="M2659" t="s">
        <v>6253</v>
      </c>
      <c r="N2659" t="s">
        <v>85</v>
      </c>
      <c r="O2659" t="s">
        <v>85</v>
      </c>
      <c r="P2659">
        <v>-133111.79999999999</v>
      </c>
      <c r="Q2659" t="s">
        <v>6254</v>
      </c>
      <c r="R2659" t="s">
        <v>75</v>
      </c>
      <c r="W2659" t="s">
        <v>10729</v>
      </c>
      <c r="X2659" t="s">
        <v>85</v>
      </c>
    </row>
    <row r="2660" spans="1:24">
      <c r="A2660" t="s">
        <v>5</v>
      </c>
      <c r="B2660" t="s">
        <v>16</v>
      </c>
      <c r="C2660" t="s">
        <v>6002</v>
      </c>
      <c r="D2660" t="s">
        <v>117</v>
      </c>
      <c r="E2660" t="s">
        <v>4382</v>
      </c>
      <c r="F2660" s="54">
        <v>41614</v>
      </c>
      <c r="G2660" t="s">
        <v>125</v>
      </c>
      <c r="I2660" t="s">
        <v>6250</v>
      </c>
      <c r="J2660" t="s">
        <v>74</v>
      </c>
      <c r="K2660" t="s">
        <v>6251</v>
      </c>
      <c r="L2660" t="s">
        <v>6252</v>
      </c>
      <c r="M2660" t="s">
        <v>6253</v>
      </c>
      <c r="N2660" t="s">
        <v>85</v>
      </c>
      <c r="O2660" t="s">
        <v>85</v>
      </c>
      <c r="P2660">
        <v>133111.79999999999</v>
      </c>
      <c r="Q2660" t="s">
        <v>6254</v>
      </c>
      <c r="R2660" t="s">
        <v>75</v>
      </c>
      <c r="W2660" t="s">
        <v>10729</v>
      </c>
      <c r="X2660" t="s">
        <v>85</v>
      </c>
    </row>
    <row r="2661" spans="1:24">
      <c r="A2661" t="s">
        <v>5</v>
      </c>
      <c r="B2661" t="s">
        <v>17</v>
      </c>
      <c r="C2661" t="s">
        <v>17</v>
      </c>
      <c r="D2661" t="s">
        <v>117</v>
      </c>
      <c r="E2661" t="s">
        <v>4382</v>
      </c>
      <c r="F2661" s="54">
        <v>41614</v>
      </c>
      <c r="G2661" t="s">
        <v>125</v>
      </c>
      <c r="I2661" t="s">
        <v>6255</v>
      </c>
      <c r="J2661" t="s">
        <v>74</v>
      </c>
      <c r="K2661" t="s">
        <v>6256</v>
      </c>
      <c r="L2661" t="s">
        <v>1594</v>
      </c>
      <c r="M2661" t="s">
        <v>1595</v>
      </c>
      <c r="N2661" t="s">
        <v>85</v>
      </c>
      <c r="O2661" t="s">
        <v>85</v>
      </c>
      <c r="P2661">
        <v>-264.27</v>
      </c>
      <c r="Q2661" t="s">
        <v>6257</v>
      </c>
      <c r="R2661" t="s">
        <v>75</v>
      </c>
      <c r="W2661" t="s">
        <v>10729</v>
      </c>
      <c r="X2661" t="s">
        <v>85</v>
      </c>
    </row>
    <row r="2662" spans="1:24">
      <c r="A2662" t="s">
        <v>5</v>
      </c>
      <c r="B2662" t="s">
        <v>17</v>
      </c>
      <c r="C2662" t="s">
        <v>17</v>
      </c>
      <c r="D2662" t="s">
        <v>117</v>
      </c>
      <c r="E2662" t="s">
        <v>4382</v>
      </c>
      <c r="F2662" s="54">
        <v>41614</v>
      </c>
      <c r="G2662" t="s">
        <v>72</v>
      </c>
      <c r="I2662" t="s">
        <v>5943</v>
      </c>
      <c r="J2662" t="s">
        <v>74</v>
      </c>
      <c r="K2662" t="s">
        <v>5944</v>
      </c>
      <c r="L2662" t="s">
        <v>5945</v>
      </c>
      <c r="M2662" t="s">
        <v>5946</v>
      </c>
      <c r="N2662" t="s">
        <v>85</v>
      </c>
      <c r="O2662" t="s">
        <v>85</v>
      </c>
      <c r="P2662">
        <v>271.26</v>
      </c>
      <c r="Q2662" t="s">
        <v>5947</v>
      </c>
      <c r="R2662" t="s">
        <v>75</v>
      </c>
      <c r="W2662" t="s">
        <v>10729</v>
      </c>
      <c r="X2662" t="s">
        <v>85</v>
      </c>
    </row>
    <row r="2663" spans="1:24">
      <c r="A2663" t="s">
        <v>5</v>
      </c>
      <c r="B2663" t="s">
        <v>17</v>
      </c>
      <c r="C2663" t="s">
        <v>17</v>
      </c>
      <c r="D2663" t="s">
        <v>117</v>
      </c>
      <c r="E2663" t="s">
        <v>4382</v>
      </c>
      <c r="F2663" s="54">
        <v>41614</v>
      </c>
      <c r="G2663" t="s">
        <v>72</v>
      </c>
      <c r="I2663" t="s">
        <v>6258</v>
      </c>
      <c r="J2663" t="s">
        <v>74</v>
      </c>
      <c r="K2663" t="s">
        <v>6259</v>
      </c>
      <c r="L2663" t="s">
        <v>1594</v>
      </c>
      <c r="M2663" t="s">
        <v>1595</v>
      </c>
      <c r="N2663" t="s">
        <v>85</v>
      </c>
      <c r="O2663" t="s">
        <v>85</v>
      </c>
      <c r="P2663">
        <v>549.66999999999996</v>
      </c>
      <c r="Q2663" t="s">
        <v>6260</v>
      </c>
      <c r="R2663" t="s">
        <v>75</v>
      </c>
      <c r="W2663" t="s">
        <v>10729</v>
      </c>
      <c r="X2663" t="s">
        <v>85</v>
      </c>
    </row>
    <row r="2664" spans="1:24">
      <c r="A2664" t="s">
        <v>5</v>
      </c>
      <c r="B2664" t="s">
        <v>17</v>
      </c>
      <c r="C2664" t="s">
        <v>17</v>
      </c>
      <c r="D2664" t="s">
        <v>117</v>
      </c>
      <c r="E2664" t="s">
        <v>4382</v>
      </c>
      <c r="F2664" s="54">
        <v>41614</v>
      </c>
      <c r="G2664" t="s">
        <v>125</v>
      </c>
      <c r="I2664" t="s">
        <v>6258</v>
      </c>
      <c r="J2664" t="s">
        <v>74</v>
      </c>
      <c r="K2664" t="s">
        <v>6259</v>
      </c>
      <c r="L2664" t="s">
        <v>1594</v>
      </c>
      <c r="M2664" t="s">
        <v>1595</v>
      </c>
      <c r="N2664" t="s">
        <v>85</v>
      </c>
      <c r="O2664" t="s">
        <v>85</v>
      </c>
      <c r="P2664">
        <v>-549.66999999999996</v>
      </c>
      <c r="Q2664" t="s">
        <v>6260</v>
      </c>
      <c r="R2664" t="s">
        <v>75</v>
      </c>
      <c r="W2664" t="s">
        <v>10729</v>
      </c>
      <c r="X2664" t="s">
        <v>85</v>
      </c>
    </row>
    <row r="2665" spans="1:24">
      <c r="A2665" t="s">
        <v>5</v>
      </c>
      <c r="B2665" t="s">
        <v>17</v>
      </c>
      <c r="C2665" t="s">
        <v>17</v>
      </c>
      <c r="D2665" t="s">
        <v>117</v>
      </c>
      <c r="E2665" t="s">
        <v>4382</v>
      </c>
      <c r="F2665" s="54">
        <v>41614</v>
      </c>
      <c r="G2665" t="s">
        <v>72</v>
      </c>
      <c r="I2665" t="s">
        <v>6255</v>
      </c>
      <c r="J2665" t="s">
        <v>74</v>
      </c>
      <c r="K2665" t="s">
        <v>6256</v>
      </c>
      <c r="L2665" t="s">
        <v>1594</v>
      </c>
      <c r="M2665" t="s">
        <v>1595</v>
      </c>
      <c r="N2665" t="s">
        <v>85</v>
      </c>
      <c r="O2665" t="s">
        <v>85</v>
      </c>
      <c r="P2665">
        <v>264.27</v>
      </c>
      <c r="Q2665" t="s">
        <v>6257</v>
      </c>
      <c r="R2665" t="s">
        <v>75</v>
      </c>
      <c r="W2665" t="s">
        <v>10729</v>
      </c>
      <c r="X2665" t="s">
        <v>85</v>
      </c>
    </row>
    <row r="2666" spans="1:24">
      <c r="A2666" t="s">
        <v>5</v>
      </c>
      <c r="B2666" t="s">
        <v>17</v>
      </c>
      <c r="C2666" t="s">
        <v>17</v>
      </c>
      <c r="D2666" t="s">
        <v>117</v>
      </c>
      <c r="E2666" t="s">
        <v>4382</v>
      </c>
      <c r="F2666" s="54">
        <v>41614</v>
      </c>
      <c r="G2666" t="s">
        <v>72</v>
      </c>
      <c r="I2666" t="s">
        <v>6247</v>
      </c>
      <c r="J2666" t="s">
        <v>74</v>
      </c>
      <c r="K2666" t="s">
        <v>6248</v>
      </c>
      <c r="L2666" t="s">
        <v>1594</v>
      </c>
      <c r="M2666" t="s">
        <v>1595</v>
      </c>
      <c r="N2666" t="s">
        <v>85</v>
      </c>
      <c r="O2666" t="s">
        <v>85</v>
      </c>
      <c r="P2666">
        <v>264.27</v>
      </c>
      <c r="Q2666" t="s">
        <v>6249</v>
      </c>
      <c r="R2666" t="s">
        <v>75</v>
      </c>
      <c r="W2666" t="s">
        <v>10729</v>
      </c>
      <c r="X2666" t="s">
        <v>85</v>
      </c>
    </row>
    <row r="2667" spans="1:24">
      <c r="A2667" t="s">
        <v>5</v>
      </c>
      <c r="B2667" t="s">
        <v>6</v>
      </c>
      <c r="C2667" t="s">
        <v>6</v>
      </c>
      <c r="D2667" t="s">
        <v>117</v>
      </c>
      <c r="E2667" t="s">
        <v>4382</v>
      </c>
      <c r="F2667" s="54">
        <v>41614</v>
      </c>
      <c r="G2667" t="s">
        <v>125</v>
      </c>
      <c r="I2667" t="s">
        <v>6261</v>
      </c>
      <c r="J2667" t="s">
        <v>74</v>
      </c>
      <c r="K2667" t="s">
        <v>6262</v>
      </c>
      <c r="L2667" t="s">
        <v>6263</v>
      </c>
      <c r="M2667" t="s">
        <v>6264</v>
      </c>
      <c r="N2667" t="s">
        <v>85</v>
      </c>
      <c r="O2667" t="s">
        <v>85</v>
      </c>
      <c r="P2667">
        <v>-961.22760000000005</v>
      </c>
      <c r="Q2667" t="s">
        <v>6265</v>
      </c>
      <c r="R2667" t="s">
        <v>75</v>
      </c>
      <c r="W2667" t="s">
        <v>10729</v>
      </c>
      <c r="X2667" t="s">
        <v>85</v>
      </c>
    </row>
    <row r="2668" spans="1:24">
      <c r="A2668" t="s">
        <v>5</v>
      </c>
      <c r="B2668" t="s">
        <v>11</v>
      </c>
      <c r="C2668" t="s">
        <v>2129</v>
      </c>
      <c r="D2668" t="s">
        <v>117</v>
      </c>
      <c r="E2668" t="s">
        <v>4382</v>
      </c>
      <c r="F2668" s="54">
        <v>41614</v>
      </c>
      <c r="G2668" t="s">
        <v>290</v>
      </c>
      <c r="I2668" t="s">
        <v>6266</v>
      </c>
      <c r="J2668" t="s">
        <v>74</v>
      </c>
      <c r="K2668" t="s">
        <v>6267</v>
      </c>
      <c r="L2668" t="s">
        <v>6268</v>
      </c>
      <c r="M2668" t="s">
        <v>6269</v>
      </c>
      <c r="N2668" t="s">
        <v>85</v>
      </c>
      <c r="O2668" t="s">
        <v>85</v>
      </c>
      <c r="P2668">
        <v>-17220.36</v>
      </c>
      <c r="Q2668" t="s">
        <v>6270</v>
      </c>
      <c r="R2668" t="s">
        <v>75</v>
      </c>
      <c r="W2668" t="s">
        <v>10729</v>
      </c>
      <c r="X2668" t="s">
        <v>85</v>
      </c>
    </row>
    <row r="2669" spans="1:24">
      <c r="A2669" t="s">
        <v>5</v>
      </c>
      <c r="B2669" t="s">
        <v>11</v>
      </c>
      <c r="C2669" t="s">
        <v>2129</v>
      </c>
      <c r="D2669" t="s">
        <v>117</v>
      </c>
      <c r="E2669" t="s">
        <v>4382</v>
      </c>
      <c r="F2669" s="54">
        <v>41614</v>
      </c>
      <c r="G2669" t="s">
        <v>72</v>
      </c>
      <c r="I2669" t="s">
        <v>6266</v>
      </c>
      <c r="J2669" t="s">
        <v>74</v>
      </c>
      <c r="K2669" t="s">
        <v>6267</v>
      </c>
      <c r="L2669" t="s">
        <v>6268</v>
      </c>
      <c r="M2669" t="s">
        <v>6269</v>
      </c>
      <c r="N2669" t="s">
        <v>85</v>
      </c>
      <c r="O2669" t="s">
        <v>85</v>
      </c>
      <c r="P2669">
        <v>17220.36</v>
      </c>
      <c r="Q2669" t="s">
        <v>6270</v>
      </c>
      <c r="R2669" t="s">
        <v>75</v>
      </c>
      <c r="W2669" t="s">
        <v>10729</v>
      </c>
      <c r="X2669" t="s">
        <v>85</v>
      </c>
    </row>
    <row r="2670" spans="1:24">
      <c r="A2670" t="s">
        <v>5</v>
      </c>
      <c r="B2670" t="s">
        <v>11</v>
      </c>
      <c r="C2670" t="s">
        <v>2129</v>
      </c>
      <c r="D2670" t="s">
        <v>117</v>
      </c>
      <c r="E2670" t="s">
        <v>4382</v>
      </c>
      <c r="F2670" s="54">
        <v>41614</v>
      </c>
      <c r="G2670" t="s">
        <v>290</v>
      </c>
      <c r="I2670" t="s">
        <v>6271</v>
      </c>
      <c r="J2670" t="s">
        <v>74</v>
      </c>
      <c r="K2670" t="s">
        <v>6272</v>
      </c>
      <c r="L2670" t="s">
        <v>238</v>
      </c>
      <c r="M2670" t="s">
        <v>76</v>
      </c>
      <c r="N2670" t="s">
        <v>85</v>
      </c>
      <c r="O2670" t="s">
        <v>85</v>
      </c>
      <c r="P2670">
        <v>-6111</v>
      </c>
      <c r="Q2670" t="s">
        <v>6273</v>
      </c>
      <c r="R2670" t="s">
        <v>75</v>
      </c>
      <c r="W2670" t="s">
        <v>10729</v>
      </c>
      <c r="X2670" t="s">
        <v>10737</v>
      </c>
    </row>
    <row r="2671" spans="1:24">
      <c r="A2671" t="s">
        <v>5</v>
      </c>
      <c r="B2671" t="s">
        <v>11</v>
      </c>
      <c r="C2671" t="s">
        <v>2129</v>
      </c>
      <c r="D2671" t="s">
        <v>117</v>
      </c>
      <c r="E2671" t="s">
        <v>4382</v>
      </c>
      <c r="F2671" s="54">
        <v>41614</v>
      </c>
      <c r="G2671" t="s">
        <v>290</v>
      </c>
      <c r="I2671" t="s">
        <v>6274</v>
      </c>
      <c r="J2671" t="s">
        <v>74</v>
      </c>
      <c r="K2671" t="s">
        <v>6275</v>
      </c>
      <c r="L2671" t="s">
        <v>75</v>
      </c>
      <c r="M2671" t="s">
        <v>122</v>
      </c>
      <c r="N2671" t="s">
        <v>85</v>
      </c>
      <c r="O2671" t="s">
        <v>85</v>
      </c>
      <c r="P2671">
        <v>-160147.20000000001</v>
      </c>
      <c r="Q2671" t="s">
        <v>6276</v>
      </c>
      <c r="R2671" t="s">
        <v>75</v>
      </c>
      <c r="W2671" t="s">
        <v>10729</v>
      </c>
      <c r="X2671" t="s">
        <v>10737</v>
      </c>
    </row>
    <row r="2672" spans="1:24">
      <c r="A2672" t="s">
        <v>5</v>
      </c>
      <c r="B2672" t="s">
        <v>6</v>
      </c>
      <c r="C2672" t="s">
        <v>6</v>
      </c>
      <c r="D2672" t="s">
        <v>117</v>
      </c>
      <c r="E2672" t="s">
        <v>4382</v>
      </c>
      <c r="F2672" s="54">
        <v>41614</v>
      </c>
      <c r="G2672" t="s">
        <v>72</v>
      </c>
      <c r="I2672" t="s">
        <v>6277</v>
      </c>
      <c r="J2672" t="s">
        <v>74</v>
      </c>
      <c r="K2672" t="s">
        <v>6278</v>
      </c>
      <c r="L2672" t="s">
        <v>2946</v>
      </c>
      <c r="M2672" t="s">
        <v>2947</v>
      </c>
      <c r="N2672" t="s">
        <v>85</v>
      </c>
      <c r="O2672" t="s">
        <v>85</v>
      </c>
      <c r="P2672">
        <v>176.2037</v>
      </c>
      <c r="Q2672" t="s">
        <v>6279</v>
      </c>
      <c r="R2672" t="s">
        <v>75</v>
      </c>
      <c r="W2672" t="s">
        <v>10729</v>
      </c>
      <c r="X2672" t="s">
        <v>85</v>
      </c>
    </row>
    <row r="2673" spans="1:24">
      <c r="A2673" t="s">
        <v>5</v>
      </c>
      <c r="B2673" t="s">
        <v>6</v>
      </c>
      <c r="C2673" t="s">
        <v>6</v>
      </c>
      <c r="D2673" t="s">
        <v>117</v>
      </c>
      <c r="E2673" t="s">
        <v>4382</v>
      </c>
      <c r="F2673" s="54">
        <v>41614</v>
      </c>
      <c r="G2673" t="s">
        <v>72</v>
      </c>
      <c r="I2673" t="s">
        <v>6280</v>
      </c>
      <c r="J2673" t="s">
        <v>74</v>
      </c>
      <c r="K2673" t="s">
        <v>6278</v>
      </c>
      <c r="L2673" t="s">
        <v>2946</v>
      </c>
      <c r="M2673" t="s">
        <v>2947</v>
      </c>
      <c r="N2673" t="s">
        <v>85</v>
      </c>
      <c r="O2673" t="s">
        <v>85</v>
      </c>
      <c r="P2673">
        <v>176.2037</v>
      </c>
      <c r="Q2673" t="s">
        <v>6281</v>
      </c>
      <c r="R2673" t="s">
        <v>75</v>
      </c>
      <c r="W2673" t="s">
        <v>10729</v>
      </c>
      <c r="X2673" t="s">
        <v>85</v>
      </c>
    </row>
    <row r="2674" spans="1:24">
      <c r="A2674" t="s">
        <v>5</v>
      </c>
      <c r="B2674" t="s">
        <v>6</v>
      </c>
      <c r="C2674" t="s">
        <v>6</v>
      </c>
      <c r="D2674" t="s">
        <v>117</v>
      </c>
      <c r="E2674" t="s">
        <v>4382</v>
      </c>
      <c r="F2674" s="54">
        <v>41614</v>
      </c>
      <c r="G2674" t="s">
        <v>72</v>
      </c>
      <c r="I2674" t="s">
        <v>6282</v>
      </c>
      <c r="J2674" t="s">
        <v>74</v>
      </c>
      <c r="K2674" t="s">
        <v>6283</v>
      </c>
      <c r="L2674" t="s">
        <v>2946</v>
      </c>
      <c r="M2674" t="s">
        <v>2947</v>
      </c>
      <c r="N2674" t="s">
        <v>85</v>
      </c>
      <c r="O2674" t="s">
        <v>85</v>
      </c>
      <c r="P2674">
        <v>176.2037</v>
      </c>
      <c r="Q2674" t="s">
        <v>6284</v>
      </c>
      <c r="R2674" t="s">
        <v>75</v>
      </c>
      <c r="W2674" t="s">
        <v>10729</v>
      </c>
      <c r="X2674" t="s">
        <v>85</v>
      </c>
    </row>
    <row r="2675" spans="1:24">
      <c r="A2675" t="s">
        <v>5</v>
      </c>
      <c r="B2675" t="s">
        <v>6</v>
      </c>
      <c r="C2675" t="s">
        <v>6</v>
      </c>
      <c r="D2675" t="s">
        <v>117</v>
      </c>
      <c r="E2675" t="s">
        <v>4382</v>
      </c>
      <c r="F2675" s="54">
        <v>41614</v>
      </c>
      <c r="G2675" t="s">
        <v>72</v>
      </c>
      <c r="I2675" t="s">
        <v>6285</v>
      </c>
      <c r="J2675" t="s">
        <v>74</v>
      </c>
      <c r="K2675" t="s">
        <v>6286</v>
      </c>
      <c r="L2675" t="s">
        <v>2946</v>
      </c>
      <c r="M2675" t="s">
        <v>2947</v>
      </c>
      <c r="N2675" t="s">
        <v>85</v>
      </c>
      <c r="O2675" t="s">
        <v>85</v>
      </c>
      <c r="P2675">
        <v>1349.6449</v>
      </c>
      <c r="Q2675" t="s">
        <v>6287</v>
      </c>
      <c r="R2675" t="s">
        <v>75</v>
      </c>
      <c r="W2675" t="s">
        <v>10729</v>
      </c>
      <c r="X2675" t="s">
        <v>85</v>
      </c>
    </row>
    <row r="2676" spans="1:24">
      <c r="A2676" t="s">
        <v>5</v>
      </c>
      <c r="B2676" t="s">
        <v>6</v>
      </c>
      <c r="C2676" t="s">
        <v>6</v>
      </c>
      <c r="D2676" t="s">
        <v>117</v>
      </c>
      <c r="E2676" t="s">
        <v>4382</v>
      </c>
      <c r="F2676" s="54">
        <v>41614</v>
      </c>
      <c r="G2676" t="s">
        <v>72</v>
      </c>
      <c r="I2676" t="s">
        <v>6288</v>
      </c>
      <c r="J2676" t="s">
        <v>74</v>
      </c>
      <c r="K2676" t="s">
        <v>6289</v>
      </c>
      <c r="L2676" t="s">
        <v>478</v>
      </c>
      <c r="M2676" t="s">
        <v>479</v>
      </c>
      <c r="N2676" t="s">
        <v>85</v>
      </c>
      <c r="O2676" t="s">
        <v>85</v>
      </c>
      <c r="P2676">
        <v>7849.2502999999997</v>
      </c>
      <c r="Q2676" t="s">
        <v>6290</v>
      </c>
      <c r="R2676" t="s">
        <v>75</v>
      </c>
      <c r="W2676" t="s">
        <v>10729</v>
      </c>
      <c r="X2676" t="s">
        <v>85</v>
      </c>
    </row>
    <row r="2677" spans="1:24">
      <c r="A2677" t="s">
        <v>5</v>
      </c>
      <c r="B2677" t="s">
        <v>6</v>
      </c>
      <c r="C2677" t="s">
        <v>6</v>
      </c>
      <c r="D2677" t="s">
        <v>117</v>
      </c>
      <c r="E2677" t="s">
        <v>4382</v>
      </c>
      <c r="F2677" s="54">
        <v>41614</v>
      </c>
      <c r="G2677" t="s">
        <v>72</v>
      </c>
      <c r="I2677" t="s">
        <v>6261</v>
      </c>
      <c r="J2677" t="s">
        <v>74</v>
      </c>
      <c r="K2677" t="s">
        <v>6262</v>
      </c>
      <c r="L2677" t="s">
        <v>6263</v>
      </c>
      <c r="M2677" t="s">
        <v>6264</v>
      </c>
      <c r="N2677" t="s">
        <v>85</v>
      </c>
      <c r="O2677" t="s">
        <v>85</v>
      </c>
      <c r="P2677">
        <v>961.22760000000005</v>
      </c>
      <c r="Q2677" t="s">
        <v>6265</v>
      </c>
      <c r="R2677" t="s">
        <v>75</v>
      </c>
      <c r="W2677" t="s">
        <v>10729</v>
      </c>
      <c r="X2677" t="s">
        <v>85</v>
      </c>
    </row>
    <row r="2678" spans="1:24">
      <c r="A2678" t="s">
        <v>5</v>
      </c>
      <c r="B2678" t="s">
        <v>17</v>
      </c>
      <c r="C2678" t="s">
        <v>17</v>
      </c>
      <c r="D2678" t="s">
        <v>117</v>
      </c>
      <c r="E2678" t="s">
        <v>4382</v>
      </c>
      <c r="F2678" s="54">
        <v>41614</v>
      </c>
      <c r="G2678" t="s">
        <v>5650</v>
      </c>
      <c r="I2678" t="s">
        <v>6237</v>
      </c>
      <c r="J2678" t="s">
        <v>74</v>
      </c>
      <c r="K2678" t="s">
        <v>3376</v>
      </c>
      <c r="L2678" t="s">
        <v>238</v>
      </c>
      <c r="M2678" t="s">
        <v>76</v>
      </c>
      <c r="N2678" t="s">
        <v>85</v>
      </c>
      <c r="O2678" t="s">
        <v>1004</v>
      </c>
      <c r="P2678">
        <v>-1703.809</v>
      </c>
      <c r="Q2678" t="s">
        <v>3377</v>
      </c>
      <c r="R2678" t="s">
        <v>75</v>
      </c>
      <c r="W2678" t="s">
        <v>10729</v>
      </c>
      <c r="X2678" t="s">
        <v>10739</v>
      </c>
    </row>
    <row r="2679" spans="1:24">
      <c r="A2679" t="s">
        <v>5</v>
      </c>
      <c r="B2679" t="s">
        <v>17</v>
      </c>
      <c r="C2679" t="s">
        <v>17</v>
      </c>
      <c r="D2679" t="s">
        <v>117</v>
      </c>
      <c r="E2679" t="s">
        <v>4382</v>
      </c>
      <c r="F2679" s="54">
        <v>41614</v>
      </c>
      <c r="G2679" t="s">
        <v>5669</v>
      </c>
      <c r="H2679" t="s">
        <v>4071</v>
      </c>
      <c r="I2679" t="s">
        <v>6241</v>
      </c>
      <c r="J2679" t="s">
        <v>74</v>
      </c>
      <c r="K2679" t="s">
        <v>6242</v>
      </c>
      <c r="L2679" t="s">
        <v>6243</v>
      </c>
      <c r="M2679" t="s">
        <v>6244</v>
      </c>
      <c r="N2679" t="s">
        <v>85</v>
      </c>
      <c r="O2679" t="s">
        <v>85</v>
      </c>
      <c r="P2679">
        <v>-29636.9427</v>
      </c>
      <c r="Q2679" t="s">
        <v>6245</v>
      </c>
      <c r="R2679" t="s">
        <v>75</v>
      </c>
      <c r="W2679" t="s">
        <v>10729</v>
      </c>
      <c r="X2679" t="s">
        <v>85</v>
      </c>
    </row>
    <row r="2680" spans="1:24">
      <c r="A2680" t="s">
        <v>5</v>
      </c>
      <c r="B2680" t="s">
        <v>11</v>
      </c>
      <c r="C2680" t="s">
        <v>2129</v>
      </c>
      <c r="D2680" t="s">
        <v>117</v>
      </c>
      <c r="E2680" t="s">
        <v>4382</v>
      </c>
      <c r="F2680" s="54">
        <v>41614</v>
      </c>
      <c r="G2680" t="s">
        <v>72</v>
      </c>
      <c r="I2680" t="s">
        <v>6274</v>
      </c>
      <c r="J2680" t="s">
        <v>74</v>
      </c>
      <c r="K2680" t="s">
        <v>6275</v>
      </c>
      <c r="L2680" t="s">
        <v>75</v>
      </c>
      <c r="M2680" t="s">
        <v>122</v>
      </c>
      <c r="N2680" t="s">
        <v>85</v>
      </c>
      <c r="O2680" t="s">
        <v>85</v>
      </c>
      <c r="P2680">
        <v>160147.20000000001</v>
      </c>
      <c r="Q2680" t="s">
        <v>6276</v>
      </c>
      <c r="R2680" t="s">
        <v>75</v>
      </c>
      <c r="W2680" t="s">
        <v>10729</v>
      </c>
      <c r="X2680" t="s">
        <v>10737</v>
      </c>
    </row>
    <row r="2681" spans="1:24">
      <c r="A2681" t="s">
        <v>5</v>
      </c>
      <c r="B2681" t="s">
        <v>17</v>
      </c>
      <c r="C2681" t="s">
        <v>17</v>
      </c>
      <c r="D2681" t="s">
        <v>117</v>
      </c>
      <c r="E2681" t="s">
        <v>4382</v>
      </c>
      <c r="F2681" s="54">
        <v>41614</v>
      </c>
      <c r="G2681" t="s">
        <v>290</v>
      </c>
      <c r="H2681" t="s">
        <v>4071</v>
      </c>
      <c r="I2681" t="s">
        <v>6241</v>
      </c>
      <c r="J2681" t="s">
        <v>74</v>
      </c>
      <c r="K2681" t="s">
        <v>6242</v>
      </c>
      <c r="L2681" t="s">
        <v>6243</v>
      </c>
      <c r="M2681" t="s">
        <v>6244</v>
      </c>
      <c r="N2681" t="s">
        <v>85</v>
      </c>
      <c r="O2681" t="s">
        <v>85</v>
      </c>
      <c r="P2681">
        <v>-5560.5096000000003</v>
      </c>
      <c r="Q2681" t="s">
        <v>6245</v>
      </c>
      <c r="R2681" t="s">
        <v>75</v>
      </c>
      <c r="W2681" t="s">
        <v>10729</v>
      </c>
      <c r="X2681" t="s">
        <v>85</v>
      </c>
    </row>
    <row r="2682" spans="1:24">
      <c r="A2682" t="s">
        <v>5</v>
      </c>
      <c r="B2682" t="s">
        <v>11</v>
      </c>
      <c r="C2682" t="s">
        <v>2129</v>
      </c>
      <c r="D2682" t="s">
        <v>117</v>
      </c>
      <c r="E2682" t="s">
        <v>4382</v>
      </c>
      <c r="F2682" s="54">
        <v>41614</v>
      </c>
      <c r="G2682" t="s">
        <v>72</v>
      </c>
      <c r="I2682" t="s">
        <v>6271</v>
      </c>
      <c r="J2682" t="s">
        <v>74</v>
      </c>
      <c r="K2682" t="s">
        <v>6272</v>
      </c>
      <c r="L2682" t="s">
        <v>238</v>
      </c>
      <c r="M2682" t="s">
        <v>76</v>
      </c>
      <c r="N2682" t="s">
        <v>85</v>
      </c>
      <c r="O2682" t="s">
        <v>85</v>
      </c>
      <c r="P2682">
        <v>6111</v>
      </c>
      <c r="Q2682" t="s">
        <v>6273</v>
      </c>
      <c r="R2682" t="s">
        <v>75</v>
      </c>
      <c r="W2682" t="s">
        <v>10729</v>
      </c>
      <c r="X2682" t="s">
        <v>10737</v>
      </c>
    </row>
    <row r="2683" spans="1:24">
      <c r="A2683" t="s">
        <v>5</v>
      </c>
      <c r="B2683" t="s">
        <v>17</v>
      </c>
      <c r="C2683" t="s">
        <v>17</v>
      </c>
      <c r="D2683" t="s">
        <v>117</v>
      </c>
      <c r="E2683" t="s">
        <v>4382</v>
      </c>
      <c r="F2683" s="54">
        <v>41614</v>
      </c>
      <c r="G2683" t="s">
        <v>290</v>
      </c>
      <c r="I2683" t="s">
        <v>6246</v>
      </c>
      <c r="J2683" t="s">
        <v>74</v>
      </c>
      <c r="K2683" t="s">
        <v>3376</v>
      </c>
      <c r="L2683" t="s">
        <v>238</v>
      </c>
      <c r="M2683" t="s">
        <v>76</v>
      </c>
      <c r="N2683" t="s">
        <v>85</v>
      </c>
      <c r="O2683" t="s">
        <v>1004</v>
      </c>
      <c r="P2683">
        <v>-8656.4076000000005</v>
      </c>
      <c r="Q2683" t="s">
        <v>3377</v>
      </c>
      <c r="R2683" t="s">
        <v>75</v>
      </c>
      <c r="W2683" t="s">
        <v>10729</v>
      </c>
      <c r="X2683" t="s">
        <v>10739</v>
      </c>
    </row>
    <row r="2684" spans="1:24">
      <c r="A2684" t="s">
        <v>5</v>
      </c>
      <c r="B2684" t="s">
        <v>17</v>
      </c>
      <c r="C2684" t="s">
        <v>17</v>
      </c>
      <c r="D2684" t="s">
        <v>117</v>
      </c>
      <c r="E2684" t="s">
        <v>4382</v>
      </c>
      <c r="F2684" s="54">
        <v>41614</v>
      </c>
      <c r="G2684" t="s">
        <v>290</v>
      </c>
      <c r="H2684" t="s">
        <v>257</v>
      </c>
      <c r="I2684" t="s">
        <v>6227</v>
      </c>
      <c r="J2684" t="s">
        <v>74</v>
      </c>
      <c r="K2684" t="s">
        <v>6228</v>
      </c>
      <c r="L2684" t="s">
        <v>6229</v>
      </c>
      <c r="M2684" t="s">
        <v>6230</v>
      </c>
      <c r="N2684" t="s">
        <v>85</v>
      </c>
      <c r="O2684" t="s">
        <v>85</v>
      </c>
      <c r="P2684">
        <v>-12229.299300000001</v>
      </c>
      <c r="Q2684" t="s">
        <v>6231</v>
      </c>
      <c r="R2684" t="s">
        <v>75</v>
      </c>
      <c r="W2684" t="s">
        <v>10729</v>
      </c>
      <c r="X2684" t="s">
        <v>85</v>
      </c>
    </row>
    <row r="2685" spans="1:24">
      <c r="A2685" t="s">
        <v>5</v>
      </c>
      <c r="B2685" t="s">
        <v>17</v>
      </c>
      <c r="C2685" t="s">
        <v>17</v>
      </c>
      <c r="D2685" t="s">
        <v>117</v>
      </c>
      <c r="E2685" t="s">
        <v>4382</v>
      </c>
      <c r="F2685" s="54">
        <v>41614</v>
      </c>
      <c r="G2685" t="s">
        <v>290</v>
      </c>
      <c r="I2685" t="s">
        <v>6238</v>
      </c>
      <c r="J2685" t="s">
        <v>74</v>
      </c>
      <c r="K2685" t="s">
        <v>6239</v>
      </c>
      <c r="L2685" t="s">
        <v>4557</v>
      </c>
      <c r="M2685" t="s">
        <v>4558</v>
      </c>
      <c r="N2685" t="s">
        <v>85</v>
      </c>
      <c r="O2685" t="s">
        <v>85</v>
      </c>
      <c r="P2685">
        <v>-1599.1975</v>
      </c>
      <c r="Q2685" t="s">
        <v>6240</v>
      </c>
      <c r="R2685" t="s">
        <v>75</v>
      </c>
      <c r="W2685" t="s">
        <v>10729</v>
      </c>
      <c r="X2685" t="s">
        <v>85</v>
      </c>
    </row>
    <row r="2686" spans="1:24">
      <c r="A2686" t="s">
        <v>5</v>
      </c>
      <c r="B2686" t="s">
        <v>17</v>
      </c>
      <c r="C2686" t="s">
        <v>17</v>
      </c>
      <c r="D2686" t="s">
        <v>117</v>
      </c>
      <c r="E2686" t="s">
        <v>4382</v>
      </c>
      <c r="F2686" s="54">
        <v>41614</v>
      </c>
      <c r="G2686" t="s">
        <v>290</v>
      </c>
      <c r="I2686" t="s">
        <v>6232</v>
      </c>
      <c r="J2686" t="s">
        <v>74</v>
      </c>
      <c r="K2686" t="s">
        <v>6233</v>
      </c>
      <c r="L2686" t="s">
        <v>4557</v>
      </c>
      <c r="M2686" t="s">
        <v>4558</v>
      </c>
      <c r="N2686" t="s">
        <v>85</v>
      </c>
      <c r="O2686" t="s">
        <v>85</v>
      </c>
      <c r="P2686">
        <v>-31591.510300000002</v>
      </c>
      <c r="Q2686" t="s">
        <v>6234</v>
      </c>
      <c r="R2686" t="s">
        <v>75</v>
      </c>
      <c r="W2686" t="s">
        <v>10729</v>
      </c>
      <c r="X2686" t="s">
        <v>85</v>
      </c>
    </row>
    <row r="2687" spans="1:24">
      <c r="A2687" t="s">
        <v>3</v>
      </c>
      <c r="B2687" t="s">
        <v>8</v>
      </c>
      <c r="C2687" t="s">
        <v>78</v>
      </c>
      <c r="D2687" t="s">
        <v>117</v>
      </c>
      <c r="E2687" t="s">
        <v>4382</v>
      </c>
      <c r="F2687" s="54">
        <v>41626</v>
      </c>
      <c r="G2687" t="s">
        <v>119</v>
      </c>
      <c r="I2687" t="s">
        <v>6291</v>
      </c>
      <c r="J2687" t="s">
        <v>73</v>
      </c>
      <c r="K2687" t="s">
        <v>6292</v>
      </c>
      <c r="L2687" t="s">
        <v>110</v>
      </c>
      <c r="M2687" t="s">
        <v>111</v>
      </c>
      <c r="N2687" t="s">
        <v>85</v>
      </c>
      <c r="O2687" t="s">
        <v>85</v>
      </c>
      <c r="P2687">
        <v>51421.771000000001</v>
      </c>
      <c r="Q2687" t="s">
        <v>6293</v>
      </c>
      <c r="R2687" t="s">
        <v>75</v>
      </c>
      <c r="W2687" t="s">
        <v>10729</v>
      </c>
      <c r="X2687" t="s">
        <v>85</v>
      </c>
    </row>
    <row r="2688" spans="1:24">
      <c r="A2688" t="s">
        <v>3</v>
      </c>
      <c r="B2688" t="s">
        <v>8</v>
      </c>
      <c r="C2688" t="s">
        <v>78</v>
      </c>
      <c r="D2688" t="s">
        <v>117</v>
      </c>
      <c r="E2688" t="s">
        <v>4382</v>
      </c>
      <c r="F2688" s="54">
        <v>41626</v>
      </c>
      <c r="G2688" t="s">
        <v>72</v>
      </c>
      <c r="I2688" t="s">
        <v>6294</v>
      </c>
      <c r="J2688" t="s">
        <v>73</v>
      </c>
      <c r="K2688" t="s">
        <v>6295</v>
      </c>
      <c r="L2688" t="s">
        <v>110</v>
      </c>
      <c r="M2688" t="s">
        <v>111</v>
      </c>
      <c r="N2688" t="s">
        <v>85</v>
      </c>
      <c r="O2688" t="s">
        <v>85</v>
      </c>
      <c r="P2688">
        <v>40427.419699999999</v>
      </c>
      <c r="Q2688" t="s">
        <v>6296</v>
      </c>
      <c r="R2688" t="s">
        <v>75</v>
      </c>
      <c r="W2688" t="s">
        <v>10729</v>
      </c>
      <c r="X2688" t="s">
        <v>85</v>
      </c>
    </row>
    <row r="2689" spans="1:24">
      <c r="A2689" t="s">
        <v>3</v>
      </c>
      <c r="B2689" t="s">
        <v>113</v>
      </c>
      <c r="C2689" t="s">
        <v>3158</v>
      </c>
      <c r="D2689" t="s">
        <v>117</v>
      </c>
      <c r="E2689" t="s">
        <v>4382</v>
      </c>
      <c r="F2689" s="54">
        <v>41626</v>
      </c>
      <c r="G2689" t="s">
        <v>72</v>
      </c>
      <c r="I2689" t="s">
        <v>6297</v>
      </c>
      <c r="J2689" t="s">
        <v>73</v>
      </c>
      <c r="K2689" t="s">
        <v>6298</v>
      </c>
      <c r="L2689" t="s">
        <v>3240</v>
      </c>
      <c r="M2689" t="s">
        <v>3241</v>
      </c>
      <c r="N2689" t="s">
        <v>85</v>
      </c>
      <c r="O2689" t="s">
        <v>85</v>
      </c>
      <c r="P2689">
        <v>12687.1</v>
      </c>
      <c r="Q2689" t="s">
        <v>6299</v>
      </c>
      <c r="R2689" t="s">
        <v>75</v>
      </c>
      <c r="W2689" t="s">
        <v>10729</v>
      </c>
      <c r="X2689" t="s">
        <v>85</v>
      </c>
    </row>
    <row r="2690" spans="1:24">
      <c r="A2690" t="s">
        <v>9</v>
      </c>
      <c r="B2690" t="s">
        <v>14</v>
      </c>
      <c r="C2690" t="s">
        <v>14</v>
      </c>
      <c r="D2690" t="s">
        <v>117</v>
      </c>
      <c r="E2690" t="s">
        <v>4382</v>
      </c>
      <c r="F2690" s="54">
        <v>41627</v>
      </c>
      <c r="G2690" t="s">
        <v>119</v>
      </c>
      <c r="I2690" t="s">
        <v>6300</v>
      </c>
      <c r="J2690" t="s">
        <v>132</v>
      </c>
      <c r="K2690" t="s">
        <v>6301</v>
      </c>
      <c r="L2690" t="s">
        <v>75</v>
      </c>
      <c r="M2690" t="s">
        <v>122</v>
      </c>
      <c r="N2690" t="s">
        <v>85</v>
      </c>
      <c r="O2690" t="s">
        <v>85</v>
      </c>
      <c r="P2690">
        <v>177057</v>
      </c>
      <c r="Q2690" t="s">
        <v>6302</v>
      </c>
      <c r="R2690" t="s">
        <v>75</v>
      </c>
      <c r="W2690" t="s">
        <v>10730</v>
      </c>
      <c r="X2690" t="s">
        <v>10737</v>
      </c>
    </row>
    <row r="2691" spans="1:24">
      <c r="A2691" t="s">
        <v>3</v>
      </c>
      <c r="B2691" t="s">
        <v>8</v>
      </c>
      <c r="C2691" t="s">
        <v>78</v>
      </c>
      <c r="D2691" t="s">
        <v>117</v>
      </c>
      <c r="E2691" t="s">
        <v>4382</v>
      </c>
      <c r="F2691" s="54">
        <v>41626</v>
      </c>
      <c r="G2691" t="s">
        <v>72</v>
      </c>
      <c r="I2691" t="s">
        <v>6303</v>
      </c>
      <c r="J2691" t="s">
        <v>73</v>
      </c>
      <c r="K2691" t="s">
        <v>6304</v>
      </c>
      <c r="L2691" t="s">
        <v>110</v>
      </c>
      <c r="M2691" t="s">
        <v>111</v>
      </c>
      <c r="N2691" t="s">
        <v>85</v>
      </c>
      <c r="O2691" t="s">
        <v>85</v>
      </c>
      <c r="P2691">
        <v>2904.8</v>
      </c>
      <c r="Q2691" t="s">
        <v>6305</v>
      </c>
      <c r="R2691" t="s">
        <v>75</v>
      </c>
      <c r="W2691" t="s">
        <v>10729</v>
      </c>
      <c r="X2691" t="s">
        <v>85</v>
      </c>
    </row>
    <row r="2692" spans="1:24">
      <c r="A2692" t="s">
        <v>9</v>
      </c>
      <c r="B2692" t="s">
        <v>10</v>
      </c>
      <c r="C2692" t="s">
        <v>3326</v>
      </c>
      <c r="D2692" t="s">
        <v>117</v>
      </c>
      <c r="E2692" t="s">
        <v>4382</v>
      </c>
      <c r="F2692" s="54">
        <v>41626</v>
      </c>
      <c r="G2692" t="s">
        <v>72</v>
      </c>
      <c r="I2692" t="s">
        <v>6306</v>
      </c>
      <c r="J2692" t="s">
        <v>132</v>
      </c>
      <c r="K2692" t="s">
        <v>6307</v>
      </c>
      <c r="L2692" t="s">
        <v>6308</v>
      </c>
      <c r="M2692" t="s">
        <v>6309</v>
      </c>
      <c r="N2692" t="s">
        <v>85</v>
      </c>
      <c r="O2692" t="s">
        <v>85</v>
      </c>
      <c r="P2692">
        <v>4567.3599999999997</v>
      </c>
      <c r="Q2692" t="s">
        <v>6310</v>
      </c>
      <c r="R2692" t="s">
        <v>75</v>
      </c>
      <c r="W2692" t="s">
        <v>10729</v>
      </c>
      <c r="X2692" t="s">
        <v>85</v>
      </c>
    </row>
    <row r="2693" spans="1:24">
      <c r="A2693" t="s">
        <v>3</v>
      </c>
      <c r="B2693" t="s">
        <v>8</v>
      </c>
      <c r="C2693" t="s">
        <v>78</v>
      </c>
      <c r="D2693" t="s">
        <v>117</v>
      </c>
      <c r="E2693" t="s">
        <v>4382</v>
      </c>
      <c r="F2693" s="54">
        <v>41626</v>
      </c>
      <c r="G2693" t="s">
        <v>72</v>
      </c>
      <c r="I2693" t="s">
        <v>6291</v>
      </c>
      <c r="J2693" t="s">
        <v>73</v>
      </c>
      <c r="K2693" t="s">
        <v>6292</v>
      </c>
      <c r="L2693" t="s">
        <v>110</v>
      </c>
      <c r="M2693" t="s">
        <v>111</v>
      </c>
      <c r="N2693" t="s">
        <v>85</v>
      </c>
      <c r="O2693" t="s">
        <v>85</v>
      </c>
      <c r="P2693">
        <v>18966.935600000001</v>
      </c>
      <c r="Q2693" t="s">
        <v>6293</v>
      </c>
      <c r="R2693" t="s">
        <v>75</v>
      </c>
      <c r="W2693" t="s">
        <v>10729</v>
      </c>
      <c r="X2693" t="s">
        <v>85</v>
      </c>
    </row>
    <row r="2694" spans="1:24">
      <c r="A2694" t="s">
        <v>3</v>
      </c>
      <c r="B2694" t="s">
        <v>8</v>
      </c>
      <c r="C2694" t="s">
        <v>392</v>
      </c>
      <c r="D2694" t="s">
        <v>117</v>
      </c>
      <c r="E2694" t="s">
        <v>4382</v>
      </c>
      <c r="F2694" s="54">
        <v>41626</v>
      </c>
      <c r="G2694" t="s">
        <v>72</v>
      </c>
      <c r="I2694" t="s">
        <v>6311</v>
      </c>
      <c r="J2694" t="s">
        <v>73</v>
      </c>
      <c r="K2694" t="s">
        <v>6312</v>
      </c>
      <c r="L2694" t="s">
        <v>238</v>
      </c>
      <c r="M2694" t="s">
        <v>76</v>
      </c>
      <c r="N2694" t="s">
        <v>85</v>
      </c>
      <c r="O2694" t="s">
        <v>85</v>
      </c>
      <c r="P2694">
        <v>235713</v>
      </c>
      <c r="Q2694" t="s">
        <v>6313</v>
      </c>
      <c r="R2694" t="s">
        <v>75</v>
      </c>
      <c r="W2694" t="s">
        <v>10730</v>
      </c>
      <c r="X2694" t="s">
        <v>10737</v>
      </c>
    </row>
    <row r="2695" spans="1:24">
      <c r="A2695" t="s">
        <v>3</v>
      </c>
      <c r="B2695" t="s">
        <v>113</v>
      </c>
      <c r="C2695" t="s">
        <v>4640</v>
      </c>
      <c r="D2695" t="s">
        <v>117</v>
      </c>
      <c r="E2695" t="s">
        <v>4382</v>
      </c>
      <c r="F2695" s="54">
        <v>41626</v>
      </c>
      <c r="G2695" t="s">
        <v>290</v>
      </c>
      <c r="I2695" t="s">
        <v>6314</v>
      </c>
      <c r="J2695" t="s">
        <v>73</v>
      </c>
      <c r="K2695" t="s">
        <v>6315</v>
      </c>
      <c r="L2695" t="s">
        <v>6316</v>
      </c>
      <c r="M2695" t="s">
        <v>6317</v>
      </c>
      <c r="N2695" t="s">
        <v>85</v>
      </c>
      <c r="O2695" t="s">
        <v>85</v>
      </c>
      <c r="P2695">
        <v>136154.97</v>
      </c>
      <c r="Q2695" t="s">
        <v>6318</v>
      </c>
      <c r="R2695" t="s">
        <v>75</v>
      </c>
      <c r="W2695" t="s">
        <v>10731</v>
      </c>
      <c r="X2695" t="s">
        <v>85</v>
      </c>
    </row>
    <row r="2696" spans="1:24">
      <c r="A2696" t="s">
        <v>3</v>
      </c>
      <c r="B2696" t="s">
        <v>113</v>
      </c>
      <c r="C2696" t="s">
        <v>4640</v>
      </c>
      <c r="D2696" t="s">
        <v>117</v>
      </c>
      <c r="E2696" t="s">
        <v>4382</v>
      </c>
      <c r="F2696" s="54">
        <v>41626</v>
      </c>
      <c r="G2696" t="s">
        <v>5650</v>
      </c>
      <c r="I2696" t="s">
        <v>6314</v>
      </c>
      <c r="J2696" t="s">
        <v>73</v>
      </c>
      <c r="K2696" t="s">
        <v>6315</v>
      </c>
      <c r="L2696" t="s">
        <v>6316</v>
      </c>
      <c r="M2696" t="s">
        <v>6317</v>
      </c>
      <c r="N2696" t="s">
        <v>85</v>
      </c>
      <c r="O2696" t="s">
        <v>85</v>
      </c>
      <c r="P2696">
        <v>47603.5</v>
      </c>
      <c r="Q2696" t="s">
        <v>6318</v>
      </c>
      <c r="R2696" t="s">
        <v>75</v>
      </c>
      <c r="W2696" t="s">
        <v>10731</v>
      </c>
      <c r="X2696" t="s">
        <v>85</v>
      </c>
    </row>
    <row r="2697" spans="1:24">
      <c r="A2697" t="s">
        <v>3</v>
      </c>
      <c r="B2697" t="s">
        <v>4</v>
      </c>
      <c r="C2697" t="s">
        <v>4</v>
      </c>
      <c r="D2697" t="s">
        <v>117</v>
      </c>
      <c r="E2697" t="s">
        <v>4382</v>
      </c>
      <c r="F2697" s="54">
        <v>41638</v>
      </c>
      <c r="G2697" t="s">
        <v>119</v>
      </c>
      <c r="I2697" t="s">
        <v>6319</v>
      </c>
      <c r="J2697" t="s">
        <v>73</v>
      </c>
      <c r="K2697" t="s">
        <v>6320</v>
      </c>
      <c r="L2697" t="s">
        <v>75</v>
      </c>
      <c r="M2697" t="s">
        <v>122</v>
      </c>
      <c r="N2697" t="s">
        <v>85</v>
      </c>
      <c r="O2697" t="s">
        <v>85</v>
      </c>
      <c r="P2697">
        <v>409630.4241</v>
      </c>
      <c r="Q2697" t="s">
        <v>6321</v>
      </c>
      <c r="R2697" t="s">
        <v>75</v>
      </c>
      <c r="W2697" t="s">
        <v>10731</v>
      </c>
      <c r="X2697" t="s">
        <v>10737</v>
      </c>
    </row>
    <row r="2698" spans="1:24">
      <c r="A2698" t="s">
        <v>3</v>
      </c>
      <c r="B2698" t="s">
        <v>114</v>
      </c>
      <c r="C2698" t="s">
        <v>892</v>
      </c>
      <c r="D2698" t="s">
        <v>117</v>
      </c>
      <c r="E2698" t="s">
        <v>4382</v>
      </c>
      <c r="F2698" s="54">
        <v>41635</v>
      </c>
      <c r="G2698" t="s">
        <v>72</v>
      </c>
      <c r="H2698" t="s">
        <v>986</v>
      </c>
      <c r="I2698" t="s">
        <v>6322</v>
      </c>
      <c r="J2698" t="s">
        <v>73</v>
      </c>
      <c r="K2698" t="s">
        <v>6323</v>
      </c>
      <c r="L2698" t="s">
        <v>987</v>
      </c>
      <c r="M2698" t="s">
        <v>988</v>
      </c>
      <c r="N2698" t="s">
        <v>85</v>
      </c>
      <c r="O2698" t="s">
        <v>85</v>
      </c>
      <c r="P2698">
        <v>-411019.78659999999</v>
      </c>
      <c r="Q2698" t="s">
        <v>6324</v>
      </c>
      <c r="R2698" t="s">
        <v>75</v>
      </c>
      <c r="W2698" t="s">
        <v>10731</v>
      </c>
      <c r="X2698" t="s">
        <v>85</v>
      </c>
    </row>
    <row r="2699" spans="1:24">
      <c r="A2699" t="s">
        <v>9</v>
      </c>
      <c r="B2699" t="s">
        <v>14</v>
      </c>
      <c r="C2699" t="s">
        <v>14</v>
      </c>
      <c r="D2699" t="s">
        <v>117</v>
      </c>
      <c r="E2699" t="s">
        <v>4382</v>
      </c>
      <c r="F2699" s="54">
        <v>41635</v>
      </c>
      <c r="G2699" t="s">
        <v>119</v>
      </c>
      <c r="I2699" t="s">
        <v>6325</v>
      </c>
      <c r="J2699" t="s">
        <v>132</v>
      </c>
      <c r="K2699" t="s">
        <v>6326</v>
      </c>
      <c r="L2699" t="s">
        <v>75</v>
      </c>
      <c r="M2699" t="s">
        <v>122</v>
      </c>
      <c r="N2699" t="s">
        <v>85</v>
      </c>
      <c r="O2699" t="s">
        <v>85</v>
      </c>
      <c r="P2699">
        <v>110912</v>
      </c>
      <c r="Q2699" t="s">
        <v>6327</v>
      </c>
      <c r="R2699" t="s">
        <v>75</v>
      </c>
      <c r="W2699" t="s">
        <v>10730</v>
      </c>
      <c r="X2699" t="s">
        <v>10737</v>
      </c>
    </row>
    <row r="2700" spans="1:24">
      <c r="A2700" t="s">
        <v>3</v>
      </c>
      <c r="B2700" t="s">
        <v>8</v>
      </c>
      <c r="C2700" t="s">
        <v>392</v>
      </c>
      <c r="D2700" t="s">
        <v>117</v>
      </c>
      <c r="E2700" t="s">
        <v>4382</v>
      </c>
      <c r="F2700" s="54">
        <v>41626</v>
      </c>
      <c r="G2700" t="s">
        <v>72</v>
      </c>
      <c r="I2700" t="s">
        <v>6328</v>
      </c>
      <c r="J2700" t="s">
        <v>73</v>
      </c>
      <c r="K2700" t="s">
        <v>6312</v>
      </c>
      <c r="L2700" t="s">
        <v>238</v>
      </c>
      <c r="M2700" t="s">
        <v>76</v>
      </c>
      <c r="N2700" t="s">
        <v>85</v>
      </c>
      <c r="O2700" t="s">
        <v>85</v>
      </c>
      <c r="P2700">
        <v>429573</v>
      </c>
      <c r="Q2700" t="s">
        <v>6313</v>
      </c>
      <c r="R2700" t="s">
        <v>75</v>
      </c>
      <c r="W2700" t="s">
        <v>10731</v>
      </c>
      <c r="X2700" t="s">
        <v>10737</v>
      </c>
    </row>
    <row r="2701" spans="1:24">
      <c r="A2701" t="s">
        <v>3</v>
      </c>
      <c r="B2701" t="s">
        <v>113</v>
      </c>
      <c r="C2701" t="s">
        <v>4640</v>
      </c>
      <c r="D2701" t="s">
        <v>117</v>
      </c>
      <c r="E2701" t="s">
        <v>4382</v>
      </c>
      <c r="F2701" s="54">
        <v>41626</v>
      </c>
      <c r="G2701" t="s">
        <v>72</v>
      </c>
      <c r="I2701" t="s">
        <v>6314</v>
      </c>
      <c r="J2701" t="s">
        <v>73</v>
      </c>
      <c r="K2701" t="s">
        <v>6315</v>
      </c>
      <c r="L2701" t="s">
        <v>6316</v>
      </c>
      <c r="M2701" t="s">
        <v>6317</v>
      </c>
      <c r="N2701" t="s">
        <v>85</v>
      </c>
      <c r="O2701" t="s">
        <v>85</v>
      </c>
      <c r="P2701">
        <v>66241.62</v>
      </c>
      <c r="Q2701" t="s">
        <v>6318</v>
      </c>
      <c r="R2701" t="s">
        <v>75</v>
      </c>
      <c r="W2701" t="s">
        <v>10731</v>
      </c>
      <c r="X2701" t="s">
        <v>85</v>
      </c>
    </row>
    <row r="2702" spans="1:24">
      <c r="A2702" t="s">
        <v>9</v>
      </c>
      <c r="B2702" t="s">
        <v>10</v>
      </c>
      <c r="C2702" t="s">
        <v>528</v>
      </c>
      <c r="D2702" t="s">
        <v>117</v>
      </c>
      <c r="E2702" t="s">
        <v>4382</v>
      </c>
      <c r="F2702" s="54">
        <v>41626</v>
      </c>
      <c r="G2702" t="s">
        <v>72</v>
      </c>
      <c r="I2702" t="s">
        <v>6329</v>
      </c>
      <c r="J2702" t="s">
        <v>132</v>
      </c>
      <c r="K2702" t="s">
        <v>6330</v>
      </c>
      <c r="L2702" t="s">
        <v>6331</v>
      </c>
      <c r="M2702" t="s">
        <v>6332</v>
      </c>
      <c r="N2702" t="s">
        <v>85</v>
      </c>
      <c r="O2702" t="s">
        <v>85</v>
      </c>
      <c r="P2702">
        <v>15320.42</v>
      </c>
      <c r="Q2702" t="s">
        <v>6333</v>
      </c>
      <c r="R2702" t="s">
        <v>75</v>
      </c>
      <c r="W2702" t="s">
        <v>10729</v>
      </c>
      <c r="X2702" t="s">
        <v>85</v>
      </c>
    </row>
    <row r="2703" spans="1:24">
      <c r="A2703" t="s">
        <v>9</v>
      </c>
      <c r="B2703" t="s">
        <v>10</v>
      </c>
      <c r="C2703" t="s">
        <v>6334</v>
      </c>
      <c r="D2703" t="s">
        <v>117</v>
      </c>
      <c r="E2703" t="s">
        <v>4382</v>
      </c>
      <c r="F2703" s="54">
        <v>41626</v>
      </c>
      <c r="G2703" t="s">
        <v>72</v>
      </c>
      <c r="I2703" t="s">
        <v>6335</v>
      </c>
      <c r="J2703" t="s">
        <v>132</v>
      </c>
      <c r="K2703" t="s">
        <v>6336</v>
      </c>
      <c r="L2703" t="s">
        <v>238</v>
      </c>
      <c r="M2703" t="s">
        <v>76</v>
      </c>
      <c r="N2703" t="s">
        <v>85</v>
      </c>
      <c r="O2703" t="s">
        <v>85</v>
      </c>
      <c r="P2703">
        <v>134.63999999999999</v>
      </c>
      <c r="Q2703" t="s">
        <v>6337</v>
      </c>
      <c r="R2703" t="s">
        <v>75</v>
      </c>
      <c r="W2703" t="s">
        <v>10729</v>
      </c>
      <c r="X2703" t="s">
        <v>10737</v>
      </c>
    </row>
    <row r="2704" spans="1:24">
      <c r="A2704" t="s">
        <v>5</v>
      </c>
      <c r="B2704" t="s">
        <v>11</v>
      </c>
      <c r="C2704" t="s">
        <v>2231</v>
      </c>
      <c r="D2704" t="s">
        <v>117</v>
      </c>
      <c r="E2704" t="s">
        <v>4382</v>
      </c>
      <c r="F2704" s="54">
        <v>41626</v>
      </c>
      <c r="G2704" t="s">
        <v>72</v>
      </c>
      <c r="I2704" t="s">
        <v>6338</v>
      </c>
      <c r="J2704" t="s">
        <v>74</v>
      </c>
      <c r="K2704" t="s">
        <v>6339</v>
      </c>
      <c r="L2704" t="s">
        <v>6340</v>
      </c>
      <c r="M2704" t="s">
        <v>6341</v>
      </c>
      <c r="N2704" t="s">
        <v>85</v>
      </c>
      <c r="O2704" t="s">
        <v>85</v>
      </c>
      <c r="P2704">
        <v>157.21369999999999</v>
      </c>
      <c r="Q2704" t="s">
        <v>6342</v>
      </c>
      <c r="R2704" t="s">
        <v>75</v>
      </c>
      <c r="W2704" t="s">
        <v>10729</v>
      </c>
      <c r="X2704" t="s">
        <v>85</v>
      </c>
    </row>
    <row r="2705" spans="1:24">
      <c r="A2705" t="s">
        <v>9</v>
      </c>
      <c r="B2705" t="s">
        <v>10</v>
      </c>
      <c r="C2705" t="s">
        <v>791</v>
      </c>
      <c r="D2705" t="s">
        <v>117</v>
      </c>
      <c r="E2705" t="s">
        <v>4382</v>
      </c>
      <c r="F2705" s="54">
        <v>41627</v>
      </c>
      <c r="G2705" t="s">
        <v>72</v>
      </c>
      <c r="I2705" t="s">
        <v>6343</v>
      </c>
      <c r="J2705" t="s">
        <v>805</v>
      </c>
      <c r="K2705" t="s">
        <v>6343</v>
      </c>
      <c r="L2705" t="s">
        <v>238</v>
      </c>
      <c r="M2705" t="s">
        <v>76</v>
      </c>
      <c r="N2705" t="s">
        <v>85</v>
      </c>
      <c r="O2705" t="s">
        <v>85</v>
      </c>
      <c r="P2705">
        <v>-5390.84</v>
      </c>
      <c r="Q2705" t="s">
        <v>6344</v>
      </c>
      <c r="R2705" t="s">
        <v>75</v>
      </c>
      <c r="W2705" t="s">
        <v>10729</v>
      </c>
      <c r="X2705" t="s">
        <v>10737</v>
      </c>
    </row>
    <row r="2706" spans="1:24">
      <c r="A2706" t="s">
        <v>5</v>
      </c>
      <c r="B2706" t="s">
        <v>6</v>
      </c>
      <c r="C2706" t="s">
        <v>6</v>
      </c>
      <c r="D2706" t="s">
        <v>117</v>
      </c>
      <c r="E2706" t="s">
        <v>4382</v>
      </c>
      <c r="F2706" s="54">
        <v>41627</v>
      </c>
      <c r="G2706" t="s">
        <v>72</v>
      </c>
      <c r="H2706" t="s">
        <v>386</v>
      </c>
      <c r="I2706" t="s">
        <v>6345</v>
      </c>
      <c r="J2706" t="s">
        <v>74</v>
      </c>
      <c r="K2706" t="s">
        <v>6346</v>
      </c>
      <c r="L2706" t="s">
        <v>627</v>
      </c>
      <c r="M2706" t="s">
        <v>628</v>
      </c>
      <c r="N2706" t="s">
        <v>85</v>
      </c>
      <c r="O2706" t="s">
        <v>85</v>
      </c>
      <c r="P2706">
        <v>6274.6646000000001</v>
      </c>
      <c r="Q2706" t="s">
        <v>6347</v>
      </c>
      <c r="R2706" t="s">
        <v>75</v>
      </c>
      <c r="W2706" t="s">
        <v>10729</v>
      </c>
      <c r="X2706" t="s">
        <v>85</v>
      </c>
    </row>
    <row r="2707" spans="1:24">
      <c r="A2707" t="s">
        <v>5</v>
      </c>
      <c r="B2707" t="s">
        <v>6</v>
      </c>
      <c r="C2707" t="s">
        <v>6</v>
      </c>
      <c r="D2707" t="s">
        <v>117</v>
      </c>
      <c r="E2707" t="s">
        <v>4382</v>
      </c>
      <c r="F2707" s="54">
        <v>41627</v>
      </c>
      <c r="G2707" t="s">
        <v>72</v>
      </c>
      <c r="H2707" t="s">
        <v>386</v>
      </c>
      <c r="I2707" t="s">
        <v>6345</v>
      </c>
      <c r="J2707" t="s">
        <v>74</v>
      </c>
      <c r="K2707" t="s">
        <v>6346</v>
      </c>
      <c r="L2707" t="s">
        <v>627</v>
      </c>
      <c r="M2707" t="s">
        <v>628</v>
      </c>
      <c r="N2707" t="s">
        <v>85</v>
      </c>
      <c r="O2707" t="s">
        <v>85</v>
      </c>
      <c r="P2707">
        <v>-6274.6646000000001</v>
      </c>
      <c r="Q2707" t="s">
        <v>6348</v>
      </c>
      <c r="R2707" t="s">
        <v>75</v>
      </c>
      <c r="W2707" t="s">
        <v>10729</v>
      </c>
      <c r="X2707" t="s">
        <v>85</v>
      </c>
    </row>
    <row r="2708" spans="1:24">
      <c r="A2708" t="s">
        <v>5</v>
      </c>
      <c r="B2708" t="s">
        <v>6</v>
      </c>
      <c r="C2708" t="s">
        <v>6</v>
      </c>
      <c r="D2708" t="s">
        <v>117</v>
      </c>
      <c r="E2708" t="s">
        <v>4382</v>
      </c>
      <c r="F2708" s="54">
        <v>41627</v>
      </c>
      <c r="G2708" t="s">
        <v>72</v>
      </c>
      <c r="H2708" t="s">
        <v>386</v>
      </c>
      <c r="I2708" t="s">
        <v>6349</v>
      </c>
      <c r="J2708" t="s">
        <v>74</v>
      </c>
      <c r="K2708" t="s">
        <v>6350</v>
      </c>
      <c r="L2708" t="s">
        <v>627</v>
      </c>
      <c r="M2708" t="s">
        <v>628</v>
      </c>
      <c r="N2708" t="s">
        <v>85</v>
      </c>
      <c r="O2708" t="s">
        <v>85</v>
      </c>
      <c r="P2708">
        <v>6274.6646000000001</v>
      </c>
      <c r="Q2708" t="s">
        <v>6351</v>
      </c>
      <c r="R2708" t="s">
        <v>75</v>
      </c>
      <c r="W2708" t="s">
        <v>10729</v>
      </c>
      <c r="X2708" t="s">
        <v>85</v>
      </c>
    </row>
    <row r="2709" spans="1:24">
      <c r="A2709" t="s">
        <v>5</v>
      </c>
      <c r="B2709" t="s">
        <v>6</v>
      </c>
      <c r="C2709" t="s">
        <v>6</v>
      </c>
      <c r="D2709" t="s">
        <v>117</v>
      </c>
      <c r="E2709" t="s">
        <v>4382</v>
      </c>
      <c r="F2709" s="54">
        <v>41627</v>
      </c>
      <c r="G2709" t="s">
        <v>72</v>
      </c>
      <c r="H2709" t="s">
        <v>386</v>
      </c>
      <c r="I2709" t="s">
        <v>6349</v>
      </c>
      <c r="J2709" t="s">
        <v>74</v>
      </c>
      <c r="K2709" t="s">
        <v>6350</v>
      </c>
      <c r="L2709" t="s">
        <v>627</v>
      </c>
      <c r="M2709" t="s">
        <v>628</v>
      </c>
      <c r="N2709" t="s">
        <v>85</v>
      </c>
      <c r="O2709" t="s">
        <v>85</v>
      </c>
      <c r="P2709">
        <v>-6274.6646000000001</v>
      </c>
      <c r="Q2709" t="s">
        <v>6352</v>
      </c>
      <c r="R2709" t="s">
        <v>75</v>
      </c>
      <c r="W2709" t="s">
        <v>10729</v>
      </c>
      <c r="X2709" t="s">
        <v>85</v>
      </c>
    </row>
    <row r="2710" spans="1:24">
      <c r="A2710" t="s">
        <v>5</v>
      </c>
      <c r="B2710" t="s">
        <v>6</v>
      </c>
      <c r="C2710" t="s">
        <v>6</v>
      </c>
      <c r="D2710" t="s">
        <v>117</v>
      </c>
      <c r="E2710" t="s">
        <v>4382</v>
      </c>
      <c r="F2710" s="54">
        <v>41627</v>
      </c>
      <c r="G2710" t="s">
        <v>72</v>
      </c>
      <c r="H2710" t="s">
        <v>386</v>
      </c>
      <c r="I2710" t="s">
        <v>6353</v>
      </c>
      <c r="J2710" t="s">
        <v>74</v>
      </c>
      <c r="K2710" t="s">
        <v>6354</v>
      </c>
      <c r="L2710" t="s">
        <v>627</v>
      </c>
      <c r="M2710" t="s">
        <v>628</v>
      </c>
      <c r="N2710" t="s">
        <v>85</v>
      </c>
      <c r="O2710" t="s">
        <v>85</v>
      </c>
      <c r="P2710">
        <v>6274.6646000000001</v>
      </c>
      <c r="Q2710" t="s">
        <v>6355</v>
      </c>
      <c r="R2710" t="s">
        <v>75</v>
      </c>
      <c r="W2710" t="s">
        <v>10729</v>
      </c>
      <c r="X2710" t="s">
        <v>85</v>
      </c>
    </row>
    <row r="2711" spans="1:24">
      <c r="A2711" t="s">
        <v>5</v>
      </c>
      <c r="B2711" t="s">
        <v>6</v>
      </c>
      <c r="C2711" t="s">
        <v>6</v>
      </c>
      <c r="D2711" t="s">
        <v>117</v>
      </c>
      <c r="E2711" t="s">
        <v>4382</v>
      </c>
      <c r="F2711" s="54">
        <v>41627</v>
      </c>
      <c r="G2711" t="s">
        <v>72</v>
      </c>
      <c r="H2711" t="s">
        <v>386</v>
      </c>
      <c r="I2711" t="s">
        <v>6356</v>
      </c>
      <c r="J2711" t="s">
        <v>74</v>
      </c>
      <c r="K2711" t="s">
        <v>6357</v>
      </c>
      <c r="L2711" t="s">
        <v>627</v>
      </c>
      <c r="M2711" t="s">
        <v>628</v>
      </c>
      <c r="N2711" t="s">
        <v>85</v>
      </c>
      <c r="O2711" t="s">
        <v>85</v>
      </c>
      <c r="P2711">
        <v>-6274.6646000000001</v>
      </c>
      <c r="Q2711" t="s">
        <v>6358</v>
      </c>
      <c r="R2711" t="s">
        <v>75</v>
      </c>
      <c r="W2711" t="s">
        <v>10729</v>
      </c>
      <c r="X2711" t="s">
        <v>85</v>
      </c>
    </row>
    <row r="2712" spans="1:24">
      <c r="A2712" t="s">
        <v>5</v>
      </c>
      <c r="B2712" t="s">
        <v>6</v>
      </c>
      <c r="C2712" t="s">
        <v>6</v>
      </c>
      <c r="D2712" t="s">
        <v>117</v>
      </c>
      <c r="E2712" t="s">
        <v>4382</v>
      </c>
      <c r="F2712" s="54">
        <v>41627</v>
      </c>
      <c r="G2712" t="s">
        <v>72</v>
      </c>
      <c r="H2712" t="s">
        <v>386</v>
      </c>
      <c r="I2712" t="s">
        <v>6359</v>
      </c>
      <c r="J2712" t="s">
        <v>74</v>
      </c>
      <c r="K2712" t="s">
        <v>6360</v>
      </c>
      <c r="L2712" t="s">
        <v>627</v>
      </c>
      <c r="M2712" t="s">
        <v>628</v>
      </c>
      <c r="N2712" t="s">
        <v>85</v>
      </c>
      <c r="O2712" t="s">
        <v>85</v>
      </c>
      <c r="P2712">
        <v>6274.6646000000001</v>
      </c>
      <c r="Q2712" t="s">
        <v>6361</v>
      </c>
      <c r="R2712" t="s">
        <v>75</v>
      </c>
      <c r="W2712" t="s">
        <v>10729</v>
      </c>
      <c r="X2712" t="s">
        <v>85</v>
      </c>
    </row>
    <row r="2713" spans="1:24">
      <c r="A2713" t="s">
        <v>5</v>
      </c>
      <c r="B2713" t="s">
        <v>6</v>
      </c>
      <c r="C2713" t="s">
        <v>6</v>
      </c>
      <c r="D2713" t="s">
        <v>117</v>
      </c>
      <c r="E2713" t="s">
        <v>4382</v>
      </c>
      <c r="F2713" s="54">
        <v>41627</v>
      </c>
      <c r="G2713" t="s">
        <v>72</v>
      </c>
      <c r="H2713" t="s">
        <v>386</v>
      </c>
      <c r="I2713" t="s">
        <v>6353</v>
      </c>
      <c r="J2713" t="s">
        <v>74</v>
      </c>
      <c r="K2713" t="s">
        <v>6354</v>
      </c>
      <c r="L2713" t="s">
        <v>627</v>
      </c>
      <c r="M2713" t="s">
        <v>628</v>
      </c>
      <c r="N2713" t="s">
        <v>85</v>
      </c>
      <c r="O2713" t="s">
        <v>85</v>
      </c>
      <c r="P2713">
        <v>-6274.6646000000001</v>
      </c>
      <c r="Q2713" t="s">
        <v>6362</v>
      </c>
      <c r="R2713" t="s">
        <v>75</v>
      </c>
      <c r="W2713" t="s">
        <v>10729</v>
      </c>
      <c r="X2713" t="s">
        <v>85</v>
      </c>
    </row>
    <row r="2714" spans="1:24">
      <c r="A2714" t="s">
        <v>5</v>
      </c>
      <c r="B2714" t="s">
        <v>6</v>
      </c>
      <c r="C2714" t="s">
        <v>6</v>
      </c>
      <c r="D2714" t="s">
        <v>117</v>
      </c>
      <c r="E2714" t="s">
        <v>4382</v>
      </c>
      <c r="F2714" s="54">
        <v>41627</v>
      </c>
      <c r="G2714" t="s">
        <v>72</v>
      </c>
      <c r="H2714" t="s">
        <v>386</v>
      </c>
      <c r="I2714" t="s">
        <v>6356</v>
      </c>
      <c r="J2714" t="s">
        <v>74</v>
      </c>
      <c r="K2714" t="s">
        <v>6357</v>
      </c>
      <c r="L2714" t="s">
        <v>627</v>
      </c>
      <c r="M2714" t="s">
        <v>628</v>
      </c>
      <c r="N2714" t="s">
        <v>85</v>
      </c>
      <c r="O2714" t="s">
        <v>85</v>
      </c>
      <c r="P2714">
        <v>6274.6646000000001</v>
      </c>
      <c r="Q2714" t="s">
        <v>6363</v>
      </c>
      <c r="R2714" t="s">
        <v>75</v>
      </c>
      <c r="W2714" t="s">
        <v>10729</v>
      </c>
      <c r="X2714" t="s">
        <v>85</v>
      </c>
    </row>
    <row r="2715" spans="1:24">
      <c r="A2715" t="s">
        <v>5</v>
      </c>
      <c r="B2715" t="s">
        <v>6</v>
      </c>
      <c r="C2715" t="s">
        <v>6</v>
      </c>
      <c r="D2715" t="s">
        <v>117</v>
      </c>
      <c r="E2715" t="s">
        <v>4382</v>
      </c>
      <c r="F2715" s="54">
        <v>41627</v>
      </c>
      <c r="G2715" t="s">
        <v>72</v>
      </c>
      <c r="H2715" t="s">
        <v>386</v>
      </c>
      <c r="I2715" t="s">
        <v>6364</v>
      </c>
      <c r="J2715" t="s">
        <v>74</v>
      </c>
      <c r="K2715" t="s">
        <v>6365</v>
      </c>
      <c r="L2715" t="s">
        <v>627</v>
      </c>
      <c r="M2715" t="s">
        <v>628</v>
      </c>
      <c r="N2715" t="s">
        <v>85</v>
      </c>
      <c r="O2715" t="s">
        <v>85</v>
      </c>
      <c r="P2715">
        <v>-6274.6646000000001</v>
      </c>
      <c r="Q2715" t="s">
        <v>6366</v>
      </c>
      <c r="R2715" t="s">
        <v>75</v>
      </c>
      <c r="W2715" t="s">
        <v>10729</v>
      </c>
      <c r="X2715" t="s">
        <v>85</v>
      </c>
    </row>
    <row r="2716" spans="1:24">
      <c r="A2716" t="s">
        <v>5</v>
      </c>
      <c r="B2716" t="s">
        <v>6</v>
      </c>
      <c r="C2716" t="s">
        <v>6</v>
      </c>
      <c r="D2716" t="s">
        <v>117</v>
      </c>
      <c r="E2716" t="s">
        <v>4382</v>
      </c>
      <c r="F2716" s="54">
        <v>41627</v>
      </c>
      <c r="G2716" t="s">
        <v>72</v>
      </c>
      <c r="H2716" t="s">
        <v>386</v>
      </c>
      <c r="I2716" t="s">
        <v>6367</v>
      </c>
      <c r="J2716" t="s">
        <v>74</v>
      </c>
      <c r="K2716" t="s">
        <v>6368</v>
      </c>
      <c r="L2716" t="s">
        <v>627</v>
      </c>
      <c r="M2716" t="s">
        <v>628</v>
      </c>
      <c r="N2716" t="s">
        <v>85</v>
      </c>
      <c r="O2716" t="s">
        <v>85</v>
      </c>
      <c r="P2716">
        <v>-6274.6646000000001</v>
      </c>
      <c r="Q2716" t="s">
        <v>6369</v>
      </c>
      <c r="R2716" t="s">
        <v>75</v>
      </c>
      <c r="W2716" t="s">
        <v>10729</v>
      </c>
      <c r="X2716" t="s">
        <v>85</v>
      </c>
    </row>
    <row r="2717" spans="1:24">
      <c r="A2717" t="s">
        <v>5</v>
      </c>
      <c r="B2717" t="s">
        <v>6</v>
      </c>
      <c r="C2717" t="s">
        <v>6</v>
      </c>
      <c r="D2717" t="s">
        <v>117</v>
      </c>
      <c r="E2717" t="s">
        <v>4382</v>
      </c>
      <c r="F2717" s="54">
        <v>41627</v>
      </c>
      <c r="G2717" t="s">
        <v>72</v>
      </c>
      <c r="H2717" t="s">
        <v>386</v>
      </c>
      <c r="I2717" t="s">
        <v>6370</v>
      </c>
      <c r="J2717" t="s">
        <v>74</v>
      </c>
      <c r="K2717" t="s">
        <v>6371</v>
      </c>
      <c r="L2717" t="s">
        <v>627</v>
      </c>
      <c r="M2717" t="s">
        <v>628</v>
      </c>
      <c r="N2717" t="s">
        <v>85</v>
      </c>
      <c r="O2717" t="s">
        <v>85</v>
      </c>
      <c r="P2717">
        <v>6274.6646000000001</v>
      </c>
      <c r="Q2717" t="s">
        <v>6372</v>
      </c>
      <c r="R2717" t="s">
        <v>75</v>
      </c>
      <c r="W2717" t="s">
        <v>10729</v>
      </c>
      <c r="X2717" t="s">
        <v>85</v>
      </c>
    </row>
    <row r="2718" spans="1:24">
      <c r="A2718" t="s">
        <v>5</v>
      </c>
      <c r="B2718" t="s">
        <v>6</v>
      </c>
      <c r="C2718" t="s">
        <v>6</v>
      </c>
      <c r="D2718" t="s">
        <v>117</v>
      </c>
      <c r="E2718" t="s">
        <v>4382</v>
      </c>
      <c r="F2718" s="54">
        <v>41627</v>
      </c>
      <c r="G2718" t="s">
        <v>72</v>
      </c>
      <c r="H2718" t="s">
        <v>386</v>
      </c>
      <c r="I2718" t="s">
        <v>6373</v>
      </c>
      <c r="J2718" t="s">
        <v>74</v>
      </c>
      <c r="K2718" t="s">
        <v>6374</v>
      </c>
      <c r="L2718" t="s">
        <v>627</v>
      </c>
      <c r="M2718" t="s">
        <v>628</v>
      </c>
      <c r="N2718" t="s">
        <v>85</v>
      </c>
      <c r="O2718" t="s">
        <v>85</v>
      </c>
      <c r="P2718">
        <v>-6274.6646000000001</v>
      </c>
      <c r="Q2718" t="s">
        <v>6375</v>
      </c>
      <c r="R2718" t="s">
        <v>75</v>
      </c>
      <c r="W2718" t="s">
        <v>10729</v>
      </c>
      <c r="X2718" t="s">
        <v>85</v>
      </c>
    </row>
    <row r="2719" spans="1:24">
      <c r="A2719" t="s">
        <v>5</v>
      </c>
      <c r="B2719" t="s">
        <v>6</v>
      </c>
      <c r="C2719" t="s">
        <v>6</v>
      </c>
      <c r="D2719" t="s">
        <v>117</v>
      </c>
      <c r="E2719" t="s">
        <v>4382</v>
      </c>
      <c r="F2719" s="54">
        <v>41627</v>
      </c>
      <c r="G2719" t="s">
        <v>72</v>
      </c>
      <c r="H2719" t="s">
        <v>386</v>
      </c>
      <c r="I2719" t="s">
        <v>6367</v>
      </c>
      <c r="J2719" t="s">
        <v>74</v>
      </c>
      <c r="K2719" t="s">
        <v>6368</v>
      </c>
      <c r="L2719" t="s">
        <v>627</v>
      </c>
      <c r="M2719" t="s">
        <v>628</v>
      </c>
      <c r="N2719" t="s">
        <v>85</v>
      </c>
      <c r="O2719" t="s">
        <v>85</v>
      </c>
      <c r="P2719">
        <v>6274.6646000000001</v>
      </c>
      <c r="Q2719" t="s">
        <v>6376</v>
      </c>
      <c r="R2719" t="s">
        <v>75</v>
      </c>
      <c r="W2719" t="s">
        <v>10729</v>
      </c>
      <c r="X2719" t="s">
        <v>85</v>
      </c>
    </row>
    <row r="2720" spans="1:24">
      <c r="A2720" t="s">
        <v>5</v>
      </c>
      <c r="B2720" t="s">
        <v>6</v>
      </c>
      <c r="C2720" t="s">
        <v>6</v>
      </c>
      <c r="D2720" t="s">
        <v>117</v>
      </c>
      <c r="E2720" t="s">
        <v>4382</v>
      </c>
      <c r="F2720" s="54">
        <v>41627</v>
      </c>
      <c r="G2720" t="s">
        <v>72</v>
      </c>
      <c r="H2720" t="s">
        <v>386</v>
      </c>
      <c r="I2720" t="s">
        <v>6370</v>
      </c>
      <c r="J2720" t="s">
        <v>74</v>
      </c>
      <c r="K2720" t="s">
        <v>6371</v>
      </c>
      <c r="L2720" t="s">
        <v>627</v>
      </c>
      <c r="M2720" t="s">
        <v>628</v>
      </c>
      <c r="N2720" t="s">
        <v>85</v>
      </c>
      <c r="O2720" t="s">
        <v>85</v>
      </c>
      <c r="P2720">
        <v>-6274.6646000000001</v>
      </c>
      <c r="Q2720" t="s">
        <v>6377</v>
      </c>
      <c r="R2720" t="s">
        <v>75</v>
      </c>
      <c r="W2720" t="s">
        <v>10729</v>
      </c>
      <c r="X2720" t="s">
        <v>85</v>
      </c>
    </row>
    <row r="2721" spans="1:24">
      <c r="A2721" t="s">
        <v>5</v>
      </c>
      <c r="B2721" t="s">
        <v>6</v>
      </c>
      <c r="C2721" t="s">
        <v>6</v>
      </c>
      <c r="D2721" t="s">
        <v>117</v>
      </c>
      <c r="E2721" t="s">
        <v>4382</v>
      </c>
      <c r="F2721" s="54">
        <v>41627</v>
      </c>
      <c r="G2721" t="s">
        <v>72</v>
      </c>
      <c r="H2721" t="s">
        <v>386</v>
      </c>
      <c r="I2721" t="s">
        <v>6378</v>
      </c>
      <c r="J2721" t="s">
        <v>74</v>
      </c>
      <c r="K2721" t="s">
        <v>6379</v>
      </c>
      <c r="L2721" t="s">
        <v>627</v>
      </c>
      <c r="M2721" t="s">
        <v>628</v>
      </c>
      <c r="N2721" t="s">
        <v>85</v>
      </c>
      <c r="O2721" t="s">
        <v>85</v>
      </c>
      <c r="P2721">
        <v>-6274.6646000000001</v>
      </c>
      <c r="Q2721" t="s">
        <v>6380</v>
      </c>
      <c r="R2721" t="s">
        <v>75</v>
      </c>
      <c r="W2721" t="s">
        <v>10729</v>
      </c>
      <c r="X2721" t="s">
        <v>85</v>
      </c>
    </row>
    <row r="2722" spans="1:24">
      <c r="A2722" t="s">
        <v>5</v>
      </c>
      <c r="B2722" t="s">
        <v>6</v>
      </c>
      <c r="C2722" t="s">
        <v>6</v>
      </c>
      <c r="D2722" t="s">
        <v>117</v>
      </c>
      <c r="E2722" t="s">
        <v>4382</v>
      </c>
      <c r="F2722" s="54">
        <v>41627</v>
      </c>
      <c r="G2722" t="s">
        <v>72</v>
      </c>
      <c r="H2722" t="s">
        <v>386</v>
      </c>
      <c r="I2722" t="s">
        <v>6364</v>
      </c>
      <c r="J2722" t="s">
        <v>74</v>
      </c>
      <c r="K2722" t="s">
        <v>6365</v>
      </c>
      <c r="L2722" t="s">
        <v>627</v>
      </c>
      <c r="M2722" t="s">
        <v>628</v>
      </c>
      <c r="N2722" t="s">
        <v>85</v>
      </c>
      <c r="O2722" t="s">
        <v>85</v>
      </c>
      <c r="P2722">
        <v>6274.6646000000001</v>
      </c>
      <c r="Q2722" t="s">
        <v>6381</v>
      </c>
      <c r="R2722" t="s">
        <v>75</v>
      </c>
      <c r="W2722" t="s">
        <v>10729</v>
      </c>
      <c r="X2722" t="s">
        <v>85</v>
      </c>
    </row>
    <row r="2723" spans="1:24">
      <c r="A2723" t="s">
        <v>5</v>
      </c>
      <c r="B2723" t="s">
        <v>6</v>
      </c>
      <c r="C2723" t="s">
        <v>6</v>
      </c>
      <c r="D2723" t="s">
        <v>117</v>
      </c>
      <c r="E2723" t="s">
        <v>4382</v>
      </c>
      <c r="F2723" s="54">
        <v>41627</v>
      </c>
      <c r="G2723" t="s">
        <v>72</v>
      </c>
      <c r="H2723" t="s">
        <v>386</v>
      </c>
      <c r="I2723" t="s">
        <v>6378</v>
      </c>
      <c r="J2723" t="s">
        <v>74</v>
      </c>
      <c r="K2723" t="s">
        <v>6379</v>
      </c>
      <c r="L2723" t="s">
        <v>627</v>
      </c>
      <c r="M2723" t="s">
        <v>628</v>
      </c>
      <c r="N2723" t="s">
        <v>85</v>
      </c>
      <c r="O2723" t="s">
        <v>85</v>
      </c>
      <c r="P2723">
        <v>6274.6646000000001</v>
      </c>
      <c r="Q2723" t="s">
        <v>6382</v>
      </c>
      <c r="R2723" t="s">
        <v>75</v>
      </c>
      <c r="W2723" t="s">
        <v>10729</v>
      </c>
      <c r="X2723" t="s">
        <v>85</v>
      </c>
    </row>
    <row r="2724" spans="1:24">
      <c r="A2724" t="s">
        <v>3</v>
      </c>
      <c r="B2724" t="s">
        <v>13</v>
      </c>
      <c r="C2724" t="s">
        <v>1351</v>
      </c>
      <c r="D2724" t="s">
        <v>117</v>
      </c>
      <c r="E2724" t="s">
        <v>4382</v>
      </c>
      <c r="F2724" s="54">
        <v>41627</v>
      </c>
      <c r="G2724" t="s">
        <v>119</v>
      </c>
      <c r="I2724" t="s">
        <v>6383</v>
      </c>
      <c r="J2724" t="s">
        <v>73</v>
      </c>
      <c r="K2724" t="s">
        <v>6384</v>
      </c>
      <c r="L2724" t="s">
        <v>75</v>
      </c>
      <c r="M2724" t="s">
        <v>122</v>
      </c>
      <c r="N2724" t="s">
        <v>85</v>
      </c>
      <c r="O2724" t="s">
        <v>85</v>
      </c>
      <c r="P2724">
        <v>21607.759999999998</v>
      </c>
      <c r="Q2724" t="s">
        <v>6385</v>
      </c>
      <c r="R2724" t="s">
        <v>75</v>
      </c>
      <c r="W2724" t="s">
        <v>10729</v>
      </c>
      <c r="X2724" t="s">
        <v>10737</v>
      </c>
    </row>
    <row r="2725" spans="1:24">
      <c r="A2725" t="s">
        <v>3</v>
      </c>
      <c r="B2725" t="s">
        <v>13</v>
      </c>
      <c r="C2725" t="s">
        <v>1351</v>
      </c>
      <c r="D2725" t="s">
        <v>117</v>
      </c>
      <c r="E2725" t="s">
        <v>4382</v>
      </c>
      <c r="F2725" s="54">
        <v>41627</v>
      </c>
      <c r="G2725" t="s">
        <v>119</v>
      </c>
      <c r="I2725" t="s">
        <v>6386</v>
      </c>
      <c r="J2725" t="s">
        <v>73</v>
      </c>
      <c r="K2725" t="s">
        <v>6387</v>
      </c>
      <c r="L2725" t="s">
        <v>6388</v>
      </c>
      <c r="M2725" t="s">
        <v>6389</v>
      </c>
      <c r="N2725" t="s">
        <v>85</v>
      </c>
      <c r="O2725" t="s">
        <v>85</v>
      </c>
      <c r="P2725">
        <v>7243.4475000000002</v>
      </c>
      <c r="Q2725" t="s">
        <v>6390</v>
      </c>
      <c r="R2725" t="s">
        <v>75</v>
      </c>
      <c r="W2725" t="s">
        <v>10729</v>
      </c>
      <c r="X2725" t="s">
        <v>85</v>
      </c>
    </row>
    <row r="2726" spans="1:24">
      <c r="A2726" t="s">
        <v>3</v>
      </c>
      <c r="B2726" t="s">
        <v>115</v>
      </c>
      <c r="C2726" t="s">
        <v>602</v>
      </c>
      <c r="D2726" t="s">
        <v>117</v>
      </c>
      <c r="E2726" t="s">
        <v>4382</v>
      </c>
      <c r="F2726" s="54">
        <v>41627</v>
      </c>
      <c r="G2726" t="s">
        <v>72</v>
      </c>
      <c r="H2726" t="s">
        <v>2677</v>
      </c>
      <c r="I2726" t="s">
        <v>6391</v>
      </c>
      <c r="J2726" t="s">
        <v>73</v>
      </c>
      <c r="K2726" t="s">
        <v>6392</v>
      </c>
      <c r="L2726" t="s">
        <v>6393</v>
      </c>
      <c r="M2726" t="s">
        <v>3888</v>
      </c>
      <c r="N2726" t="s">
        <v>85</v>
      </c>
      <c r="O2726" t="s">
        <v>85</v>
      </c>
      <c r="P2726">
        <v>1122.6754000000001</v>
      </c>
      <c r="Q2726" t="s">
        <v>6394</v>
      </c>
      <c r="R2726" t="s">
        <v>75</v>
      </c>
      <c r="W2726" t="s">
        <v>10729</v>
      </c>
      <c r="X2726" t="s">
        <v>85</v>
      </c>
    </row>
    <row r="2727" spans="1:24">
      <c r="A2727" t="s">
        <v>3</v>
      </c>
      <c r="B2727" t="s">
        <v>115</v>
      </c>
      <c r="C2727" t="s">
        <v>602</v>
      </c>
      <c r="D2727" t="s">
        <v>117</v>
      </c>
      <c r="E2727" t="s">
        <v>4382</v>
      </c>
      <c r="F2727" s="54">
        <v>41627</v>
      </c>
      <c r="G2727" t="s">
        <v>119</v>
      </c>
      <c r="I2727" t="s">
        <v>6395</v>
      </c>
      <c r="J2727" t="s">
        <v>73</v>
      </c>
      <c r="K2727" t="s">
        <v>6396</v>
      </c>
      <c r="L2727" t="s">
        <v>6397</v>
      </c>
      <c r="M2727" t="s">
        <v>6398</v>
      </c>
      <c r="N2727" t="s">
        <v>85</v>
      </c>
      <c r="O2727" t="s">
        <v>85</v>
      </c>
      <c r="P2727">
        <v>7243.4475000000002</v>
      </c>
      <c r="Q2727" t="s">
        <v>6399</v>
      </c>
      <c r="R2727" t="s">
        <v>75</v>
      </c>
      <c r="W2727" t="s">
        <v>10729</v>
      </c>
      <c r="X2727" t="s">
        <v>85</v>
      </c>
    </row>
    <row r="2728" spans="1:24">
      <c r="A2728" t="s">
        <v>5</v>
      </c>
      <c r="B2728" t="s">
        <v>6</v>
      </c>
      <c r="C2728" t="s">
        <v>6</v>
      </c>
      <c r="D2728" t="s">
        <v>117</v>
      </c>
      <c r="E2728" t="s">
        <v>4382</v>
      </c>
      <c r="F2728" s="54">
        <v>41627</v>
      </c>
      <c r="G2728" t="s">
        <v>72</v>
      </c>
      <c r="H2728" t="s">
        <v>386</v>
      </c>
      <c r="I2728" t="s">
        <v>6400</v>
      </c>
      <c r="J2728" t="s">
        <v>74</v>
      </c>
      <c r="K2728" t="s">
        <v>6401</v>
      </c>
      <c r="L2728" t="s">
        <v>627</v>
      </c>
      <c r="M2728" t="s">
        <v>628</v>
      </c>
      <c r="N2728" t="s">
        <v>85</v>
      </c>
      <c r="O2728" t="s">
        <v>85</v>
      </c>
      <c r="P2728">
        <v>-6274.6646000000001</v>
      </c>
      <c r="Q2728" t="s">
        <v>6402</v>
      </c>
      <c r="R2728" t="s">
        <v>75</v>
      </c>
      <c r="W2728" t="s">
        <v>10729</v>
      </c>
      <c r="X2728" t="s">
        <v>85</v>
      </c>
    </row>
    <row r="2729" spans="1:24">
      <c r="A2729" t="s">
        <v>5</v>
      </c>
      <c r="B2729" t="s">
        <v>6</v>
      </c>
      <c r="C2729" t="s">
        <v>6</v>
      </c>
      <c r="D2729" t="s">
        <v>117</v>
      </c>
      <c r="E2729" t="s">
        <v>4382</v>
      </c>
      <c r="F2729" s="54">
        <v>41627</v>
      </c>
      <c r="G2729" t="s">
        <v>72</v>
      </c>
      <c r="H2729" t="s">
        <v>386</v>
      </c>
      <c r="I2729" t="s">
        <v>6403</v>
      </c>
      <c r="J2729" t="s">
        <v>74</v>
      </c>
      <c r="K2729" t="s">
        <v>6404</v>
      </c>
      <c r="L2729" t="s">
        <v>627</v>
      </c>
      <c r="M2729" t="s">
        <v>628</v>
      </c>
      <c r="N2729" t="s">
        <v>85</v>
      </c>
      <c r="O2729" t="s">
        <v>85</v>
      </c>
      <c r="P2729">
        <v>6274.6646000000001</v>
      </c>
      <c r="Q2729" t="s">
        <v>6405</v>
      </c>
      <c r="R2729" t="s">
        <v>75</v>
      </c>
      <c r="W2729" t="s">
        <v>10729</v>
      </c>
      <c r="X2729" t="s">
        <v>85</v>
      </c>
    </row>
    <row r="2730" spans="1:24">
      <c r="A2730" t="s">
        <v>5</v>
      </c>
      <c r="B2730" t="s">
        <v>6</v>
      </c>
      <c r="C2730" t="s">
        <v>6</v>
      </c>
      <c r="D2730" t="s">
        <v>117</v>
      </c>
      <c r="E2730" t="s">
        <v>4382</v>
      </c>
      <c r="F2730" s="54">
        <v>41627</v>
      </c>
      <c r="G2730" t="s">
        <v>72</v>
      </c>
      <c r="H2730" t="s">
        <v>386</v>
      </c>
      <c r="I2730" t="s">
        <v>6359</v>
      </c>
      <c r="J2730" t="s">
        <v>74</v>
      </c>
      <c r="K2730" t="s">
        <v>6360</v>
      </c>
      <c r="L2730" t="s">
        <v>627</v>
      </c>
      <c r="M2730" t="s">
        <v>628</v>
      </c>
      <c r="N2730" t="s">
        <v>85</v>
      </c>
      <c r="O2730" t="s">
        <v>85</v>
      </c>
      <c r="P2730">
        <v>-6274.6646000000001</v>
      </c>
      <c r="Q2730" t="s">
        <v>6406</v>
      </c>
      <c r="R2730" t="s">
        <v>75</v>
      </c>
      <c r="W2730" t="s">
        <v>10729</v>
      </c>
      <c r="X2730" t="s">
        <v>85</v>
      </c>
    </row>
    <row r="2731" spans="1:24">
      <c r="A2731" t="s">
        <v>5</v>
      </c>
      <c r="B2731" t="s">
        <v>6</v>
      </c>
      <c r="C2731" t="s">
        <v>6</v>
      </c>
      <c r="D2731" t="s">
        <v>117</v>
      </c>
      <c r="E2731" t="s">
        <v>4382</v>
      </c>
      <c r="F2731" s="54">
        <v>41627</v>
      </c>
      <c r="G2731" t="s">
        <v>72</v>
      </c>
      <c r="H2731" t="s">
        <v>386</v>
      </c>
      <c r="I2731" t="s">
        <v>6400</v>
      </c>
      <c r="J2731" t="s">
        <v>74</v>
      </c>
      <c r="K2731" t="s">
        <v>6401</v>
      </c>
      <c r="L2731" t="s">
        <v>627</v>
      </c>
      <c r="M2731" t="s">
        <v>628</v>
      </c>
      <c r="N2731" t="s">
        <v>85</v>
      </c>
      <c r="O2731" t="s">
        <v>85</v>
      </c>
      <c r="P2731">
        <v>6274.6646000000001</v>
      </c>
      <c r="Q2731" t="s">
        <v>6407</v>
      </c>
      <c r="R2731" t="s">
        <v>75</v>
      </c>
      <c r="W2731" t="s">
        <v>10729</v>
      </c>
      <c r="X2731" t="s">
        <v>85</v>
      </c>
    </row>
    <row r="2732" spans="1:24">
      <c r="A2732" t="s">
        <v>5</v>
      </c>
      <c r="B2732" t="s">
        <v>6</v>
      </c>
      <c r="C2732" t="s">
        <v>6</v>
      </c>
      <c r="D2732" t="s">
        <v>117</v>
      </c>
      <c r="E2732" t="s">
        <v>4382</v>
      </c>
      <c r="F2732" s="54">
        <v>41627</v>
      </c>
      <c r="G2732" t="s">
        <v>72</v>
      </c>
      <c r="H2732" t="s">
        <v>386</v>
      </c>
      <c r="I2732" t="s">
        <v>6403</v>
      </c>
      <c r="J2732" t="s">
        <v>74</v>
      </c>
      <c r="K2732" t="s">
        <v>6404</v>
      </c>
      <c r="L2732" t="s">
        <v>627</v>
      </c>
      <c r="M2732" t="s">
        <v>628</v>
      </c>
      <c r="N2732" t="s">
        <v>85</v>
      </c>
      <c r="O2732" t="s">
        <v>85</v>
      </c>
      <c r="P2732">
        <v>-6274.6646000000001</v>
      </c>
      <c r="Q2732" t="s">
        <v>6408</v>
      </c>
      <c r="R2732" t="s">
        <v>75</v>
      </c>
      <c r="W2732" t="s">
        <v>10729</v>
      </c>
      <c r="X2732" t="s">
        <v>85</v>
      </c>
    </row>
    <row r="2733" spans="1:24">
      <c r="A2733" t="s">
        <v>5</v>
      </c>
      <c r="B2733" t="s">
        <v>6</v>
      </c>
      <c r="C2733" t="s">
        <v>6</v>
      </c>
      <c r="D2733" t="s">
        <v>117</v>
      </c>
      <c r="E2733" t="s">
        <v>4382</v>
      </c>
      <c r="F2733" s="54">
        <v>41627</v>
      </c>
      <c r="G2733" t="s">
        <v>72</v>
      </c>
      <c r="H2733" t="s">
        <v>386</v>
      </c>
      <c r="I2733" t="s">
        <v>6373</v>
      </c>
      <c r="J2733" t="s">
        <v>74</v>
      </c>
      <c r="K2733" t="s">
        <v>6374</v>
      </c>
      <c r="L2733" t="s">
        <v>627</v>
      </c>
      <c r="M2733" t="s">
        <v>628</v>
      </c>
      <c r="N2733" t="s">
        <v>85</v>
      </c>
      <c r="O2733" t="s">
        <v>85</v>
      </c>
      <c r="P2733">
        <v>6274.6646000000001</v>
      </c>
      <c r="Q2733" t="s">
        <v>6409</v>
      </c>
      <c r="R2733" t="s">
        <v>75</v>
      </c>
      <c r="W2733" t="s">
        <v>10729</v>
      </c>
      <c r="X2733" t="s">
        <v>85</v>
      </c>
    </row>
    <row r="2734" spans="1:24">
      <c r="A2734" t="s">
        <v>9</v>
      </c>
      <c r="B2734" t="s">
        <v>10</v>
      </c>
      <c r="C2734" t="s">
        <v>3326</v>
      </c>
      <c r="D2734" t="s">
        <v>117</v>
      </c>
      <c r="E2734" t="s">
        <v>4382</v>
      </c>
      <c r="F2734" s="54">
        <v>41627</v>
      </c>
      <c r="G2734" t="s">
        <v>290</v>
      </c>
      <c r="I2734" t="s">
        <v>6410</v>
      </c>
      <c r="J2734" t="s">
        <v>132</v>
      </c>
      <c r="K2734" t="s">
        <v>6411</v>
      </c>
      <c r="L2734" t="s">
        <v>3329</v>
      </c>
      <c r="M2734" t="s">
        <v>3330</v>
      </c>
      <c r="N2734" t="s">
        <v>85</v>
      </c>
      <c r="O2734" t="s">
        <v>85</v>
      </c>
      <c r="P2734">
        <v>16986.95</v>
      </c>
      <c r="Q2734" t="s">
        <v>6412</v>
      </c>
      <c r="R2734" t="s">
        <v>75</v>
      </c>
      <c r="W2734" t="s">
        <v>10729</v>
      </c>
      <c r="X2734" t="s">
        <v>85</v>
      </c>
    </row>
    <row r="2735" spans="1:24">
      <c r="A2735" t="s">
        <v>5</v>
      </c>
      <c r="B2735" t="s">
        <v>6</v>
      </c>
      <c r="C2735" t="s">
        <v>6</v>
      </c>
      <c r="D2735" t="s">
        <v>117</v>
      </c>
      <c r="E2735" t="s">
        <v>4382</v>
      </c>
      <c r="F2735" s="54">
        <v>41627</v>
      </c>
      <c r="G2735" t="s">
        <v>72</v>
      </c>
      <c r="H2735" t="s">
        <v>386</v>
      </c>
      <c r="I2735" t="s">
        <v>6413</v>
      </c>
      <c r="J2735" t="s">
        <v>74</v>
      </c>
      <c r="K2735" t="s">
        <v>6414</v>
      </c>
      <c r="L2735" t="s">
        <v>627</v>
      </c>
      <c r="M2735" t="s">
        <v>628</v>
      </c>
      <c r="N2735" t="s">
        <v>85</v>
      </c>
      <c r="O2735" t="s">
        <v>85</v>
      </c>
      <c r="P2735">
        <v>-90.765600000000006</v>
      </c>
      <c r="Q2735" t="s">
        <v>6415</v>
      </c>
      <c r="R2735" t="s">
        <v>75</v>
      </c>
      <c r="W2735" t="s">
        <v>10729</v>
      </c>
      <c r="X2735" t="s">
        <v>85</v>
      </c>
    </row>
    <row r="2736" spans="1:24">
      <c r="A2736" t="s">
        <v>5</v>
      </c>
      <c r="B2736" t="s">
        <v>6</v>
      </c>
      <c r="C2736" t="s">
        <v>6</v>
      </c>
      <c r="D2736" t="s">
        <v>117</v>
      </c>
      <c r="E2736" t="s">
        <v>4382</v>
      </c>
      <c r="F2736" s="54">
        <v>41627</v>
      </c>
      <c r="G2736" t="s">
        <v>72</v>
      </c>
      <c r="H2736" t="s">
        <v>386</v>
      </c>
      <c r="I2736" t="s">
        <v>6416</v>
      </c>
      <c r="J2736" t="s">
        <v>74</v>
      </c>
      <c r="K2736" t="s">
        <v>6417</v>
      </c>
      <c r="L2736" t="s">
        <v>627</v>
      </c>
      <c r="M2736" t="s">
        <v>628</v>
      </c>
      <c r="N2736" t="s">
        <v>85</v>
      </c>
      <c r="O2736" t="s">
        <v>85</v>
      </c>
      <c r="P2736">
        <v>90.765600000000006</v>
      </c>
      <c r="Q2736" t="s">
        <v>6418</v>
      </c>
      <c r="R2736" t="s">
        <v>75</v>
      </c>
      <c r="W2736" t="s">
        <v>10729</v>
      </c>
      <c r="X2736" t="s">
        <v>85</v>
      </c>
    </row>
    <row r="2737" spans="1:24">
      <c r="A2737" t="s">
        <v>5</v>
      </c>
      <c r="B2737" t="s">
        <v>6</v>
      </c>
      <c r="C2737" t="s">
        <v>6</v>
      </c>
      <c r="D2737" t="s">
        <v>117</v>
      </c>
      <c r="E2737" t="s">
        <v>4382</v>
      </c>
      <c r="F2737" s="54">
        <v>41627</v>
      </c>
      <c r="G2737" t="s">
        <v>72</v>
      </c>
      <c r="H2737" t="s">
        <v>386</v>
      </c>
      <c r="I2737" t="s">
        <v>6419</v>
      </c>
      <c r="J2737" t="s">
        <v>74</v>
      </c>
      <c r="K2737" t="s">
        <v>6420</v>
      </c>
      <c r="L2737" t="s">
        <v>627</v>
      </c>
      <c r="M2737" t="s">
        <v>628</v>
      </c>
      <c r="N2737" t="s">
        <v>85</v>
      </c>
      <c r="O2737" t="s">
        <v>85</v>
      </c>
      <c r="P2737">
        <v>-90.765600000000006</v>
      </c>
      <c r="Q2737" t="s">
        <v>6421</v>
      </c>
      <c r="R2737" t="s">
        <v>75</v>
      </c>
      <c r="W2737" t="s">
        <v>10729</v>
      </c>
      <c r="X2737" t="s">
        <v>85</v>
      </c>
    </row>
    <row r="2738" spans="1:24">
      <c r="A2738" t="s">
        <v>5</v>
      </c>
      <c r="B2738" t="s">
        <v>6</v>
      </c>
      <c r="C2738" t="s">
        <v>6</v>
      </c>
      <c r="D2738" t="s">
        <v>117</v>
      </c>
      <c r="E2738" t="s">
        <v>4382</v>
      </c>
      <c r="F2738" s="54">
        <v>41627</v>
      </c>
      <c r="G2738" t="s">
        <v>72</v>
      </c>
      <c r="H2738" t="s">
        <v>386</v>
      </c>
      <c r="I2738" t="s">
        <v>6413</v>
      </c>
      <c r="J2738" t="s">
        <v>74</v>
      </c>
      <c r="K2738" t="s">
        <v>6414</v>
      </c>
      <c r="L2738" t="s">
        <v>627</v>
      </c>
      <c r="M2738" t="s">
        <v>628</v>
      </c>
      <c r="N2738" t="s">
        <v>85</v>
      </c>
      <c r="O2738" t="s">
        <v>85</v>
      </c>
      <c r="P2738">
        <v>90.765600000000006</v>
      </c>
      <c r="Q2738" t="s">
        <v>6422</v>
      </c>
      <c r="R2738" t="s">
        <v>75</v>
      </c>
      <c r="W2738" t="s">
        <v>10729</v>
      </c>
      <c r="X2738" t="s">
        <v>85</v>
      </c>
    </row>
    <row r="2739" spans="1:24">
      <c r="A2739" t="s">
        <v>5</v>
      </c>
      <c r="B2739" t="s">
        <v>6</v>
      </c>
      <c r="C2739" t="s">
        <v>6</v>
      </c>
      <c r="D2739" t="s">
        <v>117</v>
      </c>
      <c r="E2739" t="s">
        <v>4382</v>
      </c>
      <c r="F2739" s="54">
        <v>41627</v>
      </c>
      <c r="G2739" t="s">
        <v>72</v>
      </c>
      <c r="H2739" t="s">
        <v>386</v>
      </c>
      <c r="I2739" t="s">
        <v>6416</v>
      </c>
      <c r="J2739" t="s">
        <v>74</v>
      </c>
      <c r="K2739" t="s">
        <v>6417</v>
      </c>
      <c r="L2739" t="s">
        <v>627</v>
      </c>
      <c r="M2739" t="s">
        <v>628</v>
      </c>
      <c r="N2739" t="s">
        <v>85</v>
      </c>
      <c r="O2739" t="s">
        <v>85</v>
      </c>
      <c r="P2739">
        <v>-90.765600000000006</v>
      </c>
      <c r="Q2739" t="s">
        <v>6423</v>
      </c>
      <c r="R2739" t="s">
        <v>75</v>
      </c>
      <c r="W2739" t="s">
        <v>10729</v>
      </c>
      <c r="X2739" t="s">
        <v>85</v>
      </c>
    </row>
    <row r="2740" spans="1:24">
      <c r="A2740" t="s">
        <v>5</v>
      </c>
      <c r="B2740" t="s">
        <v>6</v>
      </c>
      <c r="C2740" t="s">
        <v>6</v>
      </c>
      <c r="D2740" t="s">
        <v>117</v>
      </c>
      <c r="E2740" t="s">
        <v>4382</v>
      </c>
      <c r="F2740" s="54">
        <v>41627</v>
      </c>
      <c r="G2740" t="s">
        <v>72</v>
      </c>
      <c r="H2740" t="s">
        <v>386</v>
      </c>
      <c r="I2740" t="s">
        <v>6424</v>
      </c>
      <c r="J2740" t="s">
        <v>74</v>
      </c>
      <c r="K2740" t="s">
        <v>6425</v>
      </c>
      <c r="L2740" t="s">
        <v>627</v>
      </c>
      <c r="M2740" t="s">
        <v>628</v>
      </c>
      <c r="N2740" t="s">
        <v>85</v>
      </c>
      <c r="O2740" t="s">
        <v>85</v>
      </c>
      <c r="P2740">
        <v>6274.6646000000001</v>
      </c>
      <c r="Q2740" t="s">
        <v>6426</v>
      </c>
      <c r="R2740" t="s">
        <v>75</v>
      </c>
      <c r="W2740" t="s">
        <v>10729</v>
      </c>
      <c r="X2740" t="s">
        <v>85</v>
      </c>
    </row>
    <row r="2741" spans="1:24">
      <c r="A2741" t="s">
        <v>5</v>
      </c>
      <c r="B2741" t="s">
        <v>6</v>
      </c>
      <c r="C2741" t="s">
        <v>6</v>
      </c>
      <c r="D2741" t="s">
        <v>117</v>
      </c>
      <c r="E2741" t="s">
        <v>4382</v>
      </c>
      <c r="F2741" s="54">
        <v>41627</v>
      </c>
      <c r="G2741" t="s">
        <v>72</v>
      </c>
      <c r="H2741" t="s">
        <v>386</v>
      </c>
      <c r="I2741" t="s">
        <v>6424</v>
      </c>
      <c r="J2741" t="s">
        <v>74</v>
      </c>
      <c r="K2741" t="s">
        <v>6425</v>
      </c>
      <c r="L2741" t="s">
        <v>627</v>
      </c>
      <c r="M2741" t="s">
        <v>628</v>
      </c>
      <c r="N2741" t="s">
        <v>85</v>
      </c>
      <c r="O2741" t="s">
        <v>85</v>
      </c>
      <c r="P2741">
        <v>-6274.6646000000001</v>
      </c>
      <c r="Q2741" t="s">
        <v>6427</v>
      </c>
      <c r="R2741" t="s">
        <v>75</v>
      </c>
      <c r="W2741" t="s">
        <v>10729</v>
      </c>
      <c r="X2741" t="s">
        <v>85</v>
      </c>
    </row>
    <row r="2742" spans="1:24">
      <c r="A2742" t="s">
        <v>5</v>
      </c>
      <c r="B2742" t="s">
        <v>6</v>
      </c>
      <c r="C2742" t="s">
        <v>6</v>
      </c>
      <c r="D2742" t="s">
        <v>117</v>
      </c>
      <c r="E2742" t="s">
        <v>4382</v>
      </c>
      <c r="F2742" s="54">
        <v>41627</v>
      </c>
      <c r="G2742" t="s">
        <v>72</v>
      </c>
      <c r="H2742" t="s">
        <v>386</v>
      </c>
      <c r="I2742" t="s">
        <v>6428</v>
      </c>
      <c r="J2742" t="s">
        <v>74</v>
      </c>
      <c r="K2742" t="s">
        <v>6429</v>
      </c>
      <c r="L2742" t="s">
        <v>627</v>
      </c>
      <c r="M2742" t="s">
        <v>628</v>
      </c>
      <c r="N2742" t="s">
        <v>85</v>
      </c>
      <c r="O2742" t="s">
        <v>85</v>
      </c>
      <c r="P2742">
        <v>6274.6646000000001</v>
      </c>
      <c r="Q2742" t="s">
        <v>6430</v>
      </c>
      <c r="R2742" t="s">
        <v>75</v>
      </c>
      <c r="W2742" t="s">
        <v>10729</v>
      </c>
      <c r="X2742" t="s">
        <v>85</v>
      </c>
    </row>
    <row r="2743" spans="1:24">
      <c r="A2743" t="s">
        <v>5</v>
      </c>
      <c r="B2743" t="s">
        <v>6</v>
      </c>
      <c r="C2743" t="s">
        <v>6</v>
      </c>
      <c r="D2743" t="s">
        <v>117</v>
      </c>
      <c r="E2743" t="s">
        <v>4382</v>
      </c>
      <c r="F2743" s="54">
        <v>41627</v>
      </c>
      <c r="G2743" t="s">
        <v>72</v>
      </c>
      <c r="H2743" t="s">
        <v>386</v>
      </c>
      <c r="I2743" t="s">
        <v>6428</v>
      </c>
      <c r="J2743" t="s">
        <v>74</v>
      </c>
      <c r="K2743" t="s">
        <v>6429</v>
      </c>
      <c r="L2743" t="s">
        <v>627</v>
      </c>
      <c r="M2743" t="s">
        <v>628</v>
      </c>
      <c r="N2743" t="s">
        <v>85</v>
      </c>
      <c r="O2743" t="s">
        <v>85</v>
      </c>
      <c r="P2743">
        <v>-6274.6646000000001</v>
      </c>
      <c r="Q2743" t="s">
        <v>6431</v>
      </c>
      <c r="R2743" t="s">
        <v>75</v>
      </c>
      <c r="W2743" t="s">
        <v>10729</v>
      </c>
      <c r="X2743" t="s">
        <v>85</v>
      </c>
    </row>
    <row r="2744" spans="1:24">
      <c r="A2744" t="s">
        <v>5</v>
      </c>
      <c r="B2744" t="s">
        <v>6</v>
      </c>
      <c r="C2744" t="s">
        <v>6</v>
      </c>
      <c r="D2744" t="s">
        <v>117</v>
      </c>
      <c r="E2744" t="s">
        <v>4382</v>
      </c>
      <c r="F2744" s="54">
        <v>41627</v>
      </c>
      <c r="G2744" t="s">
        <v>72</v>
      </c>
      <c r="H2744" t="s">
        <v>386</v>
      </c>
      <c r="I2744" t="s">
        <v>6419</v>
      </c>
      <c r="J2744" t="s">
        <v>74</v>
      </c>
      <c r="K2744" t="s">
        <v>6420</v>
      </c>
      <c r="L2744" t="s">
        <v>627</v>
      </c>
      <c r="M2744" t="s">
        <v>628</v>
      </c>
      <c r="N2744" t="s">
        <v>85</v>
      </c>
      <c r="O2744" t="s">
        <v>85</v>
      </c>
      <c r="P2744">
        <v>90.765600000000006</v>
      </c>
      <c r="Q2744" t="s">
        <v>6432</v>
      </c>
      <c r="R2744" t="s">
        <v>75</v>
      </c>
      <c r="W2744" t="s">
        <v>10729</v>
      </c>
      <c r="X2744" t="s">
        <v>85</v>
      </c>
    </row>
    <row r="2745" spans="1:24">
      <c r="A2745" t="s">
        <v>5</v>
      </c>
      <c r="B2745" t="s">
        <v>6</v>
      </c>
      <c r="C2745" t="s">
        <v>6</v>
      </c>
      <c r="D2745" t="s">
        <v>117</v>
      </c>
      <c r="E2745" t="s">
        <v>4382</v>
      </c>
      <c r="F2745" s="54">
        <v>41627</v>
      </c>
      <c r="G2745" t="s">
        <v>72</v>
      </c>
      <c r="I2745" t="s">
        <v>6433</v>
      </c>
      <c r="J2745" t="s">
        <v>74</v>
      </c>
      <c r="K2745" t="s">
        <v>6434</v>
      </c>
      <c r="L2745" t="s">
        <v>478</v>
      </c>
      <c r="M2745" t="s">
        <v>479</v>
      </c>
      <c r="N2745" t="s">
        <v>85</v>
      </c>
      <c r="O2745" t="s">
        <v>85</v>
      </c>
      <c r="P2745">
        <v>1494.3765000000001</v>
      </c>
      <c r="Q2745" t="s">
        <v>6435</v>
      </c>
      <c r="R2745" t="s">
        <v>75</v>
      </c>
      <c r="W2745" t="s">
        <v>10729</v>
      </c>
      <c r="X2745" t="s">
        <v>85</v>
      </c>
    </row>
    <row r="2746" spans="1:24">
      <c r="A2746" t="s">
        <v>5</v>
      </c>
      <c r="B2746" t="s">
        <v>6</v>
      </c>
      <c r="C2746" t="s">
        <v>6</v>
      </c>
      <c r="D2746" t="s">
        <v>117</v>
      </c>
      <c r="E2746" t="s">
        <v>4382</v>
      </c>
      <c r="F2746" s="54">
        <v>41627</v>
      </c>
      <c r="G2746" t="s">
        <v>72</v>
      </c>
      <c r="H2746" t="s">
        <v>386</v>
      </c>
      <c r="I2746" t="s">
        <v>6436</v>
      </c>
      <c r="J2746" t="s">
        <v>74</v>
      </c>
      <c r="K2746" t="s">
        <v>6437</v>
      </c>
      <c r="L2746" t="s">
        <v>627</v>
      </c>
      <c r="M2746" t="s">
        <v>628</v>
      </c>
      <c r="N2746" t="s">
        <v>85</v>
      </c>
      <c r="O2746" t="s">
        <v>85</v>
      </c>
      <c r="P2746">
        <v>90.765600000000006</v>
      </c>
      <c r="Q2746" t="s">
        <v>6438</v>
      </c>
      <c r="R2746" t="s">
        <v>75</v>
      </c>
      <c r="W2746" t="s">
        <v>10729</v>
      </c>
      <c r="X2746" t="s">
        <v>85</v>
      </c>
    </row>
    <row r="2747" spans="1:24">
      <c r="A2747" t="s">
        <v>5</v>
      </c>
      <c r="B2747" t="s">
        <v>6</v>
      </c>
      <c r="C2747" t="s">
        <v>6</v>
      </c>
      <c r="D2747" t="s">
        <v>117</v>
      </c>
      <c r="E2747" t="s">
        <v>4382</v>
      </c>
      <c r="F2747" s="54">
        <v>41627</v>
      </c>
      <c r="G2747" t="s">
        <v>72</v>
      </c>
      <c r="H2747" t="s">
        <v>386</v>
      </c>
      <c r="I2747" t="s">
        <v>6436</v>
      </c>
      <c r="J2747" t="s">
        <v>74</v>
      </c>
      <c r="K2747" t="s">
        <v>6437</v>
      </c>
      <c r="L2747" t="s">
        <v>627</v>
      </c>
      <c r="M2747" t="s">
        <v>628</v>
      </c>
      <c r="N2747" t="s">
        <v>85</v>
      </c>
      <c r="O2747" t="s">
        <v>85</v>
      </c>
      <c r="P2747">
        <v>-90.765600000000006</v>
      </c>
      <c r="Q2747" t="s">
        <v>6439</v>
      </c>
      <c r="R2747" t="s">
        <v>75</v>
      </c>
      <c r="W2747" t="s">
        <v>10729</v>
      </c>
      <c r="X2747" t="s">
        <v>85</v>
      </c>
    </row>
    <row r="2748" spans="1:24">
      <c r="A2748" t="s">
        <v>5</v>
      </c>
      <c r="B2748" t="s">
        <v>6</v>
      </c>
      <c r="C2748" t="s">
        <v>6</v>
      </c>
      <c r="D2748" t="s">
        <v>117</v>
      </c>
      <c r="E2748" t="s">
        <v>4382</v>
      </c>
      <c r="F2748" s="54">
        <v>41627</v>
      </c>
      <c r="G2748" t="s">
        <v>72</v>
      </c>
      <c r="H2748" t="s">
        <v>386</v>
      </c>
      <c r="I2748" t="s">
        <v>6440</v>
      </c>
      <c r="J2748" t="s">
        <v>74</v>
      </c>
      <c r="K2748" t="s">
        <v>6441</v>
      </c>
      <c r="L2748" t="s">
        <v>627</v>
      </c>
      <c r="M2748" t="s">
        <v>628</v>
      </c>
      <c r="N2748" t="s">
        <v>85</v>
      </c>
      <c r="O2748" t="s">
        <v>85</v>
      </c>
      <c r="P2748">
        <v>90.765600000000006</v>
      </c>
      <c r="Q2748" t="s">
        <v>6442</v>
      </c>
      <c r="R2748" t="s">
        <v>75</v>
      </c>
      <c r="W2748" t="s">
        <v>10729</v>
      </c>
      <c r="X2748" t="s">
        <v>85</v>
      </c>
    </row>
    <row r="2749" spans="1:24">
      <c r="A2749" t="s">
        <v>5</v>
      </c>
      <c r="B2749" t="s">
        <v>6</v>
      </c>
      <c r="C2749" t="s">
        <v>6</v>
      </c>
      <c r="D2749" t="s">
        <v>117</v>
      </c>
      <c r="E2749" t="s">
        <v>4382</v>
      </c>
      <c r="F2749" s="54">
        <v>41627</v>
      </c>
      <c r="G2749" t="s">
        <v>72</v>
      </c>
      <c r="H2749" t="s">
        <v>386</v>
      </c>
      <c r="I2749" t="s">
        <v>6440</v>
      </c>
      <c r="J2749" t="s">
        <v>74</v>
      </c>
      <c r="K2749" t="s">
        <v>6441</v>
      </c>
      <c r="L2749" t="s">
        <v>627</v>
      </c>
      <c r="M2749" t="s">
        <v>628</v>
      </c>
      <c r="N2749" t="s">
        <v>85</v>
      </c>
      <c r="O2749" t="s">
        <v>85</v>
      </c>
      <c r="P2749">
        <v>-90.765600000000006</v>
      </c>
      <c r="Q2749" t="s">
        <v>6443</v>
      </c>
      <c r="R2749" t="s">
        <v>75</v>
      </c>
      <c r="W2749" t="s">
        <v>10729</v>
      </c>
      <c r="X2749" t="s">
        <v>85</v>
      </c>
    </row>
    <row r="2750" spans="1:24">
      <c r="A2750" t="s">
        <v>3</v>
      </c>
      <c r="B2750" t="s">
        <v>4</v>
      </c>
      <c r="C2750" t="s">
        <v>4</v>
      </c>
      <c r="D2750" t="s">
        <v>117</v>
      </c>
      <c r="E2750" t="s">
        <v>4382</v>
      </c>
      <c r="F2750" s="54">
        <v>41627</v>
      </c>
      <c r="G2750" t="s">
        <v>119</v>
      </c>
      <c r="H2750" t="s">
        <v>2592</v>
      </c>
      <c r="I2750" t="s">
        <v>6444</v>
      </c>
      <c r="J2750" t="s">
        <v>73</v>
      </c>
      <c r="K2750" t="s">
        <v>6445</v>
      </c>
      <c r="L2750" t="s">
        <v>6446</v>
      </c>
      <c r="M2750" t="s">
        <v>6447</v>
      </c>
      <c r="N2750" t="s">
        <v>85</v>
      </c>
      <c r="O2750" t="s">
        <v>85</v>
      </c>
      <c r="P2750">
        <v>-498580.34250000003</v>
      </c>
      <c r="Q2750" t="s">
        <v>6448</v>
      </c>
      <c r="R2750" t="s">
        <v>75</v>
      </c>
      <c r="W2750" t="s">
        <v>10729</v>
      </c>
      <c r="X2750" t="s">
        <v>10737</v>
      </c>
    </row>
    <row r="2751" spans="1:24">
      <c r="A2751" t="s">
        <v>3</v>
      </c>
      <c r="B2751" t="s">
        <v>112</v>
      </c>
      <c r="C2751" t="s">
        <v>269</v>
      </c>
      <c r="D2751" t="s">
        <v>117</v>
      </c>
      <c r="E2751" t="s">
        <v>4382</v>
      </c>
      <c r="F2751" s="54">
        <v>41627</v>
      </c>
      <c r="G2751" t="s">
        <v>72</v>
      </c>
      <c r="I2751" t="s">
        <v>6449</v>
      </c>
      <c r="J2751" t="s">
        <v>73</v>
      </c>
      <c r="K2751" t="s">
        <v>6450</v>
      </c>
      <c r="L2751" t="s">
        <v>6451</v>
      </c>
      <c r="M2751" t="s">
        <v>6452</v>
      </c>
      <c r="N2751" t="s">
        <v>85</v>
      </c>
      <c r="O2751" t="s">
        <v>85</v>
      </c>
      <c r="P2751">
        <v>26677.2703</v>
      </c>
      <c r="Q2751" t="s">
        <v>6453</v>
      </c>
      <c r="R2751" t="s">
        <v>75</v>
      </c>
      <c r="W2751" t="s">
        <v>10729</v>
      </c>
      <c r="X2751" t="s">
        <v>85</v>
      </c>
    </row>
    <row r="2752" spans="1:24">
      <c r="A2752" t="s">
        <v>3</v>
      </c>
      <c r="B2752" t="s">
        <v>112</v>
      </c>
      <c r="C2752" t="s">
        <v>269</v>
      </c>
      <c r="D2752" t="s">
        <v>117</v>
      </c>
      <c r="E2752" t="s">
        <v>4382</v>
      </c>
      <c r="F2752" s="54">
        <v>41627</v>
      </c>
      <c r="G2752" t="s">
        <v>72</v>
      </c>
      <c r="H2752" t="s">
        <v>1498</v>
      </c>
      <c r="I2752" t="s">
        <v>6454</v>
      </c>
      <c r="J2752" t="s">
        <v>73</v>
      </c>
      <c r="K2752" t="s">
        <v>6455</v>
      </c>
      <c r="L2752" t="s">
        <v>6456</v>
      </c>
      <c r="M2752" t="s">
        <v>6457</v>
      </c>
      <c r="N2752" t="s">
        <v>85</v>
      </c>
      <c r="O2752" t="s">
        <v>85</v>
      </c>
      <c r="P2752">
        <v>40099.918599999997</v>
      </c>
      <c r="Q2752" t="s">
        <v>6458</v>
      </c>
      <c r="R2752" t="s">
        <v>75</v>
      </c>
      <c r="W2752" t="s">
        <v>10729</v>
      </c>
      <c r="X2752" t="s">
        <v>85</v>
      </c>
    </row>
    <row r="2753" spans="1:24">
      <c r="A2753" t="s">
        <v>3</v>
      </c>
      <c r="B2753" t="s">
        <v>112</v>
      </c>
      <c r="C2753" t="s">
        <v>269</v>
      </c>
      <c r="D2753" t="s">
        <v>117</v>
      </c>
      <c r="E2753" t="s">
        <v>4382</v>
      </c>
      <c r="F2753" s="54">
        <v>41627</v>
      </c>
      <c r="G2753" t="s">
        <v>72</v>
      </c>
      <c r="H2753" t="s">
        <v>2987</v>
      </c>
      <c r="I2753" t="s">
        <v>6459</v>
      </c>
      <c r="J2753" t="s">
        <v>73</v>
      </c>
      <c r="K2753" t="s">
        <v>6460</v>
      </c>
      <c r="L2753" t="s">
        <v>6461</v>
      </c>
      <c r="M2753" t="s">
        <v>6462</v>
      </c>
      <c r="N2753" t="s">
        <v>85</v>
      </c>
      <c r="O2753" t="s">
        <v>85</v>
      </c>
      <c r="P2753">
        <v>100554.6493</v>
      </c>
      <c r="Q2753" t="s">
        <v>6463</v>
      </c>
      <c r="R2753" t="s">
        <v>75</v>
      </c>
      <c r="W2753" t="s">
        <v>10730</v>
      </c>
      <c r="X2753" t="s">
        <v>85</v>
      </c>
    </row>
    <row r="2754" spans="1:24">
      <c r="A2754" t="s">
        <v>3</v>
      </c>
      <c r="B2754" t="s">
        <v>4</v>
      </c>
      <c r="C2754" t="s">
        <v>4</v>
      </c>
      <c r="D2754" t="s">
        <v>117</v>
      </c>
      <c r="E2754" t="s">
        <v>4382</v>
      </c>
      <c r="F2754" s="54">
        <v>41627</v>
      </c>
      <c r="G2754" t="s">
        <v>119</v>
      </c>
      <c r="H2754" t="s">
        <v>2592</v>
      </c>
      <c r="I2754" t="s">
        <v>6464</v>
      </c>
      <c r="J2754" t="s">
        <v>73</v>
      </c>
      <c r="K2754" t="s">
        <v>6445</v>
      </c>
      <c r="L2754" t="s">
        <v>6446</v>
      </c>
      <c r="M2754" t="s">
        <v>6447</v>
      </c>
      <c r="N2754" t="s">
        <v>85</v>
      </c>
      <c r="O2754" t="s">
        <v>85</v>
      </c>
      <c r="P2754">
        <v>498580.34250000003</v>
      </c>
      <c r="Q2754" t="s">
        <v>6448</v>
      </c>
      <c r="R2754" t="s">
        <v>75</v>
      </c>
      <c r="W2754" t="s">
        <v>10731</v>
      </c>
      <c r="X2754" t="s">
        <v>10737</v>
      </c>
    </row>
    <row r="2755" spans="1:24">
      <c r="A2755" t="s">
        <v>3</v>
      </c>
      <c r="B2755" t="s">
        <v>112</v>
      </c>
      <c r="C2755" t="s">
        <v>269</v>
      </c>
      <c r="D2755" t="s">
        <v>117</v>
      </c>
      <c r="E2755" t="s">
        <v>4382</v>
      </c>
      <c r="F2755" s="54">
        <v>41627</v>
      </c>
      <c r="G2755" t="s">
        <v>72</v>
      </c>
      <c r="H2755" t="s">
        <v>1538</v>
      </c>
      <c r="I2755" t="s">
        <v>6465</v>
      </c>
      <c r="J2755" t="s">
        <v>73</v>
      </c>
      <c r="K2755" t="s">
        <v>6466</v>
      </c>
      <c r="L2755" t="s">
        <v>2439</v>
      </c>
      <c r="M2755" t="s">
        <v>2440</v>
      </c>
      <c r="N2755" t="s">
        <v>85</v>
      </c>
      <c r="O2755" t="s">
        <v>85</v>
      </c>
      <c r="P2755">
        <v>68446.982099999994</v>
      </c>
      <c r="Q2755" t="s">
        <v>6467</v>
      </c>
      <c r="R2755" t="s">
        <v>75</v>
      </c>
      <c r="W2755" t="s">
        <v>10729</v>
      </c>
      <c r="X2755" t="s">
        <v>85</v>
      </c>
    </row>
    <row r="2756" spans="1:24">
      <c r="A2756" t="s">
        <v>3</v>
      </c>
      <c r="B2756" t="s">
        <v>112</v>
      </c>
      <c r="C2756" t="s">
        <v>269</v>
      </c>
      <c r="D2756" t="s">
        <v>117</v>
      </c>
      <c r="E2756" t="s">
        <v>4382</v>
      </c>
      <c r="F2756" s="54">
        <v>41627</v>
      </c>
      <c r="G2756" t="s">
        <v>72</v>
      </c>
      <c r="I2756" t="s">
        <v>6468</v>
      </c>
      <c r="J2756" t="s">
        <v>73</v>
      </c>
      <c r="K2756" t="s">
        <v>6469</v>
      </c>
      <c r="L2756" t="s">
        <v>6470</v>
      </c>
      <c r="M2756" t="s">
        <v>6471</v>
      </c>
      <c r="N2756" t="s">
        <v>85</v>
      </c>
      <c r="O2756" t="s">
        <v>85</v>
      </c>
      <c r="P2756">
        <v>2154.7035000000001</v>
      </c>
      <c r="Q2756" t="s">
        <v>6472</v>
      </c>
      <c r="R2756" t="s">
        <v>75</v>
      </c>
      <c r="W2756" t="s">
        <v>10729</v>
      </c>
      <c r="X2756" t="s">
        <v>85</v>
      </c>
    </row>
    <row r="2757" spans="1:24">
      <c r="A2757" t="s">
        <v>3</v>
      </c>
      <c r="B2757" t="s">
        <v>112</v>
      </c>
      <c r="C2757" t="s">
        <v>269</v>
      </c>
      <c r="D2757" t="s">
        <v>117</v>
      </c>
      <c r="E2757" t="s">
        <v>4382</v>
      </c>
      <c r="F2757" s="54">
        <v>41627</v>
      </c>
      <c r="G2757" t="s">
        <v>125</v>
      </c>
      <c r="I2757" t="s">
        <v>6473</v>
      </c>
      <c r="J2757" t="s">
        <v>73</v>
      </c>
      <c r="K2757" t="s">
        <v>6474</v>
      </c>
      <c r="L2757" t="s">
        <v>6470</v>
      </c>
      <c r="M2757" t="s">
        <v>6471</v>
      </c>
      <c r="N2757" t="s">
        <v>85</v>
      </c>
      <c r="O2757" t="s">
        <v>85</v>
      </c>
      <c r="P2757">
        <v>193207.99340000001</v>
      </c>
      <c r="Q2757" t="s">
        <v>6472</v>
      </c>
      <c r="R2757" t="s">
        <v>75</v>
      </c>
      <c r="W2757" t="s">
        <v>10730</v>
      </c>
      <c r="X2757" t="s">
        <v>85</v>
      </c>
    </row>
    <row r="2758" spans="1:24">
      <c r="A2758" t="s">
        <v>9</v>
      </c>
      <c r="B2758" t="s">
        <v>15</v>
      </c>
      <c r="C2758" t="s">
        <v>15</v>
      </c>
      <c r="D2758" t="s">
        <v>117</v>
      </c>
      <c r="E2758" t="s">
        <v>4382</v>
      </c>
      <c r="F2758" s="54">
        <v>41627</v>
      </c>
      <c r="G2758" t="s">
        <v>290</v>
      </c>
      <c r="H2758" t="s">
        <v>1420</v>
      </c>
      <c r="I2758" t="s">
        <v>6475</v>
      </c>
      <c r="J2758" t="s">
        <v>132</v>
      </c>
      <c r="K2758" t="s">
        <v>6476</v>
      </c>
      <c r="L2758" t="s">
        <v>2555</v>
      </c>
      <c r="M2758" t="s">
        <v>2556</v>
      </c>
      <c r="N2758" t="s">
        <v>85</v>
      </c>
      <c r="O2758" t="s">
        <v>85</v>
      </c>
      <c r="P2758">
        <v>4830.0281999999997</v>
      </c>
      <c r="Q2758" t="s">
        <v>6477</v>
      </c>
      <c r="R2758" t="s">
        <v>75</v>
      </c>
      <c r="W2758" t="s">
        <v>10729</v>
      </c>
      <c r="X2758" t="s">
        <v>85</v>
      </c>
    </row>
    <row r="2759" spans="1:24">
      <c r="A2759" t="s">
        <v>9</v>
      </c>
      <c r="B2759" t="s">
        <v>15</v>
      </c>
      <c r="C2759" t="s">
        <v>15</v>
      </c>
      <c r="D2759" t="s">
        <v>117</v>
      </c>
      <c r="E2759" t="s">
        <v>4382</v>
      </c>
      <c r="F2759" s="54">
        <v>41627</v>
      </c>
      <c r="G2759" t="s">
        <v>119</v>
      </c>
      <c r="I2759" t="s">
        <v>6478</v>
      </c>
      <c r="J2759" t="s">
        <v>805</v>
      </c>
      <c r="K2759" t="s">
        <v>6478</v>
      </c>
      <c r="L2759" t="s">
        <v>6479</v>
      </c>
      <c r="M2759" t="s">
        <v>6480</v>
      </c>
      <c r="N2759" t="s">
        <v>85</v>
      </c>
      <c r="O2759" t="s">
        <v>85</v>
      </c>
      <c r="P2759">
        <v>-3370.4342999999999</v>
      </c>
      <c r="Q2759" t="s">
        <v>6481</v>
      </c>
      <c r="R2759" t="s">
        <v>75</v>
      </c>
      <c r="W2759" t="s">
        <v>10729</v>
      </c>
      <c r="X2759" t="s">
        <v>85</v>
      </c>
    </row>
    <row r="2760" spans="1:24">
      <c r="A2760" t="s">
        <v>9</v>
      </c>
      <c r="B2760" t="s">
        <v>10</v>
      </c>
      <c r="C2760" t="s">
        <v>4850</v>
      </c>
      <c r="D2760" t="s">
        <v>117</v>
      </c>
      <c r="E2760" t="s">
        <v>4382</v>
      </c>
      <c r="F2760" s="54">
        <v>41627</v>
      </c>
      <c r="G2760" t="s">
        <v>290</v>
      </c>
      <c r="I2760" t="s">
        <v>6482</v>
      </c>
      <c r="J2760" t="s">
        <v>132</v>
      </c>
      <c r="K2760" t="s">
        <v>6483</v>
      </c>
      <c r="L2760" t="s">
        <v>238</v>
      </c>
      <c r="M2760" t="s">
        <v>76</v>
      </c>
      <c r="N2760" t="s">
        <v>85</v>
      </c>
      <c r="O2760" t="s">
        <v>85</v>
      </c>
      <c r="P2760">
        <v>10975.95</v>
      </c>
      <c r="Q2760" t="s">
        <v>6484</v>
      </c>
      <c r="R2760" t="s">
        <v>75</v>
      </c>
      <c r="W2760" t="s">
        <v>10729</v>
      </c>
      <c r="X2760" t="s">
        <v>10737</v>
      </c>
    </row>
    <row r="2761" spans="1:24">
      <c r="A2761" t="s">
        <v>9</v>
      </c>
      <c r="B2761" t="s">
        <v>15</v>
      </c>
      <c r="C2761" t="s">
        <v>15</v>
      </c>
      <c r="D2761" t="s">
        <v>117</v>
      </c>
      <c r="E2761" t="s">
        <v>4382</v>
      </c>
      <c r="F2761" s="54">
        <v>41627</v>
      </c>
      <c r="G2761" t="s">
        <v>119</v>
      </c>
      <c r="I2761" t="s">
        <v>6485</v>
      </c>
      <c r="J2761" t="s">
        <v>805</v>
      </c>
      <c r="K2761" t="s">
        <v>6485</v>
      </c>
      <c r="L2761" t="s">
        <v>2074</v>
      </c>
      <c r="M2761" t="s">
        <v>2075</v>
      </c>
      <c r="N2761" t="s">
        <v>85</v>
      </c>
      <c r="O2761" t="s">
        <v>85</v>
      </c>
      <c r="P2761">
        <v>-65.127399999999994</v>
      </c>
      <c r="Q2761" t="s">
        <v>6486</v>
      </c>
      <c r="R2761" t="s">
        <v>75</v>
      </c>
      <c r="W2761" t="s">
        <v>10729</v>
      </c>
      <c r="X2761" t="s">
        <v>85</v>
      </c>
    </row>
    <row r="2762" spans="1:24">
      <c r="A2762" t="s">
        <v>9</v>
      </c>
      <c r="B2762" t="s">
        <v>15</v>
      </c>
      <c r="C2762" t="s">
        <v>15</v>
      </c>
      <c r="D2762" t="s">
        <v>117</v>
      </c>
      <c r="E2762" t="s">
        <v>4382</v>
      </c>
      <c r="F2762" s="54">
        <v>41627</v>
      </c>
      <c r="G2762" t="s">
        <v>72</v>
      </c>
      <c r="I2762" t="s">
        <v>6478</v>
      </c>
      <c r="J2762" t="s">
        <v>805</v>
      </c>
      <c r="K2762" t="s">
        <v>6478</v>
      </c>
      <c r="L2762" t="s">
        <v>6479</v>
      </c>
      <c r="M2762" t="s">
        <v>6480</v>
      </c>
      <c r="N2762" t="s">
        <v>85</v>
      </c>
      <c r="O2762" t="s">
        <v>85</v>
      </c>
      <c r="P2762">
        <v>-2147.7620000000002</v>
      </c>
      <c r="Q2762" t="s">
        <v>6481</v>
      </c>
      <c r="R2762" t="s">
        <v>75</v>
      </c>
      <c r="W2762" t="s">
        <v>10729</v>
      </c>
      <c r="X2762" t="s">
        <v>85</v>
      </c>
    </row>
    <row r="2763" spans="1:24">
      <c r="A2763" t="s">
        <v>9</v>
      </c>
      <c r="B2763" t="s">
        <v>15</v>
      </c>
      <c r="C2763" t="s">
        <v>15</v>
      </c>
      <c r="D2763" t="s">
        <v>117</v>
      </c>
      <c r="E2763" t="s">
        <v>4382</v>
      </c>
      <c r="F2763" s="54">
        <v>41627</v>
      </c>
      <c r="G2763" t="s">
        <v>72</v>
      </c>
      <c r="I2763" t="s">
        <v>6485</v>
      </c>
      <c r="J2763" t="s">
        <v>805</v>
      </c>
      <c r="K2763" t="s">
        <v>6485</v>
      </c>
      <c r="L2763" t="s">
        <v>2074</v>
      </c>
      <c r="M2763" t="s">
        <v>2075</v>
      </c>
      <c r="N2763" t="s">
        <v>85</v>
      </c>
      <c r="O2763" t="s">
        <v>85</v>
      </c>
      <c r="P2763">
        <v>-41.501399999999997</v>
      </c>
      <c r="Q2763" t="s">
        <v>6486</v>
      </c>
      <c r="R2763" t="s">
        <v>75</v>
      </c>
      <c r="W2763" t="s">
        <v>10729</v>
      </c>
      <c r="X2763" t="s">
        <v>85</v>
      </c>
    </row>
    <row r="2764" spans="1:24">
      <c r="A2764" t="s">
        <v>9</v>
      </c>
      <c r="B2764" t="s">
        <v>15</v>
      </c>
      <c r="C2764" t="s">
        <v>15</v>
      </c>
      <c r="D2764" t="s">
        <v>117</v>
      </c>
      <c r="E2764" t="s">
        <v>4382</v>
      </c>
      <c r="F2764" s="54">
        <v>41627</v>
      </c>
      <c r="G2764" t="s">
        <v>72</v>
      </c>
      <c r="H2764" t="s">
        <v>188</v>
      </c>
      <c r="I2764" t="s">
        <v>6487</v>
      </c>
      <c r="J2764" t="s">
        <v>132</v>
      </c>
      <c r="K2764" t="s">
        <v>6488</v>
      </c>
      <c r="L2764" t="s">
        <v>983</v>
      </c>
      <c r="M2764" t="s">
        <v>984</v>
      </c>
      <c r="N2764" t="s">
        <v>85</v>
      </c>
      <c r="O2764" t="s">
        <v>85</v>
      </c>
      <c r="P2764">
        <v>14490.084999999999</v>
      </c>
      <c r="Q2764" t="s">
        <v>6489</v>
      </c>
      <c r="R2764" t="s">
        <v>75</v>
      </c>
      <c r="W2764" t="s">
        <v>10729</v>
      </c>
      <c r="X2764" t="s">
        <v>85</v>
      </c>
    </row>
    <row r="2765" spans="1:24">
      <c r="A2765" t="s">
        <v>5</v>
      </c>
      <c r="B2765" t="s">
        <v>17</v>
      </c>
      <c r="C2765" t="s">
        <v>17</v>
      </c>
      <c r="D2765" t="s">
        <v>117</v>
      </c>
      <c r="E2765" t="s">
        <v>4382</v>
      </c>
      <c r="F2765" s="54">
        <v>41627</v>
      </c>
      <c r="G2765" t="s">
        <v>72</v>
      </c>
      <c r="I2765" t="s">
        <v>6490</v>
      </c>
      <c r="J2765" t="s">
        <v>74</v>
      </c>
      <c r="K2765" t="s">
        <v>6491</v>
      </c>
      <c r="L2765" t="s">
        <v>238</v>
      </c>
      <c r="M2765" t="s">
        <v>76</v>
      </c>
      <c r="N2765" t="s">
        <v>85</v>
      </c>
      <c r="O2765" t="s">
        <v>85</v>
      </c>
      <c r="P2765">
        <v>5406.8910999999998</v>
      </c>
      <c r="Q2765" t="s">
        <v>6492</v>
      </c>
      <c r="R2765" t="s">
        <v>75</v>
      </c>
      <c r="W2765" t="s">
        <v>10729</v>
      </c>
      <c r="X2765" t="s">
        <v>10737</v>
      </c>
    </row>
    <row r="2766" spans="1:24">
      <c r="A2766" t="s">
        <v>5</v>
      </c>
      <c r="B2766" t="s">
        <v>16</v>
      </c>
      <c r="C2766" t="s">
        <v>6002</v>
      </c>
      <c r="D2766" t="s">
        <v>117</v>
      </c>
      <c r="E2766" t="s">
        <v>4382</v>
      </c>
      <c r="F2766" s="54">
        <v>41627</v>
      </c>
      <c r="G2766" t="s">
        <v>72</v>
      </c>
      <c r="I2766" t="s">
        <v>6493</v>
      </c>
      <c r="J2766" t="s">
        <v>74</v>
      </c>
      <c r="K2766" t="s">
        <v>6494</v>
      </c>
      <c r="L2766" t="s">
        <v>6495</v>
      </c>
      <c r="M2766" t="s">
        <v>6496</v>
      </c>
      <c r="N2766" t="s">
        <v>85</v>
      </c>
      <c r="O2766" t="s">
        <v>85</v>
      </c>
      <c r="P2766">
        <v>1057.02</v>
      </c>
      <c r="Q2766" t="s">
        <v>6497</v>
      </c>
      <c r="R2766" t="s">
        <v>75</v>
      </c>
      <c r="W2766" t="s">
        <v>10729</v>
      </c>
      <c r="X2766" t="s">
        <v>85</v>
      </c>
    </row>
    <row r="2767" spans="1:24">
      <c r="A2767" t="s">
        <v>3</v>
      </c>
      <c r="B2767" t="s">
        <v>112</v>
      </c>
      <c r="C2767" t="s">
        <v>269</v>
      </c>
      <c r="D2767" t="s">
        <v>117</v>
      </c>
      <c r="E2767" t="s">
        <v>4382</v>
      </c>
      <c r="F2767" s="54">
        <v>41627</v>
      </c>
      <c r="G2767" t="s">
        <v>119</v>
      </c>
      <c r="I2767" t="s">
        <v>6498</v>
      </c>
      <c r="J2767" t="s">
        <v>73</v>
      </c>
      <c r="K2767" t="s">
        <v>6499</v>
      </c>
      <c r="L2767" t="s">
        <v>6500</v>
      </c>
      <c r="M2767" t="s">
        <v>6501</v>
      </c>
      <c r="N2767" t="s">
        <v>85</v>
      </c>
      <c r="O2767" t="s">
        <v>85</v>
      </c>
      <c r="P2767">
        <v>-23908.374100000001</v>
      </c>
      <c r="Q2767" t="s">
        <v>6502</v>
      </c>
      <c r="R2767" t="s">
        <v>75</v>
      </c>
      <c r="W2767" t="s">
        <v>10729</v>
      </c>
      <c r="X2767" t="s">
        <v>85</v>
      </c>
    </row>
    <row r="2768" spans="1:24">
      <c r="A2768" t="s">
        <v>3</v>
      </c>
      <c r="B2768" t="s">
        <v>112</v>
      </c>
      <c r="C2768" t="s">
        <v>269</v>
      </c>
      <c r="D2768" t="s">
        <v>117</v>
      </c>
      <c r="E2768" t="s">
        <v>4382</v>
      </c>
      <c r="F2768" s="54">
        <v>41627</v>
      </c>
      <c r="G2768" t="s">
        <v>119</v>
      </c>
      <c r="I2768" t="s">
        <v>6503</v>
      </c>
      <c r="J2768" t="s">
        <v>73</v>
      </c>
      <c r="K2768" t="s">
        <v>6499</v>
      </c>
      <c r="L2768" t="s">
        <v>6500</v>
      </c>
      <c r="M2768" t="s">
        <v>6501</v>
      </c>
      <c r="N2768" t="s">
        <v>85</v>
      </c>
      <c r="O2768" t="s">
        <v>85</v>
      </c>
      <c r="P2768">
        <v>23908.374100000001</v>
      </c>
      <c r="Q2768" t="s">
        <v>6502</v>
      </c>
      <c r="R2768" t="s">
        <v>75</v>
      </c>
      <c r="W2768" t="s">
        <v>10729</v>
      </c>
      <c r="X2768" t="s">
        <v>85</v>
      </c>
    </row>
    <row r="2769" spans="1:24">
      <c r="A2769" t="s">
        <v>5</v>
      </c>
      <c r="B2769" t="s">
        <v>16</v>
      </c>
      <c r="C2769" t="s">
        <v>6002</v>
      </c>
      <c r="D2769" t="s">
        <v>117</v>
      </c>
      <c r="E2769" t="s">
        <v>4382</v>
      </c>
      <c r="F2769" s="54">
        <v>41627</v>
      </c>
      <c r="G2769" t="s">
        <v>72</v>
      </c>
      <c r="I2769" t="s">
        <v>6504</v>
      </c>
      <c r="J2769" t="s">
        <v>74</v>
      </c>
      <c r="K2769" t="s">
        <v>6494</v>
      </c>
      <c r="L2769" t="s">
        <v>6495</v>
      </c>
      <c r="M2769" t="s">
        <v>6496</v>
      </c>
      <c r="N2769" t="s">
        <v>85</v>
      </c>
      <c r="O2769" t="s">
        <v>85</v>
      </c>
      <c r="P2769">
        <v>4228.08</v>
      </c>
      <c r="Q2769" t="s">
        <v>6505</v>
      </c>
      <c r="R2769" t="s">
        <v>75</v>
      </c>
      <c r="W2769" t="s">
        <v>10729</v>
      </c>
      <c r="X2769" t="s">
        <v>85</v>
      </c>
    </row>
    <row r="2770" spans="1:24">
      <c r="A2770" t="s">
        <v>3</v>
      </c>
      <c r="B2770" t="s">
        <v>8</v>
      </c>
      <c r="C2770" t="s">
        <v>635</v>
      </c>
      <c r="D2770" t="s">
        <v>117</v>
      </c>
      <c r="E2770" t="s">
        <v>4382</v>
      </c>
      <c r="F2770" s="54">
        <v>41627</v>
      </c>
      <c r="G2770" t="s">
        <v>119</v>
      </c>
      <c r="H2770" t="s">
        <v>636</v>
      </c>
      <c r="I2770" t="s">
        <v>6506</v>
      </c>
      <c r="J2770" t="s">
        <v>73</v>
      </c>
      <c r="K2770" t="s">
        <v>6507</v>
      </c>
      <c r="L2770" t="s">
        <v>639</v>
      </c>
      <c r="M2770" t="s">
        <v>640</v>
      </c>
      <c r="N2770" t="s">
        <v>85</v>
      </c>
      <c r="O2770" t="s">
        <v>85</v>
      </c>
      <c r="P2770">
        <v>28309.641899999999</v>
      </c>
      <c r="Q2770" t="s">
        <v>6508</v>
      </c>
      <c r="R2770" t="s">
        <v>75</v>
      </c>
      <c r="W2770" t="s">
        <v>10729</v>
      </c>
      <c r="X2770" t="s">
        <v>85</v>
      </c>
    </row>
    <row r="2771" spans="1:24">
      <c r="A2771" t="s">
        <v>3</v>
      </c>
      <c r="B2771" t="s">
        <v>115</v>
      </c>
      <c r="C2771" t="s">
        <v>619</v>
      </c>
      <c r="D2771" t="s">
        <v>117</v>
      </c>
      <c r="E2771" t="s">
        <v>4382</v>
      </c>
      <c r="F2771" s="54">
        <v>41625</v>
      </c>
      <c r="G2771" t="s">
        <v>119</v>
      </c>
      <c r="I2771" t="s">
        <v>6509</v>
      </c>
      <c r="J2771" t="s">
        <v>73</v>
      </c>
      <c r="K2771" t="s">
        <v>6510</v>
      </c>
      <c r="L2771" t="s">
        <v>6511</v>
      </c>
      <c r="M2771" t="s">
        <v>6512</v>
      </c>
      <c r="N2771" t="s">
        <v>85</v>
      </c>
      <c r="O2771" t="s">
        <v>85</v>
      </c>
      <c r="P2771">
        <v>37692</v>
      </c>
      <c r="Q2771" t="s">
        <v>6513</v>
      </c>
      <c r="R2771" t="s">
        <v>75</v>
      </c>
      <c r="W2771" t="s">
        <v>10729</v>
      </c>
      <c r="X2771" t="s">
        <v>85</v>
      </c>
    </row>
    <row r="2772" spans="1:24">
      <c r="A2772" t="s">
        <v>5</v>
      </c>
      <c r="B2772" t="s">
        <v>6</v>
      </c>
      <c r="C2772" t="s">
        <v>6</v>
      </c>
      <c r="D2772" t="s">
        <v>117</v>
      </c>
      <c r="E2772" t="s">
        <v>4382</v>
      </c>
      <c r="F2772" s="54">
        <v>41625</v>
      </c>
      <c r="G2772" t="s">
        <v>72</v>
      </c>
      <c r="H2772" t="s">
        <v>386</v>
      </c>
      <c r="I2772" t="s">
        <v>6356</v>
      </c>
      <c r="J2772" t="s">
        <v>74</v>
      </c>
      <c r="K2772" t="s">
        <v>6357</v>
      </c>
      <c r="L2772" t="s">
        <v>627</v>
      </c>
      <c r="M2772" t="s">
        <v>628</v>
      </c>
      <c r="N2772" t="s">
        <v>85</v>
      </c>
      <c r="O2772" t="s">
        <v>85</v>
      </c>
      <c r="P2772">
        <v>6274.6646000000001</v>
      </c>
      <c r="Q2772" t="s">
        <v>6358</v>
      </c>
      <c r="R2772" t="s">
        <v>75</v>
      </c>
      <c r="W2772" t="s">
        <v>10729</v>
      </c>
      <c r="X2772" t="s">
        <v>85</v>
      </c>
    </row>
    <row r="2773" spans="1:24">
      <c r="A2773" t="s">
        <v>5</v>
      </c>
      <c r="B2773" t="s">
        <v>6</v>
      </c>
      <c r="C2773" t="s">
        <v>6</v>
      </c>
      <c r="D2773" t="s">
        <v>117</v>
      </c>
      <c r="E2773" t="s">
        <v>4382</v>
      </c>
      <c r="F2773" s="54">
        <v>41625</v>
      </c>
      <c r="G2773" t="s">
        <v>72</v>
      </c>
      <c r="H2773" t="s">
        <v>386</v>
      </c>
      <c r="I2773" t="s">
        <v>6359</v>
      </c>
      <c r="J2773" t="s">
        <v>74</v>
      </c>
      <c r="K2773" t="s">
        <v>6360</v>
      </c>
      <c r="L2773" t="s">
        <v>627</v>
      </c>
      <c r="M2773" t="s">
        <v>628</v>
      </c>
      <c r="N2773" t="s">
        <v>85</v>
      </c>
      <c r="O2773" t="s">
        <v>85</v>
      </c>
      <c r="P2773">
        <v>6274.6646000000001</v>
      </c>
      <c r="Q2773" t="s">
        <v>6406</v>
      </c>
      <c r="R2773" t="s">
        <v>75</v>
      </c>
      <c r="W2773" t="s">
        <v>10729</v>
      </c>
      <c r="X2773" t="s">
        <v>85</v>
      </c>
    </row>
    <row r="2774" spans="1:24">
      <c r="A2774" t="s">
        <v>5</v>
      </c>
      <c r="B2774" t="s">
        <v>6</v>
      </c>
      <c r="C2774" t="s">
        <v>6</v>
      </c>
      <c r="D2774" t="s">
        <v>117</v>
      </c>
      <c r="E2774" t="s">
        <v>4382</v>
      </c>
      <c r="F2774" s="54">
        <v>41625</v>
      </c>
      <c r="G2774" t="s">
        <v>72</v>
      </c>
      <c r="H2774" t="s">
        <v>386</v>
      </c>
      <c r="I2774" t="s">
        <v>6353</v>
      </c>
      <c r="J2774" t="s">
        <v>74</v>
      </c>
      <c r="K2774" t="s">
        <v>6354</v>
      </c>
      <c r="L2774" t="s">
        <v>627</v>
      </c>
      <c r="M2774" t="s">
        <v>628</v>
      </c>
      <c r="N2774" t="s">
        <v>85</v>
      </c>
      <c r="O2774" t="s">
        <v>85</v>
      </c>
      <c r="P2774">
        <v>6274.6646000000001</v>
      </c>
      <c r="Q2774" t="s">
        <v>6362</v>
      </c>
      <c r="R2774" t="s">
        <v>75</v>
      </c>
      <c r="W2774" t="s">
        <v>10729</v>
      </c>
      <c r="X2774" t="s">
        <v>85</v>
      </c>
    </row>
    <row r="2775" spans="1:24">
      <c r="A2775" t="s">
        <v>5</v>
      </c>
      <c r="B2775" t="s">
        <v>6</v>
      </c>
      <c r="C2775" t="s">
        <v>6</v>
      </c>
      <c r="D2775" t="s">
        <v>117</v>
      </c>
      <c r="E2775" t="s">
        <v>4382</v>
      </c>
      <c r="F2775" s="54">
        <v>41625</v>
      </c>
      <c r="G2775" t="s">
        <v>72</v>
      </c>
      <c r="H2775" t="s">
        <v>386</v>
      </c>
      <c r="I2775" t="s">
        <v>6400</v>
      </c>
      <c r="J2775" t="s">
        <v>74</v>
      </c>
      <c r="K2775" t="s">
        <v>6401</v>
      </c>
      <c r="L2775" t="s">
        <v>627</v>
      </c>
      <c r="M2775" t="s">
        <v>628</v>
      </c>
      <c r="N2775" t="s">
        <v>85</v>
      </c>
      <c r="O2775" t="s">
        <v>85</v>
      </c>
      <c r="P2775">
        <v>6274.6646000000001</v>
      </c>
      <c r="Q2775" t="s">
        <v>6402</v>
      </c>
      <c r="R2775" t="s">
        <v>75</v>
      </c>
      <c r="W2775" t="s">
        <v>10729</v>
      </c>
      <c r="X2775" t="s">
        <v>85</v>
      </c>
    </row>
    <row r="2776" spans="1:24">
      <c r="A2776" t="s">
        <v>5</v>
      </c>
      <c r="B2776" t="s">
        <v>6</v>
      </c>
      <c r="C2776" t="s">
        <v>6</v>
      </c>
      <c r="D2776" t="s">
        <v>117</v>
      </c>
      <c r="E2776" t="s">
        <v>4382</v>
      </c>
      <c r="F2776" s="54">
        <v>41625</v>
      </c>
      <c r="G2776" t="s">
        <v>72</v>
      </c>
      <c r="H2776" t="s">
        <v>386</v>
      </c>
      <c r="I2776" t="s">
        <v>6403</v>
      </c>
      <c r="J2776" t="s">
        <v>74</v>
      </c>
      <c r="K2776" t="s">
        <v>6404</v>
      </c>
      <c r="L2776" t="s">
        <v>627</v>
      </c>
      <c r="M2776" t="s">
        <v>628</v>
      </c>
      <c r="N2776" t="s">
        <v>85</v>
      </c>
      <c r="O2776" t="s">
        <v>85</v>
      </c>
      <c r="P2776">
        <v>6274.6646000000001</v>
      </c>
      <c r="Q2776" t="s">
        <v>6408</v>
      </c>
      <c r="R2776" t="s">
        <v>75</v>
      </c>
      <c r="W2776" t="s">
        <v>10729</v>
      </c>
      <c r="X2776" t="s">
        <v>85</v>
      </c>
    </row>
    <row r="2777" spans="1:24">
      <c r="A2777" t="s">
        <v>5</v>
      </c>
      <c r="B2777" t="s">
        <v>6</v>
      </c>
      <c r="C2777" t="s">
        <v>6</v>
      </c>
      <c r="D2777" t="s">
        <v>117</v>
      </c>
      <c r="E2777" t="s">
        <v>4382</v>
      </c>
      <c r="F2777" s="54">
        <v>41625</v>
      </c>
      <c r="G2777" t="s">
        <v>72</v>
      </c>
      <c r="H2777" t="s">
        <v>386</v>
      </c>
      <c r="I2777" t="s">
        <v>6345</v>
      </c>
      <c r="J2777" t="s">
        <v>74</v>
      </c>
      <c r="K2777" t="s">
        <v>6346</v>
      </c>
      <c r="L2777" t="s">
        <v>627</v>
      </c>
      <c r="M2777" t="s">
        <v>628</v>
      </c>
      <c r="N2777" t="s">
        <v>85</v>
      </c>
      <c r="O2777" t="s">
        <v>85</v>
      </c>
      <c r="P2777">
        <v>6274.6646000000001</v>
      </c>
      <c r="Q2777" t="s">
        <v>6348</v>
      </c>
      <c r="R2777" t="s">
        <v>75</v>
      </c>
      <c r="W2777" t="s">
        <v>10729</v>
      </c>
      <c r="X2777" t="s">
        <v>85</v>
      </c>
    </row>
    <row r="2778" spans="1:24">
      <c r="A2778" t="s">
        <v>5</v>
      </c>
      <c r="B2778" t="s">
        <v>7</v>
      </c>
      <c r="C2778" t="s">
        <v>7</v>
      </c>
      <c r="D2778" t="s">
        <v>117</v>
      </c>
      <c r="E2778" t="s">
        <v>4382</v>
      </c>
      <c r="F2778" s="54">
        <v>41625</v>
      </c>
      <c r="G2778" t="s">
        <v>125</v>
      </c>
      <c r="I2778" t="s">
        <v>6514</v>
      </c>
      <c r="J2778" t="s">
        <v>74</v>
      </c>
      <c r="K2778" t="s">
        <v>6515</v>
      </c>
      <c r="L2778" t="s">
        <v>238</v>
      </c>
      <c r="M2778" t="s">
        <v>76</v>
      </c>
      <c r="N2778" t="s">
        <v>85</v>
      </c>
      <c r="O2778" t="s">
        <v>85</v>
      </c>
      <c r="P2778">
        <v>56668.531499999997</v>
      </c>
      <c r="Q2778" t="s">
        <v>6516</v>
      </c>
      <c r="R2778" t="s">
        <v>75</v>
      </c>
      <c r="W2778" t="s">
        <v>10729</v>
      </c>
      <c r="X2778" t="s">
        <v>10737</v>
      </c>
    </row>
    <row r="2779" spans="1:24">
      <c r="A2779" t="s">
        <v>5</v>
      </c>
      <c r="B2779" t="s">
        <v>6</v>
      </c>
      <c r="C2779" t="s">
        <v>6</v>
      </c>
      <c r="D2779" t="s">
        <v>117</v>
      </c>
      <c r="E2779" t="s">
        <v>4382</v>
      </c>
      <c r="F2779" s="54">
        <v>41625</v>
      </c>
      <c r="G2779" t="s">
        <v>72</v>
      </c>
      <c r="H2779" t="s">
        <v>386</v>
      </c>
      <c r="I2779" t="s">
        <v>6367</v>
      </c>
      <c r="J2779" t="s">
        <v>74</v>
      </c>
      <c r="K2779" t="s">
        <v>6368</v>
      </c>
      <c r="L2779" t="s">
        <v>627</v>
      </c>
      <c r="M2779" t="s">
        <v>628</v>
      </c>
      <c r="N2779" t="s">
        <v>85</v>
      </c>
      <c r="O2779" t="s">
        <v>85</v>
      </c>
      <c r="P2779">
        <v>6274.6646000000001</v>
      </c>
      <c r="Q2779" t="s">
        <v>6369</v>
      </c>
      <c r="R2779" t="s">
        <v>75</v>
      </c>
      <c r="W2779" t="s">
        <v>10729</v>
      </c>
      <c r="X2779" t="s">
        <v>85</v>
      </c>
    </row>
    <row r="2780" spans="1:24">
      <c r="A2780" t="s">
        <v>5</v>
      </c>
      <c r="B2780" t="s">
        <v>6</v>
      </c>
      <c r="C2780" t="s">
        <v>6</v>
      </c>
      <c r="D2780" t="s">
        <v>117</v>
      </c>
      <c r="E2780" t="s">
        <v>4382</v>
      </c>
      <c r="F2780" s="54">
        <v>41625</v>
      </c>
      <c r="G2780" t="s">
        <v>72</v>
      </c>
      <c r="H2780" t="s">
        <v>386</v>
      </c>
      <c r="I2780" t="s">
        <v>6370</v>
      </c>
      <c r="J2780" t="s">
        <v>74</v>
      </c>
      <c r="K2780" t="s">
        <v>6371</v>
      </c>
      <c r="L2780" t="s">
        <v>627</v>
      </c>
      <c r="M2780" t="s">
        <v>628</v>
      </c>
      <c r="N2780" t="s">
        <v>85</v>
      </c>
      <c r="O2780" t="s">
        <v>85</v>
      </c>
      <c r="P2780">
        <v>6274.6646000000001</v>
      </c>
      <c r="Q2780" t="s">
        <v>6377</v>
      </c>
      <c r="R2780" t="s">
        <v>75</v>
      </c>
      <c r="W2780" t="s">
        <v>10729</v>
      </c>
      <c r="X2780" t="s">
        <v>85</v>
      </c>
    </row>
    <row r="2781" spans="1:24">
      <c r="A2781" t="s">
        <v>5</v>
      </c>
      <c r="B2781" t="s">
        <v>6</v>
      </c>
      <c r="C2781" t="s">
        <v>6</v>
      </c>
      <c r="D2781" t="s">
        <v>117</v>
      </c>
      <c r="E2781" t="s">
        <v>4382</v>
      </c>
      <c r="F2781" s="54">
        <v>41625</v>
      </c>
      <c r="G2781" t="s">
        <v>72</v>
      </c>
      <c r="H2781" t="s">
        <v>386</v>
      </c>
      <c r="I2781" t="s">
        <v>6364</v>
      </c>
      <c r="J2781" t="s">
        <v>74</v>
      </c>
      <c r="K2781" t="s">
        <v>6365</v>
      </c>
      <c r="L2781" t="s">
        <v>627</v>
      </c>
      <c r="M2781" t="s">
        <v>628</v>
      </c>
      <c r="N2781" t="s">
        <v>85</v>
      </c>
      <c r="O2781" t="s">
        <v>85</v>
      </c>
      <c r="P2781">
        <v>6274.6646000000001</v>
      </c>
      <c r="Q2781" t="s">
        <v>6366</v>
      </c>
      <c r="R2781" t="s">
        <v>75</v>
      </c>
      <c r="W2781" t="s">
        <v>10729</v>
      </c>
      <c r="X2781" t="s">
        <v>85</v>
      </c>
    </row>
    <row r="2782" spans="1:24">
      <c r="A2782" t="s">
        <v>5</v>
      </c>
      <c r="B2782" t="s">
        <v>6</v>
      </c>
      <c r="C2782" t="s">
        <v>6</v>
      </c>
      <c r="D2782" t="s">
        <v>117</v>
      </c>
      <c r="E2782" t="s">
        <v>4382</v>
      </c>
      <c r="F2782" s="54">
        <v>41625</v>
      </c>
      <c r="G2782" t="s">
        <v>72</v>
      </c>
      <c r="H2782" t="s">
        <v>386</v>
      </c>
      <c r="I2782" t="s">
        <v>6349</v>
      </c>
      <c r="J2782" t="s">
        <v>74</v>
      </c>
      <c r="K2782" t="s">
        <v>6350</v>
      </c>
      <c r="L2782" t="s">
        <v>627</v>
      </c>
      <c r="M2782" t="s">
        <v>628</v>
      </c>
      <c r="N2782" t="s">
        <v>85</v>
      </c>
      <c r="O2782" t="s">
        <v>85</v>
      </c>
      <c r="P2782">
        <v>6274.6646000000001</v>
      </c>
      <c r="Q2782" t="s">
        <v>6352</v>
      </c>
      <c r="R2782" t="s">
        <v>75</v>
      </c>
      <c r="W2782" t="s">
        <v>10729</v>
      </c>
      <c r="X2782" t="s">
        <v>85</v>
      </c>
    </row>
    <row r="2783" spans="1:24">
      <c r="A2783" t="s">
        <v>5</v>
      </c>
      <c r="B2783" t="s">
        <v>6</v>
      </c>
      <c r="C2783" t="s">
        <v>6</v>
      </c>
      <c r="D2783" t="s">
        <v>117</v>
      </c>
      <c r="E2783" t="s">
        <v>4382</v>
      </c>
      <c r="F2783" s="54">
        <v>41625</v>
      </c>
      <c r="G2783" t="s">
        <v>72</v>
      </c>
      <c r="H2783" t="s">
        <v>386</v>
      </c>
      <c r="I2783" t="s">
        <v>6378</v>
      </c>
      <c r="J2783" t="s">
        <v>74</v>
      </c>
      <c r="K2783" t="s">
        <v>6379</v>
      </c>
      <c r="L2783" t="s">
        <v>627</v>
      </c>
      <c r="M2783" t="s">
        <v>628</v>
      </c>
      <c r="N2783" t="s">
        <v>85</v>
      </c>
      <c r="O2783" t="s">
        <v>85</v>
      </c>
      <c r="P2783">
        <v>6274.6646000000001</v>
      </c>
      <c r="Q2783" t="s">
        <v>6380</v>
      </c>
      <c r="R2783" t="s">
        <v>75</v>
      </c>
      <c r="W2783" t="s">
        <v>10729</v>
      </c>
      <c r="X2783" t="s">
        <v>85</v>
      </c>
    </row>
    <row r="2784" spans="1:24">
      <c r="A2784" t="s">
        <v>5</v>
      </c>
      <c r="B2784" t="s">
        <v>6</v>
      </c>
      <c r="C2784" t="s">
        <v>6</v>
      </c>
      <c r="D2784" t="s">
        <v>117</v>
      </c>
      <c r="E2784" t="s">
        <v>4382</v>
      </c>
      <c r="F2784" s="54">
        <v>41625</v>
      </c>
      <c r="G2784" t="s">
        <v>72</v>
      </c>
      <c r="H2784" t="s">
        <v>386</v>
      </c>
      <c r="I2784" t="s">
        <v>6373</v>
      </c>
      <c r="J2784" t="s">
        <v>74</v>
      </c>
      <c r="K2784" t="s">
        <v>6374</v>
      </c>
      <c r="L2784" t="s">
        <v>627</v>
      </c>
      <c r="M2784" t="s">
        <v>628</v>
      </c>
      <c r="N2784" t="s">
        <v>85</v>
      </c>
      <c r="O2784" t="s">
        <v>85</v>
      </c>
      <c r="P2784">
        <v>6274.6646000000001</v>
      </c>
      <c r="Q2784" t="s">
        <v>6375</v>
      </c>
      <c r="R2784" t="s">
        <v>75</v>
      </c>
      <c r="W2784" t="s">
        <v>10729</v>
      </c>
      <c r="X2784" t="s">
        <v>85</v>
      </c>
    </row>
    <row r="2785" spans="1:24">
      <c r="A2785" t="s">
        <v>5</v>
      </c>
      <c r="B2785" t="s">
        <v>6</v>
      </c>
      <c r="C2785" t="s">
        <v>6</v>
      </c>
      <c r="D2785" t="s">
        <v>117</v>
      </c>
      <c r="E2785" t="s">
        <v>4382</v>
      </c>
      <c r="F2785" s="54">
        <v>41625</v>
      </c>
      <c r="G2785" t="s">
        <v>72</v>
      </c>
      <c r="H2785" t="s">
        <v>386</v>
      </c>
      <c r="I2785" t="s">
        <v>6440</v>
      </c>
      <c r="J2785" t="s">
        <v>74</v>
      </c>
      <c r="K2785" t="s">
        <v>6441</v>
      </c>
      <c r="L2785" t="s">
        <v>627</v>
      </c>
      <c r="M2785" t="s">
        <v>628</v>
      </c>
      <c r="N2785" t="s">
        <v>85</v>
      </c>
      <c r="O2785" t="s">
        <v>85</v>
      </c>
      <c r="P2785">
        <v>90.765600000000006</v>
      </c>
      <c r="Q2785" t="s">
        <v>6443</v>
      </c>
      <c r="R2785" t="s">
        <v>75</v>
      </c>
      <c r="W2785" t="s">
        <v>10729</v>
      </c>
      <c r="X2785" t="s">
        <v>85</v>
      </c>
    </row>
    <row r="2786" spans="1:24">
      <c r="A2786" t="s">
        <v>5</v>
      </c>
      <c r="B2786" t="s">
        <v>6</v>
      </c>
      <c r="C2786" t="s">
        <v>6</v>
      </c>
      <c r="D2786" t="s">
        <v>117</v>
      </c>
      <c r="E2786" t="s">
        <v>4382</v>
      </c>
      <c r="F2786" s="54">
        <v>41625</v>
      </c>
      <c r="G2786" t="s">
        <v>72</v>
      </c>
      <c r="H2786" t="s">
        <v>386</v>
      </c>
      <c r="I2786" t="s">
        <v>6436</v>
      </c>
      <c r="J2786" t="s">
        <v>74</v>
      </c>
      <c r="K2786" t="s">
        <v>6437</v>
      </c>
      <c r="L2786" t="s">
        <v>627</v>
      </c>
      <c r="M2786" t="s">
        <v>628</v>
      </c>
      <c r="N2786" t="s">
        <v>85</v>
      </c>
      <c r="O2786" t="s">
        <v>85</v>
      </c>
      <c r="P2786">
        <v>90.765600000000006</v>
      </c>
      <c r="Q2786" t="s">
        <v>6439</v>
      </c>
      <c r="R2786" t="s">
        <v>75</v>
      </c>
      <c r="W2786" t="s">
        <v>10729</v>
      </c>
      <c r="X2786" t="s">
        <v>85</v>
      </c>
    </row>
    <row r="2787" spans="1:24">
      <c r="A2787" t="s">
        <v>5</v>
      </c>
      <c r="B2787" t="s">
        <v>6</v>
      </c>
      <c r="C2787" t="s">
        <v>6</v>
      </c>
      <c r="D2787" t="s">
        <v>117</v>
      </c>
      <c r="E2787" t="s">
        <v>4382</v>
      </c>
      <c r="F2787" s="54">
        <v>41625</v>
      </c>
      <c r="G2787" t="s">
        <v>72</v>
      </c>
      <c r="H2787" t="s">
        <v>386</v>
      </c>
      <c r="I2787" t="s">
        <v>6419</v>
      </c>
      <c r="J2787" t="s">
        <v>74</v>
      </c>
      <c r="K2787" t="s">
        <v>6420</v>
      </c>
      <c r="L2787" t="s">
        <v>627</v>
      </c>
      <c r="M2787" t="s">
        <v>628</v>
      </c>
      <c r="N2787" t="s">
        <v>85</v>
      </c>
      <c r="O2787" t="s">
        <v>85</v>
      </c>
      <c r="P2787">
        <v>90.765600000000006</v>
      </c>
      <c r="Q2787" t="s">
        <v>6421</v>
      </c>
      <c r="R2787" t="s">
        <v>75</v>
      </c>
      <c r="W2787" t="s">
        <v>10729</v>
      </c>
      <c r="X2787" t="s">
        <v>85</v>
      </c>
    </row>
    <row r="2788" spans="1:24">
      <c r="A2788" t="s">
        <v>5</v>
      </c>
      <c r="B2788" t="s">
        <v>6</v>
      </c>
      <c r="C2788" t="s">
        <v>6</v>
      </c>
      <c r="D2788" t="s">
        <v>117</v>
      </c>
      <c r="E2788" t="s">
        <v>4382</v>
      </c>
      <c r="F2788" s="54">
        <v>41625</v>
      </c>
      <c r="G2788" t="s">
        <v>72</v>
      </c>
      <c r="H2788" t="s">
        <v>386</v>
      </c>
      <c r="I2788" t="s">
        <v>6428</v>
      </c>
      <c r="J2788" t="s">
        <v>74</v>
      </c>
      <c r="K2788" t="s">
        <v>6429</v>
      </c>
      <c r="L2788" t="s">
        <v>627</v>
      </c>
      <c r="M2788" t="s">
        <v>628</v>
      </c>
      <c r="N2788" t="s">
        <v>85</v>
      </c>
      <c r="O2788" t="s">
        <v>85</v>
      </c>
      <c r="P2788">
        <v>6274.6646000000001</v>
      </c>
      <c r="Q2788" t="s">
        <v>6431</v>
      </c>
      <c r="R2788" t="s">
        <v>75</v>
      </c>
      <c r="W2788" t="s">
        <v>10729</v>
      </c>
      <c r="X2788" t="s">
        <v>85</v>
      </c>
    </row>
    <row r="2789" spans="1:24">
      <c r="A2789" t="s">
        <v>5</v>
      </c>
      <c r="B2789" t="s">
        <v>6</v>
      </c>
      <c r="C2789" t="s">
        <v>6</v>
      </c>
      <c r="D2789" t="s">
        <v>117</v>
      </c>
      <c r="E2789" t="s">
        <v>4382</v>
      </c>
      <c r="F2789" s="54">
        <v>41625</v>
      </c>
      <c r="G2789" t="s">
        <v>72</v>
      </c>
      <c r="H2789" t="s">
        <v>386</v>
      </c>
      <c r="I2789" t="s">
        <v>6424</v>
      </c>
      <c r="J2789" t="s">
        <v>74</v>
      </c>
      <c r="K2789" t="s">
        <v>6425</v>
      </c>
      <c r="L2789" t="s">
        <v>627</v>
      </c>
      <c r="M2789" t="s">
        <v>628</v>
      </c>
      <c r="N2789" t="s">
        <v>85</v>
      </c>
      <c r="O2789" t="s">
        <v>85</v>
      </c>
      <c r="P2789">
        <v>6274.6646000000001</v>
      </c>
      <c r="Q2789" t="s">
        <v>6427</v>
      </c>
      <c r="R2789" t="s">
        <v>75</v>
      </c>
      <c r="W2789" t="s">
        <v>10729</v>
      </c>
      <c r="X2789" t="s">
        <v>85</v>
      </c>
    </row>
    <row r="2790" spans="1:24">
      <c r="A2790" t="s">
        <v>5</v>
      </c>
      <c r="B2790" t="s">
        <v>6</v>
      </c>
      <c r="C2790" t="s">
        <v>6</v>
      </c>
      <c r="D2790" t="s">
        <v>117</v>
      </c>
      <c r="E2790" t="s">
        <v>4382</v>
      </c>
      <c r="F2790" s="54">
        <v>41625</v>
      </c>
      <c r="G2790" t="s">
        <v>72</v>
      </c>
      <c r="H2790" t="s">
        <v>386</v>
      </c>
      <c r="I2790" t="s">
        <v>6413</v>
      </c>
      <c r="J2790" t="s">
        <v>74</v>
      </c>
      <c r="K2790" t="s">
        <v>6414</v>
      </c>
      <c r="L2790" t="s">
        <v>627</v>
      </c>
      <c r="M2790" t="s">
        <v>628</v>
      </c>
      <c r="N2790" t="s">
        <v>85</v>
      </c>
      <c r="O2790" t="s">
        <v>85</v>
      </c>
      <c r="P2790">
        <v>90.765600000000006</v>
      </c>
      <c r="Q2790" t="s">
        <v>6415</v>
      </c>
      <c r="R2790" t="s">
        <v>75</v>
      </c>
      <c r="W2790" t="s">
        <v>10729</v>
      </c>
      <c r="X2790" t="s">
        <v>85</v>
      </c>
    </row>
    <row r="2791" spans="1:24">
      <c r="A2791" t="s">
        <v>5</v>
      </c>
      <c r="B2791" t="s">
        <v>6</v>
      </c>
      <c r="C2791" t="s">
        <v>6</v>
      </c>
      <c r="D2791" t="s">
        <v>117</v>
      </c>
      <c r="E2791" t="s">
        <v>4382</v>
      </c>
      <c r="F2791" s="54">
        <v>41625</v>
      </c>
      <c r="G2791" t="s">
        <v>72</v>
      </c>
      <c r="H2791" t="s">
        <v>386</v>
      </c>
      <c r="I2791" t="s">
        <v>6416</v>
      </c>
      <c r="J2791" t="s">
        <v>74</v>
      </c>
      <c r="K2791" t="s">
        <v>6417</v>
      </c>
      <c r="L2791" t="s">
        <v>627</v>
      </c>
      <c r="M2791" t="s">
        <v>628</v>
      </c>
      <c r="N2791" t="s">
        <v>85</v>
      </c>
      <c r="O2791" t="s">
        <v>85</v>
      </c>
      <c r="P2791">
        <v>90.765600000000006</v>
      </c>
      <c r="Q2791" t="s">
        <v>6423</v>
      </c>
      <c r="R2791" t="s">
        <v>75</v>
      </c>
      <c r="W2791" t="s">
        <v>10729</v>
      </c>
      <c r="X2791" t="s">
        <v>85</v>
      </c>
    </row>
    <row r="2792" spans="1:24">
      <c r="A2792" t="s">
        <v>9</v>
      </c>
      <c r="B2792" t="s">
        <v>10</v>
      </c>
      <c r="C2792" t="s">
        <v>791</v>
      </c>
      <c r="D2792" t="s">
        <v>117</v>
      </c>
      <c r="E2792" t="s">
        <v>4382</v>
      </c>
      <c r="F2792" s="54">
        <v>41625</v>
      </c>
      <c r="G2792" t="s">
        <v>119</v>
      </c>
      <c r="I2792" t="s">
        <v>6517</v>
      </c>
      <c r="J2792" t="s">
        <v>132</v>
      </c>
      <c r="K2792" t="s">
        <v>6518</v>
      </c>
      <c r="L2792" t="s">
        <v>6519</v>
      </c>
      <c r="M2792" t="s">
        <v>6520</v>
      </c>
      <c r="N2792" t="s">
        <v>85</v>
      </c>
      <c r="O2792" t="s">
        <v>85</v>
      </c>
      <c r="P2792">
        <v>5420.91</v>
      </c>
      <c r="Q2792" t="s">
        <v>6521</v>
      </c>
      <c r="R2792" t="s">
        <v>75</v>
      </c>
      <c r="W2792" t="s">
        <v>10729</v>
      </c>
      <c r="X2792" t="s">
        <v>85</v>
      </c>
    </row>
    <row r="2793" spans="1:24">
      <c r="A2793" t="s">
        <v>9</v>
      </c>
      <c r="B2793" t="s">
        <v>15</v>
      </c>
      <c r="C2793" t="s">
        <v>15</v>
      </c>
      <c r="D2793" t="s">
        <v>117</v>
      </c>
      <c r="E2793" t="s">
        <v>4382</v>
      </c>
      <c r="F2793" s="54">
        <v>41625</v>
      </c>
      <c r="G2793" t="s">
        <v>72</v>
      </c>
      <c r="I2793" t="s">
        <v>6522</v>
      </c>
      <c r="J2793" t="s">
        <v>132</v>
      </c>
      <c r="K2793" t="s">
        <v>6523</v>
      </c>
      <c r="L2793" t="s">
        <v>6524</v>
      </c>
      <c r="M2793" t="s">
        <v>6525</v>
      </c>
      <c r="N2793" t="s">
        <v>85</v>
      </c>
      <c r="O2793" t="s">
        <v>85</v>
      </c>
      <c r="P2793">
        <v>3428.5176000000001</v>
      </c>
      <c r="Q2793" t="s">
        <v>6526</v>
      </c>
      <c r="R2793" t="s">
        <v>75</v>
      </c>
      <c r="W2793" t="s">
        <v>10729</v>
      </c>
      <c r="X2793" t="s">
        <v>85</v>
      </c>
    </row>
    <row r="2794" spans="1:24">
      <c r="A2794" t="s">
        <v>9</v>
      </c>
      <c r="B2794" t="s">
        <v>15</v>
      </c>
      <c r="C2794" t="s">
        <v>15</v>
      </c>
      <c r="D2794" t="s">
        <v>117</v>
      </c>
      <c r="E2794" t="s">
        <v>4382</v>
      </c>
      <c r="F2794" s="54">
        <v>41625</v>
      </c>
      <c r="G2794" t="s">
        <v>72</v>
      </c>
      <c r="I2794" t="s">
        <v>6527</v>
      </c>
      <c r="J2794" t="s">
        <v>132</v>
      </c>
      <c r="K2794" t="s">
        <v>6528</v>
      </c>
      <c r="L2794" t="s">
        <v>1451</v>
      </c>
      <c r="M2794" t="s">
        <v>1452</v>
      </c>
      <c r="N2794" t="s">
        <v>85</v>
      </c>
      <c r="O2794" t="s">
        <v>85</v>
      </c>
      <c r="P2794">
        <v>6019.3579</v>
      </c>
      <c r="Q2794" t="s">
        <v>6529</v>
      </c>
      <c r="R2794" t="s">
        <v>75</v>
      </c>
      <c r="W2794" t="s">
        <v>10729</v>
      </c>
      <c r="X2794" t="s">
        <v>85</v>
      </c>
    </row>
    <row r="2795" spans="1:24">
      <c r="A2795" t="s">
        <v>3</v>
      </c>
      <c r="B2795" t="s">
        <v>114</v>
      </c>
      <c r="C2795" t="s">
        <v>2539</v>
      </c>
      <c r="D2795" t="s">
        <v>117</v>
      </c>
      <c r="E2795" t="s">
        <v>4382</v>
      </c>
      <c r="F2795" s="54">
        <v>41625</v>
      </c>
      <c r="G2795" t="s">
        <v>119</v>
      </c>
      <c r="H2795" t="s">
        <v>1614</v>
      </c>
      <c r="I2795" t="s">
        <v>6530</v>
      </c>
      <c r="J2795" t="s">
        <v>73</v>
      </c>
      <c r="K2795" t="s">
        <v>6531</v>
      </c>
      <c r="L2795" t="s">
        <v>4967</v>
      </c>
      <c r="M2795" t="s">
        <v>4968</v>
      </c>
      <c r="N2795" t="s">
        <v>213</v>
      </c>
      <c r="O2795" t="s">
        <v>85</v>
      </c>
      <c r="P2795">
        <v>35057.0962</v>
      </c>
      <c r="Q2795" t="s">
        <v>6532</v>
      </c>
      <c r="R2795" t="s">
        <v>75</v>
      </c>
      <c r="W2795" t="s">
        <v>10729</v>
      </c>
      <c r="X2795" t="s">
        <v>85</v>
      </c>
    </row>
    <row r="2796" spans="1:24">
      <c r="A2796" t="s">
        <v>9</v>
      </c>
      <c r="B2796" t="s">
        <v>14</v>
      </c>
      <c r="C2796" t="s">
        <v>14</v>
      </c>
      <c r="D2796" t="s">
        <v>117</v>
      </c>
      <c r="E2796" t="s">
        <v>4382</v>
      </c>
      <c r="F2796" s="54">
        <v>41624</v>
      </c>
      <c r="G2796" t="s">
        <v>119</v>
      </c>
      <c r="I2796" t="s">
        <v>6533</v>
      </c>
      <c r="J2796" t="s">
        <v>132</v>
      </c>
      <c r="K2796" t="s">
        <v>6534</v>
      </c>
      <c r="L2796" t="s">
        <v>75</v>
      </c>
      <c r="M2796" t="s">
        <v>122</v>
      </c>
      <c r="N2796" t="s">
        <v>85</v>
      </c>
      <c r="O2796" t="s">
        <v>85</v>
      </c>
      <c r="P2796">
        <v>68925</v>
      </c>
      <c r="Q2796" t="s">
        <v>6535</v>
      </c>
      <c r="R2796" t="s">
        <v>75</v>
      </c>
      <c r="W2796" t="s">
        <v>10729</v>
      </c>
      <c r="X2796" t="s">
        <v>10737</v>
      </c>
    </row>
    <row r="2797" spans="1:24">
      <c r="A2797" t="s">
        <v>9</v>
      </c>
      <c r="B2797" t="s">
        <v>10</v>
      </c>
      <c r="C2797" t="s">
        <v>791</v>
      </c>
      <c r="D2797" t="s">
        <v>117</v>
      </c>
      <c r="E2797" t="s">
        <v>4382</v>
      </c>
      <c r="F2797" s="54">
        <v>41625</v>
      </c>
      <c r="G2797" t="s">
        <v>125</v>
      </c>
      <c r="I2797" t="s">
        <v>6517</v>
      </c>
      <c r="J2797" t="s">
        <v>132</v>
      </c>
      <c r="K2797" t="s">
        <v>6518</v>
      </c>
      <c r="L2797" t="s">
        <v>6519</v>
      </c>
      <c r="M2797" t="s">
        <v>6520</v>
      </c>
      <c r="N2797" t="s">
        <v>85</v>
      </c>
      <c r="O2797" t="s">
        <v>85</v>
      </c>
      <c r="P2797">
        <v>666.59</v>
      </c>
      <c r="Q2797" t="s">
        <v>6521</v>
      </c>
      <c r="R2797" t="s">
        <v>75</v>
      </c>
      <c r="W2797" t="s">
        <v>10729</v>
      </c>
      <c r="X2797" t="s">
        <v>85</v>
      </c>
    </row>
    <row r="2798" spans="1:24">
      <c r="A2798" t="s">
        <v>9</v>
      </c>
      <c r="B2798" t="s">
        <v>14</v>
      </c>
      <c r="C2798" t="s">
        <v>14</v>
      </c>
      <c r="D2798" t="s">
        <v>117</v>
      </c>
      <c r="E2798" t="s">
        <v>4382</v>
      </c>
      <c r="F2798" s="54">
        <v>41624</v>
      </c>
      <c r="G2798" t="s">
        <v>119</v>
      </c>
      <c r="I2798" t="s">
        <v>6536</v>
      </c>
      <c r="J2798" t="s">
        <v>132</v>
      </c>
      <c r="K2798" t="s">
        <v>6537</v>
      </c>
      <c r="L2798" t="s">
        <v>6538</v>
      </c>
      <c r="M2798" t="s">
        <v>6539</v>
      </c>
      <c r="N2798" t="s">
        <v>85</v>
      </c>
      <c r="O2798" t="s">
        <v>85</v>
      </c>
      <c r="P2798">
        <v>54000</v>
      </c>
      <c r="Q2798" t="s">
        <v>6540</v>
      </c>
      <c r="R2798" t="s">
        <v>75</v>
      </c>
      <c r="S2798" t="s">
        <v>155</v>
      </c>
      <c r="T2798" t="s">
        <v>785</v>
      </c>
      <c r="U2798" t="s">
        <v>157</v>
      </c>
      <c r="V2798" t="s">
        <v>157</v>
      </c>
      <c r="W2798" t="s">
        <v>10729</v>
      </c>
      <c r="X2798" t="s">
        <v>85</v>
      </c>
    </row>
    <row r="2799" spans="1:24">
      <c r="A2799" t="s">
        <v>9</v>
      </c>
      <c r="B2799" t="s">
        <v>14</v>
      </c>
      <c r="C2799" t="s">
        <v>14</v>
      </c>
      <c r="D2799" t="s">
        <v>117</v>
      </c>
      <c r="E2799" t="s">
        <v>4382</v>
      </c>
      <c r="F2799" s="54">
        <v>41624</v>
      </c>
      <c r="G2799" t="s">
        <v>119</v>
      </c>
      <c r="I2799" t="s">
        <v>6541</v>
      </c>
      <c r="J2799" t="s">
        <v>132</v>
      </c>
      <c r="K2799" t="s">
        <v>6542</v>
      </c>
      <c r="L2799" t="s">
        <v>6543</v>
      </c>
      <c r="M2799" t="s">
        <v>6544</v>
      </c>
      <c r="N2799" t="s">
        <v>85</v>
      </c>
      <c r="O2799" t="s">
        <v>85</v>
      </c>
      <c r="P2799">
        <v>5841.6725999999999</v>
      </c>
      <c r="Q2799" t="s">
        <v>6545</v>
      </c>
      <c r="R2799" t="s">
        <v>75</v>
      </c>
      <c r="S2799" t="s">
        <v>170</v>
      </c>
      <c r="T2799" t="s">
        <v>171</v>
      </c>
      <c r="U2799" t="s">
        <v>157</v>
      </c>
      <c r="V2799" t="s">
        <v>157</v>
      </c>
      <c r="W2799" t="s">
        <v>10729</v>
      </c>
      <c r="X2799" t="s">
        <v>85</v>
      </c>
    </row>
    <row r="2800" spans="1:24">
      <c r="A2800" t="s">
        <v>9</v>
      </c>
      <c r="B2800" t="s">
        <v>14</v>
      </c>
      <c r="C2800" t="s">
        <v>14</v>
      </c>
      <c r="D2800" t="s">
        <v>117</v>
      </c>
      <c r="E2800" t="s">
        <v>4382</v>
      </c>
      <c r="F2800" s="54">
        <v>41624</v>
      </c>
      <c r="G2800" t="s">
        <v>119</v>
      </c>
      <c r="H2800" t="s">
        <v>1006</v>
      </c>
      <c r="I2800" t="s">
        <v>6546</v>
      </c>
      <c r="J2800" t="s">
        <v>132</v>
      </c>
      <c r="K2800" t="s">
        <v>6547</v>
      </c>
      <c r="L2800" t="s">
        <v>1087</v>
      </c>
      <c r="M2800" t="s">
        <v>1088</v>
      </c>
      <c r="N2800" t="s">
        <v>85</v>
      </c>
      <c r="O2800" t="s">
        <v>85</v>
      </c>
      <c r="P2800">
        <v>189481</v>
      </c>
      <c r="Q2800" t="s">
        <v>6548</v>
      </c>
      <c r="R2800" t="s">
        <v>75</v>
      </c>
      <c r="S2800" t="s">
        <v>155</v>
      </c>
      <c r="T2800" t="s">
        <v>785</v>
      </c>
      <c r="U2800" t="s">
        <v>202</v>
      </c>
      <c r="V2800" t="s">
        <v>202</v>
      </c>
      <c r="W2800" t="s">
        <v>10730</v>
      </c>
      <c r="X2800" t="s">
        <v>85</v>
      </c>
    </row>
    <row r="2801" spans="1:24">
      <c r="A2801" t="s">
        <v>9</v>
      </c>
      <c r="B2801" t="s">
        <v>14</v>
      </c>
      <c r="C2801" t="s">
        <v>14</v>
      </c>
      <c r="D2801" t="s">
        <v>117</v>
      </c>
      <c r="E2801" t="s">
        <v>4382</v>
      </c>
      <c r="F2801" s="54">
        <v>41624</v>
      </c>
      <c r="G2801" t="s">
        <v>119</v>
      </c>
      <c r="I2801" t="s">
        <v>6549</v>
      </c>
      <c r="J2801" t="s">
        <v>132</v>
      </c>
      <c r="K2801" t="s">
        <v>6550</v>
      </c>
      <c r="L2801" t="s">
        <v>6551</v>
      </c>
      <c r="M2801" t="s">
        <v>6552</v>
      </c>
      <c r="N2801" t="s">
        <v>85</v>
      </c>
      <c r="O2801" t="s">
        <v>85</v>
      </c>
      <c r="P2801">
        <v>69120</v>
      </c>
      <c r="Q2801" t="s">
        <v>6553</v>
      </c>
      <c r="R2801" t="s">
        <v>75</v>
      </c>
      <c r="S2801" t="s">
        <v>170</v>
      </c>
      <c r="T2801" t="s">
        <v>436</v>
      </c>
      <c r="U2801" t="s">
        <v>157</v>
      </c>
      <c r="V2801" t="s">
        <v>157</v>
      </c>
      <c r="W2801" t="s">
        <v>10729</v>
      </c>
      <c r="X2801" t="s">
        <v>85</v>
      </c>
    </row>
    <row r="2802" spans="1:24">
      <c r="A2802" t="s">
        <v>9</v>
      </c>
      <c r="B2802" t="s">
        <v>14</v>
      </c>
      <c r="C2802" t="s">
        <v>14</v>
      </c>
      <c r="D2802" t="s">
        <v>117</v>
      </c>
      <c r="E2802" t="s">
        <v>4382</v>
      </c>
      <c r="F2802" s="54">
        <v>41624</v>
      </c>
      <c r="G2802" t="s">
        <v>119</v>
      </c>
      <c r="I2802" t="s">
        <v>6554</v>
      </c>
      <c r="J2802" t="s">
        <v>132</v>
      </c>
      <c r="K2802" t="s">
        <v>6555</v>
      </c>
      <c r="L2802" t="s">
        <v>6556</v>
      </c>
      <c r="M2802" t="s">
        <v>6557</v>
      </c>
      <c r="N2802" t="s">
        <v>85</v>
      </c>
      <c r="O2802" t="s">
        <v>85</v>
      </c>
      <c r="P2802">
        <v>38940</v>
      </c>
      <c r="Q2802" t="s">
        <v>6558</v>
      </c>
      <c r="R2802" t="s">
        <v>75</v>
      </c>
      <c r="W2802" t="s">
        <v>10729</v>
      </c>
      <c r="X2802" t="s">
        <v>85</v>
      </c>
    </row>
    <row r="2803" spans="1:24">
      <c r="A2803" t="s">
        <v>9</v>
      </c>
      <c r="B2803" t="s">
        <v>10</v>
      </c>
      <c r="C2803" t="s">
        <v>437</v>
      </c>
      <c r="D2803" t="s">
        <v>117</v>
      </c>
      <c r="E2803" t="s">
        <v>4382</v>
      </c>
      <c r="F2803" s="54">
        <v>41625</v>
      </c>
      <c r="G2803" t="s">
        <v>119</v>
      </c>
      <c r="I2803" t="s">
        <v>6559</v>
      </c>
      <c r="J2803" t="s">
        <v>132</v>
      </c>
      <c r="K2803" t="s">
        <v>6560</v>
      </c>
      <c r="L2803" t="s">
        <v>3591</v>
      </c>
      <c r="M2803" t="s">
        <v>3592</v>
      </c>
      <c r="N2803" t="s">
        <v>85</v>
      </c>
      <c r="O2803" t="s">
        <v>85</v>
      </c>
      <c r="P2803">
        <v>46813</v>
      </c>
      <c r="Q2803" t="s">
        <v>6561</v>
      </c>
      <c r="R2803" t="s">
        <v>75</v>
      </c>
      <c r="W2803" t="s">
        <v>10729</v>
      </c>
      <c r="X2803" t="s">
        <v>85</v>
      </c>
    </row>
    <row r="2804" spans="1:24">
      <c r="A2804" t="s">
        <v>9</v>
      </c>
      <c r="B2804" t="s">
        <v>14</v>
      </c>
      <c r="C2804" t="s">
        <v>14</v>
      </c>
      <c r="D2804" t="s">
        <v>117</v>
      </c>
      <c r="E2804" t="s">
        <v>4382</v>
      </c>
      <c r="F2804" s="54">
        <v>41624</v>
      </c>
      <c r="G2804" t="s">
        <v>290</v>
      </c>
      <c r="I2804" t="s">
        <v>6562</v>
      </c>
      <c r="J2804" t="s">
        <v>132</v>
      </c>
      <c r="K2804" t="s">
        <v>6563</v>
      </c>
      <c r="L2804" t="s">
        <v>3613</v>
      </c>
      <c r="M2804" t="s">
        <v>3614</v>
      </c>
      <c r="N2804" t="s">
        <v>85</v>
      </c>
      <c r="O2804" t="s">
        <v>85</v>
      </c>
      <c r="P2804">
        <v>70902</v>
      </c>
      <c r="Q2804" t="s">
        <v>6564</v>
      </c>
      <c r="R2804" t="s">
        <v>75</v>
      </c>
      <c r="S2804" t="s">
        <v>170</v>
      </c>
      <c r="T2804" t="s">
        <v>178</v>
      </c>
      <c r="U2804" t="s">
        <v>157</v>
      </c>
      <c r="V2804" t="s">
        <v>157</v>
      </c>
      <c r="W2804" t="s">
        <v>10729</v>
      </c>
      <c r="X2804" t="s">
        <v>85</v>
      </c>
    </row>
    <row r="2805" spans="1:24">
      <c r="A2805" t="s">
        <v>9</v>
      </c>
      <c r="B2805" t="s">
        <v>10</v>
      </c>
      <c r="C2805" t="s">
        <v>437</v>
      </c>
      <c r="D2805" t="s">
        <v>117</v>
      </c>
      <c r="E2805" t="s">
        <v>4382</v>
      </c>
      <c r="F2805" s="54">
        <v>41625</v>
      </c>
      <c r="G2805" t="s">
        <v>72</v>
      </c>
      <c r="I2805" t="s">
        <v>6565</v>
      </c>
      <c r="J2805" t="s">
        <v>132</v>
      </c>
      <c r="K2805" t="s">
        <v>6566</v>
      </c>
      <c r="L2805" t="s">
        <v>6567</v>
      </c>
      <c r="M2805" t="s">
        <v>6568</v>
      </c>
      <c r="N2805" t="s">
        <v>85</v>
      </c>
      <c r="O2805" t="s">
        <v>85</v>
      </c>
      <c r="P2805">
        <v>115825.60000000001</v>
      </c>
      <c r="Q2805" t="s">
        <v>6569</v>
      </c>
      <c r="R2805" t="s">
        <v>75</v>
      </c>
      <c r="W2805" t="s">
        <v>10730</v>
      </c>
      <c r="X2805" t="s">
        <v>85</v>
      </c>
    </row>
    <row r="2806" spans="1:24">
      <c r="A2806" t="s">
        <v>9</v>
      </c>
      <c r="B2806" t="s">
        <v>14</v>
      </c>
      <c r="C2806" t="s">
        <v>14</v>
      </c>
      <c r="D2806" t="s">
        <v>117</v>
      </c>
      <c r="E2806" t="s">
        <v>4382</v>
      </c>
      <c r="F2806" s="54">
        <v>41624</v>
      </c>
      <c r="G2806" t="s">
        <v>290</v>
      </c>
      <c r="H2806" t="s">
        <v>2197</v>
      </c>
      <c r="I2806" t="s">
        <v>6570</v>
      </c>
      <c r="J2806" t="s">
        <v>132</v>
      </c>
      <c r="K2806" t="s">
        <v>6571</v>
      </c>
      <c r="L2806" t="s">
        <v>4263</v>
      </c>
      <c r="M2806" t="s">
        <v>4264</v>
      </c>
      <c r="N2806" t="s">
        <v>85</v>
      </c>
      <c r="O2806" t="s">
        <v>85</v>
      </c>
      <c r="P2806">
        <v>12600</v>
      </c>
      <c r="Q2806" t="s">
        <v>6572</v>
      </c>
      <c r="R2806" t="s">
        <v>75</v>
      </c>
      <c r="S2806" t="s">
        <v>155</v>
      </c>
      <c r="T2806" t="s">
        <v>449</v>
      </c>
      <c r="U2806" t="s">
        <v>179</v>
      </c>
      <c r="V2806" t="s">
        <v>180</v>
      </c>
      <c r="W2806" t="s">
        <v>10729</v>
      </c>
      <c r="X2806" t="s">
        <v>85</v>
      </c>
    </row>
    <row r="2807" spans="1:24">
      <c r="A2807" t="s">
        <v>3</v>
      </c>
      <c r="B2807" t="s">
        <v>4</v>
      </c>
      <c r="C2807" t="s">
        <v>4</v>
      </c>
      <c r="D2807" t="s">
        <v>117</v>
      </c>
      <c r="E2807" t="s">
        <v>4382</v>
      </c>
      <c r="F2807" s="54">
        <v>41625</v>
      </c>
      <c r="G2807" t="s">
        <v>72</v>
      </c>
      <c r="I2807" t="s">
        <v>6573</v>
      </c>
      <c r="J2807" t="s">
        <v>73</v>
      </c>
      <c r="K2807" t="s">
        <v>6574</v>
      </c>
      <c r="L2807" t="s">
        <v>6575</v>
      </c>
      <c r="M2807" t="s">
        <v>6576</v>
      </c>
      <c r="N2807" t="s">
        <v>85</v>
      </c>
      <c r="O2807" t="s">
        <v>85</v>
      </c>
      <c r="P2807">
        <v>29298.939699999999</v>
      </c>
      <c r="Q2807" t="s">
        <v>6577</v>
      </c>
      <c r="R2807" t="s">
        <v>75</v>
      </c>
      <c r="W2807" t="s">
        <v>10729</v>
      </c>
      <c r="X2807" t="s">
        <v>85</v>
      </c>
    </row>
    <row r="2808" spans="1:24">
      <c r="A2808" t="s">
        <v>3</v>
      </c>
      <c r="B2808" t="s">
        <v>4</v>
      </c>
      <c r="C2808" t="s">
        <v>4</v>
      </c>
      <c r="D2808" t="s">
        <v>117</v>
      </c>
      <c r="E2808" t="s">
        <v>4382</v>
      </c>
      <c r="F2808" s="54">
        <v>41625</v>
      </c>
      <c r="G2808" t="s">
        <v>290</v>
      </c>
      <c r="I2808" t="s">
        <v>6578</v>
      </c>
      <c r="J2808" t="s">
        <v>73</v>
      </c>
      <c r="K2808" t="s">
        <v>6579</v>
      </c>
      <c r="L2808" t="s">
        <v>6580</v>
      </c>
      <c r="M2808" t="s">
        <v>6581</v>
      </c>
      <c r="N2808" t="s">
        <v>85</v>
      </c>
      <c r="O2808" t="s">
        <v>85</v>
      </c>
      <c r="P2808">
        <v>23662.996200000001</v>
      </c>
      <c r="Q2808" t="s">
        <v>6582</v>
      </c>
      <c r="R2808" t="s">
        <v>75</v>
      </c>
      <c r="W2808" t="s">
        <v>10729</v>
      </c>
      <c r="X2808" t="s">
        <v>85</v>
      </c>
    </row>
    <row r="2809" spans="1:24">
      <c r="A2809" t="s">
        <v>3</v>
      </c>
      <c r="B2809" t="s">
        <v>112</v>
      </c>
      <c r="C2809" t="s">
        <v>269</v>
      </c>
      <c r="D2809" t="s">
        <v>117</v>
      </c>
      <c r="E2809" t="s">
        <v>4382</v>
      </c>
      <c r="F2809" s="54">
        <v>41625</v>
      </c>
      <c r="G2809" t="s">
        <v>290</v>
      </c>
      <c r="H2809" t="s">
        <v>2987</v>
      </c>
      <c r="I2809" t="s">
        <v>6583</v>
      </c>
      <c r="J2809" t="s">
        <v>73</v>
      </c>
      <c r="K2809" t="s">
        <v>6584</v>
      </c>
      <c r="L2809" t="s">
        <v>3071</v>
      </c>
      <c r="M2809" t="s">
        <v>3072</v>
      </c>
      <c r="N2809" t="s">
        <v>213</v>
      </c>
      <c r="O2809" t="s">
        <v>85</v>
      </c>
      <c r="P2809">
        <v>403960.72590000002</v>
      </c>
      <c r="Q2809" t="s">
        <v>6585</v>
      </c>
      <c r="R2809" t="s">
        <v>75</v>
      </c>
      <c r="W2809" t="s">
        <v>10731</v>
      </c>
      <c r="X2809" t="s">
        <v>10737</v>
      </c>
    </row>
    <row r="2810" spans="1:24">
      <c r="A2810" t="s">
        <v>9</v>
      </c>
      <c r="B2810" t="s">
        <v>15</v>
      </c>
      <c r="C2810" t="s">
        <v>15</v>
      </c>
      <c r="D2810" t="s">
        <v>117</v>
      </c>
      <c r="E2810" t="s">
        <v>4382</v>
      </c>
      <c r="F2810" s="54">
        <v>41625</v>
      </c>
      <c r="G2810" t="s">
        <v>119</v>
      </c>
      <c r="H2810" t="s">
        <v>1420</v>
      </c>
      <c r="I2810" t="s">
        <v>6586</v>
      </c>
      <c r="J2810" t="s">
        <v>132</v>
      </c>
      <c r="K2810" t="s">
        <v>6587</v>
      </c>
      <c r="L2810" t="s">
        <v>6588</v>
      </c>
      <c r="M2810" t="s">
        <v>6589</v>
      </c>
      <c r="N2810" t="s">
        <v>85</v>
      </c>
      <c r="O2810" t="s">
        <v>85</v>
      </c>
      <c r="P2810">
        <v>31076.713899999999</v>
      </c>
      <c r="Q2810" t="s">
        <v>6590</v>
      </c>
      <c r="R2810" t="s">
        <v>75</v>
      </c>
      <c r="W2810" t="s">
        <v>10729</v>
      </c>
      <c r="X2810" t="s">
        <v>85</v>
      </c>
    </row>
    <row r="2811" spans="1:24">
      <c r="A2811" t="s">
        <v>5</v>
      </c>
      <c r="B2811" t="s">
        <v>12</v>
      </c>
      <c r="C2811" t="s">
        <v>77</v>
      </c>
      <c r="D2811" t="s">
        <v>117</v>
      </c>
      <c r="E2811" t="s">
        <v>4382</v>
      </c>
      <c r="F2811" s="54">
        <v>41626</v>
      </c>
      <c r="G2811" t="s">
        <v>119</v>
      </c>
      <c r="H2811" t="s">
        <v>1384</v>
      </c>
      <c r="I2811" t="s">
        <v>6591</v>
      </c>
      <c r="J2811" t="s">
        <v>74</v>
      </c>
      <c r="K2811" t="s">
        <v>6592</v>
      </c>
      <c r="L2811" t="s">
        <v>3579</v>
      </c>
      <c r="M2811" t="s">
        <v>3580</v>
      </c>
      <c r="N2811" t="s">
        <v>85</v>
      </c>
      <c r="O2811" t="s">
        <v>85</v>
      </c>
      <c r="P2811">
        <v>22696.812900000001</v>
      </c>
      <c r="Q2811" t="s">
        <v>6593</v>
      </c>
      <c r="R2811" t="s">
        <v>75</v>
      </c>
      <c r="W2811" t="s">
        <v>10729</v>
      </c>
      <c r="X2811" t="s">
        <v>85</v>
      </c>
    </row>
    <row r="2812" spans="1:24">
      <c r="A2812" t="s">
        <v>9</v>
      </c>
      <c r="B2812" t="s">
        <v>10</v>
      </c>
      <c r="C2812" t="s">
        <v>791</v>
      </c>
      <c r="D2812" t="s">
        <v>117</v>
      </c>
      <c r="E2812" t="s">
        <v>4382</v>
      </c>
      <c r="F2812" s="54">
        <v>41626</v>
      </c>
      <c r="G2812" t="s">
        <v>119</v>
      </c>
      <c r="I2812" t="s">
        <v>6594</v>
      </c>
      <c r="J2812" t="s">
        <v>132</v>
      </c>
      <c r="K2812" t="s">
        <v>6595</v>
      </c>
      <c r="L2812" t="s">
        <v>6596</v>
      </c>
      <c r="M2812" t="s">
        <v>6597</v>
      </c>
      <c r="N2812" t="s">
        <v>85</v>
      </c>
      <c r="O2812" t="s">
        <v>85</v>
      </c>
      <c r="P2812">
        <v>24962.34</v>
      </c>
      <c r="Q2812" t="s">
        <v>6598</v>
      </c>
      <c r="R2812" t="s">
        <v>75</v>
      </c>
      <c r="W2812" t="s">
        <v>10729</v>
      </c>
      <c r="X2812" t="s">
        <v>85</v>
      </c>
    </row>
    <row r="2813" spans="1:24">
      <c r="A2813" t="s">
        <v>9</v>
      </c>
      <c r="B2813" t="s">
        <v>10</v>
      </c>
      <c r="C2813" t="s">
        <v>791</v>
      </c>
      <c r="D2813" t="s">
        <v>117</v>
      </c>
      <c r="E2813" t="s">
        <v>4382</v>
      </c>
      <c r="F2813" s="54">
        <v>41626</v>
      </c>
      <c r="G2813" t="s">
        <v>119</v>
      </c>
      <c r="I2813" t="s">
        <v>6599</v>
      </c>
      <c r="J2813" t="s">
        <v>132</v>
      </c>
      <c r="K2813" t="s">
        <v>6600</v>
      </c>
      <c r="L2813" t="s">
        <v>6519</v>
      </c>
      <c r="M2813" t="s">
        <v>6520</v>
      </c>
      <c r="N2813" t="s">
        <v>85</v>
      </c>
      <c r="O2813" t="s">
        <v>85</v>
      </c>
      <c r="P2813">
        <v>-5477.29</v>
      </c>
      <c r="Q2813" t="s">
        <v>6601</v>
      </c>
      <c r="R2813" t="s">
        <v>75</v>
      </c>
      <c r="W2813" t="s">
        <v>10729</v>
      </c>
      <c r="X2813" t="s">
        <v>85</v>
      </c>
    </row>
    <row r="2814" spans="1:24">
      <c r="A2814" t="s">
        <v>9</v>
      </c>
      <c r="B2814" t="s">
        <v>15</v>
      </c>
      <c r="C2814" t="s">
        <v>15</v>
      </c>
      <c r="D2814" t="s">
        <v>117</v>
      </c>
      <c r="E2814" t="s">
        <v>4382</v>
      </c>
      <c r="F2814" s="54">
        <v>41626</v>
      </c>
      <c r="G2814" t="s">
        <v>72</v>
      </c>
      <c r="H2814" t="s">
        <v>4435</v>
      </c>
      <c r="I2814" t="s">
        <v>6602</v>
      </c>
      <c r="J2814" t="s">
        <v>132</v>
      </c>
      <c r="K2814" t="s">
        <v>6603</v>
      </c>
      <c r="L2814" t="s">
        <v>5796</v>
      </c>
      <c r="M2814" t="s">
        <v>5797</v>
      </c>
      <c r="N2814" t="s">
        <v>85</v>
      </c>
      <c r="O2814" t="s">
        <v>213</v>
      </c>
      <c r="P2814">
        <v>93842.757899999997</v>
      </c>
      <c r="Q2814" t="s">
        <v>6604</v>
      </c>
      <c r="R2814" t="s">
        <v>75</v>
      </c>
      <c r="W2814" t="s">
        <v>10729</v>
      </c>
      <c r="X2814" t="s">
        <v>10739</v>
      </c>
    </row>
    <row r="2815" spans="1:24">
      <c r="A2815" t="s">
        <v>9</v>
      </c>
      <c r="B2815" t="s">
        <v>10</v>
      </c>
      <c r="C2815" t="s">
        <v>791</v>
      </c>
      <c r="D2815" t="s">
        <v>117</v>
      </c>
      <c r="E2815" t="s">
        <v>4382</v>
      </c>
      <c r="F2815" s="54">
        <v>41626</v>
      </c>
      <c r="G2815" t="s">
        <v>125</v>
      </c>
      <c r="I2815" t="s">
        <v>6599</v>
      </c>
      <c r="J2815" t="s">
        <v>132</v>
      </c>
      <c r="K2815" t="s">
        <v>6600</v>
      </c>
      <c r="L2815" t="s">
        <v>6519</v>
      </c>
      <c r="M2815" t="s">
        <v>6520</v>
      </c>
      <c r="N2815" t="s">
        <v>85</v>
      </c>
      <c r="O2815" t="s">
        <v>85</v>
      </c>
      <c r="P2815">
        <v>-671.54</v>
      </c>
      <c r="Q2815" t="s">
        <v>6601</v>
      </c>
      <c r="R2815" t="s">
        <v>75</v>
      </c>
      <c r="W2815" t="s">
        <v>10729</v>
      </c>
      <c r="X2815" t="s">
        <v>85</v>
      </c>
    </row>
    <row r="2816" spans="1:24">
      <c r="A2816" t="s">
        <v>3</v>
      </c>
      <c r="B2816" t="s">
        <v>8</v>
      </c>
      <c r="C2816" t="s">
        <v>124</v>
      </c>
      <c r="D2816" t="s">
        <v>117</v>
      </c>
      <c r="E2816" t="s">
        <v>4382</v>
      </c>
      <c r="F2816" s="54">
        <v>41626</v>
      </c>
      <c r="G2816" t="s">
        <v>72</v>
      </c>
      <c r="H2816" t="s">
        <v>962</v>
      </c>
      <c r="I2816" t="s">
        <v>6605</v>
      </c>
      <c r="J2816" t="s">
        <v>73</v>
      </c>
      <c r="K2816" t="s">
        <v>6606</v>
      </c>
      <c r="L2816" t="s">
        <v>6607</v>
      </c>
      <c r="M2816" t="s">
        <v>6608</v>
      </c>
      <c r="N2816" t="s">
        <v>85</v>
      </c>
      <c r="O2816" t="s">
        <v>85</v>
      </c>
      <c r="P2816">
        <v>4968.2824000000001</v>
      </c>
      <c r="Q2816" t="s">
        <v>6609</v>
      </c>
      <c r="R2816" t="s">
        <v>75</v>
      </c>
      <c r="W2816" t="s">
        <v>10729</v>
      </c>
      <c r="X2816" t="s">
        <v>85</v>
      </c>
    </row>
    <row r="2817" spans="1:24">
      <c r="A2817" t="s">
        <v>5</v>
      </c>
      <c r="B2817" t="s">
        <v>17</v>
      </c>
      <c r="C2817" t="s">
        <v>17</v>
      </c>
      <c r="D2817" t="s">
        <v>117</v>
      </c>
      <c r="E2817" t="s">
        <v>4382</v>
      </c>
      <c r="F2817" s="54">
        <v>41626</v>
      </c>
      <c r="G2817" t="s">
        <v>125</v>
      </c>
      <c r="I2817" t="s">
        <v>6610</v>
      </c>
      <c r="J2817" t="s">
        <v>74</v>
      </c>
      <c r="K2817" t="s">
        <v>6611</v>
      </c>
      <c r="L2817" t="s">
        <v>1594</v>
      </c>
      <c r="M2817" t="s">
        <v>1595</v>
      </c>
      <c r="N2817" t="s">
        <v>85</v>
      </c>
      <c r="O2817" t="s">
        <v>85</v>
      </c>
      <c r="P2817">
        <v>4166.5802999999996</v>
      </c>
      <c r="Q2817" t="s">
        <v>6612</v>
      </c>
      <c r="R2817" t="s">
        <v>75</v>
      </c>
      <c r="W2817" t="s">
        <v>10729</v>
      </c>
      <c r="X2817" t="s">
        <v>85</v>
      </c>
    </row>
    <row r="2818" spans="1:24">
      <c r="A2818" t="s">
        <v>3</v>
      </c>
      <c r="B2818" t="s">
        <v>112</v>
      </c>
      <c r="C2818" t="s">
        <v>269</v>
      </c>
      <c r="D2818" t="s">
        <v>117</v>
      </c>
      <c r="E2818" t="s">
        <v>4382</v>
      </c>
      <c r="F2818" s="54">
        <v>41626</v>
      </c>
      <c r="G2818" t="s">
        <v>72</v>
      </c>
      <c r="I2818" t="s">
        <v>6613</v>
      </c>
      <c r="J2818" t="s">
        <v>73</v>
      </c>
      <c r="K2818" t="s">
        <v>6614</v>
      </c>
      <c r="L2818" t="s">
        <v>582</v>
      </c>
      <c r="M2818" t="s">
        <v>583</v>
      </c>
      <c r="N2818" t="s">
        <v>85</v>
      </c>
      <c r="O2818" t="s">
        <v>85</v>
      </c>
      <c r="P2818">
        <v>82139.899699999994</v>
      </c>
      <c r="Q2818" t="s">
        <v>6615</v>
      </c>
      <c r="R2818" t="s">
        <v>75</v>
      </c>
      <c r="W2818" t="s">
        <v>10729</v>
      </c>
      <c r="X2818" t="s">
        <v>85</v>
      </c>
    </row>
    <row r="2819" spans="1:24">
      <c r="A2819" t="s">
        <v>3</v>
      </c>
      <c r="B2819" t="s">
        <v>112</v>
      </c>
      <c r="C2819" t="s">
        <v>269</v>
      </c>
      <c r="D2819" t="s">
        <v>117</v>
      </c>
      <c r="E2819" t="s">
        <v>4382</v>
      </c>
      <c r="F2819" s="54">
        <v>41626</v>
      </c>
      <c r="G2819" t="s">
        <v>119</v>
      </c>
      <c r="I2819" t="s">
        <v>6616</v>
      </c>
      <c r="J2819" t="s">
        <v>73</v>
      </c>
      <c r="K2819" t="s">
        <v>6617</v>
      </c>
      <c r="L2819" t="s">
        <v>6618</v>
      </c>
      <c r="M2819" t="s">
        <v>6619</v>
      </c>
      <c r="N2819" t="s">
        <v>85</v>
      </c>
      <c r="O2819" t="s">
        <v>85</v>
      </c>
      <c r="P2819">
        <v>90115.142699999997</v>
      </c>
      <c r="Q2819" t="s">
        <v>6620</v>
      </c>
      <c r="R2819" t="s">
        <v>75</v>
      </c>
      <c r="W2819" t="s">
        <v>10729</v>
      </c>
      <c r="X2819" t="s">
        <v>85</v>
      </c>
    </row>
    <row r="2820" spans="1:24">
      <c r="A2820" t="s">
        <v>3</v>
      </c>
      <c r="B2820" t="s">
        <v>114</v>
      </c>
      <c r="C2820" t="s">
        <v>116</v>
      </c>
      <c r="D2820" t="s">
        <v>117</v>
      </c>
      <c r="E2820" t="s">
        <v>4382</v>
      </c>
      <c r="F2820" s="54">
        <v>41626</v>
      </c>
      <c r="G2820" t="s">
        <v>119</v>
      </c>
      <c r="H2820" t="s">
        <v>3868</v>
      </c>
      <c r="I2820" t="s">
        <v>6621</v>
      </c>
      <c r="J2820" t="s">
        <v>73</v>
      </c>
      <c r="K2820" t="s">
        <v>6622</v>
      </c>
      <c r="L2820" t="s">
        <v>6623</v>
      </c>
      <c r="M2820" t="s">
        <v>6624</v>
      </c>
      <c r="N2820" t="s">
        <v>85</v>
      </c>
      <c r="O2820" t="s">
        <v>85</v>
      </c>
      <c r="P2820">
        <v>21252.786899999999</v>
      </c>
      <c r="Q2820" t="s">
        <v>6625</v>
      </c>
      <c r="R2820" t="s">
        <v>75</v>
      </c>
      <c r="W2820" t="s">
        <v>10729</v>
      </c>
      <c r="X2820" t="s">
        <v>85</v>
      </c>
    </row>
    <row r="2821" spans="1:24">
      <c r="A2821" t="s">
        <v>3</v>
      </c>
      <c r="B2821" t="s">
        <v>4</v>
      </c>
      <c r="C2821" t="s">
        <v>4</v>
      </c>
      <c r="D2821" t="s">
        <v>117</v>
      </c>
      <c r="E2821" t="s">
        <v>4382</v>
      </c>
      <c r="F2821" s="54">
        <v>41626</v>
      </c>
      <c r="G2821" t="s">
        <v>119</v>
      </c>
      <c r="H2821" t="s">
        <v>3920</v>
      </c>
      <c r="I2821" t="s">
        <v>6626</v>
      </c>
      <c r="J2821" t="s">
        <v>73</v>
      </c>
      <c r="K2821" t="s">
        <v>6627</v>
      </c>
      <c r="L2821" t="s">
        <v>6628</v>
      </c>
      <c r="M2821" t="s">
        <v>6629</v>
      </c>
      <c r="N2821" t="s">
        <v>85</v>
      </c>
      <c r="O2821" t="s">
        <v>85</v>
      </c>
      <c r="P2821">
        <v>8148.6678000000002</v>
      </c>
      <c r="Q2821" t="s">
        <v>6630</v>
      </c>
      <c r="R2821" t="s">
        <v>75</v>
      </c>
      <c r="W2821" t="s">
        <v>10729</v>
      </c>
      <c r="X2821" t="s">
        <v>85</v>
      </c>
    </row>
    <row r="2822" spans="1:24">
      <c r="A2822" t="s">
        <v>3</v>
      </c>
      <c r="B2822" t="s">
        <v>13</v>
      </c>
      <c r="C2822" t="s">
        <v>217</v>
      </c>
      <c r="D2822" t="s">
        <v>117</v>
      </c>
      <c r="E2822" t="s">
        <v>4382</v>
      </c>
      <c r="F2822" s="54">
        <v>41625</v>
      </c>
      <c r="G2822" t="s">
        <v>119</v>
      </c>
      <c r="I2822" t="s">
        <v>6631</v>
      </c>
      <c r="J2822" t="s">
        <v>73</v>
      </c>
      <c r="K2822" t="s">
        <v>5823</v>
      </c>
      <c r="L2822" t="s">
        <v>5824</v>
      </c>
      <c r="M2822" t="s">
        <v>5825</v>
      </c>
      <c r="N2822" t="s">
        <v>85</v>
      </c>
      <c r="O2822" t="s">
        <v>85</v>
      </c>
      <c r="P2822">
        <v>-1359.7</v>
      </c>
      <c r="Q2822" t="s">
        <v>5826</v>
      </c>
      <c r="R2822" t="s">
        <v>75</v>
      </c>
      <c r="W2822" t="s">
        <v>10729</v>
      </c>
      <c r="X2822" t="s">
        <v>85</v>
      </c>
    </row>
    <row r="2823" spans="1:24">
      <c r="A2823" t="s">
        <v>3</v>
      </c>
      <c r="B2823" t="s">
        <v>13</v>
      </c>
      <c r="C2823" t="s">
        <v>217</v>
      </c>
      <c r="D2823" t="s">
        <v>117</v>
      </c>
      <c r="E2823" t="s">
        <v>4382</v>
      </c>
      <c r="F2823" s="54">
        <v>41625</v>
      </c>
      <c r="G2823" t="s">
        <v>119</v>
      </c>
      <c r="I2823" t="s">
        <v>6632</v>
      </c>
      <c r="J2823" t="s">
        <v>73</v>
      </c>
      <c r="K2823" t="s">
        <v>5823</v>
      </c>
      <c r="L2823" t="s">
        <v>5824</v>
      </c>
      <c r="M2823" t="s">
        <v>5825</v>
      </c>
      <c r="N2823" t="s">
        <v>85</v>
      </c>
      <c r="O2823" t="s">
        <v>85</v>
      </c>
      <c r="P2823">
        <v>-12623.296700000001</v>
      </c>
      <c r="Q2823" t="s">
        <v>5826</v>
      </c>
      <c r="R2823" t="s">
        <v>75</v>
      </c>
      <c r="W2823" t="s">
        <v>10729</v>
      </c>
      <c r="X2823" t="s">
        <v>85</v>
      </c>
    </row>
    <row r="2824" spans="1:24">
      <c r="A2824" t="s">
        <v>5</v>
      </c>
      <c r="B2824" t="s">
        <v>16</v>
      </c>
      <c r="C2824" t="s">
        <v>866</v>
      </c>
      <c r="D2824" t="s">
        <v>117</v>
      </c>
      <c r="E2824" t="s">
        <v>4382</v>
      </c>
      <c r="F2824" s="54">
        <v>41625</v>
      </c>
      <c r="G2824" t="s">
        <v>72</v>
      </c>
      <c r="I2824" t="s">
        <v>6633</v>
      </c>
      <c r="J2824" t="s">
        <v>74</v>
      </c>
      <c r="K2824" t="s">
        <v>6634</v>
      </c>
      <c r="L2824" t="s">
        <v>1308</v>
      </c>
      <c r="M2824" t="s">
        <v>1309</v>
      </c>
      <c r="N2824" t="s">
        <v>85</v>
      </c>
      <c r="O2824" t="s">
        <v>85</v>
      </c>
      <c r="P2824">
        <v>1790.2792999999999</v>
      </c>
      <c r="Q2824" t="s">
        <v>6635</v>
      </c>
      <c r="R2824" t="s">
        <v>75</v>
      </c>
      <c r="W2824" t="s">
        <v>10729</v>
      </c>
      <c r="X2824" t="s">
        <v>85</v>
      </c>
    </row>
    <row r="2825" spans="1:24">
      <c r="A2825" t="s">
        <v>3</v>
      </c>
      <c r="B2825" t="s">
        <v>13</v>
      </c>
      <c r="C2825" t="s">
        <v>217</v>
      </c>
      <c r="D2825" t="s">
        <v>117</v>
      </c>
      <c r="E2825" t="s">
        <v>4382</v>
      </c>
      <c r="F2825" s="54">
        <v>41625</v>
      </c>
      <c r="G2825" t="s">
        <v>119</v>
      </c>
      <c r="I2825" t="s">
        <v>6636</v>
      </c>
      <c r="J2825" t="s">
        <v>73</v>
      </c>
      <c r="K2825" t="s">
        <v>5823</v>
      </c>
      <c r="L2825" t="s">
        <v>5824</v>
      </c>
      <c r="M2825" t="s">
        <v>5825</v>
      </c>
      <c r="N2825" t="s">
        <v>85</v>
      </c>
      <c r="O2825" t="s">
        <v>85</v>
      </c>
      <c r="P2825">
        <v>-1359.7</v>
      </c>
      <c r="Q2825" t="s">
        <v>5826</v>
      </c>
      <c r="R2825" t="s">
        <v>75</v>
      </c>
      <c r="W2825" t="s">
        <v>10729</v>
      </c>
      <c r="X2825" t="s">
        <v>85</v>
      </c>
    </row>
    <row r="2826" spans="1:24">
      <c r="A2826" t="s">
        <v>3</v>
      </c>
      <c r="B2826" t="s">
        <v>13</v>
      </c>
      <c r="C2826" t="s">
        <v>217</v>
      </c>
      <c r="D2826" t="s">
        <v>117</v>
      </c>
      <c r="E2826" t="s">
        <v>4382</v>
      </c>
      <c r="F2826" s="54">
        <v>41625</v>
      </c>
      <c r="G2826" t="s">
        <v>119</v>
      </c>
      <c r="I2826" t="s">
        <v>6637</v>
      </c>
      <c r="J2826" t="s">
        <v>73</v>
      </c>
      <c r="K2826" t="s">
        <v>5823</v>
      </c>
      <c r="L2826" t="s">
        <v>5824</v>
      </c>
      <c r="M2826" t="s">
        <v>5825</v>
      </c>
      <c r="N2826" t="s">
        <v>85</v>
      </c>
      <c r="O2826" t="s">
        <v>85</v>
      </c>
      <c r="P2826">
        <v>-1359.7</v>
      </c>
      <c r="Q2826" t="s">
        <v>5826</v>
      </c>
      <c r="R2826" t="s">
        <v>75</v>
      </c>
      <c r="W2826" t="s">
        <v>10729</v>
      </c>
      <c r="X2826" t="s">
        <v>85</v>
      </c>
    </row>
    <row r="2827" spans="1:24">
      <c r="A2827" t="s">
        <v>3</v>
      </c>
      <c r="B2827" t="s">
        <v>13</v>
      </c>
      <c r="C2827" t="s">
        <v>217</v>
      </c>
      <c r="D2827" t="s">
        <v>117</v>
      </c>
      <c r="E2827" t="s">
        <v>4382</v>
      </c>
      <c r="F2827" s="54">
        <v>41625</v>
      </c>
      <c r="G2827" t="s">
        <v>119</v>
      </c>
      <c r="I2827" t="s">
        <v>6638</v>
      </c>
      <c r="J2827" t="s">
        <v>73</v>
      </c>
      <c r="K2827" t="s">
        <v>5823</v>
      </c>
      <c r="L2827" t="s">
        <v>5824</v>
      </c>
      <c r="M2827" t="s">
        <v>5825</v>
      </c>
      <c r="N2827" t="s">
        <v>85</v>
      </c>
      <c r="O2827" t="s">
        <v>85</v>
      </c>
      <c r="P2827">
        <v>-1359.7</v>
      </c>
      <c r="Q2827" t="s">
        <v>5826</v>
      </c>
      <c r="R2827" t="s">
        <v>75</v>
      </c>
      <c r="W2827" t="s">
        <v>10729</v>
      </c>
      <c r="X2827" t="s">
        <v>85</v>
      </c>
    </row>
    <row r="2828" spans="1:24">
      <c r="A2828" t="s">
        <v>3</v>
      </c>
      <c r="B2828" t="s">
        <v>13</v>
      </c>
      <c r="C2828" t="s">
        <v>217</v>
      </c>
      <c r="D2828" t="s">
        <v>117</v>
      </c>
      <c r="E2828" t="s">
        <v>4382</v>
      </c>
      <c r="F2828" s="54">
        <v>41625</v>
      </c>
      <c r="G2828" t="s">
        <v>119</v>
      </c>
      <c r="I2828" t="s">
        <v>6639</v>
      </c>
      <c r="J2828" t="s">
        <v>73</v>
      </c>
      <c r="K2828" t="s">
        <v>5823</v>
      </c>
      <c r="L2828" t="s">
        <v>5824</v>
      </c>
      <c r="M2828" t="s">
        <v>5825</v>
      </c>
      <c r="N2828" t="s">
        <v>85</v>
      </c>
      <c r="O2828" t="s">
        <v>85</v>
      </c>
      <c r="P2828">
        <v>-1359.7</v>
      </c>
      <c r="Q2828" t="s">
        <v>5826</v>
      </c>
      <c r="R2828" t="s">
        <v>75</v>
      </c>
      <c r="W2828" t="s">
        <v>10729</v>
      </c>
      <c r="X2828" t="s">
        <v>85</v>
      </c>
    </row>
    <row r="2829" spans="1:24">
      <c r="A2829" t="s">
        <v>3</v>
      </c>
      <c r="B2829" t="s">
        <v>13</v>
      </c>
      <c r="C2829" t="s">
        <v>217</v>
      </c>
      <c r="D2829" t="s">
        <v>117</v>
      </c>
      <c r="E2829" t="s">
        <v>4382</v>
      </c>
      <c r="F2829" s="54">
        <v>41625</v>
      </c>
      <c r="G2829" t="s">
        <v>119</v>
      </c>
      <c r="I2829" t="s">
        <v>6640</v>
      </c>
      <c r="J2829" t="s">
        <v>73</v>
      </c>
      <c r="K2829" t="s">
        <v>5823</v>
      </c>
      <c r="L2829" t="s">
        <v>5824</v>
      </c>
      <c r="M2829" t="s">
        <v>5825</v>
      </c>
      <c r="N2829" t="s">
        <v>85</v>
      </c>
      <c r="O2829" t="s">
        <v>85</v>
      </c>
      <c r="P2829">
        <v>-1359.7</v>
      </c>
      <c r="Q2829" t="s">
        <v>5826</v>
      </c>
      <c r="R2829" t="s">
        <v>75</v>
      </c>
      <c r="W2829" t="s">
        <v>10729</v>
      </c>
      <c r="X2829" t="s">
        <v>85</v>
      </c>
    </row>
    <row r="2830" spans="1:24">
      <c r="A2830" t="s">
        <v>3</v>
      </c>
      <c r="B2830" t="s">
        <v>13</v>
      </c>
      <c r="C2830" t="s">
        <v>217</v>
      </c>
      <c r="D2830" t="s">
        <v>117</v>
      </c>
      <c r="E2830" t="s">
        <v>4382</v>
      </c>
      <c r="F2830" s="54">
        <v>41625</v>
      </c>
      <c r="G2830" t="s">
        <v>119</v>
      </c>
      <c r="I2830" t="s">
        <v>6641</v>
      </c>
      <c r="J2830" t="s">
        <v>73</v>
      </c>
      <c r="K2830" t="s">
        <v>5823</v>
      </c>
      <c r="L2830" t="s">
        <v>5824</v>
      </c>
      <c r="M2830" t="s">
        <v>5825</v>
      </c>
      <c r="N2830" t="s">
        <v>85</v>
      </c>
      <c r="O2830" t="s">
        <v>85</v>
      </c>
      <c r="P2830">
        <v>-1359.7</v>
      </c>
      <c r="Q2830" t="s">
        <v>5826</v>
      </c>
      <c r="R2830" t="s">
        <v>75</v>
      </c>
      <c r="W2830" t="s">
        <v>10729</v>
      </c>
      <c r="X2830" t="s">
        <v>85</v>
      </c>
    </row>
    <row r="2831" spans="1:24">
      <c r="A2831" t="s">
        <v>3</v>
      </c>
      <c r="B2831" t="s">
        <v>13</v>
      </c>
      <c r="C2831" t="s">
        <v>217</v>
      </c>
      <c r="D2831" t="s">
        <v>117</v>
      </c>
      <c r="E2831" t="s">
        <v>4382</v>
      </c>
      <c r="F2831" s="54">
        <v>41625</v>
      </c>
      <c r="G2831" t="s">
        <v>119</v>
      </c>
      <c r="I2831" t="s">
        <v>6642</v>
      </c>
      <c r="J2831" t="s">
        <v>73</v>
      </c>
      <c r="K2831" t="s">
        <v>5823</v>
      </c>
      <c r="L2831" t="s">
        <v>5824</v>
      </c>
      <c r="M2831" t="s">
        <v>5825</v>
      </c>
      <c r="N2831" t="s">
        <v>85</v>
      </c>
      <c r="O2831" t="s">
        <v>85</v>
      </c>
      <c r="P2831">
        <v>-1359.7</v>
      </c>
      <c r="Q2831" t="s">
        <v>5826</v>
      </c>
      <c r="R2831" t="s">
        <v>75</v>
      </c>
      <c r="W2831" t="s">
        <v>10729</v>
      </c>
      <c r="X2831" t="s">
        <v>85</v>
      </c>
    </row>
    <row r="2832" spans="1:24">
      <c r="A2832" t="s">
        <v>3</v>
      </c>
      <c r="B2832" t="s">
        <v>13</v>
      </c>
      <c r="C2832" t="s">
        <v>217</v>
      </c>
      <c r="D2832" t="s">
        <v>117</v>
      </c>
      <c r="E2832" t="s">
        <v>4382</v>
      </c>
      <c r="F2832" s="54">
        <v>41625</v>
      </c>
      <c r="G2832" t="s">
        <v>119</v>
      </c>
      <c r="I2832" t="s">
        <v>6643</v>
      </c>
      <c r="J2832" t="s">
        <v>73</v>
      </c>
      <c r="K2832" t="s">
        <v>5823</v>
      </c>
      <c r="L2832" t="s">
        <v>5824</v>
      </c>
      <c r="M2832" t="s">
        <v>5825</v>
      </c>
      <c r="N2832" t="s">
        <v>85</v>
      </c>
      <c r="O2832" t="s">
        <v>85</v>
      </c>
      <c r="P2832">
        <v>-1359.7</v>
      </c>
      <c r="Q2832" t="s">
        <v>5826</v>
      </c>
      <c r="R2832" t="s">
        <v>75</v>
      </c>
      <c r="W2832" t="s">
        <v>10729</v>
      </c>
      <c r="X2832" t="s">
        <v>85</v>
      </c>
    </row>
    <row r="2833" spans="1:24">
      <c r="A2833" t="s">
        <v>3</v>
      </c>
      <c r="B2833" t="s">
        <v>13</v>
      </c>
      <c r="C2833" t="s">
        <v>217</v>
      </c>
      <c r="D2833" t="s">
        <v>117</v>
      </c>
      <c r="E2833" t="s">
        <v>4382</v>
      </c>
      <c r="F2833" s="54">
        <v>41625</v>
      </c>
      <c r="G2833" t="s">
        <v>119</v>
      </c>
      <c r="I2833" t="s">
        <v>6644</v>
      </c>
      <c r="J2833" t="s">
        <v>73</v>
      </c>
      <c r="K2833" t="s">
        <v>5823</v>
      </c>
      <c r="L2833" t="s">
        <v>5824</v>
      </c>
      <c r="M2833" t="s">
        <v>5825</v>
      </c>
      <c r="N2833" t="s">
        <v>85</v>
      </c>
      <c r="O2833" t="s">
        <v>85</v>
      </c>
      <c r="P2833">
        <v>-1359.7</v>
      </c>
      <c r="Q2833" t="s">
        <v>5826</v>
      </c>
      <c r="R2833" t="s">
        <v>75</v>
      </c>
      <c r="W2833" t="s">
        <v>10729</v>
      </c>
      <c r="X2833" t="s">
        <v>85</v>
      </c>
    </row>
    <row r="2834" spans="1:24">
      <c r="A2834" t="s">
        <v>3</v>
      </c>
      <c r="B2834" t="s">
        <v>13</v>
      </c>
      <c r="C2834" t="s">
        <v>217</v>
      </c>
      <c r="D2834" t="s">
        <v>117</v>
      </c>
      <c r="E2834" t="s">
        <v>4382</v>
      </c>
      <c r="F2834" s="54">
        <v>41625</v>
      </c>
      <c r="G2834" t="s">
        <v>119</v>
      </c>
      <c r="I2834" t="s">
        <v>6645</v>
      </c>
      <c r="J2834" t="s">
        <v>73</v>
      </c>
      <c r="K2834" t="s">
        <v>5823</v>
      </c>
      <c r="L2834" t="s">
        <v>5824</v>
      </c>
      <c r="M2834" t="s">
        <v>5825</v>
      </c>
      <c r="N2834" t="s">
        <v>85</v>
      </c>
      <c r="O2834" t="s">
        <v>85</v>
      </c>
      <c r="P2834">
        <v>-1359.7</v>
      </c>
      <c r="Q2834" t="s">
        <v>5826</v>
      </c>
      <c r="R2834" t="s">
        <v>75</v>
      </c>
      <c r="W2834" t="s">
        <v>10729</v>
      </c>
      <c r="X2834" t="s">
        <v>85</v>
      </c>
    </row>
    <row r="2835" spans="1:24">
      <c r="A2835" t="s">
        <v>9</v>
      </c>
      <c r="B2835" t="s">
        <v>14</v>
      </c>
      <c r="C2835" t="s">
        <v>14</v>
      </c>
      <c r="D2835" t="s">
        <v>117</v>
      </c>
      <c r="E2835" t="s">
        <v>4382</v>
      </c>
      <c r="F2835" s="54">
        <v>41625</v>
      </c>
      <c r="G2835" t="s">
        <v>72</v>
      </c>
      <c r="I2835" t="s">
        <v>6646</v>
      </c>
      <c r="J2835" t="s">
        <v>132</v>
      </c>
      <c r="K2835" t="s">
        <v>6647</v>
      </c>
      <c r="L2835" t="s">
        <v>75</v>
      </c>
      <c r="M2835" t="s">
        <v>122</v>
      </c>
      <c r="N2835" t="s">
        <v>85</v>
      </c>
      <c r="O2835" t="s">
        <v>85</v>
      </c>
      <c r="P2835">
        <v>63780</v>
      </c>
      <c r="Q2835" t="s">
        <v>6648</v>
      </c>
      <c r="R2835" t="s">
        <v>75</v>
      </c>
      <c r="W2835" t="s">
        <v>10731</v>
      </c>
      <c r="X2835" t="s">
        <v>10737</v>
      </c>
    </row>
    <row r="2836" spans="1:24">
      <c r="A2836" t="s">
        <v>3</v>
      </c>
      <c r="B2836" t="s">
        <v>8</v>
      </c>
      <c r="C2836" t="s">
        <v>78</v>
      </c>
      <c r="D2836" t="s">
        <v>117</v>
      </c>
      <c r="E2836" t="s">
        <v>4382</v>
      </c>
      <c r="F2836" s="54">
        <v>41625</v>
      </c>
      <c r="G2836" t="s">
        <v>290</v>
      </c>
      <c r="I2836" t="s">
        <v>6649</v>
      </c>
      <c r="J2836" t="s">
        <v>73</v>
      </c>
      <c r="K2836" t="s">
        <v>6650</v>
      </c>
      <c r="L2836" t="s">
        <v>6651</v>
      </c>
      <c r="M2836" t="s">
        <v>6652</v>
      </c>
      <c r="N2836" t="s">
        <v>85</v>
      </c>
      <c r="O2836" t="s">
        <v>85</v>
      </c>
      <c r="P2836">
        <v>59071.9355</v>
      </c>
      <c r="Q2836" t="s">
        <v>6653</v>
      </c>
      <c r="R2836" t="s">
        <v>75</v>
      </c>
      <c r="W2836" t="s">
        <v>10729</v>
      </c>
      <c r="X2836" t="s">
        <v>85</v>
      </c>
    </row>
    <row r="2837" spans="1:24">
      <c r="A2837" t="s">
        <v>3</v>
      </c>
      <c r="B2837" t="s">
        <v>8</v>
      </c>
      <c r="C2837" t="s">
        <v>78</v>
      </c>
      <c r="D2837" t="s">
        <v>117</v>
      </c>
      <c r="E2837" t="s">
        <v>4382</v>
      </c>
      <c r="F2837" s="54">
        <v>41625</v>
      </c>
      <c r="G2837" t="s">
        <v>72</v>
      </c>
      <c r="I2837" t="s">
        <v>6654</v>
      </c>
      <c r="J2837" t="s">
        <v>73</v>
      </c>
      <c r="K2837" t="s">
        <v>6655</v>
      </c>
      <c r="L2837" t="s">
        <v>6656</v>
      </c>
      <c r="M2837" t="s">
        <v>6657</v>
      </c>
      <c r="N2837" t="s">
        <v>85</v>
      </c>
      <c r="O2837" t="s">
        <v>85</v>
      </c>
      <c r="P2837">
        <v>33159.532500000001</v>
      </c>
      <c r="Q2837" t="s">
        <v>6658</v>
      </c>
      <c r="R2837" t="s">
        <v>75</v>
      </c>
      <c r="W2837" t="s">
        <v>10729</v>
      </c>
      <c r="X2837" t="s">
        <v>85</v>
      </c>
    </row>
    <row r="2838" spans="1:24">
      <c r="A2838" t="s">
        <v>9</v>
      </c>
      <c r="B2838" t="s">
        <v>10</v>
      </c>
      <c r="C2838" t="s">
        <v>528</v>
      </c>
      <c r="D2838" t="s">
        <v>117</v>
      </c>
      <c r="E2838" t="s">
        <v>4382</v>
      </c>
      <c r="F2838" s="54">
        <v>41625</v>
      </c>
      <c r="G2838" t="s">
        <v>72</v>
      </c>
      <c r="I2838" t="s">
        <v>6659</v>
      </c>
      <c r="J2838" t="s">
        <v>132</v>
      </c>
      <c r="K2838" t="s">
        <v>6660</v>
      </c>
      <c r="L2838" t="s">
        <v>6661</v>
      </c>
      <c r="M2838" t="s">
        <v>6662</v>
      </c>
      <c r="N2838" t="s">
        <v>85</v>
      </c>
      <c r="O2838" t="s">
        <v>85</v>
      </c>
      <c r="P2838">
        <v>52864.848700000002</v>
      </c>
      <c r="Q2838" t="s">
        <v>6663</v>
      </c>
      <c r="R2838" t="s">
        <v>75</v>
      </c>
      <c r="W2838" t="s">
        <v>10729</v>
      </c>
      <c r="X2838" t="s">
        <v>85</v>
      </c>
    </row>
    <row r="2839" spans="1:24">
      <c r="A2839" t="s">
        <v>9</v>
      </c>
      <c r="B2839" t="s">
        <v>10</v>
      </c>
      <c r="C2839" t="s">
        <v>528</v>
      </c>
      <c r="D2839" t="s">
        <v>117</v>
      </c>
      <c r="E2839" t="s">
        <v>4382</v>
      </c>
      <c r="F2839" s="54">
        <v>41625</v>
      </c>
      <c r="G2839" t="s">
        <v>72</v>
      </c>
      <c r="H2839" t="s">
        <v>529</v>
      </c>
      <c r="I2839" t="s">
        <v>6664</v>
      </c>
      <c r="J2839" t="s">
        <v>132</v>
      </c>
      <c r="K2839" t="s">
        <v>6665</v>
      </c>
      <c r="L2839" t="s">
        <v>6666</v>
      </c>
      <c r="M2839" t="s">
        <v>6667</v>
      </c>
      <c r="N2839" t="s">
        <v>85</v>
      </c>
      <c r="O2839" t="s">
        <v>85</v>
      </c>
      <c r="P2839">
        <v>1015.34</v>
      </c>
      <c r="Q2839" t="s">
        <v>6668</v>
      </c>
      <c r="R2839" t="s">
        <v>75</v>
      </c>
      <c r="W2839" t="s">
        <v>10729</v>
      </c>
      <c r="X2839" t="s">
        <v>85</v>
      </c>
    </row>
    <row r="2840" spans="1:24">
      <c r="A2840" t="s">
        <v>5</v>
      </c>
      <c r="B2840" t="s">
        <v>12</v>
      </c>
      <c r="C2840" t="s">
        <v>898</v>
      </c>
      <c r="D2840" t="s">
        <v>117</v>
      </c>
      <c r="E2840" t="s">
        <v>4382</v>
      </c>
      <c r="F2840" s="54">
        <v>41625</v>
      </c>
      <c r="G2840" t="s">
        <v>72</v>
      </c>
      <c r="I2840" t="s">
        <v>6669</v>
      </c>
      <c r="J2840" t="s">
        <v>74</v>
      </c>
      <c r="K2840" t="s">
        <v>6670</v>
      </c>
      <c r="L2840" t="s">
        <v>6671</v>
      </c>
      <c r="M2840" t="s">
        <v>6672</v>
      </c>
      <c r="N2840" t="s">
        <v>85</v>
      </c>
      <c r="O2840" t="s">
        <v>85</v>
      </c>
      <c r="P2840">
        <v>8269.1056000000008</v>
      </c>
      <c r="Q2840" t="s">
        <v>6673</v>
      </c>
      <c r="R2840" t="s">
        <v>75</v>
      </c>
      <c r="W2840" t="s">
        <v>10729</v>
      </c>
      <c r="X2840" t="s">
        <v>85</v>
      </c>
    </row>
    <row r="2841" spans="1:24">
      <c r="A2841" t="s">
        <v>3</v>
      </c>
      <c r="B2841" t="s">
        <v>8</v>
      </c>
      <c r="C2841" t="s">
        <v>392</v>
      </c>
      <c r="D2841" t="s">
        <v>117</v>
      </c>
      <c r="E2841" t="s">
        <v>4382</v>
      </c>
      <c r="F2841" s="54">
        <v>41625</v>
      </c>
      <c r="G2841" t="s">
        <v>290</v>
      </c>
      <c r="I2841" t="s">
        <v>6674</v>
      </c>
      <c r="J2841" t="s">
        <v>73</v>
      </c>
      <c r="K2841" t="s">
        <v>6675</v>
      </c>
      <c r="L2841" t="s">
        <v>238</v>
      </c>
      <c r="M2841" t="s">
        <v>76</v>
      </c>
      <c r="N2841" t="s">
        <v>85</v>
      </c>
      <c r="O2841" t="s">
        <v>85</v>
      </c>
      <c r="P2841">
        <v>22871.11</v>
      </c>
      <c r="Q2841" t="s">
        <v>6676</v>
      </c>
      <c r="R2841" t="s">
        <v>75</v>
      </c>
      <c r="W2841" t="s">
        <v>10729</v>
      </c>
      <c r="X2841" t="s">
        <v>10737</v>
      </c>
    </row>
    <row r="2842" spans="1:24">
      <c r="A2842" t="s">
        <v>3</v>
      </c>
      <c r="B2842" t="s">
        <v>112</v>
      </c>
      <c r="C2842" t="s">
        <v>883</v>
      </c>
      <c r="D2842" t="s">
        <v>117</v>
      </c>
      <c r="E2842" t="s">
        <v>4382</v>
      </c>
      <c r="F2842" s="54">
        <v>41625</v>
      </c>
      <c r="G2842" t="s">
        <v>119</v>
      </c>
      <c r="I2842" t="s">
        <v>6677</v>
      </c>
      <c r="J2842" t="s">
        <v>73</v>
      </c>
      <c r="K2842" t="s">
        <v>6678</v>
      </c>
      <c r="L2842" t="s">
        <v>6679</v>
      </c>
      <c r="M2842" t="s">
        <v>6680</v>
      </c>
      <c r="N2842" t="s">
        <v>85</v>
      </c>
      <c r="O2842" t="s">
        <v>85</v>
      </c>
      <c r="P2842">
        <v>34142.125500000002</v>
      </c>
      <c r="Q2842" t="s">
        <v>6681</v>
      </c>
      <c r="R2842" t="s">
        <v>75</v>
      </c>
      <c r="W2842" t="s">
        <v>10729</v>
      </c>
      <c r="X2842" t="s">
        <v>85</v>
      </c>
    </row>
    <row r="2843" spans="1:24">
      <c r="A2843" t="s">
        <v>3</v>
      </c>
      <c r="B2843" t="s">
        <v>13</v>
      </c>
      <c r="C2843" t="s">
        <v>217</v>
      </c>
      <c r="D2843" t="s">
        <v>117</v>
      </c>
      <c r="E2843" t="s">
        <v>4382</v>
      </c>
      <c r="F2843" s="54">
        <v>41625</v>
      </c>
      <c r="G2843" t="s">
        <v>119</v>
      </c>
      <c r="I2843" t="s">
        <v>6682</v>
      </c>
      <c r="J2843" t="s">
        <v>73</v>
      </c>
      <c r="K2843" t="s">
        <v>5823</v>
      </c>
      <c r="L2843" t="s">
        <v>5824</v>
      </c>
      <c r="M2843" t="s">
        <v>5825</v>
      </c>
      <c r="N2843" t="s">
        <v>85</v>
      </c>
      <c r="O2843" t="s">
        <v>85</v>
      </c>
      <c r="P2843">
        <v>-1359.7</v>
      </c>
      <c r="Q2843" t="s">
        <v>5826</v>
      </c>
      <c r="R2843" t="s">
        <v>75</v>
      </c>
      <c r="W2843" t="s">
        <v>10729</v>
      </c>
      <c r="X2843" t="s">
        <v>85</v>
      </c>
    </row>
    <row r="2844" spans="1:24">
      <c r="A2844" t="s">
        <v>5</v>
      </c>
      <c r="B2844" t="s">
        <v>11</v>
      </c>
      <c r="C2844" t="s">
        <v>1401</v>
      </c>
      <c r="D2844" t="s">
        <v>117</v>
      </c>
      <c r="E2844" t="s">
        <v>4382</v>
      </c>
      <c r="F2844" s="54">
        <v>41625</v>
      </c>
      <c r="G2844" t="s">
        <v>119</v>
      </c>
      <c r="I2844" t="s">
        <v>6683</v>
      </c>
      <c r="J2844" t="s">
        <v>74</v>
      </c>
      <c r="K2844" t="s">
        <v>6684</v>
      </c>
      <c r="L2844" t="s">
        <v>6685</v>
      </c>
      <c r="M2844" t="s">
        <v>6686</v>
      </c>
      <c r="N2844" t="s">
        <v>85</v>
      </c>
      <c r="O2844" t="s">
        <v>85</v>
      </c>
      <c r="P2844">
        <v>23598</v>
      </c>
      <c r="Q2844" t="s">
        <v>6687</v>
      </c>
      <c r="R2844" t="s">
        <v>75</v>
      </c>
      <c r="W2844" t="s">
        <v>10729</v>
      </c>
      <c r="X2844" t="s">
        <v>85</v>
      </c>
    </row>
    <row r="2845" spans="1:24">
      <c r="A2845" t="s">
        <v>3</v>
      </c>
      <c r="B2845" t="s">
        <v>113</v>
      </c>
      <c r="C2845" t="s">
        <v>6688</v>
      </c>
      <c r="D2845" t="s">
        <v>117</v>
      </c>
      <c r="E2845" t="s">
        <v>4382</v>
      </c>
      <c r="F2845" s="54">
        <v>41626</v>
      </c>
      <c r="G2845" t="s">
        <v>72</v>
      </c>
      <c r="I2845" t="s">
        <v>6689</v>
      </c>
      <c r="J2845" t="s">
        <v>73</v>
      </c>
      <c r="K2845" t="s">
        <v>6690</v>
      </c>
      <c r="L2845" t="s">
        <v>6691</v>
      </c>
      <c r="M2845" t="s">
        <v>6692</v>
      </c>
      <c r="N2845" t="s">
        <v>85</v>
      </c>
      <c r="O2845" t="s">
        <v>85</v>
      </c>
      <c r="P2845">
        <v>11087.1399</v>
      </c>
      <c r="Q2845" t="s">
        <v>6693</v>
      </c>
      <c r="R2845" t="s">
        <v>75</v>
      </c>
      <c r="W2845" t="s">
        <v>10729</v>
      </c>
      <c r="X2845" t="s">
        <v>85</v>
      </c>
    </row>
    <row r="2846" spans="1:24">
      <c r="A2846" t="s">
        <v>3</v>
      </c>
      <c r="B2846" t="s">
        <v>113</v>
      </c>
      <c r="C2846" t="s">
        <v>6688</v>
      </c>
      <c r="D2846" t="s">
        <v>117</v>
      </c>
      <c r="E2846" t="s">
        <v>4382</v>
      </c>
      <c r="F2846" s="54">
        <v>41626</v>
      </c>
      <c r="G2846" t="s">
        <v>125</v>
      </c>
      <c r="I2846" t="s">
        <v>6689</v>
      </c>
      <c r="J2846" t="s">
        <v>73</v>
      </c>
      <c r="K2846" t="s">
        <v>6690</v>
      </c>
      <c r="L2846" t="s">
        <v>6691</v>
      </c>
      <c r="M2846" t="s">
        <v>6692</v>
      </c>
      <c r="N2846" t="s">
        <v>85</v>
      </c>
      <c r="O2846" t="s">
        <v>85</v>
      </c>
      <c r="P2846">
        <v>83164.015799999994</v>
      </c>
      <c r="Q2846" t="s">
        <v>6693</v>
      </c>
      <c r="R2846" t="s">
        <v>75</v>
      </c>
      <c r="W2846" t="s">
        <v>10729</v>
      </c>
      <c r="X2846" t="s">
        <v>85</v>
      </c>
    </row>
    <row r="2847" spans="1:24">
      <c r="A2847" t="s">
        <v>9</v>
      </c>
      <c r="B2847" t="s">
        <v>14</v>
      </c>
      <c r="C2847" t="s">
        <v>14</v>
      </c>
      <c r="D2847" t="s">
        <v>117</v>
      </c>
      <c r="E2847" t="s">
        <v>4382</v>
      </c>
      <c r="F2847" s="54">
        <v>41625</v>
      </c>
      <c r="G2847" t="s">
        <v>119</v>
      </c>
      <c r="I2847" t="s">
        <v>6694</v>
      </c>
      <c r="J2847" t="s">
        <v>132</v>
      </c>
      <c r="K2847" t="s">
        <v>6695</v>
      </c>
      <c r="L2847" t="s">
        <v>6696</v>
      </c>
      <c r="M2847" t="s">
        <v>6697</v>
      </c>
      <c r="N2847" t="s">
        <v>85</v>
      </c>
      <c r="O2847" t="s">
        <v>85</v>
      </c>
      <c r="P2847">
        <v>24750</v>
      </c>
      <c r="Q2847" t="s">
        <v>6698</v>
      </c>
      <c r="R2847" t="s">
        <v>75</v>
      </c>
      <c r="W2847" t="s">
        <v>10729</v>
      </c>
      <c r="X2847" t="s">
        <v>85</v>
      </c>
    </row>
    <row r="2848" spans="1:24">
      <c r="A2848" t="s">
        <v>9</v>
      </c>
      <c r="B2848" t="s">
        <v>14</v>
      </c>
      <c r="C2848" t="s">
        <v>14</v>
      </c>
      <c r="D2848" t="s">
        <v>117</v>
      </c>
      <c r="E2848" t="s">
        <v>4382</v>
      </c>
      <c r="F2848" s="54">
        <v>41625</v>
      </c>
      <c r="G2848" t="s">
        <v>119</v>
      </c>
      <c r="H2848" t="s">
        <v>2769</v>
      </c>
      <c r="I2848" t="s">
        <v>6699</v>
      </c>
      <c r="J2848" t="s">
        <v>132</v>
      </c>
      <c r="K2848" t="s">
        <v>6700</v>
      </c>
      <c r="L2848" t="s">
        <v>6701</v>
      </c>
      <c r="M2848" t="s">
        <v>6702</v>
      </c>
      <c r="N2848" t="s">
        <v>85</v>
      </c>
      <c r="O2848" t="s">
        <v>85</v>
      </c>
      <c r="P2848">
        <v>36000</v>
      </c>
      <c r="Q2848" t="s">
        <v>6703</v>
      </c>
      <c r="R2848" t="s">
        <v>75</v>
      </c>
      <c r="S2848" t="s">
        <v>155</v>
      </c>
      <c r="T2848" t="s">
        <v>449</v>
      </c>
      <c r="U2848" t="s">
        <v>157</v>
      </c>
      <c r="V2848" t="s">
        <v>157</v>
      </c>
      <c r="W2848" t="s">
        <v>10729</v>
      </c>
      <c r="X2848" t="s">
        <v>85</v>
      </c>
    </row>
    <row r="2849" spans="1:24">
      <c r="A2849" t="s">
        <v>9</v>
      </c>
      <c r="B2849" t="s">
        <v>14</v>
      </c>
      <c r="C2849" t="s">
        <v>14</v>
      </c>
      <c r="D2849" t="s">
        <v>117</v>
      </c>
      <c r="E2849" t="s">
        <v>4382</v>
      </c>
      <c r="F2849" s="54">
        <v>41625</v>
      </c>
      <c r="G2849" t="s">
        <v>119</v>
      </c>
      <c r="I2849" t="s">
        <v>6704</v>
      </c>
      <c r="J2849" t="s">
        <v>132</v>
      </c>
      <c r="K2849" t="s">
        <v>6705</v>
      </c>
      <c r="L2849" t="s">
        <v>6706</v>
      </c>
      <c r="M2849" t="s">
        <v>6707</v>
      </c>
      <c r="N2849" t="s">
        <v>85</v>
      </c>
      <c r="O2849" t="s">
        <v>85</v>
      </c>
      <c r="P2849">
        <v>16800</v>
      </c>
      <c r="Q2849" t="s">
        <v>6708</v>
      </c>
      <c r="R2849" t="s">
        <v>75</v>
      </c>
      <c r="S2849" t="s">
        <v>215</v>
      </c>
      <c r="T2849" t="s">
        <v>320</v>
      </c>
      <c r="U2849" t="s">
        <v>321</v>
      </c>
      <c r="V2849" t="s">
        <v>321</v>
      </c>
      <c r="W2849" t="s">
        <v>10729</v>
      </c>
      <c r="X2849" t="s">
        <v>85</v>
      </c>
    </row>
    <row r="2850" spans="1:24">
      <c r="A2850" t="s">
        <v>3</v>
      </c>
      <c r="B2850" t="s">
        <v>113</v>
      </c>
      <c r="C2850" t="s">
        <v>3544</v>
      </c>
      <c r="D2850" t="s">
        <v>117</v>
      </c>
      <c r="E2850" t="s">
        <v>4382</v>
      </c>
      <c r="F2850" s="54">
        <v>41626</v>
      </c>
      <c r="G2850" t="s">
        <v>72</v>
      </c>
      <c r="I2850" t="s">
        <v>6709</v>
      </c>
      <c r="J2850" t="s">
        <v>73</v>
      </c>
      <c r="K2850" t="s">
        <v>6710</v>
      </c>
      <c r="L2850" t="s">
        <v>3547</v>
      </c>
      <c r="M2850" t="s">
        <v>3548</v>
      </c>
      <c r="N2850" t="s">
        <v>85</v>
      </c>
      <c r="O2850" t="s">
        <v>85</v>
      </c>
      <c r="P2850">
        <v>15650</v>
      </c>
      <c r="Q2850" t="s">
        <v>6711</v>
      </c>
      <c r="R2850" t="s">
        <v>75</v>
      </c>
      <c r="W2850" t="s">
        <v>10729</v>
      </c>
      <c r="X2850" t="s">
        <v>85</v>
      </c>
    </row>
    <row r="2851" spans="1:24">
      <c r="A2851" t="s">
        <v>9</v>
      </c>
      <c r="B2851" t="s">
        <v>14</v>
      </c>
      <c r="C2851" t="s">
        <v>14</v>
      </c>
      <c r="D2851" t="s">
        <v>117</v>
      </c>
      <c r="E2851" t="s">
        <v>4382</v>
      </c>
      <c r="F2851" s="54">
        <v>41625</v>
      </c>
      <c r="G2851" t="s">
        <v>72</v>
      </c>
      <c r="H2851" t="s">
        <v>1012</v>
      </c>
      <c r="I2851" t="s">
        <v>6712</v>
      </c>
      <c r="J2851" t="s">
        <v>132</v>
      </c>
      <c r="K2851" t="s">
        <v>6713</v>
      </c>
      <c r="L2851" t="s">
        <v>6714</v>
      </c>
      <c r="M2851" t="s">
        <v>6715</v>
      </c>
      <c r="N2851" t="s">
        <v>85</v>
      </c>
      <c r="O2851" t="s">
        <v>85</v>
      </c>
      <c r="P2851">
        <v>14145.087299999999</v>
      </c>
      <c r="Q2851" t="s">
        <v>6716</v>
      </c>
      <c r="R2851" t="s">
        <v>75</v>
      </c>
      <c r="S2851" t="s">
        <v>155</v>
      </c>
      <c r="T2851" t="s">
        <v>286</v>
      </c>
      <c r="U2851" t="s">
        <v>179</v>
      </c>
      <c r="V2851" t="s">
        <v>180</v>
      </c>
      <c r="W2851" t="s">
        <v>10729</v>
      </c>
      <c r="X2851" t="s">
        <v>85</v>
      </c>
    </row>
    <row r="2852" spans="1:24">
      <c r="A2852" t="s">
        <v>9</v>
      </c>
      <c r="B2852" t="s">
        <v>14</v>
      </c>
      <c r="C2852" t="s">
        <v>14</v>
      </c>
      <c r="D2852" t="s">
        <v>117</v>
      </c>
      <c r="E2852" t="s">
        <v>4382</v>
      </c>
      <c r="F2852" s="54">
        <v>41625</v>
      </c>
      <c r="G2852" t="s">
        <v>72</v>
      </c>
      <c r="H2852" t="s">
        <v>1012</v>
      </c>
      <c r="I2852" t="s">
        <v>6717</v>
      </c>
      <c r="J2852" t="s">
        <v>132</v>
      </c>
      <c r="K2852" t="s">
        <v>6713</v>
      </c>
      <c r="L2852" t="s">
        <v>6714</v>
      </c>
      <c r="M2852" t="s">
        <v>6715</v>
      </c>
      <c r="N2852" t="s">
        <v>85</v>
      </c>
      <c r="O2852" t="s">
        <v>85</v>
      </c>
      <c r="P2852">
        <v>-14145.087299999999</v>
      </c>
      <c r="Q2852" t="s">
        <v>6716</v>
      </c>
      <c r="R2852" t="s">
        <v>75</v>
      </c>
      <c r="S2852" t="s">
        <v>155</v>
      </c>
      <c r="T2852" t="s">
        <v>286</v>
      </c>
      <c r="U2852" t="s">
        <v>179</v>
      </c>
      <c r="V2852" t="s">
        <v>180</v>
      </c>
      <c r="W2852" t="s">
        <v>10729</v>
      </c>
      <c r="X2852" t="s">
        <v>85</v>
      </c>
    </row>
    <row r="2853" spans="1:24">
      <c r="A2853" t="s">
        <v>9</v>
      </c>
      <c r="B2853" t="s">
        <v>14</v>
      </c>
      <c r="C2853" t="s">
        <v>14</v>
      </c>
      <c r="D2853" t="s">
        <v>117</v>
      </c>
      <c r="E2853" t="s">
        <v>4382</v>
      </c>
      <c r="F2853" s="54">
        <v>41625</v>
      </c>
      <c r="G2853" t="s">
        <v>72</v>
      </c>
      <c r="I2853" t="s">
        <v>6718</v>
      </c>
      <c r="J2853" t="s">
        <v>132</v>
      </c>
      <c r="K2853" t="s">
        <v>6719</v>
      </c>
      <c r="L2853" t="s">
        <v>1047</v>
      </c>
      <c r="M2853" t="s">
        <v>1048</v>
      </c>
      <c r="N2853" t="s">
        <v>85</v>
      </c>
      <c r="O2853" t="s">
        <v>85</v>
      </c>
      <c r="P2853">
        <v>1820.8</v>
      </c>
      <c r="Q2853" t="s">
        <v>6720</v>
      </c>
      <c r="R2853" t="s">
        <v>75</v>
      </c>
      <c r="S2853" t="s">
        <v>170</v>
      </c>
      <c r="T2853" t="s">
        <v>436</v>
      </c>
      <c r="U2853" t="s">
        <v>157</v>
      </c>
      <c r="V2853" t="s">
        <v>157</v>
      </c>
      <c r="W2853" t="s">
        <v>10729</v>
      </c>
      <c r="X2853" t="s">
        <v>85</v>
      </c>
    </row>
    <row r="2854" spans="1:24">
      <c r="A2854" t="s">
        <v>9</v>
      </c>
      <c r="B2854" t="s">
        <v>14</v>
      </c>
      <c r="C2854" t="s">
        <v>14</v>
      </c>
      <c r="D2854" t="s">
        <v>117</v>
      </c>
      <c r="E2854" t="s">
        <v>4382</v>
      </c>
      <c r="F2854" s="54">
        <v>41625</v>
      </c>
      <c r="G2854" t="s">
        <v>72</v>
      </c>
      <c r="I2854" t="s">
        <v>6721</v>
      </c>
      <c r="J2854" t="s">
        <v>132</v>
      </c>
      <c r="K2854" t="s">
        <v>6722</v>
      </c>
      <c r="L2854" t="s">
        <v>238</v>
      </c>
      <c r="M2854" t="s">
        <v>76</v>
      </c>
      <c r="N2854" t="s">
        <v>85</v>
      </c>
      <c r="O2854" t="s">
        <v>85</v>
      </c>
      <c r="P2854">
        <v>10000</v>
      </c>
      <c r="Q2854" t="s">
        <v>5594</v>
      </c>
      <c r="R2854" t="s">
        <v>75</v>
      </c>
      <c r="W2854" t="s">
        <v>10729</v>
      </c>
      <c r="X2854" t="s">
        <v>10737</v>
      </c>
    </row>
    <row r="2855" spans="1:24">
      <c r="A2855" t="s">
        <v>3</v>
      </c>
      <c r="B2855" t="s">
        <v>13</v>
      </c>
      <c r="C2855" t="s">
        <v>217</v>
      </c>
      <c r="D2855" t="s">
        <v>117</v>
      </c>
      <c r="E2855" t="s">
        <v>4382</v>
      </c>
      <c r="F2855" s="54">
        <v>41625</v>
      </c>
      <c r="G2855" t="s">
        <v>119</v>
      </c>
      <c r="I2855" t="s">
        <v>6723</v>
      </c>
      <c r="J2855" t="s">
        <v>73</v>
      </c>
      <c r="K2855" t="s">
        <v>5823</v>
      </c>
      <c r="L2855" t="s">
        <v>5824</v>
      </c>
      <c r="M2855" t="s">
        <v>5825</v>
      </c>
      <c r="N2855" t="s">
        <v>85</v>
      </c>
      <c r="O2855" t="s">
        <v>85</v>
      </c>
      <c r="P2855">
        <v>-1359.7</v>
      </c>
      <c r="Q2855" t="s">
        <v>5826</v>
      </c>
      <c r="R2855" t="s">
        <v>75</v>
      </c>
      <c r="W2855" t="s">
        <v>10729</v>
      </c>
      <c r="X2855" t="s">
        <v>85</v>
      </c>
    </row>
    <row r="2856" spans="1:24">
      <c r="A2856" t="s">
        <v>3</v>
      </c>
      <c r="B2856" t="s">
        <v>13</v>
      </c>
      <c r="C2856" t="s">
        <v>217</v>
      </c>
      <c r="D2856" t="s">
        <v>117</v>
      </c>
      <c r="E2856" t="s">
        <v>4382</v>
      </c>
      <c r="F2856" s="54">
        <v>41625</v>
      </c>
      <c r="G2856" t="s">
        <v>119</v>
      </c>
      <c r="I2856" t="s">
        <v>6724</v>
      </c>
      <c r="J2856" t="s">
        <v>73</v>
      </c>
      <c r="K2856" t="s">
        <v>5823</v>
      </c>
      <c r="L2856" t="s">
        <v>5824</v>
      </c>
      <c r="M2856" t="s">
        <v>5825</v>
      </c>
      <c r="N2856" t="s">
        <v>85</v>
      </c>
      <c r="O2856" t="s">
        <v>85</v>
      </c>
      <c r="P2856">
        <v>-1359.7</v>
      </c>
      <c r="Q2856" t="s">
        <v>5826</v>
      </c>
      <c r="R2856" t="s">
        <v>75</v>
      </c>
      <c r="W2856" t="s">
        <v>10729</v>
      </c>
      <c r="X2856" t="s">
        <v>85</v>
      </c>
    </row>
    <row r="2857" spans="1:24">
      <c r="A2857" t="s">
        <v>9</v>
      </c>
      <c r="B2857" t="s">
        <v>14</v>
      </c>
      <c r="C2857" t="s">
        <v>14</v>
      </c>
      <c r="D2857" t="s">
        <v>117</v>
      </c>
      <c r="E2857" t="s">
        <v>4382</v>
      </c>
      <c r="F2857" s="54">
        <v>41625</v>
      </c>
      <c r="G2857" t="s">
        <v>72</v>
      </c>
      <c r="H2857" t="s">
        <v>2917</v>
      </c>
      <c r="I2857" t="s">
        <v>6725</v>
      </c>
      <c r="J2857" t="s">
        <v>132</v>
      </c>
      <c r="K2857" t="s">
        <v>6726</v>
      </c>
      <c r="L2857" t="s">
        <v>6727</v>
      </c>
      <c r="M2857" t="s">
        <v>6728</v>
      </c>
      <c r="N2857" t="s">
        <v>85</v>
      </c>
      <c r="O2857" t="s">
        <v>85</v>
      </c>
      <c r="P2857">
        <v>5330</v>
      </c>
      <c r="Q2857" t="s">
        <v>6729</v>
      </c>
      <c r="R2857" t="s">
        <v>75</v>
      </c>
      <c r="S2857" t="s">
        <v>215</v>
      </c>
      <c r="T2857" t="s">
        <v>216</v>
      </c>
      <c r="U2857" t="s">
        <v>179</v>
      </c>
      <c r="V2857" t="s">
        <v>179</v>
      </c>
      <c r="W2857" t="s">
        <v>10729</v>
      </c>
      <c r="X2857" t="s">
        <v>85</v>
      </c>
    </row>
    <row r="2858" spans="1:24">
      <c r="A2858" t="s">
        <v>9</v>
      </c>
      <c r="B2858" t="s">
        <v>14</v>
      </c>
      <c r="C2858" t="s">
        <v>14</v>
      </c>
      <c r="D2858" t="s">
        <v>117</v>
      </c>
      <c r="E2858" t="s">
        <v>4382</v>
      </c>
      <c r="F2858" s="54">
        <v>41625</v>
      </c>
      <c r="G2858" t="s">
        <v>125</v>
      </c>
      <c r="I2858" t="s">
        <v>6730</v>
      </c>
      <c r="J2858" t="s">
        <v>132</v>
      </c>
      <c r="K2858" t="s">
        <v>6731</v>
      </c>
      <c r="L2858" t="s">
        <v>4273</v>
      </c>
      <c r="M2858" t="s">
        <v>4274</v>
      </c>
      <c r="N2858" t="s">
        <v>213</v>
      </c>
      <c r="O2858" t="s">
        <v>213</v>
      </c>
      <c r="P2858">
        <v>108604</v>
      </c>
      <c r="Q2858" t="s">
        <v>6732</v>
      </c>
      <c r="R2858" t="s">
        <v>75</v>
      </c>
      <c r="S2858" t="s">
        <v>170</v>
      </c>
      <c r="T2858" t="s">
        <v>436</v>
      </c>
      <c r="U2858" t="s">
        <v>202</v>
      </c>
      <c r="V2858" t="s">
        <v>202</v>
      </c>
      <c r="W2858" t="s">
        <v>10730</v>
      </c>
      <c r="X2858" t="s">
        <v>10739</v>
      </c>
    </row>
    <row r="2859" spans="1:24">
      <c r="A2859" t="s">
        <v>9</v>
      </c>
      <c r="B2859" t="s">
        <v>14</v>
      </c>
      <c r="C2859" t="s">
        <v>14</v>
      </c>
      <c r="D2859" t="s">
        <v>117</v>
      </c>
      <c r="E2859" t="s">
        <v>4382</v>
      </c>
      <c r="F2859" s="54">
        <v>41625</v>
      </c>
      <c r="G2859" t="s">
        <v>290</v>
      </c>
      <c r="I2859" t="s">
        <v>6646</v>
      </c>
      <c r="J2859" t="s">
        <v>132</v>
      </c>
      <c r="K2859" t="s">
        <v>6647</v>
      </c>
      <c r="L2859" t="s">
        <v>75</v>
      </c>
      <c r="M2859" t="s">
        <v>122</v>
      </c>
      <c r="N2859" t="s">
        <v>85</v>
      </c>
      <c r="O2859" t="s">
        <v>85</v>
      </c>
      <c r="P2859">
        <v>37842</v>
      </c>
      <c r="Q2859" t="s">
        <v>6648</v>
      </c>
      <c r="R2859" t="s">
        <v>75</v>
      </c>
      <c r="W2859" t="s">
        <v>10731</v>
      </c>
      <c r="X2859" t="s">
        <v>10737</v>
      </c>
    </row>
    <row r="2860" spans="1:24">
      <c r="A2860" t="s">
        <v>9</v>
      </c>
      <c r="B2860" t="s">
        <v>14</v>
      </c>
      <c r="C2860" t="s">
        <v>14</v>
      </c>
      <c r="D2860" t="s">
        <v>117</v>
      </c>
      <c r="E2860" t="s">
        <v>4382</v>
      </c>
      <c r="F2860" s="54">
        <v>41625</v>
      </c>
      <c r="G2860" t="s">
        <v>119</v>
      </c>
      <c r="H2860" t="s">
        <v>1742</v>
      </c>
      <c r="I2860" t="s">
        <v>6733</v>
      </c>
      <c r="J2860" t="s">
        <v>132</v>
      </c>
      <c r="K2860" t="s">
        <v>6734</v>
      </c>
      <c r="L2860" t="s">
        <v>2859</v>
      </c>
      <c r="M2860" t="s">
        <v>2860</v>
      </c>
      <c r="N2860" t="s">
        <v>213</v>
      </c>
      <c r="O2860" t="s">
        <v>85</v>
      </c>
      <c r="P2860">
        <v>7560</v>
      </c>
      <c r="Q2860" t="s">
        <v>6735</v>
      </c>
      <c r="R2860" t="s">
        <v>75</v>
      </c>
      <c r="S2860" t="s">
        <v>170</v>
      </c>
      <c r="T2860" t="s">
        <v>178</v>
      </c>
      <c r="U2860" t="s">
        <v>157</v>
      </c>
      <c r="V2860" t="s">
        <v>157</v>
      </c>
      <c r="W2860" t="s">
        <v>10729</v>
      </c>
      <c r="X2860" t="s">
        <v>85</v>
      </c>
    </row>
    <row r="2861" spans="1:24">
      <c r="A2861" t="s">
        <v>9</v>
      </c>
      <c r="B2861" t="s">
        <v>14</v>
      </c>
      <c r="C2861" t="s">
        <v>14</v>
      </c>
      <c r="D2861" t="s">
        <v>117</v>
      </c>
      <c r="E2861" t="s">
        <v>4382</v>
      </c>
      <c r="F2861" s="54">
        <v>41625</v>
      </c>
      <c r="G2861" t="s">
        <v>119</v>
      </c>
      <c r="I2861" t="s">
        <v>6736</v>
      </c>
      <c r="J2861" t="s">
        <v>132</v>
      </c>
      <c r="K2861" t="s">
        <v>6737</v>
      </c>
      <c r="L2861" t="s">
        <v>6738</v>
      </c>
      <c r="M2861" t="s">
        <v>6739</v>
      </c>
      <c r="N2861" t="s">
        <v>85</v>
      </c>
      <c r="O2861" t="s">
        <v>85</v>
      </c>
      <c r="P2861">
        <v>17100</v>
      </c>
      <c r="Q2861" t="s">
        <v>6740</v>
      </c>
      <c r="R2861" t="s">
        <v>75</v>
      </c>
      <c r="S2861" t="s">
        <v>155</v>
      </c>
      <c r="T2861" t="s">
        <v>156</v>
      </c>
      <c r="U2861" t="s">
        <v>321</v>
      </c>
      <c r="V2861" t="s">
        <v>321</v>
      </c>
      <c r="W2861" t="s">
        <v>10729</v>
      </c>
      <c r="X2861" t="s">
        <v>85</v>
      </c>
    </row>
    <row r="2862" spans="1:24">
      <c r="A2862" t="s">
        <v>9</v>
      </c>
      <c r="B2862" t="s">
        <v>14</v>
      </c>
      <c r="C2862" t="s">
        <v>14</v>
      </c>
      <c r="D2862" t="s">
        <v>117</v>
      </c>
      <c r="E2862" t="s">
        <v>4382</v>
      </c>
      <c r="F2862" s="54">
        <v>41625</v>
      </c>
      <c r="G2862" t="s">
        <v>119</v>
      </c>
      <c r="I2862" t="s">
        <v>6646</v>
      </c>
      <c r="J2862" t="s">
        <v>132</v>
      </c>
      <c r="K2862" t="s">
        <v>6647</v>
      </c>
      <c r="L2862" t="s">
        <v>75</v>
      </c>
      <c r="M2862" t="s">
        <v>122</v>
      </c>
      <c r="N2862" t="s">
        <v>85</v>
      </c>
      <c r="O2862" t="s">
        <v>85</v>
      </c>
      <c r="P2862">
        <v>453509</v>
      </c>
      <c r="Q2862" t="s">
        <v>6648</v>
      </c>
      <c r="R2862" t="s">
        <v>75</v>
      </c>
      <c r="W2862" t="s">
        <v>10731</v>
      </c>
      <c r="X2862" t="s">
        <v>10737</v>
      </c>
    </row>
    <row r="2863" spans="1:24">
      <c r="A2863" t="s">
        <v>9</v>
      </c>
      <c r="B2863" t="s">
        <v>14</v>
      </c>
      <c r="C2863" t="s">
        <v>14</v>
      </c>
      <c r="D2863" t="s">
        <v>117</v>
      </c>
      <c r="E2863" t="s">
        <v>4382</v>
      </c>
      <c r="F2863" s="54">
        <v>41629</v>
      </c>
      <c r="G2863" t="s">
        <v>72</v>
      </c>
      <c r="H2863" t="s">
        <v>999</v>
      </c>
      <c r="I2863" t="s">
        <v>6741</v>
      </c>
      <c r="J2863" t="s">
        <v>132</v>
      </c>
      <c r="K2863" t="s">
        <v>6742</v>
      </c>
      <c r="L2863" t="s">
        <v>1002</v>
      </c>
      <c r="M2863" t="s">
        <v>1003</v>
      </c>
      <c r="N2863" t="s">
        <v>85</v>
      </c>
      <c r="O2863" t="s">
        <v>85</v>
      </c>
      <c r="P2863">
        <v>9900</v>
      </c>
      <c r="Q2863" t="s">
        <v>6743</v>
      </c>
      <c r="R2863" t="s">
        <v>75</v>
      </c>
      <c r="S2863" t="s">
        <v>170</v>
      </c>
      <c r="T2863" t="s">
        <v>178</v>
      </c>
      <c r="U2863" t="s">
        <v>179</v>
      </c>
      <c r="V2863" t="s">
        <v>180</v>
      </c>
      <c r="W2863" t="s">
        <v>10729</v>
      </c>
      <c r="X2863" t="s">
        <v>10737</v>
      </c>
    </row>
    <row r="2864" spans="1:24">
      <c r="A2864" t="s">
        <v>9</v>
      </c>
      <c r="B2864" t="s">
        <v>14</v>
      </c>
      <c r="C2864" t="s">
        <v>14</v>
      </c>
      <c r="D2864" t="s">
        <v>117</v>
      </c>
      <c r="E2864" t="s">
        <v>4382</v>
      </c>
      <c r="F2864" s="54">
        <v>41629</v>
      </c>
      <c r="G2864" t="s">
        <v>72</v>
      </c>
      <c r="H2864" t="s">
        <v>1276</v>
      </c>
      <c r="I2864" t="s">
        <v>6744</v>
      </c>
      <c r="J2864" t="s">
        <v>132</v>
      </c>
      <c r="K2864" t="s">
        <v>6745</v>
      </c>
      <c r="L2864" t="s">
        <v>1279</v>
      </c>
      <c r="M2864" t="s">
        <v>1280</v>
      </c>
      <c r="N2864" t="s">
        <v>85</v>
      </c>
      <c r="O2864" t="s">
        <v>85</v>
      </c>
      <c r="P2864">
        <v>20484</v>
      </c>
      <c r="Q2864" t="s">
        <v>6746</v>
      </c>
      <c r="R2864" t="s">
        <v>75</v>
      </c>
      <c r="S2864" t="s">
        <v>215</v>
      </c>
      <c r="T2864" t="s">
        <v>661</v>
      </c>
      <c r="U2864" t="s">
        <v>179</v>
      </c>
      <c r="V2864" t="s">
        <v>179</v>
      </c>
      <c r="W2864" t="s">
        <v>10729</v>
      </c>
      <c r="X2864" t="s">
        <v>85</v>
      </c>
    </row>
    <row r="2865" spans="1:24">
      <c r="A2865" t="s">
        <v>9</v>
      </c>
      <c r="B2865" t="s">
        <v>14</v>
      </c>
      <c r="C2865" t="s">
        <v>14</v>
      </c>
      <c r="D2865" t="s">
        <v>117</v>
      </c>
      <c r="E2865" t="s">
        <v>4382</v>
      </c>
      <c r="F2865" s="54">
        <v>41629</v>
      </c>
      <c r="G2865" t="s">
        <v>119</v>
      </c>
      <c r="I2865" t="s">
        <v>6747</v>
      </c>
      <c r="J2865" t="s">
        <v>132</v>
      </c>
      <c r="K2865" t="s">
        <v>6748</v>
      </c>
      <c r="L2865" t="s">
        <v>2831</v>
      </c>
      <c r="M2865" t="s">
        <v>2832</v>
      </c>
      <c r="N2865" t="s">
        <v>213</v>
      </c>
      <c r="O2865" t="s">
        <v>85</v>
      </c>
      <c r="P2865">
        <v>17205</v>
      </c>
      <c r="Q2865" t="s">
        <v>6749</v>
      </c>
      <c r="R2865" t="s">
        <v>75</v>
      </c>
      <c r="W2865" t="s">
        <v>10729</v>
      </c>
      <c r="X2865" t="s">
        <v>85</v>
      </c>
    </row>
    <row r="2866" spans="1:24">
      <c r="A2866" t="s">
        <v>9</v>
      </c>
      <c r="B2866" t="s">
        <v>14</v>
      </c>
      <c r="C2866" t="s">
        <v>14</v>
      </c>
      <c r="D2866" t="s">
        <v>117</v>
      </c>
      <c r="E2866" t="s">
        <v>4382</v>
      </c>
      <c r="F2866" s="54">
        <v>41629</v>
      </c>
      <c r="G2866" t="s">
        <v>119</v>
      </c>
      <c r="I2866" t="s">
        <v>6750</v>
      </c>
      <c r="J2866" t="s">
        <v>132</v>
      </c>
      <c r="K2866" t="s">
        <v>6751</v>
      </c>
      <c r="L2866" t="s">
        <v>75</v>
      </c>
      <c r="M2866" t="s">
        <v>122</v>
      </c>
      <c r="N2866" t="s">
        <v>85</v>
      </c>
      <c r="O2866" t="s">
        <v>85</v>
      </c>
      <c r="P2866">
        <v>40662.6</v>
      </c>
      <c r="Q2866" t="s">
        <v>6752</v>
      </c>
      <c r="R2866" t="s">
        <v>75</v>
      </c>
      <c r="W2866" t="s">
        <v>10729</v>
      </c>
      <c r="X2866" t="s">
        <v>10737</v>
      </c>
    </row>
    <row r="2867" spans="1:24">
      <c r="A2867" t="s">
        <v>9</v>
      </c>
      <c r="B2867" t="s">
        <v>14</v>
      </c>
      <c r="C2867" t="s">
        <v>14</v>
      </c>
      <c r="D2867" t="s">
        <v>117</v>
      </c>
      <c r="E2867" t="s">
        <v>4382</v>
      </c>
      <c r="F2867" s="54">
        <v>41629</v>
      </c>
      <c r="G2867" t="s">
        <v>119</v>
      </c>
      <c r="I2867" t="s">
        <v>6753</v>
      </c>
      <c r="J2867" t="s">
        <v>132</v>
      </c>
      <c r="K2867" t="s">
        <v>6754</v>
      </c>
      <c r="L2867" t="s">
        <v>6755</v>
      </c>
      <c r="M2867" t="s">
        <v>6756</v>
      </c>
      <c r="N2867" t="s">
        <v>85</v>
      </c>
      <c r="O2867" t="s">
        <v>85</v>
      </c>
      <c r="P2867">
        <v>25650</v>
      </c>
      <c r="Q2867" t="s">
        <v>6757</v>
      </c>
      <c r="R2867" t="s">
        <v>75</v>
      </c>
      <c r="W2867" t="s">
        <v>10729</v>
      </c>
      <c r="X2867" t="s">
        <v>85</v>
      </c>
    </row>
    <row r="2868" spans="1:24">
      <c r="A2868" t="s">
        <v>9</v>
      </c>
      <c r="B2868" t="s">
        <v>14</v>
      </c>
      <c r="C2868" t="s">
        <v>14</v>
      </c>
      <c r="D2868" t="s">
        <v>117</v>
      </c>
      <c r="E2868" t="s">
        <v>4382</v>
      </c>
      <c r="F2868" s="54">
        <v>41629</v>
      </c>
      <c r="G2868" t="s">
        <v>72</v>
      </c>
      <c r="I2868" t="s">
        <v>6758</v>
      </c>
      <c r="J2868" t="s">
        <v>132</v>
      </c>
      <c r="K2868" t="s">
        <v>6759</v>
      </c>
      <c r="L2868" t="s">
        <v>6760</v>
      </c>
      <c r="M2868" t="s">
        <v>6761</v>
      </c>
      <c r="N2868" t="s">
        <v>85</v>
      </c>
      <c r="O2868" t="s">
        <v>85</v>
      </c>
      <c r="P2868">
        <v>274827</v>
      </c>
      <c r="Q2868" t="s">
        <v>6762</v>
      </c>
      <c r="R2868" t="s">
        <v>75</v>
      </c>
      <c r="S2868" t="s">
        <v>155</v>
      </c>
      <c r="T2868" t="s">
        <v>379</v>
      </c>
      <c r="U2868" t="s">
        <v>157</v>
      </c>
      <c r="V2868" t="s">
        <v>157</v>
      </c>
      <c r="W2868" t="s">
        <v>10731</v>
      </c>
      <c r="X2868" t="s">
        <v>85</v>
      </c>
    </row>
    <row r="2869" spans="1:24">
      <c r="A2869" t="s">
        <v>9</v>
      </c>
      <c r="B2869" t="s">
        <v>14</v>
      </c>
      <c r="C2869" t="s">
        <v>14</v>
      </c>
      <c r="D2869" t="s">
        <v>117</v>
      </c>
      <c r="E2869" t="s">
        <v>4382</v>
      </c>
      <c r="F2869" s="54">
        <v>41629</v>
      </c>
      <c r="G2869" t="s">
        <v>119</v>
      </c>
      <c r="I2869" t="s">
        <v>6763</v>
      </c>
      <c r="J2869" t="s">
        <v>132</v>
      </c>
      <c r="K2869" t="s">
        <v>6764</v>
      </c>
      <c r="L2869" t="s">
        <v>6765</v>
      </c>
      <c r="M2869" t="s">
        <v>6766</v>
      </c>
      <c r="N2869" t="s">
        <v>85</v>
      </c>
      <c r="O2869" t="s">
        <v>85</v>
      </c>
      <c r="P2869">
        <v>67100</v>
      </c>
      <c r="Q2869" t="s">
        <v>6767</v>
      </c>
      <c r="R2869" t="s">
        <v>75</v>
      </c>
      <c r="S2869" t="s">
        <v>170</v>
      </c>
      <c r="T2869" t="s">
        <v>171</v>
      </c>
      <c r="U2869" t="s">
        <v>321</v>
      </c>
      <c r="V2869" t="s">
        <v>321</v>
      </c>
      <c r="W2869" t="s">
        <v>10729</v>
      </c>
      <c r="X2869" t="s">
        <v>85</v>
      </c>
    </row>
    <row r="2870" spans="1:24">
      <c r="A2870" t="s">
        <v>9</v>
      </c>
      <c r="B2870" t="s">
        <v>14</v>
      </c>
      <c r="C2870" t="s">
        <v>14</v>
      </c>
      <c r="D2870" t="s">
        <v>117</v>
      </c>
      <c r="E2870" t="s">
        <v>4382</v>
      </c>
      <c r="F2870" s="54">
        <v>41629</v>
      </c>
      <c r="G2870" t="s">
        <v>119</v>
      </c>
      <c r="I2870" t="s">
        <v>6768</v>
      </c>
      <c r="J2870" t="s">
        <v>132</v>
      </c>
      <c r="K2870" t="s">
        <v>6769</v>
      </c>
      <c r="L2870" t="s">
        <v>1141</v>
      </c>
      <c r="M2870" t="s">
        <v>1142</v>
      </c>
      <c r="N2870" t="s">
        <v>85</v>
      </c>
      <c r="O2870" t="s">
        <v>85</v>
      </c>
      <c r="P2870">
        <v>112000</v>
      </c>
      <c r="Q2870" t="s">
        <v>6770</v>
      </c>
      <c r="R2870" t="s">
        <v>75</v>
      </c>
      <c r="S2870" t="s">
        <v>170</v>
      </c>
      <c r="T2870" t="s">
        <v>436</v>
      </c>
      <c r="U2870" t="s">
        <v>157</v>
      </c>
      <c r="V2870" t="s">
        <v>157</v>
      </c>
      <c r="W2870" t="s">
        <v>10730</v>
      </c>
      <c r="X2870" t="s">
        <v>85</v>
      </c>
    </row>
    <row r="2871" spans="1:24">
      <c r="A2871" t="s">
        <v>9</v>
      </c>
      <c r="B2871" t="s">
        <v>14</v>
      </c>
      <c r="C2871" t="s">
        <v>14</v>
      </c>
      <c r="D2871" t="s">
        <v>117</v>
      </c>
      <c r="E2871" t="s">
        <v>4382</v>
      </c>
      <c r="F2871" s="54">
        <v>41629</v>
      </c>
      <c r="G2871" t="s">
        <v>290</v>
      </c>
      <c r="I2871" t="s">
        <v>6771</v>
      </c>
      <c r="J2871" t="s">
        <v>132</v>
      </c>
      <c r="K2871" t="s">
        <v>6772</v>
      </c>
      <c r="L2871" t="s">
        <v>6760</v>
      </c>
      <c r="M2871" t="s">
        <v>6761</v>
      </c>
      <c r="N2871" t="s">
        <v>85</v>
      </c>
      <c r="O2871" t="s">
        <v>85</v>
      </c>
      <c r="P2871">
        <v>272510</v>
      </c>
      <c r="Q2871" t="s">
        <v>6773</v>
      </c>
      <c r="R2871" t="s">
        <v>75</v>
      </c>
      <c r="S2871" t="s">
        <v>155</v>
      </c>
      <c r="T2871" t="s">
        <v>379</v>
      </c>
      <c r="U2871" t="s">
        <v>157</v>
      </c>
      <c r="V2871" t="s">
        <v>157</v>
      </c>
      <c r="W2871" t="s">
        <v>10731</v>
      </c>
      <c r="X2871" t="s">
        <v>85</v>
      </c>
    </row>
    <row r="2872" spans="1:24">
      <c r="A2872" t="s">
        <v>9</v>
      </c>
      <c r="B2872" t="s">
        <v>14</v>
      </c>
      <c r="C2872" t="s">
        <v>14</v>
      </c>
      <c r="D2872" t="s">
        <v>117</v>
      </c>
      <c r="E2872" t="s">
        <v>4382</v>
      </c>
      <c r="F2872" s="54">
        <v>41629</v>
      </c>
      <c r="G2872" t="s">
        <v>290</v>
      </c>
      <c r="I2872" t="s">
        <v>6774</v>
      </c>
      <c r="J2872" t="s">
        <v>132</v>
      </c>
      <c r="K2872" t="s">
        <v>6775</v>
      </c>
      <c r="L2872" t="s">
        <v>6760</v>
      </c>
      <c r="M2872" t="s">
        <v>6761</v>
      </c>
      <c r="N2872" t="s">
        <v>85</v>
      </c>
      <c r="O2872" t="s">
        <v>85</v>
      </c>
      <c r="P2872">
        <v>82429.16</v>
      </c>
      <c r="Q2872" t="s">
        <v>6776</v>
      </c>
      <c r="R2872" t="s">
        <v>75</v>
      </c>
      <c r="S2872" t="s">
        <v>155</v>
      </c>
      <c r="T2872" t="s">
        <v>379</v>
      </c>
      <c r="U2872" t="s">
        <v>157</v>
      </c>
      <c r="V2872" t="s">
        <v>157</v>
      </c>
      <c r="W2872" t="s">
        <v>10729</v>
      </c>
      <c r="X2872" t="s">
        <v>85</v>
      </c>
    </row>
    <row r="2873" spans="1:24">
      <c r="A2873" t="s">
        <v>9</v>
      </c>
      <c r="B2873" t="s">
        <v>14</v>
      </c>
      <c r="C2873" t="s">
        <v>14</v>
      </c>
      <c r="D2873" t="s">
        <v>117</v>
      </c>
      <c r="E2873" t="s">
        <v>4382</v>
      </c>
      <c r="F2873" s="54">
        <v>41629</v>
      </c>
      <c r="G2873" t="s">
        <v>290</v>
      </c>
      <c r="I2873" t="s">
        <v>6777</v>
      </c>
      <c r="J2873" t="s">
        <v>132</v>
      </c>
      <c r="K2873" t="s">
        <v>6778</v>
      </c>
      <c r="L2873" t="s">
        <v>6760</v>
      </c>
      <c r="M2873" t="s">
        <v>6761</v>
      </c>
      <c r="N2873" t="s">
        <v>85</v>
      </c>
      <c r="O2873" t="s">
        <v>85</v>
      </c>
      <c r="P2873">
        <v>28150.32</v>
      </c>
      <c r="Q2873" t="s">
        <v>6779</v>
      </c>
      <c r="R2873" t="s">
        <v>75</v>
      </c>
      <c r="S2873" t="s">
        <v>155</v>
      </c>
      <c r="T2873" t="s">
        <v>379</v>
      </c>
      <c r="U2873" t="s">
        <v>157</v>
      </c>
      <c r="V2873" t="s">
        <v>157</v>
      </c>
      <c r="W2873" t="s">
        <v>10729</v>
      </c>
      <c r="X2873" t="s">
        <v>85</v>
      </c>
    </row>
    <row r="2874" spans="1:24">
      <c r="A2874" t="s">
        <v>9</v>
      </c>
      <c r="B2874" t="s">
        <v>14</v>
      </c>
      <c r="C2874" t="s">
        <v>14</v>
      </c>
      <c r="D2874" t="s">
        <v>117</v>
      </c>
      <c r="E2874" t="s">
        <v>4382</v>
      </c>
      <c r="F2874" s="54">
        <v>41628</v>
      </c>
      <c r="G2874" t="s">
        <v>290</v>
      </c>
      <c r="I2874" t="s">
        <v>6780</v>
      </c>
      <c r="J2874" t="s">
        <v>132</v>
      </c>
      <c r="K2874" t="s">
        <v>6781</v>
      </c>
      <c r="L2874" t="s">
        <v>6760</v>
      </c>
      <c r="M2874" t="s">
        <v>6761</v>
      </c>
      <c r="N2874" t="s">
        <v>85</v>
      </c>
      <c r="O2874" t="s">
        <v>85</v>
      </c>
      <c r="P2874">
        <v>102000</v>
      </c>
      <c r="Q2874" t="s">
        <v>6782</v>
      </c>
      <c r="R2874" t="s">
        <v>75</v>
      </c>
      <c r="S2874" t="s">
        <v>155</v>
      </c>
      <c r="T2874" t="s">
        <v>379</v>
      </c>
      <c r="U2874" t="s">
        <v>157</v>
      </c>
      <c r="V2874" t="s">
        <v>157</v>
      </c>
      <c r="W2874" t="s">
        <v>10730</v>
      </c>
      <c r="X2874" t="s">
        <v>85</v>
      </c>
    </row>
    <row r="2875" spans="1:24">
      <c r="A2875" t="s">
        <v>9</v>
      </c>
      <c r="B2875" t="s">
        <v>14</v>
      </c>
      <c r="C2875" t="s">
        <v>14</v>
      </c>
      <c r="D2875" t="s">
        <v>117</v>
      </c>
      <c r="E2875" t="s">
        <v>4382</v>
      </c>
      <c r="F2875" s="54">
        <v>41628</v>
      </c>
      <c r="G2875" t="s">
        <v>119</v>
      </c>
      <c r="I2875" t="s">
        <v>6783</v>
      </c>
      <c r="J2875" t="s">
        <v>132</v>
      </c>
      <c r="K2875" t="s">
        <v>6784</v>
      </c>
      <c r="L2875" t="s">
        <v>75</v>
      </c>
      <c r="M2875" t="s">
        <v>122</v>
      </c>
      <c r="N2875" t="s">
        <v>85</v>
      </c>
      <c r="O2875" t="s">
        <v>85</v>
      </c>
      <c r="P2875">
        <v>4147.2</v>
      </c>
      <c r="Q2875" t="s">
        <v>6785</v>
      </c>
      <c r="R2875" t="s">
        <v>75</v>
      </c>
      <c r="W2875" t="s">
        <v>10729</v>
      </c>
      <c r="X2875" t="s">
        <v>10737</v>
      </c>
    </row>
    <row r="2876" spans="1:24">
      <c r="A2876" t="s">
        <v>3</v>
      </c>
      <c r="B2876" t="s">
        <v>113</v>
      </c>
      <c r="C2876" t="s">
        <v>3158</v>
      </c>
      <c r="D2876" t="s">
        <v>117</v>
      </c>
      <c r="E2876" t="s">
        <v>4382</v>
      </c>
      <c r="F2876" s="54">
        <v>41630</v>
      </c>
      <c r="G2876" t="s">
        <v>290</v>
      </c>
      <c r="I2876" t="s">
        <v>6786</v>
      </c>
      <c r="J2876" t="s">
        <v>73</v>
      </c>
      <c r="K2876" t="s">
        <v>6787</v>
      </c>
      <c r="L2876" t="s">
        <v>3161</v>
      </c>
      <c r="M2876" t="s">
        <v>3162</v>
      </c>
      <c r="N2876" t="s">
        <v>85</v>
      </c>
      <c r="O2876" t="s">
        <v>85</v>
      </c>
      <c r="P2876">
        <v>12102.8</v>
      </c>
      <c r="Q2876" t="s">
        <v>6788</v>
      </c>
      <c r="R2876" t="s">
        <v>75</v>
      </c>
      <c r="W2876" t="s">
        <v>10729</v>
      </c>
      <c r="X2876" t="s">
        <v>85</v>
      </c>
    </row>
    <row r="2877" spans="1:24">
      <c r="A2877" t="s">
        <v>3</v>
      </c>
      <c r="B2877" t="s">
        <v>114</v>
      </c>
      <c r="C2877" t="s">
        <v>892</v>
      </c>
      <c r="D2877" t="s">
        <v>117</v>
      </c>
      <c r="E2877" t="s">
        <v>4382</v>
      </c>
      <c r="F2877" s="54">
        <v>41630</v>
      </c>
      <c r="G2877" t="s">
        <v>119</v>
      </c>
      <c r="I2877" t="s">
        <v>6789</v>
      </c>
      <c r="J2877" t="s">
        <v>73</v>
      </c>
      <c r="K2877" t="s">
        <v>6790</v>
      </c>
      <c r="L2877" t="s">
        <v>6791</v>
      </c>
      <c r="M2877" t="s">
        <v>6792</v>
      </c>
      <c r="N2877" t="s">
        <v>85</v>
      </c>
      <c r="O2877" t="s">
        <v>85</v>
      </c>
      <c r="P2877">
        <v>11584.860500000001</v>
      </c>
      <c r="Q2877" t="s">
        <v>6793</v>
      </c>
      <c r="R2877" t="s">
        <v>75</v>
      </c>
      <c r="W2877" t="s">
        <v>10729</v>
      </c>
      <c r="X2877" t="s">
        <v>85</v>
      </c>
    </row>
    <row r="2878" spans="1:24">
      <c r="A2878" t="s">
        <v>9</v>
      </c>
      <c r="B2878" t="s">
        <v>14</v>
      </c>
      <c r="C2878" t="s">
        <v>14</v>
      </c>
      <c r="D2878" t="s">
        <v>117</v>
      </c>
      <c r="E2878" t="s">
        <v>4382</v>
      </c>
      <c r="F2878" s="54">
        <v>41630</v>
      </c>
      <c r="G2878" t="s">
        <v>72</v>
      </c>
      <c r="H2878" t="s">
        <v>208</v>
      </c>
      <c r="I2878" t="s">
        <v>6794</v>
      </c>
      <c r="J2878" t="s">
        <v>132</v>
      </c>
      <c r="K2878" t="s">
        <v>5694</v>
      </c>
      <c r="L2878" t="s">
        <v>211</v>
      </c>
      <c r="M2878" t="s">
        <v>212</v>
      </c>
      <c r="N2878" t="s">
        <v>85</v>
      </c>
      <c r="O2878" t="s">
        <v>85</v>
      </c>
      <c r="P2878">
        <v>-5985.75</v>
      </c>
      <c r="Q2878" t="s">
        <v>5695</v>
      </c>
      <c r="R2878" t="s">
        <v>75</v>
      </c>
      <c r="S2878" t="s">
        <v>215</v>
      </c>
      <c r="T2878" t="s">
        <v>216</v>
      </c>
      <c r="U2878" t="s">
        <v>179</v>
      </c>
      <c r="V2878" t="s">
        <v>179</v>
      </c>
      <c r="W2878" t="s">
        <v>10729</v>
      </c>
      <c r="X2878" t="s">
        <v>85</v>
      </c>
    </row>
    <row r="2879" spans="1:24">
      <c r="A2879" t="s">
        <v>5</v>
      </c>
      <c r="B2879" t="s">
        <v>12</v>
      </c>
      <c r="C2879" t="s">
        <v>77</v>
      </c>
      <c r="D2879" t="s">
        <v>117</v>
      </c>
      <c r="E2879" t="s">
        <v>4382</v>
      </c>
      <c r="F2879" s="54">
        <v>41631</v>
      </c>
      <c r="G2879" t="s">
        <v>72</v>
      </c>
      <c r="I2879" t="s">
        <v>6795</v>
      </c>
      <c r="J2879" t="s">
        <v>74</v>
      </c>
      <c r="K2879" t="s">
        <v>6796</v>
      </c>
      <c r="L2879" t="s">
        <v>238</v>
      </c>
      <c r="M2879" t="s">
        <v>76</v>
      </c>
      <c r="N2879" t="s">
        <v>85</v>
      </c>
      <c r="O2879" t="s">
        <v>85</v>
      </c>
      <c r="P2879">
        <v>87145.646399999998</v>
      </c>
      <c r="Q2879" t="s">
        <v>6797</v>
      </c>
      <c r="R2879" t="s">
        <v>75</v>
      </c>
      <c r="W2879" t="s">
        <v>10729</v>
      </c>
      <c r="X2879" t="s">
        <v>10737</v>
      </c>
    </row>
    <row r="2880" spans="1:24">
      <c r="A2880" t="s">
        <v>3</v>
      </c>
      <c r="B2880" t="s">
        <v>112</v>
      </c>
      <c r="C2880" t="s">
        <v>1204</v>
      </c>
      <c r="D2880" t="s">
        <v>117</v>
      </c>
      <c r="E2880" t="s">
        <v>4382</v>
      </c>
      <c r="F2880" s="54">
        <v>41631</v>
      </c>
      <c r="G2880" t="s">
        <v>72</v>
      </c>
      <c r="H2880" t="s">
        <v>1314</v>
      </c>
      <c r="I2880" t="s">
        <v>6798</v>
      </c>
      <c r="J2880" t="s">
        <v>73</v>
      </c>
      <c r="K2880" t="s">
        <v>6799</v>
      </c>
      <c r="L2880" t="s">
        <v>1317</v>
      </c>
      <c r="M2880" t="s">
        <v>1318</v>
      </c>
      <c r="N2880" t="s">
        <v>213</v>
      </c>
      <c r="O2880" t="s">
        <v>85</v>
      </c>
      <c r="P2880">
        <v>4134.7470999999996</v>
      </c>
      <c r="Q2880" t="s">
        <v>6800</v>
      </c>
      <c r="R2880" t="s">
        <v>75</v>
      </c>
      <c r="W2880" t="s">
        <v>10729</v>
      </c>
      <c r="X2880" t="s">
        <v>10737</v>
      </c>
    </row>
    <row r="2881" spans="1:24">
      <c r="A2881" t="s">
        <v>3</v>
      </c>
      <c r="B2881" t="s">
        <v>114</v>
      </c>
      <c r="C2881" t="s">
        <v>116</v>
      </c>
      <c r="D2881" t="s">
        <v>117</v>
      </c>
      <c r="E2881" t="s">
        <v>4382</v>
      </c>
      <c r="F2881" s="54">
        <v>41628</v>
      </c>
      <c r="G2881" t="s">
        <v>72</v>
      </c>
      <c r="I2881" t="s">
        <v>6801</v>
      </c>
      <c r="J2881" t="s">
        <v>73</v>
      </c>
      <c r="K2881" t="s">
        <v>6802</v>
      </c>
      <c r="L2881" t="s">
        <v>5116</v>
      </c>
      <c r="M2881" t="s">
        <v>5117</v>
      </c>
      <c r="N2881" t="s">
        <v>213</v>
      </c>
      <c r="O2881" t="s">
        <v>85</v>
      </c>
      <c r="P2881">
        <v>9281.0563999999995</v>
      </c>
      <c r="Q2881" t="s">
        <v>6803</v>
      </c>
      <c r="R2881" t="s">
        <v>75</v>
      </c>
      <c r="W2881" t="s">
        <v>10729</v>
      </c>
      <c r="X2881" t="s">
        <v>85</v>
      </c>
    </row>
    <row r="2882" spans="1:24">
      <c r="A2882" t="s">
        <v>9</v>
      </c>
      <c r="B2882" t="s">
        <v>14</v>
      </c>
      <c r="C2882" t="s">
        <v>14</v>
      </c>
      <c r="D2882" t="s">
        <v>117</v>
      </c>
      <c r="E2882" t="s">
        <v>4382</v>
      </c>
      <c r="F2882" s="54">
        <v>41628</v>
      </c>
      <c r="G2882" t="s">
        <v>290</v>
      </c>
      <c r="H2882" t="s">
        <v>1012</v>
      </c>
      <c r="I2882" t="s">
        <v>6804</v>
      </c>
      <c r="J2882" t="s">
        <v>132</v>
      </c>
      <c r="K2882" t="s">
        <v>6805</v>
      </c>
      <c r="L2882" t="s">
        <v>6806</v>
      </c>
      <c r="M2882" t="s">
        <v>6807</v>
      </c>
      <c r="N2882" t="s">
        <v>85</v>
      </c>
      <c r="O2882" t="s">
        <v>85</v>
      </c>
      <c r="P2882">
        <v>5000</v>
      </c>
      <c r="Q2882" t="s">
        <v>6808</v>
      </c>
      <c r="R2882" t="s">
        <v>75</v>
      </c>
      <c r="S2882" t="s">
        <v>155</v>
      </c>
      <c r="T2882" t="s">
        <v>156</v>
      </c>
      <c r="U2882" t="s">
        <v>179</v>
      </c>
      <c r="V2882" t="s">
        <v>364</v>
      </c>
      <c r="W2882" t="s">
        <v>10729</v>
      </c>
      <c r="X2882" t="s">
        <v>10737</v>
      </c>
    </row>
    <row r="2883" spans="1:24">
      <c r="A2883" t="s">
        <v>3</v>
      </c>
      <c r="B2883" t="s">
        <v>112</v>
      </c>
      <c r="C2883" t="s">
        <v>269</v>
      </c>
      <c r="D2883" t="s">
        <v>117</v>
      </c>
      <c r="E2883" t="s">
        <v>4382</v>
      </c>
      <c r="F2883" s="54">
        <v>41619</v>
      </c>
      <c r="G2883" t="s">
        <v>72</v>
      </c>
      <c r="I2883" t="s">
        <v>6809</v>
      </c>
      <c r="J2883" t="s">
        <v>73</v>
      </c>
      <c r="K2883" t="s">
        <v>2421</v>
      </c>
      <c r="L2883" t="s">
        <v>2422</v>
      </c>
      <c r="M2883" t="s">
        <v>2423</v>
      </c>
      <c r="N2883" t="s">
        <v>85</v>
      </c>
      <c r="O2883" t="s">
        <v>85</v>
      </c>
      <c r="P2883">
        <v>2172.6617000000001</v>
      </c>
      <c r="Q2883" t="s">
        <v>2424</v>
      </c>
      <c r="R2883" t="s">
        <v>75</v>
      </c>
      <c r="W2883" t="s">
        <v>10729</v>
      </c>
      <c r="X2883" t="s">
        <v>85</v>
      </c>
    </row>
    <row r="2884" spans="1:24">
      <c r="A2884" t="s">
        <v>9</v>
      </c>
      <c r="B2884" t="s">
        <v>10</v>
      </c>
      <c r="C2884" t="s">
        <v>791</v>
      </c>
      <c r="D2884" t="s">
        <v>117</v>
      </c>
      <c r="E2884" t="s">
        <v>4382</v>
      </c>
      <c r="F2884" s="54">
        <v>41628</v>
      </c>
      <c r="G2884" t="s">
        <v>290</v>
      </c>
      <c r="I2884" t="s">
        <v>6810</v>
      </c>
      <c r="J2884" t="s">
        <v>132</v>
      </c>
      <c r="K2884" t="s">
        <v>6811</v>
      </c>
      <c r="L2884" t="s">
        <v>238</v>
      </c>
      <c r="M2884" t="s">
        <v>76</v>
      </c>
      <c r="N2884" t="s">
        <v>85</v>
      </c>
      <c r="O2884" t="s">
        <v>85</v>
      </c>
      <c r="P2884">
        <v>47520.1</v>
      </c>
      <c r="Q2884" t="s">
        <v>6812</v>
      </c>
      <c r="R2884" t="s">
        <v>75</v>
      </c>
      <c r="W2884" t="s">
        <v>10729</v>
      </c>
      <c r="X2884" t="s">
        <v>10737</v>
      </c>
    </row>
    <row r="2885" spans="1:24">
      <c r="A2885" t="s">
        <v>9</v>
      </c>
      <c r="B2885" t="s">
        <v>10</v>
      </c>
      <c r="C2885" t="s">
        <v>791</v>
      </c>
      <c r="D2885" t="s">
        <v>117</v>
      </c>
      <c r="E2885" t="s">
        <v>4382</v>
      </c>
      <c r="F2885" s="54">
        <v>41628</v>
      </c>
      <c r="G2885" t="s">
        <v>72</v>
      </c>
      <c r="H2885" t="s">
        <v>798</v>
      </c>
      <c r="I2885" t="s">
        <v>6813</v>
      </c>
      <c r="J2885" t="s">
        <v>132</v>
      </c>
      <c r="K2885" t="s">
        <v>6814</v>
      </c>
      <c r="L2885" t="s">
        <v>6815</v>
      </c>
      <c r="M2885" t="s">
        <v>6816</v>
      </c>
      <c r="N2885" t="s">
        <v>85</v>
      </c>
      <c r="O2885" t="s">
        <v>85</v>
      </c>
      <c r="P2885">
        <v>132548.63</v>
      </c>
      <c r="Q2885" t="s">
        <v>6817</v>
      </c>
      <c r="R2885" t="s">
        <v>75</v>
      </c>
      <c r="W2885" t="s">
        <v>10730</v>
      </c>
      <c r="X2885" t="s">
        <v>85</v>
      </c>
    </row>
    <row r="2886" spans="1:24">
      <c r="A2886" t="s">
        <v>9</v>
      </c>
      <c r="B2886" t="s">
        <v>15</v>
      </c>
      <c r="C2886" t="s">
        <v>15</v>
      </c>
      <c r="D2886" t="s">
        <v>117</v>
      </c>
      <c r="E2886" t="s">
        <v>4382</v>
      </c>
      <c r="F2886" s="54">
        <v>41628</v>
      </c>
      <c r="G2886" t="s">
        <v>72</v>
      </c>
      <c r="I2886" t="s">
        <v>6818</v>
      </c>
      <c r="J2886" t="s">
        <v>132</v>
      </c>
      <c r="K2886" t="s">
        <v>6819</v>
      </c>
      <c r="L2886" t="s">
        <v>6820</v>
      </c>
      <c r="M2886" t="s">
        <v>6821</v>
      </c>
      <c r="N2886" t="s">
        <v>85</v>
      </c>
      <c r="O2886" t="s">
        <v>85</v>
      </c>
      <c r="P2886">
        <v>-150.14160000000001</v>
      </c>
      <c r="Q2886" t="s">
        <v>6822</v>
      </c>
      <c r="R2886" t="s">
        <v>75</v>
      </c>
      <c r="W2886" t="s">
        <v>10729</v>
      </c>
      <c r="X2886" t="s">
        <v>85</v>
      </c>
    </row>
    <row r="2887" spans="1:24">
      <c r="A2887" t="s">
        <v>9</v>
      </c>
      <c r="B2887" t="s">
        <v>10</v>
      </c>
      <c r="C2887" t="s">
        <v>791</v>
      </c>
      <c r="D2887" t="s">
        <v>117</v>
      </c>
      <c r="E2887" t="s">
        <v>4382</v>
      </c>
      <c r="F2887" s="54">
        <v>41628</v>
      </c>
      <c r="G2887" t="s">
        <v>72</v>
      </c>
      <c r="I2887" t="s">
        <v>6823</v>
      </c>
      <c r="J2887" t="s">
        <v>805</v>
      </c>
      <c r="K2887" t="s">
        <v>6823</v>
      </c>
      <c r="L2887" t="s">
        <v>238</v>
      </c>
      <c r="M2887" t="s">
        <v>76</v>
      </c>
      <c r="N2887" t="s">
        <v>85</v>
      </c>
      <c r="O2887" t="s">
        <v>85</v>
      </c>
      <c r="P2887">
        <v>-13477.08</v>
      </c>
      <c r="Q2887" t="s">
        <v>6824</v>
      </c>
      <c r="R2887" t="s">
        <v>75</v>
      </c>
      <c r="W2887" t="s">
        <v>10729</v>
      </c>
      <c r="X2887" t="s">
        <v>10737</v>
      </c>
    </row>
    <row r="2888" spans="1:24">
      <c r="A2888" t="s">
        <v>5</v>
      </c>
      <c r="B2888" t="s">
        <v>16</v>
      </c>
      <c r="C2888" t="s">
        <v>235</v>
      </c>
      <c r="D2888" t="s">
        <v>117</v>
      </c>
      <c r="E2888" t="s">
        <v>4382</v>
      </c>
      <c r="F2888" s="54">
        <v>41628</v>
      </c>
      <c r="G2888" t="s">
        <v>125</v>
      </c>
      <c r="I2888" t="s">
        <v>6825</v>
      </c>
      <c r="J2888" t="s">
        <v>74</v>
      </c>
      <c r="K2888" t="s">
        <v>6826</v>
      </c>
      <c r="L2888" t="s">
        <v>3064</v>
      </c>
      <c r="M2888" t="s">
        <v>3065</v>
      </c>
      <c r="N2888" t="s">
        <v>85</v>
      </c>
      <c r="O2888" t="s">
        <v>85</v>
      </c>
      <c r="P2888">
        <v>-20811.400000000001</v>
      </c>
      <c r="Q2888" t="s">
        <v>6827</v>
      </c>
      <c r="R2888" t="s">
        <v>75</v>
      </c>
      <c r="W2888" t="s">
        <v>10729</v>
      </c>
      <c r="X2888" t="s">
        <v>85</v>
      </c>
    </row>
    <row r="2889" spans="1:24">
      <c r="A2889" t="s">
        <v>5</v>
      </c>
      <c r="B2889" t="s">
        <v>17</v>
      </c>
      <c r="C2889" t="s">
        <v>17</v>
      </c>
      <c r="D2889" t="s">
        <v>117</v>
      </c>
      <c r="E2889" t="s">
        <v>4382</v>
      </c>
      <c r="F2889" s="54">
        <v>41628</v>
      </c>
      <c r="G2889" t="s">
        <v>125</v>
      </c>
      <c r="I2889" t="s">
        <v>6828</v>
      </c>
      <c r="J2889" t="s">
        <v>74</v>
      </c>
      <c r="K2889" t="s">
        <v>6829</v>
      </c>
      <c r="L2889" t="s">
        <v>1594</v>
      </c>
      <c r="M2889" t="s">
        <v>1595</v>
      </c>
      <c r="N2889" t="s">
        <v>85</v>
      </c>
      <c r="O2889" t="s">
        <v>85</v>
      </c>
      <c r="P2889">
        <v>792.82</v>
      </c>
      <c r="Q2889" t="s">
        <v>6830</v>
      </c>
      <c r="R2889" t="s">
        <v>75</v>
      </c>
      <c r="W2889" t="s">
        <v>10729</v>
      </c>
      <c r="X2889" t="s">
        <v>85</v>
      </c>
    </row>
    <row r="2890" spans="1:24">
      <c r="A2890" t="s">
        <v>3</v>
      </c>
      <c r="B2890" t="s">
        <v>4</v>
      </c>
      <c r="C2890" t="s">
        <v>4</v>
      </c>
      <c r="D2890" t="s">
        <v>117</v>
      </c>
      <c r="E2890" t="s">
        <v>4382</v>
      </c>
      <c r="F2890" s="54">
        <v>41628</v>
      </c>
      <c r="G2890" t="s">
        <v>119</v>
      </c>
      <c r="H2890" t="s">
        <v>956</v>
      </c>
      <c r="I2890" t="s">
        <v>6831</v>
      </c>
      <c r="J2890" t="s">
        <v>73</v>
      </c>
      <c r="K2890" t="s">
        <v>6832</v>
      </c>
      <c r="L2890" t="s">
        <v>6833</v>
      </c>
      <c r="M2890" t="s">
        <v>6834</v>
      </c>
      <c r="N2890" t="s">
        <v>213</v>
      </c>
      <c r="O2890" t="s">
        <v>85</v>
      </c>
      <c r="P2890">
        <v>43184.7742</v>
      </c>
      <c r="Q2890" t="s">
        <v>6835</v>
      </c>
      <c r="R2890" t="s">
        <v>75</v>
      </c>
      <c r="W2890" t="s">
        <v>10729</v>
      </c>
      <c r="X2890" t="s">
        <v>10737</v>
      </c>
    </row>
    <row r="2891" spans="1:24">
      <c r="A2891" t="s">
        <v>3</v>
      </c>
      <c r="B2891" t="s">
        <v>4</v>
      </c>
      <c r="C2891" t="s">
        <v>4</v>
      </c>
      <c r="D2891" t="s">
        <v>117</v>
      </c>
      <c r="E2891" t="s">
        <v>4382</v>
      </c>
      <c r="F2891" s="54">
        <v>41628</v>
      </c>
      <c r="G2891" t="s">
        <v>119</v>
      </c>
      <c r="I2891" t="s">
        <v>6836</v>
      </c>
      <c r="J2891" t="s">
        <v>73</v>
      </c>
      <c r="K2891" t="s">
        <v>6837</v>
      </c>
      <c r="L2891" t="s">
        <v>3357</v>
      </c>
      <c r="M2891" t="s">
        <v>3358</v>
      </c>
      <c r="N2891" t="s">
        <v>85</v>
      </c>
      <c r="O2891" t="s">
        <v>85</v>
      </c>
      <c r="P2891">
        <v>63404.023800000003</v>
      </c>
      <c r="Q2891" t="s">
        <v>6838</v>
      </c>
      <c r="R2891" t="s">
        <v>75</v>
      </c>
      <c r="W2891" t="s">
        <v>10729</v>
      </c>
      <c r="X2891" t="s">
        <v>85</v>
      </c>
    </row>
    <row r="2892" spans="1:24">
      <c r="A2892" t="s">
        <v>5</v>
      </c>
      <c r="B2892" t="s">
        <v>17</v>
      </c>
      <c r="C2892" t="s">
        <v>17</v>
      </c>
      <c r="D2892" t="s">
        <v>117</v>
      </c>
      <c r="E2892" t="s">
        <v>4382</v>
      </c>
      <c r="F2892" s="54">
        <v>41628</v>
      </c>
      <c r="G2892" t="s">
        <v>125</v>
      </c>
      <c r="I2892" t="s">
        <v>6839</v>
      </c>
      <c r="J2892" t="s">
        <v>74</v>
      </c>
      <c r="K2892" t="s">
        <v>6840</v>
      </c>
      <c r="L2892" t="s">
        <v>1594</v>
      </c>
      <c r="M2892" t="s">
        <v>1595</v>
      </c>
      <c r="N2892" t="s">
        <v>85</v>
      </c>
      <c r="O2892" t="s">
        <v>85</v>
      </c>
      <c r="P2892">
        <v>1585.64</v>
      </c>
      <c r="Q2892" t="s">
        <v>6841</v>
      </c>
      <c r="R2892" t="s">
        <v>75</v>
      </c>
      <c r="W2892" t="s">
        <v>10729</v>
      </c>
      <c r="X2892" t="s">
        <v>85</v>
      </c>
    </row>
    <row r="2893" spans="1:24">
      <c r="A2893" t="s">
        <v>3</v>
      </c>
      <c r="B2893" t="s">
        <v>112</v>
      </c>
      <c r="C2893" t="s">
        <v>269</v>
      </c>
      <c r="D2893" t="s">
        <v>117</v>
      </c>
      <c r="E2893" t="s">
        <v>4382</v>
      </c>
      <c r="F2893" s="54">
        <v>41628</v>
      </c>
      <c r="G2893" t="s">
        <v>72</v>
      </c>
      <c r="I2893" t="s">
        <v>6842</v>
      </c>
      <c r="J2893" t="s">
        <v>73</v>
      </c>
      <c r="K2893" t="s">
        <v>6843</v>
      </c>
      <c r="L2893" t="s">
        <v>6470</v>
      </c>
      <c r="M2893" t="s">
        <v>6471</v>
      </c>
      <c r="N2893" t="s">
        <v>85</v>
      </c>
      <c r="O2893" t="s">
        <v>85</v>
      </c>
      <c r="P2893">
        <v>24493.814600000002</v>
      </c>
      <c r="Q2893" t="s">
        <v>6472</v>
      </c>
      <c r="R2893" t="s">
        <v>75</v>
      </c>
      <c r="W2893" t="s">
        <v>10729</v>
      </c>
      <c r="X2893" t="s">
        <v>85</v>
      </c>
    </row>
    <row r="2894" spans="1:24">
      <c r="A2894" t="s">
        <v>3</v>
      </c>
      <c r="B2894" t="s">
        <v>112</v>
      </c>
      <c r="C2894" t="s">
        <v>269</v>
      </c>
      <c r="D2894" t="s">
        <v>117</v>
      </c>
      <c r="E2894" t="s">
        <v>4382</v>
      </c>
      <c r="F2894" s="54">
        <v>41628</v>
      </c>
      <c r="G2894" t="s">
        <v>125</v>
      </c>
      <c r="I2894" t="s">
        <v>6844</v>
      </c>
      <c r="J2894" t="s">
        <v>73</v>
      </c>
      <c r="K2894" t="s">
        <v>6845</v>
      </c>
      <c r="L2894" t="s">
        <v>582</v>
      </c>
      <c r="M2894" t="s">
        <v>583</v>
      </c>
      <c r="N2894" t="s">
        <v>85</v>
      </c>
      <c r="O2894" t="s">
        <v>85</v>
      </c>
      <c r="P2894">
        <v>95149.537899999996</v>
      </c>
      <c r="Q2894" t="s">
        <v>6846</v>
      </c>
      <c r="R2894" t="s">
        <v>75</v>
      </c>
      <c r="W2894" t="s">
        <v>10729</v>
      </c>
      <c r="X2894" t="s">
        <v>85</v>
      </c>
    </row>
    <row r="2895" spans="1:24">
      <c r="A2895" t="s">
        <v>3</v>
      </c>
      <c r="B2895" t="s">
        <v>112</v>
      </c>
      <c r="C2895" t="s">
        <v>269</v>
      </c>
      <c r="D2895" t="s">
        <v>117</v>
      </c>
      <c r="E2895" t="s">
        <v>4382</v>
      </c>
      <c r="F2895" s="54">
        <v>41628</v>
      </c>
      <c r="G2895" t="s">
        <v>125</v>
      </c>
      <c r="H2895" t="s">
        <v>1192</v>
      </c>
      <c r="I2895" t="s">
        <v>6847</v>
      </c>
      <c r="J2895" t="s">
        <v>73</v>
      </c>
      <c r="K2895" t="s">
        <v>6848</v>
      </c>
      <c r="L2895" t="s">
        <v>1482</v>
      </c>
      <c r="M2895" t="s">
        <v>1483</v>
      </c>
      <c r="N2895" t="s">
        <v>213</v>
      </c>
      <c r="O2895" t="s">
        <v>213</v>
      </c>
      <c r="P2895">
        <v>543117.79500000004</v>
      </c>
      <c r="Q2895" t="s">
        <v>6849</v>
      </c>
      <c r="R2895" t="s">
        <v>75</v>
      </c>
      <c r="W2895" t="s">
        <v>10731</v>
      </c>
      <c r="X2895" t="s">
        <v>10739</v>
      </c>
    </row>
    <row r="2896" spans="1:24">
      <c r="A2896" t="s">
        <v>5</v>
      </c>
      <c r="B2896" t="s">
        <v>16</v>
      </c>
      <c r="C2896" t="s">
        <v>6002</v>
      </c>
      <c r="D2896" t="s">
        <v>117</v>
      </c>
      <c r="E2896" t="s">
        <v>4382</v>
      </c>
      <c r="F2896" s="54">
        <v>41628</v>
      </c>
      <c r="G2896" t="s">
        <v>72</v>
      </c>
      <c r="I2896" t="s">
        <v>6850</v>
      </c>
      <c r="J2896" t="s">
        <v>74</v>
      </c>
      <c r="K2896" t="s">
        <v>6851</v>
      </c>
      <c r="L2896" t="s">
        <v>6252</v>
      </c>
      <c r="M2896" t="s">
        <v>6253</v>
      </c>
      <c r="N2896" t="s">
        <v>85</v>
      </c>
      <c r="O2896" t="s">
        <v>85</v>
      </c>
      <c r="P2896">
        <v>3217.08</v>
      </c>
      <c r="Q2896" t="s">
        <v>6852</v>
      </c>
      <c r="R2896" t="s">
        <v>75</v>
      </c>
      <c r="W2896" t="s">
        <v>10729</v>
      </c>
      <c r="X2896" t="s">
        <v>85</v>
      </c>
    </row>
    <row r="2897" spans="1:24">
      <c r="A2897" t="s">
        <v>5</v>
      </c>
      <c r="B2897" t="s">
        <v>16</v>
      </c>
      <c r="C2897" t="s">
        <v>6002</v>
      </c>
      <c r="D2897" t="s">
        <v>117</v>
      </c>
      <c r="E2897" t="s">
        <v>4382</v>
      </c>
      <c r="F2897" s="54">
        <v>41628</v>
      </c>
      <c r="G2897" t="s">
        <v>72</v>
      </c>
      <c r="I2897" t="s">
        <v>6853</v>
      </c>
      <c r="J2897" t="s">
        <v>74</v>
      </c>
      <c r="K2897" t="s">
        <v>6851</v>
      </c>
      <c r="L2897" t="s">
        <v>6252</v>
      </c>
      <c r="M2897" t="s">
        <v>6253</v>
      </c>
      <c r="N2897" t="s">
        <v>85</v>
      </c>
      <c r="O2897" t="s">
        <v>85</v>
      </c>
      <c r="P2897">
        <v>151.94</v>
      </c>
      <c r="Q2897" t="s">
        <v>6852</v>
      </c>
      <c r="R2897" t="s">
        <v>75</v>
      </c>
      <c r="W2897" t="s">
        <v>10729</v>
      </c>
      <c r="X2897" t="s">
        <v>85</v>
      </c>
    </row>
    <row r="2898" spans="1:24">
      <c r="A2898" t="s">
        <v>3</v>
      </c>
      <c r="B2898" t="s">
        <v>113</v>
      </c>
      <c r="C2898" t="s">
        <v>6854</v>
      </c>
      <c r="D2898" t="s">
        <v>117</v>
      </c>
      <c r="E2898" t="s">
        <v>4382</v>
      </c>
      <c r="F2898" s="54">
        <v>41627</v>
      </c>
      <c r="G2898" t="s">
        <v>72</v>
      </c>
      <c r="I2898" t="s">
        <v>6855</v>
      </c>
      <c r="J2898" t="s">
        <v>73</v>
      </c>
      <c r="K2898" t="s">
        <v>6856</v>
      </c>
      <c r="L2898" t="s">
        <v>6857</v>
      </c>
      <c r="M2898" t="s">
        <v>6858</v>
      </c>
      <c r="N2898" t="s">
        <v>85</v>
      </c>
      <c r="O2898" t="s">
        <v>85</v>
      </c>
      <c r="P2898">
        <v>73233.414900000003</v>
      </c>
      <c r="Q2898" t="s">
        <v>6859</v>
      </c>
      <c r="R2898" t="s">
        <v>75</v>
      </c>
      <c r="W2898" t="s">
        <v>10729</v>
      </c>
      <c r="X2898" t="s">
        <v>85</v>
      </c>
    </row>
    <row r="2899" spans="1:24">
      <c r="A2899" t="s">
        <v>9</v>
      </c>
      <c r="B2899" t="s">
        <v>14</v>
      </c>
      <c r="C2899" t="s">
        <v>14</v>
      </c>
      <c r="D2899" t="s">
        <v>117</v>
      </c>
      <c r="E2899" t="s">
        <v>4382</v>
      </c>
      <c r="F2899" s="54">
        <v>41627</v>
      </c>
      <c r="G2899" t="s">
        <v>72</v>
      </c>
      <c r="H2899" t="s">
        <v>999</v>
      </c>
      <c r="I2899" t="s">
        <v>6860</v>
      </c>
      <c r="J2899" t="s">
        <v>132</v>
      </c>
      <c r="K2899" t="s">
        <v>6861</v>
      </c>
      <c r="L2899" t="s">
        <v>2762</v>
      </c>
      <c r="M2899" t="s">
        <v>2763</v>
      </c>
      <c r="N2899" t="s">
        <v>213</v>
      </c>
      <c r="O2899" t="s">
        <v>199</v>
      </c>
      <c r="P2899">
        <v>1705645.36</v>
      </c>
      <c r="Q2899" t="s">
        <v>6862</v>
      </c>
      <c r="R2899" t="s">
        <v>75</v>
      </c>
      <c r="S2899" t="s">
        <v>170</v>
      </c>
      <c r="T2899" t="s">
        <v>178</v>
      </c>
      <c r="U2899" t="s">
        <v>450</v>
      </c>
      <c r="V2899" t="s">
        <v>451</v>
      </c>
      <c r="W2899" t="s">
        <v>10731</v>
      </c>
      <c r="X2899" t="s">
        <v>10739</v>
      </c>
    </row>
    <row r="2900" spans="1:24">
      <c r="A2900" t="s">
        <v>9</v>
      </c>
      <c r="B2900" t="s">
        <v>14</v>
      </c>
      <c r="C2900" t="s">
        <v>14</v>
      </c>
      <c r="D2900" t="s">
        <v>117</v>
      </c>
      <c r="E2900" t="s">
        <v>4382</v>
      </c>
      <c r="F2900" s="54">
        <v>41627</v>
      </c>
      <c r="G2900" t="s">
        <v>72</v>
      </c>
      <c r="I2900" t="s">
        <v>6863</v>
      </c>
      <c r="J2900" t="s">
        <v>132</v>
      </c>
      <c r="K2900" t="s">
        <v>6864</v>
      </c>
      <c r="L2900" t="s">
        <v>6865</v>
      </c>
      <c r="M2900" t="s">
        <v>6866</v>
      </c>
      <c r="N2900" t="s">
        <v>85</v>
      </c>
      <c r="O2900" t="s">
        <v>85</v>
      </c>
      <c r="P2900">
        <v>1638.72</v>
      </c>
      <c r="Q2900" t="s">
        <v>6867</v>
      </c>
      <c r="R2900" t="s">
        <v>75</v>
      </c>
      <c r="S2900" t="s">
        <v>155</v>
      </c>
      <c r="T2900" t="s">
        <v>379</v>
      </c>
      <c r="U2900" t="s">
        <v>321</v>
      </c>
      <c r="V2900" t="s">
        <v>321</v>
      </c>
      <c r="W2900" t="s">
        <v>10729</v>
      </c>
      <c r="X2900" t="s">
        <v>85</v>
      </c>
    </row>
    <row r="2901" spans="1:24">
      <c r="A2901" t="s">
        <v>9</v>
      </c>
      <c r="B2901" t="s">
        <v>14</v>
      </c>
      <c r="C2901" t="s">
        <v>14</v>
      </c>
      <c r="D2901" t="s">
        <v>117</v>
      </c>
      <c r="E2901" t="s">
        <v>4382</v>
      </c>
      <c r="F2901" s="54">
        <v>41627</v>
      </c>
      <c r="G2901" t="s">
        <v>72</v>
      </c>
      <c r="I2901" t="s">
        <v>6868</v>
      </c>
      <c r="J2901" t="s">
        <v>132</v>
      </c>
      <c r="K2901" t="s">
        <v>6869</v>
      </c>
      <c r="L2901" t="s">
        <v>1178</v>
      </c>
      <c r="M2901" t="s">
        <v>1179</v>
      </c>
      <c r="N2901" t="s">
        <v>85</v>
      </c>
      <c r="O2901" t="s">
        <v>85</v>
      </c>
      <c r="P2901">
        <v>664.05</v>
      </c>
      <c r="Q2901" t="s">
        <v>6870</v>
      </c>
      <c r="R2901" t="s">
        <v>75</v>
      </c>
      <c r="S2901" t="s">
        <v>170</v>
      </c>
      <c r="T2901" t="s">
        <v>178</v>
      </c>
      <c r="U2901" t="s">
        <v>202</v>
      </c>
      <c r="V2901" t="s">
        <v>202</v>
      </c>
      <c r="W2901" t="s">
        <v>10729</v>
      </c>
      <c r="X2901" t="s">
        <v>85</v>
      </c>
    </row>
    <row r="2902" spans="1:24">
      <c r="A2902" t="s">
        <v>9</v>
      </c>
      <c r="B2902" t="s">
        <v>14</v>
      </c>
      <c r="C2902" t="s">
        <v>14</v>
      </c>
      <c r="D2902" t="s">
        <v>117</v>
      </c>
      <c r="E2902" t="s">
        <v>4382</v>
      </c>
      <c r="F2902" s="54">
        <v>41627</v>
      </c>
      <c r="G2902" t="s">
        <v>72</v>
      </c>
      <c r="I2902" t="s">
        <v>6871</v>
      </c>
      <c r="J2902" t="s">
        <v>132</v>
      </c>
      <c r="K2902" t="s">
        <v>6872</v>
      </c>
      <c r="L2902" t="s">
        <v>6873</v>
      </c>
      <c r="M2902" t="s">
        <v>6874</v>
      </c>
      <c r="N2902" t="s">
        <v>85</v>
      </c>
      <c r="O2902" t="s">
        <v>85</v>
      </c>
      <c r="P2902">
        <v>1353.78</v>
      </c>
      <c r="Q2902" t="s">
        <v>6875</v>
      </c>
      <c r="R2902" t="s">
        <v>75</v>
      </c>
      <c r="S2902" t="s">
        <v>155</v>
      </c>
      <c r="T2902" t="s">
        <v>201</v>
      </c>
      <c r="U2902" t="s">
        <v>157</v>
      </c>
      <c r="V2902" t="s">
        <v>579</v>
      </c>
      <c r="W2902" t="s">
        <v>10729</v>
      </c>
      <c r="X2902" t="s">
        <v>85</v>
      </c>
    </row>
    <row r="2903" spans="1:24">
      <c r="A2903" t="s">
        <v>3</v>
      </c>
      <c r="B2903" t="s">
        <v>13</v>
      </c>
      <c r="C2903" t="s">
        <v>217</v>
      </c>
      <c r="D2903" t="s">
        <v>117</v>
      </c>
      <c r="E2903" t="s">
        <v>4382</v>
      </c>
      <c r="F2903" s="54">
        <v>41627</v>
      </c>
      <c r="G2903" t="s">
        <v>290</v>
      </c>
      <c r="H2903" t="s">
        <v>3119</v>
      </c>
      <c r="I2903" t="s">
        <v>6876</v>
      </c>
      <c r="J2903" t="s">
        <v>73</v>
      </c>
      <c r="K2903" t="s">
        <v>6877</v>
      </c>
      <c r="L2903" t="s">
        <v>4048</v>
      </c>
      <c r="M2903" t="s">
        <v>4049</v>
      </c>
      <c r="N2903" t="s">
        <v>213</v>
      </c>
      <c r="O2903" t="s">
        <v>85</v>
      </c>
      <c r="P2903">
        <v>38007.634899999997</v>
      </c>
      <c r="Q2903" t="s">
        <v>6878</v>
      </c>
      <c r="R2903" t="s">
        <v>75</v>
      </c>
      <c r="W2903" t="s">
        <v>10729</v>
      </c>
      <c r="X2903" t="s">
        <v>10737</v>
      </c>
    </row>
    <row r="2904" spans="1:24">
      <c r="A2904" t="s">
        <v>9</v>
      </c>
      <c r="B2904" t="s">
        <v>14</v>
      </c>
      <c r="C2904" t="s">
        <v>14</v>
      </c>
      <c r="D2904" t="s">
        <v>117</v>
      </c>
      <c r="E2904" t="s">
        <v>4382</v>
      </c>
      <c r="F2904" s="54">
        <v>41627</v>
      </c>
      <c r="G2904" t="s">
        <v>72</v>
      </c>
      <c r="I2904" t="s">
        <v>6879</v>
      </c>
      <c r="J2904" t="s">
        <v>132</v>
      </c>
      <c r="K2904" t="s">
        <v>6880</v>
      </c>
      <c r="L2904" t="s">
        <v>6873</v>
      </c>
      <c r="M2904" t="s">
        <v>6874</v>
      </c>
      <c r="N2904" t="s">
        <v>85</v>
      </c>
      <c r="O2904" t="s">
        <v>85</v>
      </c>
      <c r="P2904">
        <v>902.52</v>
      </c>
      <c r="Q2904" t="s">
        <v>6881</v>
      </c>
      <c r="R2904" t="s">
        <v>75</v>
      </c>
      <c r="S2904" t="s">
        <v>155</v>
      </c>
      <c r="T2904" t="s">
        <v>201</v>
      </c>
      <c r="U2904" t="s">
        <v>157</v>
      </c>
      <c r="V2904" t="s">
        <v>579</v>
      </c>
      <c r="W2904" t="s">
        <v>10729</v>
      </c>
      <c r="X2904" t="s">
        <v>85</v>
      </c>
    </row>
    <row r="2905" spans="1:24">
      <c r="A2905" t="s">
        <v>9</v>
      </c>
      <c r="B2905" t="s">
        <v>14</v>
      </c>
      <c r="C2905" t="s">
        <v>14</v>
      </c>
      <c r="D2905" t="s">
        <v>117</v>
      </c>
      <c r="E2905" t="s">
        <v>4382</v>
      </c>
      <c r="F2905" s="54">
        <v>41627</v>
      </c>
      <c r="G2905" t="s">
        <v>119</v>
      </c>
      <c r="I2905" t="s">
        <v>6882</v>
      </c>
      <c r="J2905" t="s">
        <v>132</v>
      </c>
      <c r="K2905" t="s">
        <v>6883</v>
      </c>
      <c r="L2905" t="s">
        <v>75</v>
      </c>
      <c r="M2905" t="s">
        <v>122</v>
      </c>
      <c r="N2905" t="s">
        <v>85</v>
      </c>
      <c r="O2905" t="s">
        <v>85</v>
      </c>
      <c r="P2905">
        <v>13770</v>
      </c>
      <c r="Q2905" t="s">
        <v>6884</v>
      </c>
      <c r="R2905" t="s">
        <v>75</v>
      </c>
      <c r="W2905" t="s">
        <v>10729</v>
      </c>
      <c r="X2905" t="s">
        <v>10737</v>
      </c>
    </row>
    <row r="2906" spans="1:24">
      <c r="A2906" t="s">
        <v>9</v>
      </c>
      <c r="B2906" t="s">
        <v>14</v>
      </c>
      <c r="C2906" t="s">
        <v>14</v>
      </c>
      <c r="D2906" t="s">
        <v>117</v>
      </c>
      <c r="E2906" t="s">
        <v>4382</v>
      </c>
      <c r="F2906" s="54">
        <v>41627</v>
      </c>
      <c r="G2906" t="s">
        <v>119</v>
      </c>
      <c r="I2906" t="s">
        <v>6885</v>
      </c>
      <c r="J2906" t="s">
        <v>132</v>
      </c>
      <c r="K2906" t="s">
        <v>6784</v>
      </c>
      <c r="L2906" t="s">
        <v>75</v>
      </c>
      <c r="M2906" t="s">
        <v>122</v>
      </c>
      <c r="N2906" t="s">
        <v>85</v>
      </c>
      <c r="O2906" t="s">
        <v>85</v>
      </c>
      <c r="P2906">
        <v>4147.2</v>
      </c>
      <c r="Q2906" t="s">
        <v>6785</v>
      </c>
      <c r="R2906" t="s">
        <v>75</v>
      </c>
      <c r="W2906" t="s">
        <v>10729</v>
      </c>
      <c r="X2906" t="s">
        <v>10737</v>
      </c>
    </row>
    <row r="2907" spans="1:24">
      <c r="A2907" t="s">
        <v>9</v>
      </c>
      <c r="B2907" t="s">
        <v>14</v>
      </c>
      <c r="C2907" t="s">
        <v>14</v>
      </c>
      <c r="D2907" t="s">
        <v>117</v>
      </c>
      <c r="E2907" t="s">
        <v>4382</v>
      </c>
      <c r="F2907" s="54">
        <v>41627</v>
      </c>
      <c r="G2907" t="s">
        <v>72</v>
      </c>
      <c r="I2907" t="s">
        <v>6886</v>
      </c>
      <c r="J2907" t="s">
        <v>132</v>
      </c>
      <c r="K2907" t="s">
        <v>6880</v>
      </c>
      <c r="L2907" t="s">
        <v>6873</v>
      </c>
      <c r="M2907" t="s">
        <v>6874</v>
      </c>
      <c r="N2907" t="s">
        <v>85</v>
      </c>
      <c r="O2907" t="s">
        <v>85</v>
      </c>
      <c r="P2907">
        <v>-902.52</v>
      </c>
      <c r="Q2907" t="s">
        <v>6881</v>
      </c>
      <c r="R2907" t="s">
        <v>75</v>
      </c>
      <c r="S2907" t="s">
        <v>155</v>
      </c>
      <c r="T2907" t="s">
        <v>201</v>
      </c>
      <c r="U2907" t="s">
        <v>157</v>
      </c>
      <c r="V2907" t="s">
        <v>579</v>
      </c>
      <c r="W2907" t="s">
        <v>10729</v>
      </c>
      <c r="X2907" t="s">
        <v>85</v>
      </c>
    </row>
    <row r="2908" spans="1:24">
      <c r="A2908" t="s">
        <v>3</v>
      </c>
      <c r="B2908" t="s">
        <v>112</v>
      </c>
      <c r="C2908" t="s">
        <v>883</v>
      </c>
      <c r="D2908" t="s">
        <v>117</v>
      </c>
      <c r="E2908" t="s">
        <v>4382</v>
      </c>
      <c r="F2908" s="54">
        <v>41627</v>
      </c>
      <c r="G2908" t="s">
        <v>72</v>
      </c>
      <c r="H2908" t="s">
        <v>3320</v>
      </c>
      <c r="I2908" t="s">
        <v>6887</v>
      </c>
      <c r="J2908" t="s">
        <v>73</v>
      </c>
      <c r="K2908" t="s">
        <v>6888</v>
      </c>
      <c r="L2908" t="s">
        <v>6889</v>
      </c>
      <c r="M2908" t="s">
        <v>6890</v>
      </c>
      <c r="N2908" t="s">
        <v>213</v>
      </c>
      <c r="O2908" t="s">
        <v>199</v>
      </c>
      <c r="P2908">
        <v>524260</v>
      </c>
      <c r="Q2908" t="s">
        <v>6891</v>
      </c>
      <c r="R2908" t="s">
        <v>75</v>
      </c>
      <c r="W2908" t="s">
        <v>10731</v>
      </c>
      <c r="X2908" t="s">
        <v>10739</v>
      </c>
    </row>
    <row r="2909" spans="1:24">
      <c r="A2909" t="s">
        <v>3</v>
      </c>
      <c r="B2909" t="s">
        <v>114</v>
      </c>
      <c r="C2909" t="s">
        <v>4252</v>
      </c>
      <c r="D2909" t="s">
        <v>117</v>
      </c>
      <c r="E2909" t="s">
        <v>4382</v>
      </c>
      <c r="F2909" s="54">
        <v>41627</v>
      </c>
      <c r="G2909" t="s">
        <v>119</v>
      </c>
      <c r="I2909" t="s">
        <v>6892</v>
      </c>
      <c r="J2909" t="s">
        <v>73</v>
      </c>
      <c r="K2909" t="s">
        <v>6893</v>
      </c>
      <c r="L2909" t="s">
        <v>75</v>
      </c>
      <c r="M2909" t="s">
        <v>122</v>
      </c>
      <c r="N2909" t="s">
        <v>85</v>
      </c>
      <c r="O2909" t="s">
        <v>85</v>
      </c>
      <c r="P2909">
        <v>25638.477900000002</v>
      </c>
      <c r="Q2909" t="s">
        <v>6894</v>
      </c>
      <c r="R2909" t="s">
        <v>75</v>
      </c>
      <c r="W2909" t="s">
        <v>10729</v>
      </c>
      <c r="X2909" t="s">
        <v>10737</v>
      </c>
    </row>
    <row r="2910" spans="1:24">
      <c r="A2910" t="s">
        <v>3</v>
      </c>
      <c r="B2910" t="s">
        <v>114</v>
      </c>
      <c r="C2910" t="s">
        <v>4252</v>
      </c>
      <c r="D2910" t="s">
        <v>117</v>
      </c>
      <c r="E2910" t="s">
        <v>4382</v>
      </c>
      <c r="F2910" s="54">
        <v>41627</v>
      </c>
      <c r="G2910" t="s">
        <v>72</v>
      </c>
      <c r="I2910" t="s">
        <v>6895</v>
      </c>
      <c r="J2910" t="s">
        <v>73</v>
      </c>
      <c r="K2910" t="s">
        <v>6896</v>
      </c>
      <c r="L2910" t="s">
        <v>75</v>
      </c>
      <c r="M2910" t="s">
        <v>122</v>
      </c>
      <c r="N2910" t="s">
        <v>85</v>
      </c>
      <c r="O2910" t="s">
        <v>85</v>
      </c>
      <c r="P2910">
        <v>67928.767099999997</v>
      </c>
      <c r="Q2910" t="s">
        <v>6897</v>
      </c>
      <c r="R2910" t="s">
        <v>75</v>
      </c>
      <c r="W2910" t="s">
        <v>10729</v>
      </c>
      <c r="X2910" t="s">
        <v>10737</v>
      </c>
    </row>
    <row r="2911" spans="1:24">
      <c r="A2911" t="s">
        <v>5</v>
      </c>
      <c r="B2911" t="s">
        <v>12</v>
      </c>
      <c r="C2911" t="s">
        <v>77</v>
      </c>
      <c r="D2911" t="s">
        <v>117</v>
      </c>
      <c r="E2911" t="s">
        <v>4382</v>
      </c>
      <c r="F2911" s="54">
        <v>41628</v>
      </c>
      <c r="G2911" t="s">
        <v>119</v>
      </c>
      <c r="H2911" t="s">
        <v>2503</v>
      </c>
      <c r="I2911" t="s">
        <v>6898</v>
      </c>
      <c r="J2911" t="s">
        <v>74</v>
      </c>
      <c r="K2911" t="s">
        <v>6899</v>
      </c>
      <c r="L2911" t="s">
        <v>6900</v>
      </c>
      <c r="M2911" t="s">
        <v>6901</v>
      </c>
      <c r="N2911" t="s">
        <v>85</v>
      </c>
      <c r="O2911" t="s">
        <v>213</v>
      </c>
      <c r="P2911">
        <v>6755.6523999999999</v>
      </c>
      <c r="Q2911" t="s">
        <v>6902</v>
      </c>
      <c r="R2911" t="s">
        <v>75</v>
      </c>
      <c r="W2911" t="s">
        <v>10729</v>
      </c>
      <c r="X2911" t="s">
        <v>10739</v>
      </c>
    </row>
    <row r="2912" spans="1:24">
      <c r="A2912" t="s">
        <v>9</v>
      </c>
      <c r="B2912" t="s">
        <v>14</v>
      </c>
      <c r="C2912" t="s">
        <v>14</v>
      </c>
      <c r="D2912" t="s">
        <v>117</v>
      </c>
      <c r="E2912" t="s">
        <v>4382</v>
      </c>
      <c r="F2912" s="54">
        <v>41627</v>
      </c>
      <c r="G2912" t="s">
        <v>119</v>
      </c>
      <c r="I2912" t="s">
        <v>6903</v>
      </c>
      <c r="J2912" t="s">
        <v>132</v>
      </c>
      <c r="K2912" t="s">
        <v>6904</v>
      </c>
      <c r="L2912" t="s">
        <v>75</v>
      </c>
      <c r="M2912" t="s">
        <v>122</v>
      </c>
      <c r="N2912" t="s">
        <v>85</v>
      </c>
      <c r="O2912" t="s">
        <v>85</v>
      </c>
      <c r="P2912">
        <v>33986.400000000001</v>
      </c>
      <c r="Q2912" t="s">
        <v>6905</v>
      </c>
      <c r="R2912" t="s">
        <v>75</v>
      </c>
      <c r="W2912" t="s">
        <v>10729</v>
      </c>
      <c r="X2912" t="s">
        <v>10737</v>
      </c>
    </row>
    <row r="2913" spans="1:24">
      <c r="A2913" t="s">
        <v>3</v>
      </c>
      <c r="B2913" t="s">
        <v>112</v>
      </c>
      <c r="C2913" t="s">
        <v>883</v>
      </c>
      <c r="D2913" t="s">
        <v>117</v>
      </c>
      <c r="E2913" t="s">
        <v>4382</v>
      </c>
      <c r="F2913" s="54">
        <v>41627</v>
      </c>
      <c r="G2913" t="s">
        <v>119</v>
      </c>
      <c r="I2913" t="s">
        <v>6906</v>
      </c>
      <c r="J2913" t="s">
        <v>73</v>
      </c>
      <c r="K2913" t="s">
        <v>6907</v>
      </c>
      <c r="L2913" t="s">
        <v>6908</v>
      </c>
      <c r="M2913" t="s">
        <v>6909</v>
      </c>
      <c r="N2913" t="s">
        <v>85</v>
      </c>
      <c r="O2913" t="s">
        <v>85</v>
      </c>
      <c r="P2913">
        <v>200307.1587</v>
      </c>
      <c r="Q2913" t="s">
        <v>6910</v>
      </c>
      <c r="R2913" t="s">
        <v>75</v>
      </c>
      <c r="W2913" t="s">
        <v>10730</v>
      </c>
      <c r="X2913" t="s">
        <v>85</v>
      </c>
    </row>
    <row r="2914" spans="1:24">
      <c r="A2914" t="s">
        <v>3</v>
      </c>
      <c r="B2914" t="s">
        <v>115</v>
      </c>
      <c r="C2914" t="s">
        <v>734</v>
      </c>
      <c r="D2914" t="s">
        <v>117</v>
      </c>
      <c r="E2914" t="s">
        <v>4382</v>
      </c>
      <c r="F2914" s="54">
        <v>41627</v>
      </c>
      <c r="G2914" t="s">
        <v>72</v>
      </c>
      <c r="I2914" t="s">
        <v>6911</v>
      </c>
      <c r="J2914" t="s">
        <v>73</v>
      </c>
      <c r="K2914" t="s">
        <v>6912</v>
      </c>
      <c r="L2914" t="s">
        <v>6913</v>
      </c>
      <c r="M2914" t="s">
        <v>6914</v>
      </c>
      <c r="N2914" t="s">
        <v>85</v>
      </c>
      <c r="O2914" t="s">
        <v>85</v>
      </c>
      <c r="P2914">
        <v>4231.5933999999997</v>
      </c>
      <c r="Q2914" t="s">
        <v>6915</v>
      </c>
      <c r="R2914" t="s">
        <v>75</v>
      </c>
      <c r="W2914" t="s">
        <v>10729</v>
      </c>
      <c r="X2914" t="s">
        <v>85</v>
      </c>
    </row>
    <row r="2915" spans="1:24">
      <c r="A2915" t="s">
        <v>9</v>
      </c>
      <c r="B2915" t="s">
        <v>14</v>
      </c>
      <c r="C2915" t="s">
        <v>14</v>
      </c>
      <c r="D2915" t="s">
        <v>117</v>
      </c>
      <c r="E2915" t="s">
        <v>4382</v>
      </c>
      <c r="F2915" s="54">
        <v>41627</v>
      </c>
      <c r="G2915" t="s">
        <v>72</v>
      </c>
      <c r="I2915" t="s">
        <v>6916</v>
      </c>
      <c r="J2915" t="s">
        <v>132</v>
      </c>
      <c r="K2915" t="s">
        <v>6917</v>
      </c>
      <c r="L2915" t="s">
        <v>6918</v>
      </c>
      <c r="M2915" t="s">
        <v>6919</v>
      </c>
      <c r="N2915" t="s">
        <v>85</v>
      </c>
      <c r="O2915" t="s">
        <v>85</v>
      </c>
      <c r="P2915">
        <v>9322.77</v>
      </c>
      <c r="Q2915" t="s">
        <v>6920</v>
      </c>
      <c r="R2915" t="s">
        <v>75</v>
      </c>
      <c r="S2915" t="s">
        <v>155</v>
      </c>
      <c r="T2915" t="s">
        <v>201</v>
      </c>
      <c r="U2915" t="s">
        <v>157</v>
      </c>
      <c r="V2915" t="s">
        <v>157</v>
      </c>
      <c r="W2915" t="s">
        <v>10729</v>
      </c>
      <c r="X2915" t="s">
        <v>85</v>
      </c>
    </row>
    <row r="2916" spans="1:24">
      <c r="A2916" t="s">
        <v>9</v>
      </c>
      <c r="B2916" t="s">
        <v>10</v>
      </c>
      <c r="C2916" t="s">
        <v>437</v>
      </c>
      <c r="D2916" t="s">
        <v>117</v>
      </c>
      <c r="E2916" t="s">
        <v>4382</v>
      </c>
      <c r="F2916" s="54">
        <v>41628</v>
      </c>
      <c r="G2916" t="s">
        <v>290</v>
      </c>
      <c r="I2916" t="s">
        <v>6921</v>
      </c>
      <c r="J2916" t="s">
        <v>132</v>
      </c>
      <c r="K2916" t="s">
        <v>6922</v>
      </c>
      <c r="L2916" t="s">
        <v>6923</v>
      </c>
      <c r="M2916" t="s">
        <v>6924</v>
      </c>
      <c r="N2916" t="s">
        <v>85</v>
      </c>
      <c r="O2916" t="s">
        <v>85</v>
      </c>
      <c r="P2916">
        <v>307931.48</v>
      </c>
      <c r="Q2916" t="s">
        <v>6925</v>
      </c>
      <c r="R2916" t="s">
        <v>75</v>
      </c>
      <c r="W2916" t="s">
        <v>10731</v>
      </c>
      <c r="X2916" t="s">
        <v>85</v>
      </c>
    </row>
    <row r="2917" spans="1:24">
      <c r="A2917" t="s">
        <v>9</v>
      </c>
      <c r="B2917" t="s">
        <v>14</v>
      </c>
      <c r="C2917" t="s">
        <v>14</v>
      </c>
      <c r="D2917" t="s">
        <v>117</v>
      </c>
      <c r="E2917" t="s">
        <v>4382</v>
      </c>
      <c r="F2917" s="54">
        <v>41627</v>
      </c>
      <c r="G2917" t="s">
        <v>72</v>
      </c>
      <c r="I2917" t="s">
        <v>6926</v>
      </c>
      <c r="J2917" t="s">
        <v>132</v>
      </c>
      <c r="K2917" t="s">
        <v>6927</v>
      </c>
      <c r="L2917" t="s">
        <v>6928</v>
      </c>
      <c r="M2917" t="s">
        <v>6929</v>
      </c>
      <c r="N2917" t="s">
        <v>85</v>
      </c>
      <c r="O2917" t="s">
        <v>85</v>
      </c>
      <c r="P2917">
        <v>68250</v>
      </c>
      <c r="Q2917" t="s">
        <v>6930</v>
      </c>
      <c r="R2917" t="s">
        <v>75</v>
      </c>
      <c r="S2917" t="s">
        <v>170</v>
      </c>
      <c r="T2917" t="s">
        <v>187</v>
      </c>
      <c r="U2917" t="s">
        <v>157</v>
      </c>
      <c r="V2917" t="s">
        <v>157</v>
      </c>
      <c r="W2917" t="s">
        <v>10730</v>
      </c>
      <c r="X2917" t="s">
        <v>85</v>
      </c>
    </row>
    <row r="2918" spans="1:24">
      <c r="A2918" t="s">
        <v>9</v>
      </c>
      <c r="B2918" t="s">
        <v>14</v>
      </c>
      <c r="C2918" t="s">
        <v>14</v>
      </c>
      <c r="D2918" t="s">
        <v>117</v>
      </c>
      <c r="E2918" t="s">
        <v>4382</v>
      </c>
      <c r="F2918" s="54">
        <v>41627</v>
      </c>
      <c r="G2918" t="s">
        <v>72</v>
      </c>
      <c r="I2918" t="s">
        <v>6931</v>
      </c>
      <c r="J2918" t="s">
        <v>132</v>
      </c>
      <c r="K2918" t="s">
        <v>6932</v>
      </c>
      <c r="L2918" t="s">
        <v>6933</v>
      </c>
      <c r="M2918" t="s">
        <v>6934</v>
      </c>
      <c r="N2918" t="s">
        <v>85</v>
      </c>
      <c r="O2918" t="s">
        <v>85</v>
      </c>
      <c r="P2918">
        <v>27584.5</v>
      </c>
      <c r="Q2918" t="s">
        <v>6935</v>
      </c>
      <c r="R2918" t="s">
        <v>75</v>
      </c>
      <c r="S2918" t="s">
        <v>170</v>
      </c>
      <c r="T2918" t="s">
        <v>187</v>
      </c>
      <c r="U2918" t="s">
        <v>321</v>
      </c>
      <c r="V2918" t="s">
        <v>321</v>
      </c>
      <c r="W2918" t="s">
        <v>10729</v>
      </c>
      <c r="X2918" t="s">
        <v>85</v>
      </c>
    </row>
    <row r="2919" spans="1:24">
      <c r="A2919" t="s">
        <v>9</v>
      </c>
      <c r="B2919" t="s">
        <v>14</v>
      </c>
      <c r="C2919" t="s">
        <v>14</v>
      </c>
      <c r="D2919" t="s">
        <v>117</v>
      </c>
      <c r="E2919" t="s">
        <v>4382</v>
      </c>
      <c r="F2919" s="54">
        <v>41627</v>
      </c>
      <c r="G2919" t="s">
        <v>72</v>
      </c>
      <c r="I2919" t="s">
        <v>6936</v>
      </c>
      <c r="J2919" t="s">
        <v>132</v>
      </c>
      <c r="K2919" t="s">
        <v>6937</v>
      </c>
      <c r="L2919" t="s">
        <v>6938</v>
      </c>
      <c r="M2919" t="s">
        <v>6939</v>
      </c>
      <c r="N2919" t="s">
        <v>85</v>
      </c>
      <c r="O2919" t="s">
        <v>85</v>
      </c>
      <c r="P2919">
        <v>22760</v>
      </c>
      <c r="Q2919" t="s">
        <v>6940</v>
      </c>
      <c r="R2919" t="s">
        <v>75</v>
      </c>
      <c r="S2919" t="s">
        <v>170</v>
      </c>
      <c r="T2919" t="s">
        <v>187</v>
      </c>
      <c r="U2919" t="s">
        <v>157</v>
      </c>
      <c r="V2919" t="s">
        <v>157</v>
      </c>
      <c r="W2919" t="s">
        <v>10729</v>
      </c>
      <c r="X2919" t="s">
        <v>85</v>
      </c>
    </row>
    <row r="2920" spans="1:24">
      <c r="A2920" t="s">
        <v>9</v>
      </c>
      <c r="B2920" t="s">
        <v>14</v>
      </c>
      <c r="C2920" t="s">
        <v>14</v>
      </c>
      <c r="D2920" t="s">
        <v>117</v>
      </c>
      <c r="E2920" t="s">
        <v>4382</v>
      </c>
      <c r="F2920" s="54">
        <v>41627</v>
      </c>
      <c r="G2920" t="s">
        <v>125</v>
      </c>
      <c r="H2920" t="s">
        <v>1759</v>
      </c>
      <c r="I2920" t="s">
        <v>6941</v>
      </c>
      <c r="J2920" t="s">
        <v>132</v>
      </c>
      <c r="K2920" t="s">
        <v>6942</v>
      </c>
      <c r="L2920" t="s">
        <v>2785</v>
      </c>
      <c r="M2920" t="s">
        <v>2786</v>
      </c>
      <c r="N2920" t="s">
        <v>85</v>
      </c>
      <c r="O2920" t="s">
        <v>85</v>
      </c>
      <c r="P2920">
        <v>709360</v>
      </c>
      <c r="Q2920" t="s">
        <v>6943</v>
      </c>
      <c r="R2920" t="s">
        <v>75</v>
      </c>
      <c r="S2920" t="s">
        <v>155</v>
      </c>
      <c r="T2920" t="s">
        <v>201</v>
      </c>
      <c r="U2920" t="s">
        <v>179</v>
      </c>
      <c r="V2920" t="s">
        <v>180</v>
      </c>
      <c r="W2920" t="s">
        <v>10731</v>
      </c>
      <c r="X2920" t="s">
        <v>10737</v>
      </c>
    </row>
    <row r="2921" spans="1:24">
      <c r="A2921" t="s">
        <v>9</v>
      </c>
      <c r="B2921" t="s">
        <v>14</v>
      </c>
      <c r="C2921" t="s">
        <v>14</v>
      </c>
      <c r="D2921" t="s">
        <v>117</v>
      </c>
      <c r="E2921" t="s">
        <v>4382</v>
      </c>
      <c r="F2921" s="54">
        <v>41627</v>
      </c>
      <c r="G2921" t="s">
        <v>119</v>
      </c>
      <c r="I2921" t="s">
        <v>6944</v>
      </c>
      <c r="J2921" t="s">
        <v>132</v>
      </c>
      <c r="K2921" t="s">
        <v>6945</v>
      </c>
      <c r="L2921" t="s">
        <v>6946</v>
      </c>
      <c r="M2921" t="s">
        <v>6947</v>
      </c>
      <c r="N2921" t="s">
        <v>85</v>
      </c>
      <c r="O2921" t="s">
        <v>199</v>
      </c>
      <c r="P2921">
        <v>99478</v>
      </c>
      <c r="Q2921" t="s">
        <v>6948</v>
      </c>
      <c r="R2921" t="s">
        <v>75</v>
      </c>
      <c r="S2921" t="s">
        <v>155</v>
      </c>
      <c r="T2921" t="s">
        <v>201</v>
      </c>
      <c r="U2921" t="s">
        <v>202</v>
      </c>
      <c r="V2921" t="s">
        <v>202</v>
      </c>
      <c r="W2921" t="s">
        <v>10731</v>
      </c>
      <c r="X2921" t="s">
        <v>10739</v>
      </c>
    </row>
    <row r="2922" spans="1:24">
      <c r="A2922" t="s">
        <v>9</v>
      </c>
      <c r="B2922" t="s">
        <v>14</v>
      </c>
      <c r="C2922" t="s">
        <v>14</v>
      </c>
      <c r="D2922" t="s">
        <v>117</v>
      </c>
      <c r="E2922" t="s">
        <v>4382</v>
      </c>
      <c r="F2922" s="54">
        <v>41627</v>
      </c>
      <c r="G2922" t="s">
        <v>119</v>
      </c>
      <c r="I2922" t="s">
        <v>6949</v>
      </c>
      <c r="J2922" t="s">
        <v>132</v>
      </c>
      <c r="K2922" t="s">
        <v>6950</v>
      </c>
      <c r="L2922" t="s">
        <v>5802</v>
      </c>
      <c r="M2922" t="s">
        <v>1446</v>
      </c>
      <c r="N2922" t="s">
        <v>85</v>
      </c>
      <c r="O2922" t="s">
        <v>85</v>
      </c>
      <c r="P2922">
        <v>7680</v>
      </c>
      <c r="Q2922" t="s">
        <v>6951</v>
      </c>
      <c r="R2922" t="s">
        <v>75</v>
      </c>
      <c r="W2922" t="s">
        <v>10729</v>
      </c>
      <c r="X2922" t="s">
        <v>85</v>
      </c>
    </row>
    <row r="2923" spans="1:24">
      <c r="A2923" t="s">
        <v>9</v>
      </c>
      <c r="B2923" t="s">
        <v>10</v>
      </c>
      <c r="C2923" t="s">
        <v>437</v>
      </c>
      <c r="D2923" t="s">
        <v>117</v>
      </c>
      <c r="E2923" t="s">
        <v>4382</v>
      </c>
      <c r="F2923" s="54">
        <v>41628</v>
      </c>
      <c r="G2923" t="s">
        <v>72</v>
      </c>
      <c r="H2923" t="s">
        <v>967</v>
      </c>
      <c r="I2923" t="s">
        <v>6952</v>
      </c>
      <c r="J2923" t="s">
        <v>132</v>
      </c>
      <c r="K2923" t="s">
        <v>6953</v>
      </c>
      <c r="L2923" t="s">
        <v>970</v>
      </c>
      <c r="M2923" t="s">
        <v>971</v>
      </c>
      <c r="N2923" t="s">
        <v>85</v>
      </c>
      <c r="O2923" t="s">
        <v>85</v>
      </c>
      <c r="P2923">
        <v>9167.51</v>
      </c>
      <c r="Q2923" t="s">
        <v>6954</v>
      </c>
      <c r="R2923" t="s">
        <v>75</v>
      </c>
      <c r="W2923" t="s">
        <v>10729</v>
      </c>
      <c r="X2923" t="s">
        <v>85</v>
      </c>
    </row>
    <row r="2924" spans="1:24">
      <c r="A2924" t="s">
        <v>9</v>
      </c>
      <c r="B2924" t="s">
        <v>14</v>
      </c>
      <c r="C2924" t="s">
        <v>14</v>
      </c>
      <c r="D2924" t="s">
        <v>117</v>
      </c>
      <c r="E2924" t="s">
        <v>4382</v>
      </c>
      <c r="F2924" s="54">
        <v>41627</v>
      </c>
      <c r="G2924" t="s">
        <v>119</v>
      </c>
      <c r="I2924" t="s">
        <v>6955</v>
      </c>
      <c r="J2924" t="s">
        <v>132</v>
      </c>
      <c r="K2924" t="s">
        <v>6956</v>
      </c>
      <c r="L2924" t="s">
        <v>1750</v>
      </c>
      <c r="M2924" t="s">
        <v>1751</v>
      </c>
      <c r="N2924" t="s">
        <v>85</v>
      </c>
      <c r="O2924" t="s">
        <v>85</v>
      </c>
      <c r="P2924">
        <v>112000</v>
      </c>
      <c r="Q2924" t="s">
        <v>6957</v>
      </c>
      <c r="R2924" t="s">
        <v>75</v>
      </c>
      <c r="S2924" t="s">
        <v>155</v>
      </c>
      <c r="T2924" t="s">
        <v>201</v>
      </c>
      <c r="U2924" t="s">
        <v>202</v>
      </c>
      <c r="V2924" t="s">
        <v>202</v>
      </c>
      <c r="W2924" t="s">
        <v>10730</v>
      </c>
      <c r="X2924" t="s">
        <v>85</v>
      </c>
    </row>
    <row r="2925" spans="1:24">
      <c r="A2925" t="s">
        <v>9</v>
      </c>
      <c r="B2925" t="s">
        <v>14</v>
      </c>
      <c r="C2925" t="s">
        <v>14</v>
      </c>
      <c r="D2925" t="s">
        <v>117</v>
      </c>
      <c r="E2925" t="s">
        <v>4382</v>
      </c>
      <c r="F2925" s="54">
        <v>41627</v>
      </c>
      <c r="G2925" t="s">
        <v>125</v>
      </c>
      <c r="I2925" t="s">
        <v>6926</v>
      </c>
      <c r="J2925" t="s">
        <v>132</v>
      </c>
      <c r="K2925" t="s">
        <v>6927</v>
      </c>
      <c r="L2925" t="s">
        <v>6928</v>
      </c>
      <c r="M2925" t="s">
        <v>6929</v>
      </c>
      <c r="N2925" t="s">
        <v>85</v>
      </c>
      <c r="O2925" t="s">
        <v>85</v>
      </c>
      <c r="P2925">
        <v>113750</v>
      </c>
      <c r="Q2925" t="s">
        <v>6930</v>
      </c>
      <c r="R2925" t="s">
        <v>75</v>
      </c>
      <c r="S2925" t="s">
        <v>170</v>
      </c>
      <c r="T2925" t="s">
        <v>187</v>
      </c>
      <c r="U2925" t="s">
        <v>157</v>
      </c>
      <c r="V2925" t="s">
        <v>157</v>
      </c>
      <c r="W2925" t="s">
        <v>10730</v>
      </c>
      <c r="X2925" t="s">
        <v>85</v>
      </c>
    </row>
    <row r="2926" spans="1:24">
      <c r="A2926" t="s">
        <v>9</v>
      </c>
      <c r="B2926" t="s">
        <v>14</v>
      </c>
      <c r="C2926" t="s">
        <v>14</v>
      </c>
      <c r="D2926" t="s">
        <v>117</v>
      </c>
      <c r="E2926" t="s">
        <v>4382</v>
      </c>
      <c r="F2926" s="54">
        <v>41627</v>
      </c>
      <c r="G2926" t="s">
        <v>5650</v>
      </c>
      <c r="I2926" t="s">
        <v>6944</v>
      </c>
      <c r="J2926" t="s">
        <v>132</v>
      </c>
      <c r="K2926" t="s">
        <v>6945</v>
      </c>
      <c r="L2926" t="s">
        <v>6946</v>
      </c>
      <c r="M2926" t="s">
        <v>6947</v>
      </c>
      <c r="N2926" t="s">
        <v>85</v>
      </c>
      <c r="O2926" t="s">
        <v>199</v>
      </c>
      <c r="P2926">
        <v>237000</v>
      </c>
      <c r="Q2926" t="s">
        <v>6948</v>
      </c>
      <c r="R2926" t="s">
        <v>75</v>
      </c>
      <c r="S2926" t="s">
        <v>155</v>
      </c>
      <c r="T2926" t="s">
        <v>201</v>
      </c>
      <c r="U2926" t="s">
        <v>202</v>
      </c>
      <c r="V2926" t="s">
        <v>202</v>
      </c>
      <c r="W2926" t="s">
        <v>10731</v>
      </c>
      <c r="X2926" t="s">
        <v>10739</v>
      </c>
    </row>
    <row r="2927" spans="1:24">
      <c r="A2927" t="s">
        <v>5</v>
      </c>
      <c r="B2927" t="s">
        <v>16</v>
      </c>
      <c r="C2927" t="s">
        <v>866</v>
      </c>
      <c r="D2927" t="s">
        <v>117</v>
      </c>
      <c r="E2927" t="s">
        <v>4382</v>
      </c>
      <c r="F2927" s="54">
        <v>41628</v>
      </c>
      <c r="G2927" t="s">
        <v>72</v>
      </c>
      <c r="I2927" t="s">
        <v>6958</v>
      </c>
      <c r="J2927" t="s">
        <v>74</v>
      </c>
      <c r="K2927" t="s">
        <v>6959</v>
      </c>
      <c r="L2927" t="s">
        <v>6960</v>
      </c>
      <c r="M2927" t="s">
        <v>6961</v>
      </c>
      <c r="N2927" t="s">
        <v>85</v>
      </c>
      <c r="O2927" t="s">
        <v>85</v>
      </c>
      <c r="P2927">
        <v>991.9203</v>
      </c>
      <c r="Q2927" t="s">
        <v>6962</v>
      </c>
      <c r="R2927" t="s">
        <v>75</v>
      </c>
      <c r="W2927" t="s">
        <v>10729</v>
      </c>
      <c r="X2927" t="s">
        <v>85</v>
      </c>
    </row>
    <row r="2928" spans="1:24">
      <c r="A2928" t="s">
        <v>9</v>
      </c>
      <c r="B2928" t="s">
        <v>14</v>
      </c>
      <c r="C2928" t="s">
        <v>14</v>
      </c>
      <c r="D2928" t="s">
        <v>117</v>
      </c>
      <c r="E2928" t="s">
        <v>4382</v>
      </c>
      <c r="F2928" s="54">
        <v>41628</v>
      </c>
      <c r="G2928" t="s">
        <v>72</v>
      </c>
      <c r="I2928" t="s">
        <v>6963</v>
      </c>
      <c r="J2928" t="s">
        <v>132</v>
      </c>
      <c r="K2928" t="s">
        <v>6964</v>
      </c>
      <c r="L2928" t="s">
        <v>433</v>
      </c>
      <c r="M2928" t="s">
        <v>434</v>
      </c>
      <c r="N2928" t="s">
        <v>85</v>
      </c>
      <c r="O2928" t="s">
        <v>85</v>
      </c>
      <c r="P2928">
        <v>324.33</v>
      </c>
      <c r="Q2928" t="s">
        <v>6965</v>
      </c>
      <c r="R2928" t="s">
        <v>75</v>
      </c>
      <c r="S2928" t="s">
        <v>170</v>
      </c>
      <c r="T2928" t="s">
        <v>436</v>
      </c>
      <c r="U2928" t="s">
        <v>157</v>
      </c>
      <c r="V2928" t="s">
        <v>157</v>
      </c>
      <c r="W2928" t="s">
        <v>10729</v>
      </c>
      <c r="X2928" t="s">
        <v>85</v>
      </c>
    </row>
    <row r="2929" spans="1:24">
      <c r="A2929" t="s">
        <v>3</v>
      </c>
      <c r="B2929" t="s">
        <v>113</v>
      </c>
      <c r="C2929" t="s">
        <v>498</v>
      </c>
      <c r="D2929" t="s">
        <v>117</v>
      </c>
      <c r="E2929" t="s">
        <v>4382</v>
      </c>
      <c r="F2929" s="54">
        <v>41628</v>
      </c>
      <c r="G2929" t="s">
        <v>119</v>
      </c>
      <c r="I2929" t="s">
        <v>6966</v>
      </c>
      <c r="J2929" t="s">
        <v>73</v>
      </c>
      <c r="K2929" t="s">
        <v>6967</v>
      </c>
      <c r="L2929" t="s">
        <v>75</v>
      </c>
      <c r="M2929" t="s">
        <v>122</v>
      </c>
      <c r="N2929" t="s">
        <v>85</v>
      </c>
      <c r="O2929" t="s">
        <v>85</v>
      </c>
      <c r="P2929">
        <v>21962.150900000001</v>
      </c>
      <c r="Q2929" t="s">
        <v>6968</v>
      </c>
      <c r="R2929" t="s">
        <v>75</v>
      </c>
      <c r="W2929" t="s">
        <v>10729</v>
      </c>
      <c r="X2929" t="s">
        <v>10737</v>
      </c>
    </row>
    <row r="2930" spans="1:24">
      <c r="A2930" t="s">
        <v>3</v>
      </c>
      <c r="B2930" t="s">
        <v>113</v>
      </c>
      <c r="C2930" t="s">
        <v>498</v>
      </c>
      <c r="D2930" t="s">
        <v>117</v>
      </c>
      <c r="E2930" t="s">
        <v>4382</v>
      </c>
      <c r="F2930" s="54">
        <v>41628</v>
      </c>
      <c r="G2930" t="s">
        <v>119</v>
      </c>
      <c r="I2930" t="s">
        <v>6969</v>
      </c>
      <c r="J2930" t="s">
        <v>73</v>
      </c>
      <c r="K2930" t="s">
        <v>6970</v>
      </c>
      <c r="L2930" t="s">
        <v>4577</v>
      </c>
      <c r="M2930" t="s">
        <v>4578</v>
      </c>
      <c r="N2930" t="s">
        <v>85</v>
      </c>
      <c r="O2930" t="s">
        <v>85</v>
      </c>
      <c r="P2930">
        <v>31164.2821</v>
      </c>
      <c r="Q2930" t="s">
        <v>6971</v>
      </c>
      <c r="R2930" t="s">
        <v>75</v>
      </c>
      <c r="W2930" t="s">
        <v>10729</v>
      </c>
      <c r="X2930" t="s">
        <v>85</v>
      </c>
    </row>
    <row r="2931" spans="1:24">
      <c r="A2931" t="s">
        <v>3</v>
      </c>
      <c r="B2931" t="s">
        <v>115</v>
      </c>
      <c r="C2931" t="s">
        <v>734</v>
      </c>
      <c r="D2931" t="s">
        <v>117</v>
      </c>
      <c r="E2931" t="s">
        <v>4382</v>
      </c>
      <c r="F2931" s="54">
        <v>41628</v>
      </c>
      <c r="G2931" t="s">
        <v>72</v>
      </c>
      <c r="I2931" t="s">
        <v>6972</v>
      </c>
      <c r="J2931" t="s">
        <v>73</v>
      </c>
      <c r="K2931" t="s">
        <v>6973</v>
      </c>
      <c r="L2931" t="s">
        <v>6974</v>
      </c>
      <c r="M2931" t="s">
        <v>6975</v>
      </c>
      <c r="N2931" t="s">
        <v>85</v>
      </c>
      <c r="O2931" t="s">
        <v>85</v>
      </c>
      <c r="P2931">
        <v>32044.508099999999</v>
      </c>
      <c r="Q2931" t="s">
        <v>6976</v>
      </c>
      <c r="R2931" t="s">
        <v>75</v>
      </c>
      <c r="W2931" t="s">
        <v>10729</v>
      </c>
      <c r="X2931" t="s">
        <v>85</v>
      </c>
    </row>
    <row r="2932" spans="1:24">
      <c r="A2932" t="s">
        <v>3</v>
      </c>
      <c r="B2932" t="s">
        <v>115</v>
      </c>
      <c r="C2932" t="s">
        <v>734</v>
      </c>
      <c r="D2932" t="s">
        <v>117</v>
      </c>
      <c r="E2932" t="s">
        <v>4382</v>
      </c>
      <c r="F2932" s="54">
        <v>41628</v>
      </c>
      <c r="G2932" t="s">
        <v>125</v>
      </c>
      <c r="I2932" t="s">
        <v>6972</v>
      </c>
      <c r="J2932" t="s">
        <v>73</v>
      </c>
      <c r="K2932" t="s">
        <v>6973</v>
      </c>
      <c r="L2932" t="s">
        <v>6974</v>
      </c>
      <c r="M2932" t="s">
        <v>6975</v>
      </c>
      <c r="N2932" t="s">
        <v>85</v>
      </c>
      <c r="O2932" t="s">
        <v>85</v>
      </c>
      <c r="P2932">
        <v>5151.7943999999998</v>
      </c>
      <c r="Q2932" t="s">
        <v>6976</v>
      </c>
      <c r="R2932" t="s">
        <v>75</v>
      </c>
      <c r="W2932" t="s">
        <v>10729</v>
      </c>
      <c r="X2932" t="s">
        <v>85</v>
      </c>
    </row>
    <row r="2933" spans="1:24">
      <c r="A2933" t="s">
        <v>3</v>
      </c>
      <c r="B2933" t="s">
        <v>8</v>
      </c>
      <c r="C2933" t="s">
        <v>6977</v>
      </c>
      <c r="D2933" t="s">
        <v>117</v>
      </c>
      <c r="E2933" t="s">
        <v>4382</v>
      </c>
      <c r="F2933" s="54">
        <v>41628</v>
      </c>
      <c r="G2933" t="s">
        <v>72</v>
      </c>
      <c r="I2933" t="s">
        <v>6978</v>
      </c>
      <c r="J2933" t="s">
        <v>73</v>
      </c>
      <c r="K2933" t="s">
        <v>6979</v>
      </c>
      <c r="L2933" t="s">
        <v>238</v>
      </c>
      <c r="M2933" t="s">
        <v>76</v>
      </c>
      <c r="N2933" t="s">
        <v>85</v>
      </c>
      <c r="O2933" t="s">
        <v>85</v>
      </c>
      <c r="P2933">
        <v>16407.1371</v>
      </c>
      <c r="Q2933" t="s">
        <v>6980</v>
      </c>
      <c r="R2933" t="s">
        <v>75</v>
      </c>
      <c r="W2933" t="s">
        <v>10729</v>
      </c>
      <c r="X2933" t="s">
        <v>10737</v>
      </c>
    </row>
    <row r="2934" spans="1:24">
      <c r="A2934" t="s">
        <v>3</v>
      </c>
      <c r="B2934" t="s">
        <v>115</v>
      </c>
      <c r="C2934" t="s">
        <v>734</v>
      </c>
      <c r="D2934" t="s">
        <v>117</v>
      </c>
      <c r="E2934" t="s">
        <v>4382</v>
      </c>
      <c r="F2934" s="54">
        <v>41628</v>
      </c>
      <c r="G2934" t="s">
        <v>290</v>
      </c>
      <c r="I2934" t="s">
        <v>6972</v>
      </c>
      <c r="J2934" t="s">
        <v>73</v>
      </c>
      <c r="K2934" t="s">
        <v>6973</v>
      </c>
      <c r="L2934" t="s">
        <v>6974</v>
      </c>
      <c r="M2934" t="s">
        <v>6975</v>
      </c>
      <c r="N2934" t="s">
        <v>85</v>
      </c>
      <c r="O2934" t="s">
        <v>85</v>
      </c>
      <c r="P2934">
        <v>43612.4251</v>
      </c>
      <c r="Q2934" t="s">
        <v>6976</v>
      </c>
      <c r="R2934" t="s">
        <v>75</v>
      </c>
      <c r="W2934" t="s">
        <v>10729</v>
      </c>
      <c r="X2934" t="s">
        <v>85</v>
      </c>
    </row>
    <row r="2935" spans="1:24">
      <c r="A2935" t="s">
        <v>3</v>
      </c>
      <c r="B2935" t="s">
        <v>112</v>
      </c>
      <c r="C2935" t="s">
        <v>883</v>
      </c>
      <c r="D2935" t="s">
        <v>117</v>
      </c>
      <c r="E2935" t="s">
        <v>4382</v>
      </c>
      <c r="F2935" s="54">
        <v>41628</v>
      </c>
      <c r="G2935" t="s">
        <v>290</v>
      </c>
      <c r="I2935" t="s">
        <v>6981</v>
      </c>
      <c r="J2935" t="s">
        <v>73</v>
      </c>
      <c r="K2935" t="s">
        <v>6982</v>
      </c>
      <c r="L2935" t="s">
        <v>6983</v>
      </c>
      <c r="M2935" t="s">
        <v>6984</v>
      </c>
      <c r="N2935" t="s">
        <v>85</v>
      </c>
      <c r="O2935" t="s">
        <v>85</v>
      </c>
      <c r="P2935">
        <v>78490.969100000002</v>
      </c>
      <c r="Q2935" t="s">
        <v>6985</v>
      </c>
      <c r="R2935" t="s">
        <v>75</v>
      </c>
      <c r="W2935" t="s">
        <v>10729</v>
      </c>
      <c r="X2935" t="s">
        <v>85</v>
      </c>
    </row>
    <row r="2936" spans="1:24">
      <c r="A2936" t="s">
        <v>3</v>
      </c>
      <c r="B2936" t="s">
        <v>112</v>
      </c>
      <c r="C2936" t="s">
        <v>883</v>
      </c>
      <c r="D2936" t="s">
        <v>117</v>
      </c>
      <c r="E2936" t="s">
        <v>4382</v>
      </c>
      <c r="F2936" s="54">
        <v>41628</v>
      </c>
      <c r="G2936" t="s">
        <v>72</v>
      </c>
      <c r="I2936" t="s">
        <v>6986</v>
      </c>
      <c r="J2936" t="s">
        <v>73</v>
      </c>
      <c r="K2936" t="s">
        <v>6987</v>
      </c>
      <c r="L2936" t="s">
        <v>6988</v>
      </c>
      <c r="M2936" t="s">
        <v>6989</v>
      </c>
      <c r="N2936" t="s">
        <v>85</v>
      </c>
      <c r="O2936" t="s">
        <v>85</v>
      </c>
      <c r="P2936">
        <v>21119.603500000001</v>
      </c>
      <c r="Q2936" t="s">
        <v>6990</v>
      </c>
      <c r="R2936" t="s">
        <v>75</v>
      </c>
      <c r="W2936" t="s">
        <v>10729</v>
      </c>
      <c r="X2936" t="s">
        <v>85</v>
      </c>
    </row>
    <row r="2937" spans="1:24">
      <c r="A2937" t="s">
        <v>3</v>
      </c>
      <c r="B2937" t="s">
        <v>112</v>
      </c>
      <c r="C2937" t="s">
        <v>883</v>
      </c>
      <c r="D2937" t="s">
        <v>117</v>
      </c>
      <c r="E2937" t="s">
        <v>4382</v>
      </c>
      <c r="F2937" s="54">
        <v>41628</v>
      </c>
      <c r="G2937" t="s">
        <v>290</v>
      </c>
      <c r="H2937" t="s">
        <v>3320</v>
      </c>
      <c r="I2937" t="s">
        <v>6991</v>
      </c>
      <c r="J2937" t="s">
        <v>73</v>
      </c>
      <c r="K2937" t="s">
        <v>6992</v>
      </c>
      <c r="L2937" t="s">
        <v>5024</v>
      </c>
      <c r="M2937" t="s">
        <v>5025</v>
      </c>
      <c r="N2937" t="s">
        <v>213</v>
      </c>
      <c r="O2937" t="s">
        <v>85</v>
      </c>
      <c r="P2937">
        <v>226004.95600000001</v>
      </c>
      <c r="Q2937" t="s">
        <v>6993</v>
      </c>
      <c r="R2937" t="s">
        <v>75</v>
      </c>
      <c r="W2937" t="s">
        <v>10730</v>
      </c>
      <c r="X2937" t="s">
        <v>85</v>
      </c>
    </row>
    <row r="2938" spans="1:24">
      <c r="A2938" t="s">
        <v>3</v>
      </c>
      <c r="B2938" t="s">
        <v>112</v>
      </c>
      <c r="C2938" t="s">
        <v>883</v>
      </c>
      <c r="D2938" t="s">
        <v>117</v>
      </c>
      <c r="E2938" t="s">
        <v>4382</v>
      </c>
      <c r="F2938" s="54">
        <v>41628</v>
      </c>
      <c r="G2938" t="s">
        <v>290</v>
      </c>
      <c r="H2938" t="s">
        <v>3320</v>
      </c>
      <c r="I2938" t="s">
        <v>6994</v>
      </c>
      <c r="J2938" t="s">
        <v>73</v>
      </c>
      <c r="K2938" t="s">
        <v>6995</v>
      </c>
      <c r="L2938" t="s">
        <v>5024</v>
      </c>
      <c r="M2938" t="s">
        <v>5025</v>
      </c>
      <c r="N2938" t="s">
        <v>213</v>
      </c>
      <c r="O2938" t="s">
        <v>85</v>
      </c>
      <c r="P2938">
        <v>24279.2952</v>
      </c>
      <c r="Q2938" t="s">
        <v>6996</v>
      </c>
      <c r="R2938" t="s">
        <v>75</v>
      </c>
      <c r="W2938" t="s">
        <v>10729</v>
      </c>
      <c r="X2938" t="s">
        <v>85</v>
      </c>
    </row>
    <row r="2939" spans="1:24">
      <c r="A2939" t="s">
        <v>9</v>
      </c>
      <c r="B2939" t="s">
        <v>14</v>
      </c>
      <c r="C2939" t="s">
        <v>14</v>
      </c>
      <c r="D2939" t="s">
        <v>117</v>
      </c>
      <c r="E2939" t="s">
        <v>4382</v>
      </c>
      <c r="F2939" s="54">
        <v>41628</v>
      </c>
      <c r="G2939" t="s">
        <v>125</v>
      </c>
      <c r="H2939" t="s">
        <v>208</v>
      </c>
      <c r="I2939" t="s">
        <v>6997</v>
      </c>
      <c r="J2939" t="s">
        <v>132</v>
      </c>
      <c r="K2939" t="s">
        <v>6998</v>
      </c>
      <c r="L2939" t="s">
        <v>211</v>
      </c>
      <c r="M2939" t="s">
        <v>212</v>
      </c>
      <c r="N2939" t="s">
        <v>85</v>
      </c>
      <c r="O2939" t="s">
        <v>213</v>
      </c>
      <c r="P2939">
        <v>935.85</v>
      </c>
      <c r="Q2939" t="s">
        <v>6999</v>
      </c>
      <c r="R2939" t="s">
        <v>75</v>
      </c>
      <c r="S2939" t="s">
        <v>215</v>
      </c>
      <c r="T2939" t="s">
        <v>216</v>
      </c>
      <c r="U2939" t="s">
        <v>179</v>
      </c>
      <c r="V2939" t="s">
        <v>179</v>
      </c>
      <c r="W2939" t="s">
        <v>10729</v>
      </c>
      <c r="X2939" t="s">
        <v>10739</v>
      </c>
    </row>
    <row r="2940" spans="1:24">
      <c r="A2940" t="s">
        <v>9</v>
      </c>
      <c r="B2940" t="s">
        <v>14</v>
      </c>
      <c r="C2940" t="s">
        <v>14</v>
      </c>
      <c r="D2940" t="s">
        <v>117</v>
      </c>
      <c r="E2940" t="s">
        <v>4382</v>
      </c>
      <c r="F2940" s="54">
        <v>41628</v>
      </c>
      <c r="G2940" t="s">
        <v>125</v>
      </c>
      <c r="H2940" t="s">
        <v>208</v>
      </c>
      <c r="I2940" t="s">
        <v>7000</v>
      </c>
      <c r="J2940" t="s">
        <v>132</v>
      </c>
      <c r="K2940" t="s">
        <v>7001</v>
      </c>
      <c r="L2940" t="s">
        <v>211</v>
      </c>
      <c r="M2940" t="s">
        <v>212</v>
      </c>
      <c r="N2940" t="s">
        <v>85</v>
      </c>
      <c r="O2940" t="s">
        <v>213</v>
      </c>
      <c r="P2940">
        <v>311.95</v>
      </c>
      <c r="Q2940" t="s">
        <v>7002</v>
      </c>
      <c r="R2940" t="s">
        <v>75</v>
      </c>
      <c r="S2940" t="s">
        <v>215</v>
      </c>
      <c r="T2940" t="s">
        <v>216</v>
      </c>
      <c r="U2940" t="s">
        <v>179</v>
      </c>
      <c r="V2940" t="s">
        <v>179</v>
      </c>
      <c r="W2940" t="s">
        <v>10729</v>
      </c>
      <c r="X2940" t="s">
        <v>10739</v>
      </c>
    </row>
    <row r="2941" spans="1:24">
      <c r="A2941" t="s">
        <v>9</v>
      </c>
      <c r="B2941" t="s">
        <v>14</v>
      </c>
      <c r="C2941" t="s">
        <v>14</v>
      </c>
      <c r="D2941" t="s">
        <v>117</v>
      </c>
      <c r="E2941" t="s">
        <v>4382</v>
      </c>
      <c r="F2941" s="54">
        <v>41628</v>
      </c>
      <c r="G2941" t="s">
        <v>125</v>
      </c>
      <c r="H2941" t="s">
        <v>194</v>
      </c>
      <c r="I2941" t="s">
        <v>7003</v>
      </c>
      <c r="J2941" t="s">
        <v>132</v>
      </c>
      <c r="K2941" t="s">
        <v>7004</v>
      </c>
      <c r="L2941" t="s">
        <v>7005</v>
      </c>
      <c r="M2941" t="s">
        <v>7006</v>
      </c>
      <c r="N2941" t="s">
        <v>85</v>
      </c>
      <c r="O2941" t="s">
        <v>85</v>
      </c>
      <c r="P2941">
        <v>8000</v>
      </c>
      <c r="Q2941" t="s">
        <v>7007</v>
      </c>
      <c r="R2941" t="s">
        <v>75</v>
      </c>
      <c r="S2941" t="s">
        <v>170</v>
      </c>
      <c r="T2941" t="s">
        <v>436</v>
      </c>
      <c r="U2941" t="s">
        <v>202</v>
      </c>
      <c r="V2941" t="s">
        <v>202</v>
      </c>
      <c r="W2941" t="s">
        <v>10729</v>
      </c>
      <c r="X2941" t="s">
        <v>85</v>
      </c>
    </row>
    <row r="2942" spans="1:24">
      <c r="A2942" t="s">
        <v>9</v>
      </c>
      <c r="B2942" t="s">
        <v>14</v>
      </c>
      <c r="C2942" t="s">
        <v>14</v>
      </c>
      <c r="D2942" t="s">
        <v>117</v>
      </c>
      <c r="E2942" t="s">
        <v>4382</v>
      </c>
      <c r="F2942" s="54">
        <v>41628</v>
      </c>
      <c r="G2942" t="s">
        <v>125</v>
      </c>
      <c r="H2942" t="s">
        <v>208</v>
      </c>
      <c r="I2942" t="s">
        <v>7008</v>
      </c>
      <c r="J2942" t="s">
        <v>132</v>
      </c>
      <c r="K2942" t="s">
        <v>7009</v>
      </c>
      <c r="L2942" t="s">
        <v>211</v>
      </c>
      <c r="M2942" t="s">
        <v>212</v>
      </c>
      <c r="N2942" t="s">
        <v>85</v>
      </c>
      <c r="O2942" t="s">
        <v>213</v>
      </c>
      <c r="P2942">
        <v>1247.8</v>
      </c>
      <c r="Q2942" t="s">
        <v>7010</v>
      </c>
      <c r="R2942" t="s">
        <v>75</v>
      </c>
      <c r="S2942" t="s">
        <v>215</v>
      </c>
      <c r="T2942" t="s">
        <v>216</v>
      </c>
      <c r="U2942" t="s">
        <v>179</v>
      </c>
      <c r="V2942" t="s">
        <v>179</v>
      </c>
      <c r="W2942" t="s">
        <v>10729</v>
      </c>
      <c r="X2942" t="s">
        <v>10739</v>
      </c>
    </row>
    <row r="2943" spans="1:24">
      <c r="A2943" t="s">
        <v>9</v>
      </c>
      <c r="B2943" t="s">
        <v>14</v>
      </c>
      <c r="C2943" t="s">
        <v>14</v>
      </c>
      <c r="D2943" t="s">
        <v>117</v>
      </c>
      <c r="E2943" t="s">
        <v>4382</v>
      </c>
      <c r="F2943" s="54">
        <v>41628</v>
      </c>
      <c r="G2943" t="s">
        <v>125</v>
      </c>
      <c r="H2943" t="s">
        <v>208</v>
      </c>
      <c r="I2943" t="s">
        <v>7011</v>
      </c>
      <c r="J2943" t="s">
        <v>132</v>
      </c>
      <c r="K2943" t="s">
        <v>7012</v>
      </c>
      <c r="L2943" t="s">
        <v>211</v>
      </c>
      <c r="M2943" t="s">
        <v>212</v>
      </c>
      <c r="N2943" t="s">
        <v>85</v>
      </c>
      <c r="O2943" t="s">
        <v>213</v>
      </c>
      <c r="P2943">
        <v>2183.65</v>
      </c>
      <c r="Q2943" t="s">
        <v>7013</v>
      </c>
      <c r="R2943" t="s">
        <v>75</v>
      </c>
      <c r="S2943" t="s">
        <v>215</v>
      </c>
      <c r="T2943" t="s">
        <v>216</v>
      </c>
      <c r="U2943" t="s">
        <v>179</v>
      </c>
      <c r="V2943" t="s">
        <v>179</v>
      </c>
      <c r="W2943" t="s">
        <v>10729</v>
      </c>
      <c r="X2943" t="s">
        <v>10739</v>
      </c>
    </row>
    <row r="2944" spans="1:24">
      <c r="A2944" t="s">
        <v>9</v>
      </c>
      <c r="B2944" t="s">
        <v>14</v>
      </c>
      <c r="C2944" t="s">
        <v>14</v>
      </c>
      <c r="D2944" t="s">
        <v>117</v>
      </c>
      <c r="E2944" t="s">
        <v>4382</v>
      </c>
      <c r="F2944" s="54">
        <v>41628</v>
      </c>
      <c r="G2944" t="s">
        <v>125</v>
      </c>
      <c r="H2944" t="s">
        <v>208</v>
      </c>
      <c r="I2944" t="s">
        <v>7014</v>
      </c>
      <c r="J2944" t="s">
        <v>132</v>
      </c>
      <c r="K2944" t="s">
        <v>7015</v>
      </c>
      <c r="L2944" t="s">
        <v>211</v>
      </c>
      <c r="M2944" t="s">
        <v>212</v>
      </c>
      <c r="N2944" t="s">
        <v>85</v>
      </c>
      <c r="O2944" t="s">
        <v>213</v>
      </c>
      <c r="P2944">
        <v>2183.65</v>
      </c>
      <c r="Q2944" t="s">
        <v>7016</v>
      </c>
      <c r="R2944" t="s">
        <v>75</v>
      </c>
      <c r="S2944" t="s">
        <v>215</v>
      </c>
      <c r="T2944" t="s">
        <v>216</v>
      </c>
      <c r="U2944" t="s">
        <v>179</v>
      </c>
      <c r="V2944" t="s">
        <v>179</v>
      </c>
      <c r="W2944" t="s">
        <v>10729</v>
      </c>
      <c r="X2944" t="s">
        <v>10739</v>
      </c>
    </row>
    <row r="2945" spans="1:24">
      <c r="A2945" t="s">
        <v>9</v>
      </c>
      <c r="B2945" t="s">
        <v>14</v>
      </c>
      <c r="C2945" t="s">
        <v>14</v>
      </c>
      <c r="D2945" t="s">
        <v>117</v>
      </c>
      <c r="E2945" t="s">
        <v>4382</v>
      </c>
      <c r="F2945" s="54">
        <v>41628</v>
      </c>
      <c r="G2945" t="s">
        <v>119</v>
      </c>
      <c r="I2945" t="s">
        <v>7017</v>
      </c>
      <c r="J2945" t="s">
        <v>132</v>
      </c>
      <c r="K2945" t="s">
        <v>7018</v>
      </c>
      <c r="L2945" t="s">
        <v>7019</v>
      </c>
      <c r="M2945" t="s">
        <v>7020</v>
      </c>
      <c r="N2945" t="s">
        <v>85</v>
      </c>
      <c r="O2945" t="s">
        <v>85</v>
      </c>
      <c r="P2945">
        <v>19200</v>
      </c>
      <c r="Q2945" t="s">
        <v>7021</v>
      </c>
      <c r="R2945" t="s">
        <v>75</v>
      </c>
      <c r="S2945" t="s">
        <v>170</v>
      </c>
      <c r="T2945" t="s">
        <v>178</v>
      </c>
      <c r="U2945" t="s">
        <v>321</v>
      </c>
      <c r="V2945" t="s">
        <v>321</v>
      </c>
      <c r="W2945" t="s">
        <v>10729</v>
      </c>
      <c r="X2945" t="s">
        <v>85</v>
      </c>
    </row>
    <row r="2946" spans="1:24">
      <c r="A2946" t="s">
        <v>9</v>
      </c>
      <c r="B2946" t="s">
        <v>14</v>
      </c>
      <c r="C2946" t="s">
        <v>14</v>
      </c>
      <c r="D2946" t="s">
        <v>117</v>
      </c>
      <c r="E2946" t="s">
        <v>4382</v>
      </c>
      <c r="F2946" s="54">
        <v>41628</v>
      </c>
      <c r="G2946" t="s">
        <v>119</v>
      </c>
      <c r="I2946" t="s">
        <v>7022</v>
      </c>
      <c r="J2946" t="s">
        <v>132</v>
      </c>
      <c r="K2946" t="s">
        <v>7023</v>
      </c>
      <c r="L2946" t="s">
        <v>7024</v>
      </c>
      <c r="M2946" t="s">
        <v>7025</v>
      </c>
      <c r="N2946" t="s">
        <v>85</v>
      </c>
      <c r="O2946" t="s">
        <v>85</v>
      </c>
      <c r="P2946">
        <v>95040</v>
      </c>
      <c r="Q2946" t="s">
        <v>7026</v>
      </c>
      <c r="R2946" t="s">
        <v>75</v>
      </c>
      <c r="S2946" t="s">
        <v>170</v>
      </c>
      <c r="T2946" t="s">
        <v>178</v>
      </c>
      <c r="U2946" t="s">
        <v>321</v>
      </c>
      <c r="V2946" t="s">
        <v>321</v>
      </c>
      <c r="W2946" t="s">
        <v>10729</v>
      </c>
      <c r="X2946" t="s">
        <v>85</v>
      </c>
    </row>
    <row r="2947" spans="1:24">
      <c r="A2947" t="s">
        <v>9</v>
      </c>
      <c r="B2947" t="s">
        <v>14</v>
      </c>
      <c r="C2947" t="s">
        <v>14</v>
      </c>
      <c r="D2947" t="s">
        <v>117</v>
      </c>
      <c r="E2947" t="s">
        <v>4382</v>
      </c>
      <c r="F2947" s="54">
        <v>41628</v>
      </c>
      <c r="G2947" t="s">
        <v>119</v>
      </c>
      <c r="I2947" t="s">
        <v>7027</v>
      </c>
      <c r="J2947" t="s">
        <v>132</v>
      </c>
      <c r="K2947" t="s">
        <v>7028</v>
      </c>
      <c r="L2947" t="s">
        <v>238</v>
      </c>
      <c r="M2947" t="s">
        <v>76</v>
      </c>
      <c r="N2947" t="s">
        <v>85</v>
      </c>
      <c r="O2947" t="s">
        <v>85</v>
      </c>
      <c r="P2947">
        <v>8800</v>
      </c>
      <c r="Q2947" t="s">
        <v>7029</v>
      </c>
      <c r="R2947" t="s">
        <v>75</v>
      </c>
      <c r="W2947" t="s">
        <v>10729</v>
      </c>
      <c r="X2947" t="s">
        <v>10737</v>
      </c>
    </row>
    <row r="2948" spans="1:24">
      <c r="A2948" t="s">
        <v>9</v>
      </c>
      <c r="B2948" t="s">
        <v>14</v>
      </c>
      <c r="C2948" t="s">
        <v>14</v>
      </c>
      <c r="D2948" t="s">
        <v>117</v>
      </c>
      <c r="E2948" t="s">
        <v>4382</v>
      </c>
      <c r="F2948" s="54">
        <v>41628</v>
      </c>
      <c r="G2948" t="s">
        <v>119</v>
      </c>
      <c r="I2948" t="s">
        <v>7030</v>
      </c>
      <c r="J2948" t="s">
        <v>132</v>
      </c>
      <c r="K2948" t="s">
        <v>6784</v>
      </c>
      <c r="L2948" t="s">
        <v>75</v>
      </c>
      <c r="M2948" t="s">
        <v>122</v>
      </c>
      <c r="N2948" t="s">
        <v>85</v>
      </c>
      <c r="O2948" t="s">
        <v>85</v>
      </c>
      <c r="P2948">
        <v>-4147.2</v>
      </c>
      <c r="Q2948" t="s">
        <v>6785</v>
      </c>
      <c r="R2948" t="s">
        <v>75</v>
      </c>
      <c r="W2948" t="s">
        <v>10729</v>
      </c>
      <c r="X2948" t="s">
        <v>10737</v>
      </c>
    </row>
    <row r="2949" spans="1:24">
      <c r="A2949" t="s">
        <v>9</v>
      </c>
      <c r="B2949" t="s">
        <v>14</v>
      </c>
      <c r="C2949" t="s">
        <v>14</v>
      </c>
      <c r="D2949" t="s">
        <v>117</v>
      </c>
      <c r="E2949" t="s">
        <v>4382</v>
      </c>
      <c r="F2949" s="54">
        <v>41628</v>
      </c>
      <c r="G2949" t="s">
        <v>72</v>
      </c>
      <c r="H2949" t="s">
        <v>208</v>
      </c>
      <c r="I2949" t="s">
        <v>7000</v>
      </c>
      <c r="J2949" t="s">
        <v>132</v>
      </c>
      <c r="K2949" t="s">
        <v>7001</v>
      </c>
      <c r="L2949" t="s">
        <v>211</v>
      </c>
      <c r="M2949" t="s">
        <v>212</v>
      </c>
      <c r="N2949" t="s">
        <v>85</v>
      </c>
      <c r="O2949" t="s">
        <v>213</v>
      </c>
      <c r="P2949">
        <v>87.1</v>
      </c>
      <c r="Q2949" t="s">
        <v>7002</v>
      </c>
      <c r="R2949" t="s">
        <v>75</v>
      </c>
      <c r="S2949" t="s">
        <v>215</v>
      </c>
      <c r="T2949" t="s">
        <v>216</v>
      </c>
      <c r="U2949" t="s">
        <v>179</v>
      </c>
      <c r="V2949" t="s">
        <v>179</v>
      </c>
      <c r="W2949" t="s">
        <v>10729</v>
      </c>
      <c r="X2949" t="s">
        <v>10739</v>
      </c>
    </row>
    <row r="2950" spans="1:24">
      <c r="A2950" t="s">
        <v>9</v>
      </c>
      <c r="B2950" t="s">
        <v>14</v>
      </c>
      <c r="C2950" t="s">
        <v>14</v>
      </c>
      <c r="D2950" t="s">
        <v>117</v>
      </c>
      <c r="E2950" t="s">
        <v>4382</v>
      </c>
      <c r="F2950" s="54">
        <v>41628</v>
      </c>
      <c r="G2950" t="s">
        <v>72</v>
      </c>
      <c r="H2950" t="s">
        <v>208</v>
      </c>
      <c r="I2950" t="s">
        <v>7008</v>
      </c>
      <c r="J2950" t="s">
        <v>132</v>
      </c>
      <c r="K2950" t="s">
        <v>7009</v>
      </c>
      <c r="L2950" t="s">
        <v>211</v>
      </c>
      <c r="M2950" t="s">
        <v>212</v>
      </c>
      <c r="N2950" t="s">
        <v>85</v>
      </c>
      <c r="O2950" t="s">
        <v>213</v>
      </c>
      <c r="P2950">
        <v>348.4</v>
      </c>
      <c r="Q2950" t="s">
        <v>7010</v>
      </c>
      <c r="R2950" t="s">
        <v>75</v>
      </c>
      <c r="S2950" t="s">
        <v>215</v>
      </c>
      <c r="T2950" t="s">
        <v>216</v>
      </c>
      <c r="U2950" t="s">
        <v>179</v>
      </c>
      <c r="V2950" t="s">
        <v>179</v>
      </c>
      <c r="W2950" t="s">
        <v>10729</v>
      </c>
      <c r="X2950" t="s">
        <v>10739</v>
      </c>
    </row>
    <row r="2951" spans="1:24">
      <c r="A2951" t="s">
        <v>9</v>
      </c>
      <c r="B2951" t="s">
        <v>14</v>
      </c>
      <c r="C2951" t="s">
        <v>14</v>
      </c>
      <c r="D2951" t="s">
        <v>117</v>
      </c>
      <c r="E2951" t="s">
        <v>4382</v>
      </c>
      <c r="F2951" s="54">
        <v>41628</v>
      </c>
      <c r="G2951" t="s">
        <v>72</v>
      </c>
      <c r="I2951" t="s">
        <v>7031</v>
      </c>
      <c r="J2951" t="s">
        <v>132</v>
      </c>
      <c r="K2951" t="s">
        <v>7032</v>
      </c>
      <c r="L2951" t="s">
        <v>571</v>
      </c>
      <c r="M2951" t="s">
        <v>572</v>
      </c>
      <c r="N2951" t="s">
        <v>213</v>
      </c>
      <c r="O2951" t="s">
        <v>85</v>
      </c>
      <c r="P2951">
        <v>65.25</v>
      </c>
      <c r="Q2951" t="s">
        <v>7033</v>
      </c>
      <c r="R2951" t="s">
        <v>75</v>
      </c>
      <c r="W2951" t="s">
        <v>10729</v>
      </c>
      <c r="X2951" t="s">
        <v>85</v>
      </c>
    </row>
    <row r="2952" spans="1:24">
      <c r="A2952" t="s">
        <v>9</v>
      </c>
      <c r="B2952" t="s">
        <v>14</v>
      </c>
      <c r="C2952" t="s">
        <v>14</v>
      </c>
      <c r="D2952" t="s">
        <v>117</v>
      </c>
      <c r="E2952" t="s">
        <v>4382</v>
      </c>
      <c r="F2952" s="54">
        <v>41628</v>
      </c>
      <c r="G2952" t="s">
        <v>72</v>
      </c>
      <c r="H2952" t="s">
        <v>208</v>
      </c>
      <c r="I2952" t="s">
        <v>6997</v>
      </c>
      <c r="J2952" t="s">
        <v>132</v>
      </c>
      <c r="K2952" t="s">
        <v>6998</v>
      </c>
      <c r="L2952" t="s">
        <v>211</v>
      </c>
      <c r="M2952" t="s">
        <v>212</v>
      </c>
      <c r="N2952" t="s">
        <v>85</v>
      </c>
      <c r="O2952" t="s">
        <v>213</v>
      </c>
      <c r="P2952">
        <v>261.3</v>
      </c>
      <c r="Q2952" t="s">
        <v>6999</v>
      </c>
      <c r="R2952" t="s">
        <v>75</v>
      </c>
      <c r="S2952" t="s">
        <v>215</v>
      </c>
      <c r="T2952" t="s">
        <v>216</v>
      </c>
      <c r="U2952" t="s">
        <v>179</v>
      </c>
      <c r="V2952" t="s">
        <v>179</v>
      </c>
      <c r="W2952" t="s">
        <v>10729</v>
      </c>
      <c r="X2952" t="s">
        <v>10739</v>
      </c>
    </row>
    <row r="2953" spans="1:24">
      <c r="A2953" t="s">
        <v>9</v>
      </c>
      <c r="B2953" t="s">
        <v>14</v>
      </c>
      <c r="C2953" t="s">
        <v>14</v>
      </c>
      <c r="D2953" t="s">
        <v>117</v>
      </c>
      <c r="E2953" t="s">
        <v>4382</v>
      </c>
      <c r="F2953" s="54">
        <v>41628</v>
      </c>
      <c r="G2953" t="s">
        <v>72</v>
      </c>
      <c r="H2953" t="s">
        <v>208</v>
      </c>
      <c r="I2953" t="s">
        <v>7011</v>
      </c>
      <c r="J2953" t="s">
        <v>132</v>
      </c>
      <c r="K2953" t="s">
        <v>7012</v>
      </c>
      <c r="L2953" t="s">
        <v>211</v>
      </c>
      <c r="M2953" t="s">
        <v>212</v>
      </c>
      <c r="N2953" t="s">
        <v>85</v>
      </c>
      <c r="O2953" t="s">
        <v>213</v>
      </c>
      <c r="P2953">
        <v>871</v>
      </c>
      <c r="Q2953" t="s">
        <v>7013</v>
      </c>
      <c r="R2953" t="s">
        <v>75</v>
      </c>
      <c r="S2953" t="s">
        <v>215</v>
      </c>
      <c r="T2953" t="s">
        <v>216</v>
      </c>
      <c r="U2953" t="s">
        <v>179</v>
      </c>
      <c r="V2953" t="s">
        <v>179</v>
      </c>
      <c r="W2953" t="s">
        <v>10729</v>
      </c>
      <c r="X2953" t="s">
        <v>10739</v>
      </c>
    </row>
    <row r="2954" spans="1:24">
      <c r="A2954" t="s">
        <v>9</v>
      </c>
      <c r="B2954" t="s">
        <v>14</v>
      </c>
      <c r="C2954" t="s">
        <v>14</v>
      </c>
      <c r="D2954" t="s">
        <v>117</v>
      </c>
      <c r="E2954" t="s">
        <v>4382</v>
      </c>
      <c r="F2954" s="54">
        <v>41628</v>
      </c>
      <c r="G2954" t="s">
        <v>119</v>
      </c>
      <c r="I2954" t="s">
        <v>7034</v>
      </c>
      <c r="J2954" t="s">
        <v>132</v>
      </c>
      <c r="K2954" t="s">
        <v>7035</v>
      </c>
      <c r="L2954" t="s">
        <v>75</v>
      </c>
      <c r="M2954" t="s">
        <v>122</v>
      </c>
      <c r="N2954" t="s">
        <v>85</v>
      </c>
      <c r="O2954" t="s">
        <v>85</v>
      </c>
      <c r="P2954">
        <v>2480</v>
      </c>
      <c r="Q2954" t="s">
        <v>7036</v>
      </c>
      <c r="R2954" t="s">
        <v>75</v>
      </c>
      <c r="W2954" t="s">
        <v>10729</v>
      </c>
      <c r="X2954" t="s">
        <v>10737</v>
      </c>
    </row>
    <row r="2955" spans="1:24">
      <c r="A2955" t="s">
        <v>9</v>
      </c>
      <c r="B2955" t="s">
        <v>14</v>
      </c>
      <c r="C2955" t="s">
        <v>14</v>
      </c>
      <c r="D2955" t="s">
        <v>117</v>
      </c>
      <c r="E2955" t="s">
        <v>4382</v>
      </c>
      <c r="F2955" s="54">
        <v>41628</v>
      </c>
      <c r="G2955" t="s">
        <v>72</v>
      </c>
      <c r="H2955" t="s">
        <v>208</v>
      </c>
      <c r="I2955" t="s">
        <v>7014</v>
      </c>
      <c r="J2955" t="s">
        <v>132</v>
      </c>
      <c r="K2955" t="s">
        <v>7015</v>
      </c>
      <c r="L2955" t="s">
        <v>211</v>
      </c>
      <c r="M2955" t="s">
        <v>212</v>
      </c>
      <c r="N2955" t="s">
        <v>85</v>
      </c>
      <c r="O2955" t="s">
        <v>213</v>
      </c>
      <c r="P2955">
        <v>871</v>
      </c>
      <c r="Q2955" t="s">
        <v>7016</v>
      </c>
      <c r="R2955" t="s">
        <v>75</v>
      </c>
      <c r="S2955" t="s">
        <v>215</v>
      </c>
      <c r="T2955" t="s">
        <v>216</v>
      </c>
      <c r="U2955" t="s">
        <v>179</v>
      </c>
      <c r="V2955" t="s">
        <v>179</v>
      </c>
      <c r="W2955" t="s">
        <v>10729</v>
      </c>
      <c r="X2955" t="s">
        <v>10739</v>
      </c>
    </row>
    <row r="2956" spans="1:24">
      <c r="A2956" t="s">
        <v>9</v>
      </c>
      <c r="B2956" t="s">
        <v>14</v>
      </c>
      <c r="C2956" t="s">
        <v>14</v>
      </c>
      <c r="D2956" t="s">
        <v>117</v>
      </c>
      <c r="E2956" t="s">
        <v>4382</v>
      </c>
      <c r="F2956" s="54">
        <v>41628</v>
      </c>
      <c r="G2956" t="s">
        <v>72</v>
      </c>
      <c r="I2956" t="s">
        <v>7037</v>
      </c>
      <c r="J2956" t="s">
        <v>132</v>
      </c>
      <c r="K2956" t="s">
        <v>7038</v>
      </c>
      <c r="L2956" t="s">
        <v>6760</v>
      </c>
      <c r="M2956" t="s">
        <v>6761</v>
      </c>
      <c r="N2956" t="s">
        <v>85</v>
      </c>
      <c r="O2956" t="s">
        <v>85</v>
      </c>
      <c r="P2956">
        <v>14877</v>
      </c>
      <c r="Q2956" t="s">
        <v>7039</v>
      </c>
      <c r="R2956" t="s">
        <v>75</v>
      </c>
      <c r="S2956" t="s">
        <v>155</v>
      </c>
      <c r="T2956" t="s">
        <v>379</v>
      </c>
      <c r="U2956" t="s">
        <v>157</v>
      </c>
      <c r="V2956" t="s">
        <v>157</v>
      </c>
      <c r="W2956" t="s">
        <v>10729</v>
      </c>
      <c r="X2956" t="s">
        <v>85</v>
      </c>
    </row>
    <row r="2957" spans="1:24">
      <c r="A2957" t="s">
        <v>9</v>
      </c>
      <c r="B2957" t="s">
        <v>14</v>
      </c>
      <c r="C2957" t="s">
        <v>14</v>
      </c>
      <c r="D2957" t="s">
        <v>117</v>
      </c>
      <c r="E2957" t="s">
        <v>4382</v>
      </c>
      <c r="F2957" s="54">
        <v>41628</v>
      </c>
      <c r="G2957" t="s">
        <v>119</v>
      </c>
      <c r="I2957" t="s">
        <v>7040</v>
      </c>
      <c r="J2957" t="s">
        <v>132</v>
      </c>
      <c r="K2957" t="s">
        <v>7041</v>
      </c>
      <c r="L2957" t="s">
        <v>7042</v>
      </c>
      <c r="M2957" t="s">
        <v>7043</v>
      </c>
      <c r="N2957" t="s">
        <v>85</v>
      </c>
      <c r="O2957" t="s">
        <v>85</v>
      </c>
      <c r="P2957">
        <v>17100</v>
      </c>
      <c r="Q2957" t="s">
        <v>7044</v>
      </c>
      <c r="R2957" t="s">
        <v>75</v>
      </c>
      <c r="S2957" t="s">
        <v>170</v>
      </c>
      <c r="T2957" t="s">
        <v>178</v>
      </c>
      <c r="U2957" t="s">
        <v>157</v>
      </c>
      <c r="V2957" t="s">
        <v>157</v>
      </c>
      <c r="W2957" t="s">
        <v>10729</v>
      </c>
      <c r="X2957" t="s">
        <v>85</v>
      </c>
    </row>
    <row r="2958" spans="1:24">
      <c r="A2958" t="s">
        <v>9</v>
      </c>
      <c r="B2958" t="s">
        <v>14</v>
      </c>
      <c r="C2958" t="s">
        <v>14</v>
      </c>
      <c r="D2958" t="s">
        <v>117</v>
      </c>
      <c r="E2958" t="s">
        <v>4382</v>
      </c>
      <c r="F2958" s="54">
        <v>41628</v>
      </c>
      <c r="G2958" t="s">
        <v>119</v>
      </c>
      <c r="I2958" t="s">
        <v>7045</v>
      </c>
      <c r="J2958" t="s">
        <v>132</v>
      </c>
      <c r="K2958" t="s">
        <v>7046</v>
      </c>
      <c r="L2958" t="s">
        <v>7047</v>
      </c>
      <c r="M2958" t="s">
        <v>7048</v>
      </c>
      <c r="N2958" t="s">
        <v>85</v>
      </c>
      <c r="O2958" t="s">
        <v>85</v>
      </c>
      <c r="P2958">
        <v>31200</v>
      </c>
      <c r="Q2958" t="s">
        <v>7049</v>
      </c>
      <c r="R2958" t="s">
        <v>75</v>
      </c>
      <c r="S2958" t="s">
        <v>170</v>
      </c>
      <c r="T2958" t="s">
        <v>171</v>
      </c>
      <c r="U2958" t="s">
        <v>321</v>
      </c>
      <c r="V2958" t="s">
        <v>321</v>
      </c>
      <c r="W2958" t="s">
        <v>10729</v>
      </c>
      <c r="X2958" t="s">
        <v>85</v>
      </c>
    </row>
    <row r="2959" spans="1:24">
      <c r="A2959" t="s">
        <v>9</v>
      </c>
      <c r="B2959" t="s">
        <v>14</v>
      </c>
      <c r="C2959" t="s">
        <v>14</v>
      </c>
      <c r="D2959" t="s">
        <v>117</v>
      </c>
      <c r="E2959" t="s">
        <v>4382</v>
      </c>
      <c r="F2959" s="54">
        <v>41628</v>
      </c>
      <c r="G2959" t="s">
        <v>72</v>
      </c>
      <c r="I2959" t="s">
        <v>7050</v>
      </c>
      <c r="J2959" t="s">
        <v>132</v>
      </c>
      <c r="K2959" t="s">
        <v>7051</v>
      </c>
      <c r="L2959" t="s">
        <v>6760</v>
      </c>
      <c r="M2959" t="s">
        <v>6761</v>
      </c>
      <c r="N2959" t="s">
        <v>85</v>
      </c>
      <c r="O2959" t="s">
        <v>85</v>
      </c>
      <c r="P2959">
        <v>29360.400000000001</v>
      </c>
      <c r="Q2959" t="s">
        <v>7052</v>
      </c>
      <c r="R2959" t="s">
        <v>75</v>
      </c>
      <c r="S2959" t="s">
        <v>155</v>
      </c>
      <c r="T2959" t="s">
        <v>379</v>
      </c>
      <c r="U2959" t="s">
        <v>157</v>
      </c>
      <c r="V2959" t="s">
        <v>157</v>
      </c>
      <c r="W2959" t="s">
        <v>10729</v>
      </c>
      <c r="X2959" t="s">
        <v>85</v>
      </c>
    </row>
    <row r="2960" spans="1:24">
      <c r="A2960" t="s">
        <v>9</v>
      </c>
      <c r="B2960" t="s">
        <v>14</v>
      </c>
      <c r="C2960" t="s">
        <v>14</v>
      </c>
      <c r="D2960" t="s">
        <v>117</v>
      </c>
      <c r="E2960" t="s">
        <v>4382</v>
      </c>
      <c r="F2960" s="54">
        <v>41628</v>
      </c>
      <c r="G2960" t="s">
        <v>72</v>
      </c>
      <c r="I2960" t="s">
        <v>7053</v>
      </c>
      <c r="J2960" t="s">
        <v>132</v>
      </c>
      <c r="K2960" t="s">
        <v>7054</v>
      </c>
      <c r="L2960" t="s">
        <v>6760</v>
      </c>
      <c r="M2960" t="s">
        <v>6761</v>
      </c>
      <c r="N2960" t="s">
        <v>85</v>
      </c>
      <c r="O2960" t="s">
        <v>85</v>
      </c>
      <c r="P2960">
        <v>40116.6</v>
      </c>
      <c r="Q2960" t="s">
        <v>7055</v>
      </c>
      <c r="R2960" t="s">
        <v>75</v>
      </c>
      <c r="S2960" t="s">
        <v>155</v>
      </c>
      <c r="T2960" t="s">
        <v>379</v>
      </c>
      <c r="U2960" t="s">
        <v>157</v>
      </c>
      <c r="V2960" t="s">
        <v>157</v>
      </c>
      <c r="W2960" t="s">
        <v>10729</v>
      </c>
      <c r="X2960" t="s">
        <v>85</v>
      </c>
    </row>
    <row r="2961" spans="1:24">
      <c r="A2961" t="s">
        <v>9</v>
      </c>
      <c r="B2961" t="s">
        <v>14</v>
      </c>
      <c r="C2961" t="s">
        <v>14</v>
      </c>
      <c r="D2961" t="s">
        <v>117</v>
      </c>
      <c r="E2961" t="s">
        <v>4382</v>
      </c>
      <c r="F2961" s="54">
        <v>41628</v>
      </c>
      <c r="G2961" t="s">
        <v>119</v>
      </c>
      <c r="I2961" t="s">
        <v>7056</v>
      </c>
      <c r="J2961" t="s">
        <v>132</v>
      </c>
      <c r="K2961" t="s">
        <v>7057</v>
      </c>
      <c r="L2961" t="s">
        <v>2165</v>
      </c>
      <c r="M2961" t="s">
        <v>2166</v>
      </c>
      <c r="N2961" t="s">
        <v>85</v>
      </c>
      <c r="O2961" t="s">
        <v>85</v>
      </c>
      <c r="P2961">
        <v>4032</v>
      </c>
      <c r="Q2961" t="s">
        <v>7058</v>
      </c>
      <c r="R2961" t="s">
        <v>75</v>
      </c>
      <c r="S2961" t="s">
        <v>155</v>
      </c>
      <c r="T2961" t="s">
        <v>785</v>
      </c>
      <c r="U2961" t="s">
        <v>321</v>
      </c>
      <c r="V2961" t="s">
        <v>321</v>
      </c>
      <c r="W2961" t="s">
        <v>10729</v>
      </c>
      <c r="X2961" t="s">
        <v>85</v>
      </c>
    </row>
    <row r="2962" spans="1:24">
      <c r="A2962" t="s">
        <v>5</v>
      </c>
      <c r="B2962" t="s">
        <v>6</v>
      </c>
      <c r="C2962" t="s">
        <v>6</v>
      </c>
      <c r="D2962" t="s">
        <v>117</v>
      </c>
      <c r="E2962" t="s">
        <v>4382</v>
      </c>
      <c r="F2962" s="54">
        <v>41628</v>
      </c>
      <c r="G2962" t="s">
        <v>72</v>
      </c>
      <c r="I2962" t="s">
        <v>7059</v>
      </c>
      <c r="J2962" t="s">
        <v>74</v>
      </c>
      <c r="K2962" t="s">
        <v>7060</v>
      </c>
      <c r="L2962" t="s">
        <v>7061</v>
      </c>
      <c r="M2962" t="s">
        <v>7062</v>
      </c>
      <c r="N2962" t="s">
        <v>85</v>
      </c>
      <c r="O2962" t="s">
        <v>85</v>
      </c>
      <c r="P2962">
        <v>538.67409999999995</v>
      </c>
      <c r="Q2962" t="s">
        <v>7063</v>
      </c>
      <c r="R2962" t="s">
        <v>75</v>
      </c>
      <c r="W2962" t="s">
        <v>10729</v>
      </c>
      <c r="X2962" t="s">
        <v>85</v>
      </c>
    </row>
    <row r="2963" spans="1:24">
      <c r="A2963" t="s">
        <v>5</v>
      </c>
      <c r="B2963" t="s">
        <v>6</v>
      </c>
      <c r="C2963" t="s">
        <v>6</v>
      </c>
      <c r="D2963" t="s">
        <v>117</v>
      </c>
      <c r="E2963" t="s">
        <v>4382</v>
      </c>
      <c r="F2963" s="54">
        <v>41628</v>
      </c>
      <c r="G2963" t="s">
        <v>72</v>
      </c>
      <c r="I2963" t="s">
        <v>7064</v>
      </c>
      <c r="J2963" t="s">
        <v>74</v>
      </c>
      <c r="K2963" t="s">
        <v>7065</v>
      </c>
      <c r="L2963" t="s">
        <v>352</v>
      </c>
      <c r="M2963" t="s">
        <v>353</v>
      </c>
      <c r="N2963" t="s">
        <v>85</v>
      </c>
      <c r="O2963" t="s">
        <v>85</v>
      </c>
      <c r="P2963">
        <v>97.572999999999993</v>
      </c>
      <c r="Q2963" t="s">
        <v>7066</v>
      </c>
      <c r="R2963" t="s">
        <v>75</v>
      </c>
      <c r="W2963" t="s">
        <v>10729</v>
      </c>
      <c r="X2963" t="s">
        <v>85</v>
      </c>
    </row>
    <row r="2964" spans="1:24">
      <c r="A2964" t="s">
        <v>5</v>
      </c>
      <c r="B2964" t="s">
        <v>6</v>
      </c>
      <c r="C2964" t="s">
        <v>6</v>
      </c>
      <c r="D2964" t="s">
        <v>117</v>
      </c>
      <c r="E2964" t="s">
        <v>4382</v>
      </c>
      <c r="F2964" s="54">
        <v>41628</v>
      </c>
      <c r="G2964" t="s">
        <v>72</v>
      </c>
      <c r="H2964" t="s">
        <v>386</v>
      </c>
      <c r="I2964" t="s">
        <v>7067</v>
      </c>
      <c r="J2964" t="s">
        <v>74</v>
      </c>
      <c r="K2964" t="s">
        <v>6379</v>
      </c>
      <c r="L2964" t="s">
        <v>627</v>
      </c>
      <c r="M2964" t="s">
        <v>628</v>
      </c>
      <c r="N2964" t="s">
        <v>85</v>
      </c>
      <c r="O2964" t="s">
        <v>85</v>
      </c>
      <c r="P2964">
        <v>6274.6646000000001</v>
      </c>
      <c r="Q2964" t="s">
        <v>6382</v>
      </c>
      <c r="R2964" t="s">
        <v>75</v>
      </c>
      <c r="W2964" t="s">
        <v>10729</v>
      </c>
      <c r="X2964" t="s">
        <v>85</v>
      </c>
    </row>
    <row r="2965" spans="1:24">
      <c r="A2965" t="s">
        <v>5</v>
      </c>
      <c r="B2965" t="s">
        <v>6</v>
      </c>
      <c r="C2965" t="s">
        <v>6</v>
      </c>
      <c r="D2965" t="s">
        <v>117</v>
      </c>
      <c r="E2965" t="s">
        <v>4382</v>
      </c>
      <c r="F2965" s="54">
        <v>41628</v>
      </c>
      <c r="G2965" t="s">
        <v>72</v>
      </c>
      <c r="I2965" t="s">
        <v>7068</v>
      </c>
      <c r="J2965" t="s">
        <v>74</v>
      </c>
      <c r="K2965" t="s">
        <v>7060</v>
      </c>
      <c r="L2965" t="s">
        <v>7061</v>
      </c>
      <c r="M2965" t="s">
        <v>7062</v>
      </c>
      <c r="N2965" t="s">
        <v>85</v>
      </c>
      <c r="O2965" t="s">
        <v>85</v>
      </c>
      <c r="P2965">
        <v>213.1018</v>
      </c>
      <c r="Q2965" t="s">
        <v>7063</v>
      </c>
      <c r="R2965" t="s">
        <v>75</v>
      </c>
      <c r="W2965" t="s">
        <v>10729</v>
      </c>
      <c r="X2965" t="s">
        <v>85</v>
      </c>
    </row>
    <row r="2966" spans="1:24">
      <c r="A2966" t="s">
        <v>5</v>
      </c>
      <c r="B2966" t="s">
        <v>6</v>
      </c>
      <c r="C2966" t="s">
        <v>6</v>
      </c>
      <c r="D2966" t="s">
        <v>117</v>
      </c>
      <c r="E2966" t="s">
        <v>4382</v>
      </c>
      <c r="F2966" s="54">
        <v>41628</v>
      </c>
      <c r="G2966" t="s">
        <v>72</v>
      </c>
      <c r="I2966" t="s">
        <v>7069</v>
      </c>
      <c r="J2966" t="s">
        <v>74</v>
      </c>
      <c r="K2966" t="s">
        <v>7070</v>
      </c>
      <c r="L2966" t="s">
        <v>2946</v>
      </c>
      <c r="M2966" t="s">
        <v>2947</v>
      </c>
      <c r="N2966" t="s">
        <v>85</v>
      </c>
      <c r="O2966" t="s">
        <v>85</v>
      </c>
      <c r="P2966">
        <v>2729.2818000000002</v>
      </c>
      <c r="Q2966" t="s">
        <v>7071</v>
      </c>
      <c r="R2966" t="s">
        <v>75</v>
      </c>
      <c r="W2966" t="s">
        <v>10729</v>
      </c>
      <c r="X2966" t="s">
        <v>85</v>
      </c>
    </row>
    <row r="2967" spans="1:24">
      <c r="A2967" t="s">
        <v>5</v>
      </c>
      <c r="B2967" t="s">
        <v>6</v>
      </c>
      <c r="C2967" t="s">
        <v>6</v>
      </c>
      <c r="D2967" t="s">
        <v>117</v>
      </c>
      <c r="E2967" t="s">
        <v>4382</v>
      </c>
      <c r="F2967" s="54">
        <v>41628</v>
      </c>
      <c r="G2967" t="s">
        <v>72</v>
      </c>
      <c r="I2967" t="s">
        <v>7072</v>
      </c>
      <c r="J2967" t="s">
        <v>74</v>
      </c>
      <c r="K2967" t="s">
        <v>7060</v>
      </c>
      <c r="L2967" t="s">
        <v>7061</v>
      </c>
      <c r="M2967" t="s">
        <v>7062</v>
      </c>
      <c r="N2967" t="s">
        <v>85</v>
      </c>
      <c r="O2967" t="s">
        <v>85</v>
      </c>
      <c r="P2967">
        <v>1436.4641999999999</v>
      </c>
      <c r="Q2967" t="s">
        <v>7063</v>
      </c>
      <c r="R2967" t="s">
        <v>75</v>
      </c>
      <c r="W2967" t="s">
        <v>10729</v>
      </c>
      <c r="X2967" t="s">
        <v>85</v>
      </c>
    </row>
    <row r="2968" spans="1:24">
      <c r="A2968" t="s">
        <v>5</v>
      </c>
      <c r="B2968" t="s">
        <v>6</v>
      </c>
      <c r="C2968" t="s">
        <v>6</v>
      </c>
      <c r="D2968" t="s">
        <v>117</v>
      </c>
      <c r="E2968" t="s">
        <v>4382</v>
      </c>
      <c r="F2968" s="54">
        <v>41628</v>
      </c>
      <c r="G2968" t="s">
        <v>72</v>
      </c>
      <c r="I2968" t="s">
        <v>7073</v>
      </c>
      <c r="J2968" t="s">
        <v>74</v>
      </c>
      <c r="K2968" t="s">
        <v>7074</v>
      </c>
      <c r="L2968" t="s">
        <v>2946</v>
      </c>
      <c r="M2968" t="s">
        <v>2947</v>
      </c>
      <c r="N2968" t="s">
        <v>85</v>
      </c>
      <c r="O2968" t="s">
        <v>85</v>
      </c>
      <c r="P2968">
        <v>708.56349999999998</v>
      </c>
      <c r="Q2968" t="s">
        <v>7075</v>
      </c>
      <c r="R2968" t="s">
        <v>75</v>
      </c>
      <c r="W2968" t="s">
        <v>10729</v>
      </c>
      <c r="X2968" t="s">
        <v>85</v>
      </c>
    </row>
    <row r="2969" spans="1:24">
      <c r="A2969" t="s">
        <v>5</v>
      </c>
      <c r="B2969" t="s">
        <v>6</v>
      </c>
      <c r="C2969" t="s">
        <v>6</v>
      </c>
      <c r="D2969" t="s">
        <v>117</v>
      </c>
      <c r="E2969" t="s">
        <v>4382</v>
      </c>
      <c r="F2969" s="54">
        <v>41628</v>
      </c>
      <c r="G2969" t="s">
        <v>72</v>
      </c>
      <c r="I2969" t="s">
        <v>7076</v>
      </c>
      <c r="J2969" t="s">
        <v>74</v>
      </c>
      <c r="K2969" t="s">
        <v>7060</v>
      </c>
      <c r="L2969" t="s">
        <v>7061</v>
      </c>
      <c r="M2969" t="s">
        <v>7062</v>
      </c>
      <c r="N2969" t="s">
        <v>85</v>
      </c>
      <c r="O2969" t="s">
        <v>85</v>
      </c>
      <c r="P2969">
        <v>1795.5800999999999</v>
      </c>
      <c r="Q2969" t="s">
        <v>7063</v>
      </c>
      <c r="R2969" t="s">
        <v>75</v>
      </c>
      <c r="W2969" t="s">
        <v>10729</v>
      </c>
      <c r="X2969" t="s">
        <v>85</v>
      </c>
    </row>
    <row r="2970" spans="1:24">
      <c r="A2970" t="s">
        <v>5</v>
      </c>
      <c r="B2970" t="s">
        <v>6</v>
      </c>
      <c r="C2970" t="s">
        <v>6</v>
      </c>
      <c r="D2970" t="s">
        <v>117</v>
      </c>
      <c r="E2970" t="s">
        <v>4382</v>
      </c>
      <c r="F2970" s="54">
        <v>41628</v>
      </c>
      <c r="G2970" t="s">
        <v>72</v>
      </c>
      <c r="I2970" t="s">
        <v>7077</v>
      </c>
      <c r="J2970" t="s">
        <v>74</v>
      </c>
      <c r="K2970" t="s">
        <v>7060</v>
      </c>
      <c r="L2970" t="s">
        <v>7061</v>
      </c>
      <c r="M2970" t="s">
        <v>7062</v>
      </c>
      <c r="N2970" t="s">
        <v>85</v>
      </c>
      <c r="O2970" t="s">
        <v>85</v>
      </c>
      <c r="P2970">
        <v>532.75450000000001</v>
      </c>
      <c r="Q2970" t="s">
        <v>7063</v>
      </c>
      <c r="R2970" t="s">
        <v>75</v>
      </c>
      <c r="W2970" t="s">
        <v>10729</v>
      </c>
      <c r="X2970" t="s">
        <v>85</v>
      </c>
    </row>
    <row r="2971" spans="1:24">
      <c r="A2971" t="s">
        <v>5</v>
      </c>
      <c r="B2971" t="s">
        <v>6</v>
      </c>
      <c r="C2971" t="s">
        <v>6</v>
      </c>
      <c r="D2971" t="s">
        <v>117</v>
      </c>
      <c r="E2971" t="s">
        <v>4382</v>
      </c>
      <c r="F2971" s="54">
        <v>41628</v>
      </c>
      <c r="G2971" t="s">
        <v>72</v>
      </c>
      <c r="I2971" t="s">
        <v>7078</v>
      </c>
      <c r="J2971" t="s">
        <v>74</v>
      </c>
      <c r="K2971" t="s">
        <v>7060</v>
      </c>
      <c r="L2971" t="s">
        <v>7061</v>
      </c>
      <c r="M2971" t="s">
        <v>7062</v>
      </c>
      <c r="N2971" t="s">
        <v>85</v>
      </c>
      <c r="O2971" t="s">
        <v>85</v>
      </c>
      <c r="P2971">
        <v>1420.6787999999999</v>
      </c>
      <c r="Q2971" t="s">
        <v>7063</v>
      </c>
      <c r="R2971" t="s">
        <v>75</v>
      </c>
      <c r="W2971" t="s">
        <v>10729</v>
      </c>
      <c r="X2971" t="s">
        <v>85</v>
      </c>
    </row>
    <row r="2972" spans="1:24">
      <c r="A2972" t="s">
        <v>5</v>
      </c>
      <c r="B2972" t="s">
        <v>6</v>
      </c>
      <c r="C2972" t="s">
        <v>6</v>
      </c>
      <c r="D2972" t="s">
        <v>117</v>
      </c>
      <c r="E2972" t="s">
        <v>4382</v>
      </c>
      <c r="F2972" s="54">
        <v>41628</v>
      </c>
      <c r="G2972" t="s">
        <v>72</v>
      </c>
      <c r="I2972" t="s">
        <v>7079</v>
      </c>
      <c r="J2972" t="s">
        <v>74</v>
      </c>
      <c r="K2972" t="s">
        <v>7060</v>
      </c>
      <c r="L2972" t="s">
        <v>7061</v>
      </c>
      <c r="M2972" t="s">
        <v>7062</v>
      </c>
      <c r="N2972" t="s">
        <v>85</v>
      </c>
      <c r="O2972" t="s">
        <v>85</v>
      </c>
      <c r="P2972">
        <v>8618.7844999999998</v>
      </c>
      <c r="Q2972" t="s">
        <v>7063</v>
      </c>
      <c r="R2972" t="s">
        <v>75</v>
      </c>
      <c r="W2972" t="s">
        <v>10729</v>
      </c>
      <c r="X2972" t="s">
        <v>85</v>
      </c>
    </row>
    <row r="2973" spans="1:24">
      <c r="A2973" t="s">
        <v>5</v>
      </c>
      <c r="B2973" t="s">
        <v>6</v>
      </c>
      <c r="C2973" t="s">
        <v>6</v>
      </c>
      <c r="D2973" t="s">
        <v>117</v>
      </c>
      <c r="E2973" t="s">
        <v>4382</v>
      </c>
      <c r="F2973" s="54">
        <v>41628</v>
      </c>
      <c r="G2973" t="s">
        <v>72</v>
      </c>
      <c r="I2973" t="s">
        <v>7080</v>
      </c>
      <c r="J2973" t="s">
        <v>74</v>
      </c>
      <c r="K2973" t="s">
        <v>7060</v>
      </c>
      <c r="L2973" t="s">
        <v>7061</v>
      </c>
      <c r="M2973" t="s">
        <v>7062</v>
      </c>
      <c r="N2973" t="s">
        <v>85</v>
      </c>
      <c r="O2973" t="s">
        <v>85</v>
      </c>
      <c r="P2973">
        <v>12056.037899999999</v>
      </c>
      <c r="Q2973" t="s">
        <v>7063</v>
      </c>
      <c r="R2973" t="s">
        <v>75</v>
      </c>
      <c r="W2973" t="s">
        <v>10729</v>
      </c>
      <c r="X2973" t="s">
        <v>85</v>
      </c>
    </row>
    <row r="2974" spans="1:24">
      <c r="A2974" t="s">
        <v>5</v>
      </c>
      <c r="B2974" t="s">
        <v>6</v>
      </c>
      <c r="C2974" t="s">
        <v>6</v>
      </c>
      <c r="D2974" t="s">
        <v>117</v>
      </c>
      <c r="E2974" t="s">
        <v>4382</v>
      </c>
      <c r="F2974" s="54">
        <v>41628</v>
      </c>
      <c r="G2974" t="s">
        <v>72</v>
      </c>
      <c r="H2974" t="s">
        <v>386</v>
      </c>
      <c r="I2974" t="s">
        <v>6378</v>
      </c>
      <c r="J2974" t="s">
        <v>74</v>
      </c>
      <c r="K2974" t="s">
        <v>6379</v>
      </c>
      <c r="L2974" t="s">
        <v>627</v>
      </c>
      <c r="M2974" t="s">
        <v>628</v>
      </c>
      <c r="N2974" t="s">
        <v>85</v>
      </c>
      <c r="O2974" t="s">
        <v>85</v>
      </c>
      <c r="P2974">
        <v>-6274.6646000000001</v>
      </c>
      <c r="Q2974" t="s">
        <v>6382</v>
      </c>
      <c r="R2974" t="s">
        <v>75</v>
      </c>
      <c r="W2974" t="s">
        <v>10729</v>
      </c>
      <c r="X2974" t="s">
        <v>85</v>
      </c>
    </row>
    <row r="2975" spans="1:24">
      <c r="A2975" t="s">
        <v>5</v>
      </c>
      <c r="B2975" t="s">
        <v>12</v>
      </c>
      <c r="C2975" t="s">
        <v>898</v>
      </c>
      <c r="D2975" t="s">
        <v>117</v>
      </c>
      <c r="E2975" t="s">
        <v>4382</v>
      </c>
      <c r="F2975" s="54">
        <v>41628</v>
      </c>
      <c r="G2975" t="s">
        <v>290</v>
      </c>
      <c r="I2975" t="s">
        <v>7081</v>
      </c>
      <c r="J2975" t="s">
        <v>74</v>
      </c>
      <c r="K2975" t="s">
        <v>7082</v>
      </c>
      <c r="L2975" t="s">
        <v>1662</v>
      </c>
      <c r="M2975" t="s">
        <v>1663</v>
      </c>
      <c r="N2975" t="s">
        <v>85</v>
      </c>
      <c r="O2975" t="s">
        <v>85</v>
      </c>
      <c r="P2975">
        <v>14037.4066</v>
      </c>
      <c r="Q2975" t="s">
        <v>7083</v>
      </c>
      <c r="R2975" t="s">
        <v>75</v>
      </c>
      <c r="W2975" t="s">
        <v>10729</v>
      </c>
      <c r="X2975" t="s">
        <v>85</v>
      </c>
    </row>
    <row r="2976" spans="1:24">
      <c r="A2976" t="s">
        <v>3</v>
      </c>
      <c r="B2976" t="s">
        <v>8</v>
      </c>
      <c r="C2976" t="s">
        <v>392</v>
      </c>
      <c r="D2976" t="s">
        <v>117</v>
      </c>
      <c r="E2976" t="s">
        <v>4382</v>
      </c>
      <c r="F2976" s="54">
        <v>41628</v>
      </c>
      <c r="G2976" t="s">
        <v>290</v>
      </c>
      <c r="I2976" t="s">
        <v>7084</v>
      </c>
      <c r="J2976" t="s">
        <v>73</v>
      </c>
      <c r="K2976" t="s">
        <v>7085</v>
      </c>
      <c r="L2976" t="s">
        <v>7086</v>
      </c>
      <c r="M2976" t="s">
        <v>7087</v>
      </c>
      <c r="N2976" t="s">
        <v>85</v>
      </c>
      <c r="O2976" t="s">
        <v>85</v>
      </c>
      <c r="P2976">
        <v>36618.75</v>
      </c>
      <c r="Q2976" t="s">
        <v>7088</v>
      </c>
      <c r="R2976" t="s">
        <v>75</v>
      </c>
      <c r="W2976" t="s">
        <v>10729</v>
      </c>
      <c r="X2976" t="s">
        <v>85</v>
      </c>
    </row>
    <row r="2977" spans="1:24">
      <c r="A2977" t="s">
        <v>3</v>
      </c>
      <c r="B2977" t="s">
        <v>8</v>
      </c>
      <c r="C2977" t="s">
        <v>78</v>
      </c>
      <c r="D2977" t="s">
        <v>117</v>
      </c>
      <c r="E2977" t="s">
        <v>4382</v>
      </c>
      <c r="F2977" s="54">
        <v>41628</v>
      </c>
      <c r="G2977" t="s">
        <v>119</v>
      </c>
      <c r="H2977" t="s">
        <v>5483</v>
      </c>
      <c r="I2977" t="s">
        <v>7089</v>
      </c>
      <c r="J2977" t="s">
        <v>73</v>
      </c>
      <c r="K2977" t="s">
        <v>7090</v>
      </c>
      <c r="L2977" t="s">
        <v>7091</v>
      </c>
      <c r="M2977" t="s">
        <v>7092</v>
      </c>
      <c r="N2977" t="s">
        <v>85</v>
      </c>
      <c r="O2977" t="s">
        <v>85</v>
      </c>
      <c r="P2977">
        <v>12839.3547</v>
      </c>
      <c r="Q2977" t="s">
        <v>7093</v>
      </c>
      <c r="R2977" t="s">
        <v>75</v>
      </c>
      <c r="W2977" t="s">
        <v>10729</v>
      </c>
      <c r="X2977" t="s">
        <v>85</v>
      </c>
    </row>
    <row r="2978" spans="1:24">
      <c r="A2978" t="s">
        <v>3</v>
      </c>
      <c r="B2978" t="s">
        <v>8</v>
      </c>
      <c r="C2978" t="s">
        <v>78</v>
      </c>
      <c r="D2978" t="s">
        <v>117</v>
      </c>
      <c r="E2978" t="s">
        <v>4382</v>
      </c>
      <c r="F2978" s="54">
        <v>41628</v>
      </c>
      <c r="G2978" t="s">
        <v>72</v>
      </c>
      <c r="I2978" t="s">
        <v>7094</v>
      </c>
      <c r="J2978" t="s">
        <v>73</v>
      </c>
      <c r="K2978" t="s">
        <v>7095</v>
      </c>
      <c r="L2978" t="s">
        <v>110</v>
      </c>
      <c r="M2978" t="s">
        <v>111</v>
      </c>
      <c r="N2978" t="s">
        <v>85</v>
      </c>
      <c r="O2978" t="s">
        <v>85</v>
      </c>
      <c r="P2978">
        <v>3243.6</v>
      </c>
      <c r="Q2978" t="s">
        <v>7096</v>
      </c>
      <c r="R2978" t="s">
        <v>75</v>
      </c>
      <c r="W2978" t="s">
        <v>10729</v>
      </c>
      <c r="X2978" t="s">
        <v>85</v>
      </c>
    </row>
    <row r="2979" spans="1:24">
      <c r="A2979" t="s">
        <v>5</v>
      </c>
      <c r="B2979" t="s">
        <v>7</v>
      </c>
      <c r="C2979" t="s">
        <v>7</v>
      </c>
      <c r="D2979" t="s">
        <v>117</v>
      </c>
      <c r="E2979" t="s">
        <v>4382</v>
      </c>
      <c r="F2979" s="54">
        <v>41628</v>
      </c>
      <c r="G2979" t="s">
        <v>119</v>
      </c>
      <c r="I2979" t="s">
        <v>7097</v>
      </c>
      <c r="J2979" t="s">
        <v>74</v>
      </c>
      <c r="K2979" t="s">
        <v>7098</v>
      </c>
      <c r="L2979" t="s">
        <v>238</v>
      </c>
      <c r="M2979" t="s">
        <v>76</v>
      </c>
      <c r="N2979" t="s">
        <v>85</v>
      </c>
      <c r="O2979" t="s">
        <v>85</v>
      </c>
      <c r="P2979">
        <v>39202.383300000001</v>
      </c>
      <c r="Q2979" t="s">
        <v>7099</v>
      </c>
      <c r="R2979" t="s">
        <v>75</v>
      </c>
      <c r="W2979" t="s">
        <v>10729</v>
      </c>
      <c r="X2979" t="s">
        <v>10737</v>
      </c>
    </row>
    <row r="2980" spans="1:24">
      <c r="A2980" t="s">
        <v>9</v>
      </c>
      <c r="B2980" t="s">
        <v>14</v>
      </c>
      <c r="C2980" t="s">
        <v>14</v>
      </c>
      <c r="D2980" t="s">
        <v>117</v>
      </c>
      <c r="E2980" t="s">
        <v>4382</v>
      </c>
      <c r="F2980" s="54">
        <v>41619</v>
      </c>
      <c r="G2980" t="s">
        <v>72</v>
      </c>
      <c r="I2980" t="s">
        <v>7100</v>
      </c>
      <c r="J2980" t="s">
        <v>132</v>
      </c>
      <c r="K2980" t="s">
        <v>7101</v>
      </c>
      <c r="L2980" t="s">
        <v>2358</v>
      </c>
      <c r="M2980" t="s">
        <v>2359</v>
      </c>
      <c r="N2980" t="s">
        <v>85</v>
      </c>
      <c r="O2980" t="s">
        <v>85</v>
      </c>
      <c r="P2980">
        <v>7200</v>
      </c>
      <c r="Q2980" t="s">
        <v>7102</v>
      </c>
      <c r="R2980" t="s">
        <v>75</v>
      </c>
      <c r="S2980" t="s">
        <v>170</v>
      </c>
      <c r="T2980" t="s">
        <v>187</v>
      </c>
      <c r="U2980" t="s">
        <v>157</v>
      </c>
      <c r="V2980" t="s">
        <v>157</v>
      </c>
      <c r="W2980" t="s">
        <v>10729</v>
      </c>
      <c r="X2980" t="s">
        <v>85</v>
      </c>
    </row>
    <row r="2981" spans="1:24">
      <c r="A2981" t="s">
        <v>9</v>
      </c>
      <c r="B2981" t="s">
        <v>14</v>
      </c>
      <c r="C2981" t="s">
        <v>14</v>
      </c>
      <c r="D2981" t="s">
        <v>117</v>
      </c>
      <c r="E2981" t="s">
        <v>4382</v>
      </c>
      <c r="F2981" s="54">
        <v>41619</v>
      </c>
      <c r="G2981" t="s">
        <v>72</v>
      </c>
      <c r="H2981" t="s">
        <v>358</v>
      </c>
      <c r="I2981" t="s">
        <v>7103</v>
      </c>
      <c r="J2981" t="s">
        <v>132</v>
      </c>
      <c r="K2981" t="s">
        <v>7104</v>
      </c>
      <c r="L2981" t="s">
        <v>361</v>
      </c>
      <c r="M2981" t="s">
        <v>362</v>
      </c>
      <c r="N2981" t="s">
        <v>213</v>
      </c>
      <c r="O2981" t="s">
        <v>85</v>
      </c>
      <c r="P2981">
        <v>188.1</v>
      </c>
      <c r="Q2981" t="s">
        <v>7105</v>
      </c>
      <c r="R2981" t="s">
        <v>75</v>
      </c>
      <c r="S2981" t="s">
        <v>155</v>
      </c>
      <c r="T2981" t="s">
        <v>156</v>
      </c>
      <c r="U2981" t="s">
        <v>179</v>
      </c>
      <c r="V2981" t="s">
        <v>364</v>
      </c>
      <c r="W2981" t="s">
        <v>10729</v>
      </c>
      <c r="X2981" t="s">
        <v>10737</v>
      </c>
    </row>
    <row r="2982" spans="1:24">
      <c r="A2982" t="s">
        <v>9</v>
      </c>
      <c r="B2982" t="s">
        <v>14</v>
      </c>
      <c r="C2982" t="s">
        <v>14</v>
      </c>
      <c r="D2982" t="s">
        <v>117</v>
      </c>
      <c r="E2982" t="s">
        <v>4382</v>
      </c>
      <c r="F2982" s="54">
        <v>41619</v>
      </c>
      <c r="G2982" t="s">
        <v>72</v>
      </c>
      <c r="H2982" t="s">
        <v>358</v>
      </c>
      <c r="I2982" t="s">
        <v>7106</v>
      </c>
      <c r="J2982" t="s">
        <v>132</v>
      </c>
      <c r="K2982" t="s">
        <v>7107</v>
      </c>
      <c r="L2982" t="s">
        <v>361</v>
      </c>
      <c r="M2982" t="s">
        <v>362</v>
      </c>
      <c r="N2982" t="s">
        <v>213</v>
      </c>
      <c r="O2982" t="s">
        <v>85</v>
      </c>
      <c r="P2982">
        <v>223041</v>
      </c>
      <c r="Q2982" t="s">
        <v>7108</v>
      </c>
      <c r="R2982" t="s">
        <v>75</v>
      </c>
      <c r="S2982" t="s">
        <v>155</v>
      </c>
      <c r="T2982" t="s">
        <v>156</v>
      </c>
      <c r="U2982" t="s">
        <v>179</v>
      </c>
      <c r="V2982" t="s">
        <v>364</v>
      </c>
      <c r="W2982" t="s">
        <v>10730</v>
      </c>
      <c r="X2982" t="s">
        <v>10737</v>
      </c>
    </row>
    <row r="2983" spans="1:24">
      <c r="A2983" t="s">
        <v>9</v>
      </c>
      <c r="B2983" t="s">
        <v>14</v>
      </c>
      <c r="C2983" t="s">
        <v>14</v>
      </c>
      <c r="D2983" t="s">
        <v>117</v>
      </c>
      <c r="E2983" t="s">
        <v>4382</v>
      </c>
      <c r="F2983" s="54">
        <v>41619</v>
      </c>
      <c r="G2983" t="s">
        <v>119</v>
      </c>
      <c r="I2983" t="s">
        <v>7109</v>
      </c>
      <c r="J2983" t="s">
        <v>132</v>
      </c>
      <c r="K2983" t="s">
        <v>7110</v>
      </c>
      <c r="L2983" t="s">
        <v>7111</v>
      </c>
      <c r="M2983" t="s">
        <v>7112</v>
      </c>
      <c r="N2983" t="s">
        <v>85</v>
      </c>
      <c r="O2983" t="s">
        <v>85</v>
      </c>
      <c r="P2983">
        <v>36000</v>
      </c>
      <c r="Q2983" t="s">
        <v>7113</v>
      </c>
      <c r="R2983" t="s">
        <v>75</v>
      </c>
      <c r="S2983" t="s">
        <v>155</v>
      </c>
      <c r="T2983" t="s">
        <v>379</v>
      </c>
      <c r="U2983" t="s">
        <v>202</v>
      </c>
      <c r="V2983" t="s">
        <v>202</v>
      </c>
      <c r="W2983" t="s">
        <v>10729</v>
      </c>
      <c r="X2983" t="s">
        <v>85</v>
      </c>
    </row>
    <row r="2984" spans="1:24">
      <c r="A2984" t="s">
        <v>9</v>
      </c>
      <c r="B2984" t="s">
        <v>14</v>
      </c>
      <c r="C2984" t="s">
        <v>14</v>
      </c>
      <c r="D2984" t="s">
        <v>117</v>
      </c>
      <c r="E2984" t="s">
        <v>4382</v>
      </c>
      <c r="F2984" s="54">
        <v>41619</v>
      </c>
      <c r="G2984" t="s">
        <v>72</v>
      </c>
      <c r="I2984" t="s">
        <v>7114</v>
      </c>
      <c r="J2984" t="s">
        <v>132</v>
      </c>
      <c r="K2984" t="s">
        <v>7115</v>
      </c>
      <c r="L2984" t="s">
        <v>2974</v>
      </c>
      <c r="M2984" t="s">
        <v>2975</v>
      </c>
      <c r="N2984" t="s">
        <v>85</v>
      </c>
      <c r="O2984" t="s">
        <v>85</v>
      </c>
      <c r="P2984">
        <v>11040.75</v>
      </c>
      <c r="Q2984" t="s">
        <v>7116</v>
      </c>
      <c r="R2984" t="s">
        <v>75</v>
      </c>
      <c r="W2984" t="s">
        <v>10729</v>
      </c>
      <c r="X2984" t="s">
        <v>85</v>
      </c>
    </row>
    <row r="2985" spans="1:24">
      <c r="A2985" t="s">
        <v>9</v>
      </c>
      <c r="B2985" t="s">
        <v>14</v>
      </c>
      <c r="C2985" t="s">
        <v>14</v>
      </c>
      <c r="D2985" t="s">
        <v>117</v>
      </c>
      <c r="E2985" t="s">
        <v>4382</v>
      </c>
      <c r="F2985" s="54">
        <v>41619</v>
      </c>
      <c r="G2985" t="s">
        <v>72</v>
      </c>
      <c r="I2985" t="s">
        <v>7117</v>
      </c>
      <c r="J2985" t="s">
        <v>132</v>
      </c>
      <c r="K2985" t="s">
        <v>7118</v>
      </c>
      <c r="L2985" t="s">
        <v>7119</v>
      </c>
      <c r="M2985" t="s">
        <v>7120</v>
      </c>
      <c r="N2985" t="s">
        <v>85</v>
      </c>
      <c r="O2985" t="s">
        <v>85</v>
      </c>
      <c r="P2985">
        <v>5400</v>
      </c>
      <c r="Q2985" t="s">
        <v>7121</v>
      </c>
      <c r="R2985" t="s">
        <v>75</v>
      </c>
      <c r="S2985" t="s">
        <v>155</v>
      </c>
      <c r="T2985" t="s">
        <v>286</v>
      </c>
      <c r="U2985" t="s">
        <v>157</v>
      </c>
      <c r="V2985" t="s">
        <v>157</v>
      </c>
      <c r="W2985" t="s">
        <v>10729</v>
      </c>
      <c r="X2985" t="s">
        <v>85</v>
      </c>
    </row>
    <row r="2986" spans="1:24">
      <c r="A2986" t="s">
        <v>3</v>
      </c>
      <c r="B2986" t="s">
        <v>115</v>
      </c>
      <c r="C2986" t="s">
        <v>1150</v>
      </c>
      <c r="D2986" t="s">
        <v>117</v>
      </c>
      <c r="E2986" t="s">
        <v>4382</v>
      </c>
      <c r="F2986" s="54">
        <v>41619</v>
      </c>
      <c r="G2986" t="s">
        <v>72</v>
      </c>
      <c r="H2986" t="s">
        <v>5827</v>
      </c>
      <c r="I2986" t="s">
        <v>7122</v>
      </c>
      <c r="J2986" t="s">
        <v>73</v>
      </c>
      <c r="K2986" t="s">
        <v>7123</v>
      </c>
      <c r="L2986" t="s">
        <v>5830</v>
      </c>
      <c r="M2986" t="s">
        <v>5831</v>
      </c>
      <c r="N2986" t="s">
        <v>85</v>
      </c>
      <c r="O2986" t="s">
        <v>85</v>
      </c>
      <c r="P2986">
        <v>49510.65</v>
      </c>
      <c r="Q2986" t="s">
        <v>7124</v>
      </c>
      <c r="R2986" t="s">
        <v>75</v>
      </c>
      <c r="W2986" t="s">
        <v>10730</v>
      </c>
      <c r="X2986" t="s">
        <v>85</v>
      </c>
    </row>
    <row r="2987" spans="1:24">
      <c r="A2987" t="s">
        <v>3</v>
      </c>
      <c r="B2987" t="s">
        <v>115</v>
      </c>
      <c r="C2987" t="s">
        <v>1150</v>
      </c>
      <c r="D2987" t="s">
        <v>117</v>
      </c>
      <c r="E2987" t="s">
        <v>4382</v>
      </c>
      <c r="F2987" s="54">
        <v>41619</v>
      </c>
      <c r="G2987" t="s">
        <v>125</v>
      </c>
      <c r="H2987" t="s">
        <v>5827</v>
      </c>
      <c r="I2987" t="s">
        <v>7122</v>
      </c>
      <c r="J2987" t="s">
        <v>73</v>
      </c>
      <c r="K2987" t="s">
        <v>7123</v>
      </c>
      <c r="L2987" t="s">
        <v>5830</v>
      </c>
      <c r="M2987" t="s">
        <v>5831</v>
      </c>
      <c r="N2987" t="s">
        <v>85</v>
      </c>
      <c r="O2987" t="s">
        <v>85</v>
      </c>
      <c r="P2987">
        <v>52756.5</v>
      </c>
      <c r="Q2987" t="s">
        <v>7124</v>
      </c>
      <c r="R2987" t="s">
        <v>75</v>
      </c>
      <c r="W2987" t="s">
        <v>10730</v>
      </c>
      <c r="X2987" t="s">
        <v>85</v>
      </c>
    </row>
    <row r="2988" spans="1:24">
      <c r="A2988" t="s">
        <v>3</v>
      </c>
      <c r="B2988" t="s">
        <v>13</v>
      </c>
      <c r="C2988" t="s">
        <v>217</v>
      </c>
      <c r="D2988" t="s">
        <v>117</v>
      </c>
      <c r="E2988" t="s">
        <v>4382</v>
      </c>
      <c r="F2988" s="54">
        <v>41619</v>
      </c>
      <c r="G2988" t="s">
        <v>72</v>
      </c>
      <c r="I2988" t="s">
        <v>7125</v>
      </c>
      <c r="J2988" t="s">
        <v>73</v>
      </c>
      <c r="K2988" t="s">
        <v>7126</v>
      </c>
      <c r="L2988" t="s">
        <v>4560</v>
      </c>
      <c r="M2988" t="s">
        <v>4561</v>
      </c>
      <c r="N2988" t="s">
        <v>85</v>
      </c>
      <c r="O2988" t="s">
        <v>85</v>
      </c>
      <c r="P2988">
        <v>7630.1490000000003</v>
      </c>
      <c r="Q2988" t="s">
        <v>7127</v>
      </c>
      <c r="R2988" t="s">
        <v>75</v>
      </c>
      <c r="W2988" t="s">
        <v>10729</v>
      </c>
      <c r="X2988" t="s">
        <v>85</v>
      </c>
    </row>
    <row r="2989" spans="1:24">
      <c r="A2989" t="s">
        <v>3</v>
      </c>
      <c r="B2989" t="s">
        <v>13</v>
      </c>
      <c r="C2989" t="s">
        <v>217</v>
      </c>
      <c r="D2989" t="s">
        <v>117</v>
      </c>
      <c r="E2989" t="s">
        <v>4382</v>
      </c>
      <c r="F2989" s="54">
        <v>41619</v>
      </c>
      <c r="G2989" t="s">
        <v>72</v>
      </c>
      <c r="I2989" t="s">
        <v>7128</v>
      </c>
      <c r="J2989" t="s">
        <v>73</v>
      </c>
      <c r="K2989" t="s">
        <v>7129</v>
      </c>
      <c r="L2989" t="s">
        <v>4560</v>
      </c>
      <c r="M2989" t="s">
        <v>4561</v>
      </c>
      <c r="N2989" t="s">
        <v>85</v>
      </c>
      <c r="O2989" t="s">
        <v>85</v>
      </c>
      <c r="P2989">
        <v>6104.1192000000001</v>
      </c>
      <c r="Q2989" t="s">
        <v>7130</v>
      </c>
      <c r="R2989" t="s">
        <v>75</v>
      </c>
      <c r="W2989" t="s">
        <v>10729</v>
      </c>
      <c r="X2989" t="s">
        <v>85</v>
      </c>
    </row>
    <row r="2990" spans="1:24">
      <c r="A2990" t="s">
        <v>9</v>
      </c>
      <c r="B2990" t="s">
        <v>14</v>
      </c>
      <c r="C2990" t="s">
        <v>14</v>
      </c>
      <c r="D2990" t="s">
        <v>117</v>
      </c>
      <c r="E2990" t="s">
        <v>4382</v>
      </c>
      <c r="F2990" s="54">
        <v>41619</v>
      </c>
      <c r="G2990" t="s">
        <v>119</v>
      </c>
      <c r="I2990" t="s">
        <v>7131</v>
      </c>
      <c r="J2990" t="s">
        <v>132</v>
      </c>
      <c r="K2990" t="s">
        <v>7132</v>
      </c>
      <c r="L2990" t="s">
        <v>7133</v>
      </c>
      <c r="M2990" t="s">
        <v>7134</v>
      </c>
      <c r="N2990" t="s">
        <v>85</v>
      </c>
      <c r="O2990" t="s">
        <v>85</v>
      </c>
      <c r="P2990">
        <v>2880</v>
      </c>
      <c r="Q2990" t="s">
        <v>7135</v>
      </c>
      <c r="R2990" t="s">
        <v>75</v>
      </c>
      <c r="W2990" t="s">
        <v>10729</v>
      </c>
      <c r="X2990" t="s">
        <v>85</v>
      </c>
    </row>
    <row r="2991" spans="1:24">
      <c r="A2991" t="s">
        <v>9</v>
      </c>
      <c r="B2991" t="s">
        <v>14</v>
      </c>
      <c r="C2991" t="s">
        <v>14</v>
      </c>
      <c r="D2991" t="s">
        <v>117</v>
      </c>
      <c r="E2991" t="s">
        <v>4382</v>
      </c>
      <c r="F2991" s="54">
        <v>41619</v>
      </c>
      <c r="G2991" t="s">
        <v>119</v>
      </c>
      <c r="I2991" t="s">
        <v>7136</v>
      </c>
      <c r="J2991" t="s">
        <v>132</v>
      </c>
      <c r="K2991" t="s">
        <v>7137</v>
      </c>
      <c r="L2991" t="s">
        <v>7138</v>
      </c>
      <c r="M2991" t="s">
        <v>7139</v>
      </c>
      <c r="N2991" t="s">
        <v>85</v>
      </c>
      <c r="O2991" t="s">
        <v>85</v>
      </c>
      <c r="P2991">
        <v>11520</v>
      </c>
      <c r="Q2991" t="s">
        <v>7140</v>
      </c>
      <c r="R2991" t="s">
        <v>75</v>
      </c>
      <c r="S2991" t="s">
        <v>155</v>
      </c>
      <c r="T2991" t="s">
        <v>379</v>
      </c>
      <c r="U2991" t="s">
        <v>321</v>
      </c>
      <c r="V2991" t="s">
        <v>321</v>
      </c>
      <c r="W2991" t="s">
        <v>10729</v>
      </c>
      <c r="X2991" t="s">
        <v>85</v>
      </c>
    </row>
    <row r="2992" spans="1:24">
      <c r="A2992" t="s">
        <v>9</v>
      </c>
      <c r="B2992" t="s">
        <v>14</v>
      </c>
      <c r="C2992" t="s">
        <v>14</v>
      </c>
      <c r="D2992" t="s">
        <v>117</v>
      </c>
      <c r="E2992" t="s">
        <v>4382</v>
      </c>
      <c r="F2992" s="54">
        <v>41619</v>
      </c>
      <c r="G2992" t="s">
        <v>72</v>
      </c>
      <c r="H2992" t="s">
        <v>1759</v>
      </c>
      <c r="I2992" t="s">
        <v>7141</v>
      </c>
      <c r="J2992" t="s">
        <v>132</v>
      </c>
      <c r="K2992" t="s">
        <v>7142</v>
      </c>
      <c r="L2992" t="s">
        <v>7143</v>
      </c>
      <c r="M2992" t="s">
        <v>7144</v>
      </c>
      <c r="N2992" t="s">
        <v>85</v>
      </c>
      <c r="O2992" t="s">
        <v>85</v>
      </c>
      <c r="P2992">
        <v>32006.25</v>
      </c>
      <c r="Q2992" t="s">
        <v>7145</v>
      </c>
      <c r="R2992" t="s">
        <v>75</v>
      </c>
      <c r="S2992" t="s">
        <v>155</v>
      </c>
      <c r="T2992" t="s">
        <v>201</v>
      </c>
      <c r="U2992" t="s">
        <v>450</v>
      </c>
      <c r="V2992" t="s">
        <v>1857</v>
      </c>
      <c r="W2992" t="s">
        <v>10729</v>
      </c>
      <c r="X2992" t="s">
        <v>85</v>
      </c>
    </row>
    <row r="2993" spans="1:24">
      <c r="A2993" t="s">
        <v>9</v>
      </c>
      <c r="B2993" t="s">
        <v>14</v>
      </c>
      <c r="C2993" t="s">
        <v>14</v>
      </c>
      <c r="D2993" t="s">
        <v>117</v>
      </c>
      <c r="E2993" t="s">
        <v>4382</v>
      </c>
      <c r="F2993" s="54">
        <v>41619</v>
      </c>
      <c r="G2993" t="s">
        <v>290</v>
      </c>
      <c r="I2993" t="s">
        <v>7146</v>
      </c>
      <c r="J2993" t="s">
        <v>132</v>
      </c>
      <c r="K2993" t="s">
        <v>7147</v>
      </c>
      <c r="L2993" t="s">
        <v>5976</v>
      </c>
      <c r="M2993" t="s">
        <v>5977</v>
      </c>
      <c r="N2993" t="s">
        <v>85</v>
      </c>
      <c r="O2993" t="s">
        <v>85</v>
      </c>
      <c r="P2993">
        <v>3000</v>
      </c>
      <c r="Q2993" t="s">
        <v>7148</v>
      </c>
      <c r="R2993" t="s">
        <v>75</v>
      </c>
      <c r="S2993" t="s">
        <v>155</v>
      </c>
      <c r="T2993" t="s">
        <v>286</v>
      </c>
      <c r="U2993" t="s">
        <v>157</v>
      </c>
      <c r="V2993" t="s">
        <v>157</v>
      </c>
      <c r="W2993" t="s">
        <v>10729</v>
      </c>
      <c r="X2993" t="s">
        <v>85</v>
      </c>
    </row>
    <row r="2994" spans="1:24">
      <c r="A2994" t="s">
        <v>3</v>
      </c>
      <c r="B2994" t="s">
        <v>115</v>
      </c>
      <c r="C2994" t="s">
        <v>2736</v>
      </c>
      <c r="D2994" t="s">
        <v>117</v>
      </c>
      <c r="E2994" t="s">
        <v>4382</v>
      </c>
      <c r="F2994" s="54">
        <v>41619</v>
      </c>
      <c r="G2994" t="s">
        <v>125</v>
      </c>
      <c r="I2994" t="s">
        <v>7149</v>
      </c>
      <c r="J2994" t="s">
        <v>73</v>
      </c>
      <c r="K2994" t="s">
        <v>7150</v>
      </c>
      <c r="L2994" t="s">
        <v>7151</v>
      </c>
      <c r="M2994" t="s">
        <v>7152</v>
      </c>
      <c r="N2994" t="s">
        <v>85</v>
      </c>
      <c r="O2994" t="s">
        <v>85</v>
      </c>
      <c r="P2994">
        <v>9405.4652000000006</v>
      </c>
      <c r="Q2994" t="s">
        <v>7153</v>
      </c>
      <c r="R2994" t="s">
        <v>75</v>
      </c>
      <c r="W2994" t="s">
        <v>10729</v>
      </c>
      <c r="X2994" t="s">
        <v>85</v>
      </c>
    </row>
    <row r="2995" spans="1:24">
      <c r="A2995" t="s">
        <v>3</v>
      </c>
      <c r="B2995" t="s">
        <v>8</v>
      </c>
      <c r="C2995" t="s">
        <v>78</v>
      </c>
      <c r="D2995" t="s">
        <v>117</v>
      </c>
      <c r="E2995" t="s">
        <v>4382</v>
      </c>
      <c r="F2995" s="54">
        <v>41619</v>
      </c>
      <c r="G2995" t="s">
        <v>290</v>
      </c>
      <c r="I2995" t="s">
        <v>7154</v>
      </c>
      <c r="J2995" t="s">
        <v>73</v>
      </c>
      <c r="K2995" t="s">
        <v>7155</v>
      </c>
      <c r="L2995" t="s">
        <v>7156</v>
      </c>
      <c r="M2995" t="s">
        <v>7157</v>
      </c>
      <c r="N2995" t="s">
        <v>85</v>
      </c>
      <c r="O2995" t="s">
        <v>85</v>
      </c>
      <c r="P2995">
        <v>40582.112999999998</v>
      </c>
      <c r="Q2995" t="s">
        <v>7158</v>
      </c>
      <c r="R2995" t="s">
        <v>75</v>
      </c>
      <c r="W2995" t="s">
        <v>10729</v>
      </c>
      <c r="X2995" t="s">
        <v>85</v>
      </c>
    </row>
    <row r="2996" spans="1:24">
      <c r="A2996" t="s">
        <v>9</v>
      </c>
      <c r="B2996" t="s">
        <v>10</v>
      </c>
      <c r="C2996" t="s">
        <v>528</v>
      </c>
      <c r="D2996" t="s">
        <v>117</v>
      </c>
      <c r="E2996" t="s">
        <v>4382</v>
      </c>
      <c r="F2996" s="54">
        <v>41619</v>
      </c>
      <c r="G2996" t="s">
        <v>290</v>
      </c>
      <c r="I2996" t="s">
        <v>7159</v>
      </c>
      <c r="J2996" t="s">
        <v>132</v>
      </c>
      <c r="K2996" t="s">
        <v>7160</v>
      </c>
      <c r="L2996" t="s">
        <v>7161</v>
      </c>
      <c r="M2996" t="s">
        <v>7162</v>
      </c>
      <c r="N2996" t="s">
        <v>85</v>
      </c>
      <c r="O2996" t="s">
        <v>85</v>
      </c>
      <c r="P2996">
        <v>4480</v>
      </c>
      <c r="Q2996" t="s">
        <v>7163</v>
      </c>
      <c r="R2996" t="s">
        <v>75</v>
      </c>
      <c r="W2996" t="s">
        <v>10729</v>
      </c>
      <c r="X2996" t="s">
        <v>85</v>
      </c>
    </row>
    <row r="2997" spans="1:24">
      <c r="A2997" t="s">
        <v>3</v>
      </c>
      <c r="B2997" t="s">
        <v>8</v>
      </c>
      <c r="C2997" t="s">
        <v>392</v>
      </c>
      <c r="D2997" t="s">
        <v>117</v>
      </c>
      <c r="E2997" t="s">
        <v>4382</v>
      </c>
      <c r="F2997" s="54">
        <v>41619</v>
      </c>
      <c r="G2997" t="s">
        <v>72</v>
      </c>
      <c r="I2997" t="s">
        <v>7164</v>
      </c>
      <c r="J2997" t="s">
        <v>73</v>
      </c>
      <c r="K2997" t="s">
        <v>7165</v>
      </c>
      <c r="L2997" t="s">
        <v>238</v>
      </c>
      <c r="M2997" t="s">
        <v>76</v>
      </c>
      <c r="N2997" t="s">
        <v>85</v>
      </c>
      <c r="O2997" t="s">
        <v>85</v>
      </c>
      <c r="P2997">
        <v>186851.37</v>
      </c>
      <c r="Q2997" t="s">
        <v>7166</v>
      </c>
      <c r="R2997" t="s">
        <v>75</v>
      </c>
      <c r="W2997" t="s">
        <v>10730</v>
      </c>
      <c r="X2997" t="s">
        <v>10737</v>
      </c>
    </row>
    <row r="2998" spans="1:24">
      <c r="A2998" t="s">
        <v>3</v>
      </c>
      <c r="B2998" t="s">
        <v>4</v>
      </c>
      <c r="C2998" t="s">
        <v>4</v>
      </c>
      <c r="D2998" t="s">
        <v>117</v>
      </c>
      <c r="E2998" t="s">
        <v>4382</v>
      </c>
      <c r="F2998" s="54">
        <v>41638</v>
      </c>
      <c r="G2998" t="s">
        <v>125</v>
      </c>
      <c r="H2998" t="s">
        <v>2619</v>
      </c>
      <c r="I2998" t="s">
        <v>7167</v>
      </c>
      <c r="J2998" t="s">
        <v>73</v>
      </c>
      <c r="K2998" t="s">
        <v>7168</v>
      </c>
      <c r="L2998" t="s">
        <v>5185</v>
      </c>
      <c r="M2998" t="s">
        <v>5186</v>
      </c>
      <c r="N2998" t="s">
        <v>213</v>
      </c>
      <c r="O2998" t="s">
        <v>85</v>
      </c>
      <c r="P2998">
        <v>350643.7194</v>
      </c>
      <c r="Q2998" t="s">
        <v>7169</v>
      </c>
      <c r="R2998" t="s">
        <v>75</v>
      </c>
      <c r="W2998" t="s">
        <v>10731</v>
      </c>
      <c r="X2998" t="s">
        <v>10737</v>
      </c>
    </row>
    <row r="2999" spans="1:24">
      <c r="A2999" t="s">
        <v>3</v>
      </c>
      <c r="B2999" t="s">
        <v>4</v>
      </c>
      <c r="C2999" t="s">
        <v>4</v>
      </c>
      <c r="D2999" t="s">
        <v>117</v>
      </c>
      <c r="E2999" t="s">
        <v>4382</v>
      </c>
      <c r="F2999" s="54">
        <v>41638</v>
      </c>
      <c r="G2999" t="s">
        <v>72</v>
      </c>
      <c r="H2999" t="s">
        <v>2619</v>
      </c>
      <c r="I2999" t="s">
        <v>7167</v>
      </c>
      <c r="J2999" t="s">
        <v>73</v>
      </c>
      <c r="K2999" t="s">
        <v>7168</v>
      </c>
      <c r="L2999" t="s">
        <v>5185</v>
      </c>
      <c r="M2999" t="s">
        <v>5186</v>
      </c>
      <c r="N2999" t="s">
        <v>213</v>
      </c>
      <c r="O2999" t="s">
        <v>85</v>
      </c>
      <c r="P2999">
        <v>13118.5427</v>
      </c>
      <c r="Q2999" t="s">
        <v>7169</v>
      </c>
      <c r="R2999" t="s">
        <v>75</v>
      </c>
      <c r="W2999" t="s">
        <v>10731</v>
      </c>
      <c r="X2999" t="s">
        <v>10737</v>
      </c>
    </row>
    <row r="3000" spans="1:24">
      <c r="A3000" t="s">
        <v>5</v>
      </c>
      <c r="B3000" t="s">
        <v>12</v>
      </c>
      <c r="C3000" t="s">
        <v>77</v>
      </c>
      <c r="D3000" t="s">
        <v>117</v>
      </c>
      <c r="E3000" t="s">
        <v>4382</v>
      </c>
      <c r="F3000" s="54">
        <v>41620</v>
      </c>
      <c r="G3000" t="s">
        <v>119</v>
      </c>
      <c r="I3000" t="s">
        <v>7170</v>
      </c>
      <c r="J3000" t="s">
        <v>74</v>
      </c>
      <c r="K3000" t="s">
        <v>7171</v>
      </c>
      <c r="L3000" t="s">
        <v>238</v>
      </c>
      <c r="M3000" t="s">
        <v>76</v>
      </c>
      <c r="N3000" t="s">
        <v>85</v>
      </c>
      <c r="O3000" t="s">
        <v>85</v>
      </c>
      <c r="P3000">
        <v>4610.7327999999998</v>
      </c>
      <c r="Q3000" t="s">
        <v>7172</v>
      </c>
      <c r="R3000" t="s">
        <v>75</v>
      </c>
      <c r="W3000" t="s">
        <v>10729</v>
      </c>
      <c r="X3000" t="s">
        <v>10737</v>
      </c>
    </row>
    <row r="3001" spans="1:24">
      <c r="A3001" t="s">
        <v>9</v>
      </c>
      <c r="B3001" t="s">
        <v>14</v>
      </c>
      <c r="C3001" t="s">
        <v>14</v>
      </c>
      <c r="D3001" t="s">
        <v>117</v>
      </c>
      <c r="E3001" t="s">
        <v>4382</v>
      </c>
      <c r="F3001" s="54">
        <v>41619</v>
      </c>
      <c r="G3001" t="s">
        <v>290</v>
      </c>
      <c r="H3001" t="s">
        <v>358</v>
      </c>
      <c r="I3001" t="s">
        <v>7173</v>
      </c>
      <c r="J3001" t="s">
        <v>132</v>
      </c>
      <c r="K3001" t="s">
        <v>7174</v>
      </c>
      <c r="L3001" t="s">
        <v>4443</v>
      </c>
      <c r="M3001" t="s">
        <v>4444</v>
      </c>
      <c r="N3001" t="s">
        <v>85</v>
      </c>
      <c r="O3001" t="s">
        <v>85</v>
      </c>
      <c r="P3001">
        <v>76500</v>
      </c>
      <c r="Q3001" t="s">
        <v>7175</v>
      </c>
      <c r="R3001" t="s">
        <v>75</v>
      </c>
      <c r="S3001" t="s">
        <v>155</v>
      </c>
      <c r="T3001" t="s">
        <v>201</v>
      </c>
      <c r="U3001" t="s">
        <v>179</v>
      </c>
      <c r="V3001" t="s">
        <v>180</v>
      </c>
      <c r="W3001" t="s">
        <v>10729</v>
      </c>
      <c r="X3001" t="s">
        <v>85</v>
      </c>
    </row>
    <row r="3002" spans="1:24">
      <c r="A3002" t="s">
        <v>9</v>
      </c>
      <c r="B3002" t="s">
        <v>14</v>
      </c>
      <c r="C3002" t="s">
        <v>14</v>
      </c>
      <c r="D3002" t="s">
        <v>117</v>
      </c>
      <c r="E3002" t="s">
        <v>4382</v>
      </c>
      <c r="F3002" s="54">
        <v>41619</v>
      </c>
      <c r="G3002" t="s">
        <v>119</v>
      </c>
      <c r="H3002" t="s">
        <v>1006</v>
      </c>
      <c r="I3002" t="s">
        <v>7176</v>
      </c>
      <c r="J3002" t="s">
        <v>132</v>
      </c>
      <c r="K3002" t="s">
        <v>1091</v>
      </c>
      <c r="L3002" t="s">
        <v>1009</v>
      </c>
      <c r="M3002" t="s">
        <v>1010</v>
      </c>
      <c r="N3002" t="s">
        <v>85</v>
      </c>
      <c r="O3002" t="s">
        <v>85</v>
      </c>
      <c r="P3002">
        <v>144000</v>
      </c>
      <c r="Q3002" t="s">
        <v>7177</v>
      </c>
      <c r="R3002" t="s">
        <v>75</v>
      </c>
      <c r="S3002" t="s">
        <v>170</v>
      </c>
      <c r="T3002" t="s">
        <v>187</v>
      </c>
      <c r="U3002" t="s">
        <v>179</v>
      </c>
      <c r="V3002" t="s">
        <v>180</v>
      </c>
      <c r="W3002" t="s">
        <v>10730</v>
      </c>
      <c r="X3002" t="s">
        <v>85</v>
      </c>
    </row>
    <row r="3003" spans="1:24">
      <c r="A3003" t="s">
        <v>9</v>
      </c>
      <c r="B3003" t="s">
        <v>14</v>
      </c>
      <c r="C3003" t="s">
        <v>14</v>
      </c>
      <c r="D3003" t="s">
        <v>117</v>
      </c>
      <c r="E3003" t="s">
        <v>4382</v>
      </c>
      <c r="F3003" s="54">
        <v>41619</v>
      </c>
      <c r="G3003" t="s">
        <v>119</v>
      </c>
      <c r="H3003" t="s">
        <v>1006</v>
      </c>
      <c r="I3003" t="s">
        <v>7178</v>
      </c>
      <c r="J3003" t="s">
        <v>132</v>
      </c>
      <c r="K3003" t="s">
        <v>1091</v>
      </c>
      <c r="L3003" t="s">
        <v>1009</v>
      </c>
      <c r="M3003" t="s">
        <v>1010</v>
      </c>
      <c r="N3003" t="s">
        <v>85</v>
      </c>
      <c r="O3003" t="s">
        <v>85</v>
      </c>
      <c r="P3003">
        <v>-144000</v>
      </c>
      <c r="Q3003" t="s">
        <v>1092</v>
      </c>
      <c r="R3003" t="s">
        <v>75</v>
      </c>
      <c r="S3003" t="s">
        <v>170</v>
      </c>
      <c r="T3003" t="s">
        <v>187</v>
      </c>
      <c r="U3003" t="s">
        <v>179</v>
      </c>
      <c r="V3003" t="s">
        <v>180</v>
      </c>
      <c r="W3003" t="s">
        <v>10729</v>
      </c>
      <c r="X3003" t="s">
        <v>85</v>
      </c>
    </row>
    <row r="3004" spans="1:24">
      <c r="A3004" t="s">
        <v>9</v>
      </c>
      <c r="B3004" t="s">
        <v>14</v>
      </c>
      <c r="C3004" t="s">
        <v>14</v>
      </c>
      <c r="D3004" t="s">
        <v>117</v>
      </c>
      <c r="E3004" t="s">
        <v>4382</v>
      </c>
      <c r="F3004" s="54">
        <v>41619</v>
      </c>
      <c r="G3004" t="s">
        <v>119</v>
      </c>
      <c r="I3004" t="s">
        <v>7179</v>
      </c>
      <c r="J3004" t="s">
        <v>132</v>
      </c>
      <c r="K3004" t="s">
        <v>7180</v>
      </c>
      <c r="L3004" t="s">
        <v>3027</v>
      </c>
      <c r="M3004" t="s">
        <v>3028</v>
      </c>
      <c r="N3004" t="s">
        <v>85</v>
      </c>
      <c r="O3004" t="s">
        <v>85</v>
      </c>
      <c r="P3004">
        <v>1932.4</v>
      </c>
      <c r="Q3004" t="s">
        <v>7181</v>
      </c>
      <c r="R3004" t="s">
        <v>75</v>
      </c>
      <c r="S3004" t="s">
        <v>155</v>
      </c>
      <c r="T3004" t="s">
        <v>201</v>
      </c>
      <c r="U3004" t="s">
        <v>157</v>
      </c>
      <c r="V3004" t="s">
        <v>579</v>
      </c>
      <c r="W3004" t="s">
        <v>10729</v>
      </c>
      <c r="X3004" t="s">
        <v>85</v>
      </c>
    </row>
    <row r="3005" spans="1:24">
      <c r="A3005" t="s">
        <v>9</v>
      </c>
      <c r="B3005" t="s">
        <v>14</v>
      </c>
      <c r="C3005" t="s">
        <v>14</v>
      </c>
      <c r="D3005" t="s">
        <v>117</v>
      </c>
      <c r="E3005" t="s">
        <v>4382</v>
      </c>
      <c r="F3005" s="54">
        <v>41619</v>
      </c>
      <c r="G3005" t="s">
        <v>119</v>
      </c>
      <c r="I3005" t="s">
        <v>7182</v>
      </c>
      <c r="J3005" t="s">
        <v>132</v>
      </c>
      <c r="K3005" t="s">
        <v>7183</v>
      </c>
      <c r="L3005" t="s">
        <v>7184</v>
      </c>
      <c r="M3005" t="s">
        <v>7185</v>
      </c>
      <c r="N3005" t="s">
        <v>85</v>
      </c>
      <c r="O3005" t="s">
        <v>85</v>
      </c>
      <c r="P3005">
        <v>24000</v>
      </c>
      <c r="Q3005" t="s">
        <v>7186</v>
      </c>
      <c r="R3005" t="s">
        <v>75</v>
      </c>
      <c r="S3005" t="s">
        <v>155</v>
      </c>
      <c r="T3005" t="s">
        <v>156</v>
      </c>
      <c r="U3005" t="s">
        <v>157</v>
      </c>
      <c r="V3005" t="s">
        <v>157</v>
      </c>
      <c r="W3005" t="s">
        <v>10729</v>
      </c>
      <c r="X3005" t="s">
        <v>85</v>
      </c>
    </row>
    <row r="3006" spans="1:24">
      <c r="A3006" t="s">
        <v>9</v>
      </c>
      <c r="B3006" t="s">
        <v>10</v>
      </c>
      <c r="C3006" t="s">
        <v>437</v>
      </c>
      <c r="D3006" t="s">
        <v>117</v>
      </c>
      <c r="E3006" t="s">
        <v>4382</v>
      </c>
      <c r="F3006" s="54">
        <v>41620</v>
      </c>
      <c r="G3006" t="s">
        <v>72</v>
      </c>
      <c r="H3006" t="s">
        <v>967</v>
      </c>
      <c r="I3006" t="s">
        <v>7187</v>
      </c>
      <c r="J3006" t="s">
        <v>132</v>
      </c>
      <c r="K3006" t="s">
        <v>7188</v>
      </c>
      <c r="L3006" t="s">
        <v>7189</v>
      </c>
      <c r="M3006" t="s">
        <v>7190</v>
      </c>
      <c r="N3006" t="s">
        <v>213</v>
      </c>
      <c r="O3006" t="s">
        <v>85</v>
      </c>
      <c r="P3006">
        <v>100735.4</v>
      </c>
      <c r="Q3006" t="s">
        <v>7191</v>
      </c>
      <c r="R3006" t="s">
        <v>75</v>
      </c>
      <c r="W3006" t="s">
        <v>10730</v>
      </c>
      <c r="X3006" t="s">
        <v>85</v>
      </c>
    </row>
    <row r="3007" spans="1:24">
      <c r="A3007" t="s">
        <v>3</v>
      </c>
      <c r="B3007" t="s">
        <v>114</v>
      </c>
      <c r="C3007" t="s">
        <v>892</v>
      </c>
      <c r="D3007" t="s">
        <v>117</v>
      </c>
      <c r="E3007" t="s">
        <v>4382</v>
      </c>
      <c r="F3007" s="54">
        <v>41635</v>
      </c>
      <c r="G3007" t="s">
        <v>72</v>
      </c>
      <c r="H3007" t="s">
        <v>986</v>
      </c>
      <c r="I3007" t="s">
        <v>7192</v>
      </c>
      <c r="J3007" t="s">
        <v>73</v>
      </c>
      <c r="K3007" t="s">
        <v>7193</v>
      </c>
      <c r="L3007" t="s">
        <v>987</v>
      </c>
      <c r="M3007" t="s">
        <v>988</v>
      </c>
      <c r="N3007" t="s">
        <v>85</v>
      </c>
      <c r="O3007" t="s">
        <v>85</v>
      </c>
      <c r="P3007">
        <v>-46564.655100000004</v>
      </c>
      <c r="Q3007" t="s">
        <v>6324</v>
      </c>
      <c r="R3007" t="s">
        <v>75</v>
      </c>
      <c r="W3007" t="s">
        <v>10729</v>
      </c>
      <c r="X3007" t="s">
        <v>85</v>
      </c>
    </row>
    <row r="3008" spans="1:24">
      <c r="A3008" t="s">
        <v>3</v>
      </c>
      <c r="B3008" t="s">
        <v>114</v>
      </c>
      <c r="C3008" t="s">
        <v>892</v>
      </c>
      <c r="D3008" t="s">
        <v>117</v>
      </c>
      <c r="E3008" t="s">
        <v>4382</v>
      </c>
      <c r="F3008" s="54">
        <v>41635</v>
      </c>
      <c r="G3008" t="s">
        <v>72</v>
      </c>
      <c r="H3008" t="s">
        <v>986</v>
      </c>
      <c r="I3008" t="s">
        <v>7192</v>
      </c>
      <c r="J3008" t="s">
        <v>73</v>
      </c>
      <c r="K3008" t="s">
        <v>7193</v>
      </c>
      <c r="L3008" t="s">
        <v>987</v>
      </c>
      <c r="M3008" t="s">
        <v>988</v>
      </c>
      <c r="N3008" t="s">
        <v>213</v>
      </c>
      <c r="O3008" t="s">
        <v>213</v>
      </c>
      <c r="P3008">
        <v>46564.655100000004</v>
      </c>
      <c r="Q3008" t="s">
        <v>7194</v>
      </c>
      <c r="R3008" t="s">
        <v>75</v>
      </c>
      <c r="W3008" t="s">
        <v>10729</v>
      </c>
      <c r="X3008" t="s">
        <v>10739</v>
      </c>
    </row>
    <row r="3009" spans="1:24">
      <c r="A3009" t="s">
        <v>5</v>
      </c>
      <c r="B3009" t="s">
        <v>16</v>
      </c>
      <c r="C3009" t="s">
        <v>6002</v>
      </c>
      <c r="D3009" t="s">
        <v>117</v>
      </c>
      <c r="E3009" t="s">
        <v>4382</v>
      </c>
      <c r="F3009" s="54">
        <v>41619</v>
      </c>
      <c r="G3009" t="s">
        <v>72</v>
      </c>
      <c r="I3009" t="s">
        <v>7195</v>
      </c>
      <c r="J3009" t="s">
        <v>74</v>
      </c>
      <c r="K3009" t="s">
        <v>7196</v>
      </c>
      <c r="L3009" t="s">
        <v>238</v>
      </c>
      <c r="M3009" t="s">
        <v>76</v>
      </c>
      <c r="N3009" t="s">
        <v>85</v>
      </c>
      <c r="O3009" t="s">
        <v>85</v>
      </c>
      <c r="P3009">
        <v>7804.44</v>
      </c>
      <c r="Q3009" t="s">
        <v>7197</v>
      </c>
      <c r="R3009" t="s">
        <v>75</v>
      </c>
      <c r="W3009" t="s">
        <v>10729</v>
      </c>
      <c r="X3009" t="s">
        <v>10737</v>
      </c>
    </row>
    <row r="3010" spans="1:24">
      <c r="A3010" t="s">
        <v>9</v>
      </c>
      <c r="B3010" t="s">
        <v>14</v>
      </c>
      <c r="C3010" t="s">
        <v>14</v>
      </c>
      <c r="D3010" t="s">
        <v>117</v>
      </c>
      <c r="E3010" t="s">
        <v>4382</v>
      </c>
      <c r="F3010" s="54">
        <v>41635</v>
      </c>
      <c r="G3010" t="s">
        <v>119</v>
      </c>
      <c r="I3010" t="s">
        <v>7198</v>
      </c>
      <c r="J3010" t="s">
        <v>132</v>
      </c>
      <c r="K3010" t="s">
        <v>7199</v>
      </c>
      <c r="L3010" t="s">
        <v>75</v>
      </c>
      <c r="M3010" t="s">
        <v>122</v>
      </c>
      <c r="N3010" t="s">
        <v>85</v>
      </c>
      <c r="O3010" t="s">
        <v>85</v>
      </c>
      <c r="P3010">
        <v>9912</v>
      </c>
      <c r="Q3010" t="s">
        <v>7200</v>
      </c>
      <c r="R3010" t="s">
        <v>75</v>
      </c>
      <c r="W3010" t="s">
        <v>10729</v>
      </c>
      <c r="X3010" t="s">
        <v>10737</v>
      </c>
    </row>
    <row r="3011" spans="1:24">
      <c r="A3011" t="s">
        <v>5</v>
      </c>
      <c r="B3011" t="s">
        <v>16</v>
      </c>
      <c r="C3011" t="s">
        <v>6002</v>
      </c>
      <c r="D3011" t="s">
        <v>117</v>
      </c>
      <c r="E3011" t="s">
        <v>4382</v>
      </c>
      <c r="F3011" s="54">
        <v>41619</v>
      </c>
      <c r="G3011" t="s">
        <v>72</v>
      </c>
      <c r="I3011" t="s">
        <v>7201</v>
      </c>
      <c r="J3011" t="s">
        <v>74</v>
      </c>
      <c r="K3011" t="s">
        <v>7202</v>
      </c>
      <c r="L3011" t="s">
        <v>238</v>
      </c>
      <c r="M3011" t="s">
        <v>76</v>
      </c>
      <c r="N3011" t="s">
        <v>85</v>
      </c>
      <c r="O3011" t="s">
        <v>85</v>
      </c>
      <c r="P3011">
        <v>22234.38</v>
      </c>
      <c r="Q3011" t="s">
        <v>7203</v>
      </c>
      <c r="R3011" t="s">
        <v>75</v>
      </c>
      <c r="W3011" t="s">
        <v>10729</v>
      </c>
      <c r="X3011" t="s">
        <v>10737</v>
      </c>
    </row>
    <row r="3012" spans="1:24">
      <c r="A3012" t="s">
        <v>9</v>
      </c>
      <c r="B3012" t="s">
        <v>14</v>
      </c>
      <c r="C3012" t="s">
        <v>14</v>
      </c>
      <c r="D3012" t="s">
        <v>117</v>
      </c>
      <c r="E3012" t="s">
        <v>4382</v>
      </c>
      <c r="F3012" s="54">
        <v>41611</v>
      </c>
      <c r="G3012" t="s">
        <v>72</v>
      </c>
      <c r="H3012" t="s">
        <v>358</v>
      </c>
      <c r="I3012" t="s">
        <v>4836</v>
      </c>
      <c r="J3012" t="s">
        <v>132</v>
      </c>
      <c r="K3012" t="s">
        <v>4837</v>
      </c>
      <c r="L3012" t="s">
        <v>361</v>
      </c>
      <c r="M3012" t="s">
        <v>362</v>
      </c>
      <c r="N3012" t="s">
        <v>85</v>
      </c>
      <c r="O3012" t="s">
        <v>85</v>
      </c>
      <c r="P3012">
        <v>625.9</v>
      </c>
      <c r="Q3012" t="s">
        <v>4838</v>
      </c>
      <c r="R3012" t="s">
        <v>75</v>
      </c>
      <c r="S3012" t="s">
        <v>155</v>
      </c>
      <c r="T3012" t="s">
        <v>156</v>
      </c>
      <c r="U3012" t="s">
        <v>179</v>
      </c>
      <c r="V3012" t="s">
        <v>364</v>
      </c>
      <c r="W3012" t="s">
        <v>10729</v>
      </c>
      <c r="X3012" t="s">
        <v>10737</v>
      </c>
    </row>
    <row r="3013" spans="1:24">
      <c r="A3013" t="s">
        <v>9</v>
      </c>
      <c r="B3013" t="s">
        <v>14</v>
      </c>
      <c r="C3013" t="s">
        <v>14</v>
      </c>
      <c r="D3013" t="s">
        <v>117</v>
      </c>
      <c r="E3013" t="s">
        <v>4382</v>
      </c>
      <c r="F3013" s="54">
        <v>41611</v>
      </c>
      <c r="G3013" t="s">
        <v>72</v>
      </c>
      <c r="H3013" t="s">
        <v>358</v>
      </c>
      <c r="I3013" t="s">
        <v>4391</v>
      </c>
      <c r="J3013" t="s">
        <v>132</v>
      </c>
      <c r="K3013" t="s">
        <v>4392</v>
      </c>
      <c r="L3013" t="s">
        <v>361</v>
      </c>
      <c r="M3013" t="s">
        <v>362</v>
      </c>
      <c r="N3013" t="s">
        <v>85</v>
      </c>
      <c r="O3013" t="s">
        <v>85</v>
      </c>
      <c r="P3013">
        <v>625.9</v>
      </c>
      <c r="Q3013" t="s">
        <v>4393</v>
      </c>
      <c r="R3013" t="s">
        <v>75</v>
      </c>
      <c r="S3013" t="s">
        <v>155</v>
      </c>
      <c r="T3013" t="s">
        <v>156</v>
      </c>
      <c r="U3013" t="s">
        <v>179</v>
      </c>
      <c r="V3013" t="s">
        <v>364</v>
      </c>
      <c r="W3013" t="s">
        <v>10729</v>
      </c>
      <c r="X3013" t="s">
        <v>10737</v>
      </c>
    </row>
    <row r="3014" spans="1:24">
      <c r="A3014" t="s">
        <v>9</v>
      </c>
      <c r="B3014" t="s">
        <v>14</v>
      </c>
      <c r="C3014" t="s">
        <v>14</v>
      </c>
      <c r="D3014" t="s">
        <v>117</v>
      </c>
      <c r="E3014" t="s">
        <v>4382</v>
      </c>
      <c r="F3014" s="54">
        <v>41611</v>
      </c>
      <c r="G3014" t="s">
        <v>72</v>
      </c>
      <c r="H3014" t="s">
        <v>358</v>
      </c>
      <c r="I3014" t="s">
        <v>4839</v>
      </c>
      <c r="J3014" t="s">
        <v>132</v>
      </c>
      <c r="K3014" t="s">
        <v>4840</v>
      </c>
      <c r="L3014" t="s">
        <v>361</v>
      </c>
      <c r="M3014" t="s">
        <v>362</v>
      </c>
      <c r="N3014" t="s">
        <v>85</v>
      </c>
      <c r="O3014" t="s">
        <v>85</v>
      </c>
      <c r="P3014">
        <v>625.9</v>
      </c>
      <c r="Q3014" t="s">
        <v>4841</v>
      </c>
      <c r="R3014" t="s">
        <v>75</v>
      </c>
      <c r="S3014" t="s">
        <v>155</v>
      </c>
      <c r="T3014" t="s">
        <v>156</v>
      </c>
      <c r="U3014" t="s">
        <v>179</v>
      </c>
      <c r="V3014" t="s">
        <v>364</v>
      </c>
      <c r="W3014" t="s">
        <v>10729</v>
      </c>
      <c r="X3014" t="s">
        <v>10737</v>
      </c>
    </row>
    <row r="3015" spans="1:24">
      <c r="A3015" t="s">
        <v>9</v>
      </c>
      <c r="B3015" t="s">
        <v>14</v>
      </c>
      <c r="C3015" t="s">
        <v>14</v>
      </c>
      <c r="D3015" t="s">
        <v>117</v>
      </c>
      <c r="E3015" t="s">
        <v>4382</v>
      </c>
      <c r="F3015" s="54">
        <v>41618</v>
      </c>
      <c r="G3015" t="s">
        <v>72</v>
      </c>
      <c r="H3015" t="s">
        <v>358</v>
      </c>
      <c r="I3015" t="s">
        <v>7204</v>
      </c>
      <c r="J3015" t="s">
        <v>132</v>
      </c>
      <c r="K3015" t="s">
        <v>7205</v>
      </c>
      <c r="L3015" t="s">
        <v>361</v>
      </c>
      <c r="M3015" t="s">
        <v>362</v>
      </c>
      <c r="N3015" t="s">
        <v>213</v>
      </c>
      <c r="O3015" t="s">
        <v>85</v>
      </c>
      <c r="P3015">
        <v>1251.8</v>
      </c>
      <c r="Q3015" t="s">
        <v>7206</v>
      </c>
      <c r="R3015" t="s">
        <v>75</v>
      </c>
      <c r="S3015" t="s">
        <v>155</v>
      </c>
      <c r="T3015" t="s">
        <v>156</v>
      </c>
      <c r="U3015" t="s">
        <v>179</v>
      </c>
      <c r="V3015" t="s">
        <v>364</v>
      </c>
      <c r="W3015" t="s">
        <v>10729</v>
      </c>
      <c r="X3015" t="s">
        <v>10737</v>
      </c>
    </row>
    <row r="3016" spans="1:24">
      <c r="A3016" t="s">
        <v>9</v>
      </c>
      <c r="B3016" t="s">
        <v>15</v>
      </c>
      <c r="C3016" t="s">
        <v>15</v>
      </c>
      <c r="D3016" t="s">
        <v>117</v>
      </c>
      <c r="E3016" t="s">
        <v>4382</v>
      </c>
      <c r="F3016" s="54">
        <v>41619</v>
      </c>
      <c r="G3016" t="s">
        <v>119</v>
      </c>
      <c r="H3016" t="s">
        <v>188</v>
      </c>
      <c r="I3016" t="s">
        <v>7207</v>
      </c>
      <c r="J3016" t="s">
        <v>132</v>
      </c>
      <c r="K3016" t="s">
        <v>7208</v>
      </c>
      <c r="L3016" t="s">
        <v>7209</v>
      </c>
      <c r="M3016" t="s">
        <v>7210</v>
      </c>
      <c r="N3016" t="s">
        <v>213</v>
      </c>
      <c r="O3016" t="s">
        <v>85</v>
      </c>
      <c r="P3016">
        <v>5816.8082999999997</v>
      </c>
      <c r="Q3016" t="s">
        <v>7211</v>
      </c>
      <c r="R3016" t="s">
        <v>75</v>
      </c>
      <c r="W3016" t="s">
        <v>10729</v>
      </c>
      <c r="X3016" t="s">
        <v>85</v>
      </c>
    </row>
    <row r="3017" spans="1:24">
      <c r="A3017" t="s">
        <v>9</v>
      </c>
      <c r="B3017" t="s">
        <v>15</v>
      </c>
      <c r="C3017" t="s">
        <v>15</v>
      </c>
      <c r="D3017" t="s">
        <v>117</v>
      </c>
      <c r="E3017" t="s">
        <v>4382</v>
      </c>
      <c r="F3017" s="54">
        <v>41619</v>
      </c>
      <c r="G3017" t="s">
        <v>119</v>
      </c>
      <c r="I3017" t="s">
        <v>7212</v>
      </c>
      <c r="J3017" t="s">
        <v>132</v>
      </c>
      <c r="K3017" t="s">
        <v>7213</v>
      </c>
      <c r="L3017" t="s">
        <v>7214</v>
      </c>
      <c r="M3017" t="s">
        <v>7215</v>
      </c>
      <c r="N3017" t="s">
        <v>85</v>
      </c>
      <c r="O3017" t="s">
        <v>85</v>
      </c>
      <c r="P3017">
        <v>33574.202100000002</v>
      </c>
      <c r="Q3017" t="s">
        <v>7216</v>
      </c>
      <c r="R3017" t="s">
        <v>75</v>
      </c>
      <c r="W3017" t="s">
        <v>10729</v>
      </c>
      <c r="X3017" t="s">
        <v>85</v>
      </c>
    </row>
    <row r="3018" spans="1:24">
      <c r="A3018" t="s">
        <v>3</v>
      </c>
      <c r="B3018" t="s">
        <v>8</v>
      </c>
      <c r="C3018" t="s">
        <v>524</v>
      </c>
      <c r="D3018" t="s">
        <v>117</v>
      </c>
      <c r="E3018" t="s">
        <v>4382</v>
      </c>
      <c r="F3018" s="54">
        <v>41619</v>
      </c>
      <c r="G3018" t="s">
        <v>119</v>
      </c>
      <c r="I3018" t="s">
        <v>7217</v>
      </c>
      <c r="J3018" t="s">
        <v>73</v>
      </c>
      <c r="K3018" t="s">
        <v>7218</v>
      </c>
      <c r="L3018" t="s">
        <v>238</v>
      </c>
      <c r="M3018" t="s">
        <v>76</v>
      </c>
      <c r="N3018" t="s">
        <v>85</v>
      </c>
      <c r="O3018" t="s">
        <v>85</v>
      </c>
      <c r="P3018">
        <v>161587.01</v>
      </c>
      <c r="Q3018" t="s">
        <v>7219</v>
      </c>
      <c r="R3018" t="s">
        <v>75</v>
      </c>
      <c r="W3018" t="s">
        <v>10730</v>
      </c>
      <c r="X3018" t="s">
        <v>10737</v>
      </c>
    </row>
    <row r="3019" spans="1:24">
      <c r="A3019" t="s">
        <v>9</v>
      </c>
      <c r="B3019" t="s">
        <v>10</v>
      </c>
      <c r="C3019" t="s">
        <v>791</v>
      </c>
      <c r="D3019" t="s">
        <v>117</v>
      </c>
      <c r="E3019" t="s">
        <v>4382</v>
      </c>
      <c r="F3019" s="54">
        <v>41620</v>
      </c>
      <c r="G3019" t="s">
        <v>72</v>
      </c>
      <c r="H3019" t="s">
        <v>792</v>
      </c>
      <c r="I3019" t="s">
        <v>7220</v>
      </c>
      <c r="J3019" t="s">
        <v>132</v>
      </c>
      <c r="K3019" t="s">
        <v>7221</v>
      </c>
      <c r="L3019" t="s">
        <v>7222</v>
      </c>
      <c r="M3019" t="s">
        <v>7223</v>
      </c>
      <c r="N3019" t="s">
        <v>85</v>
      </c>
      <c r="O3019" t="s">
        <v>85</v>
      </c>
      <c r="P3019">
        <v>475010</v>
      </c>
      <c r="Q3019" t="s">
        <v>7224</v>
      </c>
      <c r="R3019" t="s">
        <v>75</v>
      </c>
      <c r="W3019" t="s">
        <v>10731</v>
      </c>
      <c r="X3019" t="s">
        <v>85</v>
      </c>
    </row>
    <row r="3020" spans="1:24">
      <c r="A3020" t="s">
        <v>5</v>
      </c>
      <c r="B3020" t="s">
        <v>7</v>
      </c>
      <c r="C3020" t="s">
        <v>7</v>
      </c>
      <c r="D3020" t="s">
        <v>117</v>
      </c>
      <c r="E3020" t="s">
        <v>4382</v>
      </c>
      <c r="F3020" s="54">
        <v>41620</v>
      </c>
      <c r="G3020" t="s">
        <v>72</v>
      </c>
      <c r="I3020" t="s">
        <v>7225</v>
      </c>
      <c r="J3020" t="s">
        <v>74</v>
      </c>
      <c r="K3020" t="s">
        <v>7226</v>
      </c>
      <c r="L3020" t="s">
        <v>238</v>
      </c>
      <c r="M3020" t="s">
        <v>76</v>
      </c>
      <c r="N3020" t="s">
        <v>85</v>
      </c>
      <c r="O3020" t="s">
        <v>85</v>
      </c>
      <c r="P3020">
        <v>437.29410000000001</v>
      </c>
      <c r="Q3020" t="s">
        <v>7227</v>
      </c>
      <c r="R3020" t="s">
        <v>75</v>
      </c>
      <c r="W3020" t="s">
        <v>10729</v>
      </c>
      <c r="X3020" t="s">
        <v>10737</v>
      </c>
    </row>
    <row r="3021" spans="1:24">
      <c r="A3021" t="s">
        <v>3</v>
      </c>
      <c r="B3021" t="s">
        <v>114</v>
      </c>
      <c r="C3021" t="s">
        <v>4252</v>
      </c>
      <c r="D3021" t="s">
        <v>117</v>
      </c>
      <c r="E3021" t="s">
        <v>4382</v>
      </c>
      <c r="F3021" s="54">
        <v>41620</v>
      </c>
      <c r="G3021" t="s">
        <v>72</v>
      </c>
      <c r="I3021" t="s">
        <v>7228</v>
      </c>
      <c r="J3021" t="s">
        <v>73</v>
      </c>
      <c r="K3021" t="s">
        <v>7229</v>
      </c>
      <c r="L3021" t="s">
        <v>7230</v>
      </c>
      <c r="M3021" t="s">
        <v>7231</v>
      </c>
      <c r="N3021" t="s">
        <v>85</v>
      </c>
      <c r="O3021" t="s">
        <v>85</v>
      </c>
      <c r="P3021">
        <v>82631.289999999994</v>
      </c>
      <c r="Q3021" t="s">
        <v>7232</v>
      </c>
      <c r="R3021" t="s">
        <v>75</v>
      </c>
      <c r="W3021" t="s">
        <v>10729</v>
      </c>
      <c r="X3021" t="s">
        <v>85</v>
      </c>
    </row>
    <row r="3022" spans="1:24">
      <c r="A3022" t="s">
        <v>3</v>
      </c>
      <c r="B3022" t="s">
        <v>4</v>
      </c>
      <c r="C3022" t="s">
        <v>4</v>
      </c>
      <c r="D3022" t="s">
        <v>117</v>
      </c>
      <c r="E3022" t="s">
        <v>4382</v>
      </c>
      <c r="F3022" s="54">
        <v>41620</v>
      </c>
      <c r="G3022" t="s">
        <v>119</v>
      </c>
      <c r="H3022" t="s">
        <v>2619</v>
      </c>
      <c r="I3022" t="s">
        <v>7233</v>
      </c>
      <c r="J3022" t="s">
        <v>73</v>
      </c>
      <c r="K3022" t="s">
        <v>7234</v>
      </c>
      <c r="L3022" t="s">
        <v>5185</v>
      </c>
      <c r="M3022" t="s">
        <v>5186</v>
      </c>
      <c r="N3022" t="s">
        <v>85</v>
      </c>
      <c r="O3022" t="s">
        <v>85</v>
      </c>
      <c r="P3022">
        <v>54637.343800000002</v>
      </c>
      <c r="Q3022" t="s">
        <v>7235</v>
      </c>
      <c r="R3022" t="s">
        <v>75</v>
      </c>
      <c r="W3022" t="s">
        <v>10729</v>
      </c>
      <c r="X3022" t="s">
        <v>10737</v>
      </c>
    </row>
    <row r="3023" spans="1:24">
      <c r="A3023" t="s">
        <v>5</v>
      </c>
      <c r="B3023" t="s">
        <v>17</v>
      </c>
      <c r="C3023" t="s">
        <v>17</v>
      </c>
      <c r="D3023" t="s">
        <v>117</v>
      </c>
      <c r="E3023" t="s">
        <v>4382</v>
      </c>
      <c r="F3023" s="54">
        <v>41620</v>
      </c>
      <c r="G3023" t="s">
        <v>119</v>
      </c>
      <c r="I3023" t="s">
        <v>7236</v>
      </c>
      <c r="J3023" t="s">
        <v>74</v>
      </c>
      <c r="K3023" t="s">
        <v>7237</v>
      </c>
      <c r="L3023" t="s">
        <v>1594</v>
      </c>
      <c r="M3023" t="s">
        <v>1595</v>
      </c>
      <c r="N3023" t="s">
        <v>85</v>
      </c>
      <c r="O3023" t="s">
        <v>85</v>
      </c>
      <c r="P3023">
        <v>3774.3141999999998</v>
      </c>
      <c r="Q3023" t="s">
        <v>7238</v>
      </c>
      <c r="R3023" t="s">
        <v>75</v>
      </c>
      <c r="W3023" t="s">
        <v>10729</v>
      </c>
      <c r="X3023" t="s">
        <v>85</v>
      </c>
    </row>
    <row r="3024" spans="1:24">
      <c r="A3024" t="s">
        <v>3</v>
      </c>
      <c r="B3024" t="s">
        <v>13</v>
      </c>
      <c r="C3024" t="s">
        <v>217</v>
      </c>
      <c r="D3024" t="s">
        <v>117</v>
      </c>
      <c r="E3024" t="s">
        <v>4382</v>
      </c>
      <c r="F3024" s="54">
        <v>41620</v>
      </c>
      <c r="G3024" t="s">
        <v>119</v>
      </c>
      <c r="I3024" t="s">
        <v>7239</v>
      </c>
      <c r="J3024" t="s">
        <v>73</v>
      </c>
      <c r="K3024" t="s">
        <v>7240</v>
      </c>
      <c r="L3024" t="s">
        <v>4579</v>
      </c>
      <c r="M3024" t="s">
        <v>4580</v>
      </c>
      <c r="N3024" t="s">
        <v>85</v>
      </c>
      <c r="O3024" t="s">
        <v>85</v>
      </c>
      <c r="P3024">
        <v>46658.962</v>
      </c>
      <c r="Q3024" t="s">
        <v>7241</v>
      </c>
      <c r="R3024" t="s">
        <v>75</v>
      </c>
      <c r="W3024" t="s">
        <v>10729</v>
      </c>
      <c r="X3024" t="s">
        <v>85</v>
      </c>
    </row>
    <row r="3025" spans="1:24">
      <c r="A3025" t="s">
        <v>3</v>
      </c>
      <c r="B3025" t="s">
        <v>13</v>
      </c>
      <c r="C3025" t="s">
        <v>217</v>
      </c>
      <c r="D3025" t="s">
        <v>117</v>
      </c>
      <c r="E3025" t="s">
        <v>4382</v>
      </c>
      <c r="F3025" s="54">
        <v>41620</v>
      </c>
      <c r="G3025" t="s">
        <v>119</v>
      </c>
      <c r="I3025" t="s">
        <v>7242</v>
      </c>
      <c r="J3025" t="s">
        <v>73</v>
      </c>
      <c r="K3025" t="s">
        <v>7243</v>
      </c>
      <c r="L3025" t="s">
        <v>7244</v>
      </c>
      <c r="M3025" t="s">
        <v>7245</v>
      </c>
      <c r="N3025" t="s">
        <v>85</v>
      </c>
      <c r="O3025" t="s">
        <v>85</v>
      </c>
      <c r="P3025">
        <v>1987.271</v>
      </c>
      <c r="Q3025" t="s">
        <v>7246</v>
      </c>
      <c r="R3025" t="s">
        <v>75</v>
      </c>
      <c r="W3025" t="s">
        <v>10729</v>
      </c>
      <c r="X3025" t="s">
        <v>85</v>
      </c>
    </row>
    <row r="3026" spans="1:24">
      <c r="A3026" t="s">
        <v>3</v>
      </c>
      <c r="B3026" t="s">
        <v>8</v>
      </c>
      <c r="C3026" t="s">
        <v>78</v>
      </c>
      <c r="D3026" t="s">
        <v>117</v>
      </c>
      <c r="E3026" t="s">
        <v>4382</v>
      </c>
      <c r="F3026" s="54">
        <v>41620</v>
      </c>
      <c r="G3026" t="s">
        <v>290</v>
      </c>
      <c r="I3026" t="s">
        <v>7247</v>
      </c>
      <c r="J3026" t="s">
        <v>73</v>
      </c>
      <c r="K3026" t="s">
        <v>7248</v>
      </c>
      <c r="L3026" t="s">
        <v>110</v>
      </c>
      <c r="M3026" t="s">
        <v>111</v>
      </c>
      <c r="N3026" t="s">
        <v>85</v>
      </c>
      <c r="O3026" t="s">
        <v>85</v>
      </c>
      <c r="P3026">
        <v>-11612.2065</v>
      </c>
      <c r="Q3026" t="s">
        <v>7249</v>
      </c>
      <c r="R3026" t="s">
        <v>75</v>
      </c>
      <c r="W3026" t="s">
        <v>10729</v>
      </c>
      <c r="X3026" t="s">
        <v>85</v>
      </c>
    </row>
    <row r="3027" spans="1:24">
      <c r="A3027" t="s">
        <v>9</v>
      </c>
      <c r="B3027" t="s">
        <v>10</v>
      </c>
      <c r="C3027" t="s">
        <v>3326</v>
      </c>
      <c r="D3027" t="s">
        <v>117</v>
      </c>
      <c r="E3027" t="s">
        <v>4382</v>
      </c>
      <c r="F3027" s="54">
        <v>41620</v>
      </c>
      <c r="G3027" t="s">
        <v>119</v>
      </c>
      <c r="I3027" t="s">
        <v>7250</v>
      </c>
      <c r="J3027" t="s">
        <v>132</v>
      </c>
      <c r="K3027" t="s">
        <v>7251</v>
      </c>
      <c r="L3027" t="s">
        <v>3329</v>
      </c>
      <c r="M3027" t="s">
        <v>3330</v>
      </c>
      <c r="N3027" t="s">
        <v>85</v>
      </c>
      <c r="O3027" t="s">
        <v>85</v>
      </c>
      <c r="P3027">
        <v>4751.8476000000001</v>
      </c>
      <c r="Q3027" t="s">
        <v>7252</v>
      </c>
      <c r="R3027" t="s">
        <v>75</v>
      </c>
      <c r="W3027" t="s">
        <v>10729</v>
      </c>
      <c r="X3027" t="s">
        <v>85</v>
      </c>
    </row>
    <row r="3028" spans="1:24">
      <c r="A3028" t="s">
        <v>3</v>
      </c>
      <c r="B3028" t="s">
        <v>114</v>
      </c>
      <c r="C3028" t="s">
        <v>4252</v>
      </c>
      <c r="D3028" t="s">
        <v>117</v>
      </c>
      <c r="E3028" t="s">
        <v>4382</v>
      </c>
      <c r="F3028" s="54">
        <v>41620</v>
      </c>
      <c r="G3028" t="s">
        <v>119</v>
      </c>
      <c r="I3028" t="s">
        <v>7253</v>
      </c>
      <c r="J3028" t="s">
        <v>73</v>
      </c>
      <c r="K3028" t="s">
        <v>7254</v>
      </c>
      <c r="L3028" t="s">
        <v>7255</v>
      </c>
      <c r="M3028" t="s">
        <v>7256</v>
      </c>
      <c r="N3028" t="s">
        <v>85</v>
      </c>
      <c r="O3028" t="s">
        <v>85</v>
      </c>
      <c r="P3028">
        <v>-6447.5796</v>
      </c>
      <c r="Q3028" t="s">
        <v>7257</v>
      </c>
      <c r="R3028" t="s">
        <v>75</v>
      </c>
      <c r="W3028" t="s">
        <v>10729</v>
      </c>
      <c r="X3028" t="s">
        <v>85</v>
      </c>
    </row>
    <row r="3029" spans="1:24">
      <c r="A3029" t="s">
        <v>5</v>
      </c>
      <c r="B3029" t="s">
        <v>6</v>
      </c>
      <c r="C3029" t="s">
        <v>6</v>
      </c>
      <c r="D3029" t="s">
        <v>117</v>
      </c>
      <c r="E3029" t="s">
        <v>4382</v>
      </c>
      <c r="F3029" s="54">
        <v>41624</v>
      </c>
      <c r="G3029" t="s">
        <v>72</v>
      </c>
      <c r="H3029" t="s">
        <v>386</v>
      </c>
      <c r="I3029" t="s">
        <v>7258</v>
      </c>
      <c r="J3029" t="s">
        <v>74</v>
      </c>
      <c r="K3029" t="s">
        <v>7259</v>
      </c>
      <c r="L3029" t="s">
        <v>2953</v>
      </c>
      <c r="M3029" t="s">
        <v>2954</v>
      </c>
      <c r="N3029" t="s">
        <v>85</v>
      </c>
      <c r="O3029" t="s">
        <v>213</v>
      </c>
      <c r="P3029">
        <v>7269.1396999999997</v>
      </c>
      <c r="Q3029" t="s">
        <v>7260</v>
      </c>
      <c r="R3029" t="s">
        <v>75</v>
      </c>
      <c r="W3029" t="s">
        <v>10729</v>
      </c>
      <c r="X3029" t="s">
        <v>10739</v>
      </c>
    </row>
    <row r="3030" spans="1:24">
      <c r="A3030" t="s">
        <v>9</v>
      </c>
      <c r="B3030" t="s">
        <v>14</v>
      </c>
      <c r="C3030" t="s">
        <v>14</v>
      </c>
      <c r="D3030" t="s">
        <v>117</v>
      </c>
      <c r="E3030" t="s">
        <v>4382</v>
      </c>
      <c r="F3030" s="54">
        <v>41631</v>
      </c>
      <c r="G3030" t="s">
        <v>119</v>
      </c>
      <c r="H3030" t="s">
        <v>172</v>
      </c>
      <c r="I3030" t="s">
        <v>7261</v>
      </c>
      <c r="J3030" t="s">
        <v>132</v>
      </c>
      <c r="K3030" t="s">
        <v>7262</v>
      </c>
      <c r="L3030" t="s">
        <v>7263</v>
      </c>
      <c r="M3030" t="s">
        <v>7264</v>
      </c>
      <c r="N3030" t="s">
        <v>85</v>
      </c>
      <c r="O3030" t="s">
        <v>85</v>
      </c>
      <c r="P3030">
        <v>198000</v>
      </c>
      <c r="Q3030" t="s">
        <v>7265</v>
      </c>
      <c r="R3030" t="s">
        <v>75</v>
      </c>
      <c r="S3030" t="s">
        <v>170</v>
      </c>
      <c r="T3030" t="s">
        <v>171</v>
      </c>
      <c r="U3030" t="s">
        <v>179</v>
      </c>
      <c r="V3030" t="s">
        <v>180</v>
      </c>
      <c r="W3030" t="s">
        <v>10730</v>
      </c>
      <c r="X3030" t="s">
        <v>85</v>
      </c>
    </row>
    <row r="3031" spans="1:24">
      <c r="A3031" t="s">
        <v>5</v>
      </c>
      <c r="B3031" t="s">
        <v>11</v>
      </c>
      <c r="C3031" t="s">
        <v>1689</v>
      </c>
      <c r="D3031" t="s">
        <v>117</v>
      </c>
      <c r="E3031" t="s">
        <v>4382</v>
      </c>
      <c r="F3031" s="54">
        <v>41620</v>
      </c>
      <c r="G3031" t="s">
        <v>119</v>
      </c>
      <c r="I3031" t="s">
        <v>7266</v>
      </c>
      <c r="J3031" t="s">
        <v>74</v>
      </c>
      <c r="K3031" t="s">
        <v>7267</v>
      </c>
      <c r="L3031" t="s">
        <v>7268</v>
      </c>
      <c r="M3031" t="s">
        <v>7269</v>
      </c>
      <c r="N3031" t="s">
        <v>213</v>
      </c>
      <c r="O3031" t="s">
        <v>85</v>
      </c>
      <c r="P3031">
        <v>124936.9402</v>
      </c>
      <c r="Q3031" t="s">
        <v>7270</v>
      </c>
      <c r="R3031" t="s">
        <v>75</v>
      </c>
      <c r="W3031" t="s">
        <v>10730</v>
      </c>
      <c r="X3031" t="s">
        <v>85</v>
      </c>
    </row>
    <row r="3032" spans="1:24">
      <c r="A3032" t="s">
        <v>3</v>
      </c>
      <c r="B3032" t="s">
        <v>115</v>
      </c>
      <c r="C3032" t="s">
        <v>734</v>
      </c>
      <c r="D3032" t="s">
        <v>117</v>
      </c>
      <c r="E3032" t="s">
        <v>4382</v>
      </c>
      <c r="F3032" s="54">
        <v>41620</v>
      </c>
      <c r="G3032" t="s">
        <v>125</v>
      </c>
      <c r="I3032" t="s">
        <v>7271</v>
      </c>
      <c r="J3032" t="s">
        <v>73</v>
      </c>
      <c r="K3032" t="s">
        <v>7272</v>
      </c>
      <c r="L3032" t="s">
        <v>7273</v>
      </c>
      <c r="M3032" t="s">
        <v>7274</v>
      </c>
      <c r="N3032" t="s">
        <v>85</v>
      </c>
      <c r="O3032" t="s">
        <v>85</v>
      </c>
      <c r="P3032">
        <v>6884.7882</v>
      </c>
      <c r="Q3032" t="s">
        <v>7275</v>
      </c>
      <c r="R3032" t="s">
        <v>75</v>
      </c>
      <c r="W3032" t="s">
        <v>10729</v>
      </c>
      <c r="X3032" t="s">
        <v>85</v>
      </c>
    </row>
    <row r="3033" spans="1:24">
      <c r="A3033" t="s">
        <v>9</v>
      </c>
      <c r="B3033" t="s">
        <v>14</v>
      </c>
      <c r="C3033" t="s">
        <v>14</v>
      </c>
      <c r="D3033" t="s">
        <v>117</v>
      </c>
      <c r="E3033" t="s">
        <v>4382</v>
      </c>
      <c r="F3033" s="54">
        <v>41611</v>
      </c>
      <c r="G3033" t="s">
        <v>72</v>
      </c>
      <c r="H3033" t="s">
        <v>358</v>
      </c>
      <c r="I3033" t="s">
        <v>4383</v>
      </c>
      <c r="J3033" t="s">
        <v>132</v>
      </c>
      <c r="K3033" t="s">
        <v>4384</v>
      </c>
      <c r="L3033" t="s">
        <v>361</v>
      </c>
      <c r="M3033" t="s">
        <v>362</v>
      </c>
      <c r="N3033" t="s">
        <v>85</v>
      </c>
      <c r="O3033" t="s">
        <v>85</v>
      </c>
      <c r="P3033">
        <v>2503.6</v>
      </c>
      <c r="Q3033" t="s">
        <v>4385</v>
      </c>
      <c r="R3033" t="s">
        <v>75</v>
      </c>
      <c r="S3033" t="s">
        <v>155</v>
      </c>
      <c r="T3033" t="s">
        <v>156</v>
      </c>
      <c r="U3033" t="s">
        <v>179</v>
      </c>
      <c r="V3033" t="s">
        <v>364</v>
      </c>
      <c r="W3033" t="s">
        <v>10729</v>
      </c>
      <c r="X3033" t="s">
        <v>10737</v>
      </c>
    </row>
    <row r="3034" spans="1:24">
      <c r="A3034" t="s">
        <v>3</v>
      </c>
      <c r="B3034" t="s">
        <v>4</v>
      </c>
      <c r="C3034" t="s">
        <v>4</v>
      </c>
      <c r="D3034" t="s">
        <v>117</v>
      </c>
      <c r="E3034" t="s">
        <v>4382</v>
      </c>
      <c r="F3034" s="54">
        <v>41620</v>
      </c>
      <c r="G3034" t="s">
        <v>72</v>
      </c>
      <c r="I3034" t="s">
        <v>7276</v>
      </c>
      <c r="J3034" t="s">
        <v>73</v>
      </c>
      <c r="K3034" t="s">
        <v>7277</v>
      </c>
      <c r="L3034" t="s">
        <v>238</v>
      </c>
      <c r="M3034" t="s">
        <v>76</v>
      </c>
      <c r="N3034" t="s">
        <v>85</v>
      </c>
      <c r="O3034" t="s">
        <v>85</v>
      </c>
      <c r="P3034">
        <v>18139.477999999999</v>
      </c>
      <c r="Q3034" t="s">
        <v>7278</v>
      </c>
      <c r="R3034" t="s">
        <v>75</v>
      </c>
      <c r="W3034" t="s">
        <v>10729</v>
      </c>
      <c r="X3034" t="s">
        <v>10737</v>
      </c>
    </row>
    <row r="3035" spans="1:24">
      <c r="A3035" t="s">
        <v>3</v>
      </c>
      <c r="B3035" t="s">
        <v>4</v>
      </c>
      <c r="C3035" t="s">
        <v>4</v>
      </c>
      <c r="D3035" t="s">
        <v>117</v>
      </c>
      <c r="E3035" t="s">
        <v>4382</v>
      </c>
      <c r="F3035" s="54">
        <v>41620</v>
      </c>
      <c r="G3035" t="s">
        <v>290</v>
      </c>
      <c r="I3035" t="s">
        <v>7279</v>
      </c>
      <c r="J3035" t="s">
        <v>73</v>
      </c>
      <c r="K3035" t="s">
        <v>7280</v>
      </c>
      <c r="L3035" t="s">
        <v>7281</v>
      </c>
      <c r="M3035" t="s">
        <v>7282</v>
      </c>
      <c r="N3035" t="s">
        <v>85</v>
      </c>
      <c r="O3035" t="s">
        <v>85</v>
      </c>
      <c r="P3035">
        <v>3340.1305000000002</v>
      </c>
      <c r="Q3035" t="s">
        <v>7283</v>
      </c>
      <c r="R3035" t="s">
        <v>75</v>
      </c>
      <c r="W3035" t="s">
        <v>10729</v>
      </c>
      <c r="X3035" t="s">
        <v>85</v>
      </c>
    </row>
    <row r="3036" spans="1:24">
      <c r="A3036" t="s">
        <v>9</v>
      </c>
      <c r="B3036" t="s">
        <v>15</v>
      </c>
      <c r="C3036" t="s">
        <v>15</v>
      </c>
      <c r="D3036" t="s">
        <v>117</v>
      </c>
      <c r="E3036" t="s">
        <v>4382</v>
      </c>
      <c r="F3036" s="54">
        <v>41620</v>
      </c>
      <c r="G3036" t="s">
        <v>290</v>
      </c>
      <c r="H3036" t="s">
        <v>1420</v>
      </c>
      <c r="I3036" t="s">
        <v>7284</v>
      </c>
      <c r="J3036" t="s">
        <v>132</v>
      </c>
      <c r="K3036" t="s">
        <v>7285</v>
      </c>
      <c r="L3036" t="s">
        <v>1432</v>
      </c>
      <c r="M3036" t="s">
        <v>1433</v>
      </c>
      <c r="N3036" t="s">
        <v>213</v>
      </c>
      <c r="O3036" t="s">
        <v>213</v>
      </c>
      <c r="P3036">
        <v>39990.556799999998</v>
      </c>
      <c r="Q3036" t="s">
        <v>7286</v>
      </c>
      <c r="R3036" t="s">
        <v>75</v>
      </c>
      <c r="W3036" t="s">
        <v>10729</v>
      </c>
      <c r="X3036" t="s">
        <v>10739</v>
      </c>
    </row>
    <row r="3037" spans="1:24">
      <c r="A3037" t="s">
        <v>9</v>
      </c>
      <c r="B3037" t="s">
        <v>15</v>
      </c>
      <c r="C3037" t="s">
        <v>15</v>
      </c>
      <c r="D3037" t="s">
        <v>117</v>
      </c>
      <c r="E3037" t="s">
        <v>4382</v>
      </c>
      <c r="F3037" s="54">
        <v>41620</v>
      </c>
      <c r="G3037" t="s">
        <v>72</v>
      </c>
      <c r="I3037" t="s">
        <v>7287</v>
      </c>
      <c r="J3037" t="s">
        <v>132</v>
      </c>
      <c r="K3037" t="s">
        <v>7288</v>
      </c>
      <c r="L3037" t="s">
        <v>1451</v>
      </c>
      <c r="M3037" t="s">
        <v>1452</v>
      </c>
      <c r="N3037" t="s">
        <v>85</v>
      </c>
      <c r="O3037" t="s">
        <v>85</v>
      </c>
      <c r="P3037">
        <v>17388.101999999999</v>
      </c>
      <c r="Q3037" t="s">
        <v>7289</v>
      </c>
      <c r="R3037" t="s">
        <v>75</v>
      </c>
      <c r="W3037" t="s">
        <v>10729</v>
      </c>
      <c r="X3037" t="s">
        <v>85</v>
      </c>
    </row>
    <row r="3038" spans="1:24">
      <c r="A3038" t="s">
        <v>9</v>
      </c>
      <c r="B3038" t="s">
        <v>15</v>
      </c>
      <c r="C3038" t="s">
        <v>15</v>
      </c>
      <c r="D3038" t="s">
        <v>117</v>
      </c>
      <c r="E3038" t="s">
        <v>4382</v>
      </c>
      <c r="F3038" s="54">
        <v>41619</v>
      </c>
      <c r="G3038" t="s">
        <v>119</v>
      </c>
      <c r="I3038" t="s">
        <v>7290</v>
      </c>
      <c r="J3038" t="s">
        <v>132</v>
      </c>
      <c r="K3038" t="s">
        <v>7291</v>
      </c>
      <c r="L3038" t="s">
        <v>75</v>
      </c>
      <c r="M3038" t="s">
        <v>122</v>
      </c>
      <c r="N3038" t="s">
        <v>85</v>
      </c>
      <c r="O3038" t="s">
        <v>85</v>
      </c>
      <c r="P3038">
        <v>186968.83850000001</v>
      </c>
      <c r="Q3038" t="s">
        <v>7292</v>
      </c>
      <c r="R3038" t="s">
        <v>75</v>
      </c>
      <c r="W3038" t="s">
        <v>10730</v>
      </c>
      <c r="X3038" t="s">
        <v>10737</v>
      </c>
    </row>
    <row r="3039" spans="1:24">
      <c r="A3039" t="s">
        <v>3</v>
      </c>
      <c r="B3039" t="s">
        <v>4</v>
      </c>
      <c r="C3039" t="s">
        <v>4</v>
      </c>
      <c r="D3039" t="s">
        <v>117</v>
      </c>
      <c r="E3039" t="s">
        <v>4382</v>
      </c>
      <c r="F3039" s="54">
        <v>41618</v>
      </c>
      <c r="G3039" t="s">
        <v>119</v>
      </c>
      <c r="H3039" t="s">
        <v>907</v>
      </c>
      <c r="I3039" t="s">
        <v>7293</v>
      </c>
      <c r="J3039" t="s">
        <v>73</v>
      </c>
      <c r="K3039" t="s">
        <v>7294</v>
      </c>
      <c r="L3039" t="s">
        <v>7295</v>
      </c>
      <c r="M3039" t="s">
        <v>7296</v>
      </c>
      <c r="N3039" t="s">
        <v>85</v>
      </c>
      <c r="O3039" t="s">
        <v>85</v>
      </c>
      <c r="P3039">
        <v>150318.84160000001</v>
      </c>
      <c r="Q3039" t="s">
        <v>7297</v>
      </c>
      <c r="R3039" t="s">
        <v>75</v>
      </c>
      <c r="W3039" t="s">
        <v>10730</v>
      </c>
      <c r="X3039" t="s">
        <v>85</v>
      </c>
    </row>
    <row r="3040" spans="1:24">
      <c r="A3040" t="s">
        <v>9</v>
      </c>
      <c r="B3040" t="s">
        <v>10</v>
      </c>
      <c r="C3040" t="s">
        <v>791</v>
      </c>
      <c r="D3040" t="s">
        <v>117</v>
      </c>
      <c r="E3040" t="s">
        <v>4382</v>
      </c>
      <c r="F3040" s="54">
        <v>41618</v>
      </c>
      <c r="G3040" t="s">
        <v>72</v>
      </c>
      <c r="I3040" t="s">
        <v>7298</v>
      </c>
      <c r="J3040" t="s">
        <v>132</v>
      </c>
      <c r="K3040" t="s">
        <v>7299</v>
      </c>
      <c r="L3040" t="s">
        <v>4427</v>
      </c>
      <c r="M3040" t="s">
        <v>4428</v>
      </c>
      <c r="N3040" t="s">
        <v>85</v>
      </c>
      <c r="O3040" t="s">
        <v>85</v>
      </c>
      <c r="P3040">
        <v>1663.14</v>
      </c>
      <c r="Q3040" t="s">
        <v>7300</v>
      </c>
      <c r="R3040" t="s">
        <v>75</v>
      </c>
      <c r="W3040" t="s">
        <v>10729</v>
      </c>
      <c r="X3040" t="s">
        <v>85</v>
      </c>
    </row>
    <row r="3041" spans="1:24">
      <c r="A3041" t="s">
        <v>9</v>
      </c>
      <c r="B3041" t="s">
        <v>10</v>
      </c>
      <c r="C3041" t="s">
        <v>791</v>
      </c>
      <c r="D3041" t="s">
        <v>117</v>
      </c>
      <c r="E3041" t="s">
        <v>4382</v>
      </c>
      <c r="F3041" s="54">
        <v>41618</v>
      </c>
      <c r="G3041" t="s">
        <v>290</v>
      </c>
      <c r="I3041" t="s">
        <v>7298</v>
      </c>
      <c r="J3041" t="s">
        <v>132</v>
      </c>
      <c r="K3041" t="s">
        <v>7299</v>
      </c>
      <c r="L3041" t="s">
        <v>4427</v>
      </c>
      <c r="M3041" t="s">
        <v>4428</v>
      </c>
      <c r="N3041" t="s">
        <v>85</v>
      </c>
      <c r="O3041" t="s">
        <v>85</v>
      </c>
      <c r="P3041">
        <v>375.81</v>
      </c>
      <c r="Q3041" t="s">
        <v>7300</v>
      </c>
      <c r="R3041" t="s">
        <v>75</v>
      </c>
      <c r="W3041" t="s">
        <v>10729</v>
      </c>
      <c r="X3041" t="s">
        <v>85</v>
      </c>
    </row>
    <row r="3042" spans="1:24">
      <c r="A3042" t="s">
        <v>9</v>
      </c>
      <c r="B3042" t="s">
        <v>10</v>
      </c>
      <c r="C3042" t="s">
        <v>791</v>
      </c>
      <c r="D3042" t="s">
        <v>117</v>
      </c>
      <c r="E3042" t="s">
        <v>4382</v>
      </c>
      <c r="F3042" s="54">
        <v>41618</v>
      </c>
      <c r="G3042" t="s">
        <v>290</v>
      </c>
      <c r="H3042" t="s">
        <v>792</v>
      </c>
      <c r="I3042" t="s">
        <v>4501</v>
      </c>
      <c r="J3042" t="s">
        <v>132</v>
      </c>
      <c r="K3042" t="s">
        <v>4502</v>
      </c>
      <c r="L3042" t="s">
        <v>4503</v>
      </c>
      <c r="M3042" t="s">
        <v>4504</v>
      </c>
      <c r="N3042" t="s">
        <v>85</v>
      </c>
      <c r="O3042" t="s">
        <v>85</v>
      </c>
      <c r="P3042">
        <v>189.81</v>
      </c>
      <c r="Q3042" t="s">
        <v>4505</v>
      </c>
      <c r="R3042" t="s">
        <v>75</v>
      </c>
      <c r="W3042" t="s">
        <v>10729</v>
      </c>
      <c r="X3042" t="s">
        <v>85</v>
      </c>
    </row>
    <row r="3043" spans="1:24">
      <c r="A3043" t="s">
        <v>9</v>
      </c>
      <c r="B3043" t="s">
        <v>15</v>
      </c>
      <c r="C3043" t="s">
        <v>15</v>
      </c>
      <c r="D3043" t="s">
        <v>117</v>
      </c>
      <c r="E3043" t="s">
        <v>4382</v>
      </c>
      <c r="F3043" s="54">
        <v>41618</v>
      </c>
      <c r="G3043" t="s">
        <v>72</v>
      </c>
      <c r="I3043" t="s">
        <v>7301</v>
      </c>
      <c r="J3043" t="s">
        <v>132</v>
      </c>
      <c r="K3043" t="s">
        <v>7302</v>
      </c>
      <c r="L3043" t="s">
        <v>7303</v>
      </c>
      <c r="M3043" t="s">
        <v>7304</v>
      </c>
      <c r="N3043" t="s">
        <v>85</v>
      </c>
      <c r="O3043" t="s">
        <v>85</v>
      </c>
      <c r="P3043">
        <v>96827.838000000003</v>
      </c>
      <c r="Q3043" t="s">
        <v>7305</v>
      </c>
      <c r="R3043" t="s">
        <v>75</v>
      </c>
      <c r="W3043" t="s">
        <v>10729</v>
      </c>
      <c r="X3043" t="s">
        <v>85</v>
      </c>
    </row>
    <row r="3044" spans="1:24">
      <c r="A3044" t="s">
        <v>9</v>
      </c>
      <c r="B3044" t="s">
        <v>10</v>
      </c>
      <c r="C3044" t="s">
        <v>963</v>
      </c>
      <c r="D3044" t="s">
        <v>117</v>
      </c>
      <c r="E3044" t="s">
        <v>4382</v>
      </c>
      <c r="F3044" s="54">
        <v>41618</v>
      </c>
      <c r="G3044" t="s">
        <v>72</v>
      </c>
      <c r="I3044" t="s">
        <v>7306</v>
      </c>
      <c r="J3044" t="s">
        <v>132</v>
      </c>
      <c r="K3044" t="s">
        <v>7307</v>
      </c>
      <c r="L3044" t="s">
        <v>7308</v>
      </c>
      <c r="M3044" t="s">
        <v>7309</v>
      </c>
      <c r="N3044" t="s">
        <v>85</v>
      </c>
      <c r="O3044" t="s">
        <v>85</v>
      </c>
      <c r="P3044">
        <v>37980.300000000003</v>
      </c>
      <c r="Q3044" t="s">
        <v>7310</v>
      </c>
      <c r="R3044" t="s">
        <v>75</v>
      </c>
      <c r="W3044" t="s">
        <v>10729</v>
      </c>
      <c r="X3044" t="s">
        <v>85</v>
      </c>
    </row>
    <row r="3045" spans="1:24">
      <c r="A3045" t="s">
        <v>9</v>
      </c>
      <c r="B3045" t="s">
        <v>10</v>
      </c>
      <c r="C3045" t="s">
        <v>1187</v>
      </c>
      <c r="D3045" t="s">
        <v>117</v>
      </c>
      <c r="E3045" t="s">
        <v>4382</v>
      </c>
      <c r="F3045" s="54">
        <v>41618</v>
      </c>
      <c r="G3045" t="s">
        <v>72</v>
      </c>
      <c r="I3045" t="s">
        <v>7311</v>
      </c>
      <c r="J3045" t="s">
        <v>132</v>
      </c>
      <c r="K3045" t="s">
        <v>7312</v>
      </c>
      <c r="L3045" t="s">
        <v>7313</v>
      </c>
      <c r="M3045" t="s">
        <v>7314</v>
      </c>
      <c r="N3045" t="s">
        <v>85</v>
      </c>
      <c r="O3045" t="s">
        <v>85</v>
      </c>
      <c r="P3045">
        <v>12660.66</v>
      </c>
      <c r="Q3045" t="s">
        <v>7315</v>
      </c>
      <c r="R3045" t="s">
        <v>75</v>
      </c>
      <c r="W3045" t="s">
        <v>10729</v>
      </c>
      <c r="X3045" t="s">
        <v>85</v>
      </c>
    </row>
    <row r="3046" spans="1:24">
      <c r="A3046" t="s">
        <v>5</v>
      </c>
      <c r="B3046" t="s">
        <v>17</v>
      </c>
      <c r="C3046" t="s">
        <v>17</v>
      </c>
      <c r="D3046" t="s">
        <v>117</v>
      </c>
      <c r="E3046" t="s">
        <v>4382</v>
      </c>
      <c r="F3046" s="54">
        <v>41617</v>
      </c>
      <c r="G3046" t="s">
        <v>125</v>
      </c>
      <c r="I3046" t="s">
        <v>7316</v>
      </c>
      <c r="J3046" t="s">
        <v>74</v>
      </c>
      <c r="K3046" t="s">
        <v>7317</v>
      </c>
      <c r="L3046" t="s">
        <v>1594</v>
      </c>
      <c r="M3046" t="s">
        <v>1595</v>
      </c>
      <c r="N3046" t="s">
        <v>85</v>
      </c>
      <c r="O3046" t="s">
        <v>85</v>
      </c>
      <c r="P3046">
        <v>-1479.8</v>
      </c>
      <c r="Q3046" t="s">
        <v>7318</v>
      </c>
      <c r="R3046" t="s">
        <v>75</v>
      </c>
      <c r="W3046" t="s">
        <v>10729</v>
      </c>
      <c r="X3046" t="s">
        <v>85</v>
      </c>
    </row>
    <row r="3047" spans="1:24">
      <c r="A3047" t="s">
        <v>5</v>
      </c>
      <c r="B3047" t="s">
        <v>17</v>
      </c>
      <c r="C3047" t="s">
        <v>17</v>
      </c>
      <c r="D3047" t="s">
        <v>117</v>
      </c>
      <c r="E3047" t="s">
        <v>4382</v>
      </c>
      <c r="F3047" s="54">
        <v>41617</v>
      </c>
      <c r="G3047" t="s">
        <v>72</v>
      </c>
      <c r="I3047" t="s">
        <v>7316</v>
      </c>
      <c r="J3047" t="s">
        <v>74</v>
      </c>
      <c r="K3047" t="s">
        <v>7317</v>
      </c>
      <c r="L3047" t="s">
        <v>1594</v>
      </c>
      <c r="M3047" t="s">
        <v>1595</v>
      </c>
      <c r="N3047" t="s">
        <v>85</v>
      </c>
      <c r="O3047" t="s">
        <v>85</v>
      </c>
      <c r="P3047">
        <v>1479.8</v>
      </c>
      <c r="Q3047" t="s">
        <v>7318</v>
      </c>
      <c r="R3047" t="s">
        <v>75</v>
      </c>
      <c r="W3047" t="s">
        <v>10729</v>
      </c>
      <c r="X3047" t="s">
        <v>85</v>
      </c>
    </row>
    <row r="3048" spans="1:24">
      <c r="A3048" t="s">
        <v>3</v>
      </c>
      <c r="B3048" t="s">
        <v>112</v>
      </c>
      <c r="C3048" t="s">
        <v>269</v>
      </c>
      <c r="D3048" t="s">
        <v>117</v>
      </c>
      <c r="E3048" t="s">
        <v>4382</v>
      </c>
      <c r="F3048" s="54">
        <v>41617</v>
      </c>
      <c r="G3048" t="s">
        <v>119</v>
      </c>
      <c r="I3048" t="s">
        <v>7319</v>
      </c>
      <c r="J3048" t="s">
        <v>73</v>
      </c>
      <c r="K3048" t="s">
        <v>7320</v>
      </c>
      <c r="L3048" t="s">
        <v>7321</v>
      </c>
      <c r="M3048" t="s">
        <v>7322</v>
      </c>
      <c r="N3048" t="s">
        <v>85</v>
      </c>
      <c r="O3048" t="s">
        <v>85</v>
      </c>
      <c r="P3048">
        <v>4424.3782000000001</v>
      </c>
      <c r="Q3048" t="s">
        <v>7323</v>
      </c>
      <c r="R3048" t="s">
        <v>75</v>
      </c>
      <c r="W3048" t="s">
        <v>10729</v>
      </c>
      <c r="X3048" t="s">
        <v>85</v>
      </c>
    </row>
    <row r="3049" spans="1:24">
      <c r="A3049" t="s">
        <v>3</v>
      </c>
      <c r="B3049" t="s">
        <v>114</v>
      </c>
      <c r="C3049" t="s">
        <v>116</v>
      </c>
      <c r="D3049" t="s">
        <v>117</v>
      </c>
      <c r="E3049" t="s">
        <v>4382</v>
      </c>
      <c r="F3049" s="54">
        <v>41617</v>
      </c>
      <c r="G3049" t="s">
        <v>290</v>
      </c>
      <c r="I3049" t="s">
        <v>7324</v>
      </c>
      <c r="J3049" t="s">
        <v>73</v>
      </c>
      <c r="K3049" t="s">
        <v>7325</v>
      </c>
      <c r="L3049" t="s">
        <v>7326</v>
      </c>
      <c r="M3049" t="s">
        <v>7327</v>
      </c>
      <c r="N3049" t="s">
        <v>85</v>
      </c>
      <c r="O3049" t="s">
        <v>85</v>
      </c>
      <c r="P3049">
        <v>4339.6175999999996</v>
      </c>
      <c r="Q3049" t="s">
        <v>7328</v>
      </c>
      <c r="R3049" t="s">
        <v>75</v>
      </c>
      <c r="W3049" t="s">
        <v>10729</v>
      </c>
      <c r="X3049" t="s">
        <v>85</v>
      </c>
    </row>
    <row r="3050" spans="1:24">
      <c r="A3050" t="s">
        <v>5</v>
      </c>
      <c r="B3050" t="s">
        <v>6</v>
      </c>
      <c r="C3050" t="s">
        <v>6</v>
      </c>
      <c r="D3050" t="s">
        <v>117</v>
      </c>
      <c r="E3050" t="s">
        <v>4382</v>
      </c>
      <c r="F3050" s="54">
        <v>41617</v>
      </c>
      <c r="G3050" t="s">
        <v>72</v>
      </c>
      <c r="I3050" t="s">
        <v>7329</v>
      </c>
      <c r="J3050" t="s">
        <v>74</v>
      </c>
      <c r="K3050" t="s">
        <v>7330</v>
      </c>
      <c r="L3050" t="s">
        <v>2946</v>
      </c>
      <c r="M3050" t="s">
        <v>2947</v>
      </c>
      <c r="N3050" t="s">
        <v>85</v>
      </c>
      <c r="O3050" t="s">
        <v>85</v>
      </c>
      <c r="P3050">
        <v>1364.6409000000001</v>
      </c>
      <c r="Q3050" t="s">
        <v>7331</v>
      </c>
      <c r="R3050" t="s">
        <v>75</v>
      </c>
      <c r="W3050" t="s">
        <v>10729</v>
      </c>
      <c r="X3050" t="s">
        <v>85</v>
      </c>
    </row>
    <row r="3051" spans="1:24">
      <c r="A3051" t="s">
        <v>5</v>
      </c>
      <c r="B3051" t="s">
        <v>6</v>
      </c>
      <c r="C3051" t="s">
        <v>6</v>
      </c>
      <c r="D3051" t="s">
        <v>117</v>
      </c>
      <c r="E3051" t="s">
        <v>4382</v>
      </c>
      <c r="F3051" s="54">
        <v>41617</v>
      </c>
      <c r="G3051" t="s">
        <v>72</v>
      </c>
      <c r="I3051" t="s">
        <v>7332</v>
      </c>
      <c r="J3051" t="s">
        <v>74</v>
      </c>
      <c r="K3051" t="s">
        <v>7333</v>
      </c>
      <c r="L3051" t="s">
        <v>2946</v>
      </c>
      <c r="M3051" t="s">
        <v>2947</v>
      </c>
      <c r="N3051" t="s">
        <v>85</v>
      </c>
      <c r="O3051" t="s">
        <v>85</v>
      </c>
      <c r="P3051">
        <v>1364.6409000000001</v>
      </c>
      <c r="Q3051" t="s">
        <v>7334</v>
      </c>
      <c r="R3051" t="s">
        <v>75</v>
      </c>
      <c r="W3051" t="s">
        <v>10729</v>
      </c>
      <c r="X3051" t="s">
        <v>85</v>
      </c>
    </row>
    <row r="3052" spans="1:24">
      <c r="A3052" t="s">
        <v>3</v>
      </c>
      <c r="B3052" t="s">
        <v>8</v>
      </c>
      <c r="C3052" t="s">
        <v>540</v>
      </c>
      <c r="D3052" t="s">
        <v>117</v>
      </c>
      <c r="E3052" t="s">
        <v>4382</v>
      </c>
      <c r="F3052" s="54">
        <v>41617</v>
      </c>
      <c r="G3052" t="s">
        <v>119</v>
      </c>
      <c r="I3052" t="s">
        <v>7335</v>
      </c>
      <c r="J3052" t="s">
        <v>73</v>
      </c>
      <c r="K3052" t="s">
        <v>7336</v>
      </c>
      <c r="L3052" t="s">
        <v>238</v>
      </c>
      <c r="M3052" t="s">
        <v>76</v>
      </c>
      <c r="N3052" t="s">
        <v>85</v>
      </c>
      <c r="O3052" t="s">
        <v>85</v>
      </c>
      <c r="P3052">
        <v>11679.7853</v>
      </c>
      <c r="Q3052" t="s">
        <v>7337</v>
      </c>
      <c r="R3052" t="s">
        <v>75</v>
      </c>
      <c r="W3052" t="s">
        <v>10729</v>
      </c>
      <c r="X3052" t="s">
        <v>10737</v>
      </c>
    </row>
    <row r="3053" spans="1:24">
      <c r="A3053" t="s">
        <v>3</v>
      </c>
      <c r="B3053" t="s">
        <v>8</v>
      </c>
      <c r="C3053" t="s">
        <v>392</v>
      </c>
      <c r="D3053" t="s">
        <v>117</v>
      </c>
      <c r="E3053" t="s">
        <v>4382</v>
      </c>
      <c r="F3053" s="54">
        <v>41617</v>
      </c>
      <c r="G3053" t="s">
        <v>72</v>
      </c>
      <c r="I3053" t="s">
        <v>7338</v>
      </c>
      <c r="J3053" t="s">
        <v>73</v>
      </c>
      <c r="K3053" t="s">
        <v>7339</v>
      </c>
      <c r="L3053" t="s">
        <v>7340</v>
      </c>
      <c r="M3053" t="s">
        <v>7341</v>
      </c>
      <c r="N3053" t="s">
        <v>85</v>
      </c>
      <c r="O3053" t="s">
        <v>85</v>
      </c>
      <c r="P3053">
        <v>48298.27</v>
      </c>
      <c r="Q3053" t="s">
        <v>7342</v>
      </c>
      <c r="R3053" t="s">
        <v>75</v>
      </c>
      <c r="W3053" t="s">
        <v>10729</v>
      </c>
      <c r="X3053" t="s">
        <v>85</v>
      </c>
    </row>
    <row r="3054" spans="1:24">
      <c r="A3054" t="s">
        <v>3</v>
      </c>
      <c r="B3054" t="s">
        <v>115</v>
      </c>
      <c r="C3054" t="s">
        <v>602</v>
      </c>
      <c r="D3054" t="s">
        <v>117</v>
      </c>
      <c r="E3054" t="s">
        <v>4382</v>
      </c>
      <c r="F3054" s="54">
        <v>41617</v>
      </c>
      <c r="G3054" t="s">
        <v>119</v>
      </c>
      <c r="H3054" t="s">
        <v>4090</v>
      </c>
      <c r="I3054" t="s">
        <v>7343</v>
      </c>
      <c r="J3054" t="s">
        <v>73</v>
      </c>
      <c r="K3054" t="s">
        <v>7344</v>
      </c>
      <c r="L3054" t="s">
        <v>7345</v>
      </c>
      <c r="M3054" t="s">
        <v>7346</v>
      </c>
      <c r="N3054" t="s">
        <v>85</v>
      </c>
      <c r="O3054" t="s">
        <v>85</v>
      </c>
      <c r="P3054">
        <v>198104.32370000001</v>
      </c>
      <c r="Q3054" t="s">
        <v>7347</v>
      </c>
      <c r="R3054" t="s">
        <v>75</v>
      </c>
      <c r="W3054" t="s">
        <v>10730</v>
      </c>
      <c r="X3054" t="s">
        <v>85</v>
      </c>
    </row>
    <row r="3055" spans="1:24">
      <c r="A3055" t="s">
        <v>5</v>
      </c>
      <c r="B3055" t="s">
        <v>6</v>
      </c>
      <c r="C3055" t="s">
        <v>6</v>
      </c>
      <c r="D3055" t="s">
        <v>117</v>
      </c>
      <c r="E3055" t="s">
        <v>4382</v>
      </c>
      <c r="F3055" s="54">
        <v>41617</v>
      </c>
      <c r="G3055" t="s">
        <v>72</v>
      </c>
      <c r="I3055" t="s">
        <v>7348</v>
      </c>
      <c r="J3055" t="s">
        <v>74</v>
      </c>
      <c r="K3055" t="s">
        <v>7349</v>
      </c>
      <c r="L3055" t="s">
        <v>2946</v>
      </c>
      <c r="M3055" t="s">
        <v>2947</v>
      </c>
      <c r="N3055" t="s">
        <v>85</v>
      </c>
      <c r="O3055" t="s">
        <v>85</v>
      </c>
      <c r="P3055">
        <v>3625.2959999999998</v>
      </c>
      <c r="Q3055" t="s">
        <v>7350</v>
      </c>
      <c r="R3055" t="s">
        <v>75</v>
      </c>
      <c r="W3055" t="s">
        <v>10729</v>
      </c>
      <c r="X3055" t="s">
        <v>85</v>
      </c>
    </row>
    <row r="3056" spans="1:24">
      <c r="A3056" t="s">
        <v>9</v>
      </c>
      <c r="B3056" t="s">
        <v>14</v>
      </c>
      <c r="C3056" t="s">
        <v>14</v>
      </c>
      <c r="D3056" t="s">
        <v>117</v>
      </c>
      <c r="E3056" t="s">
        <v>4382</v>
      </c>
      <c r="F3056" s="54">
        <v>41618</v>
      </c>
      <c r="G3056" t="s">
        <v>125</v>
      </c>
      <c r="H3056" t="s">
        <v>208</v>
      </c>
      <c r="I3056" t="s">
        <v>7351</v>
      </c>
      <c r="J3056" t="s">
        <v>132</v>
      </c>
      <c r="K3056" t="s">
        <v>7352</v>
      </c>
      <c r="L3056" t="s">
        <v>211</v>
      </c>
      <c r="M3056" t="s">
        <v>212</v>
      </c>
      <c r="N3056" t="s">
        <v>85</v>
      </c>
      <c r="O3056" t="s">
        <v>213</v>
      </c>
      <c r="P3056">
        <v>-2495.6</v>
      </c>
      <c r="Q3056" t="s">
        <v>7353</v>
      </c>
      <c r="R3056" t="s">
        <v>75</v>
      </c>
      <c r="S3056" t="s">
        <v>215</v>
      </c>
      <c r="T3056" t="s">
        <v>216</v>
      </c>
      <c r="U3056" t="s">
        <v>179</v>
      </c>
      <c r="V3056" t="s">
        <v>179</v>
      </c>
      <c r="W3056" t="s">
        <v>10729</v>
      </c>
      <c r="X3056" t="s">
        <v>10739</v>
      </c>
    </row>
    <row r="3057" spans="1:24">
      <c r="A3057" t="s">
        <v>9</v>
      </c>
      <c r="B3057" t="s">
        <v>14</v>
      </c>
      <c r="C3057" t="s">
        <v>14</v>
      </c>
      <c r="D3057" t="s">
        <v>117</v>
      </c>
      <c r="E3057" t="s">
        <v>4382</v>
      </c>
      <c r="F3057" s="54">
        <v>41618</v>
      </c>
      <c r="G3057" t="s">
        <v>125</v>
      </c>
      <c r="H3057" t="s">
        <v>208</v>
      </c>
      <c r="I3057" t="s">
        <v>7354</v>
      </c>
      <c r="J3057" t="s">
        <v>132</v>
      </c>
      <c r="K3057" t="s">
        <v>7355</v>
      </c>
      <c r="L3057" t="s">
        <v>211</v>
      </c>
      <c r="M3057" t="s">
        <v>212</v>
      </c>
      <c r="N3057" t="s">
        <v>85</v>
      </c>
      <c r="O3057" t="s">
        <v>213</v>
      </c>
      <c r="P3057">
        <v>-311.95</v>
      </c>
      <c r="Q3057" t="s">
        <v>7356</v>
      </c>
      <c r="R3057" t="s">
        <v>75</v>
      </c>
      <c r="S3057" t="s">
        <v>215</v>
      </c>
      <c r="T3057" t="s">
        <v>216</v>
      </c>
      <c r="U3057" t="s">
        <v>179</v>
      </c>
      <c r="V3057" t="s">
        <v>179</v>
      </c>
      <c r="W3057" t="s">
        <v>10729</v>
      </c>
      <c r="X3057" t="s">
        <v>10739</v>
      </c>
    </row>
    <row r="3058" spans="1:24">
      <c r="A3058" t="s">
        <v>9</v>
      </c>
      <c r="B3058" t="s">
        <v>14</v>
      </c>
      <c r="C3058" t="s">
        <v>14</v>
      </c>
      <c r="D3058" t="s">
        <v>117</v>
      </c>
      <c r="E3058" t="s">
        <v>4382</v>
      </c>
      <c r="F3058" s="54">
        <v>41618</v>
      </c>
      <c r="G3058" t="s">
        <v>125</v>
      </c>
      <c r="H3058" t="s">
        <v>208</v>
      </c>
      <c r="I3058" t="s">
        <v>7357</v>
      </c>
      <c r="J3058" t="s">
        <v>132</v>
      </c>
      <c r="K3058" t="s">
        <v>7358</v>
      </c>
      <c r="L3058" t="s">
        <v>211</v>
      </c>
      <c r="M3058" t="s">
        <v>212</v>
      </c>
      <c r="N3058" t="s">
        <v>85</v>
      </c>
      <c r="O3058" t="s">
        <v>213</v>
      </c>
      <c r="P3058">
        <v>-3119.5</v>
      </c>
      <c r="Q3058" t="s">
        <v>7359</v>
      </c>
      <c r="R3058" t="s">
        <v>75</v>
      </c>
      <c r="S3058" t="s">
        <v>215</v>
      </c>
      <c r="T3058" t="s">
        <v>216</v>
      </c>
      <c r="U3058" t="s">
        <v>179</v>
      </c>
      <c r="V3058" t="s">
        <v>179</v>
      </c>
      <c r="W3058" t="s">
        <v>10729</v>
      </c>
      <c r="X3058" t="s">
        <v>10739</v>
      </c>
    </row>
    <row r="3059" spans="1:24">
      <c r="A3059" t="s">
        <v>9</v>
      </c>
      <c r="B3059" t="s">
        <v>14</v>
      </c>
      <c r="C3059" t="s">
        <v>14</v>
      </c>
      <c r="D3059" t="s">
        <v>117</v>
      </c>
      <c r="E3059" t="s">
        <v>4382</v>
      </c>
      <c r="F3059" s="54">
        <v>41618</v>
      </c>
      <c r="G3059" t="s">
        <v>125</v>
      </c>
      <c r="H3059" t="s">
        <v>208</v>
      </c>
      <c r="I3059" t="s">
        <v>7360</v>
      </c>
      <c r="J3059" t="s">
        <v>132</v>
      </c>
      <c r="K3059" t="s">
        <v>7361</v>
      </c>
      <c r="L3059" t="s">
        <v>211</v>
      </c>
      <c r="M3059" t="s">
        <v>212</v>
      </c>
      <c r="N3059" t="s">
        <v>85</v>
      </c>
      <c r="O3059" t="s">
        <v>213</v>
      </c>
      <c r="P3059">
        <v>-1247.8</v>
      </c>
      <c r="Q3059" t="s">
        <v>7362</v>
      </c>
      <c r="R3059" t="s">
        <v>75</v>
      </c>
      <c r="S3059" t="s">
        <v>215</v>
      </c>
      <c r="T3059" t="s">
        <v>216</v>
      </c>
      <c r="U3059" t="s">
        <v>179</v>
      </c>
      <c r="V3059" t="s">
        <v>179</v>
      </c>
      <c r="W3059" t="s">
        <v>10729</v>
      </c>
      <c r="X3059" t="s">
        <v>10739</v>
      </c>
    </row>
    <row r="3060" spans="1:24">
      <c r="A3060" t="s">
        <v>9</v>
      </c>
      <c r="B3060" t="s">
        <v>14</v>
      </c>
      <c r="C3060" t="s">
        <v>14</v>
      </c>
      <c r="D3060" t="s">
        <v>117</v>
      </c>
      <c r="E3060" t="s">
        <v>4382</v>
      </c>
      <c r="F3060" s="54">
        <v>41618</v>
      </c>
      <c r="G3060" t="s">
        <v>125</v>
      </c>
      <c r="H3060" t="s">
        <v>208</v>
      </c>
      <c r="I3060" t="s">
        <v>7363</v>
      </c>
      <c r="J3060" t="s">
        <v>132</v>
      </c>
      <c r="K3060" t="s">
        <v>7364</v>
      </c>
      <c r="L3060" t="s">
        <v>211</v>
      </c>
      <c r="M3060" t="s">
        <v>212</v>
      </c>
      <c r="N3060" t="s">
        <v>85</v>
      </c>
      <c r="O3060" t="s">
        <v>213</v>
      </c>
      <c r="P3060">
        <v>-623.9</v>
      </c>
      <c r="Q3060" t="s">
        <v>7365</v>
      </c>
      <c r="R3060" t="s">
        <v>75</v>
      </c>
      <c r="S3060" t="s">
        <v>215</v>
      </c>
      <c r="T3060" t="s">
        <v>216</v>
      </c>
      <c r="U3060" t="s">
        <v>179</v>
      </c>
      <c r="V3060" t="s">
        <v>179</v>
      </c>
      <c r="W3060" t="s">
        <v>10729</v>
      </c>
      <c r="X3060" t="s">
        <v>10739</v>
      </c>
    </row>
    <row r="3061" spans="1:24">
      <c r="A3061" t="s">
        <v>3</v>
      </c>
      <c r="B3061" t="s">
        <v>13</v>
      </c>
      <c r="C3061" t="s">
        <v>217</v>
      </c>
      <c r="D3061" t="s">
        <v>117</v>
      </c>
      <c r="E3061" t="s">
        <v>4382</v>
      </c>
      <c r="F3061" s="54">
        <v>41618</v>
      </c>
      <c r="G3061" t="s">
        <v>119</v>
      </c>
      <c r="H3061" t="s">
        <v>218</v>
      </c>
      <c r="I3061" t="s">
        <v>7366</v>
      </c>
      <c r="J3061" t="s">
        <v>73</v>
      </c>
      <c r="K3061" t="s">
        <v>7367</v>
      </c>
      <c r="L3061" t="s">
        <v>221</v>
      </c>
      <c r="M3061" t="s">
        <v>222</v>
      </c>
      <c r="N3061" t="s">
        <v>213</v>
      </c>
      <c r="O3061" t="s">
        <v>85</v>
      </c>
      <c r="P3061">
        <v>10786.7492</v>
      </c>
      <c r="Q3061" t="s">
        <v>7368</v>
      </c>
      <c r="R3061" t="s">
        <v>75</v>
      </c>
      <c r="W3061" t="s">
        <v>10729</v>
      </c>
      <c r="X3061" t="s">
        <v>10737</v>
      </c>
    </row>
    <row r="3062" spans="1:24">
      <c r="A3062" t="s">
        <v>3</v>
      </c>
      <c r="B3062" t="s">
        <v>13</v>
      </c>
      <c r="C3062" t="s">
        <v>217</v>
      </c>
      <c r="D3062" t="s">
        <v>117</v>
      </c>
      <c r="E3062" t="s">
        <v>4382</v>
      </c>
      <c r="F3062" s="54">
        <v>41618</v>
      </c>
      <c r="G3062" t="s">
        <v>72</v>
      </c>
      <c r="I3062" t="s">
        <v>7369</v>
      </c>
      <c r="J3062" t="s">
        <v>73</v>
      </c>
      <c r="K3062" t="s">
        <v>7370</v>
      </c>
      <c r="L3062" t="s">
        <v>4560</v>
      </c>
      <c r="M3062" t="s">
        <v>4561</v>
      </c>
      <c r="N3062" t="s">
        <v>85</v>
      </c>
      <c r="O3062" t="s">
        <v>85</v>
      </c>
      <c r="P3062">
        <v>3052.0596</v>
      </c>
      <c r="Q3062" t="s">
        <v>7371</v>
      </c>
      <c r="R3062" t="s">
        <v>75</v>
      </c>
      <c r="W3062" t="s">
        <v>10729</v>
      </c>
      <c r="X3062" t="s">
        <v>85</v>
      </c>
    </row>
    <row r="3063" spans="1:24">
      <c r="A3063" t="s">
        <v>3</v>
      </c>
      <c r="B3063" t="s">
        <v>13</v>
      </c>
      <c r="C3063" t="s">
        <v>217</v>
      </c>
      <c r="D3063" t="s">
        <v>117</v>
      </c>
      <c r="E3063" t="s">
        <v>4382</v>
      </c>
      <c r="F3063" s="54">
        <v>41618</v>
      </c>
      <c r="G3063" t="s">
        <v>119</v>
      </c>
      <c r="I3063" t="s">
        <v>7372</v>
      </c>
      <c r="J3063" t="s">
        <v>73</v>
      </c>
      <c r="K3063" t="s">
        <v>7373</v>
      </c>
      <c r="L3063" t="s">
        <v>7374</v>
      </c>
      <c r="M3063" t="s">
        <v>7375</v>
      </c>
      <c r="N3063" t="s">
        <v>85</v>
      </c>
      <c r="O3063" t="s">
        <v>85</v>
      </c>
      <c r="P3063">
        <v>3734.3319999999999</v>
      </c>
      <c r="Q3063" t="s">
        <v>7376</v>
      </c>
      <c r="R3063" t="s">
        <v>75</v>
      </c>
      <c r="W3063" t="s">
        <v>10729</v>
      </c>
      <c r="X3063" t="s">
        <v>85</v>
      </c>
    </row>
    <row r="3064" spans="1:24">
      <c r="A3064" t="s">
        <v>9</v>
      </c>
      <c r="B3064" t="s">
        <v>14</v>
      </c>
      <c r="C3064" t="s">
        <v>14</v>
      </c>
      <c r="D3064" t="s">
        <v>117</v>
      </c>
      <c r="E3064" t="s">
        <v>4382</v>
      </c>
      <c r="F3064" s="54">
        <v>41618</v>
      </c>
      <c r="G3064" t="s">
        <v>125</v>
      </c>
      <c r="H3064" t="s">
        <v>208</v>
      </c>
      <c r="I3064" t="s">
        <v>7377</v>
      </c>
      <c r="J3064" t="s">
        <v>132</v>
      </c>
      <c r="K3064" t="s">
        <v>7378</v>
      </c>
      <c r="L3064" t="s">
        <v>211</v>
      </c>
      <c r="M3064" t="s">
        <v>212</v>
      </c>
      <c r="N3064" t="s">
        <v>85</v>
      </c>
      <c r="O3064" t="s">
        <v>213</v>
      </c>
      <c r="P3064">
        <v>-2495.6</v>
      </c>
      <c r="Q3064" t="s">
        <v>7379</v>
      </c>
      <c r="R3064" t="s">
        <v>75</v>
      </c>
      <c r="S3064" t="s">
        <v>215</v>
      </c>
      <c r="T3064" t="s">
        <v>216</v>
      </c>
      <c r="U3064" t="s">
        <v>179</v>
      </c>
      <c r="V3064" t="s">
        <v>179</v>
      </c>
      <c r="W3064" t="s">
        <v>10729</v>
      </c>
      <c r="X3064" t="s">
        <v>10739</v>
      </c>
    </row>
    <row r="3065" spans="1:24">
      <c r="A3065" t="s">
        <v>9</v>
      </c>
      <c r="B3065" t="s">
        <v>14</v>
      </c>
      <c r="C3065" t="s">
        <v>14</v>
      </c>
      <c r="D3065" t="s">
        <v>117</v>
      </c>
      <c r="E3065" t="s">
        <v>4382</v>
      </c>
      <c r="F3065" s="54">
        <v>41618</v>
      </c>
      <c r="G3065" t="s">
        <v>72</v>
      </c>
      <c r="H3065" t="s">
        <v>208</v>
      </c>
      <c r="I3065" t="s">
        <v>7363</v>
      </c>
      <c r="J3065" t="s">
        <v>132</v>
      </c>
      <c r="K3065" t="s">
        <v>7364</v>
      </c>
      <c r="L3065" t="s">
        <v>211</v>
      </c>
      <c r="M3065" t="s">
        <v>212</v>
      </c>
      <c r="N3065" t="s">
        <v>85</v>
      </c>
      <c r="O3065" t="s">
        <v>213</v>
      </c>
      <c r="P3065">
        <v>623.9</v>
      </c>
      <c r="Q3065" t="s">
        <v>7365</v>
      </c>
      <c r="R3065" t="s">
        <v>75</v>
      </c>
      <c r="S3065" t="s">
        <v>215</v>
      </c>
      <c r="T3065" t="s">
        <v>216</v>
      </c>
      <c r="U3065" t="s">
        <v>179</v>
      </c>
      <c r="V3065" t="s">
        <v>179</v>
      </c>
      <c r="W3065" t="s">
        <v>10729</v>
      </c>
      <c r="X3065" t="s">
        <v>10739</v>
      </c>
    </row>
    <row r="3066" spans="1:24">
      <c r="A3066" t="s">
        <v>9</v>
      </c>
      <c r="B3066" t="s">
        <v>14</v>
      </c>
      <c r="C3066" t="s">
        <v>14</v>
      </c>
      <c r="D3066" t="s">
        <v>117</v>
      </c>
      <c r="E3066" t="s">
        <v>4382</v>
      </c>
      <c r="F3066" s="54">
        <v>41618</v>
      </c>
      <c r="G3066" t="s">
        <v>72</v>
      </c>
      <c r="H3066" t="s">
        <v>208</v>
      </c>
      <c r="I3066" t="s">
        <v>7351</v>
      </c>
      <c r="J3066" t="s">
        <v>132</v>
      </c>
      <c r="K3066" t="s">
        <v>7352</v>
      </c>
      <c r="L3066" t="s">
        <v>211</v>
      </c>
      <c r="M3066" t="s">
        <v>212</v>
      </c>
      <c r="N3066" t="s">
        <v>85</v>
      </c>
      <c r="O3066" t="s">
        <v>213</v>
      </c>
      <c r="P3066">
        <v>2495.6</v>
      </c>
      <c r="Q3066" t="s">
        <v>7353</v>
      </c>
      <c r="R3066" t="s">
        <v>75</v>
      </c>
      <c r="S3066" t="s">
        <v>215</v>
      </c>
      <c r="T3066" t="s">
        <v>216</v>
      </c>
      <c r="U3066" t="s">
        <v>179</v>
      </c>
      <c r="V3066" t="s">
        <v>179</v>
      </c>
      <c r="W3066" t="s">
        <v>10729</v>
      </c>
      <c r="X3066" t="s">
        <v>10739</v>
      </c>
    </row>
    <row r="3067" spans="1:24">
      <c r="A3067" t="s">
        <v>9</v>
      </c>
      <c r="B3067" t="s">
        <v>14</v>
      </c>
      <c r="C3067" t="s">
        <v>14</v>
      </c>
      <c r="D3067" t="s">
        <v>117</v>
      </c>
      <c r="E3067" t="s">
        <v>4382</v>
      </c>
      <c r="F3067" s="54">
        <v>41618</v>
      </c>
      <c r="G3067" t="s">
        <v>72</v>
      </c>
      <c r="H3067" t="s">
        <v>208</v>
      </c>
      <c r="I3067" t="s">
        <v>7354</v>
      </c>
      <c r="J3067" t="s">
        <v>132</v>
      </c>
      <c r="K3067" t="s">
        <v>7355</v>
      </c>
      <c r="L3067" t="s">
        <v>211</v>
      </c>
      <c r="M3067" t="s">
        <v>212</v>
      </c>
      <c r="N3067" t="s">
        <v>85</v>
      </c>
      <c r="O3067" t="s">
        <v>213</v>
      </c>
      <c r="P3067">
        <v>311.95</v>
      </c>
      <c r="Q3067" t="s">
        <v>7356</v>
      </c>
      <c r="R3067" t="s">
        <v>75</v>
      </c>
      <c r="S3067" t="s">
        <v>215</v>
      </c>
      <c r="T3067" t="s">
        <v>216</v>
      </c>
      <c r="U3067" t="s">
        <v>179</v>
      </c>
      <c r="V3067" t="s">
        <v>179</v>
      </c>
      <c r="W3067" t="s">
        <v>10729</v>
      </c>
      <c r="X3067" t="s">
        <v>10739</v>
      </c>
    </row>
    <row r="3068" spans="1:24">
      <c r="A3068" t="s">
        <v>9</v>
      </c>
      <c r="B3068" t="s">
        <v>14</v>
      </c>
      <c r="C3068" t="s">
        <v>14</v>
      </c>
      <c r="D3068" t="s">
        <v>117</v>
      </c>
      <c r="E3068" t="s">
        <v>4382</v>
      </c>
      <c r="F3068" s="54">
        <v>41618</v>
      </c>
      <c r="G3068" t="s">
        <v>72</v>
      </c>
      <c r="I3068" t="s">
        <v>7380</v>
      </c>
      <c r="J3068" t="s">
        <v>132</v>
      </c>
      <c r="K3068" t="s">
        <v>7381</v>
      </c>
      <c r="L3068" t="s">
        <v>1178</v>
      </c>
      <c r="M3068" t="s">
        <v>1179</v>
      </c>
      <c r="N3068" t="s">
        <v>85</v>
      </c>
      <c r="O3068" t="s">
        <v>85</v>
      </c>
      <c r="P3068">
        <v>512.1</v>
      </c>
      <c r="Q3068" t="s">
        <v>7382</v>
      </c>
      <c r="R3068" t="s">
        <v>75</v>
      </c>
      <c r="S3068" t="s">
        <v>170</v>
      </c>
      <c r="T3068" t="s">
        <v>178</v>
      </c>
      <c r="U3068" t="s">
        <v>202</v>
      </c>
      <c r="V3068" t="s">
        <v>202</v>
      </c>
      <c r="W3068" t="s">
        <v>10729</v>
      </c>
      <c r="X3068" t="s">
        <v>85</v>
      </c>
    </row>
    <row r="3069" spans="1:24">
      <c r="A3069" t="s">
        <v>9</v>
      </c>
      <c r="B3069" t="s">
        <v>14</v>
      </c>
      <c r="C3069" t="s">
        <v>14</v>
      </c>
      <c r="D3069" t="s">
        <v>117</v>
      </c>
      <c r="E3069" t="s">
        <v>4382</v>
      </c>
      <c r="F3069" s="54">
        <v>41618</v>
      </c>
      <c r="G3069" t="s">
        <v>72</v>
      </c>
      <c r="H3069" t="s">
        <v>280</v>
      </c>
      <c r="I3069" t="s">
        <v>7383</v>
      </c>
      <c r="J3069" t="s">
        <v>132</v>
      </c>
      <c r="K3069" t="s">
        <v>7384</v>
      </c>
      <c r="L3069" t="s">
        <v>3147</v>
      </c>
      <c r="M3069" t="s">
        <v>3148</v>
      </c>
      <c r="N3069" t="s">
        <v>85</v>
      </c>
      <c r="O3069" t="s">
        <v>85</v>
      </c>
      <c r="P3069">
        <v>26640</v>
      </c>
      <c r="Q3069" t="s">
        <v>7385</v>
      </c>
      <c r="R3069" t="s">
        <v>75</v>
      </c>
      <c r="S3069" t="s">
        <v>155</v>
      </c>
      <c r="T3069" t="s">
        <v>286</v>
      </c>
      <c r="U3069" t="s">
        <v>179</v>
      </c>
      <c r="V3069" t="s">
        <v>180</v>
      </c>
      <c r="W3069" t="s">
        <v>10729</v>
      </c>
      <c r="X3069" t="s">
        <v>10737</v>
      </c>
    </row>
    <row r="3070" spans="1:24">
      <c r="A3070" t="s">
        <v>9</v>
      </c>
      <c r="B3070" t="s">
        <v>14</v>
      </c>
      <c r="C3070" t="s">
        <v>14</v>
      </c>
      <c r="D3070" t="s">
        <v>117</v>
      </c>
      <c r="E3070" t="s">
        <v>4382</v>
      </c>
      <c r="F3070" s="54">
        <v>41618</v>
      </c>
      <c r="G3070" t="s">
        <v>72</v>
      </c>
      <c r="H3070" t="s">
        <v>779</v>
      </c>
      <c r="I3070" t="s">
        <v>7386</v>
      </c>
      <c r="J3070" t="s">
        <v>132</v>
      </c>
      <c r="K3070" t="s">
        <v>7387</v>
      </c>
      <c r="L3070" t="s">
        <v>7388</v>
      </c>
      <c r="M3070" t="s">
        <v>7389</v>
      </c>
      <c r="N3070" t="s">
        <v>85</v>
      </c>
      <c r="O3070" t="s">
        <v>85</v>
      </c>
      <c r="P3070">
        <v>53010</v>
      </c>
      <c r="Q3070" t="s">
        <v>7390</v>
      </c>
      <c r="R3070" t="s">
        <v>75</v>
      </c>
      <c r="S3070" t="s">
        <v>155</v>
      </c>
      <c r="T3070" t="s">
        <v>785</v>
      </c>
      <c r="U3070" t="s">
        <v>450</v>
      </c>
      <c r="V3070" t="s">
        <v>451</v>
      </c>
      <c r="W3070" t="s">
        <v>10729</v>
      </c>
      <c r="X3070" t="s">
        <v>85</v>
      </c>
    </row>
    <row r="3071" spans="1:24">
      <c r="A3071" t="s">
        <v>9</v>
      </c>
      <c r="B3071" t="s">
        <v>14</v>
      </c>
      <c r="C3071" t="s">
        <v>14</v>
      </c>
      <c r="D3071" t="s">
        <v>117</v>
      </c>
      <c r="E3071" t="s">
        <v>4382</v>
      </c>
      <c r="F3071" s="54">
        <v>41618</v>
      </c>
      <c r="G3071" t="s">
        <v>72</v>
      </c>
      <c r="I3071" t="s">
        <v>7391</v>
      </c>
      <c r="J3071" t="s">
        <v>132</v>
      </c>
      <c r="K3071" t="s">
        <v>7392</v>
      </c>
      <c r="L3071" t="s">
        <v>7393</v>
      </c>
      <c r="M3071" t="s">
        <v>7394</v>
      </c>
      <c r="N3071" t="s">
        <v>85</v>
      </c>
      <c r="O3071" t="s">
        <v>85</v>
      </c>
      <c r="P3071">
        <v>110239</v>
      </c>
      <c r="Q3071" t="s">
        <v>7395</v>
      </c>
      <c r="R3071" t="s">
        <v>75</v>
      </c>
      <c r="S3071" t="s">
        <v>170</v>
      </c>
      <c r="T3071" t="s">
        <v>436</v>
      </c>
      <c r="U3071" t="s">
        <v>157</v>
      </c>
      <c r="V3071" t="s">
        <v>157</v>
      </c>
      <c r="W3071" t="s">
        <v>10730</v>
      </c>
      <c r="X3071" t="s">
        <v>85</v>
      </c>
    </row>
    <row r="3072" spans="1:24">
      <c r="A3072" t="s">
        <v>5</v>
      </c>
      <c r="B3072" t="s">
        <v>11</v>
      </c>
      <c r="C3072" t="s">
        <v>1689</v>
      </c>
      <c r="D3072" t="s">
        <v>117</v>
      </c>
      <c r="E3072" t="s">
        <v>4382</v>
      </c>
      <c r="F3072" s="54">
        <v>41618</v>
      </c>
      <c r="G3072" t="s">
        <v>119</v>
      </c>
      <c r="I3072" t="s">
        <v>7396</v>
      </c>
      <c r="J3072" t="s">
        <v>74</v>
      </c>
      <c r="K3072" t="s">
        <v>7397</v>
      </c>
      <c r="L3072" t="s">
        <v>7398</v>
      </c>
      <c r="M3072" t="s">
        <v>7399</v>
      </c>
      <c r="N3072" t="s">
        <v>85</v>
      </c>
      <c r="O3072" t="s">
        <v>85</v>
      </c>
      <c r="P3072">
        <v>7854.6454000000003</v>
      </c>
      <c r="Q3072" t="s">
        <v>7400</v>
      </c>
      <c r="R3072" t="s">
        <v>75</v>
      </c>
      <c r="W3072" t="s">
        <v>10729</v>
      </c>
      <c r="X3072" t="s">
        <v>85</v>
      </c>
    </row>
    <row r="3073" spans="1:24">
      <c r="A3073" t="s">
        <v>5</v>
      </c>
      <c r="B3073" t="s">
        <v>11</v>
      </c>
      <c r="C3073" t="s">
        <v>1689</v>
      </c>
      <c r="D3073" t="s">
        <v>117</v>
      </c>
      <c r="E3073" t="s">
        <v>4382</v>
      </c>
      <c r="F3073" s="54">
        <v>41618</v>
      </c>
      <c r="G3073" t="s">
        <v>119</v>
      </c>
      <c r="I3073" t="s">
        <v>7401</v>
      </c>
      <c r="J3073" t="s">
        <v>74</v>
      </c>
      <c r="K3073" t="s">
        <v>7402</v>
      </c>
      <c r="L3073" t="s">
        <v>7403</v>
      </c>
      <c r="M3073" t="s">
        <v>7404</v>
      </c>
      <c r="N3073" t="s">
        <v>85</v>
      </c>
      <c r="O3073" t="s">
        <v>85</v>
      </c>
      <c r="P3073">
        <v>10420.865100000001</v>
      </c>
      <c r="Q3073" t="s">
        <v>7405</v>
      </c>
      <c r="R3073" t="s">
        <v>75</v>
      </c>
      <c r="W3073" t="s">
        <v>10729</v>
      </c>
      <c r="X3073" t="s">
        <v>85</v>
      </c>
    </row>
    <row r="3074" spans="1:24">
      <c r="A3074" t="s">
        <v>9</v>
      </c>
      <c r="B3074" t="s">
        <v>14</v>
      </c>
      <c r="C3074" t="s">
        <v>14</v>
      </c>
      <c r="D3074" t="s">
        <v>117</v>
      </c>
      <c r="E3074" t="s">
        <v>4382</v>
      </c>
      <c r="F3074" s="54">
        <v>41618</v>
      </c>
      <c r="G3074" t="s">
        <v>72</v>
      </c>
      <c r="H3074" t="s">
        <v>208</v>
      </c>
      <c r="I3074" t="s">
        <v>7360</v>
      </c>
      <c r="J3074" t="s">
        <v>132</v>
      </c>
      <c r="K3074" t="s">
        <v>7361</v>
      </c>
      <c r="L3074" t="s">
        <v>211</v>
      </c>
      <c r="M3074" t="s">
        <v>212</v>
      </c>
      <c r="N3074" t="s">
        <v>85</v>
      </c>
      <c r="O3074" t="s">
        <v>213</v>
      </c>
      <c r="P3074">
        <v>1247.8</v>
      </c>
      <c r="Q3074" t="s">
        <v>7362</v>
      </c>
      <c r="R3074" t="s">
        <v>75</v>
      </c>
      <c r="S3074" t="s">
        <v>215</v>
      </c>
      <c r="T3074" t="s">
        <v>216</v>
      </c>
      <c r="U3074" t="s">
        <v>179</v>
      </c>
      <c r="V3074" t="s">
        <v>179</v>
      </c>
      <c r="W3074" t="s">
        <v>10729</v>
      </c>
      <c r="X3074" t="s">
        <v>10739</v>
      </c>
    </row>
    <row r="3075" spans="1:24">
      <c r="A3075" t="s">
        <v>5</v>
      </c>
      <c r="B3075" t="s">
        <v>12</v>
      </c>
      <c r="C3075" t="s">
        <v>77</v>
      </c>
      <c r="D3075" t="s">
        <v>117</v>
      </c>
      <c r="E3075" t="s">
        <v>4382</v>
      </c>
      <c r="F3075" s="54">
        <v>41619</v>
      </c>
      <c r="G3075" t="s">
        <v>119</v>
      </c>
      <c r="I3075" t="s">
        <v>7406</v>
      </c>
      <c r="J3075" t="s">
        <v>74</v>
      </c>
      <c r="K3075" t="s">
        <v>7407</v>
      </c>
      <c r="L3075" t="s">
        <v>238</v>
      </c>
      <c r="M3075" t="s">
        <v>76</v>
      </c>
      <c r="N3075" t="s">
        <v>85</v>
      </c>
      <c r="O3075" t="s">
        <v>85</v>
      </c>
      <c r="P3075">
        <v>373941.81469999999</v>
      </c>
      <c r="Q3075" t="s">
        <v>7408</v>
      </c>
      <c r="R3075" t="s">
        <v>75</v>
      </c>
      <c r="W3075" t="s">
        <v>10731</v>
      </c>
      <c r="X3075" t="s">
        <v>10737</v>
      </c>
    </row>
    <row r="3076" spans="1:24">
      <c r="A3076" t="s">
        <v>5</v>
      </c>
      <c r="B3076" t="s">
        <v>12</v>
      </c>
      <c r="C3076" t="s">
        <v>77</v>
      </c>
      <c r="D3076" t="s">
        <v>117</v>
      </c>
      <c r="E3076" t="s">
        <v>4382</v>
      </c>
      <c r="F3076" s="54">
        <v>41619</v>
      </c>
      <c r="G3076" t="s">
        <v>125</v>
      </c>
      <c r="I3076" t="s">
        <v>7406</v>
      </c>
      <c r="J3076" t="s">
        <v>74</v>
      </c>
      <c r="K3076" t="s">
        <v>7407</v>
      </c>
      <c r="L3076" t="s">
        <v>238</v>
      </c>
      <c r="M3076" t="s">
        <v>76</v>
      </c>
      <c r="N3076" t="s">
        <v>85</v>
      </c>
      <c r="O3076" t="s">
        <v>85</v>
      </c>
      <c r="P3076">
        <v>4327.8398999999999</v>
      </c>
      <c r="Q3076" t="s">
        <v>7408</v>
      </c>
      <c r="R3076" t="s">
        <v>75</v>
      </c>
      <c r="W3076" t="s">
        <v>10731</v>
      </c>
      <c r="X3076" t="s">
        <v>10737</v>
      </c>
    </row>
    <row r="3077" spans="1:24">
      <c r="A3077" t="s">
        <v>5</v>
      </c>
      <c r="B3077" t="s">
        <v>12</v>
      </c>
      <c r="C3077" t="s">
        <v>77</v>
      </c>
      <c r="D3077" t="s">
        <v>117</v>
      </c>
      <c r="E3077" t="s">
        <v>4382</v>
      </c>
      <c r="F3077" s="54">
        <v>41619</v>
      </c>
      <c r="G3077" t="s">
        <v>72</v>
      </c>
      <c r="I3077" t="s">
        <v>7406</v>
      </c>
      <c r="J3077" t="s">
        <v>74</v>
      </c>
      <c r="K3077" t="s">
        <v>7407</v>
      </c>
      <c r="L3077" t="s">
        <v>238</v>
      </c>
      <c r="M3077" t="s">
        <v>76</v>
      </c>
      <c r="N3077" t="s">
        <v>85</v>
      </c>
      <c r="O3077" t="s">
        <v>85</v>
      </c>
      <c r="P3077">
        <v>75739.2448</v>
      </c>
      <c r="Q3077" t="s">
        <v>7408</v>
      </c>
      <c r="R3077" t="s">
        <v>75</v>
      </c>
      <c r="W3077" t="s">
        <v>10731</v>
      </c>
      <c r="X3077" t="s">
        <v>10737</v>
      </c>
    </row>
    <row r="3078" spans="1:24">
      <c r="A3078" t="s">
        <v>9</v>
      </c>
      <c r="B3078" t="s">
        <v>10</v>
      </c>
      <c r="C3078" t="s">
        <v>791</v>
      </c>
      <c r="D3078" t="s">
        <v>117</v>
      </c>
      <c r="E3078" t="s">
        <v>4382</v>
      </c>
      <c r="F3078" s="54">
        <v>41619</v>
      </c>
      <c r="G3078" t="s">
        <v>72</v>
      </c>
      <c r="H3078" t="s">
        <v>792</v>
      </c>
      <c r="I3078" t="s">
        <v>7220</v>
      </c>
      <c r="J3078" t="s">
        <v>132</v>
      </c>
      <c r="K3078" t="s">
        <v>7221</v>
      </c>
      <c r="L3078" t="s">
        <v>7222</v>
      </c>
      <c r="M3078" t="s">
        <v>7223</v>
      </c>
      <c r="N3078" t="s">
        <v>85</v>
      </c>
      <c r="O3078" t="s">
        <v>85</v>
      </c>
      <c r="P3078">
        <v>103081.16</v>
      </c>
      <c r="Q3078" t="s">
        <v>7224</v>
      </c>
      <c r="R3078" t="s">
        <v>75</v>
      </c>
      <c r="W3078" t="s">
        <v>10731</v>
      </c>
      <c r="X3078" t="s">
        <v>85</v>
      </c>
    </row>
    <row r="3079" spans="1:24">
      <c r="A3079" t="s">
        <v>9</v>
      </c>
      <c r="B3079" t="s">
        <v>15</v>
      </c>
      <c r="C3079" t="s">
        <v>15</v>
      </c>
      <c r="D3079" t="s">
        <v>117</v>
      </c>
      <c r="E3079" t="s">
        <v>4382</v>
      </c>
      <c r="F3079" s="54">
        <v>41619</v>
      </c>
      <c r="G3079" t="s">
        <v>119</v>
      </c>
      <c r="I3079" t="s">
        <v>7409</v>
      </c>
      <c r="J3079" t="s">
        <v>132</v>
      </c>
      <c r="K3079" t="s">
        <v>7291</v>
      </c>
      <c r="L3079" t="s">
        <v>7410</v>
      </c>
      <c r="M3079" t="s">
        <v>7411</v>
      </c>
      <c r="N3079" t="s">
        <v>85</v>
      </c>
      <c r="O3079" t="s">
        <v>85</v>
      </c>
      <c r="P3079">
        <v>-186968.83850000001</v>
      </c>
      <c r="Q3079" t="s">
        <v>7292</v>
      </c>
      <c r="R3079" t="s">
        <v>75</v>
      </c>
      <c r="W3079" t="s">
        <v>10729</v>
      </c>
      <c r="X3079" t="s">
        <v>85</v>
      </c>
    </row>
    <row r="3080" spans="1:24">
      <c r="A3080" t="s">
        <v>9</v>
      </c>
      <c r="B3080" t="s">
        <v>14</v>
      </c>
      <c r="C3080" t="s">
        <v>14</v>
      </c>
      <c r="D3080" t="s">
        <v>117</v>
      </c>
      <c r="E3080" t="s">
        <v>4382</v>
      </c>
      <c r="F3080" s="54">
        <v>41618</v>
      </c>
      <c r="G3080" t="s">
        <v>72</v>
      </c>
      <c r="I3080" t="s">
        <v>7412</v>
      </c>
      <c r="J3080" t="s">
        <v>132</v>
      </c>
      <c r="K3080" t="s">
        <v>7413</v>
      </c>
      <c r="L3080" t="s">
        <v>1047</v>
      </c>
      <c r="M3080" t="s">
        <v>1048</v>
      </c>
      <c r="N3080" t="s">
        <v>85</v>
      </c>
      <c r="O3080" t="s">
        <v>85</v>
      </c>
      <c r="P3080">
        <v>483.65</v>
      </c>
      <c r="Q3080" t="s">
        <v>7414</v>
      </c>
      <c r="R3080" t="s">
        <v>75</v>
      </c>
      <c r="S3080" t="s">
        <v>170</v>
      </c>
      <c r="T3080" t="s">
        <v>436</v>
      </c>
      <c r="U3080" t="s">
        <v>157</v>
      </c>
      <c r="V3080" t="s">
        <v>157</v>
      </c>
      <c r="W3080" t="s">
        <v>10729</v>
      </c>
      <c r="X3080" t="s">
        <v>85</v>
      </c>
    </row>
    <row r="3081" spans="1:24">
      <c r="A3081" t="s">
        <v>9</v>
      </c>
      <c r="B3081" t="s">
        <v>14</v>
      </c>
      <c r="C3081" t="s">
        <v>14</v>
      </c>
      <c r="D3081" t="s">
        <v>117</v>
      </c>
      <c r="E3081" t="s">
        <v>4382</v>
      </c>
      <c r="F3081" s="54">
        <v>41618</v>
      </c>
      <c r="G3081" t="s">
        <v>72</v>
      </c>
      <c r="H3081" t="s">
        <v>2285</v>
      </c>
      <c r="I3081" t="s">
        <v>7415</v>
      </c>
      <c r="J3081" t="s">
        <v>132</v>
      </c>
      <c r="K3081" t="s">
        <v>7416</v>
      </c>
      <c r="L3081" t="s">
        <v>7417</v>
      </c>
      <c r="M3081" t="s">
        <v>7418</v>
      </c>
      <c r="N3081" t="s">
        <v>85</v>
      </c>
      <c r="O3081" t="s">
        <v>85</v>
      </c>
      <c r="P3081">
        <v>14760</v>
      </c>
      <c r="Q3081" t="s">
        <v>7419</v>
      </c>
      <c r="R3081" t="s">
        <v>75</v>
      </c>
      <c r="S3081" t="s">
        <v>155</v>
      </c>
      <c r="T3081" t="s">
        <v>449</v>
      </c>
      <c r="U3081" t="s">
        <v>450</v>
      </c>
      <c r="V3081" t="s">
        <v>1857</v>
      </c>
      <c r="W3081" t="s">
        <v>10729</v>
      </c>
      <c r="X3081" t="s">
        <v>85</v>
      </c>
    </row>
    <row r="3082" spans="1:24">
      <c r="A3082" t="s">
        <v>9</v>
      </c>
      <c r="B3082" t="s">
        <v>14</v>
      </c>
      <c r="C3082" t="s">
        <v>14</v>
      </c>
      <c r="D3082" t="s">
        <v>117</v>
      </c>
      <c r="E3082" t="s">
        <v>4382</v>
      </c>
      <c r="F3082" s="54">
        <v>41618</v>
      </c>
      <c r="G3082" t="s">
        <v>72</v>
      </c>
      <c r="H3082" t="s">
        <v>999</v>
      </c>
      <c r="I3082" t="s">
        <v>7420</v>
      </c>
      <c r="J3082" t="s">
        <v>132</v>
      </c>
      <c r="K3082" t="s">
        <v>7421</v>
      </c>
      <c r="L3082" t="s">
        <v>1707</v>
      </c>
      <c r="M3082" t="s">
        <v>1708</v>
      </c>
      <c r="N3082" t="s">
        <v>213</v>
      </c>
      <c r="O3082" t="s">
        <v>85</v>
      </c>
      <c r="P3082">
        <v>2960</v>
      </c>
      <c r="Q3082" t="s">
        <v>7422</v>
      </c>
      <c r="R3082" t="s">
        <v>75</v>
      </c>
      <c r="S3082" t="s">
        <v>170</v>
      </c>
      <c r="T3082" t="s">
        <v>178</v>
      </c>
      <c r="U3082" t="s">
        <v>179</v>
      </c>
      <c r="V3082" t="s">
        <v>180</v>
      </c>
      <c r="W3082" t="s">
        <v>10729</v>
      </c>
      <c r="X3082" t="s">
        <v>10737</v>
      </c>
    </row>
    <row r="3083" spans="1:24">
      <c r="A3083" t="s">
        <v>9</v>
      </c>
      <c r="B3083" t="s">
        <v>14</v>
      </c>
      <c r="C3083" t="s">
        <v>14</v>
      </c>
      <c r="D3083" t="s">
        <v>117</v>
      </c>
      <c r="E3083" t="s">
        <v>4382</v>
      </c>
      <c r="F3083" s="54">
        <v>41618</v>
      </c>
      <c r="G3083" t="s">
        <v>72</v>
      </c>
      <c r="H3083" t="s">
        <v>208</v>
      </c>
      <c r="I3083" t="s">
        <v>7377</v>
      </c>
      <c r="J3083" t="s">
        <v>132</v>
      </c>
      <c r="K3083" t="s">
        <v>7378</v>
      </c>
      <c r="L3083" t="s">
        <v>211</v>
      </c>
      <c r="M3083" t="s">
        <v>212</v>
      </c>
      <c r="N3083" t="s">
        <v>85</v>
      </c>
      <c r="O3083" t="s">
        <v>213</v>
      </c>
      <c r="P3083">
        <v>2495.6</v>
      </c>
      <c r="Q3083" t="s">
        <v>7379</v>
      </c>
      <c r="R3083" t="s">
        <v>75</v>
      </c>
      <c r="S3083" t="s">
        <v>215</v>
      </c>
      <c r="T3083" t="s">
        <v>216</v>
      </c>
      <c r="U3083" t="s">
        <v>179</v>
      </c>
      <c r="V3083" t="s">
        <v>179</v>
      </c>
      <c r="W3083" t="s">
        <v>10729</v>
      </c>
      <c r="X3083" t="s">
        <v>10739</v>
      </c>
    </row>
    <row r="3084" spans="1:24">
      <c r="A3084" t="s">
        <v>9</v>
      </c>
      <c r="B3084" t="s">
        <v>14</v>
      </c>
      <c r="C3084" t="s">
        <v>14</v>
      </c>
      <c r="D3084" t="s">
        <v>117</v>
      </c>
      <c r="E3084" t="s">
        <v>4382</v>
      </c>
      <c r="F3084" s="54">
        <v>41618</v>
      </c>
      <c r="G3084" t="s">
        <v>72</v>
      </c>
      <c r="H3084" t="s">
        <v>208</v>
      </c>
      <c r="I3084" t="s">
        <v>7357</v>
      </c>
      <c r="J3084" t="s">
        <v>132</v>
      </c>
      <c r="K3084" t="s">
        <v>7358</v>
      </c>
      <c r="L3084" t="s">
        <v>211</v>
      </c>
      <c r="M3084" t="s">
        <v>212</v>
      </c>
      <c r="N3084" t="s">
        <v>85</v>
      </c>
      <c r="O3084" t="s">
        <v>213</v>
      </c>
      <c r="P3084">
        <v>3119.5</v>
      </c>
      <c r="Q3084" t="s">
        <v>7359</v>
      </c>
      <c r="R3084" t="s">
        <v>75</v>
      </c>
      <c r="S3084" t="s">
        <v>215</v>
      </c>
      <c r="T3084" t="s">
        <v>216</v>
      </c>
      <c r="U3084" t="s">
        <v>179</v>
      </c>
      <c r="V3084" t="s">
        <v>179</v>
      </c>
      <c r="W3084" t="s">
        <v>10729</v>
      </c>
      <c r="X3084" t="s">
        <v>10739</v>
      </c>
    </row>
    <row r="3085" spans="1:24">
      <c r="A3085" t="s">
        <v>9</v>
      </c>
      <c r="B3085" t="s">
        <v>14</v>
      </c>
      <c r="C3085" t="s">
        <v>14</v>
      </c>
      <c r="D3085" t="s">
        <v>117</v>
      </c>
      <c r="E3085" t="s">
        <v>4382</v>
      </c>
      <c r="F3085" s="54">
        <v>41618</v>
      </c>
      <c r="G3085" t="s">
        <v>72</v>
      </c>
      <c r="H3085" t="s">
        <v>208</v>
      </c>
      <c r="I3085" t="s">
        <v>7423</v>
      </c>
      <c r="J3085" t="s">
        <v>132</v>
      </c>
      <c r="K3085" t="s">
        <v>7424</v>
      </c>
      <c r="L3085" t="s">
        <v>211</v>
      </c>
      <c r="M3085" t="s">
        <v>212</v>
      </c>
      <c r="N3085" t="s">
        <v>85</v>
      </c>
      <c r="O3085" t="s">
        <v>213</v>
      </c>
      <c r="P3085">
        <v>348.4</v>
      </c>
      <c r="Q3085" t="s">
        <v>7425</v>
      </c>
      <c r="R3085" t="s">
        <v>75</v>
      </c>
      <c r="S3085" t="s">
        <v>215</v>
      </c>
      <c r="T3085" t="s">
        <v>216</v>
      </c>
      <c r="U3085" t="s">
        <v>179</v>
      </c>
      <c r="V3085" t="s">
        <v>179</v>
      </c>
      <c r="W3085" t="s">
        <v>10729</v>
      </c>
      <c r="X3085" t="s">
        <v>10739</v>
      </c>
    </row>
    <row r="3086" spans="1:24">
      <c r="A3086" t="s">
        <v>9</v>
      </c>
      <c r="B3086" t="s">
        <v>14</v>
      </c>
      <c r="C3086" t="s">
        <v>14</v>
      </c>
      <c r="D3086" t="s">
        <v>117</v>
      </c>
      <c r="E3086" t="s">
        <v>4382</v>
      </c>
      <c r="F3086" s="54">
        <v>41618</v>
      </c>
      <c r="G3086" t="s">
        <v>119</v>
      </c>
      <c r="I3086" t="s">
        <v>7391</v>
      </c>
      <c r="J3086" t="s">
        <v>132</v>
      </c>
      <c r="K3086" t="s">
        <v>7392</v>
      </c>
      <c r="L3086" t="s">
        <v>7393</v>
      </c>
      <c r="M3086" t="s">
        <v>7394</v>
      </c>
      <c r="N3086" t="s">
        <v>85</v>
      </c>
      <c r="O3086" t="s">
        <v>85</v>
      </c>
      <c r="P3086">
        <v>110718.3</v>
      </c>
      <c r="Q3086" t="s">
        <v>7395</v>
      </c>
      <c r="R3086" t="s">
        <v>75</v>
      </c>
      <c r="S3086" t="s">
        <v>170</v>
      </c>
      <c r="T3086" t="s">
        <v>436</v>
      </c>
      <c r="U3086" t="s">
        <v>157</v>
      </c>
      <c r="V3086" t="s">
        <v>157</v>
      </c>
      <c r="W3086" t="s">
        <v>10730</v>
      </c>
      <c r="X3086" t="s">
        <v>85</v>
      </c>
    </row>
    <row r="3087" spans="1:24">
      <c r="A3087" t="s">
        <v>9</v>
      </c>
      <c r="B3087" t="s">
        <v>14</v>
      </c>
      <c r="C3087" t="s">
        <v>14</v>
      </c>
      <c r="D3087" t="s">
        <v>117</v>
      </c>
      <c r="E3087" t="s">
        <v>4382</v>
      </c>
      <c r="F3087" s="54">
        <v>41618</v>
      </c>
      <c r="G3087" t="s">
        <v>290</v>
      </c>
      <c r="I3087" t="s">
        <v>7426</v>
      </c>
      <c r="J3087" t="s">
        <v>132</v>
      </c>
      <c r="K3087" t="s">
        <v>7427</v>
      </c>
      <c r="L3087" t="s">
        <v>75</v>
      </c>
      <c r="M3087" t="s">
        <v>122</v>
      </c>
      <c r="N3087" t="s">
        <v>85</v>
      </c>
      <c r="O3087" t="s">
        <v>85</v>
      </c>
      <c r="P3087">
        <v>76260</v>
      </c>
      <c r="Q3087" t="s">
        <v>7428</v>
      </c>
      <c r="R3087" t="s">
        <v>75</v>
      </c>
      <c r="W3087" t="s">
        <v>10729</v>
      </c>
      <c r="X3087" t="s">
        <v>10737</v>
      </c>
    </row>
    <row r="3088" spans="1:24">
      <c r="A3088" t="s">
        <v>9</v>
      </c>
      <c r="B3088" t="s">
        <v>14</v>
      </c>
      <c r="C3088" t="s">
        <v>14</v>
      </c>
      <c r="D3088" t="s">
        <v>117</v>
      </c>
      <c r="E3088" t="s">
        <v>4382</v>
      </c>
      <c r="F3088" s="54">
        <v>41618</v>
      </c>
      <c r="G3088" t="s">
        <v>290</v>
      </c>
      <c r="H3088" t="s">
        <v>1227</v>
      </c>
      <c r="I3088" t="s">
        <v>7429</v>
      </c>
      <c r="J3088" t="s">
        <v>132</v>
      </c>
      <c r="K3088" t="s">
        <v>3139</v>
      </c>
      <c r="L3088" t="s">
        <v>3140</v>
      </c>
      <c r="M3088" t="s">
        <v>3141</v>
      </c>
      <c r="N3088" t="s">
        <v>85</v>
      </c>
      <c r="O3088" t="s">
        <v>85</v>
      </c>
      <c r="P3088">
        <v>28200</v>
      </c>
      <c r="Q3088" t="s">
        <v>3142</v>
      </c>
      <c r="R3088" t="s">
        <v>75</v>
      </c>
      <c r="S3088" t="s">
        <v>155</v>
      </c>
      <c r="T3088" t="s">
        <v>379</v>
      </c>
      <c r="U3088" t="s">
        <v>450</v>
      </c>
      <c r="V3088" t="s">
        <v>1857</v>
      </c>
      <c r="W3088" t="s">
        <v>10729</v>
      </c>
      <c r="X3088" t="s">
        <v>85</v>
      </c>
    </row>
    <row r="3089" spans="1:24">
      <c r="A3089" t="s">
        <v>9</v>
      </c>
      <c r="B3089" t="s">
        <v>10</v>
      </c>
      <c r="C3089" t="s">
        <v>437</v>
      </c>
      <c r="D3089" t="s">
        <v>117</v>
      </c>
      <c r="E3089" t="s">
        <v>4382</v>
      </c>
      <c r="F3089" s="54">
        <v>41619</v>
      </c>
      <c r="G3089" t="s">
        <v>72</v>
      </c>
      <c r="I3089" t="s">
        <v>7430</v>
      </c>
      <c r="J3089" t="s">
        <v>132</v>
      </c>
      <c r="K3089" t="s">
        <v>7431</v>
      </c>
      <c r="L3089" t="s">
        <v>6567</v>
      </c>
      <c r="M3089" t="s">
        <v>6568</v>
      </c>
      <c r="N3089" t="s">
        <v>85</v>
      </c>
      <c r="O3089" t="s">
        <v>85</v>
      </c>
      <c r="P3089">
        <v>21657.08</v>
      </c>
      <c r="Q3089" t="s">
        <v>7432</v>
      </c>
      <c r="R3089" t="s">
        <v>75</v>
      </c>
      <c r="W3089" t="s">
        <v>10729</v>
      </c>
      <c r="X3089" t="s">
        <v>85</v>
      </c>
    </row>
    <row r="3090" spans="1:24">
      <c r="A3090" t="s">
        <v>9</v>
      </c>
      <c r="B3090" t="s">
        <v>14</v>
      </c>
      <c r="C3090" t="s">
        <v>14</v>
      </c>
      <c r="D3090" t="s">
        <v>117</v>
      </c>
      <c r="E3090" t="s">
        <v>4382</v>
      </c>
      <c r="F3090" s="54">
        <v>41618</v>
      </c>
      <c r="G3090" t="s">
        <v>290</v>
      </c>
      <c r="H3090" t="s">
        <v>1227</v>
      </c>
      <c r="I3090" t="s">
        <v>7433</v>
      </c>
      <c r="J3090" t="s">
        <v>132</v>
      </c>
      <c r="K3090" t="s">
        <v>3139</v>
      </c>
      <c r="L3090" t="s">
        <v>3140</v>
      </c>
      <c r="M3090" t="s">
        <v>3141</v>
      </c>
      <c r="N3090" t="s">
        <v>85</v>
      </c>
      <c r="O3090" t="s">
        <v>85</v>
      </c>
      <c r="P3090">
        <v>-28200</v>
      </c>
      <c r="Q3090" t="s">
        <v>3142</v>
      </c>
      <c r="R3090" t="s">
        <v>75</v>
      </c>
      <c r="S3090" t="s">
        <v>155</v>
      </c>
      <c r="T3090" t="s">
        <v>379</v>
      </c>
      <c r="U3090" t="s">
        <v>450</v>
      </c>
      <c r="V3090" t="s">
        <v>1857</v>
      </c>
      <c r="W3090" t="s">
        <v>10729</v>
      </c>
      <c r="X3090" t="s">
        <v>85</v>
      </c>
    </row>
    <row r="3091" spans="1:24">
      <c r="A3091" t="s">
        <v>9</v>
      </c>
      <c r="B3091" t="s">
        <v>14</v>
      </c>
      <c r="C3091" t="s">
        <v>14</v>
      </c>
      <c r="D3091" t="s">
        <v>117</v>
      </c>
      <c r="E3091" t="s">
        <v>4382</v>
      </c>
      <c r="F3091" s="54">
        <v>41618</v>
      </c>
      <c r="G3091" t="s">
        <v>119</v>
      </c>
      <c r="H3091" t="s">
        <v>358</v>
      </c>
      <c r="I3091" t="s">
        <v>7434</v>
      </c>
      <c r="J3091" t="s">
        <v>132</v>
      </c>
      <c r="K3091" t="s">
        <v>7435</v>
      </c>
      <c r="L3091" t="s">
        <v>361</v>
      </c>
      <c r="M3091" t="s">
        <v>362</v>
      </c>
      <c r="N3091" t="s">
        <v>213</v>
      </c>
      <c r="O3091" t="s">
        <v>85</v>
      </c>
      <c r="P3091">
        <v>285228</v>
      </c>
      <c r="Q3091" t="s">
        <v>7436</v>
      </c>
      <c r="R3091" t="s">
        <v>75</v>
      </c>
      <c r="S3091" t="s">
        <v>155</v>
      </c>
      <c r="T3091" t="s">
        <v>156</v>
      </c>
      <c r="U3091" t="s">
        <v>179</v>
      </c>
      <c r="V3091" t="s">
        <v>364</v>
      </c>
      <c r="W3091" t="s">
        <v>10731</v>
      </c>
      <c r="X3091" t="s">
        <v>10737</v>
      </c>
    </row>
    <row r="3092" spans="1:24">
      <c r="A3092" t="s">
        <v>9</v>
      </c>
      <c r="B3092" t="s">
        <v>14</v>
      </c>
      <c r="C3092" t="s">
        <v>14</v>
      </c>
      <c r="D3092" t="s">
        <v>117</v>
      </c>
      <c r="E3092" t="s">
        <v>4382</v>
      </c>
      <c r="F3092" s="54">
        <v>41618</v>
      </c>
      <c r="G3092" t="s">
        <v>125</v>
      </c>
      <c r="H3092" t="s">
        <v>208</v>
      </c>
      <c r="I3092" t="s">
        <v>7423</v>
      </c>
      <c r="J3092" t="s">
        <v>132</v>
      </c>
      <c r="K3092" t="s">
        <v>7424</v>
      </c>
      <c r="L3092" t="s">
        <v>211</v>
      </c>
      <c r="M3092" t="s">
        <v>212</v>
      </c>
      <c r="N3092" t="s">
        <v>85</v>
      </c>
      <c r="O3092" t="s">
        <v>213</v>
      </c>
      <c r="P3092">
        <v>1247.8</v>
      </c>
      <c r="Q3092" t="s">
        <v>7425</v>
      </c>
      <c r="R3092" t="s">
        <v>75</v>
      </c>
      <c r="S3092" t="s">
        <v>215</v>
      </c>
      <c r="T3092" t="s">
        <v>216</v>
      </c>
      <c r="U3092" t="s">
        <v>179</v>
      </c>
      <c r="V3092" t="s">
        <v>179</v>
      </c>
      <c r="W3092" t="s">
        <v>10729</v>
      </c>
      <c r="X3092" t="s">
        <v>10739</v>
      </c>
    </row>
    <row r="3093" spans="1:24">
      <c r="A3093" t="s">
        <v>9</v>
      </c>
      <c r="B3093" t="s">
        <v>14</v>
      </c>
      <c r="C3093" t="s">
        <v>14</v>
      </c>
      <c r="D3093" t="s">
        <v>117</v>
      </c>
      <c r="E3093" t="s">
        <v>4382</v>
      </c>
      <c r="F3093" s="54">
        <v>41618</v>
      </c>
      <c r="G3093" t="s">
        <v>119</v>
      </c>
      <c r="H3093" t="s">
        <v>401</v>
      </c>
      <c r="I3093" t="s">
        <v>7437</v>
      </c>
      <c r="J3093" t="s">
        <v>132</v>
      </c>
      <c r="K3093" t="s">
        <v>7438</v>
      </c>
      <c r="L3093" t="s">
        <v>404</v>
      </c>
      <c r="M3093" t="s">
        <v>405</v>
      </c>
      <c r="N3093" t="s">
        <v>213</v>
      </c>
      <c r="O3093" t="s">
        <v>85</v>
      </c>
      <c r="P3093">
        <v>74802</v>
      </c>
      <c r="Q3093" t="s">
        <v>7439</v>
      </c>
      <c r="R3093" t="s">
        <v>75</v>
      </c>
      <c r="S3093" t="s">
        <v>170</v>
      </c>
      <c r="T3093" t="s">
        <v>171</v>
      </c>
      <c r="U3093" t="s">
        <v>179</v>
      </c>
      <c r="V3093" t="s">
        <v>180</v>
      </c>
      <c r="W3093" t="s">
        <v>10729</v>
      </c>
      <c r="X3093" t="s">
        <v>10737</v>
      </c>
    </row>
    <row r="3094" spans="1:24">
      <c r="A3094" t="s">
        <v>9</v>
      </c>
      <c r="B3094" t="s">
        <v>14</v>
      </c>
      <c r="C3094" t="s">
        <v>14</v>
      </c>
      <c r="D3094" t="s">
        <v>117</v>
      </c>
      <c r="E3094" t="s">
        <v>4382</v>
      </c>
      <c r="F3094" s="54">
        <v>41618</v>
      </c>
      <c r="G3094" t="s">
        <v>119</v>
      </c>
      <c r="I3094" t="s">
        <v>7440</v>
      </c>
      <c r="J3094" t="s">
        <v>132</v>
      </c>
      <c r="K3094" t="s">
        <v>7441</v>
      </c>
      <c r="L3094" t="s">
        <v>571</v>
      </c>
      <c r="M3094" t="s">
        <v>572</v>
      </c>
      <c r="N3094" t="s">
        <v>85</v>
      </c>
      <c r="O3094" t="s">
        <v>85</v>
      </c>
      <c r="P3094">
        <v>10500</v>
      </c>
      <c r="Q3094" t="s">
        <v>7442</v>
      </c>
      <c r="R3094" t="s">
        <v>75</v>
      </c>
      <c r="W3094" t="s">
        <v>10729</v>
      </c>
      <c r="X3094" t="s">
        <v>85</v>
      </c>
    </row>
    <row r="3095" spans="1:24">
      <c r="A3095" t="s">
        <v>5</v>
      </c>
      <c r="B3095" t="s">
        <v>6</v>
      </c>
      <c r="C3095" t="s">
        <v>6</v>
      </c>
      <c r="D3095" t="s">
        <v>117</v>
      </c>
      <c r="E3095" t="s">
        <v>4382</v>
      </c>
      <c r="F3095" s="54">
        <v>41618</v>
      </c>
      <c r="G3095" t="s">
        <v>72</v>
      </c>
      <c r="H3095" t="s">
        <v>386</v>
      </c>
      <c r="I3095" t="s">
        <v>7443</v>
      </c>
      <c r="J3095" t="s">
        <v>74</v>
      </c>
      <c r="K3095" t="s">
        <v>7444</v>
      </c>
      <c r="L3095" t="s">
        <v>627</v>
      </c>
      <c r="M3095" t="s">
        <v>628</v>
      </c>
      <c r="N3095" t="s">
        <v>85</v>
      </c>
      <c r="O3095" t="s">
        <v>85</v>
      </c>
      <c r="P3095">
        <v>4857.9322000000002</v>
      </c>
      <c r="Q3095" t="s">
        <v>7445</v>
      </c>
      <c r="R3095" t="s">
        <v>75</v>
      </c>
      <c r="W3095" t="s">
        <v>10729</v>
      </c>
      <c r="X3095" t="s">
        <v>85</v>
      </c>
    </row>
    <row r="3096" spans="1:24">
      <c r="A3096" t="s">
        <v>5</v>
      </c>
      <c r="B3096" t="s">
        <v>6</v>
      </c>
      <c r="C3096" t="s">
        <v>6</v>
      </c>
      <c r="D3096" t="s">
        <v>117</v>
      </c>
      <c r="E3096" t="s">
        <v>4382</v>
      </c>
      <c r="F3096" s="54">
        <v>41618</v>
      </c>
      <c r="G3096" t="s">
        <v>72</v>
      </c>
      <c r="I3096" t="s">
        <v>7446</v>
      </c>
      <c r="J3096" t="s">
        <v>74</v>
      </c>
      <c r="K3096" t="s">
        <v>7447</v>
      </c>
      <c r="L3096" t="s">
        <v>7448</v>
      </c>
      <c r="M3096" t="s">
        <v>7449</v>
      </c>
      <c r="N3096" t="s">
        <v>85</v>
      </c>
      <c r="O3096" t="s">
        <v>85</v>
      </c>
      <c r="P3096">
        <v>1262.8254999999999</v>
      </c>
      <c r="Q3096" t="s">
        <v>7450</v>
      </c>
      <c r="R3096" t="s">
        <v>75</v>
      </c>
      <c r="W3096" t="s">
        <v>10729</v>
      </c>
      <c r="X3096" t="s">
        <v>85</v>
      </c>
    </row>
    <row r="3097" spans="1:24">
      <c r="A3097" t="s">
        <v>5</v>
      </c>
      <c r="B3097" t="s">
        <v>6</v>
      </c>
      <c r="C3097" t="s">
        <v>6</v>
      </c>
      <c r="D3097" t="s">
        <v>117</v>
      </c>
      <c r="E3097" t="s">
        <v>4382</v>
      </c>
      <c r="F3097" s="54">
        <v>41618</v>
      </c>
      <c r="G3097" t="s">
        <v>72</v>
      </c>
      <c r="H3097" t="s">
        <v>386</v>
      </c>
      <c r="I3097" t="s">
        <v>7451</v>
      </c>
      <c r="J3097" t="s">
        <v>74</v>
      </c>
      <c r="K3097" t="s">
        <v>7452</v>
      </c>
      <c r="L3097" t="s">
        <v>627</v>
      </c>
      <c r="M3097" t="s">
        <v>628</v>
      </c>
      <c r="N3097" t="s">
        <v>85</v>
      </c>
      <c r="O3097" t="s">
        <v>85</v>
      </c>
      <c r="P3097">
        <v>4857.9322000000002</v>
      </c>
      <c r="Q3097" t="s">
        <v>7453</v>
      </c>
      <c r="R3097" t="s">
        <v>75</v>
      </c>
      <c r="W3097" t="s">
        <v>10729</v>
      </c>
      <c r="X3097" t="s">
        <v>85</v>
      </c>
    </row>
    <row r="3098" spans="1:24">
      <c r="A3098" t="s">
        <v>9</v>
      </c>
      <c r="B3098" t="s">
        <v>10</v>
      </c>
      <c r="C3098" t="s">
        <v>528</v>
      </c>
      <c r="D3098" t="s">
        <v>117</v>
      </c>
      <c r="E3098" t="s">
        <v>4382</v>
      </c>
      <c r="F3098" s="54">
        <v>41618</v>
      </c>
      <c r="G3098" t="s">
        <v>72</v>
      </c>
      <c r="I3098" t="s">
        <v>7454</v>
      </c>
      <c r="J3098" t="s">
        <v>132</v>
      </c>
      <c r="K3098" t="s">
        <v>7455</v>
      </c>
      <c r="L3098" t="s">
        <v>7456</v>
      </c>
      <c r="M3098" t="s">
        <v>7457</v>
      </c>
      <c r="N3098" t="s">
        <v>85</v>
      </c>
      <c r="O3098" t="s">
        <v>85</v>
      </c>
      <c r="P3098">
        <v>3154.89</v>
      </c>
      <c r="Q3098" t="s">
        <v>7458</v>
      </c>
      <c r="R3098" t="s">
        <v>75</v>
      </c>
      <c r="W3098" t="s">
        <v>10729</v>
      </c>
      <c r="X3098" t="s">
        <v>85</v>
      </c>
    </row>
    <row r="3099" spans="1:24">
      <c r="A3099" t="s">
        <v>5</v>
      </c>
      <c r="B3099" t="s">
        <v>11</v>
      </c>
      <c r="C3099" t="s">
        <v>1689</v>
      </c>
      <c r="D3099" t="s">
        <v>117</v>
      </c>
      <c r="E3099" t="s">
        <v>4382</v>
      </c>
      <c r="F3099" s="54">
        <v>41618</v>
      </c>
      <c r="G3099" t="s">
        <v>72</v>
      </c>
      <c r="I3099" t="s">
        <v>7459</v>
      </c>
      <c r="J3099" t="s">
        <v>74</v>
      </c>
      <c r="K3099" t="s">
        <v>7460</v>
      </c>
      <c r="L3099" t="s">
        <v>3522</v>
      </c>
      <c r="M3099" t="s">
        <v>3523</v>
      </c>
      <c r="N3099" t="s">
        <v>85</v>
      </c>
      <c r="O3099" t="s">
        <v>85</v>
      </c>
      <c r="P3099">
        <v>7372.0397000000003</v>
      </c>
      <c r="Q3099" t="s">
        <v>7461</v>
      </c>
      <c r="R3099" t="s">
        <v>75</v>
      </c>
      <c r="W3099" t="s">
        <v>10729</v>
      </c>
      <c r="X3099" t="s">
        <v>85</v>
      </c>
    </row>
    <row r="3100" spans="1:24">
      <c r="A3100" t="s">
        <v>3</v>
      </c>
      <c r="B3100" t="s">
        <v>113</v>
      </c>
      <c r="C3100" t="s">
        <v>3158</v>
      </c>
      <c r="D3100" t="s">
        <v>117</v>
      </c>
      <c r="E3100" t="s">
        <v>4382</v>
      </c>
      <c r="F3100" s="54">
        <v>41618</v>
      </c>
      <c r="G3100" t="s">
        <v>290</v>
      </c>
      <c r="I3100" t="s">
        <v>7462</v>
      </c>
      <c r="J3100" t="s">
        <v>73</v>
      </c>
      <c r="K3100" t="s">
        <v>7463</v>
      </c>
      <c r="L3100" t="s">
        <v>3161</v>
      </c>
      <c r="M3100" t="s">
        <v>3162</v>
      </c>
      <c r="N3100" t="s">
        <v>85</v>
      </c>
      <c r="O3100" t="s">
        <v>213</v>
      </c>
      <c r="P3100">
        <v>50766.75</v>
      </c>
      <c r="Q3100" t="s">
        <v>7464</v>
      </c>
      <c r="R3100" t="s">
        <v>75</v>
      </c>
      <c r="W3100" t="s">
        <v>10729</v>
      </c>
      <c r="X3100" t="s">
        <v>10739</v>
      </c>
    </row>
    <row r="3101" spans="1:24">
      <c r="A3101" t="s">
        <v>3</v>
      </c>
      <c r="B3101" t="s">
        <v>8</v>
      </c>
      <c r="C3101" t="s">
        <v>78</v>
      </c>
      <c r="D3101" t="s">
        <v>117</v>
      </c>
      <c r="E3101" t="s">
        <v>4382</v>
      </c>
      <c r="F3101" s="54">
        <v>41618</v>
      </c>
      <c r="G3101" t="s">
        <v>72</v>
      </c>
      <c r="I3101" t="s">
        <v>7465</v>
      </c>
      <c r="J3101" t="s">
        <v>73</v>
      </c>
      <c r="K3101" t="s">
        <v>7466</v>
      </c>
      <c r="L3101" t="s">
        <v>6651</v>
      </c>
      <c r="M3101" t="s">
        <v>6652</v>
      </c>
      <c r="N3101" t="s">
        <v>85</v>
      </c>
      <c r="O3101" t="s">
        <v>85</v>
      </c>
      <c r="P3101">
        <v>3443.5484000000001</v>
      </c>
      <c r="Q3101" t="s">
        <v>7467</v>
      </c>
      <c r="R3101" t="s">
        <v>75</v>
      </c>
      <c r="W3101" t="s">
        <v>10729</v>
      </c>
      <c r="X3101" t="s">
        <v>85</v>
      </c>
    </row>
    <row r="3102" spans="1:24">
      <c r="A3102" t="s">
        <v>5</v>
      </c>
      <c r="B3102" t="s">
        <v>6</v>
      </c>
      <c r="C3102" t="s">
        <v>6</v>
      </c>
      <c r="D3102" t="s">
        <v>117</v>
      </c>
      <c r="E3102" t="s">
        <v>4382</v>
      </c>
      <c r="F3102" s="54">
        <v>41618</v>
      </c>
      <c r="G3102" t="s">
        <v>72</v>
      </c>
      <c r="I3102" t="s">
        <v>7468</v>
      </c>
      <c r="J3102" t="s">
        <v>74</v>
      </c>
      <c r="K3102" t="s">
        <v>7469</v>
      </c>
      <c r="L3102" t="s">
        <v>2946</v>
      </c>
      <c r="M3102" t="s">
        <v>2947</v>
      </c>
      <c r="N3102" t="s">
        <v>85</v>
      </c>
      <c r="O3102" t="s">
        <v>85</v>
      </c>
      <c r="P3102">
        <v>4318.8635000000004</v>
      </c>
      <c r="Q3102" t="s">
        <v>7470</v>
      </c>
      <c r="R3102" t="s">
        <v>75</v>
      </c>
      <c r="W3102" t="s">
        <v>10729</v>
      </c>
      <c r="X3102" t="s">
        <v>85</v>
      </c>
    </row>
    <row r="3103" spans="1:24">
      <c r="A3103" t="s">
        <v>5</v>
      </c>
      <c r="B3103" t="s">
        <v>6</v>
      </c>
      <c r="C3103" t="s">
        <v>6</v>
      </c>
      <c r="D3103" t="s">
        <v>117</v>
      </c>
      <c r="E3103" t="s">
        <v>4382</v>
      </c>
      <c r="F3103" s="54">
        <v>41618</v>
      </c>
      <c r="G3103" t="s">
        <v>72</v>
      </c>
      <c r="I3103" t="s">
        <v>7471</v>
      </c>
      <c r="J3103" t="s">
        <v>74</v>
      </c>
      <c r="K3103" t="s">
        <v>7472</v>
      </c>
      <c r="L3103" t="s">
        <v>352</v>
      </c>
      <c r="M3103" t="s">
        <v>353</v>
      </c>
      <c r="N3103" t="s">
        <v>85</v>
      </c>
      <c r="O3103" t="s">
        <v>85</v>
      </c>
      <c r="P3103">
        <v>4072.6124</v>
      </c>
      <c r="Q3103" t="s">
        <v>7473</v>
      </c>
      <c r="R3103" t="s">
        <v>75</v>
      </c>
      <c r="W3103" t="s">
        <v>10729</v>
      </c>
      <c r="X3103" t="s">
        <v>85</v>
      </c>
    </row>
    <row r="3104" spans="1:24">
      <c r="A3104" t="s">
        <v>5</v>
      </c>
      <c r="B3104" t="s">
        <v>12</v>
      </c>
      <c r="C3104" t="s">
        <v>898</v>
      </c>
      <c r="D3104" t="s">
        <v>117</v>
      </c>
      <c r="E3104" t="s">
        <v>4382</v>
      </c>
      <c r="F3104" s="54">
        <v>41623</v>
      </c>
      <c r="G3104" t="s">
        <v>119</v>
      </c>
      <c r="I3104" t="s">
        <v>7474</v>
      </c>
      <c r="J3104" t="s">
        <v>74</v>
      </c>
      <c r="K3104" t="s">
        <v>7475</v>
      </c>
      <c r="L3104" t="s">
        <v>901</v>
      </c>
      <c r="M3104" t="s">
        <v>902</v>
      </c>
      <c r="N3104" t="s">
        <v>85</v>
      </c>
      <c r="O3104" t="s">
        <v>85</v>
      </c>
      <c r="P3104">
        <v>2766.4634999999998</v>
      </c>
      <c r="Q3104" t="s">
        <v>7476</v>
      </c>
      <c r="R3104" t="s">
        <v>75</v>
      </c>
      <c r="W3104" t="s">
        <v>10729</v>
      </c>
      <c r="X3104" t="s">
        <v>85</v>
      </c>
    </row>
    <row r="3105" spans="1:24">
      <c r="A3105" t="s">
        <v>3</v>
      </c>
      <c r="B3105" t="s">
        <v>113</v>
      </c>
      <c r="C3105" t="s">
        <v>4640</v>
      </c>
      <c r="D3105" t="s">
        <v>117</v>
      </c>
      <c r="E3105" t="s">
        <v>4382</v>
      </c>
      <c r="F3105" s="54">
        <v>41623</v>
      </c>
      <c r="G3105" t="s">
        <v>72</v>
      </c>
      <c r="I3105" t="s">
        <v>7477</v>
      </c>
      <c r="J3105" t="s">
        <v>73</v>
      </c>
      <c r="K3105" t="s">
        <v>7478</v>
      </c>
      <c r="L3105" t="s">
        <v>4643</v>
      </c>
      <c r="M3105" t="s">
        <v>4644</v>
      </c>
      <c r="N3105" t="s">
        <v>85</v>
      </c>
      <c r="O3105" t="s">
        <v>85</v>
      </c>
      <c r="P3105">
        <v>7382.76</v>
      </c>
      <c r="Q3105" t="s">
        <v>7479</v>
      </c>
      <c r="R3105" t="s">
        <v>75</v>
      </c>
      <c r="W3105" t="s">
        <v>10729</v>
      </c>
      <c r="X3105" t="s">
        <v>85</v>
      </c>
    </row>
    <row r="3106" spans="1:24">
      <c r="A3106" t="s">
        <v>9</v>
      </c>
      <c r="B3106" t="s">
        <v>10</v>
      </c>
      <c r="C3106" t="s">
        <v>791</v>
      </c>
      <c r="D3106" t="s">
        <v>117</v>
      </c>
      <c r="E3106" t="s">
        <v>4382</v>
      </c>
      <c r="F3106" s="54">
        <v>41624</v>
      </c>
      <c r="G3106" t="s">
        <v>125</v>
      </c>
      <c r="I3106" t="s">
        <v>6599</v>
      </c>
      <c r="J3106" t="s">
        <v>132</v>
      </c>
      <c r="K3106" t="s">
        <v>6600</v>
      </c>
      <c r="L3106" t="s">
        <v>6519</v>
      </c>
      <c r="M3106" t="s">
        <v>6520</v>
      </c>
      <c r="N3106" t="s">
        <v>85</v>
      </c>
      <c r="O3106" t="s">
        <v>85</v>
      </c>
      <c r="P3106">
        <v>671.54</v>
      </c>
      <c r="Q3106" t="s">
        <v>6601</v>
      </c>
      <c r="R3106" t="s">
        <v>75</v>
      </c>
      <c r="W3106" t="s">
        <v>10729</v>
      </c>
      <c r="X3106" t="s">
        <v>85</v>
      </c>
    </row>
    <row r="3107" spans="1:24">
      <c r="A3107" t="s">
        <v>9</v>
      </c>
      <c r="B3107" t="s">
        <v>10</v>
      </c>
      <c r="C3107" t="s">
        <v>791</v>
      </c>
      <c r="D3107" t="s">
        <v>117</v>
      </c>
      <c r="E3107" t="s">
        <v>4382</v>
      </c>
      <c r="F3107" s="54">
        <v>41624</v>
      </c>
      <c r="G3107" t="s">
        <v>119</v>
      </c>
      <c r="I3107" t="s">
        <v>6599</v>
      </c>
      <c r="J3107" t="s">
        <v>132</v>
      </c>
      <c r="K3107" t="s">
        <v>6600</v>
      </c>
      <c r="L3107" t="s">
        <v>6519</v>
      </c>
      <c r="M3107" t="s">
        <v>6520</v>
      </c>
      <c r="N3107" t="s">
        <v>85</v>
      </c>
      <c r="O3107" t="s">
        <v>85</v>
      </c>
      <c r="P3107">
        <v>5477.29</v>
      </c>
      <c r="Q3107" t="s">
        <v>6601</v>
      </c>
      <c r="R3107" t="s">
        <v>75</v>
      </c>
      <c r="W3107" t="s">
        <v>10729</v>
      </c>
      <c r="X3107" t="s">
        <v>85</v>
      </c>
    </row>
    <row r="3108" spans="1:24">
      <c r="A3108" t="s">
        <v>9</v>
      </c>
      <c r="B3108" t="s">
        <v>15</v>
      </c>
      <c r="C3108" t="s">
        <v>15</v>
      </c>
      <c r="D3108" t="s">
        <v>117</v>
      </c>
      <c r="E3108" t="s">
        <v>4382</v>
      </c>
      <c r="F3108" s="54">
        <v>41624</v>
      </c>
      <c r="G3108" t="s">
        <v>290</v>
      </c>
      <c r="H3108" t="s">
        <v>4435</v>
      </c>
      <c r="I3108" t="s">
        <v>7480</v>
      </c>
      <c r="J3108" t="s">
        <v>132</v>
      </c>
      <c r="K3108" t="s">
        <v>7481</v>
      </c>
      <c r="L3108" t="s">
        <v>5796</v>
      </c>
      <c r="M3108" t="s">
        <v>5797</v>
      </c>
      <c r="N3108" t="s">
        <v>85</v>
      </c>
      <c r="O3108" t="s">
        <v>199</v>
      </c>
      <c r="P3108">
        <v>33485.174700000003</v>
      </c>
      <c r="Q3108" t="s">
        <v>7482</v>
      </c>
      <c r="R3108" t="s">
        <v>75</v>
      </c>
      <c r="W3108" t="s">
        <v>10729</v>
      </c>
      <c r="X3108" t="s">
        <v>10739</v>
      </c>
    </row>
    <row r="3109" spans="1:24">
      <c r="A3109" t="s">
        <v>9</v>
      </c>
      <c r="B3109" t="s">
        <v>15</v>
      </c>
      <c r="C3109" t="s">
        <v>15</v>
      </c>
      <c r="D3109" t="s">
        <v>117</v>
      </c>
      <c r="E3109" t="s">
        <v>4382</v>
      </c>
      <c r="F3109" s="54">
        <v>41624</v>
      </c>
      <c r="G3109" t="s">
        <v>290</v>
      </c>
      <c r="H3109" t="s">
        <v>4435</v>
      </c>
      <c r="I3109" t="s">
        <v>7483</v>
      </c>
      <c r="J3109" t="s">
        <v>132</v>
      </c>
      <c r="K3109" t="s">
        <v>7484</v>
      </c>
      <c r="L3109" t="s">
        <v>5796</v>
      </c>
      <c r="M3109" t="s">
        <v>5797</v>
      </c>
      <c r="N3109" t="s">
        <v>85</v>
      </c>
      <c r="O3109" t="s">
        <v>213</v>
      </c>
      <c r="P3109">
        <v>39863.078399999999</v>
      </c>
      <c r="Q3109" t="s">
        <v>7485</v>
      </c>
      <c r="R3109" t="s">
        <v>75</v>
      </c>
      <c r="W3109" t="s">
        <v>10729</v>
      </c>
      <c r="X3109" t="s">
        <v>10739</v>
      </c>
    </row>
    <row r="3110" spans="1:24">
      <c r="A3110" t="s">
        <v>3</v>
      </c>
      <c r="B3110" t="s">
        <v>8</v>
      </c>
      <c r="C3110" t="s">
        <v>730</v>
      </c>
      <c r="D3110" t="s">
        <v>117</v>
      </c>
      <c r="E3110" t="s">
        <v>4382</v>
      </c>
      <c r="F3110" s="54">
        <v>41624</v>
      </c>
      <c r="G3110" t="s">
        <v>290</v>
      </c>
      <c r="I3110" t="s">
        <v>7486</v>
      </c>
      <c r="J3110" t="s">
        <v>73</v>
      </c>
      <c r="K3110" t="s">
        <v>7487</v>
      </c>
      <c r="L3110" t="s">
        <v>7488</v>
      </c>
      <c r="M3110" t="s">
        <v>7489</v>
      </c>
      <c r="N3110" t="s">
        <v>85</v>
      </c>
      <c r="O3110" t="s">
        <v>85</v>
      </c>
      <c r="P3110">
        <v>6208.5057999999999</v>
      </c>
      <c r="Q3110" t="s">
        <v>7490</v>
      </c>
      <c r="R3110" t="s">
        <v>75</v>
      </c>
      <c r="W3110" t="s">
        <v>10729</v>
      </c>
      <c r="X3110" t="s">
        <v>85</v>
      </c>
    </row>
    <row r="3111" spans="1:24">
      <c r="A3111" t="s">
        <v>9</v>
      </c>
      <c r="B3111" t="s">
        <v>15</v>
      </c>
      <c r="C3111" t="s">
        <v>15</v>
      </c>
      <c r="D3111" t="s">
        <v>117</v>
      </c>
      <c r="E3111" t="s">
        <v>4382</v>
      </c>
      <c r="F3111" s="54">
        <v>41624</v>
      </c>
      <c r="G3111" t="s">
        <v>119</v>
      </c>
      <c r="H3111" t="s">
        <v>188</v>
      </c>
      <c r="I3111" t="s">
        <v>7491</v>
      </c>
      <c r="J3111" t="s">
        <v>132</v>
      </c>
      <c r="K3111" t="s">
        <v>7492</v>
      </c>
      <c r="L3111" t="s">
        <v>191</v>
      </c>
      <c r="M3111" t="s">
        <v>192</v>
      </c>
      <c r="N3111" t="s">
        <v>213</v>
      </c>
      <c r="O3111" t="s">
        <v>85</v>
      </c>
      <c r="P3111">
        <v>77654.390899999999</v>
      </c>
      <c r="Q3111" t="s">
        <v>7493</v>
      </c>
      <c r="R3111" t="s">
        <v>75</v>
      </c>
      <c r="W3111" t="s">
        <v>10729</v>
      </c>
      <c r="X3111" t="s">
        <v>85</v>
      </c>
    </row>
    <row r="3112" spans="1:24">
      <c r="A3112" t="s">
        <v>9</v>
      </c>
      <c r="B3112" t="s">
        <v>15</v>
      </c>
      <c r="C3112" t="s">
        <v>15</v>
      </c>
      <c r="D3112" t="s">
        <v>117</v>
      </c>
      <c r="E3112" t="s">
        <v>4382</v>
      </c>
      <c r="F3112" s="54">
        <v>41624</v>
      </c>
      <c r="G3112" t="s">
        <v>72</v>
      </c>
      <c r="H3112" t="s">
        <v>4435</v>
      </c>
      <c r="I3112" t="s">
        <v>7494</v>
      </c>
      <c r="J3112" t="s">
        <v>132</v>
      </c>
      <c r="K3112" t="s">
        <v>7495</v>
      </c>
      <c r="L3112" t="s">
        <v>5796</v>
      </c>
      <c r="M3112" t="s">
        <v>5797</v>
      </c>
      <c r="N3112" t="s">
        <v>85</v>
      </c>
      <c r="O3112" t="s">
        <v>213</v>
      </c>
      <c r="P3112">
        <v>3329.1880000000001</v>
      </c>
      <c r="Q3112" t="s">
        <v>7496</v>
      </c>
      <c r="R3112" t="s">
        <v>75</v>
      </c>
      <c r="W3112" t="s">
        <v>10729</v>
      </c>
      <c r="X3112" t="s">
        <v>10739</v>
      </c>
    </row>
    <row r="3113" spans="1:24">
      <c r="A3113" t="s">
        <v>9</v>
      </c>
      <c r="B3113" t="s">
        <v>14</v>
      </c>
      <c r="C3113" t="s">
        <v>14</v>
      </c>
      <c r="D3113" t="s">
        <v>117</v>
      </c>
      <c r="E3113" t="s">
        <v>4382</v>
      </c>
      <c r="F3113" s="54">
        <v>41623</v>
      </c>
      <c r="G3113" t="s">
        <v>290</v>
      </c>
      <c r="H3113" t="s">
        <v>208</v>
      </c>
      <c r="I3113" t="s">
        <v>7497</v>
      </c>
      <c r="J3113" t="s">
        <v>132</v>
      </c>
      <c r="K3113" t="s">
        <v>7498</v>
      </c>
      <c r="L3113" t="s">
        <v>2022</v>
      </c>
      <c r="M3113" t="s">
        <v>2023</v>
      </c>
      <c r="N3113" t="s">
        <v>213</v>
      </c>
      <c r="O3113" t="s">
        <v>85</v>
      </c>
      <c r="P3113">
        <v>13440</v>
      </c>
      <c r="Q3113" t="s">
        <v>7499</v>
      </c>
      <c r="R3113" t="s">
        <v>75</v>
      </c>
      <c r="S3113" t="s">
        <v>215</v>
      </c>
      <c r="T3113" t="s">
        <v>661</v>
      </c>
      <c r="U3113" t="s">
        <v>179</v>
      </c>
      <c r="V3113" t="s">
        <v>179</v>
      </c>
      <c r="W3113" t="s">
        <v>10729</v>
      </c>
      <c r="X3113" t="s">
        <v>85</v>
      </c>
    </row>
    <row r="3114" spans="1:24">
      <c r="A3114" t="s">
        <v>9</v>
      </c>
      <c r="B3114" t="s">
        <v>14</v>
      </c>
      <c r="C3114" t="s">
        <v>14</v>
      </c>
      <c r="D3114" t="s">
        <v>117</v>
      </c>
      <c r="E3114" t="s">
        <v>4382</v>
      </c>
      <c r="F3114" s="54">
        <v>41623</v>
      </c>
      <c r="G3114" t="s">
        <v>119</v>
      </c>
      <c r="H3114" t="s">
        <v>999</v>
      </c>
      <c r="I3114" t="s">
        <v>7500</v>
      </c>
      <c r="J3114" t="s">
        <v>132</v>
      </c>
      <c r="K3114" t="s">
        <v>7501</v>
      </c>
      <c r="L3114" t="s">
        <v>7502</v>
      </c>
      <c r="M3114" t="s">
        <v>7503</v>
      </c>
      <c r="N3114" t="s">
        <v>85</v>
      </c>
      <c r="O3114" t="s">
        <v>199</v>
      </c>
      <c r="P3114">
        <v>257952.5</v>
      </c>
      <c r="Q3114" t="s">
        <v>7504</v>
      </c>
      <c r="R3114" t="s">
        <v>75</v>
      </c>
      <c r="S3114" t="s">
        <v>170</v>
      </c>
      <c r="T3114" t="s">
        <v>178</v>
      </c>
      <c r="U3114" t="s">
        <v>450</v>
      </c>
      <c r="V3114" t="s">
        <v>1857</v>
      </c>
      <c r="W3114" t="s">
        <v>10731</v>
      </c>
      <c r="X3114" t="s">
        <v>10739</v>
      </c>
    </row>
    <row r="3115" spans="1:24">
      <c r="A3115" t="s">
        <v>9</v>
      </c>
      <c r="B3115" t="s">
        <v>15</v>
      </c>
      <c r="C3115" t="s">
        <v>15</v>
      </c>
      <c r="D3115" t="s">
        <v>117</v>
      </c>
      <c r="E3115" t="s">
        <v>4382</v>
      </c>
      <c r="F3115" s="54">
        <v>41623</v>
      </c>
      <c r="G3115" t="s">
        <v>290</v>
      </c>
      <c r="I3115" t="s">
        <v>7505</v>
      </c>
      <c r="J3115" t="s">
        <v>805</v>
      </c>
      <c r="K3115" t="s">
        <v>7505</v>
      </c>
      <c r="L3115" t="s">
        <v>806</v>
      </c>
      <c r="M3115" t="s">
        <v>807</v>
      </c>
      <c r="N3115" t="s">
        <v>85</v>
      </c>
      <c r="O3115" t="s">
        <v>85</v>
      </c>
      <c r="P3115">
        <v>-1499.0556999999999</v>
      </c>
      <c r="Q3115" t="s">
        <v>7506</v>
      </c>
      <c r="R3115" t="s">
        <v>75</v>
      </c>
      <c r="W3115" t="s">
        <v>10729</v>
      </c>
      <c r="X3115" t="s">
        <v>85</v>
      </c>
    </row>
    <row r="3116" spans="1:24">
      <c r="A3116" t="s">
        <v>9</v>
      </c>
      <c r="B3116" t="s">
        <v>15</v>
      </c>
      <c r="C3116" t="s">
        <v>15</v>
      </c>
      <c r="D3116" t="s">
        <v>117</v>
      </c>
      <c r="E3116" t="s">
        <v>4382</v>
      </c>
      <c r="F3116" s="54">
        <v>41623</v>
      </c>
      <c r="G3116" t="s">
        <v>119</v>
      </c>
      <c r="I3116" t="s">
        <v>7505</v>
      </c>
      <c r="J3116" t="s">
        <v>805</v>
      </c>
      <c r="K3116" t="s">
        <v>7505</v>
      </c>
      <c r="L3116" t="s">
        <v>806</v>
      </c>
      <c r="M3116" t="s">
        <v>807</v>
      </c>
      <c r="N3116" t="s">
        <v>85</v>
      </c>
      <c r="O3116" t="s">
        <v>85</v>
      </c>
      <c r="P3116">
        <v>-6745.7506999999996</v>
      </c>
      <c r="Q3116" t="s">
        <v>7506</v>
      </c>
      <c r="R3116" t="s">
        <v>75</v>
      </c>
      <c r="W3116" t="s">
        <v>10729</v>
      </c>
      <c r="X3116" t="s">
        <v>85</v>
      </c>
    </row>
    <row r="3117" spans="1:24">
      <c r="A3117" t="s">
        <v>9</v>
      </c>
      <c r="B3117" t="s">
        <v>15</v>
      </c>
      <c r="C3117" t="s">
        <v>15</v>
      </c>
      <c r="D3117" t="s">
        <v>117</v>
      </c>
      <c r="E3117" t="s">
        <v>4382</v>
      </c>
      <c r="F3117" s="54">
        <v>41623</v>
      </c>
      <c r="G3117" t="s">
        <v>119</v>
      </c>
      <c r="I3117" t="s">
        <v>7507</v>
      </c>
      <c r="J3117" t="s">
        <v>805</v>
      </c>
      <c r="K3117" t="s">
        <v>7507</v>
      </c>
      <c r="L3117" t="s">
        <v>6479</v>
      </c>
      <c r="M3117" t="s">
        <v>6480</v>
      </c>
      <c r="N3117" t="s">
        <v>85</v>
      </c>
      <c r="O3117" t="s">
        <v>85</v>
      </c>
      <c r="P3117">
        <v>-1320.7458999999999</v>
      </c>
      <c r="Q3117" t="s">
        <v>7508</v>
      </c>
      <c r="R3117" t="s">
        <v>75</v>
      </c>
      <c r="W3117" t="s">
        <v>10729</v>
      </c>
      <c r="X3117" t="s">
        <v>85</v>
      </c>
    </row>
    <row r="3118" spans="1:24">
      <c r="A3118" t="s">
        <v>9</v>
      </c>
      <c r="B3118" t="s">
        <v>15</v>
      </c>
      <c r="C3118" t="s">
        <v>15</v>
      </c>
      <c r="D3118" t="s">
        <v>117</v>
      </c>
      <c r="E3118" t="s">
        <v>4382</v>
      </c>
      <c r="F3118" s="54">
        <v>41623</v>
      </c>
      <c r="G3118" t="s">
        <v>72</v>
      </c>
      <c r="I3118" t="s">
        <v>7505</v>
      </c>
      <c r="J3118" t="s">
        <v>805</v>
      </c>
      <c r="K3118" t="s">
        <v>7505</v>
      </c>
      <c r="L3118" t="s">
        <v>806</v>
      </c>
      <c r="M3118" t="s">
        <v>807</v>
      </c>
      <c r="N3118" t="s">
        <v>85</v>
      </c>
      <c r="O3118" t="s">
        <v>85</v>
      </c>
      <c r="P3118">
        <v>-6745.7506999999996</v>
      </c>
      <c r="Q3118" t="s">
        <v>7506</v>
      </c>
      <c r="R3118" t="s">
        <v>75</v>
      </c>
      <c r="W3118" t="s">
        <v>10729</v>
      </c>
      <c r="X3118" t="s">
        <v>85</v>
      </c>
    </row>
    <row r="3119" spans="1:24">
      <c r="A3119" t="s">
        <v>9</v>
      </c>
      <c r="B3119" t="s">
        <v>15</v>
      </c>
      <c r="C3119" t="s">
        <v>15</v>
      </c>
      <c r="D3119" t="s">
        <v>117</v>
      </c>
      <c r="E3119" t="s">
        <v>4382</v>
      </c>
      <c r="F3119" s="54">
        <v>41623</v>
      </c>
      <c r="G3119" t="s">
        <v>72</v>
      </c>
      <c r="I3119" t="s">
        <v>7507</v>
      </c>
      <c r="J3119" t="s">
        <v>805</v>
      </c>
      <c r="K3119" t="s">
        <v>7507</v>
      </c>
      <c r="L3119" t="s">
        <v>6479</v>
      </c>
      <c r="M3119" t="s">
        <v>6480</v>
      </c>
      <c r="N3119" t="s">
        <v>85</v>
      </c>
      <c r="O3119" t="s">
        <v>85</v>
      </c>
      <c r="P3119">
        <v>-841.6241</v>
      </c>
      <c r="Q3119" t="s">
        <v>7508</v>
      </c>
      <c r="R3119" t="s">
        <v>75</v>
      </c>
      <c r="W3119" t="s">
        <v>10729</v>
      </c>
      <c r="X3119" t="s">
        <v>85</v>
      </c>
    </row>
    <row r="3120" spans="1:24">
      <c r="A3120" t="s">
        <v>9</v>
      </c>
      <c r="B3120" t="s">
        <v>14</v>
      </c>
      <c r="C3120" t="s">
        <v>14</v>
      </c>
      <c r="D3120" t="s">
        <v>117</v>
      </c>
      <c r="E3120" t="s">
        <v>4382</v>
      </c>
      <c r="F3120" s="54">
        <v>41622</v>
      </c>
      <c r="G3120" t="s">
        <v>125</v>
      </c>
      <c r="H3120" t="s">
        <v>208</v>
      </c>
      <c r="I3120" t="s">
        <v>7509</v>
      </c>
      <c r="J3120" t="s">
        <v>132</v>
      </c>
      <c r="K3120" t="s">
        <v>7510</v>
      </c>
      <c r="L3120" t="s">
        <v>211</v>
      </c>
      <c r="M3120" t="s">
        <v>212</v>
      </c>
      <c r="N3120" t="s">
        <v>85</v>
      </c>
      <c r="O3120" t="s">
        <v>213</v>
      </c>
      <c r="P3120">
        <v>-3743.4</v>
      </c>
      <c r="Q3120" t="s">
        <v>874</v>
      </c>
      <c r="R3120" t="s">
        <v>75</v>
      </c>
      <c r="S3120" t="s">
        <v>215</v>
      </c>
      <c r="T3120" t="s">
        <v>216</v>
      </c>
      <c r="U3120" t="s">
        <v>179</v>
      </c>
      <c r="V3120" t="s">
        <v>179</v>
      </c>
      <c r="W3120" t="s">
        <v>10729</v>
      </c>
      <c r="X3120" t="s">
        <v>10739</v>
      </c>
    </row>
    <row r="3121" spans="1:24">
      <c r="A3121" t="s">
        <v>9</v>
      </c>
      <c r="B3121" t="s">
        <v>14</v>
      </c>
      <c r="C3121" t="s">
        <v>14</v>
      </c>
      <c r="D3121" t="s">
        <v>117</v>
      </c>
      <c r="E3121" t="s">
        <v>4382</v>
      </c>
      <c r="F3121" s="54">
        <v>41622</v>
      </c>
      <c r="G3121" t="s">
        <v>72</v>
      </c>
      <c r="H3121" t="s">
        <v>208</v>
      </c>
      <c r="I3121" t="s">
        <v>7509</v>
      </c>
      <c r="J3121" t="s">
        <v>132</v>
      </c>
      <c r="K3121" t="s">
        <v>7510</v>
      </c>
      <c r="L3121" t="s">
        <v>211</v>
      </c>
      <c r="M3121" t="s">
        <v>212</v>
      </c>
      <c r="N3121" t="s">
        <v>85</v>
      </c>
      <c r="O3121" t="s">
        <v>213</v>
      </c>
      <c r="P3121">
        <v>3743.4</v>
      </c>
      <c r="Q3121" t="s">
        <v>874</v>
      </c>
      <c r="R3121" t="s">
        <v>75</v>
      </c>
      <c r="S3121" t="s">
        <v>215</v>
      </c>
      <c r="T3121" t="s">
        <v>216</v>
      </c>
      <c r="U3121" t="s">
        <v>179</v>
      </c>
      <c r="V3121" t="s">
        <v>179</v>
      </c>
      <c r="W3121" t="s">
        <v>10729</v>
      </c>
      <c r="X3121" t="s">
        <v>10739</v>
      </c>
    </row>
    <row r="3122" spans="1:24">
      <c r="A3122" t="s">
        <v>5</v>
      </c>
      <c r="B3122" t="s">
        <v>7</v>
      </c>
      <c r="C3122" t="s">
        <v>7</v>
      </c>
      <c r="D3122" t="s">
        <v>117</v>
      </c>
      <c r="E3122" t="s">
        <v>4382</v>
      </c>
      <c r="F3122" s="54">
        <v>41624</v>
      </c>
      <c r="G3122" t="s">
        <v>72</v>
      </c>
      <c r="I3122" t="s">
        <v>7511</v>
      </c>
      <c r="J3122" t="s">
        <v>74</v>
      </c>
      <c r="K3122" t="s">
        <v>7512</v>
      </c>
      <c r="L3122" t="s">
        <v>238</v>
      </c>
      <c r="M3122" t="s">
        <v>76</v>
      </c>
      <c r="N3122" t="s">
        <v>85</v>
      </c>
      <c r="O3122" t="s">
        <v>85</v>
      </c>
      <c r="P3122">
        <v>20925.814399999999</v>
      </c>
      <c r="Q3122" t="s">
        <v>7513</v>
      </c>
      <c r="R3122" t="s">
        <v>75</v>
      </c>
      <c r="W3122" t="s">
        <v>10729</v>
      </c>
      <c r="X3122" t="s">
        <v>10737</v>
      </c>
    </row>
    <row r="3123" spans="1:24">
      <c r="A3123" t="s">
        <v>5</v>
      </c>
      <c r="B3123" t="s">
        <v>6</v>
      </c>
      <c r="C3123" t="s">
        <v>6</v>
      </c>
      <c r="D3123" t="s">
        <v>117</v>
      </c>
      <c r="E3123" t="s">
        <v>4382</v>
      </c>
      <c r="F3123" s="54">
        <v>41624</v>
      </c>
      <c r="G3123" t="s">
        <v>72</v>
      </c>
      <c r="H3123" t="s">
        <v>386</v>
      </c>
      <c r="I3123" t="s">
        <v>7514</v>
      </c>
      <c r="J3123" t="s">
        <v>74</v>
      </c>
      <c r="K3123" t="s">
        <v>7515</v>
      </c>
      <c r="L3123" t="s">
        <v>2953</v>
      </c>
      <c r="M3123" t="s">
        <v>2954</v>
      </c>
      <c r="N3123" t="s">
        <v>85</v>
      </c>
      <c r="O3123" t="s">
        <v>213</v>
      </c>
      <c r="P3123">
        <v>7269.1396999999997</v>
      </c>
      <c r="Q3123" t="s">
        <v>7516</v>
      </c>
      <c r="R3123" t="s">
        <v>75</v>
      </c>
      <c r="W3123" t="s">
        <v>10729</v>
      </c>
      <c r="X3123" t="s">
        <v>10739</v>
      </c>
    </row>
    <row r="3124" spans="1:24">
      <c r="A3124" t="s">
        <v>5</v>
      </c>
      <c r="B3124" t="s">
        <v>6</v>
      </c>
      <c r="C3124" t="s">
        <v>6</v>
      </c>
      <c r="D3124" t="s">
        <v>117</v>
      </c>
      <c r="E3124" t="s">
        <v>4382</v>
      </c>
      <c r="F3124" s="54">
        <v>41624</v>
      </c>
      <c r="G3124" t="s">
        <v>72</v>
      </c>
      <c r="H3124" t="s">
        <v>386</v>
      </c>
      <c r="I3124" t="s">
        <v>7517</v>
      </c>
      <c r="J3124" t="s">
        <v>74</v>
      </c>
      <c r="K3124" t="s">
        <v>7518</v>
      </c>
      <c r="L3124" t="s">
        <v>2953</v>
      </c>
      <c r="M3124" t="s">
        <v>2954</v>
      </c>
      <c r="N3124" t="s">
        <v>85</v>
      </c>
      <c r="O3124" t="s">
        <v>213</v>
      </c>
      <c r="P3124">
        <v>7269.1396999999997</v>
      </c>
      <c r="Q3124" t="s">
        <v>7519</v>
      </c>
      <c r="R3124" t="s">
        <v>75</v>
      </c>
      <c r="W3124" t="s">
        <v>10729</v>
      </c>
      <c r="X3124" t="s">
        <v>10739</v>
      </c>
    </row>
    <row r="3125" spans="1:24">
      <c r="A3125" t="s">
        <v>9</v>
      </c>
      <c r="B3125" t="s">
        <v>14</v>
      </c>
      <c r="C3125" t="s">
        <v>14</v>
      </c>
      <c r="D3125" t="s">
        <v>117</v>
      </c>
      <c r="E3125" t="s">
        <v>4382</v>
      </c>
      <c r="F3125" s="54">
        <v>41624</v>
      </c>
      <c r="G3125" t="s">
        <v>72</v>
      </c>
      <c r="I3125" t="s">
        <v>7520</v>
      </c>
      <c r="J3125" t="s">
        <v>132</v>
      </c>
      <c r="K3125" t="s">
        <v>7521</v>
      </c>
      <c r="L3125" t="s">
        <v>152</v>
      </c>
      <c r="M3125" t="s">
        <v>153</v>
      </c>
      <c r="N3125" t="s">
        <v>85</v>
      </c>
      <c r="O3125" t="s">
        <v>85</v>
      </c>
      <c r="P3125">
        <v>3817.1</v>
      </c>
      <c r="Q3125" t="s">
        <v>7522</v>
      </c>
      <c r="R3125" t="s">
        <v>75</v>
      </c>
      <c r="S3125" t="s">
        <v>155</v>
      </c>
      <c r="T3125" t="s">
        <v>156</v>
      </c>
      <c r="U3125" t="s">
        <v>157</v>
      </c>
      <c r="V3125" t="s">
        <v>157</v>
      </c>
      <c r="W3125" t="s">
        <v>10729</v>
      </c>
      <c r="X3125" t="s">
        <v>85</v>
      </c>
    </row>
    <row r="3126" spans="1:24">
      <c r="A3126" t="s">
        <v>9</v>
      </c>
      <c r="B3126" t="s">
        <v>10</v>
      </c>
      <c r="C3126" t="s">
        <v>528</v>
      </c>
      <c r="D3126" t="s">
        <v>117</v>
      </c>
      <c r="E3126" t="s">
        <v>4382</v>
      </c>
      <c r="F3126" s="54">
        <v>41624</v>
      </c>
      <c r="G3126" t="s">
        <v>72</v>
      </c>
      <c r="I3126" t="s">
        <v>7523</v>
      </c>
      <c r="J3126" t="s">
        <v>132</v>
      </c>
      <c r="K3126" t="s">
        <v>7524</v>
      </c>
      <c r="L3126" t="s">
        <v>7525</v>
      </c>
      <c r="M3126" t="s">
        <v>7526</v>
      </c>
      <c r="N3126" t="s">
        <v>85</v>
      </c>
      <c r="O3126" t="s">
        <v>85</v>
      </c>
      <c r="P3126">
        <v>-7.76</v>
      </c>
      <c r="Q3126" t="s">
        <v>7527</v>
      </c>
      <c r="R3126" t="s">
        <v>75</v>
      </c>
      <c r="W3126" t="s">
        <v>10729</v>
      </c>
      <c r="X3126" t="s">
        <v>85</v>
      </c>
    </row>
    <row r="3127" spans="1:24">
      <c r="A3127" t="s">
        <v>3</v>
      </c>
      <c r="B3127" t="s">
        <v>115</v>
      </c>
      <c r="C3127" t="s">
        <v>602</v>
      </c>
      <c r="D3127" t="s">
        <v>117</v>
      </c>
      <c r="E3127" t="s">
        <v>4382</v>
      </c>
      <c r="F3127" s="54">
        <v>41624</v>
      </c>
      <c r="G3127" t="s">
        <v>72</v>
      </c>
      <c r="I3127" t="s">
        <v>7528</v>
      </c>
      <c r="J3127" t="s">
        <v>73</v>
      </c>
      <c r="K3127" t="s">
        <v>7529</v>
      </c>
      <c r="L3127" t="s">
        <v>7530</v>
      </c>
      <c r="M3127" t="s">
        <v>7531</v>
      </c>
      <c r="N3127" t="s">
        <v>85</v>
      </c>
      <c r="O3127" t="s">
        <v>85</v>
      </c>
      <c r="P3127">
        <v>11125.611699999999</v>
      </c>
      <c r="Q3127" t="s">
        <v>7532</v>
      </c>
      <c r="R3127" t="s">
        <v>75</v>
      </c>
      <c r="W3127" t="s">
        <v>10729</v>
      </c>
      <c r="X3127" t="s">
        <v>85</v>
      </c>
    </row>
    <row r="3128" spans="1:24">
      <c r="A3128" t="s">
        <v>5</v>
      </c>
      <c r="B3128" t="s">
        <v>6</v>
      </c>
      <c r="C3128" t="s">
        <v>6</v>
      </c>
      <c r="D3128" t="s">
        <v>117</v>
      </c>
      <c r="E3128" t="s">
        <v>4382</v>
      </c>
      <c r="F3128" s="54">
        <v>41624</v>
      </c>
      <c r="G3128" t="s">
        <v>72</v>
      </c>
      <c r="H3128" t="s">
        <v>386</v>
      </c>
      <c r="I3128" t="s">
        <v>7533</v>
      </c>
      <c r="J3128" t="s">
        <v>74</v>
      </c>
      <c r="K3128" t="s">
        <v>7534</v>
      </c>
      <c r="L3128" t="s">
        <v>2298</v>
      </c>
      <c r="M3128" t="s">
        <v>2299</v>
      </c>
      <c r="N3128" t="s">
        <v>85</v>
      </c>
      <c r="O3128" t="s">
        <v>85</v>
      </c>
      <c r="P3128">
        <v>2841.3575999999998</v>
      </c>
      <c r="Q3128" t="s">
        <v>7535</v>
      </c>
      <c r="R3128" t="s">
        <v>75</v>
      </c>
      <c r="W3128" t="s">
        <v>10729</v>
      </c>
      <c r="X3128" t="s">
        <v>10737</v>
      </c>
    </row>
    <row r="3129" spans="1:24">
      <c r="A3129" t="s">
        <v>5</v>
      </c>
      <c r="B3129" t="s">
        <v>6</v>
      </c>
      <c r="C3129" t="s">
        <v>6</v>
      </c>
      <c r="D3129" t="s">
        <v>117</v>
      </c>
      <c r="E3129" t="s">
        <v>4382</v>
      </c>
      <c r="F3129" s="54">
        <v>41624</v>
      </c>
      <c r="G3129" t="s">
        <v>72</v>
      </c>
      <c r="I3129" t="s">
        <v>7536</v>
      </c>
      <c r="J3129" t="s">
        <v>74</v>
      </c>
      <c r="K3129" t="s">
        <v>7537</v>
      </c>
      <c r="L3129" t="s">
        <v>352</v>
      </c>
      <c r="M3129" t="s">
        <v>353</v>
      </c>
      <c r="N3129" t="s">
        <v>85</v>
      </c>
      <c r="O3129" t="s">
        <v>85</v>
      </c>
      <c r="P3129">
        <v>407.26119999999997</v>
      </c>
      <c r="Q3129" t="s">
        <v>7538</v>
      </c>
      <c r="R3129" t="s">
        <v>75</v>
      </c>
      <c r="W3129" t="s">
        <v>10729</v>
      </c>
      <c r="X3129" t="s">
        <v>85</v>
      </c>
    </row>
    <row r="3130" spans="1:24">
      <c r="A3130" t="s">
        <v>5</v>
      </c>
      <c r="B3130" t="s">
        <v>6</v>
      </c>
      <c r="C3130" t="s">
        <v>6</v>
      </c>
      <c r="D3130" t="s">
        <v>117</v>
      </c>
      <c r="E3130" t="s">
        <v>4382</v>
      </c>
      <c r="F3130" s="54">
        <v>41624</v>
      </c>
      <c r="G3130" t="s">
        <v>72</v>
      </c>
      <c r="I3130" t="s">
        <v>7539</v>
      </c>
      <c r="J3130" t="s">
        <v>74</v>
      </c>
      <c r="K3130" t="s">
        <v>7540</v>
      </c>
      <c r="L3130" t="s">
        <v>478</v>
      </c>
      <c r="M3130" t="s">
        <v>479</v>
      </c>
      <c r="N3130" t="s">
        <v>85</v>
      </c>
      <c r="O3130" t="s">
        <v>85</v>
      </c>
      <c r="P3130">
        <v>2261.2471999999998</v>
      </c>
      <c r="Q3130" t="s">
        <v>7541</v>
      </c>
      <c r="R3130" t="s">
        <v>75</v>
      </c>
      <c r="W3130" t="s">
        <v>10729</v>
      </c>
      <c r="X3130" t="s">
        <v>85</v>
      </c>
    </row>
    <row r="3131" spans="1:24">
      <c r="A3131" t="s">
        <v>9</v>
      </c>
      <c r="B3131" t="s">
        <v>10</v>
      </c>
      <c r="C3131" t="s">
        <v>528</v>
      </c>
      <c r="D3131" t="s">
        <v>117</v>
      </c>
      <c r="E3131" t="s">
        <v>4382</v>
      </c>
      <c r="F3131" s="54">
        <v>41624</v>
      </c>
      <c r="G3131" t="s">
        <v>72</v>
      </c>
      <c r="I3131" t="s">
        <v>7542</v>
      </c>
      <c r="J3131" t="s">
        <v>132</v>
      </c>
      <c r="K3131" t="s">
        <v>7543</v>
      </c>
      <c r="L3131" t="s">
        <v>6661</v>
      </c>
      <c r="M3131" t="s">
        <v>6662</v>
      </c>
      <c r="N3131" t="s">
        <v>85</v>
      </c>
      <c r="O3131" t="s">
        <v>85</v>
      </c>
      <c r="P3131">
        <v>45510.873399999997</v>
      </c>
      <c r="Q3131" t="s">
        <v>6663</v>
      </c>
      <c r="R3131" t="s">
        <v>75</v>
      </c>
      <c r="W3131" t="s">
        <v>10729</v>
      </c>
      <c r="X3131" t="s">
        <v>85</v>
      </c>
    </row>
    <row r="3132" spans="1:24">
      <c r="A3132" t="s">
        <v>9</v>
      </c>
      <c r="B3132" t="s">
        <v>14</v>
      </c>
      <c r="C3132" t="s">
        <v>14</v>
      </c>
      <c r="D3132" t="s">
        <v>117</v>
      </c>
      <c r="E3132" t="s">
        <v>4382</v>
      </c>
      <c r="F3132" s="54">
        <v>41624</v>
      </c>
      <c r="G3132" t="s">
        <v>72</v>
      </c>
      <c r="I3132" t="s">
        <v>7544</v>
      </c>
      <c r="J3132" t="s">
        <v>132</v>
      </c>
      <c r="K3132" t="s">
        <v>7545</v>
      </c>
      <c r="L3132" t="s">
        <v>571</v>
      </c>
      <c r="M3132" t="s">
        <v>572</v>
      </c>
      <c r="N3132" t="s">
        <v>213</v>
      </c>
      <c r="O3132" t="s">
        <v>85</v>
      </c>
      <c r="P3132">
        <v>65.25</v>
      </c>
      <c r="Q3132" t="s">
        <v>7546</v>
      </c>
      <c r="R3132" t="s">
        <v>75</v>
      </c>
      <c r="W3132" t="s">
        <v>10729</v>
      </c>
      <c r="X3132" t="s">
        <v>85</v>
      </c>
    </row>
    <row r="3133" spans="1:24">
      <c r="A3133" t="s">
        <v>9</v>
      </c>
      <c r="B3133" t="s">
        <v>14</v>
      </c>
      <c r="C3133" t="s">
        <v>14</v>
      </c>
      <c r="D3133" t="s">
        <v>117</v>
      </c>
      <c r="E3133" t="s">
        <v>4382</v>
      </c>
      <c r="F3133" s="54">
        <v>41624</v>
      </c>
      <c r="G3133" t="s">
        <v>72</v>
      </c>
      <c r="I3133" t="s">
        <v>7547</v>
      </c>
      <c r="J3133" t="s">
        <v>132</v>
      </c>
      <c r="K3133" t="s">
        <v>6872</v>
      </c>
      <c r="L3133" t="s">
        <v>6873</v>
      </c>
      <c r="M3133" t="s">
        <v>6874</v>
      </c>
      <c r="N3133" t="s">
        <v>85</v>
      </c>
      <c r="O3133" t="s">
        <v>85</v>
      </c>
      <c r="P3133">
        <v>-1353.78</v>
      </c>
      <c r="Q3133" t="s">
        <v>6875</v>
      </c>
      <c r="R3133" t="s">
        <v>75</v>
      </c>
      <c r="S3133" t="s">
        <v>155</v>
      </c>
      <c r="T3133" t="s">
        <v>201</v>
      </c>
      <c r="U3133" t="s">
        <v>157</v>
      </c>
      <c r="V3133" t="s">
        <v>579</v>
      </c>
      <c r="W3133" t="s">
        <v>10729</v>
      </c>
      <c r="X3133" t="s">
        <v>85</v>
      </c>
    </row>
    <row r="3134" spans="1:24">
      <c r="A3134" t="s">
        <v>3</v>
      </c>
      <c r="B3134" t="s">
        <v>8</v>
      </c>
      <c r="C3134" t="s">
        <v>392</v>
      </c>
      <c r="D3134" t="s">
        <v>117</v>
      </c>
      <c r="E3134" t="s">
        <v>4382</v>
      </c>
      <c r="F3134" s="54">
        <v>41624</v>
      </c>
      <c r="G3134" t="s">
        <v>72</v>
      </c>
      <c r="I3134" t="s">
        <v>7548</v>
      </c>
      <c r="J3134" t="s">
        <v>73</v>
      </c>
      <c r="K3134" t="s">
        <v>7549</v>
      </c>
      <c r="L3134" t="s">
        <v>238</v>
      </c>
      <c r="M3134" t="s">
        <v>76</v>
      </c>
      <c r="N3134" t="s">
        <v>85</v>
      </c>
      <c r="O3134" t="s">
        <v>85</v>
      </c>
      <c r="P3134">
        <v>508642.48</v>
      </c>
      <c r="Q3134" t="s">
        <v>7550</v>
      </c>
      <c r="R3134" t="s">
        <v>75</v>
      </c>
      <c r="W3134" t="s">
        <v>10731</v>
      </c>
      <c r="X3134" t="s">
        <v>10737</v>
      </c>
    </row>
    <row r="3135" spans="1:24">
      <c r="A3135" t="s">
        <v>3</v>
      </c>
      <c r="B3135" t="s">
        <v>115</v>
      </c>
      <c r="C3135" t="s">
        <v>2736</v>
      </c>
      <c r="D3135" t="s">
        <v>117</v>
      </c>
      <c r="E3135" t="s">
        <v>4382</v>
      </c>
      <c r="F3135" s="54">
        <v>41624</v>
      </c>
      <c r="G3135" t="s">
        <v>290</v>
      </c>
      <c r="I3135" t="s">
        <v>7551</v>
      </c>
      <c r="J3135" t="s">
        <v>73</v>
      </c>
      <c r="K3135" t="s">
        <v>7552</v>
      </c>
      <c r="L3135" t="s">
        <v>7151</v>
      </c>
      <c r="M3135" t="s">
        <v>7152</v>
      </c>
      <c r="N3135" t="s">
        <v>85</v>
      </c>
      <c r="O3135" t="s">
        <v>85</v>
      </c>
      <c r="P3135">
        <v>28862.1538</v>
      </c>
      <c r="Q3135" t="s">
        <v>7553</v>
      </c>
      <c r="R3135" t="s">
        <v>75</v>
      </c>
      <c r="W3135" t="s">
        <v>10729</v>
      </c>
      <c r="X3135" t="s">
        <v>85</v>
      </c>
    </row>
    <row r="3136" spans="1:24">
      <c r="A3136" t="s">
        <v>3</v>
      </c>
      <c r="B3136" t="s">
        <v>8</v>
      </c>
      <c r="C3136" t="s">
        <v>392</v>
      </c>
      <c r="D3136" t="s">
        <v>117</v>
      </c>
      <c r="E3136" t="s">
        <v>4382</v>
      </c>
      <c r="F3136" s="54">
        <v>41624</v>
      </c>
      <c r="G3136" t="s">
        <v>290</v>
      </c>
      <c r="I3136" t="s">
        <v>7554</v>
      </c>
      <c r="J3136" t="s">
        <v>73</v>
      </c>
      <c r="K3136" t="s">
        <v>7555</v>
      </c>
      <c r="L3136" t="s">
        <v>4236</v>
      </c>
      <c r="M3136" t="s">
        <v>4237</v>
      </c>
      <c r="N3136" t="s">
        <v>85</v>
      </c>
      <c r="O3136" t="s">
        <v>85</v>
      </c>
      <c r="P3136">
        <v>17395.349999999999</v>
      </c>
      <c r="Q3136" t="s">
        <v>7556</v>
      </c>
      <c r="R3136" t="s">
        <v>75</v>
      </c>
      <c r="W3136" t="s">
        <v>10729</v>
      </c>
      <c r="X3136" t="s">
        <v>85</v>
      </c>
    </row>
    <row r="3137" spans="1:24">
      <c r="A3137" t="s">
        <v>3</v>
      </c>
      <c r="B3137" t="s">
        <v>8</v>
      </c>
      <c r="C3137" t="s">
        <v>78</v>
      </c>
      <c r="D3137" t="s">
        <v>117</v>
      </c>
      <c r="E3137" t="s">
        <v>4382</v>
      </c>
      <c r="F3137" s="54">
        <v>41624</v>
      </c>
      <c r="G3137" t="s">
        <v>290</v>
      </c>
      <c r="I3137" t="s">
        <v>7557</v>
      </c>
      <c r="J3137" t="s">
        <v>73</v>
      </c>
      <c r="K3137" t="s">
        <v>7558</v>
      </c>
      <c r="L3137" t="s">
        <v>6651</v>
      </c>
      <c r="M3137" t="s">
        <v>6652</v>
      </c>
      <c r="N3137" t="s">
        <v>85</v>
      </c>
      <c r="O3137" t="s">
        <v>85</v>
      </c>
      <c r="P3137">
        <v>981.29039999999998</v>
      </c>
      <c r="Q3137" t="s">
        <v>7559</v>
      </c>
      <c r="R3137" t="s">
        <v>75</v>
      </c>
      <c r="W3137" t="s">
        <v>10729</v>
      </c>
      <c r="X3137" t="s">
        <v>85</v>
      </c>
    </row>
    <row r="3138" spans="1:24">
      <c r="A3138" t="s">
        <v>3</v>
      </c>
      <c r="B3138" t="s">
        <v>8</v>
      </c>
      <c r="C3138" t="s">
        <v>78</v>
      </c>
      <c r="D3138" t="s">
        <v>117</v>
      </c>
      <c r="E3138" t="s">
        <v>4382</v>
      </c>
      <c r="F3138" s="54">
        <v>41624</v>
      </c>
      <c r="G3138" t="s">
        <v>72</v>
      </c>
      <c r="I3138" t="s">
        <v>7557</v>
      </c>
      <c r="J3138" t="s">
        <v>73</v>
      </c>
      <c r="K3138" t="s">
        <v>7558</v>
      </c>
      <c r="L3138" t="s">
        <v>6651</v>
      </c>
      <c r="M3138" t="s">
        <v>6652</v>
      </c>
      <c r="N3138" t="s">
        <v>85</v>
      </c>
      <c r="O3138" t="s">
        <v>85</v>
      </c>
      <c r="P3138">
        <v>8081.5325999999995</v>
      </c>
      <c r="Q3138" t="s">
        <v>7559</v>
      </c>
      <c r="R3138" t="s">
        <v>75</v>
      </c>
      <c r="W3138" t="s">
        <v>10729</v>
      </c>
      <c r="X3138" t="s">
        <v>85</v>
      </c>
    </row>
    <row r="3139" spans="1:24">
      <c r="A3139" t="s">
        <v>3</v>
      </c>
      <c r="B3139" t="s">
        <v>112</v>
      </c>
      <c r="C3139" t="s">
        <v>883</v>
      </c>
      <c r="D3139" t="s">
        <v>117</v>
      </c>
      <c r="E3139" t="s">
        <v>4382</v>
      </c>
      <c r="F3139" s="54">
        <v>41624</v>
      </c>
      <c r="G3139" t="s">
        <v>119</v>
      </c>
      <c r="I3139" t="s">
        <v>7560</v>
      </c>
      <c r="J3139" t="s">
        <v>73</v>
      </c>
      <c r="K3139" t="s">
        <v>7561</v>
      </c>
      <c r="L3139" t="s">
        <v>7562</v>
      </c>
      <c r="M3139" t="s">
        <v>7563</v>
      </c>
      <c r="N3139" t="s">
        <v>85</v>
      </c>
      <c r="O3139" t="s">
        <v>85</v>
      </c>
      <c r="P3139">
        <v>168995.9804</v>
      </c>
      <c r="Q3139" t="s">
        <v>7564</v>
      </c>
      <c r="R3139" t="s">
        <v>75</v>
      </c>
      <c r="W3139" t="s">
        <v>10730</v>
      </c>
      <c r="X3139" t="s">
        <v>85</v>
      </c>
    </row>
    <row r="3140" spans="1:24">
      <c r="A3140" t="s">
        <v>3</v>
      </c>
      <c r="B3140" t="s">
        <v>112</v>
      </c>
      <c r="C3140" t="s">
        <v>883</v>
      </c>
      <c r="D3140" t="s">
        <v>117</v>
      </c>
      <c r="E3140" t="s">
        <v>4382</v>
      </c>
      <c r="F3140" s="54">
        <v>41624</v>
      </c>
      <c r="G3140" t="s">
        <v>72</v>
      </c>
      <c r="I3140" t="s">
        <v>7565</v>
      </c>
      <c r="J3140" t="s">
        <v>73</v>
      </c>
      <c r="K3140" t="s">
        <v>7566</v>
      </c>
      <c r="L3140" t="s">
        <v>7567</v>
      </c>
      <c r="M3140" t="s">
        <v>7568</v>
      </c>
      <c r="N3140" t="s">
        <v>85</v>
      </c>
      <c r="O3140" t="s">
        <v>85</v>
      </c>
      <c r="P3140">
        <v>17132.158599999999</v>
      </c>
      <c r="Q3140" t="s">
        <v>7569</v>
      </c>
      <c r="R3140" t="s">
        <v>75</v>
      </c>
      <c r="W3140" t="s">
        <v>10729</v>
      </c>
      <c r="X3140" t="s">
        <v>85</v>
      </c>
    </row>
    <row r="3141" spans="1:24">
      <c r="A3141" t="s">
        <v>3</v>
      </c>
      <c r="B3141" t="s">
        <v>8</v>
      </c>
      <c r="C3141" t="s">
        <v>124</v>
      </c>
      <c r="D3141" t="s">
        <v>117</v>
      </c>
      <c r="E3141" t="s">
        <v>4382</v>
      </c>
      <c r="F3141" s="54">
        <v>41624</v>
      </c>
      <c r="G3141" t="s">
        <v>290</v>
      </c>
      <c r="I3141" t="s">
        <v>7570</v>
      </c>
      <c r="J3141" t="s">
        <v>73</v>
      </c>
      <c r="K3141" t="s">
        <v>7571</v>
      </c>
      <c r="L3141" t="s">
        <v>128</v>
      </c>
      <c r="M3141" t="s">
        <v>129</v>
      </c>
      <c r="N3141" t="s">
        <v>85</v>
      </c>
      <c r="O3141" t="s">
        <v>85</v>
      </c>
      <c r="P3141">
        <v>24314.609100000001</v>
      </c>
      <c r="Q3141" t="s">
        <v>7572</v>
      </c>
      <c r="R3141" t="s">
        <v>75</v>
      </c>
      <c r="W3141" t="s">
        <v>10729</v>
      </c>
      <c r="X3141" t="s">
        <v>85</v>
      </c>
    </row>
    <row r="3142" spans="1:24">
      <c r="A3142" t="s">
        <v>5</v>
      </c>
      <c r="B3142" t="s">
        <v>17</v>
      </c>
      <c r="C3142" t="s">
        <v>17</v>
      </c>
      <c r="D3142" t="s">
        <v>117</v>
      </c>
      <c r="E3142" t="s">
        <v>4382</v>
      </c>
      <c r="F3142" s="54">
        <v>41624</v>
      </c>
      <c r="G3142" t="s">
        <v>119</v>
      </c>
      <c r="H3142" t="s">
        <v>257</v>
      </c>
      <c r="I3142" t="s">
        <v>7573</v>
      </c>
      <c r="J3142" t="s">
        <v>74</v>
      </c>
      <c r="K3142" t="s">
        <v>7574</v>
      </c>
      <c r="L3142" t="s">
        <v>7575</v>
      </c>
      <c r="M3142" t="s">
        <v>7576</v>
      </c>
      <c r="N3142" t="s">
        <v>85</v>
      </c>
      <c r="O3142" t="s">
        <v>85</v>
      </c>
      <c r="P3142">
        <v>6278.3071</v>
      </c>
      <c r="Q3142" t="s">
        <v>7577</v>
      </c>
      <c r="R3142" t="s">
        <v>75</v>
      </c>
      <c r="W3142" t="s">
        <v>10729</v>
      </c>
      <c r="X3142" t="s">
        <v>85</v>
      </c>
    </row>
    <row r="3143" spans="1:24">
      <c r="A3143" t="s">
        <v>9</v>
      </c>
      <c r="B3143" t="s">
        <v>14</v>
      </c>
      <c r="C3143" t="s">
        <v>14</v>
      </c>
      <c r="D3143" t="s">
        <v>117</v>
      </c>
      <c r="E3143" t="s">
        <v>4382</v>
      </c>
      <c r="F3143" s="54">
        <v>41624</v>
      </c>
      <c r="G3143" t="s">
        <v>119</v>
      </c>
      <c r="I3143" t="s">
        <v>7578</v>
      </c>
      <c r="J3143" t="s">
        <v>805</v>
      </c>
      <c r="K3143" t="s">
        <v>7578</v>
      </c>
      <c r="L3143" t="s">
        <v>691</v>
      </c>
      <c r="M3143" t="s">
        <v>692</v>
      </c>
      <c r="N3143" t="s">
        <v>85</v>
      </c>
      <c r="O3143" t="s">
        <v>85</v>
      </c>
      <c r="P3143">
        <v>8029.39</v>
      </c>
      <c r="Q3143" t="s">
        <v>7579</v>
      </c>
      <c r="R3143" t="s">
        <v>75</v>
      </c>
      <c r="S3143" t="s">
        <v>155</v>
      </c>
      <c r="T3143" t="s">
        <v>286</v>
      </c>
      <c r="U3143" t="s">
        <v>321</v>
      </c>
      <c r="V3143" t="s">
        <v>321</v>
      </c>
      <c r="W3143" t="s">
        <v>10729</v>
      </c>
      <c r="X3143" t="s">
        <v>85</v>
      </c>
    </row>
    <row r="3144" spans="1:24">
      <c r="A3144" t="s">
        <v>9</v>
      </c>
      <c r="B3144" t="s">
        <v>14</v>
      </c>
      <c r="C3144" t="s">
        <v>14</v>
      </c>
      <c r="D3144" t="s">
        <v>117</v>
      </c>
      <c r="E3144" t="s">
        <v>4382</v>
      </c>
      <c r="F3144" s="54">
        <v>41624</v>
      </c>
      <c r="G3144" t="s">
        <v>119</v>
      </c>
      <c r="I3144" t="s">
        <v>7580</v>
      </c>
      <c r="J3144" t="s">
        <v>805</v>
      </c>
      <c r="K3144" t="s">
        <v>7580</v>
      </c>
      <c r="L3144" t="s">
        <v>691</v>
      </c>
      <c r="M3144" t="s">
        <v>692</v>
      </c>
      <c r="N3144" t="s">
        <v>85</v>
      </c>
      <c r="O3144" t="s">
        <v>85</v>
      </c>
      <c r="P3144">
        <v>-8029.39</v>
      </c>
      <c r="Q3144" t="s">
        <v>7581</v>
      </c>
      <c r="R3144" t="s">
        <v>75</v>
      </c>
      <c r="S3144" t="s">
        <v>155</v>
      </c>
      <c r="T3144" t="s">
        <v>286</v>
      </c>
      <c r="U3144" t="s">
        <v>321</v>
      </c>
      <c r="V3144" t="s">
        <v>321</v>
      </c>
      <c r="W3144" t="s">
        <v>10729</v>
      </c>
      <c r="X3144" t="s">
        <v>85</v>
      </c>
    </row>
    <row r="3145" spans="1:24">
      <c r="A3145" t="s">
        <v>3</v>
      </c>
      <c r="B3145" t="s">
        <v>4</v>
      </c>
      <c r="C3145" t="s">
        <v>4</v>
      </c>
      <c r="D3145" t="s">
        <v>117</v>
      </c>
      <c r="E3145" t="s">
        <v>4382</v>
      </c>
      <c r="F3145" s="54">
        <v>41624</v>
      </c>
      <c r="G3145" t="s">
        <v>119</v>
      </c>
      <c r="I3145" t="s">
        <v>7582</v>
      </c>
      <c r="J3145" t="s">
        <v>73</v>
      </c>
      <c r="K3145" t="s">
        <v>7583</v>
      </c>
      <c r="L3145" t="s">
        <v>238</v>
      </c>
      <c r="M3145" t="s">
        <v>76</v>
      </c>
      <c r="N3145" t="s">
        <v>85</v>
      </c>
      <c r="O3145" t="s">
        <v>85</v>
      </c>
      <c r="P3145">
        <v>87751.631299999994</v>
      </c>
      <c r="Q3145" t="s">
        <v>7584</v>
      </c>
      <c r="R3145" t="s">
        <v>75</v>
      </c>
      <c r="W3145" t="s">
        <v>10729</v>
      </c>
      <c r="X3145" t="s">
        <v>10737</v>
      </c>
    </row>
    <row r="3146" spans="1:24">
      <c r="A3146" t="s">
        <v>9</v>
      </c>
      <c r="B3146" t="s">
        <v>10</v>
      </c>
      <c r="C3146" t="s">
        <v>1187</v>
      </c>
      <c r="D3146" t="s">
        <v>117</v>
      </c>
      <c r="E3146" t="s">
        <v>4382</v>
      </c>
      <c r="F3146" s="54">
        <v>41624</v>
      </c>
      <c r="G3146" t="s">
        <v>290</v>
      </c>
      <c r="I3146" t="s">
        <v>7585</v>
      </c>
      <c r="J3146" t="s">
        <v>132</v>
      </c>
      <c r="K3146" t="s">
        <v>7586</v>
      </c>
      <c r="L3146" t="s">
        <v>7587</v>
      </c>
      <c r="M3146" t="s">
        <v>7588</v>
      </c>
      <c r="N3146" t="s">
        <v>85</v>
      </c>
      <c r="O3146" t="s">
        <v>85</v>
      </c>
      <c r="P3146">
        <v>616</v>
      </c>
      <c r="Q3146" t="s">
        <v>7589</v>
      </c>
      <c r="R3146" t="s">
        <v>75</v>
      </c>
      <c r="W3146" t="s">
        <v>10729</v>
      </c>
      <c r="X3146" t="s">
        <v>85</v>
      </c>
    </row>
    <row r="3147" spans="1:24">
      <c r="A3147" t="s">
        <v>9</v>
      </c>
      <c r="B3147" t="s">
        <v>14</v>
      </c>
      <c r="C3147" t="s">
        <v>14</v>
      </c>
      <c r="D3147" t="s">
        <v>117</v>
      </c>
      <c r="E3147" t="s">
        <v>4382</v>
      </c>
      <c r="F3147" s="54">
        <v>41624</v>
      </c>
      <c r="G3147" t="s">
        <v>72</v>
      </c>
      <c r="I3147" t="s">
        <v>7578</v>
      </c>
      <c r="J3147" t="s">
        <v>805</v>
      </c>
      <c r="K3147" t="s">
        <v>7578</v>
      </c>
      <c r="L3147" t="s">
        <v>691</v>
      </c>
      <c r="M3147" t="s">
        <v>692</v>
      </c>
      <c r="N3147" t="s">
        <v>85</v>
      </c>
      <c r="O3147" t="s">
        <v>85</v>
      </c>
      <c r="P3147">
        <v>16982.080000000002</v>
      </c>
      <c r="Q3147" t="s">
        <v>7579</v>
      </c>
      <c r="R3147" t="s">
        <v>75</v>
      </c>
      <c r="S3147" t="s">
        <v>155</v>
      </c>
      <c r="T3147" t="s">
        <v>286</v>
      </c>
      <c r="U3147" t="s">
        <v>321</v>
      </c>
      <c r="V3147" t="s">
        <v>321</v>
      </c>
      <c r="W3147" t="s">
        <v>10729</v>
      </c>
      <c r="X3147" t="s">
        <v>85</v>
      </c>
    </row>
    <row r="3148" spans="1:24">
      <c r="A3148" t="s">
        <v>9</v>
      </c>
      <c r="B3148" t="s">
        <v>14</v>
      </c>
      <c r="C3148" t="s">
        <v>14</v>
      </c>
      <c r="D3148" t="s">
        <v>117</v>
      </c>
      <c r="E3148" t="s">
        <v>4382</v>
      </c>
      <c r="F3148" s="54">
        <v>41624</v>
      </c>
      <c r="G3148" t="s">
        <v>125</v>
      </c>
      <c r="I3148" t="s">
        <v>7580</v>
      </c>
      <c r="J3148" t="s">
        <v>805</v>
      </c>
      <c r="K3148" t="s">
        <v>7580</v>
      </c>
      <c r="L3148" t="s">
        <v>691</v>
      </c>
      <c r="M3148" t="s">
        <v>692</v>
      </c>
      <c r="N3148" t="s">
        <v>85</v>
      </c>
      <c r="O3148" t="s">
        <v>85</v>
      </c>
      <c r="P3148">
        <v>-3452.11</v>
      </c>
      <c r="Q3148" t="s">
        <v>7581</v>
      </c>
      <c r="R3148" t="s">
        <v>75</v>
      </c>
      <c r="S3148" t="s">
        <v>155</v>
      </c>
      <c r="T3148" t="s">
        <v>286</v>
      </c>
      <c r="U3148" t="s">
        <v>321</v>
      </c>
      <c r="V3148" t="s">
        <v>321</v>
      </c>
      <c r="W3148" t="s">
        <v>10729</v>
      </c>
      <c r="X3148" t="s">
        <v>85</v>
      </c>
    </row>
    <row r="3149" spans="1:24">
      <c r="A3149" t="s">
        <v>9</v>
      </c>
      <c r="B3149" t="s">
        <v>14</v>
      </c>
      <c r="C3149" t="s">
        <v>14</v>
      </c>
      <c r="D3149" t="s">
        <v>117</v>
      </c>
      <c r="E3149" t="s">
        <v>4382</v>
      </c>
      <c r="F3149" s="54">
        <v>41624</v>
      </c>
      <c r="G3149" t="s">
        <v>72</v>
      </c>
      <c r="I3149" t="s">
        <v>7580</v>
      </c>
      <c r="J3149" t="s">
        <v>805</v>
      </c>
      <c r="K3149" t="s">
        <v>7580</v>
      </c>
      <c r="L3149" t="s">
        <v>691</v>
      </c>
      <c r="M3149" t="s">
        <v>692</v>
      </c>
      <c r="N3149" t="s">
        <v>85</v>
      </c>
      <c r="O3149" t="s">
        <v>85</v>
      </c>
      <c r="P3149">
        <v>-16982.080000000002</v>
      </c>
      <c r="Q3149" t="s">
        <v>7581</v>
      </c>
      <c r="R3149" t="s">
        <v>75</v>
      </c>
      <c r="S3149" t="s">
        <v>155</v>
      </c>
      <c r="T3149" t="s">
        <v>286</v>
      </c>
      <c r="U3149" t="s">
        <v>321</v>
      </c>
      <c r="V3149" t="s">
        <v>321</v>
      </c>
      <c r="W3149" t="s">
        <v>10729</v>
      </c>
      <c r="X3149" t="s">
        <v>85</v>
      </c>
    </row>
    <row r="3150" spans="1:24">
      <c r="A3150" t="s">
        <v>9</v>
      </c>
      <c r="B3150" t="s">
        <v>14</v>
      </c>
      <c r="C3150" t="s">
        <v>14</v>
      </c>
      <c r="D3150" t="s">
        <v>117</v>
      </c>
      <c r="E3150" t="s">
        <v>4382</v>
      </c>
      <c r="F3150" s="54">
        <v>41624</v>
      </c>
      <c r="G3150" t="s">
        <v>125</v>
      </c>
      <c r="I3150" t="s">
        <v>7578</v>
      </c>
      <c r="J3150" t="s">
        <v>805</v>
      </c>
      <c r="K3150" t="s">
        <v>7578</v>
      </c>
      <c r="L3150" t="s">
        <v>691</v>
      </c>
      <c r="M3150" t="s">
        <v>692</v>
      </c>
      <c r="N3150" t="s">
        <v>85</v>
      </c>
      <c r="O3150" t="s">
        <v>85</v>
      </c>
      <c r="P3150">
        <v>3452.11</v>
      </c>
      <c r="Q3150" t="s">
        <v>7579</v>
      </c>
      <c r="R3150" t="s">
        <v>75</v>
      </c>
      <c r="S3150" t="s">
        <v>155</v>
      </c>
      <c r="T3150" t="s">
        <v>286</v>
      </c>
      <c r="U3150" t="s">
        <v>321</v>
      </c>
      <c r="V3150" t="s">
        <v>321</v>
      </c>
      <c r="W3150" t="s">
        <v>10729</v>
      </c>
      <c r="X3150" t="s">
        <v>85</v>
      </c>
    </row>
    <row r="3151" spans="1:24">
      <c r="A3151" t="s">
        <v>5</v>
      </c>
      <c r="B3151" t="s">
        <v>16</v>
      </c>
      <c r="C3151" t="s">
        <v>6002</v>
      </c>
      <c r="D3151" t="s">
        <v>117</v>
      </c>
      <c r="E3151" t="s">
        <v>4382</v>
      </c>
      <c r="F3151" s="54">
        <v>41624</v>
      </c>
      <c r="G3151" t="s">
        <v>72</v>
      </c>
      <c r="I3151" t="s">
        <v>7590</v>
      </c>
      <c r="J3151" t="s">
        <v>74</v>
      </c>
      <c r="K3151" t="s">
        <v>7591</v>
      </c>
      <c r="L3151" t="s">
        <v>7592</v>
      </c>
      <c r="M3151" t="s">
        <v>7593</v>
      </c>
      <c r="N3151" t="s">
        <v>85</v>
      </c>
      <c r="O3151" t="s">
        <v>85</v>
      </c>
      <c r="P3151">
        <v>12735.8709</v>
      </c>
      <c r="Q3151" t="s">
        <v>7594</v>
      </c>
      <c r="R3151" t="s">
        <v>75</v>
      </c>
      <c r="W3151" t="s">
        <v>10729</v>
      </c>
      <c r="X3151" t="s">
        <v>85</v>
      </c>
    </row>
    <row r="3152" spans="1:24">
      <c r="A3152" t="s">
        <v>3</v>
      </c>
      <c r="B3152" t="s">
        <v>112</v>
      </c>
      <c r="C3152" t="s">
        <v>269</v>
      </c>
      <c r="D3152" t="s">
        <v>117</v>
      </c>
      <c r="E3152" t="s">
        <v>4382</v>
      </c>
      <c r="F3152" s="54">
        <v>41624</v>
      </c>
      <c r="G3152" t="s">
        <v>72</v>
      </c>
      <c r="I3152" t="s">
        <v>7595</v>
      </c>
      <c r="J3152" t="s">
        <v>73</v>
      </c>
      <c r="K3152" t="s">
        <v>7596</v>
      </c>
      <c r="L3152" t="s">
        <v>7597</v>
      </c>
      <c r="M3152" t="s">
        <v>7598</v>
      </c>
      <c r="N3152" t="s">
        <v>85</v>
      </c>
      <c r="O3152" t="s">
        <v>85</v>
      </c>
      <c r="P3152">
        <v>58573.137600000002</v>
      </c>
      <c r="Q3152" t="s">
        <v>7599</v>
      </c>
      <c r="R3152" t="s">
        <v>75</v>
      </c>
      <c r="W3152" t="s">
        <v>10729</v>
      </c>
      <c r="X3152" t="s">
        <v>85</v>
      </c>
    </row>
    <row r="3153" spans="1:24">
      <c r="A3153" t="s">
        <v>3</v>
      </c>
      <c r="B3153" t="s">
        <v>112</v>
      </c>
      <c r="C3153" t="s">
        <v>269</v>
      </c>
      <c r="D3153" t="s">
        <v>117</v>
      </c>
      <c r="E3153" t="s">
        <v>4382</v>
      </c>
      <c r="F3153" s="54">
        <v>41624</v>
      </c>
      <c r="G3153" t="s">
        <v>72</v>
      </c>
      <c r="I3153" t="s">
        <v>7600</v>
      </c>
      <c r="J3153" t="s">
        <v>73</v>
      </c>
      <c r="K3153" t="s">
        <v>7601</v>
      </c>
      <c r="L3153" t="s">
        <v>7602</v>
      </c>
      <c r="M3153" t="s">
        <v>7603</v>
      </c>
      <c r="N3153" t="s">
        <v>85</v>
      </c>
      <c r="O3153" t="s">
        <v>85</v>
      </c>
      <c r="P3153">
        <v>5432.3002999999999</v>
      </c>
      <c r="Q3153" t="s">
        <v>7604</v>
      </c>
      <c r="R3153" t="s">
        <v>75</v>
      </c>
      <c r="W3153" t="s">
        <v>10729</v>
      </c>
      <c r="X3153" t="s">
        <v>85</v>
      </c>
    </row>
    <row r="3154" spans="1:24">
      <c r="A3154" t="s">
        <v>3</v>
      </c>
      <c r="B3154" t="s">
        <v>112</v>
      </c>
      <c r="C3154" t="s">
        <v>269</v>
      </c>
      <c r="D3154" t="s">
        <v>117</v>
      </c>
      <c r="E3154" t="s">
        <v>4382</v>
      </c>
      <c r="F3154" s="54">
        <v>41624</v>
      </c>
      <c r="G3154" t="s">
        <v>119</v>
      </c>
      <c r="I3154" t="s">
        <v>7605</v>
      </c>
      <c r="J3154" t="s">
        <v>73</v>
      </c>
      <c r="K3154" t="s">
        <v>7606</v>
      </c>
      <c r="L3154" t="s">
        <v>7607</v>
      </c>
      <c r="M3154" t="s">
        <v>7608</v>
      </c>
      <c r="N3154" t="s">
        <v>85</v>
      </c>
      <c r="O3154" t="s">
        <v>85</v>
      </c>
      <c r="P3154">
        <v>28973.790099999998</v>
      </c>
      <c r="Q3154" t="s">
        <v>7609</v>
      </c>
      <c r="R3154" t="s">
        <v>75</v>
      </c>
      <c r="W3154" t="s">
        <v>10729</v>
      </c>
      <c r="X3154" t="s">
        <v>85</v>
      </c>
    </row>
    <row r="3155" spans="1:24">
      <c r="A3155" t="s">
        <v>5</v>
      </c>
      <c r="B3155" t="s">
        <v>16</v>
      </c>
      <c r="C3155" t="s">
        <v>235</v>
      </c>
      <c r="D3155" t="s">
        <v>117</v>
      </c>
      <c r="E3155" t="s">
        <v>4382</v>
      </c>
      <c r="F3155" s="54">
        <v>41624</v>
      </c>
      <c r="G3155" t="s">
        <v>119</v>
      </c>
      <c r="I3155" t="s">
        <v>7610</v>
      </c>
      <c r="J3155" t="s">
        <v>74</v>
      </c>
      <c r="K3155" t="s">
        <v>7611</v>
      </c>
      <c r="L3155" t="s">
        <v>238</v>
      </c>
      <c r="M3155" t="s">
        <v>76</v>
      </c>
      <c r="N3155" t="s">
        <v>85</v>
      </c>
      <c r="O3155" t="s">
        <v>85</v>
      </c>
      <c r="P3155">
        <v>20699.759999999998</v>
      </c>
      <c r="Q3155" t="s">
        <v>7612</v>
      </c>
      <c r="R3155" t="s">
        <v>75</v>
      </c>
      <c r="W3155" t="s">
        <v>10729</v>
      </c>
      <c r="X3155" t="s">
        <v>10737</v>
      </c>
    </row>
    <row r="3156" spans="1:24">
      <c r="A3156" t="s">
        <v>9</v>
      </c>
      <c r="B3156" t="s">
        <v>10</v>
      </c>
      <c r="C3156" t="s">
        <v>963</v>
      </c>
      <c r="D3156" t="s">
        <v>117</v>
      </c>
      <c r="E3156" t="s">
        <v>4382</v>
      </c>
      <c r="F3156" s="54">
        <v>41624</v>
      </c>
      <c r="G3156" t="s">
        <v>290</v>
      </c>
      <c r="I3156" t="s">
        <v>7613</v>
      </c>
      <c r="J3156" t="s">
        <v>132</v>
      </c>
      <c r="K3156" t="s">
        <v>7614</v>
      </c>
      <c r="L3156" t="s">
        <v>7615</v>
      </c>
      <c r="M3156" t="s">
        <v>7616</v>
      </c>
      <c r="N3156" t="s">
        <v>85</v>
      </c>
      <c r="O3156" t="s">
        <v>85</v>
      </c>
      <c r="P3156">
        <v>28394.28</v>
      </c>
      <c r="Q3156" t="s">
        <v>7617</v>
      </c>
      <c r="R3156" t="s">
        <v>75</v>
      </c>
      <c r="W3156" t="s">
        <v>10729</v>
      </c>
      <c r="X3156" t="s">
        <v>85</v>
      </c>
    </row>
    <row r="3157" spans="1:24">
      <c r="A3157" t="s">
        <v>5</v>
      </c>
      <c r="B3157" t="s">
        <v>17</v>
      </c>
      <c r="C3157" t="s">
        <v>17</v>
      </c>
      <c r="D3157" t="s">
        <v>117</v>
      </c>
      <c r="E3157" t="s">
        <v>4382</v>
      </c>
      <c r="F3157" s="54">
        <v>41624</v>
      </c>
      <c r="G3157" t="s">
        <v>119</v>
      </c>
      <c r="H3157" t="s">
        <v>257</v>
      </c>
      <c r="I3157" t="s">
        <v>7618</v>
      </c>
      <c r="J3157" t="s">
        <v>74</v>
      </c>
      <c r="K3157" t="s">
        <v>7619</v>
      </c>
      <c r="L3157" t="s">
        <v>6229</v>
      </c>
      <c r="M3157" t="s">
        <v>6230</v>
      </c>
      <c r="N3157" t="s">
        <v>85</v>
      </c>
      <c r="O3157" t="s">
        <v>85</v>
      </c>
      <c r="P3157">
        <v>19000.8174</v>
      </c>
      <c r="Q3157" t="s">
        <v>7620</v>
      </c>
      <c r="R3157" t="s">
        <v>75</v>
      </c>
      <c r="W3157" t="s">
        <v>10729</v>
      </c>
      <c r="X3157" t="s">
        <v>85</v>
      </c>
    </row>
    <row r="3158" spans="1:24">
      <c r="A3158" t="s">
        <v>3</v>
      </c>
      <c r="B3158" t="s">
        <v>8</v>
      </c>
      <c r="C3158" t="s">
        <v>635</v>
      </c>
      <c r="D3158" t="s">
        <v>117</v>
      </c>
      <c r="E3158" t="s">
        <v>4382</v>
      </c>
      <c r="F3158" s="54">
        <v>41624</v>
      </c>
      <c r="G3158" t="s">
        <v>72</v>
      </c>
      <c r="H3158" t="s">
        <v>636</v>
      </c>
      <c r="I3158" t="s">
        <v>7621</v>
      </c>
      <c r="J3158" t="s">
        <v>73</v>
      </c>
      <c r="K3158" t="s">
        <v>7622</v>
      </c>
      <c r="L3158" t="s">
        <v>639</v>
      </c>
      <c r="M3158" t="s">
        <v>640</v>
      </c>
      <c r="N3158" t="s">
        <v>85</v>
      </c>
      <c r="O3158" t="s">
        <v>85</v>
      </c>
      <c r="P3158">
        <v>36958.1227</v>
      </c>
      <c r="Q3158" t="s">
        <v>7623</v>
      </c>
      <c r="R3158" t="s">
        <v>75</v>
      </c>
      <c r="W3158" t="s">
        <v>10729</v>
      </c>
      <c r="X3158" t="s">
        <v>85</v>
      </c>
    </row>
    <row r="3159" spans="1:24">
      <c r="A3159" t="s">
        <v>5</v>
      </c>
      <c r="B3159" t="s">
        <v>6</v>
      </c>
      <c r="C3159" t="s">
        <v>6</v>
      </c>
      <c r="D3159" t="s">
        <v>117</v>
      </c>
      <c r="E3159" t="s">
        <v>4382</v>
      </c>
      <c r="F3159" s="54">
        <v>41621</v>
      </c>
      <c r="G3159" t="s">
        <v>72</v>
      </c>
      <c r="H3159" t="s">
        <v>386</v>
      </c>
      <c r="I3159" t="s">
        <v>7624</v>
      </c>
      <c r="J3159" t="s">
        <v>74</v>
      </c>
      <c r="K3159" t="s">
        <v>7625</v>
      </c>
      <c r="L3159" t="s">
        <v>2953</v>
      </c>
      <c r="M3159" t="s">
        <v>2954</v>
      </c>
      <c r="N3159" t="s">
        <v>85</v>
      </c>
      <c r="O3159" t="s">
        <v>213</v>
      </c>
      <c r="P3159">
        <v>1980.4262000000001</v>
      </c>
      <c r="Q3159" t="s">
        <v>7626</v>
      </c>
      <c r="R3159" t="s">
        <v>75</v>
      </c>
      <c r="W3159" t="s">
        <v>10729</v>
      </c>
      <c r="X3159" t="s">
        <v>10739</v>
      </c>
    </row>
    <row r="3160" spans="1:24">
      <c r="A3160" t="s">
        <v>3</v>
      </c>
      <c r="B3160" t="s">
        <v>112</v>
      </c>
      <c r="C3160" t="s">
        <v>883</v>
      </c>
      <c r="D3160" t="s">
        <v>117</v>
      </c>
      <c r="E3160" t="s">
        <v>4382</v>
      </c>
      <c r="F3160" s="54">
        <v>41621</v>
      </c>
      <c r="G3160" t="s">
        <v>119</v>
      </c>
      <c r="H3160" t="s">
        <v>3744</v>
      </c>
      <c r="I3160" t="s">
        <v>7627</v>
      </c>
      <c r="J3160" t="s">
        <v>73</v>
      </c>
      <c r="K3160" t="s">
        <v>7628</v>
      </c>
      <c r="L3160" t="s">
        <v>7629</v>
      </c>
      <c r="M3160" t="s">
        <v>7630</v>
      </c>
      <c r="N3160" t="s">
        <v>85</v>
      </c>
      <c r="O3160" t="s">
        <v>85</v>
      </c>
      <c r="P3160">
        <v>83037.533100000001</v>
      </c>
      <c r="Q3160" t="s">
        <v>7631</v>
      </c>
      <c r="R3160" t="s">
        <v>75</v>
      </c>
      <c r="W3160" t="s">
        <v>10729</v>
      </c>
      <c r="X3160" t="s">
        <v>85</v>
      </c>
    </row>
    <row r="3161" spans="1:24">
      <c r="A3161" t="s">
        <v>9</v>
      </c>
      <c r="B3161" t="s">
        <v>14</v>
      </c>
      <c r="C3161" t="s">
        <v>14</v>
      </c>
      <c r="D3161" t="s">
        <v>117</v>
      </c>
      <c r="E3161" t="s">
        <v>4382</v>
      </c>
      <c r="F3161" s="54">
        <v>41621</v>
      </c>
      <c r="G3161" t="s">
        <v>72</v>
      </c>
      <c r="H3161" t="s">
        <v>358</v>
      </c>
      <c r="I3161" t="s">
        <v>7632</v>
      </c>
      <c r="J3161" t="s">
        <v>132</v>
      </c>
      <c r="K3161" t="s">
        <v>7633</v>
      </c>
      <c r="L3161" t="s">
        <v>361</v>
      </c>
      <c r="M3161" t="s">
        <v>362</v>
      </c>
      <c r="N3161" t="s">
        <v>213</v>
      </c>
      <c r="O3161" t="s">
        <v>85</v>
      </c>
      <c r="P3161">
        <v>94.05</v>
      </c>
      <c r="Q3161" t="s">
        <v>7634</v>
      </c>
      <c r="R3161" t="s">
        <v>75</v>
      </c>
      <c r="S3161" t="s">
        <v>155</v>
      </c>
      <c r="T3161" t="s">
        <v>156</v>
      </c>
      <c r="U3161" t="s">
        <v>179</v>
      </c>
      <c r="V3161" t="s">
        <v>364</v>
      </c>
      <c r="W3161" t="s">
        <v>10729</v>
      </c>
      <c r="X3161" t="s">
        <v>10737</v>
      </c>
    </row>
    <row r="3162" spans="1:24">
      <c r="A3162" t="s">
        <v>3</v>
      </c>
      <c r="B3162" t="s">
        <v>112</v>
      </c>
      <c r="C3162" t="s">
        <v>883</v>
      </c>
      <c r="D3162" t="s">
        <v>117</v>
      </c>
      <c r="E3162" t="s">
        <v>4382</v>
      </c>
      <c r="F3162" s="54">
        <v>41621</v>
      </c>
      <c r="G3162" t="s">
        <v>72</v>
      </c>
      <c r="I3162" t="s">
        <v>7635</v>
      </c>
      <c r="J3162" t="s">
        <v>73</v>
      </c>
      <c r="K3162" t="s">
        <v>7636</v>
      </c>
      <c r="L3162" t="s">
        <v>7637</v>
      </c>
      <c r="M3162" t="s">
        <v>7638</v>
      </c>
      <c r="N3162" t="s">
        <v>85</v>
      </c>
      <c r="O3162" t="s">
        <v>85</v>
      </c>
      <c r="P3162">
        <v>101949.075</v>
      </c>
      <c r="Q3162" t="s">
        <v>7639</v>
      </c>
      <c r="R3162" t="s">
        <v>75</v>
      </c>
      <c r="W3162" t="s">
        <v>10730</v>
      </c>
      <c r="X3162" t="s">
        <v>85</v>
      </c>
    </row>
    <row r="3163" spans="1:24">
      <c r="A3163" t="s">
        <v>3</v>
      </c>
      <c r="B3163" t="s">
        <v>13</v>
      </c>
      <c r="C3163" t="s">
        <v>217</v>
      </c>
      <c r="D3163" t="s">
        <v>117</v>
      </c>
      <c r="E3163" t="s">
        <v>4382</v>
      </c>
      <c r="F3163" s="54">
        <v>41621</v>
      </c>
      <c r="G3163" t="s">
        <v>72</v>
      </c>
      <c r="H3163" t="s">
        <v>380</v>
      </c>
      <c r="I3163" t="s">
        <v>7640</v>
      </c>
      <c r="J3163" t="s">
        <v>73</v>
      </c>
      <c r="K3163" t="s">
        <v>7641</v>
      </c>
      <c r="L3163" t="s">
        <v>383</v>
      </c>
      <c r="M3163" t="s">
        <v>384</v>
      </c>
      <c r="N3163" t="s">
        <v>85</v>
      </c>
      <c r="O3163" t="s">
        <v>85</v>
      </c>
      <c r="P3163">
        <v>508.67660000000001</v>
      </c>
      <c r="Q3163" t="s">
        <v>7642</v>
      </c>
      <c r="R3163" t="s">
        <v>75</v>
      </c>
      <c r="W3163" t="s">
        <v>10729</v>
      </c>
      <c r="X3163" t="s">
        <v>85</v>
      </c>
    </row>
    <row r="3164" spans="1:24">
      <c r="A3164" t="s">
        <v>3</v>
      </c>
      <c r="B3164" t="s">
        <v>13</v>
      </c>
      <c r="C3164" t="s">
        <v>217</v>
      </c>
      <c r="D3164" t="s">
        <v>117</v>
      </c>
      <c r="E3164" t="s">
        <v>4382</v>
      </c>
      <c r="F3164" s="54">
        <v>41621</v>
      </c>
      <c r="G3164" t="s">
        <v>72</v>
      </c>
      <c r="H3164" t="s">
        <v>380</v>
      </c>
      <c r="I3164" t="s">
        <v>7643</v>
      </c>
      <c r="J3164" t="s">
        <v>73</v>
      </c>
      <c r="K3164" t="s">
        <v>7644</v>
      </c>
      <c r="L3164" t="s">
        <v>383</v>
      </c>
      <c r="M3164" t="s">
        <v>384</v>
      </c>
      <c r="N3164" t="s">
        <v>85</v>
      </c>
      <c r="O3164" t="s">
        <v>85</v>
      </c>
      <c r="P3164">
        <v>1017.3532</v>
      </c>
      <c r="Q3164" t="s">
        <v>7645</v>
      </c>
      <c r="R3164" t="s">
        <v>75</v>
      </c>
      <c r="W3164" t="s">
        <v>10729</v>
      </c>
      <c r="X3164" t="s">
        <v>85</v>
      </c>
    </row>
    <row r="3165" spans="1:24">
      <c r="A3165" t="s">
        <v>5</v>
      </c>
      <c r="B3165" t="s">
        <v>11</v>
      </c>
      <c r="C3165" t="s">
        <v>507</v>
      </c>
      <c r="D3165" t="s">
        <v>117</v>
      </c>
      <c r="E3165" t="s">
        <v>4382</v>
      </c>
      <c r="F3165" s="54">
        <v>41621</v>
      </c>
      <c r="G3165" t="s">
        <v>72</v>
      </c>
      <c r="I3165" t="s">
        <v>7646</v>
      </c>
      <c r="J3165" t="s">
        <v>74</v>
      </c>
      <c r="K3165" t="s">
        <v>7647</v>
      </c>
      <c r="L3165" t="s">
        <v>510</v>
      </c>
      <c r="M3165" t="s">
        <v>511</v>
      </c>
      <c r="N3165" t="s">
        <v>85</v>
      </c>
      <c r="O3165" t="s">
        <v>85</v>
      </c>
      <c r="P3165">
        <v>5115.2039000000004</v>
      </c>
      <c r="Q3165" t="s">
        <v>7648</v>
      </c>
      <c r="R3165" t="s">
        <v>75</v>
      </c>
      <c r="W3165" t="s">
        <v>10729</v>
      </c>
      <c r="X3165" t="s">
        <v>85</v>
      </c>
    </row>
    <row r="3166" spans="1:24">
      <c r="A3166" t="s">
        <v>3</v>
      </c>
      <c r="B3166" t="s">
        <v>8</v>
      </c>
      <c r="C3166" t="s">
        <v>78</v>
      </c>
      <c r="D3166" t="s">
        <v>117</v>
      </c>
      <c r="E3166" t="s">
        <v>4382</v>
      </c>
      <c r="F3166" s="54">
        <v>41621</v>
      </c>
      <c r="G3166" t="s">
        <v>290</v>
      </c>
      <c r="I3166" t="s">
        <v>7649</v>
      </c>
      <c r="J3166" t="s">
        <v>73</v>
      </c>
      <c r="K3166" t="s">
        <v>7650</v>
      </c>
      <c r="L3166" t="s">
        <v>6651</v>
      </c>
      <c r="M3166" t="s">
        <v>6652</v>
      </c>
      <c r="N3166" t="s">
        <v>85</v>
      </c>
      <c r="O3166" t="s">
        <v>85</v>
      </c>
      <c r="P3166">
        <v>20053.213</v>
      </c>
      <c r="Q3166" t="s">
        <v>7651</v>
      </c>
      <c r="R3166" t="s">
        <v>75</v>
      </c>
      <c r="W3166" t="s">
        <v>10729</v>
      </c>
      <c r="X3166" t="s">
        <v>85</v>
      </c>
    </row>
    <row r="3167" spans="1:24">
      <c r="A3167" t="s">
        <v>9</v>
      </c>
      <c r="B3167" t="s">
        <v>14</v>
      </c>
      <c r="C3167" t="s">
        <v>14</v>
      </c>
      <c r="D3167" t="s">
        <v>117</v>
      </c>
      <c r="E3167" t="s">
        <v>4382</v>
      </c>
      <c r="F3167" s="54">
        <v>41620</v>
      </c>
      <c r="G3167" t="s">
        <v>125</v>
      </c>
      <c r="H3167" t="s">
        <v>1850</v>
      </c>
      <c r="I3167" t="s">
        <v>7652</v>
      </c>
      <c r="J3167" t="s">
        <v>132</v>
      </c>
      <c r="K3167" t="s">
        <v>7653</v>
      </c>
      <c r="L3167" t="s">
        <v>1853</v>
      </c>
      <c r="M3167" t="s">
        <v>1854</v>
      </c>
      <c r="N3167" t="s">
        <v>213</v>
      </c>
      <c r="O3167" t="s">
        <v>85</v>
      </c>
      <c r="P3167">
        <v>18201.599999999999</v>
      </c>
      <c r="Q3167" t="s">
        <v>7654</v>
      </c>
      <c r="R3167" t="s">
        <v>75</v>
      </c>
      <c r="S3167" t="s">
        <v>155</v>
      </c>
      <c r="T3167" t="s">
        <v>156</v>
      </c>
      <c r="U3167" t="s">
        <v>450</v>
      </c>
      <c r="V3167" t="s">
        <v>1857</v>
      </c>
      <c r="W3167" t="s">
        <v>10729</v>
      </c>
      <c r="X3167" t="s">
        <v>85</v>
      </c>
    </row>
    <row r="3168" spans="1:24">
      <c r="A3168" t="s">
        <v>3</v>
      </c>
      <c r="B3168" t="s">
        <v>8</v>
      </c>
      <c r="C3168" t="s">
        <v>78</v>
      </c>
      <c r="D3168" t="s">
        <v>117</v>
      </c>
      <c r="E3168" t="s">
        <v>4382</v>
      </c>
      <c r="F3168" s="54">
        <v>41621</v>
      </c>
      <c r="G3168" t="s">
        <v>72</v>
      </c>
      <c r="I3168" t="s">
        <v>7649</v>
      </c>
      <c r="J3168" t="s">
        <v>73</v>
      </c>
      <c r="K3168" t="s">
        <v>7650</v>
      </c>
      <c r="L3168" t="s">
        <v>6651</v>
      </c>
      <c r="M3168" t="s">
        <v>6652</v>
      </c>
      <c r="N3168" t="s">
        <v>85</v>
      </c>
      <c r="O3168" t="s">
        <v>85</v>
      </c>
      <c r="P3168">
        <v>3225.6970999999999</v>
      </c>
      <c r="Q3168" t="s">
        <v>7651</v>
      </c>
      <c r="R3168" t="s">
        <v>75</v>
      </c>
      <c r="W3168" t="s">
        <v>10729</v>
      </c>
      <c r="X3168" t="s">
        <v>85</v>
      </c>
    </row>
    <row r="3169" spans="1:24">
      <c r="A3169" t="s">
        <v>9</v>
      </c>
      <c r="B3169" t="s">
        <v>10</v>
      </c>
      <c r="C3169" t="s">
        <v>437</v>
      </c>
      <c r="D3169" t="s">
        <v>117</v>
      </c>
      <c r="E3169" t="s">
        <v>4382</v>
      </c>
      <c r="F3169" s="54">
        <v>41621</v>
      </c>
      <c r="G3169" t="s">
        <v>119</v>
      </c>
      <c r="I3169" t="s">
        <v>7655</v>
      </c>
      <c r="J3169" t="s">
        <v>132</v>
      </c>
      <c r="K3169" t="s">
        <v>790</v>
      </c>
      <c r="L3169" t="s">
        <v>440</v>
      </c>
      <c r="M3169" t="s">
        <v>441</v>
      </c>
      <c r="N3169" t="s">
        <v>85</v>
      </c>
      <c r="O3169" t="s">
        <v>85</v>
      </c>
      <c r="P3169">
        <v>-52823.17</v>
      </c>
      <c r="Q3169" t="s">
        <v>442</v>
      </c>
      <c r="R3169" t="s">
        <v>75</v>
      </c>
      <c r="W3169" t="s">
        <v>10729</v>
      </c>
      <c r="X3169" t="s">
        <v>85</v>
      </c>
    </row>
    <row r="3170" spans="1:24">
      <c r="A3170" t="s">
        <v>9</v>
      </c>
      <c r="B3170" t="s">
        <v>10</v>
      </c>
      <c r="C3170" t="s">
        <v>437</v>
      </c>
      <c r="D3170" t="s">
        <v>117</v>
      </c>
      <c r="E3170" t="s">
        <v>4382</v>
      </c>
      <c r="F3170" s="54">
        <v>41621</v>
      </c>
      <c r="G3170" t="s">
        <v>119</v>
      </c>
      <c r="I3170" t="s">
        <v>7656</v>
      </c>
      <c r="J3170" t="s">
        <v>132</v>
      </c>
      <c r="K3170" t="s">
        <v>790</v>
      </c>
      <c r="L3170" t="s">
        <v>440</v>
      </c>
      <c r="M3170" t="s">
        <v>441</v>
      </c>
      <c r="N3170" t="s">
        <v>85</v>
      </c>
      <c r="O3170" t="s">
        <v>85</v>
      </c>
      <c r="P3170">
        <v>52823.17</v>
      </c>
      <c r="Q3170" t="s">
        <v>442</v>
      </c>
      <c r="R3170" t="s">
        <v>75</v>
      </c>
      <c r="W3170" t="s">
        <v>10729</v>
      </c>
      <c r="X3170" t="s">
        <v>85</v>
      </c>
    </row>
    <row r="3171" spans="1:24">
      <c r="A3171" t="s">
        <v>9</v>
      </c>
      <c r="B3171" t="s">
        <v>14</v>
      </c>
      <c r="C3171" t="s">
        <v>14</v>
      </c>
      <c r="D3171" t="s">
        <v>117</v>
      </c>
      <c r="E3171" t="s">
        <v>4382</v>
      </c>
      <c r="F3171" s="54">
        <v>41620</v>
      </c>
      <c r="G3171" t="s">
        <v>119</v>
      </c>
      <c r="H3171" t="s">
        <v>401</v>
      </c>
      <c r="I3171" t="s">
        <v>7657</v>
      </c>
      <c r="J3171" t="s">
        <v>132</v>
      </c>
      <c r="K3171" t="s">
        <v>7658</v>
      </c>
      <c r="L3171" t="s">
        <v>1785</v>
      </c>
      <c r="M3171" t="s">
        <v>1786</v>
      </c>
      <c r="N3171" t="s">
        <v>213</v>
      </c>
      <c r="O3171" t="s">
        <v>85</v>
      </c>
      <c r="P3171">
        <v>205800</v>
      </c>
      <c r="Q3171" t="s">
        <v>7659</v>
      </c>
      <c r="R3171" t="s">
        <v>75</v>
      </c>
      <c r="S3171" t="s">
        <v>170</v>
      </c>
      <c r="T3171" t="s">
        <v>171</v>
      </c>
      <c r="U3171" t="s">
        <v>179</v>
      </c>
      <c r="V3171" t="s">
        <v>180</v>
      </c>
      <c r="W3171" t="s">
        <v>10730</v>
      </c>
      <c r="X3171" t="s">
        <v>10737</v>
      </c>
    </row>
    <row r="3172" spans="1:24">
      <c r="A3172" t="s">
        <v>9</v>
      </c>
      <c r="B3172" t="s">
        <v>14</v>
      </c>
      <c r="C3172" t="s">
        <v>14</v>
      </c>
      <c r="D3172" t="s">
        <v>117</v>
      </c>
      <c r="E3172" t="s">
        <v>4382</v>
      </c>
      <c r="F3172" s="54">
        <v>41620</v>
      </c>
      <c r="G3172" t="s">
        <v>72</v>
      </c>
      <c r="I3172" t="s">
        <v>6886</v>
      </c>
      <c r="J3172" t="s">
        <v>132</v>
      </c>
      <c r="K3172" t="s">
        <v>6880</v>
      </c>
      <c r="L3172" t="s">
        <v>6873</v>
      </c>
      <c r="M3172" t="s">
        <v>6874</v>
      </c>
      <c r="N3172" t="s">
        <v>85</v>
      </c>
      <c r="O3172" t="s">
        <v>85</v>
      </c>
      <c r="P3172">
        <v>902.52</v>
      </c>
      <c r="Q3172" t="s">
        <v>6881</v>
      </c>
      <c r="R3172" t="s">
        <v>75</v>
      </c>
      <c r="S3172" t="s">
        <v>155</v>
      </c>
      <c r="T3172" t="s">
        <v>201</v>
      </c>
      <c r="U3172" t="s">
        <v>157</v>
      </c>
      <c r="V3172" t="s">
        <v>579</v>
      </c>
      <c r="W3172" t="s">
        <v>10729</v>
      </c>
      <c r="X3172" t="s">
        <v>85</v>
      </c>
    </row>
    <row r="3173" spans="1:24">
      <c r="A3173" t="s">
        <v>9</v>
      </c>
      <c r="B3173" t="s">
        <v>14</v>
      </c>
      <c r="C3173" t="s">
        <v>14</v>
      </c>
      <c r="D3173" t="s">
        <v>117</v>
      </c>
      <c r="E3173" t="s">
        <v>4382</v>
      </c>
      <c r="F3173" s="54">
        <v>41620</v>
      </c>
      <c r="G3173" t="s">
        <v>72</v>
      </c>
      <c r="I3173" t="s">
        <v>7547</v>
      </c>
      <c r="J3173" t="s">
        <v>132</v>
      </c>
      <c r="K3173" t="s">
        <v>6872</v>
      </c>
      <c r="L3173" t="s">
        <v>6873</v>
      </c>
      <c r="M3173" t="s">
        <v>6874</v>
      </c>
      <c r="N3173" t="s">
        <v>85</v>
      </c>
      <c r="O3173" t="s">
        <v>85</v>
      </c>
      <c r="P3173">
        <v>1353.78</v>
      </c>
      <c r="Q3173" t="s">
        <v>6875</v>
      </c>
      <c r="R3173" t="s">
        <v>75</v>
      </c>
      <c r="S3173" t="s">
        <v>155</v>
      </c>
      <c r="T3173" t="s">
        <v>201</v>
      </c>
      <c r="U3173" t="s">
        <v>157</v>
      </c>
      <c r="V3173" t="s">
        <v>579</v>
      </c>
      <c r="W3173" t="s">
        <v>10729</v>
      </c>
      <c r="X3173" t="s">
        <v>85</v>
      </c>
    </row>
    <row r="3174" spans="1:24">
      <c r="A3174" t="s">
        <v>9</v>
      </c>
      <c r="B3174" t="s">
        <v>14</v>
      </c>
      <c r="C3174" t="s">
        <v>14</v>
      </c>
      <c r="D3174" t="s">
        <v>117</v>
      </c>
      <c r="E3174" t="s">
        <v>4382</v>
      </c>
      <c r="F3174" s="54">
        <v>41620</v>
      </c>
      <c r="G3174" t="s">
        <v>72</v>
      </c>
      <c r="H3174" t="s">
        <v>1287</v>
      </c>
      <c r="I3174" t="s">
        <v>7660</v>
      </c>
      <c r="J3174" t="s">
        <v>132</v>
      </c>
      <c r="K3174" t="s">
        <v>7661</v>
      </c>
      <c r="L3174" t="s">
        <v>1290</v>
      </c>
      <c r="M3174" t="s">
        <v>1291</v>
      </c>
      <c r="N3174" t="s">
        <v>85</v>
      </c>
      <c r="O3174" t="s">
        <v>85</v>
      </c>
      <c r="P3174">
        <v>312.95</v>
      </c>
      <c r="Q3174" t="s">
        <v>7662</v>
      </c>
      <c r="R3174" t="s">
        <v>75</v>
      </c>
      <c r="S3174" t="s">
        <v>155</v>
      </c>
      <c r="T3174" t="s">
        <v>201</v>
      </c>
      <c r="U3174" t="s">
        <v>202</v>
      </c>
      <c r="V3174" t="s">
        <v>202</v>
      </c>
      <c r="W3174" t="s">
        <v>10729</v>
      </c>
      <c r="X3174" t="s">
        <v>85</v>
      </c>
    </row>
    <row r="3175" spans="1:24">
      <c r="A3175" t="s">
        <v>9</v>
      </c>
      <c r="B3175" t="s">
        <v>14</v>
      </c>
      <c r="C3175" t="s">
        <v>14</v>
      </c>
      <c r="D3175" t="s">
        <v>117</v>
      </c>
      <c r="E3175" t="s">
        <v>4382</v>
      </c>
      <c r="F3175" s="54">
        <v>41620</v>
      </c>
      <c r="G3175" t="s">
        <v>119</v>
      </c>
      <c r="I3175" t="s">
        <v>7663</v>
      </c>
      <c r="J3175" t="s">
        <v>132</v>
      </c>
      <c r="K3175" t="s">
        <v>7664</v>
      </c>
      <c r="L3175" t="s">
        <v>7665</v>
      </c>
      <c r="M3175" t="s">
        <v>7666</v>
      </c>
      <c r="N3175" t="s">
        <v>85</v>
      </c>
      <c r="O3175" t="s">
        <v>85</v>
      </c>
      <c r="P3175">
        <v>113396.5</v>
      </c>
      <c r="Q3175" t="s">
        <v>7667</v>
      </c>
      <c r="R3175" t="s">
        <v>75</v>
      </c>
      <c r="W3175" t="s">
        <v>10730</v>
      </c>
      <c r="X3175" t="s">
        <v>85</v>
      </c>
    </row>
    <row r="3176" spans="1:24">
      <c r="A3176" t="s">
        <v>9</v>
      </c>
      <c r="B3176" t="s">
        <v>14</v>
      </c>
      <c r="C3176" t="s">
        <v>14</v>
      </c>
      <c r="D3176" t="s">
        <v>117</v>
      </c>
      <c r="E3176" t="s">
        <v>4382</v>
      </c>
      <c r="F3176" s="54">
        <v>41620</v>
      </c>
      <c r="G3176" t="s">
        <v>125</v>
      </c>
      <c r="H3176" t="s">
        <v>208</v>
      </c>
      <c r="I3176" t="s">
        <v>7423</v>
      </c>
      <c r="J3176" t="s">
        <v>132</v>
      </c>
      <c r="K3176" t="s">
        <v>7424</v>
      </c>
      <c r="L3176" t="s">
        <v>211</v>
      </c>
      <c r="M3176" t="s">
        <v>212</v>
      </c>
      <c r="N3176" t="s">
        <v>85</v>
      </c>
      <c r="O3176" t="s">
        <v>85</v>
      </c>
      <c r="P3176">
        <v>-1247.8</v>
      </c>
      <c r="Q3176" t="s">
        <v>7425</v>
      </c>
      <c r="R3176" t="s">
        <v>75</v>
      </c>
      <c r="S3176" t="s">
        <v>215</v>
      </c>
      <c r="T3176" t="s">
        <v>216</v>
      </c>
      <c r="U3176" t="s">
        <v>179</v>
      </c>
      <c r="V3176" t="s">
        <v>179</v>
      </c>
      <c r="W3176" t="s">
        <v>10729</v>
      </c>
      <c r="X3176" t="s">
        <v>85</v>
      </c>
    </row>
    <row r="3177" spans="1:24">
      <c r="A3177" t="s">
        <v>9</v>
      </c>
      <c r="B3177" t="s">
        <v>14</v>
      </c>
      <c r="C3177" t="s">
        <v>14</v>
      </c>
      <c r="D3177" t="s">
        <v>117</v>
      </c>
      <c r="E3177" t="s">
        <v>4382</v>
      </c>
      <c r="F3177" s="54">
        <v>41620</v>
      </c>
      <c r="G3177" t="s">
        <v>72</v>
      </c>
      <c r="H3177" t="s">
        <v>1276</v>
      </c>
      <c r="I3177" t="s">
        <v>7668</v>
      </c>
      <c r="J3177" t="s">
        <v>132</v>
      </c>
      <c r="K3177" t="s">
        <v>7669</v>
      </c>
      <c r="L3177" t="s">
        <v>7670</v>
      </c>
      <c r="M3177" t="s">
        <v>7671</v>
      </c>
      <c r="N3177" t="s">
        <v>85</v>
      </c>
      <c r="O3177" t="s">
        <v>85</v>
      </c>
      <c r="P3177">
        <v>21149.439999999999</v>
      </c>
      <c r="Q3177" t="s">
        <v>7672</v>
      </c>
      <c r="R3177" t="s">
        <v>75</v>
      </c>
      <c r="S3177" t="s">
        <v>215</v>
      </c>
      <c r="T3177" t="s">
        <v>661</v>
      </c>
      <c r="U3177" t="s">
        <v>202</v>
      </c>
      <c r="V3177" t="s">
        <v>202</v>
      </c>
      <c r="W3177" t="s">
        <v>10729</v>
      </c>
      <c r="X3177" t="s">
        <v>85</v>
      </c>
    </row>
    <row r="3178" spans="1:24">
      <c r="A3178" t="s">
        <v>9</v>
      </c>
      <c r="B3178" t="s">
        <v>14</v>
      </c>
      <c r="C3178" t="s">
        <v>14</v>
      </c>
      <c r="D3178" t="s">
        <v>117</v>
      </c>
      <c r="E3178" t="s">
        <v>4382</v>
      </c>
      <c r="F3178" s="54">
        <v>41620</v>
      </c>
      <c r="G3178" t="s">
        <v>72</v>
      </c>
      <c r="H3178" t="s">
        <v>208</v>
      </c>
      <c r="I3178" t="s">
        <v>7423</v>
      </c>
      <c r="J3178" t="s">
        <v>132</v>
      </c>
      <c r="K3178" t="s">
        <v>7424</v>
      </c>
      <c r="L3178" t="s">
        <v>211</v>
      </c>
      <c r="M3178" t="s">
        <v>212</v>
      </c>
      <c r="N3178" t="s">
        <v>85</v>
      </c>
      <c r="O3178" t="s">
        <v>85</v>
      </c>
      <c r="P3178">
        <v>-348.4</v>
      </c>
      <c r="Q3178" t="s">
        <v>7425</v>
      </c>
      <c r="R3178" t="s">
        <v>75</v>
      </c>
      <c r="S3178" t="s">
        <v>215</v>
      </c>
      <c r="T3178" t="s">
        <v>216</v>
      </c>
      <c r="U3178" t="s">
        <v>179</v>
      </c>
      <c r="V3178" t="s">
        <v>179</v>
      </c>
      <c r="W3178" t="s">
        <v>10729</v>
      </c>
      <c r="X3178" t="s">
        <v>85</v>
      </c>
    </row>
    <row r="3179" spans="1:24">
      <c r="A3179" t="s">
        <v>3</v>
      </c>
      <c r="B3179" t="s">
        <v>4</v>
      </c>
      <c r="C3179" t="s">
        <v>4</v>
      </c>
      <c r="D3179" t="s">
        <v>117</v>
      </c>
      <c r="E3179" t="s">
        <v>4382</v>
      </c>
      <c r="F3179" s="54">
        <v>41621</v>
      </c>
      <c r="G3179" t="s">
        <v>72</v>
      </c>
      <c r="I3179" t="s">
        <v>7673</v>
      </c>
      <c r="J3179" t="s">
        <v>73</v>
      </c>
      <c r="K3179" t="s">
        <v>7674</v>
      </c>
      <c r="L3179" t="s">
        <v>1327</v>
      </c>
      <c r="M3179" t="s">
        <v>1328</v>
      </c>
      <c r="N3179" t="s">
        <v>85</v>
      </c>
      <c r="O3179" t="s">
        <v>85</v>
      </c>
      <c r="P3179">
        <v>2170</v>
      </c>
      <c r="Q3179" t="s">
        <v>7675</v>
      </c>
      <c r="R3179" t="s">
        <v>75</v>
      </c>
      <c r="W3179" t="s">
        <v>10729</v>
      </c>
      <c r="X3179" t="s">
        <v>85</v>
      </c>
    </row>
    <row r="3180" spans="1:24">
      <c r="A3180" t="s">
        <v>3</v>
      </c>
      <c r="B3180" t="s">
        <v>4</v>
      </c>
      <c r="C3180" t="s">
        <v>4</v>
      </c>
      <c r="D3180" t="s">
        <v>117</v>
      </c>
      <c r="E3180" t="s">
        <v>4382</v>
      </c>
      <c r="F3180" s="54">
        <v>41621</v>
      </c>
      <c r="G3180" t="s">
        <v>72</v>
      </c>
      <c r="I3180" t="s">
        <v>7676</v>
      </c>
      <c r="J3180" t="s">
        <v>73</v>
      </c>
      <c r="K3180" t="s">
        <v>7674</v>
      </c>
      <c r="L3180" t="s">
        <v>1327</v>
      </c>
      <c r="M3180" t="s">
        <v>1328</v>
      </c>
      <c r="N3180" t="s">
        <v>85</v>
      </c>
      <c r="O3180" t="s">
        <v>85</v>
      </c>
      <c r="P3180">
        <v>2170</v>
      </c>
      <c r="Q3180" t="s">
        <v>7675</v>
      </c>
      <c r="R3180" t="s">
        <v>75</v>
      </c>
      <c r="W3180" t="s">
        <v>10729</v>
      </c>
      <c r="X3180" t="s">
        <v>85</v>
      </c>
    </row>
    <row r="3181" spans="1:24">
      <c r="A3181" t="s">
        <v>3</v>
      </c>
      <c r="B3181" t="s">
        <v>4</v>
      </c>
      <c r="C3181" t="s">
        <v>4</v>
      </c>
      <c r="D3181" t="s">
        <v>117</v>
      </c>
      <c r="E3181" t="s">
        <v>4382</v>
      </c>
      <c r="F3181" s="54">
        <v>41621</v>
      </c>
      <c r="G3181" t="s">
        <v>72</v>
      </c>
      <c r="I3181" t="s">
        <v>7677</v>
      </c>
      <c r="J3181" t="s">
        <v>73</v>
      </c>
      <c r="K3181" t="s">
        <v>7678</v>
      </c>
      <c r="L3181" t="s">
        <v>1327</v>
      </c>
      <c r="M3181" t="s">
        <v>1328</v>
      </c>
      <c r="N3181" t="s">
        <v>85</v>
      </c>
      <c r="O3181" t="s">
        <v>85</v>
      </c>
      <c r="P3181">
        <v>2170</v>
      </c>
      <c r="Q3181" t="s">
        <v>7679</v>
      </c>
      <c r="R3181" t="s">
        <v>75</v>
      </c>
      <c r="W3181" t="s">
        <v>10729</v>
      </c>
      <c r="X3181" t="s">
        <v>85</v>
      </c>
    </row>
    <row r="3182" spans="1:24">
      <c r="A3182" t="s">
        <v>3</v>
      </c>
      <c r="B3182" t="s">
        <v>4</v>
      </c>
      <c r="C3182" t="s">
        <v>4</v>
      </c>
      <c r="D3182" t="s">
        <v>117</v>
      </c>
      <c r="E3182" t="s">
        <v>4382</v>
      </c>
      <c r="F3182" s="54">
        <v>41621</v>
      </c>
      <c r="G3182" t="s">
        <v>72</v>
      </c>
      <c r="I3182" t="s">
        <v>7680</v>
      </c>
      <c r="J3182" t="s">
        <v>73</v>
      </c>
      <c r="K3182" t="s">
        <v>7678</v>
      </c>
      <c r="L3182" t="s">
        <v>1327</v>
      </c>
      <c r="M3182" t="s">
        <v>1328</v>
      </c>
      <c r="N3182" t="s">
        <v>85</v>
      </c>
      <c r="O3182" t="s">
        <v>85</v>
      </c>
      <c r="P3182">
        <v>2170</v>
      </c>
      <c r="Q3182" t="s">
        <v>7679</v>
      </c>
      <c r="R3182" t="s">
        <v>75</v>
      </c>
      <c r="W3182" t="s">
        <v>10729</v>
      </c>
      <c r="X3182" t="s">
        <v>85</v>
      </c>
    </row>
    <row r="3183" spans="1:24">
      <c r="A3183" t="s">
        <v>9</v>
      </c>
      <c r="B3183" t="s">
        <v>15</v>
      </c>
      <c r="C3183" t="s">
        <v>15</v>
      </c>
      <c r="D3183" t="s">
        <v>117</v>
      </c>
      <c r="E3183" t="s">
        <v>4382</v>
      </c>
      <c r="F3183" s="54">
        <v>41621</v>
      </c>
      <c r="G3183" t="s">
        <v>72</v>
      </c>
      <c r="I3183" t="s">
        <v>7681</v>
      </c>
      <c r="J3183" t="s">
        <v>805</v>
      </c>
      <c r="K3183" t="s">
        <v>7681</v>
      </c>
      <c r="L3183" t="s">
        <v>2074</v>
      </c>
      <c r="M3183" t="s">
        <v>2075</v>
      </c>
      <c r="N3183" t="s">
        <v>85</v>
      </c>
      <c r="O3183" t="s">
        <v>85</v>
      </c>
      <c r="P3183">
        <v>2.1246</v>
      </c>
      <c r="Q3183" t="s">
        <v>7682</v>
      </c>
      <c r="R3183" t="s">
        <v>75</v>
      </c>
      <c r="W3183" t="s">
        <v>10729</v>
      </c>
      <c r="X3183" t="s">
        <v>85</v>
      </c>
    </row>
    <row r="3184" spans="1:24">
      <c r="A3184" t="s">
        <v>9</v>
      </c>
      <c r="B3184" t="s">
        <v>15</v>
      </c>
      <c r="C3184" t="s">
        <v>15</v>
      </c>
      <c r="D3184" t="s">
        <v>117</v>
      </c>
      <c r="E3184" t="s">
        <v>4382</v>
      </c>
      <c r="F3184" s="54">
        <v>41621</v>
      </c>
      <c r="G3184" t="s">
        <v>119</v>
      </c>
      <c r="I3184" t="s">
        <v>7683</v>
      </c>
      <c r="J3184" t="s">
        <v>805</v>
      </c>
      <c r="K3184" t="s">
        <v>7683</v>
      </c>
      <c r="L3184" t="s">
        <v>806</v>
      </c>
      <c r="M3184" t="s">
        <v>807</v>
      </c>
      <c r="N3184" t="s">
        <v>85</v>
      </c>
      <c r="O3184" t="s">
        <v>85</v>
      </c>
      <c r="P3184">
        <v>-12779.735500000001</v>
      </c>
      <c r="Q3184" t="s">
        <v>7684</v>
      </c>
      <c r="R3184" t="s">
        <v>75</v>
      </c>
      <c r="W3184" t="s">
        <v>10729</v>
      </c>
      <c r="X3184" t="s">
        <v>85</v>
      </c>
    </row>
    <row r="3185" spans="1:24">
      <c r="A3185" t="s">
        <v>9</v>
      </c>
      <c r="B3185" t="s">
        <v>15</v>
      </c>
      <c r="C3185" t="s">
        <v>15</v>
      </c>
      <c r="D3185" t="s">
        <v>117</v>
      </c>
      <c r="E3185" t="s">
        <v>4382</v>
      </c>
      <c r="F3185" s="54">
        <v>41621</v>
      </c>
      <c r="G3185" t="s">
        <v>72</v>
      </c>
      <c r="I3185" t="s">
        <v>7685</v>
      </c>
      <c r="J3185" t="s">
        <v>805</v>
      </c>
      <c r="K3185" t="s">
        <v>7685</v>
      </c>
      <c r="L3185" t="s">
        <v>806</v>
      </c>
      <c r="M3185" t="s">
        <v>807</v>
      </c>
      <c r="N3185" t="s">
        <v>85</v>
      </c>
      <c r="O3185" t="s">
        <v>85</v>
      </c>
      <c r="P3185">
        <v>-25041.9074</v>
      </c>
      <c r="Q3185" t="s">
        <v>7686</v>
      </c>
      <c r="R3185" t="s">
        <v>75</v>
      </c>
      <c r="W3185" t="s">
        <v>10729</v>
      </c>
      <c r="X3185" t="s">
        <v>85</v>
      </c>
    </row>
    <row r="3186" spans="1:24">
      <c r="A3186" t="s">
        <v>3</v>
      </c>
      <c r="B3186" t="s">
        <v>112</v>
      </c>
      <c r="C3186" t="s">
        <v>1204</v>
      </c>
      <c r="D3186" t="s">
        <v>117</v>
      </c>
      <c r="E3186" t="s">
        <v>4382</v>
      </c>
      <c r="F3186" s="54">
        <v>41621</v>
      </c>
      <c r="G3186" t="s">
        <v>119</v>
      </c>
      <c r="I3186" t="s">
        <v>7687</v>
      </c>
      <c r="J3186" t="s">
        <v>73</v>
      </c>
      <c r="K3186" t="s">
        <v>7688</v>
      </c>
      <c r="L3186" t="s">
        <v>7689</v>
      </c>
      <c r="M3186" t="s">
        <v>7690</v>
      </c>
      <c r="N3186" t="s">
        <v>85</v>
      </c>
      <c r="O3186" t="s">
        <v>85</v>
      </c>
      <c r="P3186">
        <v>1719.4127000000001</v>
      </c>
      <c r="Q3186" t="s">
        <v>7691</v>
      </c>
      <c r="R3186" t="s">
        <v>75</v>
      </c>
      <c r="W3186" t="s">
        <v>10729</v>
      </c>
      <c r="X3186" t="s">
        <v>85</v>
      </c>
    </row>
    <row r="3187" spans="1:24">
      <c r="A3187" t="s">
        <v>9</v>
      </c>
      <c r="B3187" t="s">
        <v>15</v>
      </c>
      <c r="C3187" t="s">
        <v>15</v>
      </c>
      <c r="D3187" t="s">
        <v>117</v>
      </c>
      <c r="E3187" t="s">
        <v>4382</v>
      </c>
      <c r="F3187" s="54">
        <v>41621</v>
      </c>
      <c r="G3187" t="s">
        <v>119</v>
      </c>
      <c r="I3187" t="s">
        <v>7692</v>
      </c>
      <c r="J3187" t="s">
        <v>805</v>
      </c>
      <c r="K3187" t="s">
        <v>7692</v>
      </c>
      <c r="L3187" t="s">
        <v>806</v>
      </c>
      <c r="M3187" t="s">
        <v>807</v>
      </c>
      <c r="N3187" t="s">
        <v>85</v>
      </c>
      <c r="O3187" t="s">
        <v>85</v>
      </c>
      <c r="P3187">
        <v>-17506.3361</v>
      </c>
      <c r="Q3187" t="s">
        <v>7693</v>
      </c>
      <c r="R3187" t="s">
        <v>75</v>
      </c>
      <c r="W3187" t="s">
        <v>10729</v>
      </c>
      <c r="X3187" t="s">
        <v>85</v>
      </c>
    </row>
    <row r="3188" spans="1:24">
      <c r="A3188" t="s">
        <v>5</v>
      </c>
      <c r="B3188" t="s">
        <v>16</v>
      </c>
      <c r="C3188" t="s">
        <v>235</v>
      </c>
      <c r="D3188" t="s">
        <v>117</v>
      </c>
      <c r="E3188" t="s">
        <v>4382</v>
      </c>
      <c r="F3188" s="54">
        <v>41621</v>
      </c>
      <c r="G3188" t="s">
        <v>72</v>
      </c>
      <c r="I3188" t="s">
        <v>7694</v>
      </c>
      <c r="J3188" t="s">
        <v>74</v>
      </c>
      <c r="K3188" t="s">
        <v>7695</v>
      </c>
      <c r="L3188" t="s">
        <v>238</v>
      </c>
      <c r="M3188" t="s">
        <v>76</v>
      </c>
      <c r="N3188" t="s">
        <v>85</v>
      </c>
      <c r="O3188" t="s">
        <v>85</v>
      </c>
      <c r="P3188">
        <v>719.45</v>
      </c>
      <c r="Q3188" t="s">
        <v>7696</v>
      </c>
      <c r="R3188" t="s">
        <v>75</v>
      </c>
      <c r="W3188" t="s">
        <v>10729</v>
      </c>
      <c r="X3188" t="s">
        <v>10737</v>
      </c>
    </row>
    <row r="3189" spans="1:24">
      <c r="A3189" t="s">
        <v>9</v>
      </c>
      <c r="B3189" t="s">
        <v>15</v>
      </c>
      <c r="C3189" t="s">
        <v>15</v>
      </c>
      <c r="D3189" t="s">
        <v>117</v>
      </c>
      <c r="E3189" t="s">
        <v>4382</v>
      </c>
      <c r="F3189" s="54">
        <v>41621</v>
      </c>
      <c r="G3189" t="s">
        <v>119</v>
      </c>
      <c r="I3189" t="s">
        <v>7697</v>
      </c>
      <c r="J3189" t="s">
        <v>805</v>
      </c>
      <c r="K3189" t="s">
        <v>7697</v>
      </c>
      <c r="L3189" t="s">
        <v>2074</v>
      </c>
      <c r="M3189" t="s">
        <v>2075</v>
      </c>
      <c r="N3189" t="s">
        <v>85</v>
      </c>
      <c r="O3189" t="s">
        <v>85</v>
      </c>
      <c r="P3189">
        <v>-2089.3578000000002</v>
      </c>
      <c r="Q3189" t="s">
        <v>7682</v>
      </c>
      <c r="R3189" t="s">
        <v>75</v>
      </c>
      <c r="W3189" t="s">
        <v>10729</v>
      </c>
      <c r="X3189" t="s">
        <v>85</v>
      </c>
    </row>
    <row r="3190" spans="1:24">
      <c r="A3190" t="s">
        <v>9</v>
      </c>
      <c r="B3190" t="s">
        <v>15</v>
      </c>
      <c r="C3190" t="s">
        <v>15</v>
      </c>
      <c r="D3190" t="s">
        <v>117</v>
      </c>
      <c r="E3190" t="s">
        <v>4382</v>
      </c>
      <c r="F3190" s="54">
        <v>41621</v>
      </c>
      <c r="G3190" t="s">
        <v>119</v>
      </c>
      <c r="I3190" t="s">
        <v>7685</v>
      </c>
      <c r="J3190" t="s">
        <v>805</v>
      </c>
      <c r="K3190" t="s">
        <v>7685</v>
      </c>
      <c r="L3190" t="s">
        <v>806</v>
      </c>
      <c r="M3190" t="s">
        <v>807</v>
      </c>
      <c r="N3190" t="s">
        <v>85</v>
      </c>
      <c r="O3190" t="s">
        <v>85</v>
      </c>
      <c r="P3190">
        <v>-1557.9792</v>
      </c>
      <c r="Q3190" t="s">
        <v>7686</v>
      </c>
      <c r="R3190" t="s">
        <v>75</v>
      </c>
      <c r="W3190" t="s">
        <v>10729</v>
      </c>
      <c r="X3190" t="s">
        <v>85</v>
      </c>
    </row>
    <row r="3191" spans="1:24">
      <c r="A3191" t="s">
        <v>9</v>
      </c>
      <c r="B3191" t="s">
        <v>15</v>
      </c>
      <c r="C3191" t="s">
        <v>15</v>
      </c>
      <c r="D3191" t="s">
        <v>117</v>
      </c>
      <c r="E3191" t="s">
        <v>4382</v>
      </c>
      <c r="F3191" s="54">
        <v>41621</v>
      </c>
      <c r="G3191" t="s">
        <v>290</v>
      </c>
      <c r="I3191" t="s">
        <v>7681</v>
      </c>
      <c r="J3191" t="s">
        <v>805</v>
      </c>
      <c r="K3191" t="s">
        <v>7681</v>
      </c>
      <c r="L3191" t="s">
        <v>2074</v>
      </c>
      <c r="M3191" t="s">
        <v>2075</v>
      </c>
      <c r="N3191" t="s">
        <v>85</v>
      </c>
      <c r="O3191" t="s">
        <v>85</v>
      </c>
      <c r="P3191">
        <v>0.31159999999999999</v>
      </c>
      <c r="Q3191" t="s">
        <v>7682</v>
      </c>
      <c r="R3191" t="s">
        <v>75</v>
      </c>
      <c r="W3191" t="s">
        <v>10729</v>
      </c>
      <c r="X3191" t="s">
        <v>85</v>
      </c>
    </row>
    <row r="3192" spans="1:24">
      <c r="A3192" t="s">
        <v>9</v>
      </c>
      <c r="B3192" t="s">
        <v>14</v>
      </c>
      <c r="C3192" t="s">
        <v>14</v>
      </c>
      <c r="D3192" t="s">
        <v>117</v>
      </c>
      <c r="E3192" t="s">
        <v>4382</v>
      </c>
      <c r="F3192" s="54">
        <v>41621</v>
      </c>
      <c r="G3192" t="s">
        <v>72</v>
      </c>
      <c r="H3192" t="s">
        <v>358</v>
      </c>
      <c r="I3192" t="s">
        <v>7698</v>
      </c>
      <c r="J3192" t="s">
        <v>132</v>
      </c>
      <c r="K3192" t="s">
        <v>7699</v>
      </c>
      <c r="L3192" t="s">
        <v>361</v>
      </c>
      <c r="M3192" t="s">
        <v>362</v>
      </c>
      <c r="N3192" t="s">
        <v>213</v>
      </c>
      <c r="O3192" t="s">
        <v>85</v>
      </c>
      <c r="P3192">
        <v>625.9</v>
      </c>
      <c r="Q3192" t="s">
        <v>7700</v>
      </c>
      <c r="R3192" t="s">
        <v>75</v>
      </c>
      <c r="S3192" t="s">
        <v>155</v>
      </c>
      <c r="T3192" t="s">
        <v>156</v>
      </c>
      <c r="U3192" t="s">
        <v>179</v>
      </c>
      <c r="V3192" t="s">
        <v>364</v>
      </c>
      <c r="W3192" t="s">
        <v>10729</v>
      </c>
      <c r="X3192" t="s">
        <v>10737</v>
      </c>
    </row>
    <row r="3193" spans="1:24">
      <c r="A3193" t="s">
        <v>9</v>
      </c>
      <c r="B3193" t="s">
        <v>15</v>
      </c>
      <c r="C3193" t="s">
        <v>15</v>
      </c>
      <c r="D3193" t="s">
        <v>117</v>
      </c>
      <c r="E3193" t="s">
        <v>4382</v>
      </c>
      <c r="F3193" s="54">
        <v>41622</v>
      </c>
      <c r="G3193" t="s">
        <v>72</v>
      </c>
      <c r="I3193" t="s">
        <v>7701</v>
      </c>
      <c r="J3193" t="s">
        <v>805</v>
      </c>
      <c r="K3193" t="s">
        <v>7701</v>
      </c>
      <c r="L3193" t="s">
        <v>6479</v>
      </c>
      <c r="M3193" t="s">
        <v>6480</v>
      </c>
      <c r="N3193" t="s">
        <v>85</v>
      </c>
      <c r="O3193" t="s">
        <v>85</v>
      </c>
      <c r="P3193">
        <v>-214.34370000000001</v>
      </c>
      <c r="Q3193" t="s">
        <v>7702</v>
      </c>
      <c r="R3193" t="s">
        <v>75</v>
      </c>
      <c r="W3193" t="s">
        <v>10729</v>
      </c>
      <c r="X3193" t="s">
        <v>85</v>
      </c>
    </row>
    <row r="3194" spans="1:24">
      <c r="A3194" t="s">
        <v>9</v>
      </c>
      <c r="B3194" t="s">
        <v>15</v>
      </c>
      <c r="C3194" t="s">
        <v>15</v>
      </c>
      <c r="D3194" t="s">
        <v>117</v>
      </c>
      <c r="E3194" t="s">
        <v>4382</v>
      </c>
      <c r="F3194" s="54">
        <v>41622</v>
      </c>
      <c r="G3194" t="s">
        <v>119</v>
      </c>
      <c r="I3194" t="s">
        <v>7703</v>
      </c>
      <c r="J3194" t="s">
        <v>132</v>
      </c>
      <c r="K3194" t="s">
        <v>7704</v>
      </c>
      <c r="L3194" t="s">
        <v>7705</v>
      </c>
      <c r="M3194" t="s">
        <v>7706</v>
      </c>
      <c r="N3194" t="s">
        <v>85</v>
      </c>
      <c r="O3194" t="s">
        <v>85</v>
      </c>
      <c r="P3194">
        <v>8793.2019999999993</v>
      </c>
      <c r="Q3194" t="s">
        <v>7707</v>
      </c>
      <c r="R3194" t="s">
        <v>75</v>
      </c>
      <c r="W3194" t="s">
        <v>10729</v>
      </c>
      <c r="X3194" t="s">
        <v>85</v>
      </c>
    </row>
    <row r="3195" spans="1:24">
      <c r="A3195" t="s">
        <v>9</v>
      </c>
      <c r="B3195" t="s">
        <v>15</v>
      </c>
      <c r="C3195" t="s">
        <v>15</v>
      </c>
      <c r="D3195" t="s">
        <v>117</v>
      </c>
      <c r="E3195" t="s">
        <v>4382</v>
      </c>
      <c r="F3195" s="54">
        <v>41622</v>
      </c>
      <c r="G3195" t="s">
        <v>119</v>
      </c>
      <c r="I3195" t="s">
        <v>7701</v>
      </c>
      <c r="J3195" t="s">
        <v>805</v>
      </c>
      <c r="K3195" t="s">
        <v>7701</v>
      </c>
      <c r="L3195" t="s">
        <v>6479</v>
      </c>
      <c r="M3195" t="s">
        <v>6480</v>
      </c>
      <c r="N3195" t="s">
        <v>85</v>
      </c>
      <c r="O3195" t="s">
        <v>85</v>
      </c>
      <c r="P3195">
        <v>-1100.6325999999999</v>
      </c>
      <c r="Q3195" t="s">
        <v>7702</v>
      </c>
      <c r="R3195" t="s">
        <v>75</v>
      </c>
      <c r="W3195" t="s">
        <v>10729</v>
      </c>
      <c r="X3195" t="s">
        <v>85</v>
      </c>
    </row>
    <row r="3196" spans="1:24">
      <c r="A3196" t="s">
        <v>9</v>
      </c>
      <c r="B3196" t="s">
        <v>14</v>
      </c>
      <c r="C3196" t="s">
        <v>14</v>
      </c>
      <c r="D3196" t="s">
        <v>117</v>
      </c>
      <c r="E3196" t="s">
        <v>4382</v>
      </c>
      <c r="F3196" s="54">
        <v>41621</v>
      </c>
      <c r="G3196" t="s">
        <v>119</v>
      </c>
      <c r="I3196" t="s">
        <v>7708</v>
      </c>
      <c r="J3196" t="s">
        <v>132</v>
      </c>
      <c r="K3196" t="s">
        <v>7709</v>
      </c>
      <c r="L3196" t="s">
        <v>7710</v>
      </c>
      <c r="M3196" t="s">
        <v>7711</v>
      </c>
      <c r="N3196" t="s">
        <v>85</v>
      </c>
      <c r="O3196" t="s">
        <v>85</v>
      </c>
      <c r="P3196">
        <v>50400</v>
      </c>
      <c r="Q3196" t="s">
        <v>7712</v>
      </c>
      <c r="R3196" t="s">
        <v>75</v>
      </c>
      <c r="S3196" t="s">
        <v>170</v>
      </c>
      <c r="T3196" t="s">
        <v>187</v>
      </c>
      <c r="U3196" t="s">
        <v>321</v>
      </c>
      <c r="V3196" t="s">
        <v>321</v>
      </c>
      <c r="W3196" t="s">
        <v>10729</v>
      </c>
      <c r="X3196" t="s">
        <v>85</v>
      </c>
    </row>
    <row r="3197" spans="1:24">
      <c r="A3197" t="s">
        <v>9</v>
      </c>
      <c r="B3197" t="s">
        <v>14</v>
      </c>
      <c r="C3197" t="s">
        <v>14</v>
      </c>
      <c r="D3197" t="s">
        <v>117</v>
      </c>
      <c r="E3197" t="s">
        <v>4382</v>
      </c>
      <c r="F3197" s="54">
        <v>41621</v>
      </c>
      <c r="G3197" t="s">
        <v>119</v>
      </c>
      <c r="I3197" t="s">
        <v>7713</v>
      </c>
      <c r="J3197" t="s">
        <v>132</v>
      </c>
      <c r="K3197" t="s">
        <v>7714</v>
      </c>
      <c r="L3197" t="s">
        <v>7715</v>
      </c>
      <c r="M3197" t="s">
        <v>7716</v>
      </c>
      <c r="N3197" t="s">
        <v>85</v>
      </c>
      <c r="O3197" t="s">
        <v>85</v>
      </c>
      <c r="P3197">
        <v>12072</v>
      </c>
      <c r="Q3197" t="s">
        <v>7717</v>
      </c>
      <c r="R3197" t="s">
        <v>75</v>
      </c>
      <c r="S3197" t="s">
        <v>155</v>
      </c>
      <c r="T3197" t="s">
        <v>201</v>
      </c>
      <c r="U3197" t="s">
        <v>321</v>
      </c>
      <c r="V3197" t="s">
        <v>321</v>
      </c>
      <c r="W3197" t="s">
        <v>10729</v>
      </c>
      <c r="X3197" t="s">
        <v>85</v>
      </c>
    </row>
    <row r="3198" spans="1:24">
      <c r="A3198" t="s">
        <v>9</v>
      </c>
      <c r="B3198" t="s">
        <v>14</v>
      </c>
      <c r="C3198" t="s">
        <v>14</v>
      </c>
      <c r="D3198" t="s">
        <v>117</v>
      </c>
      <c r="E3198" t="s">
        <v>4382</v>
      </c>
      <c r="F3198" s="54">
        <v>41621</v>
      </c>
      <c r="G3198" t="s">
        <v>290</v>
      </c>
      <c r="I3198" t="s">
        <v>7718</v>
      </c>
      <c r="J3198" t="s">
        <v>132</v>
      </c>
      <c r="K3198" t="s">
        <v>7719</v>
      </c>
      <c r="L3198" t="s">
        <v>6181</v>
      </c>
      <c r="M3198" t="s">
        <v>6182</v>
      </c>
      <c r="N3198" t="s">
        <v>85</v>
      </c>
      <c r="O3198" t="s">
        <v>85</v>
      </c>
      <c r="P3198">
        <v>10500</v>
      </c>
      <c r="Q3198" t="s">
        <v>7720</v>
      </c>
      <c r="R3198" t="s">
        <v>75</v>
      </c>
      <c r="S3198" t="s">
        <v>170</v>
      </c>
      <c r="T3198" t="s">
        <v>178</v>
      </c>
      <c r="U3198" t="s">
        <v>321</v>
      </c>
      <c r="V3198" t="s">
        <v>321</v>
      </c>
      <c r="W3198" t="s">
        <v>10729</v>
      </c>
      <c r="X3198" t="s">
        <v>85</v>
      </c>
    </row>
    <row r="3199" spans="1:24">
      <c r="A3199" t="s">
        <v>9</v>
      </c>
      <c r="B3199" t="s">
        <v>14</v>
      </c>
      <c r="C3199" t="s">
        <v>14</v>
      </c>
      <c r="D3199" t="s">
        <v>117</v>
      </c>
      <c r="E3199" t="s">
        <v>4382</v>
      </c>
      <c r="F3199" s="54">
        <v>41621</v>
      </c>
      <c r="G3199" t="s">
        <v>72</v>
      </c>
      <c r="H3199" t="s">
        <v>208</v>
      </c>
      <c r="I3199" t="s">
        <v>7721</v>
      </c>
      <c r="J3199" t="s">
        <v>132</v>
      </c>
      <c r="K3199" t="s">
        <v>7722</v>
      </c>
      <c r="L3199" t="s">
        <v>211</v>
      </c>
      <c r="M3199" t="s">
        <v>212</v>
      </c>
      <c r="N3199" t="s">
        <v>85</v>
      </c>
      <c r="O3199" t="s">
        <v>213</v>
      </c>
      <c r="P3199">
        <v>348.4</v>
      </c>
      <c r="Q3199" t="s">
        <v>7723</v>
      </c>
      <c r="R3199" t="s">
        <v>75</v>
      </c>
      <c r="S3199" t="s">
        <v>215</v>
      </c>
      <c r="T3199" t="s">
        <v>216</v>
      </c>
      <c r="U3199" t="s">
        <v>179</v>
      </c>
      <c r="V3199" t="s">
        <v>179</v>
      </c>
      <c r="W3199" t="s">
        <v>10729</v>
      </c>
      <c r="X3199" t="s">
        <v>10739</v>
      </c>
    </row>
    <row r="3200" spans="1:24">
      <c r="A3200" t="s">
        <v>9</v>
      </c>
      <c r="B3200" t="s">
        <v>14</v>
      </c>
      <c r="C3200" t="s">
        <v>14</v>
      </c>
      <c r="D3200" t="s">
        <v>117</v>
      </c>
      <c r="E3200" t="s">
        <v>4382</v>
      </c>
      <c r="F3200" s="54">
        <v>41621</v>
      </c>
      <c r="G3200" t="s">
        <v>72</v>
      </c>
      <c r="I3200" t="s">
        <v>7724</v>
      </c>
      <c r="J3200" t="s">
        <v>132</v>
      </c>
      <c r="K3200" t="s">
        <v>7725</v>
      </c>
      <c r="L3200" t="s">
        <v>7726</v>
      </c>
      <c r="M3200" t="s">
        <v>7727</v>
      </c>
      <c r="N3200" t="s">
        <v>85</v>
      </c>
      <c r="O3200" t="s">
        <v>85</v>
      </c>
      <c r="P3200">
        <v>2160</v>
      </c>
      <c r="Q3200" t="s">
        <v>7728</v>
      </c>
      <c r="R3200" t="s">
        <v>75</v>
      </c>
      <c r="S3200" t="s">
        <v>170</v>
      </c>
      <c r="T3200" t="s">
        <v>187</v>
      </c>
      <c r="U3200" t="s">
        <v>321</v>
      </c>
      <c r="V3200" t="s">
        <v>321</v>
      </c>
      <c r="W3200" t="s">
        <v>10729</v>
      </c>
      <c r="X3200" t="s">
        <v>85</v>
      </c>
    </row>
    <row r="3201" spans="1:24">
      <c r="A3201" t="s">
        <v>9</v>
      </c>
      <c r="B3201" t="s">
        <v>14</v>
      </c>
      <c r="C3201" t="s">
        <v>14</v>
      </c>
      <c r="D3201" t="s">
        <v>117</v>
      </c>
      <c r="E3201" t="s">
        <v>4382</v>
      </c>
      <c r="F3201" s="54">
        <v>41621</v>
      </c>
      <c r="G3201" t="s">
        <v>125</v>
      </c>
      <c r="I3201" t="s">
        <v>7729</v>
      </c>
      <c r="J3201" t="s">
        <v>132</v>
      </c>
      <c r="K3201" t="s">
        <v>7730</v>
      </c>
      <c r="L3201" t="s">
        <v>7731</v>
      </c>
      <c r="M3201" t="s">
        <v>7732</v>
      </c>
      <c r="N3201" t="s">
        <v>85</v>
      </c>
      <c r="O3201" t="s">
        <v>85</v>
      </c>
      <c r="P3201">
        <v>108604</v>
      </c>
      <c r="Q3201" t="s">
        <v>7733</v>
      </c>
      <c r="R3201" t="s">
        <v>75</v>
      </c>
      <c r="S3201" t="s">
        <v>170</v>
      </c>
      <c r="T3201" t="s">
        <v>178</v>
      </c>
      <c r="U3201" t="s">
        <v>157</v>
      </c>
      <c r="V3201" t="s">
        <v>157</v>
      </c>
      <c r="W3201" t="s">
        <v>10730</v>
      </c>
      <c r="X3201" t="s">
        <v>85</v>
      </c>
    </row>
    <row r="3202" spans="1:24">
      <c r="A3202" t="s">
        <v>9</v>
      </c>
      <c r="B3202" t="s">
        <v>14</v>
      </c>
      <c r="C3202" t="s">
        <v>14</v>
      </c>
      <c r="D3202" t="s">
        <v>117</v>
      </c>
      <c r="E3202" t="s">
        <v>4382</v>
      </c>
      <c r="F3202" s="54">
        <v>41621</v>
      </c>
      <c r="G3202" t="s">
        <v>125</v>
      </c>
      <c r="H3202" t="s">
        <v>208</v>
      </c>
      <c r="I3202" t="s">
        <v>7721</v>
      </c>
      <c r="J3202" t="s">
        <v>132</v>
      </c>
      <c r="K3202" t="s">
        <v>7722</v>
      </c>
      <c r="L3202" t="s">
        <v>211</v>
      </c>
      <c r="M3202" t="s">
        <v>212</v>
      </c>
      <c r="N3202" t="s">
        <v>85</v>
      </c>
      <c r="O3202" t="s">
        <v>213</v>
      </c>
      <c r="P3202">
        <v>1247.8</v>
      </c>
      <c r="Q3202" t="s">
        <v>7723</v>
      </c>
      <c r="R3202" t="s">
        <v>75</v>
      </c>
      <c r="S3202" t="s">
        <v>215</v>
      </c>
      <c r="T3202" t="s">
        <v>216</v>
      </c>
      <c r="U3202" t="s">
        <v>179</v>
      </c>
      <c r="V3202" t="s">
        <v>179</v>
      </c>
      <c r="W3202" t="s">
        <v>10729</v>
      </c>
      <c r="X3202" t="s">
        <v>10739</v>
      </c>
    </row>
    <row r="3203" spans="1:24">
      <c r="A3203" t="s">
        <v>9</v>
      </c>
      <c r="B3203" t="s">
        <v>14</v>
      </c>
      <c r="C3203" t="s">
        <v>14</v>
      </c>
      <c r="D3203" t="s">
        <v>117</v>
      </c>
      <c r="E3203" t="s">
        <v>4382</v>
      </c>
      <c r="F3203" s="54">
        <v>41621</v>
      </c>
      <c r="G3203" t="s">
        <v>290</v>
      </c>
      <c r="H3203" t="s">
        <v>208</v>
      </c>
      <c r="I3203" t="s">
        <v>7734</v>
      </c>
      <c r="J3203" t="s">
        <v>132</v>
      </c>
      <c r="K3203" t="s">
        <v>7735</v>
      </c>
      <c r="L3203" t="s">
        <v>7736</v>
      </c>
      <c r="M3203" t="s">
        <v>7737</v>
      </c>
      <c r="N3203" t="s">
        <v>213</v>
      </c>
      <c r="O3203" t="s">
        <v>85</v>
      </c>
      <c r="P3203">
        <v>286560</v>
      </c>
      <c r="Q3203" t="s">
        <v>7738</v>
      </c>
      <c r="R3203" t="s">
        <v>75</v>
      </c>
      <c r="S3203" t="s">
        <v>215</v>
      </c>
      <c r="T3203" t="s">
        <v>661</v>
      </c>
      <c r="U3203" t="s">
        <v>157</v>
      </c>
      <c r="V3203" t="s">
        <v>157</v>
      </c>
      <c r="W3203" t="s">
        <v>10731</v>
      </c>
      <c r="X3203" t="s">
        <v>10737</v>
      </c>
    </row>
    <row r="3204" spans="1:24">
      <c r="A3204" t="s">
        <v>9</v>
      </c>
      <c r="B3204" t="s">
        <v>14</v>
      </c>
      <c r="C3204" t="s">
        <v>14</v>
      </c>
      <c r="D3204" t="s">
        <v>117</v>
      </c>
      <c r="E3204" t="s">
        <v>4382</v>
      </c>
      <c r="F3204" s="54">
        <v>41621</v>
      </c>
      <c r="G3204" t="s">
        <v>119</v>
      </c>
      <c r="I3204" t="s">
        <v>7739</v>
      </c>
      <c r="J3204" t="s">
        <v>132</v>
      </c>
      <c r="K3204" t="s">
        <v>7740</v>
      </c>
      <c r="L3204" t="s">
        <v>7741</v>
      </c>
      <c r="M3204" t="s">
        <v>7742</v>
      </c>
      <c r="N3204" t="s">
        <v>85</v>
      </c>
      <c r="O3204" t="s">
        <v>85</v>
      </c>
      <c r="P3204">
        <v>48153.601799999997</v>
      </c>
      <c r="Q3204" t="s">
        <v>7743</v>
      </c>
      <c r="R3204" t="s">
        <v>75</v>
      </c>
      <c r="S3204" t="s">
        <v>170</v>
      </c>
      <c r="T3204" t="s">
        <v>178</v>
      </c>
      <c r="U3204" t="s">
        <v>321</v>
      </c>
      <c r="V3204" t="s">
        <v>321</v>
      </c>
      <c r="W3204" t="s">
        <v>10729</v>
      </c>
      <c r="X3204" t="s">
        <v>85</v>
      </c>
    </row>
    <row r="3205" spans="1:24">
      <c r="A3205" t="s">
        <v>5</v>
      </c>
      <c r="B3205" t="s">
        <v>16</v>
      </c>
      <c r="C3205" t="s">
        <v>235</v>
      </c>
      <c r="D3205" t="s">
        <v>117</v>
      </c>
      <c r="E3205" t="s">
        <v>4382</v>
      </c>
      <c r="F3205" s="54">
        <v>41638</v>
      </c>
      <c r="G3205" t="s">
        <v>119</v>
      </c>
      <c r="I3205" t="s">
        <v>7744</v>
      </c>
      <c r="J3205" t="s">
        <v>74</v>
      </c>
      <c r="K3205" t="s">
        <v>7745</v>
      </c>
      <c r="L3205" t="s">
        <v>3064</v>
      </c>
      <c r="M3205" t="s">
        <v>3065</v>
      </c>
      <c r="N3205" t="s">
        <v>85</v>
      </c>
      <c r="O3205" t="s">
        <v>85</v>
      </c>
      <c r="P3205">
        <v>43923.57</v>
      </c>
      <c r="Q3205" t="s">
        <v>7746</v>
      </c>
      <c r="R3205" t="s">
        <v>75</v>
      </c>
      <c r="W3205" t="s">
        <v>10729</v>
      </c>
      <c r="X3205" t="s">
        <v>85</v>
      </c>
    </row>
    <row r="3206" spans="1:24">
      <c r="A3206" t="s">
        <v>5</v>
      </c>
      <c r="B3206" t="s">
        <v>16</v>
      </c>
      <c r="C3206" t="s">
        <v>235</v>
      </c>
      <c r="D3206" t="s">
        <v>117</v>
      </c>
      <c r="E3206" t="s">
        <v>4382</v>
      </c>
      <c r="F3206" s="54">
        <v>41638</v>
      </c>
      <c r="G3206" t="s">
        <v>72</v>
      </c>
      <c r="I3206" t="s">
        <v>7747</v>
      </c>
      <c r="J3206" t="s">
        <v>74</v>
      </c>
      <c r="K3206" t="s">
        <v>7748</v>
      </c>
      <c r="L3206" t="s">
        <v>238</v>
      </c>
      <c r="M3206" t="s">
        <v>76</v>
      </c>
      <c r="N3206" t="s">
        <v>85</v>
      </c>
      <c r="O3206" t="s">
        <v>85</v>
      </c>
      <c r="P3206">
        <v>5379.75</v>
      </c>
      <c r="Q3206" t="s">
        <v>7749</v>
      </c>
      <c r="R3206" t="s">
        <v>75</v>
      </c>
      <c r="W3206" t="s">
        <v>10729</v>
      </c>
      <c r="X3206" t="s">
        <v>10737</v>
      </c>
    </row>
    <row r="3207" spans="1:24">
      <c r="A3207" t="s">
        <v>5</v>
      </c>
      <c r="B3207" t="s">
        <v>16</v>
      </c>
      <c r="C3207" t="s">
        <v>235</v>
      </c>
      <c r="D3207" t="s">
        <v>117</v>
      </c>
      <c r="E3207" t="s">
        <v>4382</v>
      </c>
      <c r="F3207" s="54">
        <v>41638</v>
      </c>
      <c r="G3207" t="s">
        <v>72</v>
      </c>
      <c r="I3207" t="s">
        <v>7750</v>
      </c>
      <c r="J3207" t="s">
        <v>74</v>
      </c>
      <c r="K3207" t="s">
        <v>7751</v>
      </c>
      <c r="L3207" t="s">
        <v>246</v>
      </c>
      <c r="M3207" t="s">
        <v>247</v>
      </c>
      <c r="N3207" t="s">
        <v>85</v>
      </c>
      <c r="O3207" t="s">
        <v>85</v>
      </c>
      <c r="P3207">
        <v>6511</v>
      </c>
      <c r="Q3207" t="s">
        <v>7752</v>
      </c>
      <c r="R3207" t="s">
        <v>75</v>
      </c>
      <c r="W3207" t="s">
        <v>10729</v>
      </c>
      <c r="X3207" t="s">
        <v>85</v>
      </c>
    </row>
    <row r="3208" spans="1:24">
      <c r="A3208" t="s">
        <v>5</v>
      </c>
      <c r="B3208" t="s">
        <v>16</v>
      </c>
      <c r="C3208" t="s">
        <v>235</v>
      </c>
      <c r="D3208" t="s">
        <v>117</v>
      </c>
      <c r="E3208" t="s">
        <v>4382</v>
      </c>
      <c r="F3208" s="54">
        <v>41638</v>
      </c>
      <c r="G3208" t="s">
        <v>72</v>
      </c>
      <c r="I3208" t="s">
        <v>7753</v>
      </c>
      <c r="J3208" t="s">
        <v>74</v>
      </c>
      <c r="K3208" t="s">
        <v>7754</v>
      </c>
      <c r="L3208" t="s">
        <v>246</v>
      </c>
      <c r="M3208" t="s">
        <v>247</v>
      </c>
      <c r="N3208" t="s">
        <v>85</v>
      </c>
      <c r="O3208" t="s">
        <v>85</v>
      </c>
      <c r="P3208">
        <v>672.75</v>
      </c>
      <c r="Q3208" t="s">
        <v>7752</v>
      </c>
      <c r="R3208" t="s">
        <v>75</v>
      </c>
      <c r="W3208" t="s">
        <v>10729</v>
      </c>
      <c r="X3208" t="s">
        <v>85</v>
      </c>
    </row>
    <row r="3209" spans="1:24">
      <c r="A3209" t="s">
        <v>5</v>
      </c>
      <c r="B3209" t="s">
        <v>16</v>
      </c>
      <c r="C3209" t="s">
        <v>235</v>
      </c>
      <c r="D3209" t="s">
        <v>117</v>
      </c>
      <c r="E3209" t="s">
        <v>4382</v>
      </c>
      <c r="F3209" s="54">
        <v>41638</v>
      </c>
      <c r="G3209" t="s">
        <v>72</v>
      </c>
      <c r="I3209" t="s">
        <v>7755</v>
      </c>
      <c r="J3209" t="s">
        <v>74</v>
      </c>
      <c r="K3209" t="s">
        <v>7756</v>
      </c>
      <c r="L3209" t="s">
        <v>246</v>
      </c>
      <c r="M3209" t="s">
        <v>247</v>
      </c>
      <c r="N3209" t="s">
        <v>85</v>
      </c>
      <c r="O3209" t="s">
        <v>85</v>
      </c>
      <c r="P3209">
        <v>20146.400000000001</v>
      </c>
      <c r="Q3209" t="s">
        <v>7752</v>
      </c>
      <c r="R3209" t="s">
        <v>75</v>
      </c>
      <c r="W3209" t="s">
        <v>10729</v>
      </c>
      <c r="X3209" t="s">
        <v>85</v>
      </c>
    </row>
    <row r="3210" spans="1:24">
      <c r="A3210" t="s">
        <v>5</v>
      </c>
      <c r="B3210" t="s">
        <v>16</v>
      </c>
      <c r="C3210" t="s">
        <v>235</v>
      </c>
      <c r="D3210" t="s">
        <v>117</v>
      </c>
      <c r="E3210" t="s">
        <v>4382</v>
      </c>
      <c r="F3210" s="54">
        <v>41638</v>
      </c>
      <c r="G3210" t="s">
        <v>72</v>
      </c>
      <c r="I3210" t="s">
        <v>7757</v>
      </c>
      <c r="J3210" t="s">
        <v>74</v>
      </c>
      <c r="K3210" t="s">
        <v>7758</v>
      </c>
      <c r="L3210" t="s">
        <v>246</v>
      </c>
      <c r="M3210" t="s">
        <v>247</v>
      </c>
      <c r="N3210" t="s">
        <v>85</v>
      </c>
      <c r="O3210" t="s">
        <v>85</v>
      </c>
      <c r="P3210">
        <v>30800</v>
      </c>
      <c r="Q3210" t="s">
        <v>7759</v>
      </c>
      <c r="R3210" t="s">
        <v>75</v>
      </c>
      <c r="W3210" t="s">
        <v>10729</v>
      </c>
      <c r="X3210" t="s">
        <v>85</v>
      </c>
    </row>
    <row r="3211" spans="1:24">
      <c r="A3211" t="s">
        <v>9</v>
      </c>
      <c r="B3211" t="s">
        <v>10</v>
      </c>
      <c r="C3211" t="s">
        <v>791</v>
      </c>
      <c r="D3211" t="s">
        <v>117</v>
      </c>
      <c r="E3211" t="s">
        <v>4382</v>
      </c>
      <c r="F3211" s="54">
        <v>41638</v>
      </c>
      <c r="G3211" t="s">
        <v>125</v>
      </c>
      <c r="H3211" t="s">
        <v>792</v>
      </c>
      <c r="I3211" t="s">
        <v>7760</v>
      </c>
      <c r="J3211" t="s">
        <v>132</v>
      </c>
      <c r="K3211" t="s">
        <v>7761</v>
      </c>
      <c r="L3211" t="s">
        <v>7762</v>
      </c>
      <c r="M3211" t="s">
        <v>7763</v>
      </c>
      <c r="N3211" t="s">
        <v>85</v>
      </c>
      <c r="O3211" t="s">
        <v>85</v>
      </c>
      <c r="P3211">
        <v>160.06</v>
      </c>
      <c r="Q3211" t="s">
        <v>7764</v>
      </c>
      <c r="R3211" t="s">
        <v>75</v>
      </c>
      <c r="W3211" t="s">
        <v>10729</v>
      </c>
      <c r="X3211" t="s">
        <v>85</v>
      </c>
    </row>
    <row r="3212" spans="1:24">
      <c r="A3212" t="s">
        <v>9</v>
      </c>
      <c r="B3212" t="s">
        <v>10</v>
      </c>
      <c r="C3212" t="s">
        <v>791</v>
      </c>
      <c r="D3212" t="s">
        <v>117</v>
      </c>
      <c r="E3212" t="s">
        <v>4382</v>
      </c>
      <c r="F3212" s="54">
        <v>41638</v>
      </c>
      <c r="G3212" t="s">
        <v>125</v>
      </c>
      <c r="H3212" t="s">
        <v>792</v>
      </c>
      <c r="I3212" t="s">
        <v>7765</v>
      </c>
      <c r="J3212" t="s">
        <v>132</v>
      </c>
      <c r="K3212" t="s">
        <v>7766</v>
      </c>
      <c r="L3212" t="s">
        <v>7762</v>
      </c>
      <c r="M3212" t="s">
        <v>7763</v>
      </c>
      <c r="N3212" t="s">
        <v>85</v>
      </c>
      <c r="O3212" t="s">
        <v>85</v>
      </c>
      <c r="P3212">
        <v>-19145.84</v>
      </c>
      <c r="Q3212" t="s">
        <v>7767</v>
      </c>
      <c r="R3212" t="s">
        <v>75</v>
      </c>
      <c r="W3212" t="s">
        <v>10729</v>
      </c>
      <c r="X3212" t="s">
        <v>85</v>
      </c>
    </row>
    <row r="3213" spans="1:24">
      <c r="A3213" t="s">
        <v>9</v>
      </c>
      <c r="B3213" t="s">
        <v>10</v>
      </c>
      <c r="C3213" t="s">
        <v>791</v>
      </c>
      <c r="D3213" t="s">
        <v>117</v>
      </c>
      <c r="E3213" t="s">
        <v>4382</v>
      </c>
      <c r="F3213" s="54">
        <v>41638</v>
      </c>
      <c r="G3213" t="s">
        <v>72</v>
      </c>
      <c r="H3213" t="s">
        <v>792</v>
      </c>
      <c r="I3213" t="s">
        <v>7765</v>
      </c>
      <c r="J3213" t="s">
        <v>132</v>
      </c>
      <c r="K3213" t="s">
        <v>7766</v>
      </c>
      <c r="L3213" t="s">
        <v>7762</v>
      </c>
      <c r="M3213" t="s">
        <v>7763</v>
      </c>
      <c r="N3213" t="s">
        <v>85</v>
      </c>
      <c r="O3213" t="s">
        <v>85</v>
      </c>
      <c r="P3213">
        <v>-345379.8</v>
      </c>
      <c r="Q3213" t="s">
        <v>7767</v>
      </c>
      <c r="R3213" t="s">
        <v>75</v>
      </c>
      <c r="W3213" t="s">
        <v>10729</v>
      </c>
      <c r="X3213" t="s">
        <v>85</v>
      </c>
    </row>
    <row r="3214" spans="1:24">
      <c r="A3214" t="s">
        <v>9</v>
      </c>
      <c r="B3214" t="s">
        <v>10</v>
      </c>
      <c r="C3214" t="s">
        <v>791</v>
      </c>
      <c r="D3214" t="s">
        <v>117</v>
      </c>
      <c r="E3214" t="s">
        <v>4382</v>
      </c>
      <c r="F3214" s="54">
        <v>41638</v>
      </c>
      <c r="G3214" t="s">
        <v>125</v>
      </c>
      <c r="H3214" t="s">
        <v>792</v>
      </c>
      <c r="I3214" t="s">
        <v>7768</v>
      </c>
      <c r="J3214" t="s">
        <v>132</v>
      </c>
      <c r="K3214" t="s">
        <v>7769</v>
      </c>
      <c r="L3214" t="s">
        <v>7762</v>
      </c>
      <c r="M3214" t="s">
        <v>7763</v>
      </c>
      <c r="N3214" t="s">
        <v>85</v>
      </c>
      <c r="O3214" t="s">
        <v>85</v>
      </c>
      <c r="P3214">
        <v>30.01</v>
      </c>
      <c r="Q3214" t="s">
        <v>7770</v>
      </c>
      <c r="R3214" t="s">
        <v>75</v>
      </c>
      <c r="W3214" t="s">
        <v>10729</v>
      </c>
      <c r="X3214" t="s">
        <v>85</v>
      </c>
    </row>
    <row r="3215" spans="1:24">
      <c r="A3215" t="s">
        <v>9</v>
      </c>
      <c r="B3215" t="s">
        <v>15</v>
      </c>
      <c r="C3215" t="s">
        <v>15</v>
      </c>
      <c r="D3215" t="s">
        <v>117</v>
      </c>
      <c r="E3215" t="s">
        <v>4382</v>
      </c>
      <c r="F3215" s="54">
        <v>41638</v>
      </c>
      <c r="G3215" t="s">
        <v>72</v>
      </c>
      <c r="I3215" t="s">
        <v>7771</v>
      </c>
      <c r="J3215" t="s">
        <v>132</v>
      </c>
      <c r="K3215" t="s">
        <v>7772</v>
      </c>
      <c r="L3215" t="s">
        <v>7773</v>
      </c>
      <c r="M3215" t="s">
        <v>7774</v>
      </c>
      <c r="N3215" t="s">
        <v>85</v>
      </c>
      <c r="O3215" t="s">
        <v>85</v>
      </c>
      <c r="P3215">
        <v>9660.0566999999992</v>
      </c>
      <c r="Q3215" t="s">
        <v>7775</v>
      </c>
      <c r="R3215" t="s">
        <v>75</v>
      </c>
      <c r="W3215" t="s">
        <v>10729</v>
      </c>
      <c r="X3215" t="s">
        <v>85</v>
      </c>
    </row>
    <row r="3216" spans="1:24">
      <c r="A3216" t="s">
        <v>5</v>
      </c>
      <c r="B3216" t="s">
        <v>16</v>
      </c>
      <c r="C3216" t="s">
        <v>235</v>
      </c>
      <c r="D3216" t="s">
        <v>117</v>
      </c>
      <c r="E3216" t="s">
        <v>4382</v>
      </c>
      <c r="F3216" s="54">
        <v>41638</v>
      </c>
      <c r="G3216" t="s">
        <v>125</v>
      </c>
      <c r="I3216" t="s">
        <v>7776</v>
      </c>
      <c r="J3216" t="s">
        <v>74</v>
      </c>
      <c r="K3216" t="s">
        <v>7777</v>
      </c>
      <c r="L3216" t="s">
        <v>238</v>
      </c>
      <c r="M3216" t="s">
        <v>76</v>
      </c>
      <c r="N3216" t="s">
        <v>85</v>
      </c>
      <c r="O3216" t="s">
        <v>85</v>
      </c>
      <c r="P3216">
        <v>799.92</v>
      </c>
      <c r="Q3216" t="s">
        <v>7778</v>
      </c>
      <c r="R3216" t="s">
        <v>75</v>
      </c>
      <c r="W3216" t="s">
        <v>10729</v>
      </c>
      <c r="X3216" t="s">
        <v>10737</v>
      </c>
    </row>
    <row r="3217" spans="1:24">
      <c r="A3217" t="s">
        <v>9</v>
      </c>
      <c r="B3217" t="s">
        <v>15</v>
      </c>
      <c r="C3217" t="s">
        <v>15</v>
      </c>
      <c r="D3217" t="s">
        <v>117</v>
      </c>
      <c r="E3217" t="s">
        <v>4382</v>
      </c>
      <c r="F3217" s="54">
        <v>41638</v>
      </c>
      <c r="G3217" t="s">
        <v>72</v>
      </c>
      <c r="I3217" t="s">
        <v>7779</v>
      </c>
      <c r="J3217" t="s">
        <v>132</v>
      </c>
      <c r="K3217" t="s">
        <v>7780</v>
      </c>
      <c r="L3217" t="s">
        <v>238</v>
      </c>
      <c r="M3217" t="s">
        <v>76</v>
      </c>
      <c r="N3217" t="s">
        <v>85</v>
      </c>
      <c r="O3217" t="s">
        <v>85</v>
      </c>
      <c r="P3217">
        <v>23533.286199999999</v>
      </c>
      <c r="Q3217" t="s">
        <v>7781</v>
      </c>
      <c r="R3217" t="s">
        <v>75</v>
      </c>
      <c r="W3217" t="s">
        <v>10729</v>
      </c>
      <c r="X3217" t="s">
        <v>10737</v>
      </c>
    </row>
    <row r="3218" spans="1:24">
      <c r="A3218" t="s">
        <v>9</v>
      </c>
      <c r="B3218" t="s">
        <v>15</v>
      </c>
      <c r="C3218" t="s">
        <v>15</v>
      </c>
      <c r="D3218" t="s">
        <v>117</v>
      </c>
      <c r="E3218" t="s">
        <v>4382</v>
      </c>
      <c r="F3218" s="54">
        <v>41638</v>
      </c>
      <c r="G3218" t="s">
        <v>72</v>
      </c>
      <c r="I3218" t="s">
        <v>7782</v>
      </c>
      <c r="J3218" t="s">
        <v>132</v>
      </c>
      <c r="K3218" t="s">
        <v>7783</v>
      </c>
      <c r="L3218" t="s">
        <v>7773</v>
      </c>
      <c r="M3218" t="s">
        <v>7774</v>
      </c>
      <c r="N3218" t="s">
        <v>85</v>
      </c>
      <c r="O3218" t="s">
        <v>85</v>
      </c>
      <c r="P3218">
        <v>4830.0282999999999</v>
      </c>
      <c r="Q3218" t="s">
        <v>7784</v>
      </c>
      <c r="R3218" t="s">
        <v>75</v>
      </c>
      <c r="W3218" t="s">
        <v>10729</v>
      </c>
      <c r="X3218" t="s">
        <v>85</v>
      </c>
    </row>
    <row r="3219" spans="1:24">
      <c r="A3219" t="s">
        <v>5</v>
      </c>
      <c r="B3219" t="s">
        <v>17</v>
      </c>
      <c r="C3219" t="s">
        <v>17</v>
      </c>
      <c r="D3219" t="s">
        <v>117</v>
      </c>
      <c r="E3219" t="s">
        <v>4382</v>
      </c>
      <c r="F3219" s="54">
        <v>41638</v>
      </c>
      <c r="G3219" t="s">
        <v>119</v>
      </c>
      <c r="I3219" t="s">
        <v>7785</v>
      </c>
      <c r="J3219" t="s">
        <v>74</v>
      </c>
      <c r="K3219" t="s">
        <v>7786</v>
      </c>
      <c r="L3219" t="s">
        <v>1594</v>
      </c>
      <c r="M3219" t="s">
        <v>1595</v>
      </c>
      <c r="N3219" t="s">
        <v>85</v>
      </c>
      <c r="O3219" t="s">
        <v>85</v>
      </c>
      <c r="P3219">
        <v>5801.2006000000001</v>
      </c>
      <c r="Q3219" t="s">
        <v>7787</v>
      </c>
      <c r="R3219" t="s">
        <v>75</v>
      </c>
      <c r="W3219" t="s">
        <v>10729</v>
      </c>
      <c r="X3219" t="s">
        <v>85</v>
      </c>
    </row>
    <row r="3220" spans="1:24">
      <c r="A3220" t="s">
        <v>5</v>
      </c>
      <c r="B3220" t="s">
        <v>17</v>
      </c>
      <c r="C3220" t="s">
        <v>17</v>
      </c>
      <c r="D3220" t="s">
        <v>117</v>
      </c>
      <c r="E3220" t="s">
        <v>4382</v>
      </c>
      <c r="F3220" s="54">
        <v>41638</v>
      </c>
      <c r="G3220" t="s">
        <v>125</v>
      </c>
      <c r="I3220" t="s">
        <v>6839</v>
      </c>
      <c r="J3220" t="s">
        <v>74</v>
      </c>
      <c r="K3220" t="s">
        <v>6840</v>
      </c>
      <c r="L3220" t="s">
        <v>1594</v>
      </c>
      <c r="M3220" t="s">
        <v>1595</v>
      </c>
      <c r="N3220" t="s">
        <v>85</v>
      </c>
      <c r="O3220" t="s">
        <v>85</v>
      </c>
      <c r="P3220">
        <v>-0.02</v>
      </c>
      <c r="Q3220" t="s">
        <v>6841</v>
      </c>
      <c r="R3220" t="s">
        <v>75</v>
      </c>
      <c r="W3220" t="s">
        <v>10729</v>
      </c>
      <c r="X3220" t="s">
        <v>85</v>
      </c>
    </row>
    <row r="3221" spans="1:24">
      <c r="A3221" t="s">
        <v>5</v>
      </c>
      <c r="B3221" t="s">
        <v>17</v>
      </c>
      <c r="C3221" t="s">
        <v>17</v>
      </c>
      <c r="D3221" t="s">
        <v>117</v>
      </c>
      <c r="E3221" t="s">
        <v>4382</v>
      </c>
      <c r="F3221" s="54">
        <v>41638</v>
      </c>
      <c r="G3221" t="s">
        <v>72</v>
      </c>
      <c r="I3221" t="s">
        <v>7788</v>
      </c>
      <c r="J3221" t="s">
        <v>74</v>
      </c>
      <c r="K3221" t="s">
        <v>7789</v>
      </c>
      <c r="L3221" t="s">
        <v>339</v>
      </c>
      <c r="M3221" t="s">
        <v>340</v>
      </c>
      <c r="N3221" t="s">
        <v>85</v>
      </c>
      <c r="O3221" t="s">
        <v>199</v>
      </c>
      <c r="P3221">
        <v>50626.938000000002</v>
      </c>
      <c r="Q3221" t="s">
        <v>7790</v>
      </c>
      <c r="R3221" t="s">
        <v>75</v>
      </c>
      <c r="W3221" t="s">
        <v>10729</v>
      </c>
      <c r="X3221" t="s">
        <v>10739</v>
      </c>
    </row>
    <row r="3222" spans="1:24">
      <c r="A3222" t="s">
        <v>5</v>
      </c>
      <c r="B3222" t="s">
        <v>17</v>
      </c>
      <c r="C3222" t="s">
        <v>17</v>
      </c>
      <c r="D3222" t="s">
        <v>117</v>
      </c>
      <c r="E3222" t="s">
        <v>4382</v>
      </c>
      <c r="F3222" s="54">
        <v>41638</v>
      </c>
      <c r="G3222" t="s">
        <v>290</v>
      </c>
      <c r="I3222" t="s">
        <v>7788</v>
      </c>
      <c r="J3222" t="s">
        <v>74</v>
      </c>
      <c r="K3222" t="s">
        <v>7789</v>
      </c>
      <c r="L3222" t="s">
        <v>339</v>
      </c>
      <c r="M3222" t="s">
        <v>340</v>
      </c>
      <c r="N3222" t="s">
        <v>85</v>
      </c>
      <c r="O3222" t="s">
        <v>199</v>
      </c>
      <c r="P3222">
        <v>6561.8900999999996</v>
      </c>
      <c r="Q3222" t="s">
        <v>7790</v>
      </c>
      <c r="R3222" t="s">
        <v>75</v>
      </c>
      <c r="W3222" t="s">
        <v>10729</v>
      </c>
      <c r="X3222" t="s">
        <v>10739</v>
      </c>
    </row>
    <row r="3223" spans="1:24">
      <c r="A3223" t="s">
        <v>5</v>
      </c>
      <c r="B3223" t="s">
        <v>11</v>
      </c>
      <c r="C3223" t="s">
        <v>2231</v>
      </c>
      <c r="D3223" t="s">
        <v>117</v>
      </c>
      <c r="E3223" t="s">
        <v>4382</v>
      </c>
      <c r="F3223" s="54">
        <v>41638</v>
      </c>
      <c r="G3223" t="s">
        <v>290</v>
      </c>
      <c r="H3223" t="s">
        <v>2706</v>
      </c>
      <c r="I3223" t="s">
        <v>7791</v>
      </c>
      <c r="J3223" t="s">
        <v>74</v>
      </c>
      <c r="K3223" t="s">
        <v>7792</v>
      </c>
      <c r="L3223" t="s">
        <v>7793</v>
      </c>
      <c r="M3223" t="s">
        <v>7794</v>
      </c>
      <c r="N3223" t="s">
        <v>85</v>
      </c>
      <c r="O3223" t="s">
        <v>85</v>
      </c>
      <c r="P3223">
        <v>11193.8701</v>
      </c>
      <c r="Q3223" t="s">
        <v>7795</v>
      </c>
      <c r="R3223" t="s">
        <v>75</v>
      </c>
      <c r="W3223" t="s">
        <v>10729</v>
      </c>
      <c r="X3223" t="s">
        <v>10737</v>
      </c>
    </row>
    <row r="3224" spans="1:24">
      <c r="A3224" t="s">
        <v>3</v>
      </c>
      <c r="B3224" t="s">
        <v>8</v>
      </c>
      <c r="C3224" t="s">
        <v>78</v>
      </c>
      <c r="D3224" t="s">
        <v>117</v>
      </c>
      <c r="E3224" t="s">
        <v>4382</v>
      </c>
      <c r="F3224" s="54">
        <v>41638</v>
      </c>
      <c r="G3224" t="s">
        <v>72</v>
      </c>
      <c r="I3224" t="s">
        <v>7796</v>
      </c>
      <c r="J3224" t="s">
        <v>73</v>
      </c>
      <c r="K3224" t="s">
        <v>7797</v>
      </c>
      <c r="L3224" t="s">
        <v>110</v>
      </c>
      <c r="M3224" t="s">
        <v>111</v>
      </c>
      <c r="N3224" t="s">
        <v>85</v>
      </c>
      <c r="O3224" t="s">
        <v>85</v>
      </c>
      <c r="P3224">
        <v>40018.129099999998</v>
      </c>
      <c r="Q3224" t="s">
        <v>7798</v>
      </c>
      <c r="R3224" t="s">
        <v>75</v>
      </c>
      <c r="W3224" t="s">
        <v>10729</v>
      </c>
      <c r="X3224" t="s">
        <v>85</v>
      </c>
    </row>
    <row r="3225" spans="1:24">
      <c r="A3225" t="s">
        <v>3</v>
      </c>
      <c r="B3225" t="s">
        <v>113</v>
      </c>
      <c r="C3225" t="s">
        <v>7799</v>
      </c>
      <c r="D3225" t="s">
        <v>117</v>
      </c>
      <c r="E3225" t="s">
        <v>4382</v>
      </c>
      <c r="F3225" s="54">
        <v>41638</v>
      </c>
      <c r="G3225" t="s">
        <v>290</v>
      </c>
      <c r="I3225" t="s">
        <v>7800</v>
      </c>
      <c r="J3225" t="s">
        <v>73</v>
      </c>
      <c r="K3225" t="s">
        <v>7801</v>
      </c>
      <c r="L3225" t="s">
        <v>7802</v>
      </c>
      <c r="M3225" t="s">
        <v>7803</v>
      </c>
      <c r="N3225" t="s">
        <v>85</v>
      </c>
      <c r="O3225" t="s">
        <v>85</v>
      </c>
      <c r="P3225">
        <v>162396.69</v>
      </c>
      <c r="Q3225" t="s">
        <v>7804</v>
      </c>
      <c r="R3225" t="s">
        <v>75</v>
      </c>
      <c r="W3225" t="s">
        <v>10730</v>
      </c>
      <c r="X3225" t="s">
        <v>85</v>
      </c>
    </row>
    <row r="3226" spans="1:24">
      <c r="A3226" t="s">
        <v>5</v>
      </c>
      <c r="B3226" t="s">
        <v>16</v>
      </c>
      <c r="C3226" t="s">
        <v>235</v>
      </c>
      <c r="D3226" t="s">
        <v>117</v>
      </c>
      <c r="E3226" t="s">
        <v>4382</v>
      </c>
      <c r="F3226" s="54">
        <v>41638</v>
      </c>
      <c r="G3226" t="s">
        <v>119</v>
      </c>
      <c r="I3226" t="s">
        <v>7805</v>
      </c>
      <c r="J3226" t="s">
        <v>74</v>
      </c>
      <c r="K3226" t="s">
        <v>7806</v>
      </c>
      <c r="L3226" t="s">
        <v>246</v>
      </c>
      <c r="M3226" t="s">
        <v>247</v>
      </c>
      <c r="N3226" t="s">
        <v>85</v>
      </c>
      <c r="O3226" t="s">
        <v>85</v>
      </c>
      <c r="P3226">
        <v>5020.91</v>
      </c>
      <c r="Q3226" t="s">
        <v>7759</v>
      </c>
      <c r="R3226" t="s">
        <v>75</v>
      </c>
      <c r="W3226" t="s">
        <v>10729</v>
      </c>
      <c r="X3226" t="s">
        <v>85</v>
      </c>
    </row>
    <row r="3227" spans="1:24">
      <c r="A3227" t="s">
        <v>3</v>
      </c>
      <c r="B3227" t="s">
        <v>4</v>
      </c>
      <c r="C3227" t="s">
        <v>4</v>
      </c>
      <c r="D3227" t="s">
        <v>117</v>
      </c>
      <c r="E3227" t="s">
        <v>4382</v>
      </c>
      <c r="F3227" s="54">
        <v>41638</v>
      </c>
      <c r="G3227" t="s">
        <v>119</v>
      </c>
      <c r="H3227" t="s">
        <v>2619</v>
      </c>
      <c r="I3227" t="s">
        <v>7167</v>
      </c>
      <c r="J3227" t="s">
        <v>73</v>
      </c>
      <c r="K3227" t="s">
        <v>7168</v>
      </c>
      <c r="L3227" t="s">
        <v>5185</v>
      </c>
      <c r="M3227" t="s">
        <v>5186</v>
      </c>
      <c r="N3227" t="s">
        <v>213</v>
      </c>
      <c r="O3227" t="s">
        <v>85</v>
      </c>
      <c r="P3227">
        <v>72589.314700000003</v>
      </c>
      <c r="Q3227" t="s">
        <v>7169</v>
      </c>
      <c r="R3227" t="s">
        <v>75</v>
      </c>
      <c r="W3227" t="s">
        <v>10731</v>
      </c>
      <c r="X3227" t="s">
        <v>10737</v>
      </c>
    </row>
    <row r="3228" spans="1:24">
      <c r="A3228" t="s">
        <v>5</v>
      </c>
      <c r="B3228" t="s">
        <v>16</v>
      </c>
      <c r="C3228" t="s">
        <v>235</v>
      </c>
      <c r="D3228" t="s">
        <v>117</v>
      </c>
      <c r="E3228" t="s">
        <v>4382</v>
      </c>
      <c r="F3228" s="54">
        <v>41638</v>
      </c>
      <c r="G3228" t="s">
        <v>119</v>
      </c>
      <c r="I3228" t="s">
        <v>7807</v>
      </c>
      <c r="J3228" t="s">
        <v>74</v>
      </c>
      <c r="K3228" t="s">
        <v>7808</v>
      </c>
      <c r="L3228" t="s">
        <v>246</v>
      </c>
      <c r="M3228" t="s">
        <v>247</v>
      </c>
      <c r="N3228" t="s">
        <v>85</v>
      </c>
      <c r="O3228" t="s">
        <v>85</v>
      </c>
      <c r="P3228">
        <v>5421.78</v>
      </c>
      <c r="Q3228" t="s">
        <v>7759</v>
      </c>
      <c r="R3228" t="s">
        <v>75</v>
      </c>
      <c r="W3228" t="s">
        <v>10729</v>
      </c>
      <c r="X3228" t="s">
        <v>85</v>
      </c>
    </row>
    <row r="3229" spans="1:24">
      <c r="A3229" t="s">
        <v>5</v>
      </c>
      <c r="B3229" t="s">
        <v>16</v>
      </c>
      <c r="C3229" t="s">
        <v>235</v>
      </c>
      <c r="D3229" t="s">
        <v>117</v>
      </c>
      <c r="E3229" t="s">
        <v>4382</v>
      </c>
      <c r="F3229" s="54">
        <v>41638</v>
      </c>
      <c r="G3229" t="s">
        <v>119</v>
      </c>
      <c r="I3229" t="s">
        <v>7809</v>
      </c>
      <c r="J3229" t="s">
        <v>74</v>
      </c>
      <c r="K3229" t="s">
        <v>7810</v>
      </c>
      <c r="L3229" t="s">
        <v>246</v>
      </c>
      <c r="M3229" t="s">
        <v>247</v>
      </c>
      <c r="N3229" t="s">
        <v>85</v>
      </c>
      <c r="O3229" t="s">
        <v>85</v>
      </c>
      <c r="P3229">
        <v>5020.91</v>
      </c>
      <c r="Q3229" t="s">
        <v>7759</v>
      </c>
      <c r="R3229" t="s">
        <v>75</v>
      </c>
      <c r="W3229" t="s">
        <v>10729</v>
      </c>
      <c r="X3229" t="s">
        <v>85</v>
      </c>
    </row>
    <row r="3230" spans="1:24">
      <c r="A3230" t="s">
        <v>5</v>
      </c>
      <c r="B3230" t="s">
        <v>16</v>
      </c>
      <c r="C3230" t="s">
        <v>235</v>
      </c>
      <c r="D3230" t="s">
        <v>117</v>
      </c>
      <c r="E3230" t="s">
        <v>4382</v>
      </c>
      <c r="F3230" s="54">
        <v>41638</v>
      </c>
      <c r="G3230" t="s">
        <v>119</v>
      </c>
      <c r="I3230" t="s">
        <v>7811</v>
      </c>
      <c r="J3230" t="s">
        <v>74</v>
      </c>
      <c r="K3230" t="s">
        <v>7812</v>
      </c>
      <c r="L3230" t="s">
        <v>246</v>
      </c>
      <c r="M3230" t="s">
        <v>247</v>
      </c>
      <c r="N3230" t="s">
        <v>85</v>
      </c>
      <c r="O3230" t="s">
        <v>85</v>
      </c>
      <c r="P3230">
        <v>5020.91</v>
      </c>
      <c r="Q3230" t="s">
        <v>7759</v>
      </c>
      <c r="R3230" t="s">
        <v>75</v>
      </c>
      <c r="W3230" t="s">
        <v>10729</v>
      </c>
      <c r="X3230" t="s">
        <v>85</v>
      </c>
    </row>
    <row r="3231" spans="1:24">
      <c r="A3231" t="s">
        <v>5</v>
      </c>
      <c r="B3231" t="s">
        <v>16</v>
      </c>
      <c r="C3231" t="s">
        <v>235</v>
      </c>
      <c r="D3231" t="s">
        <v>117</v>
      </c>
      <c r="E3231" t="s">
        <v>4382</v>
      </c>
      <c r="F3231" s="54">
        <v>41638</v>
      </c>
      <c r="G3231" t="s">
        <v>119</v>
      </c>
      <c r="I3231" t="s">
        <v>7813</v>
      </c>
      <c r="J3231" t="s">
        <v>74</v>
      </c>
      <c r="K3231" t="s">
        <v>7814</v>
      </c>
      <c r="L3231" t="s">
        <v>246</v>
      </c>
      <c r="M3231" t="s">
        <v>247</v>
      </c>
      <c r="N3231" t="s">
        <v>85</v>
      </c>
      <c r="O3231" t="s">
        <v>85</v>
      </c>
      <c r="P3231">
        <v>1807.26</v>
      </c>
      <c r="Q3231" t="s">
        <v>7759</v>
      </c>
      <c r="R3231" t="s">
        <v>75</v>
      </c>
      <c r="W3231" t="s">
        <v>10729</v>
      </c>
      <c r="X3231" t="s">
        <v>85</v>
      </c>
    </row>
    <row r="3232" spans="1:24">
      <c r="A3232" t="s">
        <v>5</v>
      </c>
      <c r="B3232" t="s">
        <v>16</v>
      </c>
      <c r="C3232" t="s">
        <v>235</v>
      </c>
      <c r="D3232" t="s">
        <v>117</v>
      </c>
      <c r="E3232" t="s">
        <v>4382</v>
      </c>
      <c r="F3232" s="54">
        <v>41638</v>
      </c>
      <c r="G3232" t="s">
        <v>119</v>
      </c>
      <c r="I3232" t="s">
        <v>7815</v>
      </c>
      <c r="J3232" t="s">
        <v>74</v>
      </c>
      <c r="K3232" t="s">
        <v>7816</v>
      </c>
      <c r="L3232" t="s">
        <v>246</v>
      </c>
      <c r="M3232" t="s">
        <v>247</v>
      </c>
      <c r="N3232" t="s">
        <v>85</v>
      </c>
      <c r="O3232" t="s">
        <v>85</v>
      </c>
      <c r="P3232">
        <v>1807.26</v>
      </c>
      <c r="Q3232" t="s">
        <v>7759</v>
      </c>
      <c r="R3232" t="s">
        <v>75</v>
      </c>
      <c r="W3232" t="s">
        <v>10729</v>
      </c>
      <c r="X3232" t="s">
        <v>85</v>
      </c>
    </row>
    <row r="3233" spans="1:24">
      <c r="A3233" t="s">
        <v>5</v>
      </c>
      <c r="B3233" t="s">
        <v>16</v>
      </c>
      <c r="C3233" t="s">
        <v>235</v>
      </c>
      <c r="D3233" t="s">
        <v>117</v>
      </c>
      <c r="E3233" t="s">
        <v>4382</v>
      </c>
      <c r="F3233" s="54">
        <v>41638</v>
      </c>
      <c r="G3233" t="s">
        <v>119</v>
      </c>
      <c r="I3233" t="s">
        <v>7817</v>
      </c>
      <c r="J3233" t="s">
        <v>74</v>
      </c>
      <c r="K3233" t="s">
        <v>7818</v>
      </c>
      <c r="L3233" t="s">
        <v>246</v>
      </c>
      <c r="M3233" t="s">
        <v>247</v>
      </c>
      <c r="N3233" t="s">
        <v>85</v>
      </c>
      <c r="O3233" t="s">
        <v>85</v>
      </c>
      <c r="P3233">
        <v>1807.26</v>
      </c>
      <c r="Q3233" t="s">
        <v>7759</v>
      </c>
      <c r="R3233" t="s">
        <v>75</v>
      </c>
      <c r="W3233" t="s">
        <v>10729</v>
      </c>
      <c r="X3233" t="s">
        <v>85</v>
      </c>
    </row>
    <row r="3234" spans="1:24">
      <c r="A3234" t="s">
        <v>5</v>
      </c>
      <c r="B3234" t="s">
        <v>16</v>
      </c>
      <c r="C3234" t="s">
        <v>235</v>
      </c>
      <c r="D3234" t="s">
        <v>117</v>
      </c>
      <c r="E3234" t="s">
        <v>4382</v>
      </c>
      <c r="F3234" s="54">
        <v>41638</v>
      </c>
      <c r="G3234" t="s">
        <v>119</v>
      </c>
      <c r="I3234" t="s">
        <v>7819</v>
      </c>
      <c r="J3234" t="s">
        <v>74</v>
      </c>
      <c r="K3234" t="s">
        <v>7820</v>
      </c>
      <c r="L3234" t="s">
        <v>246</v>
      </c>
      <c r="M3234" t="s">
        <v>247</v>
      </c>
      <c r="N3234" t="s">
        <v>85</v>
      </c>
      <c r="O3234" t="s">
        <v>85</v>
      </c>
      <c r="P3234">
        <v>1807.26</v>
      </c>
      <c r="Q3234" t="s">
        <v>7759</v>
      </c>
      <c r="R3234" t="s">
        <v>75</v>
      </c>
      <c r="W3234" t="s">
        <v>10729</v>
      </c>
      <c r="X3234" t="s">
        <v>85</v>
      </c>
    </row>
    <row r="3235" spans="1:24">
      <c r="A3235" t="s">
        <v>5</v>
      </c>
      <c r="B3235" t="s">
        <v>16</v>
      </c>
      <c r="C3235" t="s">
        <v>235</v>
      </c>
      <c r="D3235" t="s">
        <v>117</v>
      </c>
      <c r="E3235" t="s">
        <v>4382</v>
      </c>
      <c r="F3235" s="54">
        <v>41638</v>
      </c>
      <c r="G3235" t="s">
        <v>119</v>
      </c>
      <c r="I3235" t="s">
        <v>7821</v>
      </c>
      <c r="J3235" t="s">
        <v>74</v>
      </c>
      <c r="K3235" t="s">
        <v>7822</v>
      </c>
      <c r="L3235" t="s">
        <v>246</v>
      </c>
      <c r="M3235" t="s">
        <v>247</v>
      </c>
      <c r="N3235" t="s">
        <v>85</v>
      </c>
      <c r="O3235" t="s">
        <v>85</v>
      </c>
      <c r="P3235">
        <v>1807.26</v>
      </c>
      <c r="Q3235" t="s">
        <v>7759</v>
      </c>
      <c r="R3235" t="s">
        <v>75</v>
      </c>
      <c r="W3235" t="s">
        <v>10729</v>
      </c>
      <c r="X3235" t="s">
        <v>85</v>
      </c>
    </row>
    <row r="3236" spans="1:24">
      <c r="A3236" t="s">
        <v>5</v>
      </c>
      <c r="B3236" t="s">
        <v>16</v>
      </c>
      <c r="C3236" t="s">
        <v>235</v>
      </c>
      <c r="D3236" t="s">
        <v>117</v>
      </c>
      <c r="E3236" t="s">
        <v>4382</v>
      </c>
      <c r="F3236" s="54">
        <v>41638</v>
      </c>
      <c r="G3236" t="s">
        <v>119</v>
      </c>
      <c r="I3236" t="s">
        <v>7823</v>
      </c>
      <c r="J3236" t="s">
        <v>74</v>
      </c>
      <c r="K3236" t="s">
        <v>7824</v>
      </c>
      <c r="L3236" t="s">
        <v>246</v>
      </c>
      <c r="M3236" t="s">
        <v>247</v>
      </c>
      <c r="N3236" t="s">
        <v>85</v>
      </c>
      <c r="O3236" t="s">
        <v>85</v>
      </c>
      <c r="P3236">
        <v>10041.82</v>
      </c>
      <c r="Q3236" t="s">
        <v>7759</v>
      </c>
      <c r="R3236" t="s">
        <v>75</v>
      </c>
      <c r="W3236" t="s">
        <v>10729</v>
      </c>
      <c r="X3236" t="s">
        <v>85</v>
      </c>
    </row>
    <row r="3237" spans="1:24">
      <c r="A3237" t="s">
        <v>5</v>
      </c>
      <c r="B3237" t="s">
        <v>16</v>
      </c>
      <c r="C3237" t="s">
        <v>235</v>
      </c>
      <c r="D3237" t="s">
        <v>117</v>
      </c>
      <c r="E3237" t="s">
        <v>4382</v>
      </c>
      <c r="F3237" s="54">
        <v>41638</v>
      </c>
      <c r="G3237" t="s">
        <v>119</v>
      </c>
      <c r="I3237" t="s">
        <v>7825</v>
      </c>
      <c r="J3237" t="s">
        <v>74</v>
      </c>
      <c r="K3237" t="s">
        <v>7826</v>
      </c>
      <c r="L3237" t="s">
        <v>238</v>
      </c>
      <c r="M3237" t="s">
        <v>76</v>
      </c>
      <c r="N3237" t="s">
        <v>85</v>
      </c>
      <c r="O3237" t="s">
        <v>85</v>
      </c>
      <c r="P3237">
        <v>6031.34</v>
      </c>
      <c r="Q3237" t="s">
        <v>7827</v>
      </c>
      <c r="R3237" t="s">
        <v>75</v>
      </c>
      <c r="W3237" t="s">
        <v>10729</v>
      </c>
      <c r="X3237" t="s">
        <v>10737</v>
      </c>
    </row>
    <row r="3238" spans="1:24">
      <c r="A3238" t="s">
        <v>5</v>
      </c>
      <c r="B3238" t="s">
        <v>16</v>
      </c>
      <c r="C3238" t="s">
        <v>235</v>
      </c>
      <c r="D3238" t="s">
        <v>117</v>
      </c>
      <c r="E3238" t="s">
        <v>4382</v>
      </c>
      <c r="F3238" s="54">
        <v>41638</v>
      </c>
      <c r="G3238" t="s">
        <v>119</v>
      </c>
      <c r="I3238" t="s">
        <v>7828</v>
      </c>
      <c r="J3238" t="s">
        <v>74</v>
      </c>
      <c r="K3238" t="s">
        <v>7829</v>
      </c>
      <c r="L3238" t="s">
        <v>246</v>
      </c>
      <c r="M3238" t="s">
        <v>247</v>
      </c>
      <c r="N3238" t="s">
        <v>85</v>
      </c>
      <c r="O3238" t="s">
        <v>85</v>
      </c>
      <c r="P3238">
        <v>10711.41</v>
      </c>
      <c r="Q3238" t="s">
        <v>7759</v>
      </c>
      <c r="R3238" t="s">
        <v>75</v>
      </c>
      <c r="W3238" t="s">
        <v>10729</v>
      </c>
      <c r="X3238" t="s">
        <v>85</v>
      </c>
    </row>
    <row r="3239" spans="1:24">
      <c r="A3239" t="s">
        <v>5</v>
      </c>
      <c r="B3239" t="s">
        <v>16</v>
      </c>
      <c r="C3239" t="s">
        <v>235</v>
      </c>
      <c r="D3239" t="s">
        <v>117</v>
      </c>
      <c r="E3239" t="s">
        <v>4382</v>
      </c>
      <c r="F3239" s="54">
        <v>41638</v>
      </c>
      <c r="G3239" t="s">
        <v>119</v>
      </c>
      <c r="I3239" t="s">
        <v>7830</v>
      </c>
      <c r="J3239" t="s">
        <v>74</v>
      </c>
      <c r="K3239" t="s">
        <v>7831</v>
      </c>
      <c r="L3239" t="s">
        <v>246</v>
      </c>
      <c r="M3239" t="s">
        <v>247</v>
      </c>
      <c r="N3239" t="s">
        <v>85</v>
      </c>
      <c r="O3239" t="s">
        <v>85</v>
      </c>
      <c r="P3239">
        <v>10041.82</v>
      </c>
      <c r="Q3239" t="s">
        <v>7759</v>
      </c>
      <c r="R3239" t="s">
        <v>75</v>
      </c>
      <c r="W3239" t="s">
        <v>10729</v>
      </c>
      <c r="X3239" t="s">
        <v>85</v>
      </c>
    </row>
    <row r="3240" spans="1:24">
      <c r="A3240" t="s">
        <v>5</v>
      </c>
      <c r="B3240" t="s">
        <v>16</v>
      </c>
      <c r="C3240" t="s">
        <v>235</v>
      </c>
      <c r="D3240" t="s">
        <v>117</v>
      </c>
      <c r="E3240" t="s">
        <v>4382</v>
      </c>
      <c r="F3240" s="54">
        <v>41638</v>
      </c>
      <c r="G3240" t="s">
        <v>119</v>
      </c>
      <c r="I3240" t="s">
        <v>7832</v>
      </c>
      <c r="J3240" t="s">
        <v>74</v>
      </c>
      <c r="K3240" t="s">
        <v>7833</v>
      </c>
      <c r="L3240" t="s">
        <v>246</v>
      </c>
      <c r="M3240" t="s">
        <v>247</v>
      </c>
      <c r="N3240" t="s">
        <v>85</v>
      </c>
      <c r="O3240" t="s">
        <v>85</v>
      </c>
      <c r="P3240">
        <v>10041.82</v>
      </c>
      <c r="Q3240" t="s">
        <v>7759</v>
      </c>
      <c r="R3240" t="s">
        <v>75</v>
      </c>
      <c r="W3240" t="s">
        <v>10729</v>
      </c>
      <c r="X3240" t="s">
        <v>85</v>
      </c>
    </row>
    <row r="3241" spans="1:24">
      <c r="A3241" t="s">
        <v>5</v>
      </c>
      <c r="B3241" t="s">
        <v>16</v>
      </c>
      <c r="C3241" t="s">
        <v>235</v>
      </c>
      <c r="D3241" t="s">
        <v>117</v>
      </c>
      <c r="E3241" t="s">
        <v>4382</v>
      </c>
      <c r="F3241" s="54">
        <v>41638</v>
      </c>
      <c r="G3241" t="s">
        <v>119</v>
      </c>
      <c r="I3241" t="s">
        <v>7834</v>
      </c>
      <c r="J3241" t="s">
        <v>74</v>
      </c>
      <c r="K3241" t="s">
        <v>7835</v>
      </c>
      <c r="L3241" t="s">
        <v>246</v>
      </c>
      <c r="M3241" t="s">
        <v>247</v>
      </c>
      <c r="N3241" t="s">
        <v>85</v>
      </c>
      <c r="O3241" t="s">
        <v>85</v>
      </c>
      <c r="P3241">
        <v>15062.73</v>
      </c>
      <c r="Q3241" t="s">
        <v>7759</v>
      </c>
      <c r="R3241" t="s">
        <v>75</v>
      </c>
      <c r="W3241" t="s">
        <v>10729</v>
      </c>
      <c r="X3241" t="s">
        <v>85</v>
      </c>
    </row>
    <row r="3242" spans="1:24">
      <c r="A3242" t="s">
        <v>5</v>
      </c>
      <c r="B3242" t="s">
        <v>16</v>
      </c>
      <c r="C3242" t="s">
        <v>235</v>
      </c>
      <c r="D3242" t="s">
        <v>117</v>
      </c>
      <c r="E3242" t="s">
        <v>4382</v>
      </c>
      <c r="F3242" s="54">
        <v>41638</v>
      </c>
      <c r="G3242" t="s">
        <v>119</v>
      </c>
      <c r="I3242" t="s">
        <v>7836</v>
      </c>
      <c r="J3242" t="s">
        <v>74</v>
      </c>
      <c r="K3242" t="s">
        <v>7837</v>
      </c>
      <c r="L3242" t="s">
        <v>246</v>
      </c>
      <c r="M3242" t="s">
        <v>247</v>
      </c>
      <c r="N3242" t="s">
        <v>85</v>
      </c>
      <c r="O3242" t="s">
        <v>85</v>
      </c>
      <c r="P3242">
        <v>15062.73</v>
      </c>
      <c r="Q3242" t="s">
        <v>7759</v>
      </c>
      <c r="R3242" t="s">
        <v>75</v>
      </c>
      <c r="W3242" t="s">
        <v>10729</v>
      </c>
      <c r="X3242" t="s">
        <v>85</v>
      </c>
    </row>
    <row r="3243" spans="1:24">
      <c r="A3243" t="s">
        <v>9</v>
      </c>
      <c r="B3243" t="s">
        <v>10</v>
      </c>
      <c r="C3243" t="s">
        <v>1187</v>
      </c>
      <c r="D3243" t="s">
        <v>117</v>
      </c>
      <c r="E3243" t="s">
        <v>4382</v>
      </c>
      <c r="F3243" s="54">
        <v>41638</v>
      </c>
      <c r="G3243" t="s">
        <v>290</v>
      </c>
      <c r="I3243" t="s">
        <v>7838</v>
      </c>
      <c r="J3243" t="s">
        <v>132</v>
      </c>
      <c r="K3243" t="s">
        <v>7839</v>
      </c>
      <c r="L3243" t="s">
        <v>1189</v>
      </c>
      <c r="M3243" t="s">
        <v>1190</v>
      </c>
      <c r="N3243" t="s">
        <v>85</v>
      </c>
      <c r="O3243" t="s">
        <v>85</v>
      </c>
      <c r="P3243">
        <v>29621.59</v>
      </c>
      <c r="Q3243" t="s">
        <v>7840</v>
      </c>
      <c r="R3243" t="s">
        <v>75</v>
      </c>
      <c r="W3243" t="s">
        <v>10731</v>
      </c>
      <c r="X3243" t="s">
        <v>85</v>
      </c>
    </row>
    <row r="3244" spans="1:24">
      <c r="A3244" t="s">
        <v>3</v>
      </c>
      <c r="B3244" t="s">
        <v>4</v>
      </c>
      <c r="C3244" t="s">
        <v>4</v>
      </c>
      <c r="D3244" t="s">
        <v>117</v>
      </c>
      <c r="E3244" t="s">
        <v>4382</v>
      </c>
      <c r="F3244" s="54">
        <v>41638</v>
      </c>
      <c r="G3244" t="s">
        <v>72</v>
      </c>
      <c r="H3244" t="s">
        <v>3920</v>
      </c>
      <c r="I3244" t="s">
        <v>7841</v>
      </c>
      <c r="J3244" t="s">
        <v>73</v>
      </c>
      <c r="K3244" t="s">
        <v>7842</v>
      </c>
      <c r="L3244" t="s">
        <v>7843</v>
      </c>
      <c r="M3244" t="s">
        <v>7844</v>
      </c>
      <c r="N3244" t="s">
        <v>85</v>
      </c>
      <c r="O3244" t="s">
        <v>85</v>
      </c>
      <c r="P3244">
        <v>107069.05929999999</v>
      </c>
      <c r="Q3244" t="s">
        <v>7845</v>
      </c>
      <c r="R3244" t="s">
        <v>75</v>
      </c>
      <c r="W3244" t="s">
        <v>10730</v>
      </c>
      <c r="X3244" t="s">
        <v>10737</v>
      </c>
    </row>
    <row r="3245" spans="1:24">
      <c r="A3245" t="s">
        <v>3</v>
      </c>
      <c r="B3245" t="s">
        <v>4</v>
      </c>
      <c r="C3245" t="s">
        <v>4</v>
      </c>
      <c r="D3245" t="s">
        <v>117</v>
      </c>
      <c r="E3245" t="s">
        <v>4382</v>
      </c>
      <c r="F3245" s="54">
        <v>41638</v>
      </c>
      <c r="G3245" t="s">
        <v>119</v>
      </c>
      <c r="H3245" t="s">
        <v>2592</v>
      </c>
      <c r="I3245" t="s">
        <v>7846</v>
      </c>
      <c r="J3245" t="s">
        <v>73</v>
      </c>
      <c r="K3245" t="s">
        <v>7847</v>
      </c>
      <c r="L3245" t="s">
        <v>6446</v>
      </c>
      <c r="M3245" t="s">
        <v>6447</v>
      </c>
      <c r="N3245" t="s">
        <v>85</v>
      </c>
      <c r="O3245" t="s">
        <v>85</v>
      </c>
      <c r="P3245">
        <v>46942.088100000001</v>
      </c>
      <c r="Q3245" t="s">
        <v>7848</v>
      </c>
      <c r="R3245" t="s">
        <v>75</v>
      </c>
      <c r="W3245" t="s">
        <v>10729</v>
      </c>
      <c r="X3245" t="s">
        <v>10737</v>
      </c>
    </row>
    <row r="3246" spans="1:24">
      <c r="A3246" t="s">
        <v>3</v>
      </c>
      <c r="B3246" t="s">
        <v>4</v>
      </c>
      <c r="C3246" t="s">
        <v>4</v>
      </c>
      <c r="D3246" t="s">
        <v>117</v>
      </c>
      <c r="E3246" t="s">
        <v>4382</v>
      </c>
      <c r="F3246" s="54">
        <v>41638</v>
      </c>
      <c r="G3246" t="s">
        <v>290</v>
      </c>
      <c r="H3246" t="s">
        <v>2619</v>
      </c>
      <c r="I3246" t="s">
        <v>7167</v>
      </c>
      <c r="J3246" t="s">
        <v>73</v>
      </c>
      <c r="K3246" t="s">
        <v>7168</v>
      </c>
      <c r="L3246" t="s">
        <v>5185</v>
      </c>
      <c r="M3246" t="s">
        <v>5186</v>
      </c>
      <c r="N3246" t="s">
        <v>213</v>
      </c>
      <c r="O3246" t="s">
        <v>85</v>
      </c>
      <c r="P3246">
        <v>284938.82539999997</v>
      </c>
      <c r="Q3246" t="s">
        <v>7169</v>
      </c>
      <c r="R3246" t="s">
        <v>75</v>
      </c>
      <c r="W3246" t="s">
        <v>10731</v>
      </c>
      <c r="X3246" t="s">
        <v>10737</v>
      </c>
    </row>
    <row r="3247" spans="1:24">
      <c r="A3247" t="s">
        <v>9</v>
      </c>
      <c r="B3247" t="s">
        <v>10</v>
      </c>
      <c r="C3247" t="s">
        <v>963</v>
      </c>
      <c r="D3247" t="s">
        <v>117</v>
      </c>
      <c r="E3247" t="s">
        <v>4382</v>
      </c>
      <c r="F3247" s="54">
        <v>41638</v>
      </c>
      <c r="G3247" t="s">
        <v>290</v>
      </c>
      <c r="I3247" t="s">
        <v>7849</v>
      </c>
      <c r="J3247" t="s">
        <v>132</v>
      </c>
      <c r="K3247" t="s">
        <v>7850</v>
      </c>
      <c r="L3247" t="s">
        <v>7851</v>
      </c>
      <c r="M3247" t="s">
        <v>7852</v>
      </c>
      <c r="N3247" t="s">
        <v>85</v>
      </c>
      <c r="O3247" t="s">
        <v>85</v>
      </c>
      <c r="P3247">
        <v>23023</v>
      </c>
      <c r="Q3247" t="s">
        <v>7853</v>
      </c>
      <c r="R3247" t="s">
        <v>75</v>
      </c>
      <c r="W3247" t="s">
        <v>10729</v>
      </c>
      <c r="X3247" t="s">
        <v>85</v>
      </c>
    </row>
    <row r="3248" spans="1:24">
      <c r="A3248" t="s">
        <v>3</v>
      </c>
      <c r="B3248" t="s">
        <v>114</v>
      </c>
      <c r="C3248" t="s">
        <v>116</v>
      </c>
      <c r="D3248" t="s">
        <v>117</v>
      </c>
      <c r="E3248" t="s">
        <v>4382</v>
      </c>
      <c r="F3248" s="54">
        <v>41638</v>
      </c>
      <c r="G3248" t="s">
        <v>119</v>
      </c>
      <c r="I3248" t="s">
        <v>7854</v>
      </c>
      <c r="J3248" t="s">
        <v>73</v>
      </c>
      <c r="K3248" t="s">
        <v>7855</v>
      </c>
      <c r="L3248" t="s">
        <v>277</v>
      </c>
      <c r="M3248" t="s">
        <v>278</v>
      </c>
      <c r="N3248" t="s">
        <v>85</v>
      </c>
      <c r="O3248" t="s">
        <v>85</v>
      </c>
      <c r="P3248">
        <v>8498.8796999999995</v>
      </c>
      <c r="Q3248" t="s">
        <v>7856</v>
      </c>
      <c r="R3248" t="s">
        <v>75</v>
      </c>
      <c r="W3248" t="s">
        <v>10729</v>
      </c>
      <c r="X3248" t="s">
        <v>85</v>
      </c>
    </row>
    <row r="3249" spans="1:24">
      <c r="A3249" t="s">
        <v>3</v>
      </c>
      <c r="B3249" t="s">
        <v>114</v>
      </c>
      <c r="C3249" t="s">
        <v>116</v>
      </c>
      <c r="D3249" t="s">
        <v>117</v>
      </c>
      <c r="E3249" t="s">
        <v>4382</v>
      </c>
      <c r="F3249" s="54">
        <v>41638</v>
      </c>
      <c r="G3249" t="s">
        <v>119</v>
      </c>
      <c r="H3249" t="s">
        <v>3868</v>
      </c>
      <c r="I3249" t="s">
        <v>7857</v>
      </c>
      <c r="J3249" t="s">
        <v>73</v>
      </c>
      <c r="K3249" t="s">
        <v>7858</v>
      </c>
      <c r="L3249" t="s">
        <v>7859</v>
      </c>
      <c r="M3249" t="s">
        <v>7860</v>
      </c>
      <c r="N3249" t="s">
        <v>85</v>
      </c>
      <c r="O3249" t="s">
        <v>199</v>
      </c>
      <c r="P3249">
        <v>337500</v>
      </c>
      <c r="Q3249" t="s">
        <v>7861</v>
      </c>
      <c r="R3249" t="s">
        <v>75</v>
      </c>
      <c r="W3249" t="s">
        <v>10731</v>
      </c>
      <c r="X3249" t="s">
        <v>10739</v>
      </c>
    </row>
    <row r="3250" spans="1:24">
      <c r="A3250" t="s">
        <v>9</v>
      </c>
      <c r="B3250" t="s">
        <v>10</v>
      </c>
      <c r="C3250" t="s">
        <v>1187</v>
      </c>
      <c r="D3250" t="s">
        <v>117</v>
      </c>
      <c r="E3250" t="s">
        <v>4382</v>
      </c>
      <c r="F3250" s="54">
        <v>41638</v>
      </c>
      <c r="G3250" t="s">
        <v>72</v>
      </c>
      <c r="I3250" t="s">
        <v>7838</v>
      </c>
      <c r="J3250" t="s">
        <v>132</v>
      </c>
      <c r="K3250" t="s">
        <v>7839</v>
      </c>
      <c r="L3250" t="s">
        <v>1189</v>
      </c>
      <c r="M3250" t="s">
        <v>1190</v>
      </c>
      <c r="N3250" t="s">
        <v>85</v>
      </c>
      <c r="O3250" t="s">
        <v>85</v>
      </c>
      <c r="P3250">
        <v>51853.03</v>
      </c>
      <c r="Q3250" t="s">
        <v>7840</v>
      </c>
      <c r="R3250" t="s">
        <v>75</v>
      </c>
      <c r="W3250" t="s">
        <v>10731</v>
      </c>
      <c r="X3250" t="s">
        <v>85</v>
      </c>
    </row>
    <row r="3251" spans="1:24">
      <c r="A3251" t="s">
        <v>9</v>
      </c>
      <c r="B3251" t="s">
        <v>10</v>
      </c>
      <c r="C3251" t="s">
        <v>1187</v>
      </c>
      <c r="D3251" t="s">
        <v>117</v>
      </c>
      <c r="E3251" t="s">
        <v>4382</v>
      </c>
      <c r="F3251" s="54">
        <v>41638</v>
      </c>
      <c r="G3251" t="s">
        <v>125</v>
      </c>
      <c r="I3251" t="s">
        <v>7838</v>
      </c>
      <c r="J3251" t="s">
        <v>132</v>
      </c>
      <c r="K3251" t="s">
        <v>7839</v>
      </c>
      <c r="L3251" t="s">
        <v>1189</v>
      </c>
      <c r="M3251" t="s">
        <v>1190</v>
      </c>
      <c r="N3251" t="s">
        <v>85</v>
      </c>
      <c r="O3251" t="s">
        <v>85</v>
      </c>
      <c r="P3251">
        <v>177461.59</v>
      </c>
      <c r="Q3251" t="s">
        <v>7840</v>
      </c>
      <c r="R3251" t="s">
        <v>75</v>
      </c>
      <c r="W3251" t="s">
        <v>10731</v>
      </c>
      <c r="X3251" t="s">
        <v>85</v>
      </c>
    </row>
    <row r="3252" spans="1:24">
      <c r="A3252" t="s">
        <v>3</v>
      </c>
      <c r="B3252" t="s">
        <v>8</v>
      </c>
      <c r="C3252" t="s">
        <v>392</v>
      </c>
      <c r="D3252" t="s">
        <v>117</v>
      </c>
      <c r="E3252" t="s">
        <v>4382</v>
      </c>
      <c r="F3252" s="54">
        <v>41636</v>
      </c>
      <c r="G3252" t="s">
        <v>72</v>
      </c>
      <c r="I3252" t="s">
        <v>7862</v>
      </c>
      <c r="J3252" t="s">
        <v>73</v>
      </c>
      <c r="K3252" t="s">
        <v>7863</v>
      </c>
      <c r="L3252" t="s">
        <v>238</v>
      </c>
      <c r="M3252" t="s">
        <v>76</v>
      </c>
      <c r="N3252" t="s">
        <v>85</v>
      </c>
      <c r="O3252" t="s">
        <v>85</v>
      </c>
      <c r="P3252">
        <v>35079.480000000003</v>
      </c>
      <c r="Q3252" t="s">
        <v>7864</v>
      </c>
      <c r="R3252" t="s">
        <v>75</v>
      </c>
      <c r="W3252" t="s">
        <v>10729</v>
      </c>
      <c r="X3252" t="s">
        <v>10737</v>
      </c>
    </row>
    <row r="3253" spans="1:24">
      <c r="A3253" t="s">
        <v>3</v>
      </c>
      <c r="B3253" t="s">
        <v>115</v>
      </c>
      <c r="C3253" t="s">
        <v>619</v>
      </c>
      <c r="D3253" t="s">
        <v>117</v>
      </c>
      <c r="E3253" t="s">
        <v>4382</v>
      </c>
      <c r="F3253" s="54">
        <v>41637</v>
      </c>
      <c r="G3253" t="s">
        <v>119</v>
      </c>
      <c r="I3253" t="s">
        <v>7865</v>
      </c>
      <c r="J3253" t="s">
        <v>73</v>
      </c>
      <c r="K3253" t="s">
        <v>7866</v>
      </c>
      <c r="L3253" t="s">
        <v>3406</v>
      </c>
      <c r="M3253" t="s">
        <v>3407</v>
      </c>
      <c r="N3253" t="s">
        <v>85</v>
      </c>
      <c r="O3253" t="s">
        <v>85</v>
      </c>
      <c r="P3253">
        <v>18195</v>
      </c>
      <c r="Q3253" t="s">
        <v>7867</v>
      </c>
      <c r="R3253" t="s">
        <v>75</v>
      </c>
      <c r="W3253" t="s">
        <v>10729</v>
      </c>
      <c r="X3253" t="s">
        <v>85</v>
      </c>
    </row>
    <row r="3254" spans="1:24">
      <c r="A3254" t="s">
        <v>3</v>
      </c>
      <c r="B3254" t="s">
        <v>115</v>
      </c>
      <c r="C3254" t="s">
        <v>619</v>
      </c>
      <c r="D3254" t="s">
        <v>117</v>
      </c>
      <c r="E3254" t="s">
        <v>4382</v>
      </c>
      <c r="F3254" s="54">
        <v>41637</v>
      </c>
      <c r="G3254" t="s">
        <v>72</v>
      </c>
      <c r="I3254" t="s">
        <v>7868</v>
      </c>
      <c r="J3254" t="s">
        <v>73</v>
      </c>
      <c r="K3254" t="s">
        <v>7869</v>
      </c>
      <c r="L3254" t="s">
        <v>1253</v>
      </c>
      <c r="M3254" t="s">
        <v>1254</v>
      </c>
      <c r="N3254" t="s">
        <v>85</v>
      </c>
      <c r="O3254" t="s">
        <v>85</v>
      </c>
      <c r="P3254">
        <v>16295.85</v>
      </c>
      <c r="Q3254" t="s">
        <v>7870</v>
      </c>
      <c r="R3254" t="s">
        <v>75</v>
      </c>
      <c r="W3254" t="s">
        <v>10729</v>
      </c>
      <c r="X3254" t="s">
        <v>85</v>
      </c>
    </row>
    <row r="3255" spans="1:24">
      <c r="A3255" t="s">
        <v>3</v>
      </c>
      <c r="B3255" t="s">
        <v>115</v>
      </c>
      <c r="C3255" t="s">
        <v>619</v>
      </c>
      <c r="D3255" t="s">
        <v>117</v>
      </c>
      <c r="E3255" t="s">
        <v>4382</v>
      </c>
      <c r="F3255" s="54">
        <v>41637</v>
      </c>
      <c r="G3255" t="s">
        <v>119</v>
      </c>
      <c r="I3255" t="s">
        <v>7871</v>
      </c>
      <c r="J3255" t="s">
        <v>73</v>
      </c>
      <c r="K3255" t="s">
        <v>7872</v>
      </c>
      <c r="L3255" t="s">
        <v>6511</v>
      </c>
      <c r="M3255" t="s">
        <v>6512</v>
      </c>
      <c r="N3255" t="s">
        <v>85</v>
      </c>
      <c r="O3255" t="s">
        <v>85</v>
      </c>
      <c r="P3255">
        <v>20160</v>
      </c>
      <c r="Q3255" t="s">
        <v>7873</v>
      </c>
      <c r="R3255" t="s">
        <v>75</v>
      </c>
      <c r="W3255" t="s">
        <v>10729</v>
      </c>
      <c r="X3255" t="s">
        <v>85</v>
      </c>
    </row>
    <row r="3256" spans="1:24">
      <c r="A3256" t="s">
        <v>9</v>
      </c>
      <c r="B3256" t="s">
        <v>14</v>
      </c>
      <c r="C3256" t="s">
        <v>14</v>
      </c>
      <c r="D3256" t="s">
        <v>117</v>
      </c>
      <c r="E3256" t="s">
        <v>4382</v>
      </c>
      <c r="F3256" s="54">
        <v>41636</v>
      </c>
      <c r="G3256" t="s">
        <v>72</v>
      </c>
      <c r="I3256" t="s">
        <v>7874</v>
      </c>
      <c r="J3256" t="s">
        <v>132</v>
      </c>
      <c r="K3256" t="s">
        <v>7875</v>
      </c>
      <c r="L3256" t="s">
        <v>238</v>
      </c>
      <c r="M3256" t="s">
        <v>76</v>
      </c>
      <c r="N3256" t="s">
        <v>85</v>
      </c>
      <c r="O3256" t="s">
        <v>85</v>
      </c>
      <c r="P3256">
        <v>5000</v>
      </c>
      <c r="Q3256" t="s">
        <v>2969</v>
      </c>
      <c r="R3256" t="s">
        <v>75</v>
      </c>
      <c r="W3256" t="s">
        <v>10729</v>
      </c>
      <c r="X3256" t="s">
        <v>10737</v>
      </c>
    </row>
    <row r="3257" spans="1:24">
      <c r="A3257" t="s">
        <v>9</v>
      </c>
      <c r="B3257" t="s">
        <v>14</v>
      </c>
      <c r="C3257" t="s">
        <v>14</v>
      </c>
      <c r="D3257" t="s">
        <v>117</v>
      </c>
      <c r="E3257" t="s">
        <v>4382</v>
      </c>
      <c r="F3257" s="54">
        <v>41636</v>
      </c>
      <c r="G3257" t="s">
        <v>72</v>
      </c>
      <c r="I3257" t="s">
        <v>7876</v>
      </c>
      <c r="J3257" t="s">
        <v>132</v>
      </c>
      <c r="K3257" t="s">
        <v>7877</v>
      </c>
      <c r="L3257" t="s">
        <v>238</v>
      </c>
      <c r="M3257" t="s">
        <v>76</v>
      </c>
      <c r="N3257" t="s">
        <v>85</v>
      </c>
      <c r="O3257" t="s">
        <v>85</v>
      </c>
      <c r="P3257">
        <v>5000</v>
      </c>
      <c r="Q3257" t="s">
        <v>2969</v>
      </c>
      <c r="R3257" t="s">
        <v>75</v>
      </c>
      <c r="W3257" t="s">
        <v>10729</v>
      </c>
      <c r="X3257" t="s">
        <v>10737</v>
      </c>
    </row>
    <row r="3258" spans="1:24">
      <c r="A3258" t="s">
        <v>9</v>
      </c>
      <c r="B3258" t="s">
        <v>14</v>
      </c>
      <c r="C3258" t="s">
        <v>14</v>
      </c>
      <c r="D3258" t="s">
        <v>117</v>
      </c>
      <c r="E3258" t="s">
        <v>4382</v>
      </c>
      <c r="F3258" s="54">
        <v>41636</v>
      </c>
      <c r="G3258" t="s">
        <v>72</v>
      </c>
      <c r="I3258" t="s">
        <v>7878</v>
      </c>
      <c r="J3258" t="s">
        <v>132</v>
      </c>
      <c r="K3258" t="s">
        <v>7879</v>
      </c>
      <c r="L3258" t="s">
        <v>7880</v>
      </c>
      <c r="M3258" t="s">
        <v>7881</v>
      </c>
      <c r="N3258" t="s">
        <v>85</v>
      </c>
      <c r="O3258" t="s">
        <v>85</v>
      </c>
      <c r="P3258">
        <v>10000</v>
      </c>
      <c r="Q3258" t="s">
        <v>5594</v>
      </c>
      <c r="R3258" t="s">
        <v>75</v>
      </c>
      <c r="W3258" t="s">
        <v>10729</v>
      </c>
      <c r="X3258" t="s">
        <v>85</v>
      </c>
    </row>
    <row r="3259" spans="1:24">
      <c r="A3259" t="s">
        <v>9</v>
      </c>
      <c r="B3259" t="s">
        <v>14</v>
      </c>
      <c r="C3259" t="s">
        <v>14</v>
      </c>
      <c r="D3259" t="s">
        <v>117</v>
      </c>
      <c r="E3259" t="s">
        <v>4382</v>
      </c>
      <c r="F3259" s="54">
        <v>41636</v>
      </c>
      <c r="G3259" t="s">
        <v>119</v>
      </c>
      <c r="I3259" t="s">
        <v>7882</v>
      </c>
      <c r="J3259" t="s">
        <v>132</v>
      </c>
      <c r="K3259" t="s">
        <v>7883</v>
      </c>
      <c r="L3259" t="s">
        <v>7884</v>
      </c>
      <c r="M3259" t="s">
        <v>7885</v>
      </c>
      <c r="N3259" t="s">
        <v>85</v>
      </c>
      <c r="O3259" t="s">
        <v>85</v>
      </c>
      <c r="P3259">
        <v>65000</v>
      </c>
      <c r="Q3259" t="s">
        <v>7886</v>
      </c>
      <c r="R3259" t="s">
        <v>75</v>
      </c>
      <c r="S3259" t="s">
        <v>170</v>
      </c>
      <c r="T3259" t="s">
        <v>171</v>
      </c>
      <c r="U3259" t="s">
        <v>157</v>
      </c>
      <c r="V3259" t="s">
        <v>157</v>
      </c>
      <c r="W3259" t="s">
        <v>10729</v>
      </c>
      <c r="X3259" t="s">
        <v>85</v>
      </c>
    </row>
    <row r="3260" spans="1:24">
      <c r="A3260" t="s">
        <v>3</v>
      </c>
      <c r="B3260" t="s">
        <v>115</v>
      </c>
      <c r="C3260" t="s">
        <v>1150</v>
      </c>
      <c r="D3260" t="s">
        <v>117</v>
      </c>
      <c r="E3260" t="s">
        <v>4382</v>
      </c>
      <c r="F3260" s="54">
        <v>41639</v>
      </c>
      <c r="G3260" t="s">
        <v>5650</v>
      </c>
      <c r="I3260" t="s">
        <v>7887</v>
      </c>
      <c r="J3260" t="s">
        <v>73</v>
      </c>
      <c r="K3260" t="s">
        <v>7888</v>
      </c>
      <c r="L3260" t="s">
        <v>7889</v>
      </c>
      <c r="M3260" t="s">
        <v>7890</v>
      </c>
      <c r="N3260" t="s">
        <v>85</v>
      </c>
      <c r="O3260" t="s">
        <v>199</v>
      </c>
      <c r="P3260">
        <v>5707.2</v>
      </c>
      <c r="Q3260" t="s">
        <v>7891</v>
      </c>
      <c r="R3260" t="s">
        <v>75</v>
      </c>
      <c r="W3260" t="s">
        <v>10731</v>
      </c>
      <c r="X3260" t="s">
        <v>10739</v>
      </c>
    </row>
    <row r="3261" spans="1:24">
      <c r="A3261" t="s">
        <v>3</v>
      </c>
      <c r="B3261" t="s">
        <v>115</v>
      </c>
      <c r="C3261" t="s">
        <v>1150</v>
      </c>
      <c r="D3261" t="s">
        <v>117</v>
      </c>
      <c r="E3261" t="s">
        <v>4382</v>
      </c>
      <c r="F3261" s="54">
        <v>41639</v>
      </c>
      <c r="G3261" t="s">
        <v>72</v>
      </c>
      <c r="I3261" t="s">
        <v>7887</v>
      </c>
      <c r="J3261" t="s">
        <v>73</v>
      </c>
      <c r="K3261" t="s">
        <v>7888</v>
      </c>
      <c r="L3261" t="s">
        <v>7889</v>
      </c>
      <c r="M3261" t="s">
        <v>7890</v>
      </c>
      <c r="N3261" t="s">
        <v>85</v>
      </c>
      <c r="O3261" t="s">
        <v>199</v>
      </c>
      <c r="P3261">
        <v>381700.41</v>
      </c>
      <c r="Q3261" t="s">
        <v>7891</v>
      </c>
      <c r="R3261" t="s">
        <v>75</v>
      </c>
      <c r="W3261" t="s">
        <v>10731</v>
      </c>
      <c r="X3261" t="s">
        <v>10739</v>
      </c>
    </row>
    <row r="3262" spans="1:24">
      <c r="A3262" t="s">
        <v>3</v>
      </c>
      <c r="B3262" t="s">
        <v>115</v>
      </c>
      <c r="C3262" t="s">
        <v>1150</v>
      </c>
      <c r="D3262" t="s">
        <v>117</v>
      </c>
      <c r="E3262" t="s">
        <v>4382</v>
      </c>
      <c r="F3262" s="54">
        <v>41639</v>
      </c>
      <c r="G3262" t="s">
        <v>290</v>
      </c>
      <c r="I3262" t="s">
        <v>7887</v>
      </c>
      <c r="J3262" t="s">
        <v>73</v>
      </c>
      <c r="K3262" t="s">
        <v>7888</v>
      </c>
      <c r="L3262" t="s">
        <v>7889</v>
      </c>
      <c r="M3262" t="s">
        <v>7890</v>
      </c>
      <c r="N3262" t="s">
        <v>85</v>
      </c>
      <c r="O3262" t="s">
        <v>199</v>
      </c>
      <c r="P3262">
        <v>387847.2</v>
      </c>
      <c r="Q3262" t="s">
        <v>7891</v>
      </c>
      <c r="R3262" t="s">
        <v>75</v>
      </c>
      <c r="W3262" t="s">
        <v>10731</v>
      </c>
      <c r="X3262" t="s">
        <v>10739</v>
      </c>
    </row>
    <row r="3263" spans="1:24">
      <c r="A3263" t="s">
        <v>3</v>
      </c>
      <c r="B3263" t="s">
        <v>115</v>
      </c>
      <c r="C3263" t="s">
        <v>1150</v>
      </c>
      <c r="D3263" t="s">
        <v>117</v>
      </c>
      <c r="E3263" t="s">
        <v>4382</v>
      </c>
      <c r="F3263" s="54">
        <v>41639</v>
      </c>
      <c r="G3263" t="s">
        <v>119</v>
      </c>
      <c r="I3263" t="s">
        <v>7887</v>
      </c>
      <c r="J3263" t="s">
        <v>73</v>
      </c>
      <c r="K3263" t="s">
        <v>7888</v>
      </c>
      <c r="L3263" t="s">
        <v>7889</v>
      </c>
      <c r="M3263" t="s">
        <v>7890</v>
      </c>
      <c r="N3263" t="s">
        <v>85</v>
      </c>
      <c r="O3263" t="s">
        <v>199</v>
      </c>
      <c r="P3263">
        <v>48828.34</v>
      </c>
      <c r="Q3263" t="s">
        <v>7891</v>
      </c>
      <c r="R3263" t="s">
        <v>75</v>
      </c>
      <c r="W3263" t="s">
        <v>10731</v>
      </c>
      <c r="X3263" t="s">
        <v>10739</v>
      </c>
    </row>
    <row r="3264" spans="1:24">
      <c r="A3264" t="s">
        <v>3</v>
      </c>
      <c r="B3264" t="s">
        <v>115</v>
      </c>
      <c r="C3264" t="s">
        <v>1150</v>
      </c>
      <c r="D3264" t="s">
        <v>117</v>
      </c>
      <c r="E3264" t="s">
        <v>4382</v>
      </c>
      <c r="F3264" s="54">
        <v>41639</v>
      </c>
      <c r="G3264" t="s">
        <v>125</v>
      </c>
      <c r="I3264" t="s">
        <v>7887</v>
      </c>
      <c r="J3264" t="s">
        <v>73</v>
      </c>
      <c r="K3264" t="s">
        <v>7888</v>
      </c>
      <c r="L3264" t="s">
        <v>7889</v>
      </c>
      <c r="M3264" t="s">
        <v>7890</v>
      </c>
      <c r="N3264" t="s">
        <v>85</v>
      </c>
      <c r="O3264" t="s">
        <v>199</v>
      </c>
      <c r="P3264">
        <v>185937.9</v>
      </c>
      <c r="Q3264" t="s">
        <v>7891</v>
      </c>
      <c r="R3264" t="s">
        <v>75</v>
      </c>
      <c r="W3264" t="s">
        <v>10731</v>
      </c>
      <c r="X3264" t="s">
        <v>10739</v>
      </c>
    </row>
    <row r="3265" spans="1:24">
      <c r="A3265" t="s">
        <v>9</v>
      </c>
      <c r="B3265" t="s">
        <v>14</v>
      </c>
      <c r="C3265" t="s">
        <v>14</v>
      </c>
      <c r="D3265" t="s">
        <v>117</v>
      </c>
      <c r="E3265" t="s">
        <v>4382</v>
      </c>
      <c r="F3265" s="54">
        <v>41639</v>
      </c>
      <c r="G3265" t="s">
        <v>72</v>
      </c>
      <c r="H3265" t="s">
        <v>1735</v>
      </c>
      <c r="I3265" t="s">
        <v>7892</v>
      </c>
      <c r="J3265" t="s">
        <v>132</v>
      </c>
      <c r="K3265" t="s">
        <v>7893</v>
      </c>
      <c r="L3265" t="s">
        <v>7894</v>
      </c>
      <c r="M3265" t="s">
        <v>7895</v>
      </c>
      <c r="N3265" t="s">
        <v>85</v>
      </c>
      <c r="O3265" t="s">
        <v>199</v>
      </c>
      <c r="P3265">
        <v>1680887.95</v>
      </c>
      <c r="Q3265" t="s">
        <v>7896</v>
      </c>
      <c r="R3265" t="s">
        <v>75</v>
      </c>
      <c r="S3265" t="s">
        <v>155</v>
      </c>
      <c r="T3265" t="s">
        <v>286</v>
      </c>
      <c r="U3265" t="s">
        <v>450</v>
      </c>
      <c r="V3265" t="s">
        <v>1857</v>
      </c>
      <c r="W3265" t="s">
        <v>10731</v>
      </c>
      <c r="X3265" t="s">
        <v>10739</v>
      </c>
    </row>
    <row r="3266" spans="1:24">
      <c r="A3266" t="s">
        <v>9</v>
      </c>
      <c r="B3266" t="s">
        <v>14</v>
      </c>
      <c r="C3266" t="s">
        <v>14</v>
      </c>
      <c r="D3266" t="s">
        <v>117</v>
      </c>
      <c r="E3266" t="s">
        <v>4382</v>
      </c>
      <c r="F3266" s="54">
        <v>41639</v>
      </c>
      <c r="G3266" t="s">
        <v>72</v>
      </c>
      <c r="I3266" t="s">
        <v>7897</v>
      </c>
      <c r="J3266" t="s">
        <v>132</v>
      </c>
      <c r="K3266" t="s">
        <v>7898</v>
      </c>
      <c r="L3266" t="s">
        <v>7899</v>
      </c>
      <c r="M3266" t="s">
        <v>7900</v>
      </c>
      <c r="N3266" t="s">
        <v>85</v>
      </c>
      <c r="O3266" t="s">
        <v>85</v>
      </c>
      <c r="P3266">
        <v>43668</v>
      </c>
      <c r="Q3266" t="s">
        <v>7901</v>
      </c>
      <c r="R3266" t="s">
        <v>75</v>
      </c>
      <c r="S3266" t="s">
        <v>215</v>
      </c>
      <c r="T3266" t="s">
        <v>320</v>
      </c>
      <c r="U3266" t="s">
        <v>157</v>
      </c>
      <c r="V3266" t="s">
        <v>157</v>
      </c>
      <c r="W3266" t="s">
        <v>10729</v>
      </c>
      <c r="X3266" t="s">
        <v>85</v>
      </c>
    </row>
    <row r="3267" spans="1:24">
      <c r="A3267" t="s">
        <v>5</v>
      </c>
      <c r="B3267" t="s">
        <v>11</v>
      </c>
      <c r="C3267" t="s">
        <v>1689</v>
      </c>
      <c r="D3267" t="s">
        <v>117</v>
      </c>
      <c r="E3267" t="s">
        <v>4382</v>
      </c>
      <c r="F3267" s="54">
        <v>41639</v>
      </c>
      <c r="G3267" t="s">
        <v>119</v>
      </c>
      <c r="I3267" t="s">
        <v>7902</v>
      </c>
      <c r="J3267" t="s">
        <v>74</v>
      </c>
      <c r="K3267" t="s">
        <v>7903</v>
      </c>
      <c r="L3267" t="s">
        <v>238</v>
      </c>
      <c r="M3267" t="s">
        <v>76</v>
      </c>
      <c r="N3267" t="s">
        <v>85</v>
      </c>
      <c r="O3267" t="s">
        <v>85</v>
      </c>
      <c r="P3267">
        <v>-55849.960200000001</v>
      </c>
      <c r="Q3267" t="s">
        <v>7904</v>
      </c>
      <c r="R3267" t="s">
        <v>75</v>
      </c>
      <c r="W3267" t="s">
        <v>10729</v>
      </c>
      <c r="X3267" t="s">
        <v>10737</v>
      </c>
    </row>
    <row r="3268" spans="1:24">
      <c r="A3268" t="s">
        <v>5</v>
      </c>
      <c r="B3268" t="s">
        <v>11</v>
      </c>
      <c r="C3268" t="s">
        <v>1689</v>
      </c>
      <c r="D3268" t="s">
        <v>117</v>
      </c>
      <c r="E3268" t="s">
        <v>4382</v>
      </c>
      <c r="F3268" s="54">
        <v>41639</v>
      </c>
      <c r="G3268" t="s">
        <v>119</v>
      </c>
      <c r="I3268" t="s">
        <v>7905</v>
      </c>
      <c r="J3268" t="s">
        <v>74</v>
      </c>
      <c r="K3268" t="s">
        <v>7903</v>
      </c>
      <c r="L3268" t="s">
        <v>238</v>
      </c>
      <c r="M3268" t="s">
        <v>76</v>
      </c>
      <c r="N3268" t="s">
        <v>85</v>
      </c>
      <c r="O3268" t="s">
        <v>85</v>
      </c>
      <c r="P3268">
        <v>55849.960200000001</v>
      </c>
      <c r="Q3268" t="s">
        <v>7904</v>
      </c>
      <c r="R3268" t="s">
        <v>75</v>
      </c>
      <c r="W3268" t="s">
        <v>10729</v>
      </c>
      <c r="X3268" t="s">
        <v>10737</v>
      </c>
    </row>
    <row r="3269" spans="1:24">
      <c r="A3269" t="s">
        <v>3</v>
      </c>
      <c r="B3269" t="s">
        <v>113</v>
      </c>
      <c r="C3269" t="s">
        <v>4640</v>
      </c>
      <c r="D3269" t="s">
        <v>117</v>
      </c>
      <c r="E3269" t="s">
        <v>4382</v>
      </c>
      <c r="F3269" s="54">
        <v>41639</v>
      </c>
      <c r="G3269" t="s">
        <v>72</v>
      </c>
      <c r="I3269" t="s">
        <v>7906</v>
      </c>
      <c r="J3269" t="s">
        <v>73</v>
      </c>
      <c r="K3269" t="s">
        <v>7907</v>
      </c>
      <c r="L3269" t="s">
        <v>4643</v>
      </c>
      <c r="M3269" t="s">
        <v>4644</v>
      </c>
      <c r="N3269" t="s">
        <v>85</v>
      </c>
      <c r="O3269" t="s">
        <v>85</v>
      </c>
      <c r="P3269">
        <v>7382.76</v>
      </c>
      <c r="Q3269" t="s">
        <v>7908</v>
      </c>
      <c r="R3269" t="s">
        <v>75</v>
      </c>
      <c r="W3269" t="s">
        <v>10729</v>
      </c>
      <c r="X3269" t="s">
        <v>85</v>
      </c>
    </row>
    <row r="3270" spans="1:24">
      <c r="A3270" t="s">
        <v>3</v>
      </c>
      <c r="B3270" t="s">
        <v>115</v>
      </c>
      <c r="C3270" t="s">
        <v>2736</v>
      </c>
      <c r="D3270" t="s">
        <v>117</v>
      </c>
      <c r="E3270" t="s">
        <v>4382</v>
      </c>
      <c r="F3270" s="54">
        <v>41639</v>
      </c>
      <c r="G3270" t="s">
        <v>119</v>
      </c>
      <c r="I3270" t="s">
        <v>7909</v>
      </c>
      <c r="J3270" t="s">
        <v>73</v>
      </c>
      <c r="K3270" t="s">
        <v>7910</v>
      </c>
      <c r="L3270" t="s">
        <v>7911</v>
      </c>
      <c r="M3270" t="s">
        <v>7912</v>
      </c>
      <c r="N3270" t="s">
        <v>85</v>
      </c>
      <c r="O3270" t="s">
        <v>85</v>
      </c>
      <c r="P3270">
        <v>22999.795999999998</v>
      </c>
      <c r="Q3270" t="s">
        <v>7913</v>
      </c>
      <c r="R3270" t="s">
        <v>75</v>
      </c>
      <c r="W3270" t="s">
        <v>10729</v>
      </c>
      <c r="X3270" t="s">
        <v>85</v>
      </c>
    </row>
    <row r="3271" spans="1:24">
      <c r="A3271" t="s">
        <v>3</v>
      </c>
      <c r="B3271" t="s">
        <v>113</v>
      </c>
      <c r="C3271" t="s">
        <v>3158</v>
      </c>
      <c r="D3271" t="s">
        <v>117</v>
      </c>
      <c r="E3271" t="s">
        <v>4382</v>
      </c>
      <c r="F3271" s="54">
        <v>41639</v>
      </c>
      <c r="G3271" t="s">
        <v>290</v>
      </c>
      <c r="I3271" t="s">
        <v>7914</v>
      </c>
      <c r="J3271" t="s">
        <v>73</v>
      </c>
      <c r="K3271" t="s">
        <v>7915</v>
      </c>
      <c r="L3271" t="s">
        <v>7916</v>
      </c>
      <c r="M3271" t="s">
        <v>7917</v>
      </c>
      <c r="N3271" t="s">
        <v>85</v>
      </c>
      <c r="O3271" t="s">
        <v>85</v>
      </c>
      <c r="P3271">
        <v>45393.65</v>
      </c>
      <c r="Q3271" t="s">
        <v>7918</v>
      </c>
      <c r="R3271" t="s">
        <v>75</v>
      </c>
      <c r="W3271" t="s">
        <v>10731</v>
      </c>
      <c r="X3271" t="s">
        <v>85</v>
      </c>
    </row>
    <row r="3272" spans="1:24">
      <c r="A3272" t="s">
        <v>3</v>
      </c>
      <c r="B3272" t="s">
        <v>113</v>
      </c>
      <c r="C3272" t="s">
        <v>3158</v>
      </c>
      <c r="D3272" t="s">
        <v>117</v>
      </c>
      <c r="E3272" t="s">
        <v>4382</v>
      </c>
      <c r="F3272" s="54">
        <v>41639</v>
      </c>
      <c r="G3272" t="s">
        <v>72</v>
      </c>
      <c r="I3272" t="s">
        <v>7914</v>
      </c>
      <c r="J3272" t="s">
        <v>73</v>
      </c>
      <c r="K3272" t="s">
        <v>7915</v>
      </c>
      <c r="L3272" t="s">
        <v>7916</v>
      </c>
      <c r="M3272" t="s">
        <v>7917</v>
      </c>
      <c r="N3272" t="s">
        <v>85</v>
      </c>
      <c r="O3272" t="s">
        <v>85</v>
      </c>
      <c r="P3272">
        <v>389662.38</v>
      </c>
      <c r="Q3272" t="s">
        <v>7918</v>
      </c>
      <c r="R3272" t="s">
        <v>75</v>
      </c>
      <c r="W3272" t="s">
        <v>10731</v>
      </c>
      <c r="X3272" t="s">
        <v>85</v>
      </c>
    </row>
    <row r="3273" spans="1:24">
      <c r="A3273" t="s">
        <v>5</v>
      </c>
      <c r="B3273" t="s">
        <v>11</v>
      </c>
      <c r="C3273" t="s">
        <v>1689</v>
      </c>
      <c r="D3273" t="s">
        <v>117</v>
      </c>
      <c r="E3273" t="s">
        <v>4382</v>
      </c>
      <c r="F3273" s="54">
        <v>41639</v>
      </c>
      <c r="G3273" t="s">
        <v>290</v>
      </c>
      <c r="I3273" t="s">
        <v>7919</v>
      </c>
      <c r="J3273" t="s">
        <v>74</v>
      </c>
      <c r="K3273" t="s">
        <v>7920</v>
      </c>
      <c r="L3273" t="s">
        <v>2194</v>
      </c>
      <c r="M3273" t="s">
        <v>2195</v>
      </c>
      <c r="N3273" t="s">
        <v>85</v>
      </c>
      <c r="O3273" t="s">
        <v>85</v>
      </c>
      <c r="P3273">
        <v>19678.430400000001</v>
      </c>
      <c r="Q3273" t="s">
        <v>7921</v>
      </c>
      <c r="R3273" t="s">
        <v>75</v>
      </c>
      <c r="W3273" t="s">
        <v>10729</v>
      </c>
      <c r="X3273" t="s">
        <v>85</v>
      </c>
    </row>
    <row r="3274" spans="1:24">
      <c r="A3274" t="s">
        <v>3</v>
      </c>
      <c r="B3274" t="s">
        <v>115</v>
      </c>
      <c r="C3274" t="s">
        <v>734</v>
      </c>
      <c r="D3274" t="s">
        <v>117</v>
      </c>
      <c r="E3274" t="s">
        <v>4382</v>
      </c>
      <c r="F3274" s="54">
        <v>41639</v>
      </c>
      <c r="G3274" t="s">
        <v>72</v>
      </c>
      <c r="H3274" t="s">
        <v>3889</v>
      </c>
      <c r="I3274" t="s">
        <v>7922</v>
      </c>
      <c r="J3274" t="s">
        <v>73</v>
      </c>
      <c r="K3274" t="s">
        <v>7923</v>
      </c>
      <c r="L3274" t="s">
        <v>3892</v>
      </c>
      <c r="M3274" t="s">
        <v>3893</v>
      </c>
      <c r="N3274" t="s">
        <v>85</v>
      </c>
      <c r="O3274" t="s">
        <v>85</v>
      </c>
      <c r="P3274">
        <v>74338.7166</v>
      </c>
      <c r="Q3274" t="s">
        <v>7924</v>
      </c>
      <c r="R3274" t="s">
        <v>75</v>
      </c>
      <c r="W3274" t="s">
        <v>10729</v>
      </c>
      <c r="X3274" t="s">
        <v>85</v>
      </c>
    </row>
    <row r="3275" spans="1:24">
      <c r="A3275" t="s">
        <v>9</v>
      </c>
      <c r="B3275" t="s">
        <v>14</v>
      </c>
      <c r="C3275" t="s">
        <v>14</v>
      </c>
      <c r="D3275" t="s">
        <v>117</v>
      </c>
      <c r="E3275" t="s">
        <v>4382</v>
      </c>
      <c r="F3275" s="54">
        <v>41639</v>
      </c>
      <c r="G3275" t="s">
        <v>119</v>
      </c>
      <c r="I3275" t="s">
        <v>7925</v>
      </c>
      <c r="J3275" t="s">
        <v>132</v>
      </c>
      <c r="K3275" t="s">
        <v>7926</v>
      </c>
      <c r="L3275" t="s">
        <v>7927</v>
      </c>
      <c r="M3275" t="s">
        <v>7928</v>
      </c>
      <c r="N3275" t="s">
        <v>85</v>
      </c>
      <c r="O3275" t="s">
        <v>85</v>
      </c>
      <c r="P3275">
        <v>2565</v>
      </c>
      <c r="Q3275" t="s">
        <v>7929</v>
      </c>
      <c r="R3275" t="s">
        <v>75</v>
      </c>
      <c r="S3275" t="s">
        <v>155</v>
      </c>
      <c r="T3275" t="s">
        <v>449</v>
      </c>
      <c r="U3275" t="s">
        <v>157</v>
      </c>
      <c r="V3275" t="s">
        <v>157</v>
      </c>
      <c r="W3275" t="s">
        <v>10729</v>
      </c>
      <c r="X3275" t="s">
        <v>85</v>
      </c>
    </row>
    <row r="3276" spans="1:24">
      <c r="A3276" t="s">
        <v>9</v>
      </c>
      <c r="B3276" t="s">
        <v>14</v>
      </c>
      <c r="C3276" t="s">
        <v>14</v>
      </c>
      <c r="D3276" t="s">
        <v>117</v>
      </c>
      <c r="E3276" t="s">
        <v>4382</v>
      </c>
      <c r="F3276" s="54">
        <v>41639</v>
      </c>
      <c r="G3276" t="s">
        <v>290</v>
      </c>
      <c r="I3276" t="s">
        <v>7930</v>
      </c>
      <c r="J3276" t="s">
        <v>132</v>
      </c>
      <c r="K3276" t="s">
        <v>7931</v>
      </c>
      <c r="L3276" t="s">
        <v>1846</v>
      </c>
      <c r="M3276" t="s">
        <v>1847</v>
      </c>
      <c r="N3276" t="s">
        <v>85</v>
      </c>
      <c r="O3276" t="s">
        <v>199</v>
      </c>
      <c r="P3276">
        <v>54469.5</v>
      </c>
      <c r="Q3276" t="s">
        <v>7932</v>
      </c>
      <c r="R3276" t="s">
        <v>75</v>
      </c>
      <c r="S3276" t="s">
        <v>155</v>
      </c>
      <c r="T3276" t="s">
        <v>201</v>
      </c>
      <c r="U3276" t="s">
        <v>202</v>
      </c>
      <c r="V3276" t="s">
        <v>202</v>
      </c>
      <c r="W3276" t="s">
        <v>10729</v>
      </c>
      <c r="X3276" t="s">
        <v>10739</v>
      </c>
    </row>
    <row r="3277" spans="1:24">
      <c r="A3277" t="s">
        <v>9</v>
      </c>
      <c r="B3277" t="s">
        <v>14</v>
      </c>
      <c r="C3277" t="s">
        <v>14</v>
      </c>
      <c r="D3277" t="s">
        <v>117</v>
      </c>
      <c r="E3277" t="s">
        <v>4382</v>
      </c>
      <c r="F3277" s="54">
        <v>41639</v>
      </c>
      <c r="G3277" t="s">
        <v>290</v>
      </c>
      <c r="H3277" t="s">
        <v>1735</v>
      </c>
      <c r="I3277" t="s">
        <v>7892</v>
      </c>
      <c r="J3277" t="s">
        <v>132</v>
      </c>
      <c r="K3277" t="s">
        <v>7893</v>
      </c>
      <c r="L3277" t="s">
        <v>7894</v>
      </c>
      <c r="M3277" t="s">
        <v>7895</v>
      </c>
      <c r="N3277" t="s">
        <v>85</v>
      </c>
      <c r="O3277" t="s">
        <v>199</v>
      </c>
      <c r="P3277">
        <v>306600</v>
      </c>
      <c r="Q3277" t="s">
        <v>7896</v>
      </c>
      <c r="R3277" t="s">
        <v>75</v>
      </c>
      <c r="S3277" t="s">
        <v>155</v>
      </c>
      <c r="T3277" t="s">
        <v>286</v>
      </c>
      <c r="U3277" t="s">
        <v>450</v>
      </c>
      <c r="V3277" t="s">
        <v>1857</v>
      </c>
      <c r="W3277" t="s">
        <v>10731</v>
      </c>
      <c r="X3277" t="s">
        <v>10739</v>
      </c>
    </row>
    <row r="3278" spans="1:24">
      <c r="A3278" t="s">
        <v>9</v>
      </c>
      <c r="B3278" t="s">
        <v>14</v>
      </c>
      <c r="C3278" t="s">
        <v>14</v>
      </c>
      <c r="D3278" t="s">
        <v>117</v>
      </c>
      <c r="E3278" t="s">
        <v>4382</v>
      </c>
      <c r="F3278" s="54">
        <v>41639</v>
      </c>
      <c r="G3278" t="s">
        <v>290</v>
      </c>
      <c r="H3278" t="s">
        <v>1735</v>
      </c>
      <c r="I3278" t="s">
        <v>7933</v>
      </c>
      <c r="J3278" t="s">
        <v>132</v>
      </c>
      <c r="K3278" t="s">
        <v>7934</v>
      </c>
      <c r="L3278" t="s">
        <v>7894</v>
      </c>
      <c r="M3278" t="s">
        <v>7895</v>
      </c>
      <c r="N3278" t="s">
        <v>85</v>
      </c>
      <c r="O3278" t="s">
        <v>199</v>
      </c>
      <c r="P3278">
        <v>216000</v>
      </c>
      <c r="Q3278" t="s">
        <v>7935</v>
      </c>
      <c r="R3278" t="s">
        <v>75</v>
      </c>
      <c r="S3278" t="s">
        <v>155</v>
      </c>
      <c r="T3278" t="s">
        <v>286</v>
      </c>
      <c r="U3278" t="s">
        <v>450</v>
      </c>
      <c r="V3278" t="s">
        <v>1857</v>
      </c>
      <c r="W3278" t="s">
        <v>10730</v>
      </c>
      <c r="X3278" t="s">
        <v>10739</v>
      </c>
    </row>
    <row r="3279" spans="1:24">
      <c r="A3279" t="s">
        <v>9</v>
      </c>
      <c r="B3279" t="s">
        <v>14</v>
      </c>
      <c r="C3279" t="s">
        <v>14</v>
      </c>
      <c r="D3279" t="s">
        <v>117</v>
      </c>
      <c r="E3279" t="s">
        <v>4382</v>
      </c>
      <c r="F3279" s="54">
        <v>41639</v>
      </c>
      <c r="G3279" t="s">
        <v>119</v>
      </c>
      <c r="I3279" t="s">
        <v>7936</v>
      </c>
      <c r="J3279" t="s">
        <v>132</v>
      </c>
      <c r="K3279" t="s">
        <v>7937</v>
      </c>
      <c r="L3279" t="s">
        <v>7938</v>
      </c>
      <c r="M3279" t="s">
        <v>7939</v>
      </c>
      <c r="N3279" t="s">
        <v>85</v>
      </c>
      <c r="O3279" t="s">
        <v>85</v>
      </c>
      <c r="P3279">
        <v>42930</v>
      </c>
      <c r="Q3279" t="s">
        <v>7940</v>
      </c>
      <c r="R3279" t="s">
        <v>75</v>
      </c>
      <c r="S3279" t="s">
        <v>155</v>
      </c>
      <c r="T3279" t="s">
        <v>156</v>
      </c>
      <c r="U3279" t="s">
        <v>450</v>
      </c>
      <c r="V3279" t="s">
        <v>1857</v>
      </c>
      <c r="W3279" t="s">
        <v>10729</v>
      </c>
      <c r="X3279" t="s">
        <v>85</v>
      </c>
    </row>
    <row r="3280" spans="1:24">
      <c r="A3280" t="s">
        <v>9</v>
      </c>
      <c r="B3280" t="s">
        <v>14</v>
      </c>
      <c r="C3280" t="s">
        <v>14</v>
      </c>
      <c r="D3280" t="s">
        <v>117</v>
      </c>
      <c r="E3280" t="s">
        <v>4382</v>
      </c>
      <c r="F3280" s="54">
        <v>41639</v>
      </c>
      <c r="G3280" t="s">
        <v>119</v>
      </c>
      <c r="I3280" t="s">
        <v>7941</v>
      </c>
      <c r="J3280" t="s">
        <v>132</v>
      </c>
      <c r="K3280" t="s">
        <v>7942</v>
      </c>
      <c r="L3280" t="s">
        <v>571</v>
      </c>
      <c r="M3280" t="s">
        <v>572</v>
      </c>
      <c r="N3280" t="s">
        <v>85</v>
      </c>
      <c r="O3280" t="s">
        <v>85</v>
      </c>
      <c r="P3280">
        <v>47775</v>
      </c>
      <c r="Q3280" t="s">
        <v>7943</v>
      </c>
      <c r="R3280" t="s">
        <v>75</v>
      </c>
      <c r="W3280" t="s">
        <v>10729</v>
      </c>
      <c r="X3280" t="s">
        <v>85</v>
      </c>
    </row>
    <row r="3281" spans="1:24">
      <c r="A3281" t="s">
        <v>9</v>
      </c>
      <c r="B3281" t="s">
        <v>14</v>
      </c>
      <c r="C3281" t="s">
        <v>14</v>
      </c>
      <c r="D3281" t="s">
        <v>117</v>
      </c>
      <c r="E3281" t="s">
        <v>4382</v>
      </c>
      <c r="F3281" s="54">
        <v>41639</v>
      </c>
      <c r="G3281" t="s">
        <v>119</v>
      </c>
      <c r="I3281" t="s">
        <v>7944</v>
      </c>
      <c r="J3281" t="s">
        <v>132</v>
      </c>
      <c r="K3281" t="s">
        <v>7945</v>
      </c>
      <c r="L3281" t="s">
        <v>7946</v>
      </c>
      <c r="M3281" t="s">
        <v>7947</v>
      </c>
      <c r="N3281" t="s">
        <v>85</v>
      </c>
      <c r="O3281" t="s">
        <v>85</v>
      </c>
      <c r="P3281">
        <v>33696</v>
      </c>
      <c r="Q3281" t="s">
        <v>7948</v>
      </c>
      <c r="R3281" t="s">
        <v>75</v>
      </c>
      <c r="S3281" t="s">
        <v>170</v>
      </c>
      <c r="T3281" t="s">
        <v>187</v>
      </c>
      <c r="U3281" t="s">
        <v>157</v>
      </c>
      <c r="V3281" t="s">
        <v>157</v>
      </c>
      <c r="W3281" t="s">
        <v>10729</v>
      </c>
      <c r="X3281" t="s">
        <v>85</v>
      </c>
    </row>
    <row r="3282" spans="1:24">
      <c r="A3282" t="s">
        <v>9</v>
      </c>
      <c r="B3282" t="s">
        <v>14</v>
      </c>
      <c r="C3282" t="s">
        <v>14</v>
      </c>
      <c r="D3282" t="s">
        <v>117</v>
      </c>
      <c r="E3282" t="s">
        <v>4382</v>
      </c>
      <c r="F3282" s="54">
        <v>41639</v>
      </c>
      <c r="G3282" t="s">
        <v>125</v>
      </c>
      <c r="H3282" t="s">
        <v>1735</v>
      </c>
      <c r="I3282" t="s">
        <v>7892</v>
      </c>
      <c r="J3282" t="s">
        <v>132</v>
      </c>
      <c r="K3282" t="s">
        <v>7893</v>
      </c>
      <c r="L3282" t="s">
        <v>7894</v>
      </c>
      <c r="M3282" t="s">
        <v>7895</v>
      </c>
      <c r="N3282" t="s">
        <v>85</v>
      </c>
      <c r="O3282" t="s">
        <v>199</v>
      </c>
      <c r="P3282">
        <v>84000</v>
      </c>
      <c r="Q3282" t="s">
        <v>7896</v>
      </c>
      <c r="R3282" t="s">
        <v>75</v>
      </c>
      <c r="S3282" t="s">
        <v>155</v>
      </c>
      <c r="T3282" t="s">
        <v>286</v>
      </c>
      <c r="U3282" t="s">
        <v>450</v>
      </c>
      <c r="V3282" t="s">
        <v>1857</v>
      </c>
      <c r="W3282" t="s">
        <v>10731</v>
      </c>
      <c r="X3282" t="s">
        <v>10739</v>
      </c>
    </row>
    <row r="3283" spans="1:24">
      <c r="A3283" t="s">
        <v>9</v>
      </c>
      <c r="B3283" t="s">
        <v>14</v>
      </c>
      <c r="C3283" t="s">
        <v>14</v>
      </c>
      <c r="D3283" t="s">
        <v>117</v>
      </c>
      <c r="E3283" t="s">
        <v>4382</v>
      </c>
      <c r="F3283" s="54">
        <v>41639</v>
      </c>
      <c r="G3283" t="s">
        <v>125</v>
      </c>
      <c r="I3283" t="s">
        <v>7949</v>
      </c>
      <c r="J3283" t="s">
        <v>132</v>
      </c>
      <c r="K3283" t="s">
        <v>7950</v>
      </c>
      <c r="L3283" t="s">
        <v>571</v>
      </c>
      <c r="M3283" t="s">
        <v>572</v>
      </c>
      <c r="N3283" t="s">
        <v>85</v>
      </c>
      <c r="O3283" t="s">
        <v>85</v>
      </c>
      <c r="P3283">
        <v>21700</v>
      </c>
      <c r="Q3283" t="s">
        <v>7951</v>
      </c>
      <c r="R3283" t="s">
        <v>75</v>
      </c>
      <c r="W3283" t="s">
        <v>10729</v>
      </c>
      <c r="X3283" t="s">
        <v>85</v>
      </c>
    </row>
    <row r="3284" spans="1:24">
      <c r="A3284" t="s">
        <v>9</v>
      </c>
      <c r="B3284" t="s">
        <v>14</v>
      </c>
      <c r="C3284" t="s">
        <v>14</v>
      </c>
      <c r="D3284" t="s">
        <v>117</v>
      </c>
      <c r="E3284" t="s">
        <v>4382</v>
      </c>
      <c r="F3284" s="54">
        <v>41639</v>
      </c>
      <c r="G3284" t="s">
        <v>119</v>
      </c>
      <c r="I3284" t="s">
        <v>7952</v>
      </c>
      <c r="J3284" t="s">
        <v>132</v>
      </c>
      <c r="K3284" t="s">
        <v>7953</v>
      </c>
      <c r="L3284" t="s">
        <v>1889</v>
      </c>
      <c r="M3284" t="s">
        <v>1890</v>
      </c>
      <c r="N3284" t="s">
        <v>85</v>
      </c>
      <c r="O3284" t="s">
        <v>85</v>
      </c>
      <c r="P3284">
        <v>49600</v>
      </c>
      <c r="Q3284" t="s">
        <v>7954</v>
      </c>
      <c r="R3284" t="s">
        <v>75</v>
      </c>
      <c r="S3284" t="s">
        <v>155</v>
      </c>
      <c r="T3284" t="s">
        <v>156</v>
      </c>
      <c r="U3284" t="s">
        <v>321</v>
      </c>
      <c r="V3284" t="s">
        <v>321</v>
      </c>
      <c r="W3284" t="s">
        <v>10729</v>
      </c>
      <c r="X3284" t="s">
        <v>85</v>
      </c>
    </row>
    <row r="3285" spans="1:24">
      <c r="A3285" t="s">
        <v>9</v>
      </c>
      <c r="B3285" t="s">
        <v>14</v>
      </c>
      <c r="C3285" t="s">
        <v>14</v>
      </c>
      <c r="D3285" t="s">
        <v>117</v>
      </c>
      <c r="E3285" t="s">
        <v>4382</v>
      </c>
      <c r="F3285" s="54">
        <v>41639</v>
      </c>
      <c r="G3285" t="s">
        <v>290</v>
      </c>
      <c r="I3285" t="s">
        <v>7955</v>
      </c>
      <c r="J3285" t="s">
        <v>132</v>
      </c>
      <c r="K3285" t="s">
        <v>7956</v>
      </c>
      <c r="L3285" t="s">
        <v>7957</v>
      </c>
      <c r="M3285" t="s">
        <v>7958</v>
      </c>
      <c r="N3285" t="s">
        <v>85</v>
      </c>
      <c r="O3285" t="s">
        <v>85</v>
      </c>
      <c r="P3285">
        <v>34091.11</v>
      </c>
      <c r="Q3285" t="s">
        <v>7959</v>
      </c>
      <c r="R3285" t="s">
        <v>75</v>
      </c>
      <c r="S3285" t="s">
        <v>170</v>
      </c>
      <c r="T3285" t="s">
        <v>436</v>
      </c>
      <c r="U3285" t="s">
        <v>202</v>
      </c>
      <c r="V3285" t="s">
        <v>202</v>
      </c>
      <c r="W3285" t="s">
        <v>10729</v>
      </c>
      <c r="X3285" t="s">
        <v>85</v>
      </c>
    </row>
    <row r="3286" spans="1:24">
      <c r="A3286" t="s">
        <v>9</v>
      </c>
      <c r="B3286" t="s">
        <v>14</v>
      </c>
      <c r="C3286" t="s">
        <v>14</v>
      </c>
      <c r="D3286" t="s">
        <v>117</v>
      </c>
      <c r="E3286" t="s">
        <v>4382</v>
      </c>
      <c r="F3286" s="54">
        <v>41639</v>
      </c>
      <c r="G3286" t="s">
        <v>119</v>
      </c>
      <c r="I3286" t="s">
        <v>7960</v>
      </c>
      <c r="J3286" t="s">
        <v>132</v>
      </c>
      <c r="K3286" t="s">
        <v>7961</v>
      </c>
      <c r="L3286" t="s">
        <v>7962</v>
      </c>
      <c r="M3286" t="s">
        <v>7963</v>
      </c>
      <c r="N3286" t="s">
        <v>85</v>
      </c>
      <c r="O3286" t="s">
        <v>85</v>
      </c>
      <c r="P3286">
        <v>8550</v>
      </c>
      <c r="Q3286" t="s">
        <v>7964</v>
      </c>
      <c r="R3286" t="s">
        <v>75</v>
      </c>
      <c r="S3286" t="s">
        <v>170</v>
      </c>
      <c r="T3286" t="s">
        <v>187</v>
      </c>
      <c r="U3286" t="s">
        <v>321</v>
      </c>
      <c r="V3286" t="s">
        <v>321</v>
      </c>
      <c r="W3286" t="s">
        <v>10729</v>
      </c>
      <c r="X3286" t="s">
        <v>85</v>
      </c>
    </row>
    <row r="3287" spans="1:24">
      <c r="A3287" t="s">
        <v>9</v>
      </c>
      <c r="B3287" t="s">
        <v>14</v>
      </c>
      <c r="C3287" t="s">
        <v>14</v>
      </c>
      <c r="D3287" t="s">
        <v>117</v>
      </c>
      <c r="E3287" t="s">
        <v>4382</v>
      </c>
      <c r="F3287" s="54">
        <v>41639</v>
      </c>
      <c r="G3287" t="s">
        <v>5650</v>
      </c>
      <c r="H3287" t="s">
        <v>1735</v>
      </c>
      <c r="I3287" t="s">
        <v>7892</v>
      </c>
      <c r="J3287" t="s">
        <v>132</v>
      </c>
      <c r="K3287" t="s">
        <v>7893</v>
      </c>
      <c r="L3287" t="s">
        <v>7894</v>
      </c>
      <c r="M3287" t="s">
        <v>7895</v>
      </c>
      <c r="N3287" t="s">
        <v>85</v>
      </c>
      <c r="O3287" t="s">
        <v>199</v>
      </c>
      <c r="P3287">
        <v>21000</v>
      </c>
      <c r="Q3287" t="s">
        <v>7896</v>
      </c>
      <c r="R3287" t="s">
        <v>75</v>
      </c>
      <c r="S3287" t="s">
        <v>155</v>
      </c>
      <c r="T3287" t="s">
        <v>286</v>
      </c>
      <c r="U3287" t="s">
        <v>450</v>
      </c>
      <c r="V3287" t="s">
        <v>1857</v>
      </c>
      <c r="W3287" t="s">
        <v>10731</v>
      </c>
      <c r="X3287" t="s">
        <v>10739</v>
      </c>
    </row>
    <row r="3288" spans="1:24">
      <c r="A3288" t="s">
        <v>9</v>
      </c>
      <c r="B3288" t="s">
        <v>14</v>
      </c>
      <c r="C3288" t="s">
        <v>14</v>
      </c>
      <c r="D3288" t="s">
        <v>117</v>
      </c>
      <c r="E3288" t="s">
        <v>4382</v>
      </c>
      <c r="F3288" s="54">
        <v>41639</v>
      </c>
      <c r="G3288" t="s">
        <v>119</v>
      </c>
      <c r="I3288" t="s">
        <v>7965</v>
      </c>
      <c r="J3288" t="s">
        <v>132</v>
      </c>
      <c r="K3288" t="s">
        <v>7966</v>
      </c>
      <c r="L3288" t="s">
        <v>7967</v>
      </c>
      <c r="M3288" t="s">
        <v>7968</v>
      </c>
      <c r="N3288" t="s">
        <v>85</v>
      </c>
      <c r="O3288" t="s">
        <v>85</v>
      </c>
      <c r="P3288">
        <v>85120</v>
      </c>
      <c r="Q3288" t="s">
        <v>1027</v>
      </c>
      <c r="R3288" t="s">
        <v>75</v>
      </c>
      <c r="S3288" t="s">
        <v>155</v>
      </c>
      <c r="T3288" t="s">
        <v>785</v>
      </c>
      <c r="U3288" t="s">
        <v>157</v>
      </c>
      <c r="V3288" t="s">
        <v>579</v>
      </c>
      <c r="W3288" t="s">
        <v>10729</v>
      </c>
      <c r="X3288" t="s">
        <v>85</v>
      </c>
    </row>
    <row r="3289" spans="1:24">
      <c r="A3289" t="s">
        <v>9</v>
      </c>
      <c r="B3289" t="s">
        <v>14</v>
      </c>
      <c r="C3289" t="s">
        <v>14</v>
      </c>
      <c r="D3289" t="s">
        <v>117</v>
      </c>
      <c r="E3289" t="s">
        <v>4382</v>
      </c>
      <c r="F3289" s="54">
        <v>41639</v>
      </c>
      <c r="G3289" t="s">
        <v>119</v>
      </c>
      <c r="I3289" t="s">
        <v>7969</v>
      </c>
      <c r="J3289" t="s">
        <v>132</v>
      </c>
      <c r="K3289" t="s">
        <v>7970</v>
      </c>
      <c r="L3289" t="s">
        <v>7967</v>
      </c>
      <c r="M3289" t="s">
        <v>7968</v>
      </c>
      <c r="N3289" t="s">
        <v>85</v>
      </c>
      <c r="O3289" t="s">
        <v>85</v>
      </c>
      <c r="P3289">
        <v>75000</v>
      </c>
      <c r="Q3289" t="s">
        <v>1027</v>
      </c>
      <c r="R3289" t="s">
        <v>75</v>
      </c>
      <c r="S3289" t="s">
        <v>155</v>
      </c>
      <c r="T3289" t="s">
        <v>785</v>
      </c>
      <c r="U3289" t="s">
        <v>157</v>
      </c>
      <c r="V3289" t="s">
        <v>579</v>
      </c>
      <c r="W3289" t="s">
        <v>10729</v>
      </c>
      <c r="X3289" t="s">
        <v>85</v>
      </c>
    </row>
    <row r="3290" spans="1:24">
      <c r="A3290" t="s">
        <v>9</v>
      </c>
      <c r="B3290" t="s">
        <v>14</v>
      </c>
      <c r="C3290" t="s">
        <v>14</v>
      </c>
      <c r="D3290" t="s">
        <v>117</v>
      </c>
      <c r="E3290" t="s">
        <v>4382</v>
      </c>
      <c r="F3290" s="54">
        <v>41639</v>
      </c>
      <c r="G3290" t="s">
        <v>119</v>
      </c>
      <c r="H3290" t="s">
        <v>1287</v>
      </c>
      <c r="I3290" t="s">
        <v>7971</v>
      </c>
      <c r="J3290" t="s">
        <v>132</v>
      </c>
      <c r="K3290" t="s">
        <v>7972</v>
      </c>
      <c r="L3290" t="s">
        <v>7973</v>
      </c>
      <c r="M3290" t="s">
        <v>7974</v>
      </c>
      <c r="N3290" t="s">
        <v>85</v>
      </c>
      <c r="O3290" t="s">
        <v>85</v>
      </c>
      <c r="P3290">
        <v>3500</v>
      </c>
      <c r="Q3290" t="s">
        <v>7975</v>
      </c>
      <c r="R3290" t="s">
        <v>75</v>
      </c>
      <c r="S3290" t="s">
        <v>155</v>
      </c>
      <c r="T3290" t="s">
        <v>156</v>
      </c>
      <c r="U3290" t="s">
        <v>179</v>
      </c>
      <c r="V3290" t="s">
        <v>364</v>
      </c>
      <c r="W3290" t="s">
        <v>10729</v>
      </c>
      <c r="X3290" t="s">
        <v>85</v>
      </c>
    </row>
    <row r="3291" spans="1:24">
      <c r="A3291" t="s">
        <v>9</v>
      </c>
      <c r="B3291" t="s">
        <v>14</v>
      </c>
      <c r="C3291" t="s">
        <v>14</v>
      </c>
      <c r="D3291" t="s">
        <v>117</v>
      </c>
      <c r="E3291" t="s">
        <v>4382</v>
      </c>
      <c r="F3291" s="54">
        <v>41639</v>
      </c>
      <c r="G3291" t="s">
        <v>119</v>
      </c>
      <c r="I3291" t="s">
        <v>7976</v>
      </c>
      <c r="J3291" t="s">
        <v>132</v>
      </c>
      <c r="K3291" t="s">
        <v>7977</v>
      </c>
      <c r="L3291" t="s">
        <v>75</v>
      </c>
      <c r="M3291" t="s">
        <v>122</v>
      </c>
      <c r="N3291" t="s">
        <v>85</v>
      </c>
      <c r="O3291" t="s">
        <v>85</v>
      </c>
      <c r="P3291">
        <v>24929.109499999999</v>
      </c>
      <c r="Q3291" t="s">
        <v>7978</v>
      </c>
      <c r="R3291" t="s">
        <v>75</v>
      </c>
      <c r="W3291" t="s">
        <v>10729</v>
      </c>
      <c r="X3291" t="s">
        <v>10737</v>
      </c>
    </row>
    <row r="3292" spans="1:24">
      <c r="A3292" t="s">
        <v>3</v>
      </c>
      <c r="B3292" t="s">
        <v>4</v>
      </c>
      <c r="C3292" t="s">
        <v>4</v>
      </c>
      <c r="D3292" t="s">
        <v>117</v>
      </c>
      <c r="E3292" t="s">
        <v>7979</v>
      </c>
      <c r="F3292" s="54">
        <v>41641</v>
      </c>
      <c r="G3292" t="s">
        <v>119</v>
      </c>
      <c r="I3292" t="s">
        <v>7980</v>
      </c>
      <c r="J3292" t="s">
        <v>73</v>
      </c>
      <c r="K3292" t="s">
        <v>7981</v>
      </c>
      <c r="L3292" t="s">
        <v>75</v>
      </c>
      <c r="M3292" t="s">
        <v>122</v>
      </c>
      <c r="N3292" t="s">
        <v>85</v>
      </c>
      <c r="O3292" t="s">
        <v>85</v>
      </c>
      <c r="P3292">
        <v>109389.2739</v>
      </c>
      <c r="Q3292" t="s">
        <v>7982</v>
      </c>
      <c r="R3292" t="s">
        <v>75</v>
      </c>
      <c r="W3292" t="s">
        <v>10730</v>
      </c>
      <c r="X3292" t="s">
        <v>10737</v>
      </c>
    </row>
    <row r="3293" spans="1:24">
      <c r="A3293" t="s">
        <v>9</v>
      </c>
      <c r="B3293" t="s">
        <v>14</v>
      </c>
      <c r="C3293" t="s">
        <v>14</v>
      </c>
      <c r="D3293" t="s">
        <v>117</v>
      </c>
      <c r="E3293" t="s">
        <v>7979</v>
      </c>
      <c r="F3293" s="54">
        <v>41640</v>
      </c>
      <c r="G3293" t="s">
        <v>119</v>
      </c>
      <c r="I3293" t="s">
        <v>7983</v>
      </c>
      <c r="J3293" t="s">
        <v>132</v>
      </c>
      <c r="K3293" t="s">
        <v>7984</v>
      </c>
      <c r="L3293" t="s">
        <v>7985</v>
      </c>
      <c r="M3293" t="s">
        <v>7986</v>
      </c>
      <c r="N3293" t="s">
        <v>85</v>
      </c>
      <c r="O3293" t="s">
        <v>85</v>
      </c>
      <c r="P3293">
        <v>322875</v>
      </c>
      <c r="Q3293" t="s">
        <v>7987</v>
      </c>
      <c r="R3293" t="s">
        <v>75</v>
      </c>
      <c r="S3293" t="s">
        <v>170</v>
      </c>
      <c r="T3293" t="s">
        <v>187</v>
      </c>
      <c r="U3293" t="s">
        <v>321</v>
      </c>
      <c r="V3293" t="s">
        <v>321</v>
      </c>
      <c r="W3293" t="s">
        <v>10731</v>
      </c>
      <c r="X3293" t="s">
        <v>85</v>
      </c>
    </row>
    <row r="3294" spans="1:24">
      <c r="A3294" t="s">
        <v>9</v>
      </c>
      <c r="B3294" t="s">
        <v>14</v>
      </c>
      <c r="C3294" t="s">
        <v>14</v>
      </c>
      <c r="D3294" t="s">
        <v>117</v>
      </c>
      <c r="E3294" t="s">
        <v>7979</v>
      </c>
      <c r="F3294" s="54">
        <v>41640</v>
      </c>
      <c r="G3294" t="s">
        <v>119</v>
      </c>
      <c r="I3294" t="s">
        <v>7988</v>
      </c>
      <c r="J3294" t="s">
        <v>132</v>
      </c>
      <c r="K3294" t="s">
        <v>7989</v>
      </c>
      <c r="L3294" t="s">
        <v>7990</v>
      </c>
      <c r="M3294" t="s">
        <v>7991</v>
      </c>
      <c r="N3294" t="s">
        <v>85</v>
      </c>
      <c r="O3294" t="s">
        <v>85</v>
      </c>
      <c r="P3294">
        <v>7980</v>
      </c>
      <c r="Q3294" t="s">
        <v>7992</v>
      </c>
      <c r="R3294" t="s">
        <v>75</v>
      </c>
      <c r="S3294" t="s">
        <v>155</v>
      </c>
      <c r="T3294" t="s">
        <v>785</v>
      </c>
      <c r="U3294" t="s">
        <v>321</v>
      </c>
      <c r="V3294" t="s">
        <v>321</v>
      </c>
      <c r="W3294" t="s">
        <v>10729</v>
      </c>
      <c r="X3294" t="s">
        <v>85</v>
      </c>
    </row>
    <row r="3295" spans="1:24">
      <c r="A3295" t="s">
        <v>9</v>
      </c>
      <c r="B3295" t="s">
        <v>14</v>
      </c>
      <c r="C3295" t="s">
        <v>14</v>
      </c>
      <c r="D3295" t="s">
        <v>117</v>
      </c>
      <c r="E3295" t="s">
        <v>7979</v>
      </c>
      <c r="F3295" s="54">
        <v>41640</v>
      </c>
      <c r="G3295" t="s">
        <v>119</v>
      </c>
      <c r="I3295" t="s">
        <v>7993</v>
      </c>
      <c r="J3295" t="s">
        <v>132</v>
      </c>
      <c r="K3295" t="s">
        <v>7994</v>
      </c>
      <c r="L3295" t="s">
        <v>7995</v>
      </c>
      <c r="M3295" t="s">
        <v>7996</v>
      </c>
      <c r="N3295" t="s">
        <v>85</v>
      </c>
      <c r="O3295" t="s">
        <v>85</v>
      </c>
      <c r="P3295">
        <v>46170</v>
      </c>
      <c r="Q3295" t="s">
        <v>7997</v>
      </c>
      <c r="R3295" t="s">
        <v>75</v>
      </c>
      <c r="S3295" t="s">
        <v>170</v>
      </c>
      <c r="T3295" t="s">
        <v>187</v>
      </c>
      <c r="U3295" t="s">
        <v>321</v>
      </c>
      <c r="V3295" t="s">
        <v>321</v>
      </c>
      <c r="W3295" t="s">
        <v>10729</v>
      </c>
      <c r="X3295" t="s">
        <v>85</v>
      </c>
    </row>
    <row r="3296" spans="1:24">
      <c r="A3296" t="s">
        <v>3</v>
      </c>
      <c r="B3296" t="s">
        <v>113</v>
      </c>
      <c r="C3296" t="s">
        <v>498</v>
      </c>
      <c r="D3296" t="s">
        <v>117</v>
      </c>
      <c r="E3296" t="s">
        <v>7979</v>
      </c>
      <c r="F3296" s="54">
        <v>41641</v>
      </c>
      <c r="G3296" t="s">
        <v>125</v>
      </c>
      <c r="I3296" t="s">
        <v>7998</v>
      </c>
      <c r="J3296" t="s">
        <v>73</v>
      </c>
      <c r="K3296" t="s">
        <v>7999</v>
      </c>
      <c r="L3296" t="s">
        <v>8000</v>
      </c>
      <c r="M3296" t="s">
        <v>8001</v>
      </c>
      <c r="N3296" t="s">
        <v>85</v>
      </c>
      <c r="O3296" t="s">
        <v>85</v>
      </c>
      <c r="P3296">
        <v>34497.237999999998</v>
      </c>
      <c r="Q3296" t="s">
        <v>8002</v>
      </c>
      <c r="R3296" t="s">
        <v>75</v>
      </c>
      <c r="W3296" t="s">
        <v>10729</v>
      </c>
      <c r="X3296" t="s">
        <v>85</v>
      </c>
    </row>
    <row r="3297" spans="1:24">
      <c r="A3297" t="s">
        <v>3</v>
      </c>
      <c r="B3297" t="s">
        <v>115</v>
      </c>
      <c r="C3297" t="s">
        <v>2736</v>
      </c>
      <c r="D3297" t="s">
        <v>117</v>
      </c>
      <c r="E3297" t="s">
        <v>7979</v>
      </c>
      <c r="F3297" s="54">
        <v>41641</v>
      </c>
      <c r="G3297" t="s">
        <v>72</v>
      </c>
      <c r="I3297" t="s">
        <v>8003</v>
      </c>
      <c r="J3297" t="s">
        <v>73</v>
      </c>
      <c r="K3297" t="s">
        <v>8004</v>
      </c>
      <c r="L3297" t="s">
        <v>7151</v>
      </c>
      <c r="M3297" t="s">
        <v>7152</v>
      </c>
      <c r="N3297" t="s">
        <v>85</v>
      </c>
      <c r="O3297" t="s">
        <v>85</v>
      </c>
      <c r="P3297">
        <v>5680.4811</v>
      </c>
      <c r="Q3297" t="s">
        <v>8005</v>
      </c>
      <c r="R3297" t="s">
        <v>75</v>
      </c>
      <c r="W3297" t="s">
        <v>10729</v>
      </c>
      <c r="X3297" t="s">
        <v>85</v>
      </c>
    </row>
    <row r="3298" spans="1:24">
      <c r="A3298" t="s">
        <v>9</v>
      </c>
      <c r="B3298" t="s">
        <v>14</v>
      </c>
      <c r="C3298" t="s">
        <v>14</v>
      </c>
      <c r="D3298" t="s">
        <v>117</v>
      </c>
      <c r="E3298" t="s">
        <v>7979</v>
      </c>
      <c r="F3298" s="54">
        <v>41641</v>
      </c>
      <c r="G3298" t="s">
        <v>72</v>
      </c>
      <c r="I3298" t="s">
        <v>8006</v>
      </c>
      <c r="J3298" t="s">
        <v>132</v>
      </c>
      <c r="K3298" t="s">
        <v>8007</v>
      </c>
      <c r="L3298" t="s">
        <v>6933</v>
      </c>
      <c r="M3298" t="s">
        <v>6934</v>
      </c>
      <c r="N3298" t="s">
        <v>85</v>
      </c>
      <c r="O3298" t="s">
        <v>85</v>
      </c>
      <c r="P3298">
        <v>9159</v>
      </c>
      <c r="Q3298" t="s">
        <v>8008</v>
      </c>
      <c r="R3298" t="s">
        <v>75</v>
      </c>
      <c r="S3298" t="s">
        <v>170</v>
      </c>
      <c r="T3298" t="s">
        <v>187</v>
      </c>
      <c r="U3298" t="s">
        <v>321</v>
      </c>
      <c r="V3298" t="s">
        <v>321</v>
      </c>
      <c r="W3298" t="s">
        <v>10729</v>
      </c>
      <c r="X3298" t="s">
        <v>85</v>
      </c>
    </row>
    <row r="3299" spans="1:24">
      <c r="A3299" t="s">
        <v>3</v>
      </c>
      <c r="B3299" t="s">
        <v>13</v>
      </c>
      <c r="C3299" t="s">
        <v>217</v>
      </c>
      <c r="D3299" t="s">
        <v>117</v>
      </c>
      <c r="E3299" t="s">
        <v>7979</v>
      </c>
      <c r="F3299" s="54">
        <v>41641</v>
      </c>
      <c r="G3299" t="s">
        <v>119</v>
      </c>
      <c r="H3299" t="s">
        <v>380</v>
      </c>
      <c r="I3299" t="s">
        <v>8009</v>
      </c>
      <c r="J3299" t="s">
        <v>73</v>
      </c>
      <c r="K3299" t="s">
        <v>8010</v>
      </c>
      <c r="L3299" t="s">
        <v>383</v>
      </c>
      <c r="M3299" t="s">
        <v>384</v>
      </c>
      <c r="N3299" t="s">
        <v>85</v>
      </c>
      <c r="O3299" t="s">
        <v>85</v>
      </c>
      <c r="P3299">
        <v>9991.8219000000008</v>
      </c>
      <c r="Q3299" t="s">
        <v>8011</v>
      </c>
      <c r="R3299" t="s">
        <v>75</v>
      </c>
      <c r="W3299" t="s">
        <v>10729</v>
      </c>
      <c r="X3299" t="s">
        <v>85</v>
      </c>
    </row>
    <row r="3300" spans="1:24">
      <c r="A3300" t="s">
        <v>9</v>
      </c>
      <c r="B3300" t="s">
        <v>14</v>
      </c>
      <c r="C3300" t="s">
        <v>14</v>
      </c>
      <c r="D3300" t="s">
        <v>117</v>
      </c>
      <c r="E3300" t="s">
        <v>7979</v>
      </c>
      <c r="F3300" s="54">
        <v>41642</v>
      </c>
      <c r="G3300" t="s">
        <v>119</v>
      </c>
      <c r="I3300" t="s">
        <v>8012</v>
      </c>
      <c r="J3300" t="s">
        <v>132</v>
      </c>
      <c r="K3300" t="s">
        <v>8013</v>
      </c>
      <c r="L3300" t="s">
        <v>6131</v>
      </c>
      <c r="M3300" t="s">
        <v>6132</v>
      </c>
      <c r="N3300" t="s">
        <v>85</v>
      </c>
      <c r="O3300" t="s">
        <v>85</v>
      </c>
      <c r="P3300">
        <v>5769.0637999999999</v>
      </c>
      <c r="Q3300" t="s">
        <v>8014</v>
      </c>
      <c r="R3300" t="s">
        <v>75</v>
      </c>
      <c r="W3300" t="s">
        <v>10729</v>
      </c>
      <c r="X3300" t="s">
        <v>85</v>
      </c>
    </row>
    <row r="3301" spans="1:24">
      <c r="A3301" t="s">
        <v>3</v>
      </c>
      <c r="B3301" t="s">
        <v>13</v>
      </c>
      <c r="C3301" t="s">
        <v>217</v>
      </c>
      <c r="D3301" t="s">
        <v>117</v>
      </c>
      <c r="E3301" t="s">
        <v>7979</v>
      </c>
      <c r="F3301" s="54">
        <v>41641</v>
      </c>
      <c r="G3301" t="s">
        <v>119</v>
      </c>
      <c r="I3301" t="s">
        <v>8015</v>
      </c>
      <c r="J3301" t="s">
        <v>73</v>
      </c>
      <c r="K3301" t="s">
        <v>8016</v>
      </c>
      <c r="L3301" t="s">
        <v>3268</v>
      </c>
      <c r="M3301" t="s">
        <v>3269</v>
      </c>
      <c r="N3301" t="s">
        <v>85</v>
      </c>
      <c r="O3301" t="s">
        <v>85</v>
      </c>
      <c r="P3301">
        <v>17534.206200000001</v>
      </c>
      <c r="Q3301" t="s">
        <v>8017</v>
      </c>
      <c r="R3301" t="s">
        <v>75</v>
      </c>
      <c r="W3301" t="s">
        <v>10729</v>
      </c>
      <c r="X3301" t="s">
        <v>85</v>
      </c>
    </row>
    <row r="3302" spans="1:24">
      <c r="A3302" t="s">
        <v>3</v>
      </c>
      <c r="B3302" t="s">
        <v>13</v>
      </c>
      <c r="C3302" t="s">
        <v>217</v>
      </c>
      <c r="D3302" t="s">
        <v>117</v>
      </c>
      <c r="E3302" t="s">
        <v>7979</v>
      </c>
      <c r="F3302" s="54">
        <v>41641</v>
      </c>
      <c r="G3302" t="s">
        <v>72</v>
      </c>
      <c r="I3302" t="s">
        <v>8018</v>
      </c>
      <c r="J3302" t="s">
        <v>73</v>
      </c>
      <c r="K3302" t="s">
        <v>8019</v>
      </c>
      <c r="L3302" t="s">
        <v>2175</v>
      </c>
      <c r="M3302" t="s">
        <v>2176</v>
      </c>
      <c r="N3302" t="s">
        <v>85</v>
      </c>
      <c r="O3302" t="s">
        <v>85</v>
      </c>
      <c r="P3302">
        <v>13292.6716</v>
      </c>
      <c r="Q3302" t="s">
        <v>8020</v>
      </c>
      <c r="R3302" t="s">
        <v>75</v>
      </c>
      <c r="W3302" t="s">
        <v>10729</v>
      </c>
      <c r="X3302" t="s">
        <v>85</v>
      </c>
    </row>
    <row r="3303" spans="1:24">
      <c r="A3303" t="s">
        <v>5</v>
      </c>
      <c r="B3303" t="s">
        <v>11</v>
      </c>
      <c r="C3303" t="s">
        <v>507</v>
      </c>
      <c r="D3303" t="s">
        <v>117</v>
      </c>
      <c r="E3303" t="s">
        <v>7979</v>
      </c>
      <c r="F3303" s="54">
        <v>41641</v>
      </c>
      <c r="G3303" t="s">
        <v>72</v>
      </c>
      <c r="I3303" t="s">
        <v>8021</v>
      </c>
      <c r="J3303" t="s">
        <v>74</v>
      </c>
      <c r="K3303" t="s">
        <v>8022</v>
      </c>
      <c r="L3303" t="s">
        <v>510</v>
      </c>
      <c r="M3303" t="s">
        <v>511</v>
      </c>
      <c r="N3303" t="s">
        <v>85</v>
      </c>
      <c r="O3303" t="s">
        <v>85</v>
      </c>
      <c r="P3303">
        <v>16338.5803</v>
      </c>
      <c r="Q3303" t="s">
        <v>8023</v>
      </c>
      <c r="R3303" t="s">
        <v>75</v>
      </c>
      <c r="W3303" t="s">
        <v>10729</v>
      </c>
      <c r="X3303" t="s">
        <v>85</v>
      </c>
    </row>
    <row r="3304" spans="1:24">
      <c r="A3304" t="s">
        <v>3</v>
      </c>
      <c r="B3304" t="s">
        <v>4</v>
      </c>
      <c r="C3304" t="s">
        <v>4</v>
      </c>
      <c r="D3304" t="s">
        <v>117</v>
      </c>
      <c r="E3304" t="s">
        <v>7979</v>
      </c>
      <c r="F3304" s="54">
        <v>41641</v>
      </c>
      <c r="G3304" t="s">
        <v>119</v>
      </c>
      <c r="I3304" t="s">
        <v>8024</v>
      </c>
      <c r="J3304" t="s">
        <v>73</v>
      </c>
      <c r="K3304" t="s">
        <v>8025</v>
      </c>
      <c r="L3304" t="s">
        <v>8026</v>
      </c>
      <c r="M3304" t="s">
        <v>8027</v>
      </c>
      <c r="N3304" t="s">
        <v>85</v>
      </c>
      <c r="O3304" t="s">
        <v>85</v>
      </c>
      <c r="P3304">
        <v>67355.932199999996</v>
      </c>
      <c r="Q3304" t="s">
        <v>8028</v>
      </c>
      <c r="R3304" t="s">
        <v>75</v>
      </c>
      <c r="W3304" t="s">
        <v>10729</v>
      </c>
      <c r="X3304" t="s">
        <v>85</v>
      </c>
    </row>
    <row r="3305" spans="1:24">
      <c r="A3305" t="s">
        <v>9</v>
      </c>
      <c r="B3305" t="s">
        <v>10</v>
      </c>
      <c r="C3305" t="s">
        <v>791</v>
      </c>
      <c r="D3305" t="s">
        <v>117</v>
      </c>
      <c r="E3305" t="s">
        <v>7979</v>
      </c>
      <c r="F3305" s="54">
        <v>41641</v>
      </c>
      <c r="G3305" t="s">
        <v>72</v>
      </c>
      <c r="I3305" t="s">
        <v>8029</v>
      </c>
      <c r="J3305" t="s">
        <v>132</v>
      </c>
      <c r="K3305" t="s">
        <v>8030</v>
      </c>
      <c r="L3305" t="s">
        <v>4427</v>
      </c>
      <c r="M3305" t="s">
        <v>4428</v>
      </c>
      <c r="N3305" t="s">
        <v>85</v>
      </c>
      <c r="O3305" t="s">
        <v>85</v>
      </c>
      <c r="P3305">
        <v>475.19</v>
      </c>
      <c r="Q3305" t="s">
        <v>8031</v>
      </c>
      <c r="R3305" t="s">
        <v>75</v>
      </c>
      <c r="W3305" t="s">
        <v>10729</v>
      </c>
      <c r="X3305" t="s">
        <v>85</v>
      </c>
    </row>
    <row r="3306" spans="1:24">
      <c r="A3306" t="s">
        <v>5</v>
      </c>
      <c r="B3306" t="s">
        <v>7</v>
      </c>
      <c r="C3306" t="s">
        <v>7</v>
      </c>
      <c r="D3306" t="s">
        <v>117</v>
      </c>
      <c r="E3306" t="s">
        <v>7979</v>
      </c>
      <c r="F3306" s="54">
        <v>41641</v>
      </c>
      <c r="G3306" t="s">
        <v>119</v>
      </c>
      <c r="I3306" t="s">
        <v>8032</v>
      </c>
      <c r="J3306" t="s">
        <v>74</v>
      </c>
      <c r="K3306" t="s">
        <v>8033</v>
      </c>
      <c r="L3306" t="s">
        <v>8034</v>
      </c>
      <c r="M3306" t="s">
        <v>8035</v>
      </c>
      <c r="N3306" t="s">
        <v>85</v>
      </c>
      <c r="O3306" t="s">
        <v>85</v>
      </c>
      <c r="P3306">
        <v>32580.8321</v>
      </c>
      <c r="Q3306" t="s">
        <v>8036</v>
      </c>
      <c r="R3306" t="s">
        <v>75</v>
      </c>
      <c r="W3306" t="s">
        <v>10729</v>
      </c>
      <c r="X3306" t="s">
        <v>85</v>
      </c>
    </row>
    <row r="3307" spans="1:24">
      <c r="A3307" t="s">
        <v>3</v>
      </c>
      <c r="B3307" t="s">
        <v>115</v>
      </c>
      <c r="C3307" t="s">
        <v>619</v>
      </c>
      <c r="D3307" t="s">
        <v>117</v>
      </c>
      <c r="E3307" t="s">
        <v>7979</v>
      </c>
      <c r="F3307" s="54">
        <v>41641</v>
      </c>
      <c r="G3307" t="s">
        <v>119</v>
      </c>
      <c r="I3307" t="s">
        <v>8037</v>
      </c>
      <c r="J3307" t="s">
        <v>73</v>
      </c>
      <c r="K3307" t="s">
        <v>8038</v>
      </c>
      <c r="L3307" t="s">
        <v>8039</v>
      </c>
      <c r="M3307" t="s">
        <v>8040</v>
      </c>
      <c r="N3307" t="s">
        <v>85</v>
      </c>
      <c r="O3307" t="s">
        <v>85</v>
      </c>
      <c r="P3307">
        <v>7080</v>
      </c>
      <c r="Q3307" t="s">
        <v>8041</v>
      </c>
      <c r="R3307" t="s">
        <v>75</v>
      </c>
      <c r="W3307" t="s">
        <v>10729</v>
      </c>
      <c r="X3307" t="s">
        <v>85</v>
      </c>
    </row>
    <row r="3308" spans="1:24">
      <c r="A3308" t="s">
        <v>5</v>
      </c>
      <c r="B3308" t="s">
        <v>16</v>
      </c>
      <c r="C3308" t="s">
        <v>235</v>
      </c>
      <c r="D3308" t="s">
        <v>117</v>
      </c>
      <c r="E3308" t="s">
        <v>4382</v>
      </c>
      <c r="F3308" s="54">
        <v>41639</v>
      </c>
      <c r="G3308" t="s">
        <v>72</v>
      </c>
      <c r="I3308" t="s">
        <v>8042</v>
      </c>
      <c r="J3308" t="s">
        <v>74</v>
      </c>
      <c r="K3308" t="s">
        <v>8043</v>
      </c>
      <c r="L3308" t="s">
        <v>238</v>
      </c>
      <c r="M3308" t="s">
        <v>76</v>
      </c>
      <c r="N3308" t="s">
        <v>85</v>
      </c>
      <c r="O3308" t="s">
        <v>85</v>
      </c>
      <c r="P3308">
        <v>29201.200000000001</v>
      </c>
      <c r="Q3308" t="s">
        <v>8044</v>
      </c>
      <c r="R3308" t="s">
        <v>75</v>
      </c>
      <c r="W3308" t="s">
        <v>10729</v>
      </c>
      <c r="X3308" t="s">
        <v>10737</v>
      </c>
    </row>
    <row r="3309" spans="1:24">
      <c r="A3309" t="s">
        <v>5</v>
      </c>
      <c r="B3309" t="s">
        <v>16</v>
      </c>
      <c r="C3309" t="s">
        <v>235</v>
      </c>
      <c r="D3309" t="s">
        <v>117</v>
      </c>
      <c r="E3309" t="s">
        <v>4382</v>
      </c>
      <c r="F3309" s="54">
        <v>41639</v>
      </c>
      <c r="G3309" t="s">
        <v>72</v>
      </c>
      <c r="I3309" t="s">
        <v>8045</v>
      </c>
      <c r="J3309" t="s">
        <v>74</v>
      </c>
      <c r="K3309" t="s">
        <v>8043</v>
      </c>
      <c r="L3309" t="s">
        <v>238</v>
      </c>
      <c r="M3309" t="s">
        <v>76</v>
      </c>
      <c r="N3309" t="s">
        <v>85</v>
      </c>
      <c r="O3309" t="s">
        <v>85</v>
      </c>
      <c r="P3309">
        <v>17933.16</v>
      </c>
      <c r="Q3309" t="s">
        <v>8044</v>
      </c>
      <c r="R3309" t="s">
        <v>75</v>
      </c>
      <c r="W3309" t="s">
        <v>10729</v>
      </c>
      <c r="X3309" t="s">
        <v>10737</v>
      </c>
    </row>
    <row r="3310" spans="1:24">
      <c r="A3310" t="s">
        <v>5</v>
      </c>
      <c r="B3310" t="s">
        <v>16</v>
      </c>
      <c r="C3310" t="s">
        <v>235</v>
      </c>
      <c r="D3310" t="s">
        <v>117</v>
      </c>
      <c r="E3310" t="s">
        <v>4382</v>
      </c>
      <c r="F3310" s="54">
        <v>41639</v>
      </c>
      <c r="G3310" t="s">
        <v>72</v>
      </c>
      <c r="I3310" t="s">
        <v>8046</v>
      </c>
      <c r="J3310" t="s">
        <v>74</v>
      </c>
      <c r="K3310" t="s">
        <v>8043</v>
      </c>
      <c r="L3310" t="s">
        <v>238</v>
      </c>
      <c r="M3310" t="s">
        <v>76</v>
      </c>
      <c r="N3310" t="s">
        <v>85</v>
      </c>
      <c r="O3310" t="s">
        <v>85</v>
      </c>
      <c r="P3310">
        <v>15371.28</v>
      </c>
      <c r="Q3310" t="s">
        <v>8044</v>
      </c>
      <c r="R3310" t="s">
        <v>75</v>
      </c>
      <c r="W3310" t="s">
        <v>10729</v>
      </c>
      <c r="X3310" t="s">
        <v>10737</v>
      </c>
    </row>
    <row r="3311" spans="1:24">
      <c r="A3311" t="s">
        <v>5</v>
      </c>
      <c r="B3311" t="s">
        <v>16</v>
      </c>
      <c r="C3311" t="s">
        <v>235</v>
      </c>
      <c r="D3311" t="s">
        <v>117</v>
      </c>
      <c r="E3311" t="s">
        <v>4382</v>
      </c>
      <c r="F3311" s="54">
        <v>41639</v>
      </c>
      <c r="G3311" t="s">
        <v>72</v>
      </c>
      <c r="I3311" t="s">
        <v>8047</v>
      </c>
      <c r="J3311" t="s">
        <v>74</v>
      </c>
      <c r="K3311" t="s">
        <v>8043</v>
      </c>
      <c r="L3311" t="s">
        <v>238</v>
      </c>
      <c r="M3311" t="s">
        <v>76</v>
      </c>
      <c r="N3311" t="s">
        <v>85</v>
      </c>
      <c r="O3311" t="s">
        <v>85</v>
      </c>
      <c r="P3311">
        <v>15371.28</v>
      </c>
      <c r="Q3311" t="s">
        <v>8044</v>
      </c>
      <c r="R3311" t="s">
        <v>75</v>
      </c>
      <c r="W3311" t="s">
        <v>10729</v>
      </c>
      <c r="X3311" t="s">
        <v>10737</v>
      </c>
    </row>
    <row r="3312" spans="1:24">
      <c r="A3312" t="s">
        <v>9</v>
      </c>
      <c r="B3312" t="s">
        <v>14</v>
      </c>
      <c r="C3312" t="s">
        <v>14</v>
      </c>
      <c r="D3312" t="s">
        <v>117</v>
      </c>
      <c r="E3312" t="s">
        <v>4382</v>
      </c>
      <c r="F3312" s="54">
        <v>41638</v>
      </c>
      <c r="G3312" t="s">
        <v>119</v>
      </c>
      <c r="I3312" t="s">
        <v>8048</v>
      </c>
      <c r="J3312" t="s">
        <v>132</v>
      </c>
      <c r="K3312" t="s">
        <v>8049</v>
      </c>
      <c r="L3312" t="s">
        <v>75</v>
      </c>
      <c r="M3312" t="s">
        <v>122</v>
      </c>
      <c r="N3312" t="s">
        <v>85</v>
      </c>
      <c r="O3312" t="s">
        <v>85</v>
      </c>
      <c r="P3312">
        <v>148182.70000000001</v>
      </c>
      <c r="Q3312" t="s">
        <v>8050</v>
      </c>
      <c r="R3312" t="s">
        <v>75</v>
      </c>
      <c r="W3312" t="s">
        <v>10730</v>
      </c>
      <c r="X3312" t="s">
        <v>10737</v>
      </c>
    </row>
    <row r="3313" spans="1:24">
      <c r="A3313" t="s">
        <v>9</v>
      </c>
      <c r="B3313" t="s">
        <v>15</v>
      </c>
      <c r="C3313" t="s">
        <v>15</v>
      </c>
      <c r="D3313" t="s">
        <v>117</v>
      </c>
      <c r="E3313" t="s">
        <v>4382</v>
      </c>
      <c r="F3313" s="54">
        <v>41639</v>
      </c>
      <c r="G3313" t="s">
        <v>119</v>
      </c>
      <c r="I3313" t="s">
        <v>8051</v>
      </c>
      <c r="J3313" t="s">
        <v>132</v>
      </c>
      <c r="K3313" t="s">
        <v>8052</v>
      </c>
      <c r="L3313" t="s">
        <v>8053</v>
      </c>
      <c r="M3313" t="s">
        <v>8054</v>
      </c>
      <c r="N3313" t="s">
        <v>85</v>
      </c>
      <c r="O3313" t="s">
        <v>85</v>
      </c>
      <c r="P3313">
        <v>35898.017</v>
      </c>
      <c r="Q3313" t="s">
        <v>8055</v>
      </c>
      <c r="R3313" t="s">
        <v>75</v>
      </c>
      <c r="W3313" t="s">
        <v>10729</v>
      </c>
      <c r="X3313" t="s">
        <v>85</v>
      </c>
    </row>
    <row r="3314" spans="1:24">
      <c r="A3314" t="s">
        <v>9</v>
      </c>
      <c r="B3314" t="s">
        <v>15</v>
      </c>
      <c r="C3314" t="s">
        <v>15</v>
      </c>
      <c r="D3314" t="s">
        <v>117</v>
      </c>
      <c r="E3314" t="s">
        <v>4382</v>
      </c>
      <c r="F3314" s="54">
        <v>41639</v>
      </c>
      <c r="G3314" t="s">
        <v>119</v>
      </c>
      <c r="I3314" t="s">
        <v>8056</v>
      </c>
      <c r="J3314" t="s">
        <v>132</v>
      </c>
      <c r="K3314" t="s">
        <v>8057</v>
      </c>
      <c r="L3314" t="s">
        <v>8058</v>
      </c>
      <c r="M3314" t="s">
        <v>8059</v>
      </c>
      <c r="N3314" t="s">
        <v>85</v>
      </c>
      <c r="O3314" t="s">
        <v>85</v>
      </c>
      <c r="P3314">
        <v>7736.625</v>
      </c>
      <c r="Q3314" t="s">
        <v>8060</v>
      </c>
      <c r="R3314" t="s">
        <v>75</v>
      </c>
      <c r="W3314" t="s">
        <v>10729</v>
      </c>
      <c r="X3314" t="s">
        <v>85</v>
      </c>
    </row>
    <row r="3315" spans="1:24">
      <c r="A3315" t="s">
        <v>9</v>
      </c>
      <c r="B3315" t="s">
        <v>14</v>
      </c>
      <c r="C3315" t="s">
        <v>14</v>
      </c>
      <c r="D3315" t="s">
        <v>117</v>
      </c>
      <c r="E3315" t="s">
        <v>4382</v>
      </c>
      <c r="F3315" s="54">
        <v>41638</v>
      </c>
      <c r="G3315" t="s">
        <v>72</v>
      </c>
      <c r="I3315" t="s">
        <v>8061</v>
      </c>
      <c r="J3315" t="s">
        <v>132</v>
      </c>
      <c r="K3315" t="s">
        <v>8062</v>
      </c>
      <c r="L3315" t="s">
        <v>75</v>
      </c>
      <c r="M3315" t="s">
        <v>122</v>
      </c>
      <c r="N3315" t="s">
        <v>85</v>
      </c>
      <c r="O3315" t="s">
        <v>85</v>
      </c>
      <c r="P3315">
        <v>2775</v>
      </c>
      <c r="Q3315" t="s">
        <v>8063</v>
      </c>
      <c r="R3315" t="s">
        <v>75</v>
      </c>
      <c r="W3315" t="s">
        <v>10729</v>
      </c>
      <c r="X3315" t="s">
        <v>10737</v>
      </c>
    </row>
    <row r="3316" spans="1:24">
      <c r="A3316" t="s">
        <v>5</v>
      </c>
      <c r="B3316" t="s">
        <v>16</v>
      </c>
      <c r="C3316" t="s">
        <v>235</v>
      </c>
      <c r="D3316" t="s">
        <v>117</v>
      </c>
      <c r="E3316" t="s">
        <v>4382</v>
      </c>
      <c r="F3316" s="54">
        <v>41639</v>
      </c>
      <c r="G3316" t="s">
        <v>119</v>
      </c>
      <c r="I3316" t="s">
        <v>8064</v>
      </c>
      <c r="J3316" t="s">
        <v>74</v>
      </c>
      <c r="K3316" t="s">
        <v>8065</v>
      </c>
      <c r="L3316" t="s">
        <v>238</v>
      </c>
      <c r="M3316" t="s">
        <v>76</v>
      </c>
      <c r="N3316" t="s">
        <v>85</v>
      </c>
      <c r="O3316" t="s">
        <v>85</v>
      </c>
      <c r="P3316">
        <v>110.22</v>
      </c>
      <c r="Q3316" t="s">
        <v>8066</v>
      </c>
      <c r="R3316" t="s">
        <v>75</v>
      </c>
      <c r="W3316" t="s">
        <v>10729</v>
      </c>
      <c r="X3316" t="s">
        <v>10737</v>
      </c>
    </row>
    <row r="3317" spans="1:24">
      <c r="A3317" t="s">
        <v>5</v>
      </c>
      <c r="B3317" t="s">
        <v>16</v>
      </c>
      <c r="C3317" t="s">
        <v>235</v>
      </c>
      <c r="D3317" t="s">
        <v>117</v>
      </c>
      <c r="E3317" t="s">
        <v>4382</v>
      </c>
      <c r="F3317" s="54">
        <v>41639</v>
      </c>
      <c r="G3317" t="s">
        <v>119</v>
      </c>
      <c r="I3317" t="s">
        <v>8067</v>
      </c>
      <c r="J3317" t="s">
        <v>74</v>
      </c>
      <c r="K3317" t="s">
        <v>8068</v>
      </c>
      <c r="L3317" t="s">
        <v>238</v>
      </c>
      <c r="M3317" t="s">
        <v>76</v>
      </c>
      <c r="N3317" t="s">
        <v>85</v>
      </c>
      <c r="O3317" t="s">
        <v>85</v>
      </c>
      <c r="P3317">
        <v>30314.55</v>
      </c>
      <c r="Q3317" t="s">
        <v>8069</v>
      </c>
      <c r="R3317" t="s">
        <v>75</v>
      </c>
      <c r="W3317" t="s">
        <v>10729</v>
      </c>
      <c r="X3317" t="s">
        <v>10737</v>
      </c>
    </row>
    <row r="3318" spans="1:24">
      <c r="A3318" t="s">
        <v>9</v>
      </c>
      <c r="B3318" t="s">
        <v>14</v>
      </c>
      <c r="C3318" t="s">
        <v>14</v>
      </c>
      <c r="D3318" t="s">
        <v>117</v>
      </c>
      <c r="E3318" t="s">
        <v>4382</v>
      </c>
      <c r="F3318" s="54">
        <v>41638</v>
      </c>
      <c r="G3318" t="s">
        <v>119</v>
      </c>
      <c r="I3318" t="s">
        <v>8070</v>
      </c>
      <c r="J3318" t="s">
        <v>132</v>
      </c>
      <c r="K3318" t="s">
        <v>8071</v>
      </c>
      <c r="L3318" t="s">
        <v>8072</v>
      </c>
      <c r="M3318" t="s">
        <v>8073</v>
      </c>
      <c r="N3318" t="s">
        <v>85</v>
      </c>
      <c r="O3318" t="s">
        <v>85</v>
      </c>
      <c r="P3318">
        <v>15600</v>
      </c>
      <c r="Q3318" t="s">
        <v>8074</v>
      </c>
      <c r="R3318" t="s">
        <v>75</v>
      </c>
      <c r="S3318" t="s">
        <v>155</v>
      </c>
      <c r="T3318" t="s">
        <v>156</v>
      </c>
      <c r="U3318" t="s">
        <v>450</v>
      </c>
      <c r="V3318" t="s">
        <v>1857</v>
      </c>
      <c r="W3318" t="s">
        <v>10729</v>
      </c>
      <c r="X3318" t="s">
        <v>10737</v>
      </c>
    </row>
    <row r="3319" spans="1:24">
      <c r="A3319" t="s">
        <v>9</v>
      </c>
      <c r="B3319" t="s">
        <v>14</v>
      </c>
      <c r="C3319" t="s">
        <v>14</v>
      </c>
      <c r="D3319" t="s">
        <v>117</v>
      </c>
      <c r="E3319" t="s">
        <v>4382</v>
      </c>
      <c r="F3319" s="54">
        <v>41638</v>
      </c>
      <c r="G3319" t="s">
        <v>119</v>
      </c>
      <c r="I3319" t="s">
        <v>8075</v>
      </c>
      <c r="J3319" t="s">
        <v>132</v>
      </c>
      <c r="K3319" t="s">
        <v>8076</v>
      </c>
      <c r="L3319" t="s">
        <v>8077</v>
      </c>
      <c r="M3319" t="s">
        <v>8078</v>
      </c>
      <c r="N3319" t="s">
        <v>85</v>
      </c>
      <c r="O3319" t="s">
        <v>85</v>
      </c>
      <c r="P3319">
        <v>9612.7999999999993</v>
      </c>
      <c r="Q3319" t="s">
        <v>8079</v>
      </c>
      <c r="R3319" t="s">
        <v>75</v>
      </c>
      <c r="S3319" t="s">
        <v>215</v>
      </c>
      <c r="T3319" t="s">
        <v>320</v>
      </c>
      <c r="U3319" t="s">
        <v>321</v>
      </c>
      <c r="V3319" t="s">
        <v>321</v>
      </c>
      <c r="W3319" t="s">
        <v>10729</v>
      </c>
      <c r="X3319" t="s">
        <v>85</v>
      </c>
    </row>
    <row r="3320" spans="1:24">
      <c r="A3320" t="s">
        <v>9</v>
      </c>
      <c r="B3320" t="s">
        <v>14</v>
      </c>
      <c r="C3320" t="s">
        <v>14</v>
      </c>
      <c r="D3320" t="s">
        <v>117</v>
      </c>
      <c r="E3320" t="s">
        <v>4382</v>
      </c>
      <c r="F3320" s="54">
        <v>41638</v>
      </c>
      <c r="G3320" t="s">
        <v>119</v>
      </c>
      <c r="I3320" t="s">
        <v>8080</v>
      </c>
      <c r="J3320" t="s">
        <v>132</v>
      </c>
      <c r="K3320" t="s">
        <v>8081</v>
      </c>
      <c r="L3320" t="s">
        <v>8082</v>
      </c>
      <c r="M3320" t="s">
        <v>8083</v>
      </c>
      <c r="N3320" t="s">
        <v>85</v>
      </c>
      <c r="O3320" t="s">
        <v>85</v>
      </c>
      <c r="P3320">
        <v>48831.199999999997</v>
      </c>
      <c r="Q3320" t="s">
        <v>8084</v>
      </c>
      <c r="R3320" t="s">
        <v>75</v>
      </c>
      <c r="S3320" t="s">
        <v>155</v>
      </c>
      <c r="T3320" t="s">
        <v>156</v>
      </c>
      <c r="U3320" t="s">
        <v>157</v>
      </c>
      <c r="V3320" t="s">
        <v>579</v>
      </c>
      <c r="W3320" t="s">
        <v>10729</v>
      </c>
      <c r="X3320" t="s">
        <v>85</v>
      </c>
    </row>
    <row r="3321" spans="1:24">
      <c r="A3321" t="s">
        <v>9</v>
      </c>
      <c r="B3321" t="s">
        <v>14</v>
      </c>
      <c r="C3321" t="s">
        <v>14</v>
      </c>
      <c r="D3321" t="s">
        <v>117</v>
      </c>
      <c r="E3321" t="s">
        <v>4382</v>
      </c>
      <c r="F3321" s="54">
        <v>41638</v>
      </c>
      <c r="G3321" t="s">
        <v>119</v>
      </c>
      <c r="I3321" t="s">
        <v>8085</v>
      </c>
      <c r="J3321" t="s">
        <v>132</v>
      </c>
      <c r="K3321" t="s">
        <v>8086</v>
      </c>
      <c r="L3321" t="s">
        <v>2836</v>
      </c>
      <c r="M3321" t="s">
        <v>2837</v>
      </c>
      <c r="N3321" t="s">
        <v>85</v>
      </c>
      <c r="O3321" t="s">
        <v>85</v>
      </c>
      <c r="P3321">
        <v>32400</v>
      </c>
      <c r="Q3321" t="s">
        <v>8087</v>
      </c>
      <c r="R3321" t="s">
        <v>75</v>
      </c>
      <c r="S3321" t="s">
        <v>170</v>
      </c>
      <c r="T3321" t="s">
        <v>178</v>
      </c>
      <c r="U3321" t="s">
        <v>202</v>
      </c>
      <c r="V3321" t="s">
        <v>202</v>
      </c>
      <c r="W3321" t="s">
        <v>10729</v>
      </c>
      <c r="X3321" t="s">
        <v>85</v>
      </c>
    </row>
    <row r="3322" spans="1:24">
      <c r="A3322" t="s">
        <v>3</v>
      </c>
      <c r="B3322" t="s">
        <v>114</v>
      </c>
      <c r="C3322" t="s">
        <v>4252</v>
      </c>
      <c r="D3322" t="s">
        <v>117</v>
      </c>
      <c r="E3322" t="s">
        <v>4382</v>
      </c>
      <c r="F3322" s="54">
        <v>41638</v>
      </c>
      <c r="G3322" t="s">
        <v>290</v>
      </c>
      <c r="I3322" t="s">
        <v>8088</v>
      </c>
      <c r="J3322" t="s">
        <v>73</v>
      </c>
      <c r="K3322" t="s">
        <v>8089</v>
      </c>
      <c r="L3322" t="s">
        <v>8090</v>
      </c>
      <c r="M3322" t="s">
        <v>8091</v>
      </c>
      <c r="N3322" t="s">
        <v>85</v>
      </c>
      <c r="O3322" t="s">
        <v>85</v>
      </c>
      <c r="P3322">
        <v>69959.360700000005</v>
      </c>
      <c r="Q3322" t="s">
        <v>8092</v>
      </c>
      <c r="R3322" t="s">
        <v>75</v>
      </c>
      <c r="W3322" t="s">
        <v>10729</v>
      </c>
      <c r="X3322" t="s">
        <v>85</v>
      </c>
    </row>
    <row r="3323" spans="1:24">
      <c r="A3323" t="s">
        <v>3</v>
      </c>
      <c r="B3323" t="s">
        <v>8</v>
      </c>
      <c r="C3323" t="s">
        <v>78</v>
      </c>
      <c r="D3323" t="s">
        <v>117</v>
      </c>
      <c r="E3323" t="s">
        <v>4382</v>
      </c>
      <c r="F3323" s="54">
        <v>41638</v>
      </c>
      <c r="G3323" t="s">
        <v>290</v>
      </c>
      <c r="I3323" t="s">
        <v>7796</v>
      </c>
      <c r="J3323" t="s">
        <v>73</v>
      </c>
      <c r="K3323" t="s">
        <v>7797</v>
      </c>
      <c r="L3323" t="s">
        <v>110</v>
      </c>
      <c r="M3323" t="s">
        <v>111</v>
      </c>
      <c r="N3323" t="s">
        <v>85</v>
      </c>
      <c r="O3323" t="s">
        <v>85</v>
      </c>
      <c r="P3323">
        <v>12242.645200000001</v>
      </c>
      <c r="Q3323" t="s">
        <v>7798</v>
      </c>
      <c r="R3323" t="s">
        <v>75</v>
      </c>
      <c r="W3323" t="s">
        <v>10729</v>
      </c>
      <c r="X3323" t="s">
        <v>85</v>
      </c>
    </row>
    <row r="3324" spans="1:24">
      <c r="A3324" t="s">
        <v>9</v>
      </c>
      <c r="B3324" t="s">
        <v>14</v>
      </c>
      <c r="C3324" t="s">
        <v>14</v>
      </c>
      <c r="D3324" t="s">
        <v>117</v>
      </c>
      <c r="E3324" t="s">
        <v>4382</v>
      </c>
      <c r="F3324" s="54">
        <v>41638</v>
      </c>
      <c r="G3324" t="s">
        <v>119</v>
      </c>
      <c r="I3324" t="s">
        <v>8093</v>
      </c>
      <c r="J3324" t="s">
        <v>132</v>
      </c>
      <c r="K3324" t="s">
        <v>8094</v>
      </c>
      <c r="L3324" t="s">
        <v>2974</v>
      </c>
      <c r="M3324" t="s">
        <v>2975</v>
      </c>
      <c r="N3324" t="s">
        <v>85</v>
      </c>
      <c r="O3324" t="s">
        <v>85</v>
      </c>
      <c r="P3324">
        <v>24428</v>
      </c>
      <c r="Q3324" t="s">
        <v>8095</v>
      </c>
      <c r="R3324" t="s">
        <v>75</v>
      </c>
      <c r="W3324" t="s">
        <v>10729</v>
      </c>
      <c r="X3324" t="s">
        <v>85</v>
      </c>
    </row>
    <row r="3325" spans="1:24">
      <c r="A3325" t="s">
        <v>9</v>
      </c>
      <c r="B3325" t="s">
        <v>14</v>
      </c>
      <c r="C3325" t="s">
        <v>14</v>
      </c>
      <c r="D3325" t="s">
        <v>117</v>
      </c>
      <c r="E3325" t="s">
        <v>4382</v>
      </c>
      <c r="F3325" s="54">
        <v>41638</v>
      </c>
      <c r="G3325" t="s">
        <v>119</v>
      </c>
      <c r="I3325" t="s">
        <v>8096</v>
      </c>
      <c r="J3325" t="s">
        <v>132</v>
      </c>
      <c r="K3325" t="s">
        <v>8097</v>
      </c>
      <c r="L3325" t="s">
        <v>238</v>
      </c>
      <c r="M3325" t="s">
        <v>76</v>
      </c>
      <c r="N3325" t="s">
        <v>85</v>
      </c>
      <c r="O3325" t="s">
        <v>85</v>
      </c>
      <c r="P3325">
        <v>105000</v>
      </c>
      <c r="Q3325" t="s">
        <v>8098</v>
      </c>
      <c r="R3325" t="s">
        <v>75</v>
      </c>
      <c r="W3325" t="s">
        <v>10730</v>
      </c>
      <c r="X3325" t="s">
        <v>10737</v>
      </c>
    </row>
    <row r="3326" spans="1:24">
      <c r="A3326" t="s">
        <v>9</v>
      </c>
      <c r="B3326" t="s">
        <v>10</v>
      </c>
      <c r="C3326" t="s">
        <v>791</v>
      </c>
      <c r="D3326" t="s">
        <v>117</v>
      </c>
      <c r="E3326" t="s">
        <v>4382</v>
      </c>
      <c r="F3326" s="54">
        <v>41639</v>
      </c>
      <c r="G3326" t="s">
        <v>72</v>
      </c>
      <c r="H3326" t="s">
        <v>792</v>
      </c>
      <c r="I3326" t="s">
        <v>8099</v>
      </c>
      <c r="J3326" t="s">
        <v>132</v>
      </c>
      <c r="K3326" t="s">
        <v>8100</v>
      </c>
      <c r="L3326" t="s">
        <v>7762</v>
      </c>
      <c r="M3326" t="s">
        <v>7763</v>
      </c>
      <c r="N3326" t="s">
        <v>85</v>
      </c>
      <c r="O3326" t="s">
        <v>85</v>
      </c>
      <c r="P3326">
        <v>-97027.85</v>
      </c>
      <c r="Q3326" t="s">
        <v>8101</v>
      </c>
      <c r="R3326" t="s">
        <v>75</v>
      </c>
      <c r="W3326" t="s">
        <v>10729</v>
      </c>
      <c r="X3326" t="s">
        <v>85</v>
      </c>
    </row>
    <row r="3327" spans="1:24">
      <c r="A3327" t="s">
        <v>3</v>
      </c>
      <c r="B3327" t="s">
        <v>113</v>
      </c>
      <c r="C3327" t="s">
        <v>3544</v>
      </c>
      <c r="D3327" t="s">
        <v>117</v>
      </c>
      <c r="E3327" t="s">
        <v>4382</v>
      </c>
      <c r="F3327" s="54">
        <v>41639</v>
      </c>
      <c r="G3327" t="s">
        <v>290</v>
      </c>
      <c r="I3327" t="s">
        <v>8102</v>
      </c>
      <c r="J3327" t="s">
        <v>73</v>
      </c>
      <c r="K3327" t="s">
        <v>8103</v>
      </c>
      <c r="L3327" t="s">
        <v>8104</v>
      </c>
      <c r="M3327" t="s">
        <v>8105</v>
      </c>
      <c r="N3327" t="s">
        <v>85</v>
      </c>
      <c r="O3327" t="s">
        <v>85</v>
      </c>
      <c r="P3327">
        <v>48060.42</v>
      </c>
      <c r="Q3327" t="s">
        <v>8106</v>
      </c>
      <c r="R3327" t="s">
        <v>75</v>
      </c>
      <c r="W3327" t="s">
        <v>10729</v>
      </c>
      <c r="X3327" t="s">
        <v>85</v>
      </c>
    </row>
    <row r="3328" spans="1:24">
      <c r="A3328" t="s">
        <v>9</v>
      </c>
      <c r="B3328" t="s">
        <v>14</v>
      </c>
      <c r="C3328" t="s">
        <v>14</v>
      </c>
      <c r="D3328" t="s">
        <v>117</v>
      </c>
      <c r="E3328" t="s">
        <v>4382</v>
      </c>
      <c r="F3328" s="54">
        <v>41638</v>
      </c>
      <c r="G3328" t="s">
        <v>119</v>
      </c>
      <c r="I3328" t="s">
        <v>8107</v>
      </c>
      <c r="J3328" t="s">
        <v>132</v>
      </c>
      <c r="K3328" t="s">
        <v>8108</v>
      </c>
      <c r="L3328" t="s">
        <v>8109</v>
      </c>
      <c r="M3328" t="s">
        <v>8110</v>
      </c>
      <c r="N3328" t="s">
        <v>85</v>
      </c>
      <c r="O3328" t="s">
        <v>85</v>
      </c>
      <c r="P3328">
        <v>65000</v>
      </c>
      <c r="Q3328" t="s">
        <v>8111</v>
      </c>
      <c r="R3328" t="s">
        <v>75</v>
      </c>
      <c r="S3328" t="s">
        <v>155</v>
      </c>
      <c r="T3328" t="s">
        <v>286</v>
      </c>
      <c r="U3328" t="s">
        <v>157</v>
      </c>
      <c r="V3328" t="s">
        <v>157</v>
      </c>
      <c r="W3328" t="s">
        <v>10729</v>
      </c>
      <c r="X3328" t="s">
        <v>85</v>
      </c>
    </row>
    <row r="3329" spans="1:24">
      <c r="A3329" t="s">
        <v>3</v>
      </c>
      <c r="B3329" t="s">
        <v>113</v>
      </c>
      <c r="C3329" t="s">
        <v>3544</v>
      </c>
      <c r="D3329" t="s">
        <v>117</v>
      </c>
      <c r="E3329" t="s">
        <v>4382</v>
      </c>
      <c r="F3329" s="54">
        <v>41639</v>
      </c>
      <c r="G3329" t="s">
        <v>72</v>
      </c>
      <c r="I3329" t="s">
        <v>8102</v>
      </c>
      <c r="J3329" t="s">
        <v>73</v>
      </c>
      <c r="K3329" t="s">
        <v>8103</v>
      </c>
      <c r="L3329" t="s">
        <v>8104</v>
      </c>
      <c r="M3329" t="s">
        <v>8105</v>
      </c>
      <c r="N3329" t="s">
        <v>85</v>
      </c>
      <c r="O3329" t="s">
        <v>85</v>
      </c>
      <c r="P3329">
        <v>10019.58</v>
      </c>
      <c r="Q3329" t="s">
        <v>8106</v>
      </c>
      <c r="R3329" t="s">
        <v>75</v>
      </c>
      <c r="W3329" t="s">
        <v>10729</v>
      </c>
      <c r="X3329" t="s">
        <v>85</v>
      </c>
    </row>
    <row r="3330" spans="1:24">
      <c r="A3330" t="s">
        <v>9</v>
      </c>
      <c r="B3330" t="s">
        <v>14</v>
      </c>
      <c r="C3330" t="s">
        <v>14</v>
      </c>
      <c r="D3330" t="s">
        <v>117</v>
      </c>
      <c r="E3330" t="s">
        <v>4382</v>
      </c>
      <c r="F3330" s="54">
        <v>41638</v>
      </c>
      <c r="G3330" t="s">
        <v>290</v>
      </c>
      <c r="H3330" t="s">
        <v>1059</v>
      </c>
      <c r="I3330" t="s">
        <v>8112</v>
      </c>
      <c r="J3330" t="s">
        <v>132</v>
      </c>
      <c r="K3330" t="s">
        <v>8113</v>
      </c>
      <c r="L3330" t="s">
        <v>4279</v>
      </c>
      <c r="M3330" t="s">
        <v>4280</v>
      </c>
      <c r="N3330" t="s">
        <v>85</v>
      </c>
      <c r="O3330" t="s">
        <v>85</v>
      </c>
      <c r="P3330">
        <v>141750</v>
      </c>
      <c r="Q3330" t="s">
        <v>8114</v>
      </c>
      <c r="R3330" t="s">
        <v>75</v>
      </c>
      <c r="S3330" t="s">
        <v>170</v>
      </c>
      <c r="T3330" t="s">
        <v>171</v>
      </c>
      <c r="U3330" t="s">
        <v>202</v>
      </c>
      <c r="V3330" t="s">
        <v>202</v>
      </c>
      <c r="W3330" t="s">
        <v>10730</v>
      </c>
      <c r="X3330" t="s">
        <v>85</v>
      </c>
    </row>
    <row r="3331" spans="1:24">
      <c r="A3331" t="s">
        <v>5</v>
      </c>
      <c r="B3331" t="s">
        <v>17</v>
      </c>
      <c r="C3331" t="s">
        <v>17</v>
      </c>
      <c r="D3331" t="s">
        <v>117</v>
      </c>
      <c r="E3331" t="s">
        <v>4382</v>
      </c>
      <c r="F3331" s="54">
        <v>41639</v>
      </c>
      <c r="G3331" t="s">
        <v>119</v>
      </c>
      <c r="H3331" t="s">
        <v>257</v>
      </c>
      <c r="I3331" t="s">
        <v>8115</v>
      </c>
      <c r="J3331" t="s">
        <v>74</v>
      </c>
      <c r="K3331" t="s">
        <v>8116</v>
      </c>
      <c r="L3331" t="s">
        <v>8117</v>
      </c>
      <c r="M3331" t="s">
        <v>8118</v>
      </c>
      <c r="N3331" t="s">
        <v>85</v>
      </c>
      <c r="O3331" t="s">
        <v>85</v>
      </c>
      <c r="P3331">
        <v>24126.119699999999</v>
      </c>
      <c r="Q3331" t="s">
        <v>8119</v>
      </c>
      <c r="R3331" t="s">
        <v>75</v>
      </c>
      <c r="W3331" t="s">
        <v>10729</v>
      </c>
      <c r="X3331" t="s">
        <v>10737</v>
      </c>
    </row>
    <row r="3332" spans="1:24">
      <c r="A3332" t="s">
        <v>5</v>
      </c>
      <c r="B3332" t="s">
        <v>17</v>
      </c>
      <c r="C3332" t="s">
        <v>17</v>
      </c>
      <c r="D3332" t="s">
        <v>117</v>
      </c>
      <c r="E3332" t="s">
        <v>4382</v>
      </c>
      <c r="F3332" s="54">
        <v>41639</v>
      </c>
      <c r="G3332" t="s">
        <v>119</v>
      </c>
      <c r="I3332" t="s">
        <v>8120</v>
      </c>
      <c r="J3332" t="s">
        <v>74</v>
      </c>
      <c r="K3332" t="s">
        <v>8121</v>
      </c>
      <c r="L3332" t="s">
        <v>8122</v>
      </c>
      <c r="M3332" t="s">
        <v>8123</v>
      </c>
      <c r="N3332" t="s">
        <v>85</v>
      </c>
      <c r="O3332" t="s">
        <v>85</v>
      </c>
      <c r="P3332">
        <v>55894.7163</v>
      </c>
      <c r="Q3332" t="s">
        <v>8124</v>
      </c>
      <c r="R3332" t="s">
        <v>75</v>
      </c>
      <c r="W3332" t="s">
        <v>10729</v>
      </c>
      <c r="X3332" t="s">
        <v>85</v>
      </c>
    </row>
    <row r="3333" spans="1:24">
      <c r="A3333" t="s">
        <v>5</v>
      </c>
      <c r="B3333" t="s">
        <v>17</v>
      </c>
      <c r="C3333" t="s">
        <v>17</v>
      </c>
      <c r="D3333" t="s">
        <v>117</v>
      </c>
      <c r="E3333" t="s">
        <v>4382</v>
      </c>
      <c r="F3333" s="54">
        <v>41639</v>
      </c>
      <c r="G3333" t="s">
        <v>290</v>
      </c>
      <c r="I3333" t="s">
        <v>8125</v>
      </c>
      <c r="J3333" t="s">
        <v>74</v>
      </c>
      <c r="K3333" t="s">
        <v>8126</v>
      </c>
      <c r="L3333" t="s">
        <v>238</v>
      </c>
      <c r="M3333" t="s">
        <v>76</v>
      </c>
      <c r="N3333" t="s">
        <v>85</v>
      </c>
      <c r="O3333" t="s">
        <v>1004</v>
      </c>
      <c r="P3333">
        <v>47484.144500000002</v>
      </c>
      <c r="Q3333" t="s">
        <v>8127</v>
      </c>
      <c r="R3333" t="s">
        <v>75</v>
      </c>
      <c r="W3333" t="s">
        <v>10729</v>
      </c>
      <c r="X3333" t="s">
        <v>10739</v>
      </c>
    </row>
    <row r="3334" spans="1:24">
      <c r="A3334" t="s">
        <v>5</v>
      </c>
      <c r="B3334" t="s">
        <v>17</v>
      </c>
      <c r="C3334" t="s">
        <v>17</v>
      </c>
      <c r="D3334" t="s">
        <v>117</v>
      </c>
      <c r="E3334" t="s">
        <v>4382</v>
      </c>
      <c r="F3334" s="54">
        <v>41639</v>
      </c>
      <c r="G3334" t="s">
        <v>290</v>
      </c>
      <c r="I3334" t="s">
        <v>8128</v>
      </c>
      <c r="J3334" t="s">
        <v>74</v>
      </c>
      <c r="K3334" t="s">
        <v>8126</v>
      </c>
      <c r="L3334" t="s">
        <v>238</v>
      </c>
      <c r="M3334" t="s">
        <v>76</v>
      </c>
      <c r="N3334" t="s">
        <v>85</v>
      </c>
      <c r="O3334" t="s">
        <v>1004</v>
      </c>
      <c r="P3334">
        <v>23829.9794</v>
      </c>
      <c r="Q3334" t="s">
        <v>8127</v>
      </c>
      <c r="R3334" t="s">
        <v>75</v>
      </c>
      <c r="W3334" t="s">
        <v>10729</v>
      </c>
      <c r="X3334" t="s">
        <v>10739</v>
      </c>
    </row>
    <row r="3335" spans="1:24">
      <c r="A3335" t="s">
        <v>5</v>
      </c>
      <c r="B3335" t="s">
        <v>17</v>
      </c>
      <c r="C3335" t="s">
        <v>17</v>
      </c>
      <c r="D3335" t="s">
        <v>117</v>
      </c>
      <c r="E3335" t="s">
        <v>4382</v>
      </c>
      <c r="F3335" s="54">
        <v>41639</v>
      </c>
      <c r="G3335" t="s">
        <v>290</v>
      </c>
      <c r="I3335" t="s">
        <v>8129</v>
      </c>
      <c r="J3335" t="s">
        <v>74</v>
      </c>
      <c r="K3335" t="s">
        <v>8130</v>
      </c>
      <c r="L3335" t="s">
        <v>1594</v>
      </c>
      <c r="M3335" t="s">
        <v>1595</v>
      </c>
      <c r="N3335" t="s">
        <v>85</v>
      </c>
      <c r="O3335" t="s">
        <v>85</v>
      </c>
      <c r="P3335">
        <v>7927.5739999999996</v>
      </c>
      <c r="Q3335" t="s">
        <v>8131</v>
      </c>
      <c r="R3335" t="s">
        <v>75</v>
      </c>
      <c r="W3335" t="s">
        <v>10730</v>
      </c>
      <c r="X3335" t="s">
        <v>85</v>
      </c>
    </row>
    <row r="3336" spans="1:24">
      <c r="A3336" t="s">
        <v>5</v>
      </c>
      <c r="B3336" t="s">
        <v>17</v>
      </c>
      <c r="C3336" t="s">
        <v>17</v>
      </c>
      <c r="D3336" t="s">
        <v>117</v>
      </c>
      <c r="E3336" t="s">
        <v>4382</v>
      </c>
      <c r="F3336" s="54">
        <v>41639</v>
      </c>
      <c r="G3336" t="s">
        <v>119</v>
      </c>
      <c r="I3336" t="s">
        <v>8132</v>
      </c>
      <c r="J3336" t="s">
        <v>74</v>
      </c>
      <c r="K3336" t="s">
        <v>8133</v>
      </c>
      <c r="L3336" t="s">
        <v>238</v>
      </c>
      <c r="M3336" t="s">
        <v>76</v>
      </c>
      <c r="N3336" t="s">
        <v>85</v>
      </c>
      <c r="O3336" t="s">
        <v>1004</v>
      </c>
      <c r="P3336">
        <v>16426.9431</v>
      </c>
      <c r="Q3336" t="s">
        <v>8134</v>
      </c>
      <c r="R3336" t="s">
        <v>75</v>
      </c>
      <c r="W3336" t="s">
        <v>10729</v>
      </c>
      <c r="X3336" t="s">
        <v>10739</v>
      </c>
    </row>
    <row r="3337" spans="1:24">
      <c r="A3337" t="s">
        <v>5</v>
      </c>
      <c r="B3337" t="s">
        <v>17</v>
      </c>
      <c r="C3337" t="s">
        <v>17</v>
      </c>
      <c r="D3337" t="s">
        <v>117</v>
      </c>
      <c r="E3337" t="s">
        <v>4382</v>
      </c>
      <c r="F3337" s="54">
        <v>41639</v>
      </c>
      <c r="G3337" t="s">
        <v>72</v>
      </c>
      <c r="I3337" t="s">
        <v>8129</v>
      </c>
      <c r="J3337" t="s">
        <v>74</v>
      </c>
      <c r="K3337" t="s">
        <v>8130</v>
      </c>
      <c r="L3337" t="s">
        <v>1594</v>
      </c>
      <c r="M3337" t="s">
        <v>1595</v>
      </c>
      <c r="N3337" t="s">
        <v>85</v>
      </c>
      <c r="O3337" t="s">
        <v>85</v>
      </c>
      <c r="P3337">
        <v>106449.5428</v>
      </c>
      <c r="Q3337" t="s">
        <v>8131</v>
      </c>
      <c r="R3337" t="s">
        <v>75</v>
      </c>
      <c r="W3337" t="s">
        <v>10730</v>
      </c>
      <c r="X3337" t="s">
        <v>85</v>
      </c>
    </row>
    <row r="3338" spans="1:24">
      <c r="A3338" t="s">
        <v>9</v>
      </c>
      <c r="B3338" t="s">
        <v>14</v>
      </c>
      <c r="C3338" t="s">
        <v>14</v>
      </c>
      <c r="D3338" t="s">
        <v>117</v>
      </c>
      <c r="E3338" t="s">
        <v>4382</v>
      </c>
      <c r="F3338" s="54">
        <v>41632</v>
      </c>
      <c r="G3338" t="s">
        <v>72</v>
      </c>
      <c r="I3338" t="s">
        <v>8135</v>
      </c>
      <c r="J3338" t="s">
        <v>132</v>
      </c>
      <c r="K3338" t="s">
        <v>8136</v>
      </c>
      <c r="L3338" t="s">
        <v>75</v>
      </c>
      <c r="M3338" t="s">
        <v>122</v>
      </c>
      <c r="N3338" t="s">
        <v>85</v>
      </c>
      <c r="O3338" t="s">
        <v>85</v>
      </c>
      <c r="P3338">
        <v>5000</v>
      </c>
      <c r="Q3338" t="s">
        <v>2963</v>
      </c>
      <c r="R3338" t="s">
        <v>75</v>
      </c>
      <c r="W3338" t="s">
        <v>10729</v>
      </c>
      <c r="X3338" t="s">
        <v>10737</v>
      </c>
    </row>
    <row r="3339" spans="1:24">
      <c r="A3339" t="s">
        <v>5</v>
      </c>
      <c r="B3339" t="s">
        <v>17</v>
      </c>
      <c r="C3339" t="s">
        <v>17</v>
      </c>
      <c r="D3339" t="s">
        <v>117</v>
      </c>
      <c r="E3339" t="s">
        <v>4382</v>
      </c>
      <c r="F3339" s="54">
        <v>41639</v>
      </c>
      <c r="G3339" t="s">
        <v>72</v>
      </c>
      <c r="I3339" t="s">
        <v>8128</v>
      </c>
      <c r="J3339" t="s">
        <v>74</v>
      </c>
      <c r="K3339" t="s">
        <v>8126</v>
      </c>
      <c r="L3339" t="s">
        <v>238</v>
      </c>
      <c r="M3339" t="s">
        <v>76</v>
      </c>
      <c r="N3339" t="s">
        <v>85</v>
      </c>
      <c r="O3339" t="s">
        <v>1004</v>
      </c>
      <c r="P3339">
        <v>37100.460500000001</v>
      </c>
      <c r="Q3339" t="s">
        <v>8127</v>
      </c>
      <c r="R3339" t="s">
        <v>75</v>
      </c>
      <c r="W3339" t="s">
        <v>10729</v>
      </c>
      <c r="X3339" t="s">
        <v>10739</v>
      </c>
    </row>
    <row r="3340" spans="1:24">
      <c r="A3340" t="s">
        <v>5</v>
      </c>
      <c r="B3340" t="s">
        <v>17</v>
      </c>
      <c r="C3340" t="s">
        <v>17</v>
      </c>
      <c r="D3340" t="s">
        <v>117</v>
      </c>
      <c r="E3340" t="s">
        <v>4382</v>
      </c>
      <c r="F3340" s="54">
        <v>41639</v>
      </c>
      <c r="G3340" t="s">
        <v>5669</v>
      </c>
      <c r="I3340" t="s">
        <v>8129</v>
      </c>
      <c r="J3340" t="s">
        <v>74</v>
      </c>
      <c r="K3340" t="s">
        <v>8130</v>
      </c>
      <c r="L3340" t="s">
        <v>1594</v>
      </c>
      <c r="M3340" t="s">
        <v>1595</v>
      </c>
      <c r="N3340" t="s">
        <v>85</v>
      </c>
      <c r="O3340" t="s">
        <v>85</v>
      </c>
      <c r="P3340">
        <v>37403.759700000002</v>
      </c>
      <c r="Q3340" t="s">
        <v>8131</v>
      </c>
      <c r="R3340" t="s">
        <v>75</v>
      </c>
      <c r="W3340" t="s">
        <v>10730</v>
      </c>
      <c r="X3340" t="s">
        <v>85</v>
      </c>
    </row>
    <row r="3341" spans="1:24">
      <c r="A3341" t="s">
        <v>5</v>
      </c>
      <c r="B3341" t="s">
        <v>7</v>
      </c>
      <c r="C3341" t="s">
        <v>7</v>
      </c>
      <c r="D3341" t="s">
        <v>117</v>
      </c>
      <c r="E3341" t="s">
        <v>4382</v>
      </c>
      <c r="F3341" s="54">
        <v>41639</v>
      </c>
      <c r="G3341" t="s">
        <v>119</v>
      </c>
      <c r="I3341" t="s">
        <v>8137</v>
      </c>
      <c r="J3341" t="s">
        <v>74</v>
      </c>
      <c r="K3341" t="s">
        <v>8138</v>
      </c>
      <c r="L3341" t="s">
        <v>238</v>
      </c>
      <c r="M3341" t="s">
        <v>76</v>
      </c>
      <c r="N3341" t="s">
        <v>85</v>
      </c>
      <c r="O3341" t="s">
        <v>85</v>
      </c>
      <c r="P3341">
        <v>50336.784299999999</v>
      </c>
      <c r="Q3341" t="s">
        <v>8139</v>
      </c>
      <c r="R3341" t="s">
        <v>75</v>
      </c>
      <c r="W3341" t="s">
        <v>10729</v>
      </c>
      <c r="X3341" t="s">
        <v>10737</v>
      </c>
    </row>
    <row r="3342" spans="1:24">
      <c r="A3342" t="s">
        <v>3</v>
      </c>
      <c r="B3342" t="s">
        <v>13</v>
      </c>
      <c r="C3342" t="s">
        <v>1351</v>
      </c>
      <c r="D3342" t="s">
        <v>117</v>
      </c>
      <c r="E3342" t="s">
        <v>4382</v>
      </c>
      <c r="F3342" s="54">
        <v>41639</v>
      </c>
      <c r="G3342" t="s">
        <v>119</v>
      </c>
      <c r="I3342" t="s">
        <v>8140</v>
      </c>
      <c r="J3342" t="s">
        <v>73</v>
      </c>
      <c r="K3342" t="s">
        <v>8141</v>
      </c>
      <c r="L3342" t="s">
        <v>75</v>
      </c>
      <c r="M3342" t="s">
        <v>122</v>
      </c>
      <c r="N3342" t="s">
        <v>85</v>
      </c>
      <c r="O3342" t="s">
        <v>1004</v>
      </c>
      <c r="P3342">
        <v>115869.65760000001</v>
      </c>
      <c r="Q3342" t="s">
        <v>8142</v>
      </c>
      <c r="R3342" t="s">
        <v>75</v>
      </c>
      <c r="W3342" t="s">
        <v>10730</v>
      </c>
      <c r="X3342" t="s">
        <v>10739</v>
      </c>
    </row>
    <row r="3343" spans="1:24">
      <c r="A3343" t="s">
        <v>9</v>
      </c>
      <c r="B3343" t="s">
        <v>10</v>
      </c>
      <c r="C3343" t="s">
        <v>528</v>
      </c>
      <c r="D3343" t="s">
        <v>117</v>
      </c>
      <c r="E3343" t="s">
        <v>4382</v>
      </c>
      <c r="F3343" s="54">
        <v>41639</v>
      </c>
      <c r="G3343" t="s">
        <v>290</v>
      </c>
      <c r="I3343" t="s">
        <v>8143</v>
      </c>
      <c r="J3343" t="s">
        <v>132</v>
      </c>
      <c r="K3343" t="s">
        <v>8144</v>
      </c>
      <c r="L3343" t="s">
        <v>238</v>
      </c>
      <c r="M3343" t="s">
        <v>76</v>
      </c>
      <c r="N3343" t="s">
        <v>85</v>
      </c>
      <c r="O3343" t="s">
        <v>1004</v>
      </c>
      <c r="P3343">
        <v>683121.74</v>
      </c>
      <c r="Q3343" t="s">
        <v>8145</v>
      </c>
      <c r="R3343" t="s">
        <v>75</v>
      </c>
      <c r="W3343" t="s">
        <v>10731</v>
      </c>
      <c r="X3343" t="s">
        <v>10739</v>
      </c>
    </row>
    <row r="3344" spans="1:24">
      <c r="A3344" t="s">
        <v>9</v>
      </c>
      <c r="B3344" t="s">
        <v>10</v>
      </c>
      <c r="C3344" t="s">
        <v>528</v>
      </c>
      <c r="D3344" t="s">
        <v>117</v>
      </c>
      <c r="E3344" t="s">
        <v>4382</v>
      </c>
      <c r="F3344" s="54">
        <v>41639</v>
      </c>
      <c r="G3344" t="s">
        <v>125</v>
      </c>
      <c r="I3344" t="s">
        <v>8143</v>
      </c>
      <c r="J3344" t="s">
        <v>132</v>
      </c>
      <c r="K3344" t="s">
        <v>8144</v>
      </c>
      <c r="L3344" t="s">
        <v>238</v>
      </c>
      <c r="M3344" t="s">
        <v>76</v>
      </c>
      <c r="N3344" t="s">
        <v>85</v>
      </c>
      <c r="O3344" t="s">
        <v>1004</v>
      </c>
      <c r="P3344">
        <v>693948.42</v>
      </c>
      <c r="Q3344" t="s">
        <v>8145</v>
      </c>
      <c r="R3344" t="s">
        <v>75</v>
      </c>
      <c r="W3344" t="s">
        <v>10731</v>
      </c>
      <c r="X3344" t="s">
        <v>10739</v>
      </c>
    </row>
    <row r="3345" spans="1:24">
      <c r="A3345" t="s">
        <v>9</v>
      </c>
      <c r="B3345" t="s">
        <v>10</v>
      </c>
      <c r="C3345" t="s">
        <v>528</v>
      </c>
      <c r="D3345" t="s">
        <v>117</v>
      </c>
      <c r="E3345" t="s">
        <v>4382</v>
      </c>
      <c r="F3345" s="54">
        <v>41639</v>
      </c>
      <c r="G3345" t="s">
        <v>72</v>
      </c>
      <c r="I3345" t="s">
        <v>8143</v>
      </c>
      <c r="J3345" t="s">
        <v>132</v>
      </c>
      <c r="K3345" t="s">
        <v>8144</v>
      </c>
      <c r="L3345" t="s">
        <v>238</v>
      </c>
      <c r="M3345" t="s">
        <v>76</v>
      </c>
      <c r="N3345" t="s">
        <v>85</v>
      </c>
      <c r="O3345" t="s">
        <v>1004</v>
      </c>
      <c r="P3345">
        <v>127290.29</v>
      </c>
      <c r="Q3345" t="s">
        <v>8145</v>
      </c>
      <c r="R3345" t="s">
        <v>75</v>
      </c>
      <c r="W3345" t="s">
        <v>10731</v>
      </c>
      <c r="X3345" t="s">
        <v>10739</v>
      </c>
    </row>
    <row r="3346" spans="1:24">
      <c r="A3346" t="s">
        <v>3</v>
      </c>
      <c r="B3346" t="s">
        <v>115</v>
      </c>
      <c r="C3346" t="s">
        <v>602</v>
      </c>
      <c r="D3346" t="s">
        <v>117</v>
      </c>
      <c r="E3346" t="s">
        <v>4382</v>
      </c>
      <c r="F3346" s="54">
        <v>41639</v>
      </c>
      <c r="G3346" t="s">
        <v>72</v>
      </c>
      <c r="H3346" t="s">
        <v>2671</v>
      </c>
      <c r="I3346" t="s">
        <v>8146</v>
      </c>
      <c r="J3346" t="s">
        <v>73</v>
      </c>
      <c r="K3346" t="s">
        <v>8147</v>
      </c>
      <c r="L3346" t="s">
        <v>8148</v>
      </c>
      <c r="M3346" t="s">
        <v>8149</v>
      </c>
      <c r="N3346" t="s">
        <v>85</v>
      </c>
      <c r="O3346" t="s">
        <v>85</v>
      </c>
      <c r="P3346">
        <v>39814.532700000003</v>
      </c>
      <c r="Q3346" t="s">
        <v>8150</v>
      </c>
      <c r="R3346" t="s">
        <v>75</v>
      </c>
      <c r="W3346" t="s">
        <v>10729</v>
      </c>
      <c r="X3346" t="s">
        <v>85</v>
      </c>
    </row>
    <row r="3347" spans="1:24">
      <c r="A3347" t="s">
        <v>3</v>
      </c>
      <c r="B3347" t="s">
        <v>115</v>
      </c>
      <c r="C3347" t="s">
        <v>602</v>
      </c>
      <c r="D3347" t="s">
        <v>117</v>
      </c>
      <c r="E3347" t="s">
        <v>4382</v>
      </c>
      <c r="F3347" s="54">
        <v>41639</v>
      </c>
      <c r="G3347" t="s">
        <v>125</v>
      </c>
      <c r="H3347" t="s">
        <v>4096</v>
      </c>
      <c r="I3347" t="s">
        <v>8151</v>
      </c>
      <c r="J3347" t="s">
        <v>73</v>
      </c>
      <c r="K3347" t="s">
        <v>8152</v>
      </c>
      <c r="L3347" t="s">
        <v>4099</v>
      </c>
      <c r="M3347" t="s">
        <v>4100</v>
      </c>
      <c r="N3347" t="s">
        <v>213</v>
      </c>
      <c r="O3347" t="s">
        <v>1004</v>
      </c>
      <c r="P3347">
        <v>18655.383699999998</v>
      </c>
      <c r="Q3347" t="s">
        <v>8153</v>
      </c>
      <c r="R3347" t="s">
        <v>75</v>
      </c>
      <c r="W3347" t="s">
        <v>10731</v>
      </c>
      <c r="X3347" t="s">
        <v>10739</v>
      </c>
    </row>
    <row r="3348" spans="1:24">
      <c r="A3348" t="s">
        <v>3</v>
      </c>
      <c r="B3348" t="s">
        <v>115</v>
      </c>
      <c r="C3348" t="s">
        <v>602</v>
      </c>
      <c r="D3348" t="s">
        <v>117</v>
      </c>
      <c r="E3348" t="s">
        <v>4382</v>
      </c>
      <c r="F3348" s="54">
        <v>41639</v>
      </c>
      <c r="G3348" t="s">
        <v>5650</v>
      </c>
      <c r="H3348" t="s">
        <v>4096</v>
      </c>
      <c r="I3348" t="s">
        <v>8151</v>
      </c>
      <c r="J3348" t="s">
        <v>73</v>
      </c>
      <c r="K3348" t="s">
        <v>8152</v>
      </c>
      <c r="L3348" t="s">
        <v>4099</v>
      </c>
      <c r="M3348" t="s">
        <v>4100</v>
      </c>
      <c r="N3348" t="s">
        <v>213</v>
      </c>
      <c r="O3348" t="s">
        <v>1004</v>
      </c>
      <c r="P3348">
        <v>30917.563900000001</v>
      </c>
      <c r="Q3348" t="s">
        <v>8153</v>
      </c>
      <c r="R3348" t="s">
        <v>75</v>
      </c>
      <c r="W3348" t="s">
        <v>10731</v>
      </c>
      <c r="X3348" t="s">
        <v>10739</v>
      </c>
    </row>
    <row r="3349" spans="1:24">
      <c r="A3349" t="s">
        <v>3</v>
      </c>
      <c r="B3349" t="s">
        <v>115</v>
      </c>
      <c r="C3349" t="s">
        <v>602</v>
      </c>
      <c r="D3349" t="s">
        <v>117</v>
      </c>
      <c r="E3349" t="s">
        <v>4382</v>
      </c>
      <c r="F3349" s="54">
        <v>41639</v>
      </c>
      <c r="G3349" t="s">
        <v>72</v>
      </c>
      <c r="H3349" t="s">
        <v>4096</v>
      </c>
      <c r="I3349" t="s">
        <v>8151</v>
      </c>
      <c r="J3349" t="s">
        <v>73</v>
      </c>
      <c r="K3349" t="s">
        <v>8152</v>
      </c>
      <c r="L3349" t="s">
        <v>4099</v>
      </c>
      <c r="M3349" t="s">
        <v>4100</v>
      </c>
      <c r="N3349" t="s">
        <v>213</v>
      </c>
      <c r="O3349" t="s">
        <v>1004</v>
      </c>
      <c r="P3349">
        <v>637488.21409999998</v>
      </c>
      <c r="Q3349" t="s">
        <v>8153</v>
      </c>
      <c r="R3349" t="s">
        <v>75</v>
      </c>
      <c r="W3349" t="s">
        <v>10731</v>
      </c>
      <c r="X3349" t="s">
        <v>10739</v>
      </c>
    </row>
    <row r="3350" spans="1:24">
      <c r="A3350" t="s">
        <v>3</v>
      </c>
      <c r="B3350" t="s">
        <v>115</v>
      </c>
      <c r="C3350" t="s">
        <v>619</v>
      </c>
      <c r="D3350" t="s">
        <v>117</v>
      </c>
      <c r="E3350" t="s">
        <v>4382</v>
      </c>
      <c r="F3350" s="54">
        <v>41639</v>
      </c>
      <c r="G3350" t="s">
        <v>119</v>
      </c>
      <c r="I3350" t="s">
        <v>8154</v>
      </c>
      <c r="J3350" t="s">
        <v>73</v>
      </c>
      <c r="K3350" t="s">
        <v>8155</v>
      </c>
      <c r="L3350" t="s">
        <v>3395</v>
      </c>
      <c r="M3350" t="s">
        <v>3396</v>
      </c>
      <c r="N3350" t="s">
        <v>85</v>
      </c>
      <c r="O3350" t="s">
        <v>85</v>
      </c>
      <c r="P3350">
        <v>38943.449999999997</v>
      </c>
      <c r="Q3350" t="s">
        <v>8156</v>
      </c>
      <c r="R3350" t="s">
        <v>75</v>
      </c>
      <c r="W3350" t="s">
        <v>10729</v>
      </c>
      <c r="X3350" t="s">
        <v>85</v>
      </c>
    </row>
    <row r="3351" spans="1:24">
      <c r="A3351" t="s">
        <v>3</v>
      </c>
      <c r="B3351" t="s">
        <v>115</v>
      </c>
      <c r="C3351" t="s">
        <v>619</v>
      </c>
      <c r="D3351" t="s">
        <v>117</v>
      </c>
      <c r="E3351" t="s">
        <v>4382</v>
      </c>
      <c r="F3351" s="54">
        <v>41639</v>
      </c>
      <c r="G3351" t="s">
        <v>119</v>
      </c>
      <c r="I3351" t="s">
        <v>8157</v>
      </c>
      <c r="J3351" t="s">
        <v>73</v>
      </c>
      <c r="K3351" t="s">
        <v>8158</v>
      </c>
      <c r="L3351" t="s">
        <v>8159</v>
      </c>
      <c r="M3351" t="s">
        <v>8160</v>
      </c>
      <c r="N3351" t="s">
        <v>85</v>
      </c>
      <c r="O3351" t="s">
        <v>85</v>
      </c>
      <c r="P3351">
        <v>651191.25</v>
      </c>
      <c r="Q3351" t="s">
        <v>8161</v>
      </c>
      <c r="R3351" t="s">
        <v>75</v>
      </c>
      <c r="W3351" t="s">
        <v>10731</v>
      </c>
      <c r="X3351" t="s">
        <v>85</v>
      </c>
    </row>
    <row r="3352" spans="1:24">
      <c r="A3352" t="s">
        <v>3</v>
      </c>
      <c r="B3352" t="s">
        <v>115</v>
      </c>
      <c r="C3352" t="s">
        <v>619</v>
      </c>
      <c r="D3352" t="s">
        <v>117</v>
      </c>
      <c r="E3352" t="s">
        <v>4382</v>
      </c>
      <c r="F3352" s="54">
        <v>41639</v>
      </c>
      <c r="G3352" t="s">
        <v>119</v>
      </c>
      <c r="I3352" t="s">
        <v>8162</v>
      </c>
      <c r="J3352" t="s">
        <v>73</v>
      </c>
      <c r="K3352" t="s">
        <v>8163</v>
      </c>
      <c r="L3352" t="s">
        <v>2112</v>
      </c>
      <c r="M3352" t="s">
        <v>2113</v>
      </c>
      <c r="N3352" t="s">
        <v>85</v>
      </c>
      <c r="O3352" t="s">
        <v>85</v>
      </c>
      <c r="P3352">
        <v>13557</v>
      </c>
      <c r="Q3352" t="s">
        <v>8164</v>
      </c>
      <c r="R3352" t="s">
        <v>75</v>
      </c>
      <c r="W3352" t="s">
        <v>10729</v>
      </c>
      <c r="X3352" t="s">
        <v>85</v>
      </c>
    </row>
    <row r="3353" spans="1:24">
      <c r="A3353" t="s">
        <v>3</v>
      </c>
      <c r="B3353" t="s">
        <v>115</v>
      </c>
      <c r="C3353" t="s">
        <v>602</v>
      </c>
      <c r="D3353" t="s">
        <v>117</v>
      </c>
      <c r="E3353" t="s">
        <v>4382</v>
      </c>
      <c r="F3353" s="54">
        <v>41639</v>
      </c>
      <c r="G3353" t="s">
        <v>119</v>
      </c>
      <c r="I3353" t="s">
        <v>8165</v>
      </c>
      <c r="J3353" t="s">
        <v>73</v>
      </c>
      <c r="K3353" t="s">
        <v>8166</v>
      </c>
      <c r="L3353" t="s">
        <v>238</v>
      </c>
      <c r="M3353" t="s">
        <v>76</v>
      </c>
      <c r="N3353" t="s">
        <v>85</v>
      </c>
      <c r="O3353" t="s">
        <v>85</v>
      </c>
      <c r="P3353">
        <v>46354.119200000001</v>
      </c>
      <c r="Q3353" t="s">
        <v>8167</v>
      </c>
      <c r="R3353" t="s">
        <v>75</v>
      </c>
      <c r="W3353" t="s">
        <v>10729</v>
      </c>
      <c r="X3353" t="s">
        <v>10737</v>
      </c>
    </row>
    <row r="3354" spans="1:24">
      <c r="A3354" t="s">
        <v>3</v>
      </c>
      <c r="B3354" t="s">
        <v>115</v>
      </c>
      <c r="C3354" t="s">
        <v>602</v>
      </c>
      <c r="D3354" t="s">
        <v>117</v>
      </c>
      <c r="E3354" t="s">
        <v>4382</v>
      </c>
      <c r="F3354" s="54">
        <v>41639</v>
      </c>
      <c r="G3354" t="s">
        <v>290</v>
      </c>
      <c r="H3354" t="s">
        <v>4096</v>
      </c>
      <c r="I3354" t="s">
        <v>8151</v>
      </c>
      <c r="J3354" t="s">
        <v>73</v>
      </c>
      <c r="K3354" t="s">
        <v>8152</v>
      </c>
      <c r="L3354" t="s">
        <v>4099</v>
      </c>
      <c r="M3354" t="s">
        <v>4100</v>
      </c>
      <c r="N3354" t="s">
        <v>213</v>
      </c>
      <c r="O3354" t="s">
        <v>1004</v>
      </c>
      <c r="P3354">
        <v>765423.39599999995</v>
      </c>
      <c r="Q3354" t="s">
        <v>8153</v>
      </c>
      <c r="R3354" t="s">
        <v>75</v>
      </c>
      <c r="W3354" t="s">
        <v>10731</v>
      </c>
      <c r="X3354" t="s">
        <v>10739</v>
      </c>
    </row>
    <row r="3355" spans="1:24">
      <c r="A3355" t="s">
        <v>5</v>
      </c>
      <c r="B3355" t="s">
        <v>16</v>
      </c>
      <c r="C3355" t="s">
        <v>235</v>
      </c>
      <c r="D3355" t="s">
        <v>117</v>
      </c>
      <c r="E3355" t="s">
        <v>4382</v>
      </c>
      <c r="F3355" s="54">
        <v>41639</v>
      </c>
      <c r="G3355" t="s">
        <v>119</v>
      </c>
      <c r="I3355" t="s">
        <v>8168</v>
      </c>
      <c r="J3355" t="s">
        <v>74</v>
      </c>
      <c r="K3355" t="s">
        <v>8169</v>
      </c>
      <c r="L3355" t="s">
        <v>238</v>
      </c>
      <c r="M3355" t="s">
        <v>76</v>
      </c>
      <c r="N3355" t="s">
        <v>85</v>
      </c>
      <c r="O3355" t="s">
        <v>85</v>
      </c>
      <c r="P3355">
        <v>9023.5</v>
      </c>
      <c r="Q3355" t="s">
        <v>8170</v>
      </c>
      <c r="R3355" t="s">
        <v>75</v>
      </c>
      <c r="W3355" t="s">
        <v>10729</v>
      </c>
      <c r="X3355" t="s">
        <v>10737</v>
      </c>
    </row>
    <row r="3356" spans="1:24">
      <c r="A3356" t="s">
        <v>5</v>
      </c>
      <c r="B3356" t="s">
        <v>16</v>
      </c>
      <c r="C3356" t="s">
        <v>235</v>
      </c>
      <c r="D3356" t="s">
        <v>117</v>
      </c>
      <c r="E3356" t="s">
        <v>4382</v>
      </c>
      <c r="F3356" s="54">
        <v>41639</v>
      </c>
      <c r="G3356" t="s">
        <v>119</v>
      </c>
      <c r="I3356" t="s">
        <v>8171</v>
      </c>
      <c r="J3356" t="s">
        <v>74</v>
      </c>
      <c r="K3356" t="s">
        <v>8172</v>
      </c>
      <c r="L3356" t="s">
        <v>238</v>
      </c>
      <c r="M3356" t="s">
        <v>76</v>
      </c>
      <c r="N3356" t="s">
        <v>85</v>
      </c>
      <c r="O3356" t="s">
        <v>85</v>
      </c>
      <c r="P3356">
        <v>21000</v>
      </c>
      <c r="Q3356" t="s">
        <v>8173</v>
      </c>
      <c r="R3356" t="s">
        <v>75</v>
      </c>
      <c r="W3356" t="s">
        <v>10729</v>
      </c>
      <c r="X3356" t="s">
        <v>10737</v>
      </c>
    </row>
    <row r="3357" spans="1:24">
      <c r="A3357" t="s">
        <v>5</v>
      </c>
      <c r="B3357" t="s">
        <v>16</v>
      </c>
      <c r="C3357" t="s">
        <v>235</v>
      </c>
      <c r="D3357" t="s">
        <v>117</v>
      </c>
      <c r="E3357" t="s">
        <v>4382</v>
      </c>
      <c r="F3357" s="54">
        <v>41639</v>
      </c>
      <c r="G3357" t="s">
        <v>119</v>
      </c>
      <c r="I3357" t="s">
        <v>8174</v>
      </c>
      <c r="J3357" t="s">
        <v>74</v>
      </c>
      <c r="K3357" t="s">
        <v>8043</v>
      </c>
      <c r="L3357" t="s">
        <v>238</v>
      </c>
      <c r="M3357" t="s">
        <v>76</v>
      </c>
      <c r="N3357" t="s">
        <v>85</v>
      </c>
      <c r="O3357" t="s">
        <v>85</v>
      </c>
      <c r="P3357">
        <v>23094</v>
      </c>
      <c r="Q3357" t="s">
        <v>8044</v>
      </c>
      <c r="R3357" t="s">
        <v>75</v>
      </c>
      <c r="W3357" t="s">
        <v>10729</v>
      </c>
      <c r="X3357" t="s">
        <v>10737</v>
      </c>
    </row>
    <row r="3358" spans="1:24">
      <c r="A3358" t="s">
        <v>5</v>
      </c>
      <c r="B3358" t="s">
        <v>16</v>
      </c>
      <c r="C3358" t="s">
        <v>235</v>
      </c>
      <c r="D3358" t="s">
        <v>117</v>
      </c>
      <c r="E3358" t="s">
        <v>4382</v>
      </c>
      <c r="F3358" s="54">
        <v>41639</v>
      </c>
      <c r="G3358" t="s">
        <v>119</v>
      </c>
      <c r="I3358" t="s">
        <v>8175</v>
      </c>
      <c r="J3358" t="s">
        <v>74</v>
      </c>
      <c r="K3358" t="s">
        <v>8176</v>
      </c>
      <c r="L3358" t="s">
        <v>246</v>
      </c>
      <c r="M3358" t="s">
        <v>247</v>
      </c>
      <c r="N3358" t="s">
        <v>85</v>
      </c>
      <c r="O3358" t="s">
        <v>85</v>
      </c>
      <c r="P3358">
        <v>40949.19</v>
      </c>
      <c r="Q3358" t="s">
        <v>7752</v>
      </c>
      <c r="R3358" t="s">
        <v>75</v>
      </c>
      <c r="W3358" t="s">
        <v>10729</v>
      </c>
      <c r="X3358" t="s">
        <v>85</v>
      </c>
    </row>
    <row r="3359" spans="1:24">
      <c r="A3359" t="s">
        <v>5</v>
      </c>
      <c r="B3359" t="s">
        <v>17</v>
      </c>
      <c r="C3359" t="s">
        <v>17</v>
      </c>
      <c r="D3359" t="s">
        <v>117</v>
      </c>
      <c r="E3359" t="s">
        <v>4382</v>
      </c>
      <c r="F3359" s="54">
        <v>41639</v>
      </c>
      <c r="G3359" t="s">
        <v>125</v>
      </c>
      <c r="I3359" t="s">
        <v>8177</v>
      </c>
      <c r="J3359" t="s">
        <v>74</v>
      </c>
      <c r="K3359" t="s">
        <v>8178</v>
      </c>
      <c r="L3359" t="s">
        <v>5945</v>
      </c>
      <c r="M3359" t="s">
        <v>5946</v>
      </c>
      <c r="N3359" t="s">
        <v>85</v>
      </c>
      <c r="O3359" t="s">
        <v>85</v>
      </c>
      <c r="P3359">
        <v>30093.02</v>
      </c>
      <c r="Q3359" t="s">
        <v>8179</v>
      </c>
      <c r="R3359" t="s">
        <v>75</v>
      </c>
      <c r="W3359" t="s">
        <v>10730</v>
      </c>
      <c r="X3359" t="s">
        <v>85</v>
      </c>
    </row>
    <row r="3360" spans="1:24">
      <c r="A3360" t="s">
        <v>5</v>
      </c>
      <c r="B3360" t="s">
        <v>17</v>
      </c>
      <c r="C3360" t="s">
        <v>17</v>
      </c>
      <c r="D3360" t="s">
        <v>117</v>
      </c>
      <c r="E3360" t="s">
        <v>4382</v>
      </c>
      <c r="F3360" s="54">
        <v>41639</v>
      </c>
      <c r="G3360" t="s">
        <v>290</v>
      </c>
      <c r="I3360" t="s">
        <v>8177</v>
      </c>
      <c r="J3360" t="s">
        <v>74</v>
      </c>
      <c r="K3360" t="s">
        <v>8178</v>
      </c>
      <c r="L3360" t="s">
        <v>5945</v>
      </c>
      <c r="M3360" t="s">
        <v>5946</v>
      </c>
      <c r="N3360" t="s">
        <v>85</v>
      </c>
      <c r="O3360" t="s">
        <v>85</v>
      </c>
      <c r="P3360">
        <v>62286.86</v>
      </c>
      <c r="Q3360" t="s">
        <v>8179</v>
      </c>
      <c r="R3360" t="s">
        <v>75</v>
      </c>
      <c r="W3360" t="s">
        <v>10730</v>
      </c>
      <c r="X3360" t="s">
        <v>85</v>
      </c>
    </row>
    <row r="3361" spans="1:24">
      <c r="A3361" t="s">
        <v>5</v>
      </c>
      <c r="B3361" t="s">
        <v>17</v>
      </c>
      <c r="C3361" t="s">
        <v>17</v>
      </c>
      <c r="D3361" t="s">
        <v>117</v>
      </c>
      <c r="E3361" t="s">
        <v>4382</v>
      </c>
      <c r="F3361" s="54">
        <v>41639</v>
      </c>
      <c r="G3361" t="s">
        <v>72</v>
      </c>
      <c r="I3361" t="s">
        <v>8177</v>
      </c>
      <c r="J3361" t="s">
        <v>74</v>
      </c>
      <c r="K3361" t="s">
        <v>8178</v>
      </c>
      <c r="L3361" t="s">
        <v>5945</v>
      </c>
      <c r="M3361" t="s">
        <v>5946</v>
      </c>
      <c r="N3361" t="s">
        <v>85</v>
      </c>
      <c r="O3361" t="s">
        <v>85</v>
      </c>
      <c r="P3361">
        <v>134826.12</v>
      </c>
      <c r="Q3361" t="s">
        <v>8179</v>
      </c>
      <c r="R3361" t="s">
        <v>75</v>
      </c>
      <c r="W3361" t="s">
        <v>10730</v>
      </c>
      <c r="X3361" t="s">
        <v>85</v>
      </c>
    </row>
    <row r="3362" spans="1:24">
      <c r="A3362" t="s">
        <v>5</v>
      </c>
      <c r="B3362" t="s">
        <v>17</v>
      </c>
      <c r="C3362" t="s">
        <v>17</v>
      </c>
      <c r="D3362" t="s">
        <v>117</v>
      </c>
      <c r="E3362" t="s">
        <v>4382</v>
      </c>
      <c r="F3362" s="54">
        <v>41639</v>
      </c>
      <c r="G3362" t="s">
        <v>5669</v>
      </c>
      <c r="I3362" t="s">
        <v>8177</v>
      </c>
      <c r="J3362" t="s">
        <v>74</v>
      </c>
      <c r="K3362" t="s">
        <v>8178</v>
      </c>
      <c r="L3362" t="s">
        <v>5945</v>
      </c>
      <c r="M3362" t="s">
        <v>5946</v>
      </c>
      <c r="N3362" t="s">
        <v>85</v>
      </c>
      <c r="O3362" t="s">
        <v>85</v>
      </c>
      <c r="P3362">
        <v>8753.41</v>
      </c>
      <c r="Q3362" t="s">
        <v>8179</v>
      </c>
      <c r="R3362" t="s">
        <v>75</v>
      </c>
      <c r="W3362" t="s">
        <v>10730</v>
      </c>
      <c r="X3362" t="s">
        <v>85</v>
      </c>
    </row>
    <row r="3363" spans="1:24">
      <c r="A3363" t="s">
        <v>3</v>
      </c>
      <c r="B3363" t="s">
        <v>8</v>
      </c>
      <c r="C3363" t="s">
        <v>124</v>
      </c>
      <c r="D3363" t="s">
        <v>117</v>
      </c>
      <c r="E3363" t="s">
        <v>4382</v>
      </c>
      <c r="F3363" s="54">
        <v>41639</v>
      </c>
      <c r="G3363" t="s">
        <v>72</v>
      </c>
      <c r="H3363" t="s">
        <v>962</v>
      </c>
      <c r="I3363" t="s">
        <v>8180</v>
      </c>
      <c r="J3363" t="s">
        <v>73</v>
      </c>
      <c r="K3363" t="s">
        <v>8181</v>
      </c>
      <c r="L3363" t="s">
        <v>6607</v>
      </c>
      <c r="M3363" t="s">
        <v>6608</v>
      </c>
      <c r="N3363" t="s">
        <v>85</v>
      </c>
      <c r="O3363" t="s">
        <v>85</v>
      </c>
      <c r="P3363">
        <v>857.94140000000004</v>
      </c>
      <c r="Q3363" t="s">
        <v>8182</v>
      </c>
      <c r="R3363" t="s">
        <v>75</v>
      </c>
      <c r="W3363" t="s">
        <v>10729</v>
      </c>
      <c r="X3363" t="s">
        <v>85</v>
      </c>
    </row>
    <row r="3364" spans="1:24">
      <c r="A3364" t="s">
        <v>3</v>
      </c>
      <c r="B3364" t="s">
        <v>8</v>
      </c>
      <c r="C3364" t="s">
        <v>124</v>
      </c>
      <c r="D3364" t="s">
        <v>117</v>
      </c>
      <c r="E3364" t="s">
        <v>4382</v>
      </c>
      <c r="F3364" s="54">
        <v>41639</v>
      </c>
      <c r="G3364" t="s">
        <v>72</v>
      </c>
      <c r="H3364" t="s">
        <v>962</v>
      </c>
      <c r="I3364" t="s">
        <v>8183</v>
      </c>
      <c r="J3364" t="s">
        <v>73</v>
      </c>
      <c r="K3364" t="s">
        <v>8184</v>
      </c>
      <c r="L3364" t="s">
        <v>6607</v>
      </c>
      <c r="M3364" t="s">
        <v>6608</v>
      </c>
      <c r="N3364" t="s">
        <v>85</v>
      </c>
      <c r="O3364" t="s">
        <v>85</v>
      </c>
      <c r="P3364">
        <v>591.34529999999995</v>
      </c>
      <c r="Q3364" t="s">
        <v>8185</v>
      </c>
      <c r="R3364" t="s">
        <v>75</v>
      </c>
      <c r="W3364" t="s">
        <v>10729</v>
      </c>
      <c r="X3364" t="s">
        <v>85</v>
      </c>
    </row>
    <row r="3365" spans="1:24">
      <c r="A3365" t="s">
        <v>9</v>
      </c>
      <c r="B3365" t="s">
        <v>14</v>
      </c>
      <c r="C3365" t="s">
        <v>14</v>
      </c>
      <c r="D3365" t="s">
        <v>117</v>
      </c>
      <c r="E3365" t="s">
        <v>4382</v>
      </c>
      <c r="F3365" s="54">
        <v>41632</v>
      </c>
      <c r="G3365" t="s">
        <v>72</v>
      </c>
      <c r="I3365" t="s">
        <v>8186</v>
      </c>
      <c r="J3365" t="s">
        <v>132</v>
      </c>
      <c r="K3365" t="s">
        <v>8187</v>
      </c>
      <c r="L3365" t="s">
        <v>75</v>
      </c>
      <c r="M3365" t="s">
        <v>122</v>
      </c>
      <c r="N3365" t="s">
        <v>85</v>
      </c>
      <c r="O3365" t="s">
        <v>85</v>
      </c>
      <c r="P3365">
        <v>10000</v>
      </c>
      <c r="Q3365" t="s">
        <v>5594</v>
      </c>
      <c r="R3365" t="s">
        <v>75</v>
      </c>
      <c r="W3365" t="s">
        <v>10729</v>
      </c>
      <c r="X3365" t="s">
        <v>10737</v>
      </c>
    </row>
    <row r="3366" spans="1:24">
      <c r="A3366" t="s">
        <v>9</v>
      </c>
      <c r="B3366" t="s">
        <v>14</v>
      </c>
      <c r="C3366" t="s">
        <v>14</v>
      </c>
      <c r="D3366" t="s">
        <v>117</v>
      </c>
      <c r="E3366" t="s">
        <v>4382</v>
      </c>
      <c r="F3366" s="54">
        <v>41632</v>
      </c>
      <c r="G3366" t="s">
        <v>72</v>
      </c>
      <c r="I3366" t="s">
        <v>8188</v>
      </c>
      <c r="J3366" t="s">
        <v>132</v>
      </c>
      <c r="K3366" t="s">
        <v>8189</v>
      </c>
      <c r="L3366" t="s">
        <v>75</v>
      </c>
      <c r="M3366" t="s">
        <v>122</v>
      </c>
      <c r="N3366" t="s">
        <v>85</v>
      </c>
      <c r="O3366" t="s">
        <v>85</v>
      </c>
      <c r="P3366">
        <v>10000</v>
      </c>
      <c r="Q3366" t="s">
        <v>8190</v>
      </c>
      <c r="R3366" t="s">
        <v>75</v>
      </c>
      <c r="W3366" t="s">
        <v>10729</v>
      </c>
      <c r="X3366" t="s">
        <v>10737</v>
      </c>
    </row>
    <row r="3367" spans="1:24">
      <c r="A3367" t="s">
        <v>3</v>
      </c>
      <c r="B3367" t="s">
        <v>4</v>
      </c>
      <c r="C3367" t="s">
        <v>4</v>
      </c>
      <c r="D3367" t="s">
        <v>117</v>
      </c>
      <c r="E3367" t="s">
        <v>4382</v>
      </c>
      <c r="F3367" s="54">
        <v>41639</v>
      </c>
      <c r="G3367" t="s">
        <v>72</v>
      </c>
      <c r="H3367" t="s">
        <v>2592</v>
      </c>
      <c r="I3367" t="s">
        <v>8191</v>
      </c>
      <c r="J3367" t="s">
        <v>73</v>
      </c>
      <c r="K3367" t="s">
        <v>8192</v>
      </c>
      <c r="L3367" t="s">
        <v>8193</v>
      </c>
      <c r="M3367" t="s">
        <v>8194</v>
      </c>
      <c r="N3367" t="s">
        <v>213</v>
      </c>
      <c r="O3367" t="s">
        <v>85</v>
      </c>
      <c r="P3367">
        <v>205123.77650000001</v>
      </c>
      <c r="Q3367" t="s">
        <v>8195</v>
      </c>
      <c r="R3367" t="s">
        <v>75</v>
      </c>
      <c r="W3367" t="s">
        <v>10730</v>
      </c>
      <c r="X3367" t="s">
        <v>85</v>
      </c>
    </row>
    <row r="3368" spans="1:24">
      <c r="A3368" t="s">
        <v>5</v>
      </c>
      <c r="B3368" t="s">
        <v>16</v>
      </c>
      <c r="C3368" t="s">
        <v>6002</v>
      </c>
      <c r="D3368" t="s">
        <v>117</v>
      </c>
      <c r="E3368" t="s">
        <v>4382</v>
      </c>
      <c r="F3368" s="54">
        <v>41639</v>
      </c>
      <c r="G3368" t="s">
        <v>72</v>
      </c>
      <c r="I3368" t="s">
        <v>8196</v>
      </c>
      <c r="J3368" t="s">
        <v>74</v>
      </c>
      <c r="K3368" t="s">
        <v>8197</v>
      </c>
      <c r="L3368" t="s">
        <v>6252</v>
      </c>
      <c r="M3368" t="s">
        <v>6253</v>
      </c>
      <c r="N3368" t="s">
        <v>85</v>
      </c>
      <c r="O3368" t="s">
        <v>85</v>
      </c>
      <c r="P3368">
        <v>57528.75</v>
      </c>
      <c r="Q3368" t="s">
        <v>8198</v>
      </c>
      <c r="R3368" t="s">
        <v>75</v>
      </c>
      <c r="W3368" t="s">
        <v>10729</v>
      </c>
      <c r="X3368" t="s">
        <v>85</v>
      </c>
    </row>
    <row r="3369" spans="1:24">
      <c r="A3369" t="s">
        <v>3</v>
      </c>
      <c r="B3369" t="s">
        <v>112</v>
      </c>
      <c r="C3369" t="s">
        <v>269</v>
      </c>
      <c r="D3369" t="s">
        <v>117</v>
      </c>
      <c r="E3369" t="s">
        <v>4382</v>
      </c>
      <c r="F3369" s="54">
        <v>41639</v>
      </c>
      <c r="G3369" t="s">
        <v>119</v>
      </c>
      <c r="I3369" t="s">
        <v>8199</v>
      </c>
      <c r="J3369" t="s">
        <v>73</v>
      </c>
      <c r="K3369" t="s">
        <v>8200</v>
      </c>
      <c r="L3369" t="s">
        <v>238</v>
      </c>
      <c r="M3369" t="s">
        <v>76</v>
      </c>
      <c r="N3369" t="s">
        <v>85</v>
      </c>
      <c r="O3369" t="s">
        <v>85</v>
      </c>
      <c r="P3369">
        <v>4190.9324999999999</v>
      </c>
      <c r="Q3369" t="s">
        <v>8201</v>
      </c>
      <c r="R3369" t="s">
        <v>75</v>
      </c>
      <c r="W3369" t="s">
        <v>10729</v>
      </c>
      <c r="X3369" t="s">
        <v>10737</v>
      </c>
    </row>
    <row r="3370" spans="1:24">
      <c r="A3370" t="s">
        <v>5</v>
      </c>
      <c r="B3370" t="s">
        <v>16</v>
      </c>
      <c r="C3370" t="s">
        <v>235</v>
      </c>
      <c r="D3370" t="s">
        <v>117</v>
      </c>
      <c r="E3370" t="s">
        <v>4382</v>
      </c>
      <c r="F3370" s="54">
        <v>41633</v>
      </c>
      <c r="G3370" t="s">
        <v>119</v>
      </c>
      <c r="I3370" t="s">
        <v>8202</v>
      </c>
      <c r="J3370" t="s">
        <v>74</v>
      </c>
      <c r="K3370" t="s">
        <v>8203</v>
      </c>
      <c r="L3370" t="s">
        <v>246</v>
      </c>
      <c r="M3370" t="s">
        <v>247</v>
      </c>
      <c r="N3370" t="s">
        <v>85</v>
      </c>
      <c r="O3370" t="s">
        <v>85</v>
      </c>
      <c r="P3370">
        <v>12.1</v>
      </c>
      <c r="Q3370" t="s">
        <v>8204</v>
      </c>
      <c r="R3370" t="s">
        <v>75</v>
      </c>
      <c r="W3370" t="s">
        <v>10729</v>
      </c>
      <c r="X3370" t="s">
        <v>85</v>
      </c>
    </row>
    <row r="3371" spans="1:24">
      <c r="A3371" t="s">
        <v>5</v>
      </c>
      <c r="B3371" t="s">
        <v>16</v>
      </c>
      <c r="C3371" t="s">
        <v>235</v>
      </c>
      <c r="D3371" t="s">
        <v>117</v>
      </c>
      <c r="E3371" t="s">
        <v>4382</v>
      </c>
      <c r="F3371" s="54">
        <v>41633</v>
      </c>
      <c r="G3371" t="s">
        <v>119</v>
      </c>
      <c r="I3371" t="s">
        <v>8205</v>
      </c>
      <c r="J3371" t="s">
        <v>74</v>
      </c>
      <c r="K3371" t="s">
        <v>8206</v>
      </c>
      <c r="L3371" t="s">
        <v>246</v>
      </c>
      <c r="M3371" t="s">
        <v>247</v>
      </c>
      <c r="N3371" t="s">
        <v>85</v>
      </c>
      <c r="O3371" t="s">
        <v>85</v>
      </c>
      <c r="P3371">
        <v>2.4</v>
      </c>
      <c r="Q3371" t="s">
        <v>8204</v>
      </c>
      <c r="R3371" t="s">
        <v>75</v>
      </c>
      <c r="W3371" t="s">
        <v>10729</v>
      </c>
      <c r="X3371" t="s">
        <v>85</v>
      </c>
    </row>
    <row r="3372" spans="1:24">
      <c r="A3372" t="s">
        <v>5</v>
      </c>
      <c r="B3372" t="s">
        <v>16</v>
      </c>
      <c r="C3372" t="s">
        <v>235</v>
      </c>
      <c r="D3372" t="s">
        <v>117</v>
      </c>
      <c r="E3372" t="s">
        <v>4382</v>
      </c>
      <c r="F3372" s="54">
        <v>41633</v>
      </c>
      <c r="G3372" t="s">
        <v>119</v>
      </c>
      <c r="I3372" t="s">
        <v>8207</v>
      </c>
      <c r="J3372" t="s">
        <v>74</v>
      </c>
      <c r="K3372" t="s">
        <v>8208</v>
      </c>
      <c r="L3372" t="s">
        <v>246</v>
      </c>
      <c r="M3372" t="s">
        <v>247</v>
      </c>
      <c r="N3372" t="s">
        <v>85</v>
      </c>
      <c r="O3372" t="s">
        <v>85</v>
      </c>
      <c r="P3372">
        <v>1.2</v>
      </c>
      <c r="Q3372" t="s">
        <v>8204</v>
      </c>
      <c r="R3372" t="s">
        <v>75</v>
      </c>
      <c r="W3372" t="s">
        <v>10729</v>
      </c>
      <c r="X3372" t="s">
        <v>85</v>
      </c>
    </row>
    <row r="3373" spans="1:24">
      <c r="A3373" t="s">
        <v>5</v>
      </c>
      <c r="B3373" t="s">
        <v>16</v>
      </c>
      <c r="C3373" t="s">
        <v>235</v>
      </c>
      <c r="D3373" t="s">
        <v>117</v>
      </c>
      <c r="E3373" t="s">
        <v>4382</v>
      </c>
      <c r="F3373" s="54">
        <v>41633</v>
      </c>
      <c r="G3373" t="s">
        <v>119</v>
      </c>
      <c r="I3373" t="s">
        <v>8209</v>
      </c>
      <c r="J3373" t="s">
        <v>74</v>
      </c>
      <c r="K3373" t="s">
        <v>8210</v>
      </c>
      <c r="L3373" t="s">
        <v>238</v>
      </c>
      <c r="M3373" t="s">
        <v>76</v>
      </c>
      <c r="N3373" t="s">
        <v>85</v>
      </c>
      <c r="O3373" t="s">
        <v>85</v>
      </c>
      <c r="P3373">
        <v>9462.9676999999992</v>
      </c>
      <c r="Q3373" t="s">
        <v>8211</v>
      </c>
      <c r="R3373" t="s">
        <v>75</v>
      </c>
      <c r="W3373" t="s">
        <v>10729</v>
      </c>
      <c r="X3373" t="s">
        <v>10737</v>
      </c>
    </row>
    <row r="3374" spans="1:24">
      <c r="A3374" t="s">
        <v>3</v>
      </c>
      <c r="B3374" t="s">
        <v>114</v>
      </c>
      <c r="C3374" t="s">
        <v>116</v>
      </c>
      <c r="D3374" t="s">
        <v>117</v>
      </c>
      <c r="E3374" t="s">
        <v>4382</v>
      </c>
      <c r="F3374" s="54">
        <v>41633</v>
      </c>
      <c r="G3374" t="s">
        <v>119</v>
      </c>
      <c r="I3374" t="s">
        <v>8212</v>
      </c>
      <c r="J3374" t="s">
        <v>73</v>
      </c>
      <c r="K3374" t="s">
        <v>8213</v>
      </c>
      <c r="L3374" t="s">
        <v>238</v>
      </c>
      <c r="M3374" t="s">
        <v>76</v>
      </c>
      <c r="N3374" t="s">
        <v>85</v>
      </c>
      <c r="O3374" t="s">
        <v>85</v>
      </c>
      <c r="P3374">
        <v>22777.131300000001</v>
      </c>
      <c r="Q3374" t="s">
        <v>8214</v>
      </c>
      <c r="R3374" t="s">
        <v>75</v>
      </c>
      <c r="W3374" t="s">
        <v>10729</v>
      </c>
      <c r="X3374" t="s">
        <v>10737</v>
      </c>
    </row>
    <row r="3375" spans="1:24">
      <c r="A3375" t="s">
        <v>3</v>
      </c>
      <c r="B3375" t="s">
        <v>114</v>
      </c>
      <c r="C3375" t="s">
        <v>892</v>
      </c>
      <c r="D3375" t="s">
        <v>117</v>
      </c>
      <c r="E3375" t="s">
        <v>4382</v>
      </c>
      <c r="F3375" s="54">
        <v>41632</v>
      </c>
      <c r="G3375" t="s">
        <v>72</v>
      </c>
      <c r="H3375" t="s">
        <v>986</v>
      </c>
      <c r="I3375" t="s">
        <v>7192</v>
      </c>
      <c r="J3375" t="s">
        <v>73</v>
      </c>
      <c r="K3375" t="s">
        <v>7193</v>
      </c>
      <c r="L3375" t="s">
        <v>987</v>
      </c>
      <c r="M3375" t="s">
        <v>988</v>
      </c>
      <c r="N3375" t="s">
        <v>213</v>
      </c>
      <c r="O3375" t="s">
        <v>213</v>
      </c>
      <c r="P3375">
        <v>46564.655100000004</v>
      </c>
      <c r="Q3375" t="s">
        <v>6324</v>
      </c>
      <c r="R3375" t="s">
        <v>75</v>
      </c>
      <c r="W3375" t="s">
        <v>10729</v>
      </c>
      <c r="X3375" t="s">
        <v>10739</v>
      </c>
    </row>
    <row r="3376" spans="1:24">
      <c r="A3376" t="s">
        <v>3</v>
      </c>
      <c r="B3376" t="s">
        <v>114</v>
      </c>
      <c r="C3376" t="s">
        <v>892</v>
      </c>
      <c r="D3376" t="s">
        <v>117</v>
      </c>
      <c r="E3376" t="s">
        <v>4382</v>
      </c>
      <c r="F3376" s="54">
        <v>41632</v>
      </c>
      <c r="G3376" t="s">
        <v>72</v>
      </c>
      <c r="H3376" t="s">
        <v>986</v>
      </c>
      <c r="I3376" t="s">
        <v>6322</v>
      </c>
      <c r="J3376" t="s">
        <v>73</v>
      </c>
      <c r="K3376" t="s">
        <v>6323</v>
      </c>
      <c r="L3376" t="s">
        <v>987</v>
      </c>
      <c r="M3376" t="s">
        <v>988</v>
      </c>
      <c r="N3376" t="s">
        <v>213</v>
      </c>
      <c r="O3376" t="s">
        <v>213</v>
      </c>
      <c r="P3376">
        <v>411019.78659999999</v>
      </c>
      <c r="Q3376" t="s">
        <v>6324</v>
      </c>
      <c r="R3376" t="s">
        <v>75</v>
      </c>
      <c r="W3376" t="s">
        <v>10731</v>
      </c>
      <c r="X3376" t="s">
        <v>10739</v>
      </c>
    </row>
    <row r="3377" spans="1:24">
      <c r="A3377" t="s">
        <v>9</v>
      </c>
      <c r="B3377" t="s">
        <v>14</v>
      </c>
      <c r="C3377" t="s">
        <v>14</v>
      </c>
      <c r="D3377" t="s">
        <v>117</v>
      </c>
      <c r="E3377" t="s">
        <v>4382</v>
      </c>
      <c r="F3377" s="54">
        <v>41632</v>
      </c>
      <c r="G3377" t="s">
        <v>119</v>
      </c>
      <c r="H3377" t="s">
        <v>172</v>
      </c>
      <c r="I3377" t="s">
        <v>8215</v>
      </c>
      <c r="J3377" t="s">
        <v>132</v>
      </c>
      <c r="K3377" t="s">
        <v>8216</v>
      </c>
      <c r="L3377" t="s">
        <v>8217</v>
      </c>
      <c r="M3377" t="s">
        <v>8218</v>
      </c>
      <c r="N3377" t="s">
        <v>85</v>
      </c>
      <c r="O3377" t="s">
        <v>85</v>
      </c>
      <c r="P3377">
        <v>19800</v>
      </c>
      <c r="Q3377" t="s">
        <v>8219</v>
      </c>
      <c r="R3377" t="s">
        <v>75</v>
      </c>
      <c r="S3377" t="s">
        <v>170</v>
      </c>
      <c r="T3377" t="s">
        <v>178</v>
      </c>
      <c r="U3377" t="s">
        <v>450</v>
      </c>
      <c r="V3377" t="s">
        <v>451</v>
      </c>
      <c r="W3377" t="s">
        <v>10729</v>
      </c>
      <c r="X3377" t="s">
        <v>85</v>
      </c>
    </row>
    <row r="3378" spans="1:24">
      <c r="A3378" t="s">
        <v>3</v>
      </c>
      <c r="B3378" t="s">
        <v>13</v>
      </c>
      <c r="C3378" t="s">
        <v>217</v>
      </c>
      <c r="D3378" t="s">
        <v>117</v>
      </c>
      <c r="E3378" t="s">
        <v>4382</v>
      </c>
      <c r="F3378" s="54">
        <v>41632</v>
      </c>
      <c r="G3378" t="s">
        <v>72</v>
      </c>
      <c r="I3378" t="s">
        <v>8220</v>
      </c>
      <c r="J3378" t="s">
        <v>73</v>
      </c>
      <c r="K3378" t="s">
        <v>8221</v>
      </c>
      <c r="L3378" t="s">
        <v>8222</v>
      </c>
      <c r="M3378" t="s">
        <v>8223</v>
      </c>
      <c r="N3378" t="s">
        <v>85</v>
      </c>
      <c r="O3378" t="s">
        <v>85</v>
      </c>
      <c r="P3378">
        <v>3685.8863999999999</v>
      </c>
      <c r="Q3378" t="s">
        <v>8224</v>
      </c>
      <c r="R3378" t="s">
        <v>75</v>
      </c>
      <c r="W3378" t="s">
        <v>10729</v>
      </c>
      <c r="X3378" t="s">
        <v>85</v>
      </c>
    </row>
    <row r="3379" spans="1:24">
      <c r="A3379" t="s">
        <v>3</v>
      </c>
      <c r="B3379" t="s">
        <v>13</v>
      </c>
      <c r="C3379" t="s">
        <v>217</v>
      </c>
      <c r="D3379" t="s">
        <v>117</v>
      </c>
      <c r="E3379" t="s">
        <v>4382</v>
      </c>
      <c r="F3379" s="54">
        <v>41632</v>
      </c>
      <c r="G3379" t="s">
        <v>72</v>
      </c>
      <c r="I3379" t="s">
        <v>8225</v>
      </c>
      <c r="J3379" t="s">
        <v>73</v>
      </c>
      <c r="K3379" t="s">
        <v>8226</v>
      </c>
      <c r="L3379" t="s">
        <v>8222</v>
      </c>
      <c r="M3379" t="s">
        <v>8223</v>
      </c>
      <c r="N3379" t="s">
        <v>85</v>
      </c>
      <c r="O3379" t="s">
        <v>85</v>
      </c>
      <c r="P3379">
        <v>12208.236999999999</v>
      </c>
      <c r="Q3379" t="s">
        <v>8227</v>
      </c>
      <c r="R3379" t="s">
        <v>75</v>
      </c>
      <c r="W3379" t="s">
        <v>10729</v>
      </c>
      <c r="X3379" t="s">
        <v>85</v>
      </c>
    </row>
    <row r="3380" spans="1:24">
      <c r="A3380" t="s">
        <v>3</v>
      </c>
      <c r="B3380" t="s">
        <v>113</v>
      </c>
      <c r="C3380" t="s">
        <v>4640</v>
      </c>
      <c r="D3380" t="s">
        <v>117</v>
      </c>
      <c r="E3380" t="s">
        <v>4382</v>
      </c>
      <c r="F3380" s="54">
        <v>41632</v>
      </c>
      <c r="G3380" t="s">
        <v>72</v>
      </c>
      <c r="I3380" t="s">
        <v>8228</v>
      </c>
      <c r="J3380" t="s">
        <v>73</v>
      </c>
      <c r="K3380" t="s">
        <v>8229</v>
      </c>
      <c r="L3380" t="s">
        <v>8230</v>
      </c>
      <c r="M3380" t="s">
        <v>8231</v>
      </c>
      <c r="N3380" t="s">
        <v>85</v>
      </c>
      <c r="O3380" t="s">
        <v>85</v>
      </c>
      <c r="P3380">
        <v>130134.94</v>
      </c>
      <c r="Q3380" t="s">
        <v>8232</v>
      </c>
      <c r="R3380" t="s">
        <v>75</v>
      </c>
      <c r="W3380" t="s">
        <v>10730</v>
      </c>
      <c r="X3380" t="s">
        <v>85</v>
      </c>
    </row>
    <row r="3381" spans="1:24">
      <c r="A3381" t="s">
        <v>3</v>
      </c>
      <c r="B3381" t="s">
        <v>8</v>
      </c>
      <c r="C3381" t="s">
        <v>392</v>
      </c>
      <c r="D3381" t="s">
        <v>117</v>
      </c>
      <c r="E3381" t="s">
        <v>4382</v>
      </c>
      <c r="F3381" s="54">
        <v>41632</v>
      </c>
      <c r="G3381" t="s">
        <v>290</v>
      </c>
      <c r="I3381" t="s">
        <v>8233</v>
      </c>
      <c r="J3381" t="s">
        <v>73</v>
      </c>
      <c r="K3381" t="s">
        <v>8234</v>
      </c>
      <c r="L3381" t="s">
        <v>395</v>
      </c>
      <c r="M3381" t="s">
        <v>396</v>
      </c>
      <c r="N3381" t="s">
        <v>85</v>
      </c>
      <c r="O3381" t="s">
        <v>85</v>
      </c>
      <c r="P3381">
        <v>64065.85</v>
      </c>
      <c r="Q3381" t="s">
        <v>8235</v>
      </c>
      <c r="R3381" t="s">
        <v>75</v>
      </c>
      <c r="W3381" t="s">
        <v>10729</v>
      </c>
      <c r="X3381" t="s">
        <v>85</v>
      </c>
    </row>
    <row r="3382" spans="1:24">
      <c r="A3382" t="s">
        <v>3</v>
      </c>
      <c r="B3382" t="s">
        <v>113</v>
      </c>
      <c r="C3382" t="s">
        <v>4640</v>
      </c>
      <c r="D3382" t="s">
        <v>117</v>
      </c>
      <c r="E3382" t="s">
        <v>4382</v>
      </c>
      <c r="F3382" s="54">
        <v>41632</v>
      </c>
      <c r="G3382" t="s">
        <v>290</v>
      </c>
      <c r="I3382" t="s">
        <v>8228</v>
      </c>
      <c r="J3382" t="s">
        <v>73</v>
      </c>
      <c r="K3382" t="s">
        <v>8229</v>
      </c>
      <c r="L3382" t="s">
        <v>8230</v>
      </c>
      <c r="M3382" t="s">
        <v>8231</v>
      </c>
      <c r="N3382" t="s">
        <v>85</v>
      </c>
      <c r="O3382" t="s">
        <v>85</v>
      </c>
      <c r="P3382">
        <v>13433.54</v>
      </c>
      <c r="Q3382" t="s">
        <v>8232</v>
      </c>
      <c r="R3382" t="s">
        <v>75</v>
      </c>
      <c r="W3382" t="s">
        <v>10730</v>
      </c>
      <c r="X3382" t="s">
        <v>85</v>
      </c>
    </row>
    <row r="3383" spans="1:24">
      <c r="A3383" t="s">
        <v>3</v>
      </c>
      <c r="B3383" t="s">
        <v>8</v>
      </c>
      <c r="C3383" t="s">
        <v>78</v>
      </c>
      <c r="D3383" t="s">
        <v>117</v>
      </c>
      <c r="E3383" t="s">
        <v>4382</v>
      </c>
      <c r="F3383" s="54">
        <v>41632</v>
      </c>
      <c r="G3383" t="s">
        <v>290</v>
      </c>
      <c r="I3383" t="s">
        <v>7247</v>
      </c>
      <c r="J3383" t="s">
        <v>73</v>
      </c>
      <c r="K3383" t="s">
        <v>7248</v>
      </c>
      <c r="L3383" t="s">
        <v>110</v>
      </c>
      <c r="M3383" t="s">
        <v>111</v>
      </c>
      <c r="N3383" t="s">
        <v>85</v>
      </c>
      <c r="O3383" t="s">
        <v>85</v>
      </c>
      <c r="P3383">
        <v>11612.2065</v>
      </c>
      <c r="Q3383" t="s">
        <v>7249</v>
      </c>
      <c r="R3383" t="s">
        <v>75</v>
      </c>
      <c r="W3383" t="s">
        <v>10729</v>
      </c>
      <c r="X3383" t="s">
        <v>85</v>
      </c>
    </row>
    <row r="3384" spans="1:24">
      <c r="A3384" t="s">
        <v>3</v>
      </c>
      <c r="B3384" t="s">
        <v>114</v>
      </c>
      <c r="C3384" t="s">
        <v>4252</v>
      </c>
      <c r="D3384" t="s">
        <v>117</v>
      </c>
      <c r="E3384" t="s">
        <v>4382</v>
      </c>
      <c r="F3384" s="54">
        <v>41632</v>
      </c>
      <c r="G3384" t="s">
        <v>72</v>
      </c>
      <c r="I3384" t="s">
        <v>8236</v>
      </c>
      <c r="J3384" t="s">
        <v>73</v>
      </c>
      <c r="K3384" t="s">
        <v>8237</v>
      </c>
      <c r="L3384" t="s">
        <v>8238</v>
      </c>
      <c r="M3384" t="s">
        <v>8239</v>
      </c>
      <c r="N3384" t="s">
        <v>85</v>
      </c>
      <c r="O3384" t="s">
        <v>85</v>
      </c>
      <c r="P3384">
        <v>20225.841799999998</v>
      </c>
      <c r="Q3384" t="s">
        <v>8240</v>
      </c>
      <c r="R3384" t="s">
        <v>75</v>
      </c>
      <c r="W3384" t="s">
        <v>10730</v>
      </c>
      <c r="X3384" t="s">
        <v>85</v>
      </c>
    </row>
    <row r="3385" spans="1:24">
      <c r="A3385" t="s">
        <v>3</v>
      </c>
      <c r="B3385" t="s">
        <v>114</v>
      </c>
      <c r="C3385" t="s">
        <v>4252</v>
      </c>
      <c r="D3385" t="s">
        <v>117</v>
      </c>
      <c r="E3385" t="s">
        <v>4382</v>
      </c>
      <c r="F3385" s="54">
        <v>41632</v>
      </c>
      <c r="G3385" t="s">
        <v>125</v>
      </c>
      <c r="I3385" t="s">
        <v>8236</v>
      </c>
      <c r="J3385" t="s">
        <v>73</v>
      </c>
      <c r="K3385" t="s">
        <v>8237</v>
      </c>
      <c r="L3385" t="s">
        <v>8238</v>
      </c>
      <c r="M3385" t="s">
        <v>8239</v>
      </c>
      <c r="N3385" t="s">
        <v>85</v>
      </c>
      <c r="O3385" t="s">
        <v>85</v>
      </c>
      <c r="P3385">
        <v>47.263399999999997</v>
      </c>
      <c r="Q3385" t="s">
        <v>8240</v>
      </c>
      <c r="R3385" t="s">
        <v>75</v>
      </c>
      <c r="W3385" t="s">
        <v>10730</v>
      </c>
      <c r="X3385" t="s">
        <v>85</v>
      </c>
    </row>
    <row r="3386" spans="1:24">
      <c r="A3386" t="s">
        <v>3</v>
      </c>
      <c r="B3386" t="s">
        <v>114</v>
      </c>
      <c r="C3386" t="s">
        <v>4252</v>
      </c>
      <c r="D3386" t="s">
        <v>117</v>
      </c>
      <c r="E3386" t="s">
        <v>4382</v>
      </c>
      <c r="F3386" s="54">
        <v>41632</v>
      </c>
      <c r="G3386" t="s">
        <v>290</v>
      </c>
      <c r="I3386" t="s">
        <v>8236</v>
      </c>
      <c r="J3386" t="s">
        <v>73</v>
      </c>
      <c r="K3386" t="s">
        <v>8237</v>
      </c>
      <c r="L3386" t="s">
        <v>8238</v>
      </c>
      <c r="M3386" t="s">
        <v>8239</v>
      </c>
      <c r="N3386" t="s">
        <v>85</v>
      </c>
      <c r="O3386" t="s">
        <v>85</v>
      </c>
      <c r="P3386">
        <v>105465.0944</v>
      </c>
      <c r="Q3386" t="s">
        <v>8240</v>
      </c>
      <c r="R3386" t="s">
        <v>75</v>
      </c>
      <c r="W3386" t="s">
        <v>10730</v>
      </c>
      <c r="X3386" t="s">
        <v>85</v>
      </c>
    </row>
    <row r="3387" spans="1:24">
      <c r="A3387" t="s">
        <v>3</v>
      </c>
      <c r="B3387" t="s">
        <v>114</v>
      </c>
      <c r="C3387" t="s">
        <v>4252</v>
      </c>
      <c r="D3387" t="s">
        <v>117</v>
      </c>
      <c r="E3387" t="s">
        <v>4382</v>
      </c>
      <c r="F3387" s="54">
        <v>41632</v>
      </c>
      <c r="G3387" t="s">
        <v>119</v>
      </c>
      <c r="I3387" t="s">
        <v>8241</v>
      </c>
      <c r="J3387" t="s">
        <v>73</v>
      </c>
      <c r="K3387" t="s">
        <v>8242</v>
      </c>
      <c r="L3387" t="s">
        <v>8243</v>
      </c>
      <c r="M3387" t="s">
        <v>8244</v>
      </c>
      <c r="N3387" t="s">
        <v>85</v>
      </c>
      <c r="O3387" t="s">
        <v>85</v>
      </c>
      <c r="P3387">
        <v>87807.542000000001</v>
      </c>
      <c r="Q3387" t="s">
        <v>8245</v>
      </c>
      <c r="R3387" t="s">
        <v>75</v>
      </c>
      <c r="W3387" t="s">
        <v>10729</v>
      </c>
      <c r="X3387" t="s">
        <v>85</v>
      </c>
    </row>
    <row r="3388" spans="1:24">
      <c r="A3388" t="s">
        <v>9</v>
      </c>
      <c r="B3388" t="s">
        <v>14</v>
      </c>
      <c r="C3388" t="s">
        <v>14</v>
      </c>
      <c r="D3388" t="s">
        <v>117</v>
      </c>
      <c r="E3388" t="s">
        <v>4382</v>
      </c>
      <c r="F3388" s="54">
        <v>41632</v>
      </c>
      <c r="G3388" t="s">
        <v>119</v>
      </c>
      <c r="H3388" t="s">
        <v>1864</v>
      </c>
      <c r="I3388" t="s">
        <v>8246</v>
      </c>
      <c r="J3388" t="s">
        <v>132</v>
      </c>
      <c r="K3388" t="s">
        <v>8247</v>
      </c>
      <c r="L3388" t="s">
        <v>8248</v>
      </c>
      <c r="M3388" t="s">
        <v>8249</v>
      </c>
      <c r="N3388" t="s">
        <v>213</v>
      </c>
      <c r="O3388" t="s">
        <v>85</v>
      </c>
      <c r="P3388">
        <v>49139.355600000003</v>
      </c>
      <c r="Q3388" t="s">
        <v>8250</v>
      </c>
      <c r="R3388" t="s">
        <v>75</v>
      </c>
      <c r="S3388" t="s">
        <v>170</v>
      </c>
      <c r="T3388" t="s">
        <v>178</v>
      </c>
      <c r="U3388" t="s">
        <v>450</v>
      </c>
      <c r="V3388" t="s">
        <v>1857</v>
      </c>
      <c r="W3388" t="s">
        <v>10729</v>
      </c>
      <c r="X3388" t="s">
        <v>85</v>
      </c>
    </row>
    <row r="3389" spans="1:24">
      <c r="A3389" t="s">
        <v>9</v>
      </c>
      <c r="B3389" t="s">
        <v>14</v>
      </c>
      <c r="C3389" t="s">
        <v>14</v>
      </c>
      <c r="D3389" t="s">
        <v>117</v>
      </c>
      <c r="E3389" t="s">
        <v>4382</v>
      </c>
      <c r="F3389" s="54">
        <v>41632</v>
      </c>
      <c r="G3389" t="s">
        <v>119</v>
      </c>
      <c r="I3389" t="s">
        <v>8251</v>
      </c>
      <c r="J3389" t="s">
        <v>132</v>
      </c>
      <c r="K3389" t="s">
        <v>8252</v>
      </c>
      <c r="L3389" t="s">
        <v>8253</v>
      </c>
      <c r="M3389" t="s">
        <v>8254</v>
      </c>
      <c r="N3389" t="s">
        <v>85</v>
      </c>
      <c r="O3389" t="s">
        <v>85</v>
      </c>
      <c r="P3389">
        <v>7650</v>
      </c>
      <c r="Q3389" t="s">
        <v>8255</v>
      </c>
      <c r="R3389" t="s">
        <v>75</v>
      </c>
      <c r="S3389" t="s">
        <v>215</v>
      </c>
      <c r="T3389" t="s">
        <v>320</v>
      </c>
      <c r="U3389" t="s">
        <v>157</v>
      </c>
      <c r="V3389" t="s">
        <v>157</v>
      </c>
      <c r="W3389" t="s">
        <v>10729</v>
      </c>
      <c r="X3389" t="s">
        <v>85</v>
      </c>
    </row>
    <row r="3390" spans="1:24">
      <c r="A3390" t="s">
        <v>9</v>
      </c>
      <c r="B3390" t="s">
        <v>14</v>
      </c>
      <c r="C3390" t="s">
        <v>14</v>
      </c>
      <c r="D3390" t="s">
        <v>117</v>
      </c>
      <c r="E3390" t="s">
        <v>4382</v>
      </c>
      <c r="F3390" s="54">
        <v>41632</v>
      </c>
      <c r="G3390" t="s">
        <v>119</v>
      </c>
      <c r="I3390" t="s">
        <v>8256</v>
      </c>
      <c r="J3390" t="s">
        <v>132</v>
      </c>
      <c r="K3390" t="s">
        <v>8257</v>
      </c>
      <c r="L3390" t="s">
        <v>8258</v>
      </c>
      <c r="M3390" t="s">
        <v>8259</v>
      </c>
      <c r="N3390" t="s">
        <v>85</v>
      </c>
      <c r="O3390" t="s">
        <v>85</v>
      </c>
      <c r="P3390">
        <v>198488</v>
      </c>
      <c r="Q3390" t="s">
        <v>8260</v>
      </c>
      <c r="R3390" t="s">
        <v>75</v>
      </c>
      <c r="S3390" t="s">
        <v>155</v>
      </c>
      <c r="T3390" t="s">
        <v>785</v>
      </c>
      <c r="U3390" t="s">
        <v>321</v>
      </c>
      <c r="V3390" t="s">
        <v>321</v>
      </c>
      <c r="W3390" t="s">
        <v>10730</v>
      </c>
      <c r="X3390" t="s">
        <v>85</v>
      </c>
    </row>
    <row r="3391" spans="1:24">
      <c r="A3391" t="s">
        <v>9</v>
      </c>
      <c r="B3391" t="s">
        <v>14</v>
      </c>
      <c r="C3391" t="s">
        <v>14</v>
      </c>
      <c r="D3391" t="s">
        <v>117</v>
      </c>
      <c r="E3391" t="s">
        <v>4382</v>
      </c>
      <c r="F3391" s="54">
        <v>41632</v>
      </c>
      <c r="G3391" t="s">
        <v>119</v>
      </c>
      <c r="I3391" t="s">
        <v>8261</v>
      </c>
      <c r="J3391" t="s">
        <v>132</v>
      </c>
      <c r="K3391" t="s">
        <v>8262</v>
      </c>
      <c r="L3391" t="s">
        <v>8263</v>
      </c>
      <c r="M3391" t="s">
        <v>8264</v>
      </c>
      <c r="N3391" t="s">
        <v>85</v>
      </c>
      <c r="O3391" t="s">
        <v>85</v>
      </c>
      <c r="P3391">
        <v>24811.200000000001</v>
      </c>
      <c r="Q3391" t="s">
        <v>8265</v>
      </c>
      <c r="R3391" t="s">
        <v>75</v>
      </c>
      <c r="S3391" t="s">
        <v>215</v>
      </c>
      <c r="T3391" t="s">
        <v>320</v>
      </c>
      <c r="U3391" t="s">
        <v>321</v>
      </c>
      <c r="V3391" t="s">
        <v>321</v>
      </c>
      <c r="W3391" t="s">
        <v>10729</v>
      </c>
      <c r="X3391" t="s">
        <v>85</v>
      </c>
    </row>
    <row r="3392" spans="1:24">
      <c r="A3392" t="s">
        <v>9</v>
      </c>
      <c r="B3392" t="s">
        <v>14</v>
      </c>
      <c r="C3392" t="s">
        <v>14</v>
      </c>
      <c r="D3392" t="s">
        <v>117</v>
      </c>
      <c r="E3392" t="s">
        <v>4382</v>
      </c>
      <c r="F3392" s="54">
        <v>41632</v>
      </c>
      <c r="G3392" t="s">
        <v>119</v>
      </c>
      <c r="I3392" t="s">
        <v>8266</v>
      </c>
      <c r="J3392" t="s">
        <v>132</v>
      </c>
      <c r="K3392" t="s">
        <v>8267</v>
      </c>
      <c r="L3392" t="s">
        <v>8268</v>
      </c>
      <c r="M3392" t="s">
        <v>8269</v>
      </c>
      <c r="N3392" t="s">
        <v>85</v>
      </c>
      <c r="O3392" t="s">
        <v>85</v>
      </c>
      <c r="P3392">
        <v>23606.640899999999</v>
      </c>
      <c r="Q3392" t="s">
        <v>8270</v>
      </c>
      <c r="R3392" t="s">
        <v>75</v>
      </c>
      <c r="W3392" t="s">
        <v>10729</v>
      </c>
      <c r="X3392" t="s">
        <v>85</v>
      </c>
    </row>
    <row r="3393" spans="1:24">
      <c r="A3393" t="s">
        <v>9</v>
      </c>
      <c r="B3393" t="s">
        <v>14</v>
      </c>
      <c r="C3393" t="s">
        <v>14</v>
      </c>
      <c r="D3393" t="s">
        <v>117</v>
      </c>
      <c r="E3393" t="s">
        <v>4382</v>
      </c>
      <c r="F3393" s="54">
        <v>41632</v>
      </c>
      <c r="G3393" t="s">
        <v>119</v>
      </c>
      <c r="I3393" t="s">
        <v>8271</v>
      </c>
      <c r="J3393" t="s">
        <v>132</v>
      </c>
      <c r="K3393" t="s">
        <v>8272</v>
      </c>
      <c r="L3393" t="s">
        <v>8273</v>
      </c>
      <c r="M3393" t="s">
        <v>8274</v>
      </c>
      <c r="N3393" t="s">
        <v>85</v>
      </c>
      <c r="O3393" t="s">
        <v>85</v>
      </c>
      <c r="P3393">
        <v>20517.400000000001</v>
      </c>
      <c r="Q3393" t="s">
        <v>8275</v>
      </c>
      <c r="R3393" t="s">
        <v>75</v>
      </c>
      <c r="S3393" t="s">
        <v>170</v>
      </c>
      <c r="T3393" t="s">
        <v>178</v>
      </c>
      <c r="U3393" t="s">
        <v>321</v>
      </c>
      <c r="V3393" t="s">
        <v>321</v>
      </c>
      <c r="W3393" t="s">
        <v>10729</v>
      </c>
      <c r="X3393" t="s">
        <v>85</v>
      </c>
    </row>
    <row r="3394" spans="1:24">
      <c r="A3394" t="s">
        <v>9</v>
      </c>
      <c r="B3394" t="s">
        <v>14</v>
      </c>
      <c r="C3394" t="s">
        <v>14</v>
      </c>
      <c r="D3394" t="s">
        <v>117</v>
      </c>
      <c r="E3394" t="s">
        <v>4382</v>
      </c>
      <c r="F3394" s="54">
        <v>41632</v>
      </c>
      <c r="G3394" t="s">
        <v>72</v>
      </c>
      <c r="I3394" t="s">
        <v>8276</v>
      </c>
      <c r="J3394" t="s">
        <v>132</v>
      </c>
      <c r="K3394" t="s">
        <v>8277</v>
      </c>
      <c r="L3394" t="s">
        <v>8278</v>
      </c>
      <c r="M3394" t="s">
        <v>8279</v>
      </c>
      <c r="N3394" t="s">
        <v>85</v>
      </c>
      <c r="O3394" t="s">
        <v>85</v>
      </c>
      <c r="P3394">
        <v>5000</v>
      </c>
      <c r="Q3394" t="s">
        <v>2969</v>
      </c>
      <c r="R3394" t="s">
        <v>75</v>
      </c>
      <c r="W3394" t="s">
        <v>10729</v>
      </c>
      <c r="X3394" t="s">
        <v>85</v>
      </c>
    </row>
    <row r="3395" spans="1:24">
      <c r="A3395" t="s">
        <v>9</v>
      </c>
      <c r="B3395" t="s">
        <v>14</v>
      </c>
      <c r="C3395" t="s">
        <v>14</v>
      </c>
      <c r="D3395" t="s">
        <v>117</v>
      </c>
      <c r="E3395" t="s">
        <v>4382</v>
      </c>
      <c r="F3395" s="54">
        <v>41632</v>
      </c>
      <c r="G3395" t="s">
        <v>72</v>
      </c>
      <c r="I3395" t="s">
        <v>8280</v>
      </c>
      <c r="J3395" t="s">
        <v>132</v>
      </c>
      <c r="K3395" t="s">
        <v>8281</v>
      </c>
      <c r="L3395" t="s">
        <v>8282</v>
      </c>
      <c r="M3395" t="s">
        <v>8283</v>
      </c>
      <c r="N3395" t="s">
        <v>85</v>
      </c>
      <c r="O3395" t="s">
        <v>85</v>
      </c>
      <c r="P3395">
        <v>5000</v>
      </c>
      <c r="Q3395" t="s">
        <v>2969</v>
      </c>
      <c r="R3395" t="s">
        <v>75</v>
      </c>
      <c r="W3395" t="s">
        <v>10729</v>
      </c>
      <c r="X3395" t="s">
        <v>85</v>
      </c>
    </row>
    <row r="3396" spans="1:24">
      <c r="A3396" t="s">
        <v>9</v>
      </c>
      <c r="B3396" t="s">
        <v>14</v>
      </c>
      <c r="C3396" t="s">
        <v>14</v>
      </c>
      <c r="D3396" t="s">
        <v>117</v>
      </c>
      <c r="E3396" t="s">
        <v>4382</v>
      </c>
      <c r="F3396" s="54">
        <v>41632</v>
      </c>
      <c r="G3396" t="s">
        <v>72</v>
      </c>
      <c r="I3396" t="s">
        <v>8284</v>
      </c>
      <c r="J3396" t="s">
        <v>132</v>
      </c>
      <c r="K3396" t="s">
        <v>8285</v>
      </c>
      <c r="L3396" t="s">
        <v>8286</v>
      </c>
      <c r="M3396" t="s">
        <v>8287</v>
      </c>
      <c r="N3396" t="s">
        <v>85</v>
      </c>
      <c r="O3396" t="s">
        <v>85</v>
      </c>
      <c r="P3396">
        <v>5000</v>
      </c>
      <c r="Q3396" t="s">
        <v>2969</v>
      </c>
      <c r="R3396" t="s">
        <v>75</v>
      </c>
      <c r="W3396" t="s">
        <v>10729</v>
      </c>
      <c r="X3396" t="s">
        <v>85</v>
      </c>
    </row>
    <row r="3397" spans="1:24">
      <c r="A3397" t="s">
        <v>9</v>
      </c>
      <c r="B3397" t="s">
        <v>14</v>
      </c>
      <c r="C3397" t="s">
        <v>14</v>
      </c>
      <c r="D3397" t="s">
        <v>117</v>
      </c>
      <c r="E3397" t="s">
        <v>4382</v>
      </c>
      <c r="F3397" s="54">
        <v>41632</v>
      </c>
      <c r="G3397" t="s">
        <v>72</v>
      </c>
      <c r="I3397" t="s">
        <v>8288</v>
      </c>
      <c r="J3397" t="s">
        <v>132</v>
      </c>
      <c r="K3397" t="s">
        <v>8289</v>
      </c>
      <c r="L3397" t="s">
        <v>879</v>
      </c>
      <c r="M3397" t="s">
        <v>880</v>
      </c>
      <c r="N3397" t="s">
        <v>85</v>
      </c>
      <c r="O3397" t="s">
        <v>85</v>
      </c>
      <c r="P3397">
        <v>20000</v>
      </c>
      <c r="Q3397" t="s">
        <v>8290</v>
      </c>
      <c r="R3397" t="s">
        <v>75</v>
      </c>
      <c r="S3397" t="s">
        <v>170</v>
      </c>
      <c r="T3397" t="s">
        <v>178</v>
      </c>
      <c r="U3397" t="s">
        <v>202</v>
      </c>
      <c r="V3397" t="s">
        <v>202</v>
      </c>
      <c r="W3397" t="s">
        <v>10729</v>
      </c>
      <c r="X3397" t="s">
        <v>85</v>
      </c>
    </row>
    <row r="3398" spans="1:24">
      <c r="A3398" t="s">
        <v>9</v>
      </c>
      <c r="B3398" t="s">
        <v>14</v>
      </c>
      <c r="C3398" t="s">
        <v>14</v>
      </c>
      <c r="D3398" t="s">
        <v>117</v>
      </c>
      <c r="E3398" t="s">
        <v>4382</v>
      </c>
      <c r="F3398" s="54">
        <v>41632</v>
      </c>
      <c r="G3398" t="s">
        <v>72</v>
      </c>
      <c r="I3398" t="s">
        <v>8291</v>
      </c>
      <c r="J3398" t="s">
        <v>132</v>
      </c>
      <c r="K3398" t="s">
        <v>8292</v>
      </c>
      <c r="L3398" t="s">
        <v>238</v>
      </c>
      <c r="M3398" t="s">
        <v>76</v>
      </c>
      <c r="N3398" t="s">
        <v>85</v>
      </c>
      <c r="O3398" t="s">
        <v>85</v>
      </c>
      <c r="P3398">
        <v>5000</v>
      </c>
      <c r="Q3398" t="s">
        <v>2969</v>
      </c>
      <c r="R3398" t="s">
        <v>75</v>
      </c>
      <c r="W3398" t="s">
        <v>10729</v>
      </c>
      <c r="X3398" t="s">
        <v>10737</v>
      </c>
    </row>
    <row r="3399" spans="1:24">
      <c r="A3399" t="s">
        <v>9</v>
      </c>
      <c r="B3399" t="s">
        <v>14</v>
      </c>
      <c r="C3399" t="s">
        <v>14</v>
      </c>
      <c r="D3399" t="s">
        <v>117</v>
      </c>
      <c r="E3399" t="s">
        <v>4382</v>
      </c>
      <c r="F3399" s="54">
        <v>41632</v>
      </c>
      <c r="G3399" t="s">
        <v>72</v>
      </c>
      <c r="I3399" t="s">
        <v>8293</v>
      </c>
      <c r="J3399" t="s">
        <v>132</v>
      </c>
      <c r="K3399" t="s">
        <v>8294</v>
      </c>
      <c r="L3399" t="s">
        <v>8295</v>
      </c>
      <c r="M3399" t="s">
        <v>8296</v>
      </c>
      <c r="N3399" t="s">
        <v>85</v>
      </c>
      <c r="O3399" t="s">
        <v>85</v>
      </c>
      <c r="P3399">
        <v>5000</v>
      </c>
      <c r="Q3399" t="s">
        <v>2969</v>
      </c>
      <c r="R3399" t="s">
        <v>75</v>
      </c>
      <c r="W3399" t="s">
        <v>10729</v>
      </c>
      <c r="X3399" t="s">
        <v>85</v>
      </c>
    </row>
    <row r="3400" spans="1:24">
      <c r="A3400" t="s">
        <v>9</v>
      </c>
      <c r="B3400" t="s">
        <v>14</v>
      </c>
      <c r="C3400" t="s">
        <v>14</v>
      </c>
      <c r="D3400" t="s">
        <v>117</v>
      </c>
      <c r="E3400" t="s">
        <v>4382</v>
      </c>
      <c r="F3400" s="54">
        <v>41632</v>
      </c>
      <c r="G3400" t="s">
        <v>72</v>
      </c>
      <c r="I3400" t="s">
        <v>8297</v>
      </c>
      <c r="J3400" t="s">
        <v>132</v>
      </c>
      <c r="K3400" t="s">
        <v>8298</v>
      </c>
      <c r="L3400" t="s">
        <v>8299</v>
      </c>
      <c r="M3400" t="s">
        <v>8300</v>
      </c>
      <c r="N3400" t="s">
        <v>85</v>
      </c>
      <c r="O3400" t="s">
        <v>85</v>
      </c>
      <c r="P3400">
        <v>10000</v>
      </c>
      <c r="Q3400" t="s">
        <v>5594</v>
      </c>
      <c r="R3400" t="s">
        <v>75</v>
      </c>
      <c r="S3400" t="s">
        <v>155</v>
      </c>
      <c r="T3400" t="s">
        <v>286</v>
      </c>
      <c r="U3400" t="s">
        <v>450</v>
      </c>
      <c r="V3400" t="s">
        <v>451</v>
      </c>
      <c r="W3400" t="s">
        <v>10729</v>
      </c>
      <c r="X3400" t="s">
        <v>85</v>
      </c>
    </row>
    <row r="3401" spans="1:24">
      <c r="A3401" t="s">
        <v>9</v>
      </c>
      <c r="B3401" t="s">
        <v>14</v>
      </c>
      <c r="C3401" t="s">
        <v>14</v>
      </c>
      <c r="D3401" t="s">
        <v>117</v>
      </c>
      <c r="E3401" t="s">
        <v>4382</v>
      </c>
      <c r="F3401" s="54">
        <v>41632</v>
      </c>
      <c r="G3401" t="s">
        <v>72</v>
      </c>
      <c r="I3401" t="s">
        <v>8301</v>
      </c>
      <c r="J3401" t="s">
        <v>132</v>
      </c>
      <c r="K3401" t="s">
        <v>8302</v>
      </c>
      <c r="L3401" t="s">
        <v>8303</v>
      </c>
      <c r="M3401" t="s">
        <v>8304</v>
      </c>
      <c r="N3401" t="s">
        <v>85</v>
      </c>
      <c r="O3401" t="s">
        <v>85</v>
      </c>
      <c r="P3401">
        <v>10000</v>
      </c>
      <c r="Q3401" t="s">
        <v>8190</v>
      </c>
      <c r="R3401" t="s">
        <v>75</v>
      </c>
      <c r="S3401" t="s">
        <v>155</v>
      </c>
      <c r="T3401" t="s">
        <v>286</v>
      </c>
      <c r="U3401" t="s">
        <v>321</v>
      </c>
      <c r="V3401" t="s">
        <v>321</v>
      </c>
      <c r="W3401" t="s">
        <v>10729</v>
      </c>
      <c r="X3401" t="s">
        <v>85</v>
      </c>
    </row>
    <row r="3402" spans="1:24">
      <c r="A3402" t="s">
        <v>9</v>
      </c>
      <c r="B3402" t="s">
        <v>14</v>
      </c>
      <c r="C3402" t="s">
        <v>14</v>
      </c>
      <c r="D3402" t="s">
        <v>117</v>
      </c>
      <c r="E3402" t="s">
        <v>4382</v>
      </c>
      <c r="F3402" s="54">
        <v>41632</v>
      </c>
      <c r="G3402" t="s">
        <v>72</v>
      </c>
      <c r="I3402" t="s">
        <v>8305</v>
      </c>
      <c r="J3402" t="s">
        <v>132</v>
      </c>
      <c r="K3402" t="s">
        <v>8306</v>
      </c>
      <c r="L3402" t="s">
        <v>8307</v>
      </c>
      <c r="M3402" t="s">
        <v>8308</v>
      </c>
      <c r="N3402" t="s">
        <v>85</v>
      </c>
      <c r="O3402" t="s">
        <v>85</v>
      </c>
      <c r="P3402">
        <v>5000</v>
      </c>
      <c r="Q3402" t="s">
        <v>2963</v>
      </c>
      <c r="R3402" t="s">
        <v>75</v>
      </c>
      <c r="S3402" t="s">
        <v>155</v>
      </c>
      <c r="T3402" t="s">
        <v>286</v>
      </c>
      <c r="U3402" t="s">
        <v>157</v>
      </c>
      <c r="V3402" t="s">
        <v>579</v>
      </c>
      <c r="W3402" t="s">
        <v>10729</v>
      </c>
      <c r="X3402" t="s">
        <v>85</v>
      </c>
    </row>
    <row r="3403" spans="1:24">
      <c r="A3403" t="s">
        <v>9</v>
      </c>
      <c r="B3403" t="s">
        <v>14</v>
      </c>
      <c r="C3403" t="s">
        <v>14</v>
      </c>
      <c r="D3403" t="s">
        <v>117</v>
      </c>
      <c r="E3403" t="s">
        <v>4382</v>
      </c>
      <c r="F3403" s="54">
        <v>41632</v>
      </c>
      <c r="G3403" t="s">
        <v>72</v>
      </c>
      <c r="I3403" t="s">
        <v>8309</v>
      </c>
      <c r="J3403" t="s">
        <v>132</v>
      </c>
      <c r="K3403" t="s">
        <v>8310</v>
      </c>
      <c r="L3403" t="s">
        <v>8311</v>
      </c>
      <c r="M3403" t="s">
        <v>8312</v>
      </c>
      <c r="N3403" t="s">
        <v>85</v>
      </c>
      <c r="O3403" t="s">
        <v>85</v>
      </c>
      <c r="P3403">
        <v>5000</v>
      </c>
      <c r="Q3403" t="s">
        <v>2963</v>
      </c>
      <c r="R3403" t="s">
        <v>75</v>
      </c>
      <c r="S3403" t="s">
        <v>155</v>
      </c>
      <c r="T3403" t="s">
        <v>156</v>
      </c>
      <c r="U3403" t="s">
        <v>321</v>
      </c>
      <c r="V3403" t="s">
        <v>321</v>
      </c>
      <c r="W3403" t="s">
        <v>10729</v>
      </c>
      <c r="X3403" t="s">
        <v>85</v>
      </c>
    </row>
    <row r="3404" spans="1:24">
      <c r="A3404" t="s">
        <v>9</v>
      </c>
      <c r="B3404" t="s">
        <v>14</v>
      </c>
      <c r="C3404" t="s">
        <v>14</v>
      </c>
      <c r="D3404" t="s">
        <v>117</v>
      </c>
      <c r="E3404" t="s">
        <v>4382</v>
      </c>
      <c r="F3404" s="54">
        <v>41632</v>
      </c>
      <c r="G3404" t="s">
        <v>72</v>
      </c>
      <c r="I3404" t="s">
        <v>8313</v>
      </c>
      <c r="J3404" t="s">
        <v>132</v>
      </c>
      <c r="K3404" t="s">
        <v>8314</v>
      </c>
      <c r="L3404" t="s">
        <v>8315</v>
      </c>
      <c r="M3404" t="s">
        <v>8316</v>
      </c>
      <c r="N3404" t="s">
        <v>85</v>
      </c>
      <c r="O3404" t="s">
        <v>85</v>
      </c>
      <c r="P3404">
        <v>10000</v>
      </c>
      <c r="Q3404" t="s">
        <v>5594</v>
      </c>
      <c r="R3404" t="s">
        <v>75</v>
      </c>
      <c r="S3404" t="s">
        <v>155</v>
      </c>
      <c r="T3404" t="s">
        <v>286</v>
      </c>
      <c r="U3404" t="s">
        <v>321</v>
      </c>
      <c r="V3404" t="s">
        <v>321</v>
      </c>
      <c r="W3404" t="s">
        <v>10729</v>
      </c>
      <c r="X3404" t="s">
        <v>85</v>
      </c>
    </row>
    <row r="3405" spans="1:24">
      <c r="A3405" t="s">
        <v>9</v>
      </c>
      <c r="B3405" t="s">
        <v>14</v>
      </c>
      <c r="C3405" t="s">
        <v>14</v>
      </c>
      <c r="D3405" t="s">
        <v>117</v>
      </c>
      <c r="E3405" t="s">
        <v>4382</v>
      </c>
      <c r="F3405" s="54">
        <v>41632</v>
      </c>
      <c r="G3405" t="s">
        <v>72</v>
      </c>
      <c r="I3405" t="s">
        <v>8317</v>
      </c>
      <c r="J3405" t="s">
        <v>132</v>
      </c>
      <c r="K3405" t="s">
        <v>8318</v>
      </c>
      <c r="L3405" t="s">
        <v>8319</v>
      </c>
      <c r="M3405" t="s">
        <v>8320</v>
      </c>
      <c r="N3405" t="s">
        <v>85</v>
      </c>
      <c r="O3405" t="s">
        <v>85</v>
      </c>
      <c r="P3405">
        <v>10000</v>
      </c>
      <c r="Q3405" t="s">
        <v>5594</v>
      </c>
      <c r="R3405" t="s">
        <v>75</v>
      </c>
      <c r="S3405" t="s">
        <v>155</v>
      </c>
      <c r="T3405" t="s">
        <v>379</v>
      </c>
      <c r="U3405" t="s">
        <v>321</v>
      </c>
      <c r="V3405" t="s">
        <v>321</v>
      </c>
      <c r="W3405" t="s">
        <v>10729</v>
      </c>
      <c r="X3405" t="s">
        <v>85</v>
      </c>
    </row>
    <row r="3406" spans="1:24">
      <c r="A3406" t="s">
        <v>9</v>
      </c>
      <c r="B3406" t="s">
        <v>14</v>
      </c>
      <c r="C3406" t="s">
        <v>14</v>
      </c>
      <c r="D3406" t="s">
        <v>117</v>
      </c>
      <c r="E3406" t="s">
        <v>4382</v>
      </c>
      <c r="F3406" s="54">
        <v>41632</v>
      </c>
      <c r="G3406" t="s">
        <v>72</v>
      </c>
      <c r="I3406" t="s">
        <v>8321</v>
      </c>
      <c r="J3406" t="s">
        <v>132</v>
      </c>
      <c r="K3406" t="s">
        <v>8322</v>
      </c>
      <c r="L3406" t="s">
        <v>238</v>
      </c>
      <c r="M3406" t="s">
        <v>76</v>
      </c>
      <c r="N3406" t="s">
        <v>85</v>
      </c>
      <c r="O3406" t="s">
        <v>85</v>
      </c>
      <c r="P3406">
        <v>10000</v>
      </c>
      <c r="Q3406" t="s">
        <v>5594</v>
      </c>
      <c r="R3406" t="s">
        <v>75</v>
      </c>
      <c r="W3406" t="s">
        <v>10729</v>
      </c>
      <c r="X3406" t="s">
        <v>10737</v>
      </c>
    </row>
    <row r="3407" spans="1:24">
      <c r="A3407" t="s">
        <v>9</v>
      </c>
      <c r="B3407" t="s">
        <v>14</v>
      </c>
      <c r="C3407" t="s">
        <v>14</v>
      </c>
      <c r="D3407" t="s">
        <v>117</v>
      </c>
      <c r="E3407" t="s">
        <v>4382</v>
      </c>
      <c r="F3407" s="54">
        <v>41632</v>
      </c>
      <c r="G3407" t="s">
        <v>72</v>
      </c>
      <c r="I3407" t="s">
        <v>8323</v>
      </c>
      <c r="J3407" t="s">
        <v>132</v>
      </c>
      <c r="K3407" t="s">
        <v>8324</v>
      </c>
      <c r="L3407" t="s">
        <v>75</v>
      </c>
      <c r="M3407" t="s">
        <v>122</v>
      </c>
      <c r="N3407" t="s">
        <v>85</v>
      </c>
      <c r="O3407" t="s">
        <v>85</v>
      </c>
      <c r="P3407">
        <v>2000</v>
      </c>
      <c r="Q3407" t="s">
        <v>161</v>
      </c>
      <c r="R3407" t="s">
        <v>75</v>
      </c>
      <c r="W3407" t="s">
        <v>10729</v>
      </c>
      <c r="X3407" t="s">
        <v>10737</v>
      </c>
    </row>
    <row r="3408" spans="1:24">
      <c r="A3408" t="s">
        <v>9</v>
      </c>
      <c r="B3408" t="s">
        <v>10</v>
      </c>
      <c r="C3408" t="s">
        <v>791</v>
      </c>
      <c r="D3408" t="s">
        <v>117</v>
      </c>
      <c r="E3408" t="s">
        <v>4382</v>
      </c>
      <c r="F3408" s="54">
        <v>41634</v>
      </c>
      <c r="G3408" t="s">
        <v>125</v>
      </c>
      <c r="H3408" t="s">
        <v>792</v>
      </c>
      <c r="I3408" t="s">
        <v>7760</v>
      </c>
      <c r="J3408" t="s">
        <v>132</v>
      </c>
      <c r="K3408" t="s">
        <v>7761</v>
      </c>
      <c r="L3408" t="s">
        <v>7762</v>
      </c>
      <c r="M3408" t="s">
        <v>7763</v>
      </c>
      <c r="N3408" t="s">
        <v>85</v>
      </c>
      <c r="O3408" t="s">
        <v>85</v>
      </c>
      <c r="P3408">
        <v>16007.52</v>
      </c>
      <c r="Q3408" t="s">
        <v>7764</v>
      </c>
      <c r="R3408" t="s">
        <v>75</v>
      </c>
      <c r="W3408" t="s">
        <v>10729</v>
      </c>
      <c r="X3408" t="s">
        <v>85</v>
      </c>
    </row>
    <row r="3409" spans="1:24">
      <c r="A3409" t="s">
        <v>9</v>
      </c>
      <c r="B3409" t="s">
        <v>10</v>
      </c>
      <c r="C3409" t="s">
        <v>437</v>
      </c>
      <c r="D3409" t="s">
        <v>117</v>
      </c>
      <c r="E3409" t="s">
        <v>4382</v>
      </c>
      <c r="F3409" s="54">
        <v>41634</v>
      </c>
      <c r="G3409" t="s">
        <v>290</v>
      </c>
      <c r="I3409" t="s">
        <v>8325</v>
      </c>
      <c r="J3409" t="s">
        <v>132</v>
      </c>
      <c r="K3409" t="s">
        <v>8326</v>
      </c>
      <c r="L3409" t="s">
        <v>8327</v>
      </c>
      <c r="M3409" t="s">
        <v>8328</v>
      </c>
      <c r="N3409" t="s">
        <v>85</v>
      </c>
      <c r="O3409" t="s">
        <v>85</v>
      </c>
      <c r="P3409">
        <v>21712.080000000002</v>
      </c>
      <c r="Q3409" t="s">
        <v>8329</v>
      </c>
      <c r="R3409" t="s">
        <v>75</v>
      </c>
      <c r="W3409" t="s">
        <v>10729</v>
      </c>
      <c r="X3409" t="s">
        <v>85</v>
      </c>
    </row>
    <row r="3410" spans="1:24">
      <c r="A3410" t="s">
        <v>5</v>
      </c>
      <c r="B3410" t="s">
        <v>17</v>
      </c>
      <c r="C3410" t="s">
        <v>17</v>
      </c>
      <c r="D3410" t="s">
        <v>117</v>
      </c>
      <c r="E3410" t="s">
        <v>4382</v>
      </c>
      <c r="F3410" s="54">
        <v>41634</v>
      </c>
      <c r="G3410" t="s">
        <v>125</v>
      </c>
      <c r="I3410" t="s">
        <v>8330</v>
      </c>
      <c r="J3410" t="s">
        <v>74</v>
      </c>
      <c r="K3410" t="s">
        <v>8331</v>
      </c>
      <c r="L3410" t="s">
        <v>1594</v>
      </c>
      <c r="M3410" t="s">
        <v>1595</v>
      </c>
      <c r="N3410" t="s">
        <v>85</v>
      </c>
      <c r="O3410" t="s">
        <v>85</v>
      </c>
      <c r="P3410">
        <v>50270.6</v>
      </c>
      <c r="Q3410" t="s">
        <v>8332</v>
      </c>
      <c r="R3410" t="s">
        <v>75</v>
      </c>
      <c r="W3410" t="s">
        <v>10729</v>
      </c>
      <c r="X3410" t="s">
        <v>85</v>
      </c>
    </row>
    <row r="3411" spans="1:24">
      <c r="A3411" t="s">
        <v>5</v>
      </c>
      <c r="B3411" t="s">
        <v>17</v>
      </c>
      <c r="C3411" t="s">
        <v>17</v>
      </c>
      <c r="D3411" t="s">
        <v>117</v>
      </c>
      <c r="E3411" t="s">
        <v>4382</v>
      </c>
      <c r="F3411" s="54">
        <v>41634</v>
      </c>
      <c r="G3411" t="s">
        <v>125</v>
      </c>
      <c r="I3411" t="s">
        <v>6839</v>
      </c>
      <c r="J3411" t="s">
        <v>74</v>
      </c>
      <c r="K3411" t="s">
        <v>6840</v>
      </c>
      <c r="L3411" t="s">
        <v>1594</v>
      </c>
      <c r="M3411" t="s">
        <v>1595</v>
      </c>
      <c r="N3411" t="s">
        <v>85</v>
      </c>
      <c r="O3411" t="s">
        <v>85</v>
      </c>
      <c r="P3411">
        <v>-0.02</v>
      </c>
      <c r="Q3411" t="s">
        <v>6841</v>
      </c>
      <c r="R3411" t="s">
        <v>75</v>
      </c>
      <c r="W3411" t="s">
        <v>10729</v>
      </c>
      <c r="X3411" t="s">
        <v>85</v>
      </c>
    </row>
    <row r="3412" spans="1:24">
      <c r="A3412" t="s">
        <v>9</v>
      </c>
      <c r="B3412" t="s">
        <v>10</v>
      </c>
      <c r="C3412" t="s">
        <v>963</v>
      </c>
      <c r="D3412" t="s">
        <v>117</v>
      </c>
      <c r="E3412" t="s">
        <v>4382</v>
      </c>
      <c r="F3412" s="54">
        <v>41634</v>
      </c>
      <c r="G3412" t="s">
        <v>119</v>
      </c>
      <c r="I3412" t="s">
        <v>8333</v>
      </c>
      <c r="J3412" t="s">
        <v>132</v>
      </c>
      <c r="K3412" t="s">
        <v>8334</v>
      </c>
      <c r="L3412" t="s">
        <v>3288</v>
      </c>
      <c r="M3412" t="s">
        <v>3289</v>
      </c>
      <c r="N3412" t="s">
        <v>85</v>
      </c>
      <c r="O3412" t="s">
        <v>213</v>
      </c>
      <c r="P3412">
        <v>2920</v>
      </c>
      <c r="Q3412" t="s">
        <v>8335</v>
      </c>
      <c r="R3412" t="s">
        <v>75</v>
      </c>
      <c r="W3412" t="s">
        <v>10729</v>
      </c>
      <c r="X3412" t="s">
        <v>10739</v>
      </c>
    </row>
    <row r="3413" spans="1:24">
      <c r="A3413" t="s">
        <v>9</v>
      </c>
      <c r="B3413" t="s">
        <v>10</v>
      </c>
      <c r="C3413" t="s">
        <v>963</v>
      </c>
      <c r="D3413" t="s">
        <v>117</v>
      </c>
      <c r="E3413" t="s">
        <v>4382</v>
      </c>
      <c r="F3413" s="54">
        <v>41634</v>
      </c>
      <c r="G3413" t="s">
        <v>290</v>
      </c>
      <c r="I3413" t="s">
        <v>8336</v>
      </c>
      <c r="J3413" t="s">
        <v>132</v>
      </c>
      <c r="K3413" t="s">
        <v>8337</v>
      </c>
      <c r="L3413" t="s">
        <v>8338</v>
      </c>
      <c r="M3413" t="s">
        <v>8339</v>
      </c>
      <c r="N3413" t="s">
        <v>85</v>
      </c>
      <c r="O3413" t="s">
        <v>85</v>
      </c>
      <c r="P3413">
        <v>17937.900000000001</v>
      </c>
      <c r="Q3413" t="s">
        <v>8340</v>
      </c>
      <c r="R3413" t="s">
        <v>75</v>
      </c>
      <c r="W3413" t="s">
        <v>10729</v>
      </c>
      <c r="X3413" t="s">
        <v>85</v>
      </c>
    </row>
    <row r="3414" spans="1:24">
      <c r="A3414" t="s">
        <v>9</v>
      </c>
      <c r="B3414" t="s">
        <v>10</v>
      </c>
      <c r="C3414" t="s">
        <v>963</v>
      </c>
      <c r="D3414" t="s">
        <v>117</v>
      </c>
      <c r="E3414" t="s">
        <v>4382</v>
      </c>
      <c r="F3414" s="54">
        <v>41634</v>
      </c>
      <c r="G3414" t="s">
        <v>290</v>
      </c>
      <c r="I3414" t="s">
        <v>8341</v>
      </c>
      <c r="J3414" t="s">
        <v>132</v>
      </c>
      <c r="K3414" t="s">
        <v>8342</v>
      </c>
      <c r="L3414" t="s">
        <v>3288</v>
      </c>
      <c r="M3414" t="s">
        <v>3289</v>
      </c>
      <c r="N3414" t="s">
        <v>85</v>
      </c>
      <c r="O3414" t="s">
        <v>1004</v>
      </c>
      <c r="P3414">
        <v>65115.65</v>
      </c>
      <c r="Q3414" t="s">
        <v>8343</v>
      </c>
      <c r="R3414" t="s">
        <v>75</v>
      </c>
      <c r="W3414" t="s">
        <v>10729</v>
      </c>
      <c r="X3414" t="s">
        <v>10739</v>
      </c>
    </row>
    <row r="3415" spans="1:24">
      <c r="A3415" t="s">
        <v>3</v>
      </c>
      <c r="B3415" t="s">
        <v>4</v>
      </c>
      <c r="C3415" t="s">
        <v>4</v>
      </c>
      <c r="D3415" t="s">
        <v>117</v>
      </c>
      <c r="E3415" t="s">
        <v>4382</v>
      </c>
      <c r="F3415" s="54">
        <v>41634</v>
      </c>
      <c r="G3415" t="s">
        <v>290</v>
      </c>
      <c r="I3415" t="s">
        <v>8344</v>
      </c>
      <c r="J3415" t="s">
        <v>73</v>
      </c>
      <c r="K3415" t="s">
        <v>8345</v>
      </c>
      <c r="L3415" t="s">
        <v>8346</v>
      </c>
      <c r="M3415" t="s">
        <v>8347</v>
      </c>
      <c r="N3415" t="s">
        <v>85</v>
      </c>
      <c r="O3415" t="s">
        <v>85</v>
      </c>
      <c r="P3415">
        <v>1810.4404999999999</v>
      </c>
      <c r="Q3415" t="s">
        <v>8348</v>
      </c>
      <c r="R3415" t="s">
        <v>75</v>
      </c>
      <c r="W3415" t="s">
        <v>10729</v>
      </c>
      <c r="X3415" t="s">
        <v>85</v>
      </c>
    </row>
    <row r="3416" spans="1:24">
      <c r="A3416" t="s">
        <v>5</v>
      </c>
      <c r="B3416" t="s">
        <v>6</v>
      </c>
      <c r="C3416" t="s">
        <v>6</v>
      </c>
      <c r="D3416" t="s">
        <v>117</v>
      </c>
      <c r="E3416" t="s">
        <v>4382</v>
      </c>
      <c r="F3416" s="54">
        <v>41633</v>
      </c>
      <c r="G3416" t="s">
        <v>72</v>
      </c>
      <c r="H3416" t="s">
        <v>4805</v>
      </c>
      <c r="I3416" t="s">
        <v>8349</v>
      </c>
      <c r="J3416" t="s">
        <v>74</v>
      </c>
      <c r="K3416" t="s">
        <v>8350</v>
      </c>
      <c r="L3416" t="s">
        <v>8351</v>
      </c>
      <c r="M3416" t="s">
        <v>8352</v>
      </c>
      <c r="N3416" t="s">
        <v>85</v>
      </c>
      <c r="O3416" t="s">
        <v>85</v>
      </c>
      <c r="P3416">
        <v>1308.2084</v>
      </c>
      <c r="Q3416" t="s">
        <v>8353</v>
      </c>
      <c r="R3416" t="s">
        <v>75</v>
      </c>
      <c r="W3416" t="s">
        <v>10729</v>
      </c>
      <c r="X3416" t="s">
        <v>85</v>
      </c>
    </row>
    <row r="3417" spans="1:24">
      <c r="A3417" t="s">
        <v>5</v>
      </c>
      <c r="B3417" t="s">
        <v>6</v>
      </c>
      <c r="C3417" t="s">
        <v>6</v>
      </c>
      <c r="D3417" t="s">
        <v>117</v>
      </c>
      <c r="E3417" t="s">
        <v>4382</v>
      </c>
      <c r="F3417" s="54">
        <v>41633</v>
      </c>
      <c r="G3417" t="s">
        <v>72</v>
      </c>
      <c r="H3417" t="s">
        <v>135</v>
      </c>
      <c r="I3417" t="s">
        <v>8354</v>
      </c>
      <c r="J3417" t="s">
        <v>74</v>
      </c>
      <c r="K3417" t="s">
        <v>8355</v>
      </c>
      <c r="L3417" t="s">
        <v>138</v>
      </c>
      <c r="M3417" t="s">
        <v>139</v>
      </c>
      <c r="N3417" t="s">
        <v>85</v>
      </c>
      <c r="O3417" t="s">
        <v>85</v>
      </c>
      <c r="P3417">
        <v>2426.9929999999999</v>
      </c>
      <c r="Q3417" t="s">
        <v>8356</v>
      </c>
      <c r="R3417" t="s">
        <v>75</v>
      </c>
      <c r="W3417" t="s">
        <v>10729</v>
      </c>
      <c r="X3417" t="s">
        <v>85</v>
      </c>
    </row>
    <row r="3418" spans="1:24">
      <c r="A3418" t="s">
        <v>3</v>
      </c>
      <c r="B3418" t="s">
        <v>115</v>
      </c>
      <c r="C3418" t="s">
        <v>619</v>
      </c>
      <c r="D3418" t="s">
        <v>117</v>
      </c>
      <c r="E3418" t="s">
        <v>4382</v>
      </c>
      <c r="F3418" s="54">
        <v>41633</v>
      </c>
      <c r="G3418" t="s">
        <v>72</v>
      </c>
      <c r="I3418" t="s">
        <v>8357</v>
      </c>
      <c r="J3418" t="s">
        <v>73</v>
      </c>
      <c r="K3418" t="s">
        <v>8358</v>
      </c>
      <c r="L3418" t="s">
        <v>4552</v>
      </c>
      <c r="M3418" t="s">
        <v>4553</v>
      </c>
      <c r="N3418" t="s">
        <v>85</v>
      </c>
      <c r="O3418" t="s">
        <v>85</v>
      </c>
      <c r="P3418">
        <v>63785.7</v>
      </c>
      <c r="Q3418" t="s">
        <v>8359</v>
      </c>
      <c r="R3418" t="s">
        <v>75</v>
      </c>
      <c r="W3418" t="s">
        <v>10729</v>
      </c>
      <c r="X3418" t="s">
        <v>85</v>
      </c>
    </row>
    <row r="3419" spans="1:24">
      <c r="A3419" t="s">
        <v>3</v>
      </c>
      <c r="B3419" t="s">
        <v>115</v>
      </c>
      <c r="C3419" t="s">
        <v>1150</v>
      </c>
      <c r="D3419" t="s">
        <v>117</v>
      </c>
      <c r="E3419" t="s">
        <v>4382</v>
      </c>
      <c r="F3419" s="54">
        <v>41633</v>
      </c>
      <c r="G3419" t="s">
        <v>72</v>
      </c>
      <c r="H3419" t="s">
        <v>5827</v>
      </c>
      <c r="I3419" t="s">
        <v>8360</v>
      </c>
      <c r="J3419" t="s">
        <v>73</v>
      </c>
      <c r="K3419" t="s">
        <v>8361</v>
      </c>
      <c r="L3419" t="s">
        <v>5830</v>
      </c>
      <c r="M3419" t="s">
        <v>5831</v>
      </c>
      <c r="N3419" t="s">
        <v>85</v>
      </c>
      <c r="O3419" t="s">
        <v>85</v>
      </c>
      <c r="P3419">
        <v>39020</v>
      </c>
      <c r="Q3419" t="s">
        <v>8362</v>
      </c>
      <c r="R3419" t="s">
        <v>75</v>
      </c>
      <c r="W3419" t="s">
        <v>10729</v>
      </c>
      <c r="X3419" t="s">
        <v>85</v>
      </c>
    </row>
    <row r="3420" spans="1:24">
      <c r="A3420" t="s">
        <v>3</v>
      </c>
      <c r="B3420" t="s">
        <v>8</v>
      </c>
      <c r="C3420" t="s">
        <v>392</v>
      </c>
      <c r="D3420" t="s">
        <v>117</v>
      </c>
      <c r="E3420" t="s">
        <v>4382</v>
      </c>
      <c r="F3420" s="54">
        <v>41633</v>
      </c>
      <c r="G3420" t="s">
        <v>72</v>
      </c>
      <c r="I3420" t="s">
        <v>8363</v>
      </c>
      <c r="J3420" t="s">
        <v>73</v>
      </c>
      <c r="K3420" t="s">
        <v>8364</v>
      </c>
      <c r="L3420" t="s">
        <v>238</v>
      </c>
      <c r="M3420" t="s">
        <v>76</v>
      </c>
      <c r="N3420" t="s">
        <v>85</v>
      </c>
      <c r="O3420" t="s">
        <v>85</v>
      </c>
      <c r="P3420">
        <v>7431.18</v>
      </c>
      <c r="Q3420" t="s">
        <v>8365</v>
      </c>
      <c r="R3420" t="s">
        <v>75</v>
      </c>
      <c r="W3420" t="s">
        <v>10729</v>
      </c>
      <c r="X3420" t="s">
        <v>10737</v>
      </c>
    </row>
    <row r="3421" spans="1:24">
      <c r="A3421" t="s">
        <v>3</v>
      </c>
      <c r="B3421" t="s">
        <v>8</v>
      </c>
      <c r="C3421" t="s">
        <v>392</v>
      </c>
      <c r="D3421" t="s">
        <v>117</v>
      </c>
      <c r="E3421" t="s">
        <v>4382</v>
      </c>
      <c r="F3421" s="54">
        <v>41633</v>
      </c>
      <c r="G3421" t="s">
        <v>72</v>
      </c>
      <c r="I3421" t="s">
        <v>8366</v>
      </c>
      <c r="J3421" t="s">
        <v>73</v>
      </c>
      <c r="K3421" t="s">
        <v>8367</v>
      </c>
      <c r="L3421" t="s">
        <v>238</v>
      </c>
      <c r="M3421" t="s">
        <v>76</v>
      </c>
      <c r="N3421" t="s">
        <v>85</v>
      </c>
      <c r="O3421" t="s">
        <v>85</v>
      </c>
      <c r="P3421">
        <v>1948.71</v>
      </c>
      <c r="Q3421" t="s">
        <v>8368</v>
      </c>
      <c r="R3421" t="s">
        <v>75</v>
      </c>
      <c r="W3421" t="s">
        <v>10729</v>
      </c>
      <c r="X3421" t="s">
        <v>10737</v>
      </c>
    </row>
    <row r="3422" spans="1:24">
      <c r="A3422" t="s">
        <v>3</v>
      </c>
      <c r="B3422" t="s">
        <v>8</v>
      </c>
      <c r="C3422" t="s">
        <v>392</v>
      </c>
      <c r="D3422" t="s">
        <v>117</v>
      </c>
      <c r="E3422" t="s">
        <v>4382</v>
      </c>
      <c r="F3422" s="54">
        <v>41633</v>
      </c>
      <c r="G3422" t="s">
        <v>119</v>
      </c>
      <c r="I3422" t="s">
        <v>8366</v>
      </c>
      <c r="J3422" t="s">
        <v>73</v>
      </c>
      <c r="K3422" t="s">
        <v>8367</v>
      </c>
      <c r="L3422" t="s">
        <v>238</v>
      </c>
      <c r="M3422" t="s">
        <v>76</v>
      </c>
      <c r="N3422" t="s">
        <v>85</v>
      </c>
      <c r="O3422" t="s">
        <v>85</v>
      </c>
      <c r="P3422">
        <v>35747.56</v>
      </c>
      <c r="Q3422" t="s">
        <v>8368</v>
      </c>
      <c r="R3422" t="s">
        <v>75</v>
      </c>
      <c r="W3422" t="s">
        <v>10729</v>
      </c>
      <c r="X3422" t="s">
        <v>10737</v>
      </c>
    </row>
    <row r="3423" spans="1:24">
      <c r="A3423" t="s">
        <v>3</v>
      </c>
      <c r="B3423" t="s">
        <v>8</v>
      </c>
      <c r="C3423" t="s">
        <v>392</v>
      </c>
      <c r="D3423" t="s">
        <v>117</v>
      </c>
      <c r="E3423" t="s">
        <v>4382</v>
      </c>
      <c r="F3423" s="54">
        <v>41633</v>
      </c>
      <c r="G3423" t="s">
        <v>72</v>
      </c>
      <c r="I3423" t="s">
        <v>8369</v>
      </c>
      <c r="J3423" t="s">
        <v>73</v>
      </c>
      <c r="K3423" t="s">
        <v>8370</v>
      </c>
      <c r="L3423" t="s">
        <v>3021</v>
      </c>
      <c r="M3423" t="s">
        <v>3022</v>
      </c>
      <c r="N3423" t="s">
        <v>85</v>
      </c>
      <c r="O3423" t="s">
        <v>85</v>
      </c>
      <c r="P3423">
        <v>3349.5</v>
      </c>
      <c r="Q3423" t="s">
        <v>8371</v>
      </c>
      <c r="R3423" t="s">
        <v>75</v>
      </c>
      <c r="W3423" t="s">
        <v>10729</v>
      </c>
      <c r="X3423" t="s">
        <v>85</v>
      </c>
    </row>
    <row r="3424" spans="1:24">
      <c r="A3424" t="s">
        <v>3</v>
      </c>
      <c r="B3424" t="s">
        <v>113</v>
      </c>
      <c r="C3424" t="s">
        <v>2225</v>
      </c>
      <c r="D3424" t="s">
        <v>117</v>
      </c>
      <c r="E3424" t="s">
        <v>4382</v>
      </c>
      <c r="F3424" s="54">
        <v>41632</v>
      </c>
      <c r="G3424" t="s">
        <v>290</v>
      </c>
      <c r="I3424" t="s">
        <v>8372</v>
      </c>
      <c r="J3424" t="s">
        <v>73</v>
      </c>
      <c r="K3424" t="s">
        <v>8373</v>
      </c>
      <c r="L3424" t="s">
        <v>2228</v>
      </c>
      <c r="M3424" t="s">
        <v>2229</v>
      </c>
      <c r="N3424" t="s">
        <v>85</v>
      </c>
      <c r="O3424" t="s">
        <v>85</v>
      </c>
      <c r="P3424">
        <v>33775.15</v>
      </c>
      <c r="Q3424" t="s">
        <v>8374</v>
      </c>
      <c r="R3424" t="s">
        <v>75</v>
      </c>
      <c r="W3424" t="s">
        <v>10730</v>
      </c>
      <c r="X3424" t="s">
        <v>85</v>
      </c>
    </row>
    <row r="3425" spans="1:24">
      <c r="A3425" t="s">
        <v>9</v>
      </c>
      <c r="B3425" t="s">
        <v>10</v>
      </c>
      <c r="C3425" t="s">
        <v>528</v>
      </c>
      <c r="D3425" t="s">
        <v>117</v>
      </c>
      <c r="E3425" t="s">
        <v>4382</v>
      </c>
      <c r="F3425" s="54">
        <v>41631</v>
      </c>
      <c r="G3425" t="s">
        <v>72</v>
      </c>
      <c r="I3425" t="s">
        <v>8375</v>
      </c>
      <c r="J3425" t="s">
        <v>132</v>
      </c>
      <c r="K3425" t="s">
        <v>8376</v>
      </c>
      <c r="L3425" t="s">
        <v>238</v>
      </c>
      <c r="M3425" t="s">
        <v>76</v>
      </c>
      <c r="N3425" t="s">
        <v>85</v>
      </c>
      <c r="O3425" t="s">
        <v>85</v>
      </c>
      <c r="P3425">
        <v>3926.1</v>
      </c>
      <c r="Q3425" t="s">
        <v>8377</v>
      </c>
      <c r="R3425" t="s">
        <v>75</v>
      </c>
      <c r="W3425" t="s">
        <v>10729</v>
      </c>
      <c r="X3425" t="s">
        <v>10737</v>
      </c>
    </row>
    <row r="3426" spans="1:24">
      <c r="A3426" t="s">
        <v>3</v>
      </c>
      <c r="B3426" t="s">
        <v>8</v>
      </c>
      <c r="C3426" t="s">
        <v>392</v>
      </c>
      <c r="D3426" t="s">
        <v>117</v>
      </c>
      <c r="E3426" t="s">
        <v>4382</v>
      </c>
      <c r="F3426" s="54">
        <v>41631</v>
      </c>
      <c r="G3426" t="s">
        <v>72</v>
      </c>
      <c r="I3426" t="s">
        <v>8378</v>
      </c>
      <c r="J3426" t="s">
        <v>73</v>
      </c>
      <c r="K3426" t="s">
        <v>8379</v>
      </c>
      <c r="L3426" t="s">
        <v>238</v>
      </c>
      <c r="M3426" t="s">
        <v>76</v>
      </c>
      <c r="N3426" t="s">
        <v>85</v>
      </c>
      <c r="O3426" t="s">
        <v>85</v>
      </c>
      <c r="P3426">
        <v>4723.46</v>
      </c>
      <c r="Q3426" t="s">
        <v>8380</v>
      </c>
      <c r="R3426" t="s">
        <v>75</v>
      </c>
      <c r="W3426" t="s">
        <v>10729</v>
      </c>
      <c r="X3426" t="s">
        <v>10737</v>
      </c>
    </row>
    <row r="3427" spans="1:24">
      <c r="A3427" t="s">
        <v>3</v>
      </c>
      <c r="B3427" t="s">
        <v>8</v>
      </c>
      <c r="C3427" t="s">
        <v>3232</v>
      </c>
      <c r="D3427" t="s">
        <v>117</v>
      </c>
      <c r="E3427" t="s">
        <v>4382</v>
      </c>
      <c r="F3427" s="54">
        <v>41631</v>
      </c>
      <c r="G3427" t="s">
        <v>119</v>
      </c>
      <c r="I3427" t="s">
        <v>8381</v>
      </c>
      <c r="J3427" t="s">
        <v>73</v>
      </c>
      <c r="K3427" t="s">
        <v>8382</v>
      </c>
      <c r="L3427" t="s">
        <v>3235</v>
      </c>
      <c r="M3427" t="s">
        <v>3236</v>
      </c>
      <c r="N3427" t="s">
        <v>85</v>
      </c>
      <c r="O3427" t="s">
        <v>85</v>
      </c>
      <c r="P3427">
        <v>5871.3977000000004</v>
      </c>
      <c r="Q3427" t="s">
        <v>8383</v>
      </c>
      <c r="R3427" t="s">
        <v>75</v>
      </c>
      <c r="W3427" t="s">
        <v>10729</v>
      </c>
      <c r="X3427" t="s">
        <v>85</v>
      </c>
    </row>
    <row r="3428" spans="1:24">
      <c r="A3428" t="s">
        <v>3</v>
      </c>
      <c r="B3428" t="s">
        <v>8</v>
      </c>
      <c r="C3428" t="s">
        <v>392</v>
      </c>
      <c r="D3428" t="s">
        <v>117</v>
      </c>
      <c r="E3428" t="s">
        <v>4382</v>
      </c>
      <c r="F3428" s="54">
        <v>41631</v>
      </c>
      <c r="G3428" t="s">
        <v>119</v>
      </c>
      <c r="I3428" t="s">
        <v>8384</v>
      </c>
      <c r="J3428" t="s">
        <v>73</v>
      </c>
      <c r="K3428" t="s">
        <v>8385</v>
      </c>
      <c r="L3428" t="s">
        <v>238</v>
      </c>
      <c r="M3428" t="s">
        <v>76</v>
      </c>
      <c r="N3428" t="s">
        <v>85</v>
      </c>
      <c r="O3428" t="s">
        <v>85</v>
      </c>
      <c r="P3428">
        <v>490544.45</v>
      </c>
      <c r="Q3428" t="s">
        <v>8386</v>
      </c>
      <c r="R3428" t="s">
        <v>75</v>
      </c>
      <c r="W3428" t="s">
        <v>10731</v>
      </c>
      <c r="X3428" t="s">
        <v>10737</v>
      </c>
    </row>
    <row r="3429" spans="1:24">
      <c r="A3429" t="s">
        <v>3</v>
      </c>
      <c r="B3429" t="s">
        <v>113</v>
      </c>
      <c r="C3429" t="s">
        <v>3158</v>
      </c>
      <c r="D3429" t="s">
        <v>117</v>
      </c>
      <c r="E3429" t="s">
        <v>4382</v>
      </c>
      <c r="F3429" s="54">
        <v>41631</v>
      </c>
      <c r="G3429" t="s">
        <v>290</v>
      </c>
      <c r="I3429" t="s">
        <v>8387</v>
      </c>
      <c r="J3429" t="s">
        <v>73</v>
      </c>
      <c r="K3429" t="s">
        <v>8388</v>
      </c>
      <c r="L3429" t="s">
        <v>3161</v>
      </c>
      <c r="M3429" t="s">
        <v>3162</v>
      </c>
      <c r="N3429" t="s">
        <v>85</v>
      </c>
      <c r="O3429" t="s">
        <v>85</v>
      </c>
      <c r="P3429">
        <v>30240</v>
      </c>
      <c r="Q3429" t="s">
        <v>8389</v>
      </c>
      <c r="R3429" t="s">
        <v>75</v>
      </c>
      <c r="W3429" t="s">
        <v>10729</v>
      </c>
      <c r="X3429" t="s">
        <v>85</v>
      </c>
    </row>
    <row r="3430" spans="1:24">
      <c r="A3430" t="s">
        <v>9</v>
      </c>
      <c r="B3430" t="s">
        <v>14</v>
      </c>
      <c r="C3430" t="s">
        <v>14</v>
      </c>
      <c r="D3430" t="s">
        <v>117</v>
      </c>
      <c r="E3430" t="s">
        <v>4382</v>
      </c>
      <c r="F3430" s="54">
        <v>41631</v>
      </c>
      <c r="G3430" t="s">
        <v>119</v>
      </c>
      <c r="I3430" t="s">
        <v>8390</v>
      </c>
      <c r="J3430" t="s">
        <v>132</v>
      </c>
      <c r="K3430" t="s">
        <v>8391</v>
      </c>
      <c r="L3430" t="s">
        <v>75</v>
      </c>
      <c r="M3430" t="s">
        <v>122</v>
      </c>
      <c r="N3430" t="s">
        <v>85</v>
      </c>
      <c r="O3430" t="s">
        <v>85</v>
      </c>
      <c r="P3430">
        <v>36000</v>
      </c>
      <c r="Q3430" t="s">
        <v>8392</v>
      </c>
      <c r="R3430" t="s">
        <v>75</v>
      </c>
      <c r="W3430" t="s">
        <v>10729</v>
      </c>
      <c r="X3430" t="s">
        <v>10737</v>
      </c>
    </row>
    <row r="3431" spans="1:24">
      <c r="A3431" t="s">
        <v>3</v>
      </c>
      <c r="B3431" t="s">
        <v>113</v>
      </c>
      <c r="C3431" t="s">
        <v>8393</v>
      </c>
      <c r="D3431" t="s">
        <v>117</v>
      </c>
      <c r="E3431" t="s">
        <v>4382</v>
      </c>
      <c r="F3431" s="54">
        <v>41631</v>
      </c>
      <c r="G3431" t="s">
        <v>290</v>
      </c>
      <c r="I3431" t="s">
        <v>8394</v>
      </c>
      <c r="J3431" t="s">
        <v>73</v>
      </c>
      <c r="K3431" t="s">
        <v>8395</v>
      </c>
      <c r="L3431" t="s">
        <v>238</v>
      </c>
      <c r="M3431" t="s">
        <v>76</v>
      </c>
      <c r="N3431" t="s">
        <v>85</v>
      </c>
      <c r="O3431" t="s">
        <v>85</v>
      </c>
      <c r="P3431">
        <v>23229.599999999999</v>
      </c>
      <c r="Q3431" t="s">
        <v>8396</v>
      </c>
      <c r="R3431" t="s">
        <v>75</v>
      </c>
      <c r="W3431" t="s">
        <v>10729</v>
      </c>
      <c r="X3431" t="s">
        <v>10737</v>
      </c>
    </row>
    <row r="3432" spans="1:24">
      <c r="A3432" t="s">
        <v>5</v>
      </c>
      <c r="B3432" t="s">
        <v>7</v>
      </c>
      <c r="C3432" t="s">
        <v>7</v>
      </c>
      <c r="D3432" t="s">
        <v>117</v>
      </c>
      <c r="E3432" t="s">
        <v>4382</v>
      </c>
      <c r="F3432" s="54">
        <v>41631</v>
      </c>
      <c r="G3432" t="s">
        <v>72</v>
      </c>
      <c r="I3432" t="s">
        <v>8397</v>
      </c>
      <c r="J3432" t="s">
        <v>74</v>
      </c>
      <c r="K3432" t="s">
        <v>8398</v>
      </c>
      <c r="L3432" t="s">
        <v>238</v>
      </c>
      <c r="M3432" t="s">
        <v>76</v>
      </c>
      <c r="N3432" t="s">
        <v>85</v>
      </c>
      <c r="O3432" t="s">
        <v>85</v>
      </c>
      <c r="P3432">
        <v>19412.7824</v>
      </c>
      <c r="Q3432" t="s">
        <v>8399</v>
      </c>
      <c r="R3432" t="s">
        <v>75</v>
      </c>
      <c r="W3432" t="s">
        <v>10729</v>
      </c>
      <c r="X3432" t="s">
        <v>10737</v>
      </c>
    </row>
    <row r="3433" spans="1:24">
      <c r="A3433" t="s">
        <v>9</v>
      </c>
      <c r="B3433" t="s">
        <v>14</v>
      </c>
      <c r="C3433" t="s">
        <v>14</v>
      </c>
      <c r="D3433" t="s">
        <v>117</v>
      </c>
      <c r="E3433" t="s">
        <v>4382</v>
      </c>
      <c r="F3433" s="54">
        <v>41631</v>
      </c>
      <c r="G3433" t="s">
        <v>72</v>
      </c>
      <c r="I3433" t="s">
        <v>8400</v>
      </c>
      <c r="J3433" t="s">
        <v>132</v>
      </c>
      <c r="K3433" t="s">
        <v>8401</v>
      </c>
      <c r="L3433" t="s">
        <v>658</v>
      </c>
      <c r="M3433" t="s">
        <v>659</v>
      </c>
      <c r="N3433" t="s">
        <v>85</v>
      </c>
      <c r="O3433" t="s">
        <v>85</v>
      </c>
      <c r="P3433">
        <v>4968.12</v>
      </c>
      <c r="Q3433" t="s">
        <v>8402</v>
      </c>
      <c r="R3433" t="s">
        <v>75</v>
      </c>
      <c r="S3433" t="s">
        <v>215</v>
      </c>
      <c r="T3433" t="s">
        <v>661</v>
      </c>
      <c r="U3433" t="s">
        <v>179</v>
      </c>
      <c r="V3433" t="s">
        <v>179</v>
      </c>
      <c r="W3433" t="s">
        <v>10729</v>
      </c>
      <c r="X3433" t="s">
        <v>85</v>
      </c>
    </row>
    <row r="3434" spans="1:24">
      <c r="A3434" t="s">
        <v>9</v>
      </c>
      <c r="B3434" t="s">
        <v>14</v>
      </c>
      <c r="C3434" t="s">
        <v>14</v>
      </c>
      <c r="D3434" t="s">
        <v>117</v>
      </c>
      <c r="E3434" t="s">
        <v>4382</v>
      </c>
      <c r="F3434" s="54">
        <v>41631</v>
      </c>
      <c r="G3434" t="s">
        <v>119</v>
      </c>
      <c r="I3434" t="s">
        <v>8403</v>
      </c>
      <c r="J3434" t="s">
        <v>132</v>
      </c>
      <c r="K3434" t="s">
        <v>8404</v>
      </c>
      <c r="L3434" t="s">
        <v>8405</v>
      </c>
      <c r="M3434" t="s">
        <v>8406</v>
      </c>
      <c r="N3434" t="s">
        <v>85</v>
      </c>
      <c r="O3434" t="s">
        <v>85</v>
      </c>
      <c r="P3434">
        <v>55350</v>
      </c>
      <c r="Q3434" t="s">
        <v>8407</v>
      </c>
      <c r="R3434" t="s">
        <v>75</v>
      </c>
      <c r="W3434" t="s">
        <v>10729</v>
      </c>
      <c r="X3434" t="s">
        <v>85</v>
      </c>
    </row>
    <row r="3435" spans="1:24">
      <c r="A3435" t="s">
        <v>9</v>
      </c>
      <c r="B3435" t="s">
        <v>14</v>
      </c>
      <c r="C3435" t="s">
        <v>14</v>
      </c>
      <c r="D3435" t="s">
        <v>117</v>
      </c>
      <c r="E3435" t="s">
        <v>4382</v>
      </c>
      <c r="F3435" s="54">
        <v>41631</v>
      </c>
      <c r="G3435" t="s">
        <v>72</v>
      </c>
      <c r="H3435" t="s">
        <v>1864</v>
      </c>
      <c r="I3435" t="s">
        <v>8408</v>
      </c>
      <c r="J3435" t="s">
        <v>132</v>
      </c>
      <c r="K3435" t="s">
        <v>8409</v>
      </c>
      <c r="L3435" t="s">
        <v>8410</v>
      </c>
      <c r="M3435" t="s">
        <v>8411</v>
      </c>
      <c r="N3435" t="s">
        <v>85</v>
      </c>
      <c r="O3435" t="s">
        <v>85</v>
      </c>
      <c r="P3435">
        <v>535440</v>
      </c>
      <c r="Q3435" t="s">
        <v>8412</v>
      </c>
      <c r="R3435" t="s">
        <v>75</v>
      </c>
      <c r="S3435" t="s">
        <v>170</v>
      </c>
      <c r="T3435" t="s">
        <v>178</v>
      </c>
      <c r="U3435" t="s">
        <v>179</v>
      </c>
      <c r="V3435" t="s">
        <v>180</v>
      </c>
      <c r="W3435" t="s">
        <v>10731</v>
      </c>
      <c r="X3435" t="s">
        <v>85</v>
      </c>
    </row>
    <row r="3436" spans="1:24">
      <c r="A3436" t="s">
        <v>3</v>
      </c>
      <c r="B3436" t="s">
        <v>13</v>
      </c>
      <c r="C3436" t="s">
        <v>217</v>
      </c>
      <c r="D3436" t="s">
        <v>117</v>
      </c>
      <c r="E3436" t="s">
        <v>4382</v>
      </c>
      <c r="F3436" s="54">
        <v>41631</v>
      </c>
      <c r="G3436" t="s">
        <v>119</v>
      </c>
      <c r="H3436" t="s">
        <v>3119</v>
      </c>
      <c r="I3436" t="s">
        <v>8413</v>
      </c>
      <c r="J3436" t="s">
        <v>73</v>
      </c>
      <c r="K3436" t="s">
        <v>8414</v>
      </c>
      <c r="L3436" t="s">
        <v>4048</v>
      </c>
      <c r="M3436" t="s">
        <v>4049</v>
      </c>
      <c r="N3436" t="s">
        <v>213</v>
      </c>
      <c r="O3436" t="s">
        <v>85</v>
      </c>
      <c r="P3436">
        <v>37247.973299999998</v>
      </c>
      <c r="Q3436" t="s">
        <v>8415</v>
      </c>
      <c r="R3436" t="s">
        <v>75</v>
      </c>
      <c r="W3436" t="s">
        <v>10729</v>
      </c>
      <c r="X3436" t="s">
        <v>10737</v>
      </c>
    </row>
    <row r="3437" spans="1:24">
      <c r="A3437" t="s">
        <v>9</v>
      </c>
      <c r="B3437" t="s">
        <v>14</v>
      </c>
      <c r="C3437" t="s">
        <v>14</v>
      </c>
      <c r="D3437" t="s">
        <v>117</v>
      </c>
      <c r="E3437" t="s">
        <v>4382</v>
      </c>
      <c r="F3437" s="54">
        <v>41631</v>
      </c>
      <c r="G3437" t="s">
        <v>119</v>
      </c>
      <c r="I3437" t="s">
        <v>8416</v>
      </c>
      <c r="J3437" t="s">
        <v>132</v>
      </c>
      <c r="K3437" t="s">
        <v>8417</v>
      </c>
      <c r="L3437" t="s">
        <v>8418</v>
      </c>
      <c r="M3437" t="s">
        <v>8419</v>
      </c>
      <c r="N3437" t="s">
        <v>85</v>
      </c>
      <c r="O3437" t="s">
        <v>85</v>
      </c>
      <c r="P3437">
        <v>5040</v>
      </c>
      <c r="Q3437" t="s">
        <v>8420</v>
      </c>
      <c r="R3437" t="s">
        <v>75</v>
      </c>
      <c r="S3437" t="s">
        <v>170</v>
      </c>
      <c r="T3437" t="s">
        <v>436</v>
      </c>
      <c r="U3437" t="s">
        <v>157</v>
      </c>
      <c r="V3437" t="s">
        <v>579</v>
      </c>
      <c r="W3437" t="s">
        <v>10729</v>
      </c>
      <c r="X3437" t="s">
        <v>85</v>
      </c>
    </row>
    <row r="3438" spans="1:24">
      <c r="A3438" t="s">
        <v>9</v>
      </c>
      <c r="B3438" t="s">
        <v>14</v>
      </c>
      <c r="C3438" t="s">
        <v>14</v>
      </c>
      <c r="D3438" t="s">
        <v>117</v>
      </c>
      <c r="E3438" t="s">
        <v>4382</v>
      </c>
      <c r="F3438" s="54">
        <v>41631</v>
      </c>
      <c r="G3438" t="s">
        <v>119</v>
      </c>
      <c r="I3438" t="s">
        <v>8421</v>
      </c>
      <c r="J3438" t="s">
        <v>132</v>
      </c>
      <c r="K3438" t="s">
        <v>8422</v>
      </c>
      <c r="L3438" t="s">
        <v>8423</v>
      </c>
      <c r="M3438" t="s">
        <v>8424</v>
      </c>
      <c r="N3438" t="s">
        <v>85</v>
      </c>
      <c r="O3438" t="s">
        <v>213</v>
      </c>
      <c r="P3438">
        <v>339000</v>
      </c>
      <c r="Q3438" t="s">
        <v>8425</v>
      </c>
      <c r="R3438" t="s">
        <v>75</v>
      </c>
      <c r="S3438" t="s">
        <v>170</v>
      </c>
      <c r="T3438" t="s">
        <v>436</v>
      </c>
      <c r="U3438" t="s">
        <v>202</v>
      </c>
      <c r="V3438" t="s">
        <v>202</v>
      </c>
      <c r="W3438" t="s">
        <v>10731</v>
      </c>
      <c r="X3438" t="s">
        <v>10739</v>
      </c>
    </row>
    <row r="3439" spans="1:24">
      <c r="A3439" t="s">
        <v>9</v>
      </c>
      <c r="B3439" t="s">
        <v>14</v>
      </c>
      <c r="C3439" t="s">
        <v>14</v>
      </c>
      <c r="D3439" t="s">
        <v>117</v>
      </c>
      <c r="E3439" t="s">
        <v>4382</v>
      </c>
      <c r="F3439" s="54">
        <v>41631</v>
      </c>
      <c r="G3439" t="s">
        <v>119</v>
      </c>
      <c r="I3439" t="s">
        <v>8426</v>
      </c>
      <c r="J3439" t="s">
        <v>132</v>
      </c>
      <c r="K3439" t="s">
        <v>8427</v>
      </c>
      <c r="L3439" t="s">
        <v>8428</v>
      </c>
      <c r="M3439" t="s">
        <v>8429</v>
      </c>
      <c r="N3439" t="s">
        <v>85</v>
      </c>
      <c r="O3439" t="s">
        <v>85</v>
      </c>
      <c r="P3439">
        <v>3806.5</v>
      </c>
      <c r="Q3439" t="s">
        <v>8430</v>
      </c>
      <c r="R3439" t="s">
        <v>75</v>
      </c>
      <c r="S3439" t="s">
        <v>170</v>
      </c>
      <c r="T3439" t="s">
        <v>187</v>
      </c>
      <c r="U3439" t="s">
        <v>321</v>
      </c>
      <c r="V3439" t="s">
        <v>321</v>
      </c>
      <c r="W3439" t="s">
        <v>10729</v>
      </c>
      <c r="X3439" t="s">
        <v>85</v>
      </c>
    </row>
    <row r="3440" spans="1:24">
      <c r="A3440" t="s">
        <v>9</v>
      </c>
      <c r="B3440" t="s">
        <v>14</v>
      </c>
      <c r="C3440" t="s">
        <v>14</v>
      </c>
      <c r="D3440" t="s">
        <v>117</v>
      </c>
      <c r="E3440" t="s">
        <v>4382</v>
      </c>
      <c r="F3440" s="54">
        <v>41631</v>
      </c>
      <c r="G3440" t="s">
        <v>119</v>
      </c>
      <c r="I3440" t="s">
        <v>8431</v>
      </c>
      <c r="J3440" t="s">
        <v>132</v>
      </c>
      <c r="K3440" t="s">
        <v>8432</v>
      </c>
      <c r="L3440" t="s">
        <v>75</v>
      </c>
      <c r="M3440" t="s">
        <v>122</v>
      </c>
      <c r="N3440" t="s">
        <v>85</v>
      </c>
      <c r="O3440" t="s">
        <v>85</v>
      </c>
      <c r="P3440">
        <v>40662.6</v>
      </c>
      <c r="Q3440" t="s">
        <v>6752</v>
      </c>
      <c r="R3440" t="s">
        <v>75</v>
      </c>
      <c r="W3440" t="s">
        <v>10729</v>
      </c>
      <c r="X3440" t="s">
        <v>10737</v>
      </c>
    </row>
    <row r="3441" spans="1:24">
      <c r="A3441" t="s">
        <v>9</v>
      </c>
      <c r="B3441" t="s">
        <v>14</v>
      </c>
      <c r="C3441" t="s">
        <v>14</v>
      </c>
      <c r="D3441" t="s">
        <v>117</v>
      </c>
      <c r="E3441" t="s">
        <v>4382</v>
      </c>
      <c r="F3441" s="54">
        <v>41631</v>
      </c>
      <c r="G3441" t="s">
        <v>119</v>
      </c>
      <c r="I3441" t="s">
        <v>8433</v>
      </c>
      <c r="J3441" t="s">
        <v>132</v>
      </c>
      <c r="K3441" t="s">
        <v>8434</v>
      </c>
      <c r="L3441" t="s">
        <v>8435</v>
      </c>
      <c r="M3441" t="s">
        <v>8436</v>
      </c>
      <c r="N3441" t="s">
        <v>85</v>
      </c>
      <c r="O3441" t="s">
        <v>85</v>
      </c>
      <c r="P3441">
        <v>152542</v>
      </c>
      <c r="Q3441" t="s">
        <v>8437</v>
      </c>
      <c r="R3441" t="s">
        <v>75</v>
      </c>
      <c r="S3441" t="s">
        <v>170</v>
      </c>
      <c r="T3441" t="s">
        <v>436</v>
      </c>
      <c r="U3441" t="s">
        <v>321</v>
      </c>
      <c r="V3441" t="s">
        <v>321</v>
      </c>
      <c r="W3441" t="s">
        <v>10730</v>
      </c>
      <c r="X3441" t="s">
        <v>85</v>
      </c>
    </row>
    <row r="3442" spans="1:24">
      <c r="A3442" t="s">
        <v>3</v>
      </c>
      <c r="B3442" t="s">
        <v>112</v>
      </c>
      <c r="C3442" t="s">
        <v>883</v>
      </c>
      <c r="D3442" t="s">
        <v>117</v>
      </c>
      <c r="E3442" t="s">
        <v>4382</v>
      </c>
      <c r="F3442" s="54">
        <v>41631</v>
      </c>
      <c r="G3442" t="s">
        <v>119</v>
      </c>
      <c r="H3442" t="s">
        <v>3744</v>
      </c>
      <c r="I3442" t="s">
        <v>8438</v>
      </c>
      <c r="J3442" t="s">
        <v>73</v>
      </c>
      <c r="K3442" t="s">
        <v>8439</v>
      </c>
      <c r="L3442" t="s">
        <v>3747</v>
      </c>
      <c r="M3442" t="s">
        <v>3748</v>
      </c>
      <c r="N3442" t="s">
        <v>85</v>
      </c>
      <c r="O3442" t="s">
        <v>85</v>
      </c>
      <c r="P3442">
        <v>23095.705099999999</v>
      </c>
      <c r="Q3442" t="s">
        <v>8440</v>
      </c>
      <c r="R3442" t="s">
        <v>75</v>
      </c>
      <c r="W3442" t="s">
        <v>10729</v>
      </c>
      <c r="X3442" t="s">
        <v>85</v>
      </c>
    </row>
    <row r="3443" spans="1:24">
      <c r="A3443" t="s">
        <v>3</v>
      </c>
      <c r="B3443" t="s">
        <v>8</v>
      </c>
      <c r="C3443" t="s">
        <v>6977</v>
      </c>
      <c r="D3443" t="s">
        <v>117</v>
      </c>
      <c r="E3443" t="s">
        <v>4382</v>
      </c>
      <c r="F3443" s="54">
        <v>41631</v>
      </c>
      <c r="G3443" t="s">
        <v>119</v>
      </c>
      <c r="I3443" t="s">
        <v>8441</v>
      </c>
      <c r="J3443" t="s">
        <v>73</v>
      </c>
      <c r="K3443" t="s">
        <v>8442</v>
      </c>
      <c r="L3443" t="s">
        <v>238</v>
      </c>
      <c r="M3443" t="s">
        <v>76</v>
      </c>
      <c r="N3443" t="s">
        <v>85</v>
      </c>
      <c r="O3443" t="s">
        <v>85</v>
      </c>
      <c r="P3443">
        <v>70744.970100000006</v>
      </c>
      <c r="Q3443" t="s">
        <v>8443</v>
      </c>
      <c r="R3443" t="s">
        <v>75</v>
      </c>
      <c r="W3443" t="s">
        <v>10729</v>
      </c>
      <c r="X3443" t="s">
        <v>10737</v>
      </c>
    </row>
    <row r="3444" spans="1:24">
      <c r="A3444" t="s">
        <v>3</v>
      </c>
      <c r="B3444" t="s">
        <v>8</v>
      </c>
      <c r="C3444" t="s">
        <v>6977</v>
      </c>
      <c r="D3444" t="s">
        <v>117</v>
      </c>
      <c r="E3444" t="s">
        <v>4382</v>
      </c>
      <c r="F3444" s="54">
        <v>41631</v>
      </c>
      <c r="G3444" t="s">
        <v>72</v>
      </c>
      <c r="I3444" t="s">
        <v>8444</v>
      </c>
      <c r="J3444" t="s">
        <v>73</v>
      </c>
      <c r="K3444" t="s">
        <v>8445</v>
      </c>
      <c r="L3444" t="s">
        <v>238</v>
      </c>
      <c r="M3444" t="s">
        <v>76</v>
      </c>
      <c r="N3444" t="s">
        <v>85</v>
      </c>
      <c r="O3444" t="s">
        <v>85</v>
      </c>
      <c r="P3444">
        <v>8680.6689000000006</v>
      </c>
      <c r="Q3444" t="s">
        <v>8446</v>
      </c>
      <c r="R3444" t="s">
        <v>75</v>
      </c>
      <c r="W3444" t="s">
        <v>10729</v>
      </c>
      <c r="X3444" t="s">
        <v>10737</v>
      </c>
    </row>
    <row r="3445" spans="1:24">
      <c r="A3445" t="s">
        <v>3</v>
      </c>
      <c r="B3445" t="s">
        <v>8</v>
      </c>
      <c r="C3445" t="s">
        <v>6977</v>
      </c>
      <c r="D3445" t="s">
        <v>117</v>
      </c>
      <c r="E3445" t="s">
        <v>4382</v>
      </c>
      <c r="F3445" s="54">
        <v>41631</v>
      </c>
      <c r="G3445" t="s">
        <v>72</v>
      </c>
      <c r="I3445" t="s">
        <v>8447</v>
      </c>
      <c r="J3445" t="s">
        <v>73</v>
      </c>
      <c r="K3445" t="s">
        <v>8448</v>
      </c>
      <c r="L3445" t="s">
        <v>238</v>
      </c>
      <c r="M3445" t="s">
        <v>76</v>
      </c>
      <c r="N3445" t="s">
        <v>85</v>
      </c>
      <c r="O3445" t="s">
        <v>85</v>
      </c>
      <c r="P3445">
        <v>26042.006600000001</v>
      </c>
      <c r="Q3445" t="s">
        <v>8449</v>
      </c>
      <c r="R3445" t="s">
        <v>75</v>
      </c>
      <c r="W3445" t="s">
        <v>10729</v>
      </c>
      <c r="X3445" t="s">
        <v>10737</v>
      </c>
    </row>
    <row r="3446" spans="1:24">
      <c r="A3446" t="s">
        <v>3</v>
      </c>
      <c r="B3446" t="s">
        <v>13</v>
      </c>
      <c r="C3446" t="s">
        <v>217</v>
      </c>
      <c r="D3446" t="s">
        <v>117</v>
      </c>
      <c r="E3446" t="s">
        <v>4382</v>
      </c>
      <c r="F3446" s="54">
        <v>41631</v>
      </c>
      <c r="G3446" t="s">
        <v>119</v>
      </c>
      <c r="I3446" t="s">
        <v>8450</v>
      </c>
      <c r="J3446" t="s">
        <v>73</v>
      </c>
      <c r="K3446" t="s">
        <v>8451</v>
      </c>
      <c r="L3446" t="s">
        <v>8452</v>
      </c>
      <c r="M3446" t="s">
        <v>8453</v>
      </c>
      <c r="N3446" t="s">
        <v>85</v>
      </c>
      <c r="O3446" t="s">
        <v>85</v>
      </c>
      <c r="P3446">
        <v>31105.974999999999</v>
      </c>
      <c r="Q3446" t="s">
        <v>8454</v>
      </c>
      <c r="R3446" t="s">
        <v>75</v>
      </c>
      <c r="W3446" t="s">
        <v>10729</v>
      </c>
      <c r="X3446" t="s">
        <v>85</v>
      </c>
    </row>
    <row r="3447" spans="1:24">
      <c r="A3447" t="s">
        <v>5</v>
      </c>
      <c r="B3447" t="s">
        <v>16</v>
      </c>
      <c r="C3447" t="s">
        <v>866</v>
      </c>
      <c r="D3447" t="s">
        <v>117</v>
      </c>
      <c r="E3447" t="s">
        <v>4382</v>
      </c>
      <c r="F3447" s="54">
        <v>41631</v>
      </c>
      <c r="G3447" t="s">
        <v>72</v>
      </c>
      <c r="I3447" t="s">
        <v>8455</v>
      </c>
      <c r="J3447" t="s">
        <v>74</v>
      </c>
      <c r="K3447" t="s">
        <v>8456</v>
      </c>
      <c r="L3447" t="s">
        <v>238</v>
      </c>
      <c r="M3447" t="s">
        <v>76</v>
      </c>
      <c r="N3447" t="s">
        <v>85</v>
      </c>
      <c r="O3447" t="s">
        <v>85</v>
      </c>
      <c r="P3447">
        <v>4458.3453</v>
      </c>
      <c r="Q3447" t="s">
        <v>8457</v>
      </c>
      <c r="R3447" t="s">
        <v>75</v>
      </c>
      <c r="W3447" t="s">
        <v>10729</v>
      </c>
      <c r="X3447" t="s">
        <v>10737</v>
      </c>
    </row>
    <row r="3448" spans="1:24">
      <c r="A3448" t="s">
        <v>3</v>
      </c>
      <c r="B3448" t="s">
        <v>115</v>
      </c>
      <c r="C3448" t="s">
        <v>602</v>
      </c>
      <c r="D3448" t="s">
        <v>117</v>
      </c>
      <c r="E3448" t="s">
        <v>4382</v>
      </c>
      <c r="F3448" s="54">
        <v>41631</v>
      </c>
      <c r="G3448" t="s">
        <v>119</v>
      </c>
      <c r="I3448" t="s">
        <v>8458</v>
      </c>
      <c r="J3448" t="s">
        <v>73</v>
      </c>
      <c r="K3448" t="s">
        <v>8459</v>
      </c>
      <c r="L3448" t="s">
        <v>8460</v>
      </c>
      <c r="M3448" t="s">
        <v>8461</v>
      </c>
      <c r="N3448" t="s">
        <v>85</v>
      </c>
      <c r="O3448" t="s">
        <v>85</v>
      </c>
      <c r="P3448">
        <v>35118.121299999999</v>
      </c>
      <c r="Q3448" t="s">
        <v>8462</v>
      </c>
      <c r="R3448" t="s">
        <v>75</v>
      </c>
      <c r="W3448" t="s">
        <v>10729</v>
      </c>
      <c r="X3448" t="s">
        <v>85</v>
      </c>
    </row>
    <row r="3449" spans="1:24">
      <c r="A3449" t="s">
        <v>3</v>
      </c>
      <c r="B3449" t="s">
        <v>4</v>
      </c>
      <c r="C3449" t="s">
        <v>4</v>
      </c>
      <c r="D3449" t="s">
        <v>117</v>
      </c>
      <c r="E3449" t="s">
        <v>4382</v>
      </c>
      <c r="F3449" s="54">
        <v>41631</v>
      </c>
      <c r="G3449" t="s">
        <v>119</v>
      </c>
      <c r="I3449" t="s">
        <v>8463</v>
      </c>
      <c r="J3449" t="s">
        <v>73</v>
      </c>
      <c r="K3449" t="s">
        <v>8464</v>
      </c>
      <c r="L3449" t="s">
        <v>8465</v>
      </c>
      <c r="M3449" t="s">
        <v>8466</v>
      </c>
      <c r="N3449" t="s">
        <v>85</v>
      </c>
      <c r="O3449" t="s">
        <v>85</v>
      </c>
      <c r="P3449">
        <v>94892.210399999996</v>
      </c>
      <c r="Q3449" t="s">
        <v>8467</v>
      </c>
      <c r="R3449" t="s">
        <v>75</v>
      </c>
      <c r="W3449" t="s">
        <v>10729</v>
      </c>
      <c r="X3449" t="s">
        <v>85</v>
      </c>
    </row>
    <row r="3450" spans="1:24">
      <c r="A3450" t="s">
        <v>9</v>
      </c>
      <c r="B3450" t="s">
        <v>15</v>
      </c>
      <c r="C3450" t="s">
        <v>15</v>
      </c>
      <c r="D3450" t="s">
        <v>117</v>
      </c>
      <c r="E3450" t="s">
        <v>4382</v>
      </c>
      <c r="F3450" s="54">
        <v>41631</v>
      </c>
      <c r="G3450" t="s">
        <v>72</v>
      </c>
      <c r="H3450" t="s">
        <v>188</v>
      </c>
      <c r="I3450" t="s">
        <v>8468</v>
      </c>
      <c r="J3450" t="s">
        <v>132</v>
      </c>
      <c r="K3450" t="s">
        <v>8469</v>
      </c>
      <c r="L3450" t="s">
        <v>191</v>
      </c>
      <c r="M3450" t="s">
        <v>192</v>
      </c>
      <c r="N3450" t="s">
        <v>213</v>
      </c>
      <c r="O3450" t="s">
        <v>85</v>
      </c>
      <c r="P3450">
        <v>5497.5447999999997</v>
      </c>
      <c r="Q3450" t="s">
        <v>8470</v>
      </c>
      <c r="R3450" t="s">
        <v>75</v>
      </c>
      <c r="W3450" t="s">
        <v>10729</v>
      </c>
      <c r="X3450" t="s">
        <v>85</v>
      </c>
    </row>
    <row r="3451" spans="1:24">
      <c r="A3451" t="s">
        <v>9</v>
      </c>
      <c r="B3451" t="s">
        <v>14</v>
      </c>
      <c r="C3451" t="s">
        <v>14</v>
      </c>
      <c r="D3451" t="s">
        <v>117</v>
      </c>
      <c r="E3451" t="s">
        <v>4382</v>
      </c>
      <c r="F3451" s="54">
        <v>41631</v>
      </c>
      <c r="G3451" t="s">
        <v>119</v>
      </c>
      <c r="I3451" t="s">
        <v>8471</v>
      </c>
      <c r="J3451" t="s">
        <v>132</v>
      </c>
      <c r="K3451" t="s">
        <v>8472</v>
      </c>
      <c r="L3451" t="s">
        <v>7119</v>
      </c>
      <c r="M3451" t="s">
        <v>7120</v>
      </c>
      <c r="N3451" t="s">
        <v>85</v>
      </c>
      <c r="O3451" t="s">
        <v>85</v>
      </c>
      <c r="P3451">
        <v>10535</v>
      </c>
      <c r="Q3451" t="s">
        <v>8473</v>
      </c>
      <c r="R3451" t="s">
        <v>75</v>
      </c>
      <c r="S3451" t="s">
        <v>155</v>
      </c>
      <c r="T3451" t="s">
        <v>286</v>
      </c>
      <c r="U3451" t="s">
        <v>157</v>
      </c>
      <c r="V3451" t="s">
        <v>157</v>
      </c>
      <c r="W3451" t="s">
        <v>10729</v>
      </c>
      <c r="X3451" t="s">
        <v>85</v>
      </c>
    </row>
    <row r="3452" spans="1:24">
      <c r="A3452" t="s">
        <v>3</v>
      </c>
      <c r="B3452" t="s">
        <v>8</v>
      </c>
      <c r="C3452" t="s">
        <v>124</v>
      </c>
      <c r="D3452" t="s">
        <v>117</v>
      </c>
      <c r="E3452" t="s">
        <v>4382</v>
      </c>
      <c r="F3452" s="54">
        <v>41631</v>
      </c>
      <c r="G3452" t="s">
        <v>290</v>
      </c>
      <c r="I3452" t="s">
        <v>8474</v>
      </c>
      <c r="J3452" t="s">
        <v>73</v>
      </c>
      <c r="K3452" t="s">
        <v>8475</v>
      </c>
      <c r="L3452" t="s">
        <v>8476</v>
      </c>
      <c r="M3452" t="s">
        <v>8477</v>
      </c>
      <c r="N3452" t="s">
        <v>85</v>
      </c>
      <c r="O3452" t="s">
        <v>199</v>
      </c>
      <c r="P3452">
        <v>134361.1942</v>
      </c>
      <c r="Q3452" t="s">
        <v>8478</v>
      </c>
      <c r="R3452" t="s">
        <v>75</v>
      </c>
      <c r="W3452" t="s">
        <v>10730</v>
      </c>
      <c r="X3452" t="s">
        <v>10739</v>
      </c>
    </row>
    <row r="3453" spans="1:24">
      <c r="A3453" t="s">
        <v>3</v>
      </c>
      <c r="B3453" t="s">
        <v>112</v>
      </c>
      <c r="C3453" t="s">
        <v>269</v>
      </c>
      <c r="D3453" t="s">
        <v>117</v>
      </c>
      <c r="E3453" t="s">
        <v>4382</v>
      </c>
      <c r="F3453" s="54">
        <v>41631</v>
      </c>
      <c r="G3453" t="s">
        <v>125</v>
      </c>
      <c r="H3453" t="s">
        <v>1192</v>
      </c>
      <c r="I3453" t="s">
        <v>6847</v>
      </c>
      <c r="J3453" t="s">
        <v>73</v>
      </c>
      <c r="K3453" t="s">
        <v>6848</v>
      </c>
      <c r="L3453" t="s">
        <v>1482</v>
      </c>
      <c r="M3453" t="s">
        <v>1483</v>
      </c>
      <c r="N3453" t="s">
        <v>85</v>
      </c>
      <c r="O3453" t="s">
        <v>85</v>
      </c>
      <c r="P3453">
        <v>-6.7971000000000004</v>
      </c>
      <c r="Q3453" t="s">
        <v>6849</v>
      </c>
      <c r="R3453" t="s">
        <v>75</v>
      </c>
      <c r="W3453" t="s">
        <v>10731</v>
      </c>
      <c r="X3453" t="s">
        <v>10737</v>
      </c>
    </row>
    <row r="3454" spans="1:24">
      <c r="A3454" t="s">
        <v>3</v>
      </c>
      <c r="B3454" t="s">
        <v>115</v>
      </c>
      <c r="C3454" t="s">
        <v>263</v>
      </c>
      <c r="D3454" t="s">
        <v>117</v>
      </c>
      <c r="E3454" t="s">
        <v>4382</v>
      </c>
      <c r="F3454" s="54">
        <v>41631</v>
      </c>
      <c r="G3454" t="s">
        <v>72</v>
      </c>
      <c r="I3454" t="s">
        <v>8479</v>
      </c>
      <c r="J3454" t="s">
        <v>73</v>
      </c>
      <c r="K3454" t="s">
        <v>8480</v>
      </c>
      <c r="L3454" t="s">
        <v>8481</v>
      </c>
      <c r="M3454" t="s">
        <v>8482</v>
      </c>
      <c r="N3454" t="s">
        <v>85</v>
      </c>
      <c r="O3454" t="s">
        <v>85</v>
      </c>
      <c r="P3454">
        <v>56905.927100000001</v>
      </c>
      <c r="Q3454" t="s">
        <v>8483</v>
      </c>
      <c r="R3454" t="s">
        <v>75</v>
      </c>
      <c r="W3454" t="s">
        <v>10729</v>
      </c>
      <c r="X3454" t="s">
        <v>85</v>
      </c>
    </row>
    <row r="3455" spans="1:24">
      <c r="A3455" t="s">
        <v>3</v>
      </c>
      <c r="B3455" t="s">
        <v>4</v>
      </c>
      <c r="C3455" t="s">
        <v>4</v>
      </c>
      <c r="D3455" t="s">
        <v>117</v>
      </c>
      <c r="E3455" t="s">
        <v>4382</v>
      </c>
      <c r="F3455" s="54">
        <v>41631</v>
      </c>
      <c r="G3455" t="s">
        <v>72</v>
      </c>
      <c r="I3455" t="s">
        <v>8484</v>
      </c>
      <c r="J3455" t="s">
        <v>73</v>
      </c>
      <c r="K3455" t="s">
        <v>8485</v>
      </c>
      <c r="L3455" t="s">
        <v>75</v>
      </c>
      <c r="M3455" t="s">
        <v>122</v>
      </c>
      <c r="N3455" t="s">
        <v>85</v>
      </c>
      <c r="O3455" t="s">
        <v>85</v>
      </c>
      <c r="P3455">
        <v>1005.5193</v>
      </c>
      <c r="Q3455" t="s">
        <v>8486</v>
      </c>
      <c r="R3455" t="s">
        <v>75</v>
      </c>
      <c r="W3455" t="s">
        <v>10729</v>
      </c>
      <c r="X3455" t="s">
        <v>10737</v>
      </c>
    </row>
    <row r="3456" spans="1:24">
      <c r="A3456" t="s">
        <v>3</v>
      </c>
      <c r="B3456" t="s">
        <v>4</v>
      </c>
      <c r="C3456" t="s">
        <v>4</v>
      </c>
      <c r="D3456" t="s">
        <v>117</v>
      </c>
      <c r="E3456" t="s">
        <v>4382</v>
      </c>
      <c r="F3456" s="54">
        <v>41631</v>
      </c>
      <c r="G3456" t="s">
        <v>125</v>
      </c>
      <c r="H3456" t="s">
        <v>2592</v>
      </c>
      <c r="I3456" t="s">
        <v>8487</v>
      </c>
      <c r="J3456" t="s">
        <v>73</v>
      </c>
      <c r="K3456" t="s">
        <v>8488</v>
      </c>
      <c r="L3456" t="s">
        <v>2595</v>
      </c>
      <c r="M3456" t="s">
        <v>2596</v>
      </c>
      <c r="N3456" t="s">
        <v>213</v>
      </c>
      <c r="O3456" t="s">
        <v>85</v>
      </c>
      <c r="P3456">
        <v>230812.5612</v>
      </c>
      <c r="Q3456" t="s">
        <v>8489</v>
      </c>
      <c r="R3456" t="s">
        <v>75</v>
      </c>
      <c r="W3456" t="s">
        <v>10730</v>
      </c>
      <c r="X3456" t="s">
        <v>85</v>
      </c>
    </row>
    <row r="3457" spans="1:24">
      <c r="A3457" t="s">
        <v>9</v>
      </c>
      <c r="B3457" t="s">
        <v>10</v>
      </c>
      <c r="C3457" t="s">
        <v>1187</v>
      </c>
      <c r="D3457" t="s">
        <v>117</v>
      </c>
      <c r="E3457" t="s">
        <v>4382</v>
      </c>
      <c r="F3457" s="54">
        <v>41631</v>
      </c>
      <c r="G3457" t="s">
        <v>290</v>
      </c>
      <c r="I3457" t="s">
        <v>8490</v>
      </c>
      <c r="J3457" t="s">
        <v>132</v>
      </c>
      <c r="K3457" t="s">
        <v>8491</v>
      </c>
      <c r="L3457" t="s">
        <v>238</v>
      </c>
      <c r="M3457" t="s">
        <v>76</v>
      </c>
      <c r="N3457" t="s">
        <v>85</v>
      </c>
      <c r="O3457" t="s">
        <v>85</v>
      </c>
      <c r="P3457">
        <v>67755.22</v>
      </c>
      <c r="Q3457" t="s">
        <v>8492</v>
      </c>
      <c r="R3457" t="s">
        <v>75</v>
      </c>
      <c r="W3457" t="s">
        <v>10729</v>
      </c>
      <c r="X3457" t="s">
        <v>10737</v>
      </c>
    </row>
    <row r="3458" spans="1:24">
      <c r="A3458" t="s">
        <v>3</v>
      </c>
      <c r="B3458" t="s">
        <v>4</v>
      </c>
      <c r="C3458" t="s">
        <v>4</v>
      </c>
      <c r="D3458" t="s">
        <v>117</v>
      </c>
      <c r="E3458" t="s">
        <v>4382</v>
      </c>
      <c r="F3458" s="54">
        <v>41631</v>
      </c>
      <c r="G3458" t="s">
        <v>72</v>
      </c>
      <c r="H3458" t="s">
        <v>2592</v>
      </c>
      <c r="I3458" t="s">
        <v>8493</v>
      </c>
      <c r="J3458" t="s">
        <v>73</v>
      </c>
      <c r="K3458" t="s">
        <v>8494</v>
      </c>
      <c r="L3458" t="s">
        <v>2595</v>
      </c>
      <c r="M3458" t="s">
        <v>2596</v>
      </c>
      <c r="N3458" t="s">
        <v>213</v>
      </c>
      <c r="O3458" t="s">
        <v>85</v>
      </c>
      <c r="P3458">
        <v>40825.448700000001</v>
      </c>
      <c r="Q3458" t="s">
        <v>8495</v>
      </c>
      <c r="R3458" t="s">
        <v>75</v>
      </c>
      <c r="W3458" t="s">
        <v>10729</v>
      </c>
      <c r="X3458" t="s">
        <v>85</v>
      </c>
    </row>
    <row r="3459" spans="1:24">
      <c r="A3459" t="s">
        <v>3</v>
      </c>
      <c r="B3459" t="s">
        <v>4</v>
      </c>
      <c r="C3459" t="s">
        <v>4</v>
      </c>
      <c r="D3459" t="s">
        <v>117</v>
      </c>
      <c r="E3459" t="s">
        <v>4382</v>
      </c>
      <c r="F3459" s="54">
        <v>41631</v>
      </c>
      <c r="G3459" t="s">
        <v>72</v>
      </c>
      <c r="H3459" t="s">
        <v>2592</v>
      </c>
      <c r="I3459" t="s">
        <v>8496</v>
      </c>
      <c r="J3459" t="s">
        <v>73</v>
      </c>
      <c r="K3459" t="s">
        <v>8497</v>
      </c>
      <c r="L3459" t="s">
        <v>2595</v>
      </c>
      <c r="M3459" t="s">
        <v>2596</v>
      </c>
      <c r="N3459" t="s">
        <v>213</v>
      </c>
      <c r="O3459" t="s">
        <v>85</v>
      </c>
      <c r="P3459">
        <v>74319.358600000007</v>
      </c>
      <c r="Q3459" t="s">
        <v>8498</v>
      </c>
      <c r="R3459" t="s">
        <v>75</v>
      </c>
      <c r="W3459" t="s">
        <v>10729</v>
      </c>
      <c r="X3459" t="s">
        <v>85</v>
      </c>
    </row>
    <row r="3460" spans="1:24">
      <c r="A3460" t="s">
        <v>9</v>
      </c>
      <c r="B3460" t="s">
        <v>15</v>
      </c>
      <c r="C3460" t="s">
        <v>15</v>
      </c>
      <c r="D3460" t="s">
        <v>117</v>
      </c>
      <c r="E3460" t="s">
        <v>4382</v>
      </c>
      <c r="F3460" s="54">
        <v>41631</v>
      </c>
      <c r="G3460" t="s">
        <v>290</v>
      </c>
      <c r="I3460" t="s">
        <v>8499</v>
      </c>
      <c r="J3460" t="s">
        <v>132</v>
      </c>
      <c r="K3460" t="s">
        <v>8500</v>
      </c>
      <c r="L3460" t="s">
        <v>8501</v>
      </c>
      <c r="M3460" t="s">
        <v>8502</v>
      </c>
      <c r="N3460" t="s">
        <v>85</v>
      </c>
      <c r="O3460" t="s">
        <v>85</v>
      </c>
      <c r="P3460">
        <v>19484.4192</v>
      </c>
      <c r="Q3460" t="s">
        <v>8503</v>
      </c>
      <c r="R3460" t="s">
        <v>75</v>
      </c>
      <c r="W3460" t="s">
        <v>10729</v>
      </c>
      <c r="X3460" t="s">
        <v>85</v>
      </c>
    </row>
    <row r="3461" spans="1:24">
      <c r="A3461" t="s">
        <v>9</v>
      </c>
      <c r="B3461" t="s">
        <v>15</v>
      </c>
      <c r="C3461" t="s">
        <v>15</v>
      </c>
      <c r="D3461" t="s">
        <v>117</v>
      </c>
      <c r="E3461" t="s">
        <v>4382</v>
      </c>
      <c r="F3461" s="54">
        <v>41631</v>
      </c>
      <c r="G3461" t="s">
        <v>119</v>
      </c>
      <c r="I3461" t="s">
        <v>8504</v>
      </c>
      <c r="J3461" t="s">
        <v>132</v>
      </c>
      <c r="K3461" t="s">
        <v>8505</v>
      </c>
      <c r="L3461" t="s">
        <v>8506</v>
      </c>
      <c r="M3461" t="s">
        <v>8507</v>
      </c>
      <c r="N3461" t="s">
        <v>85</v>
      </c>
      <c r="O3461" t="s">
        <v>85</v>
      </c>
      <c r="P3461">
        <v>65357.535400000001</v>
      </c>
      <c r="Q3461" t="s">
        <v>8508</v>
      </c>
      <c r="R3461" t="s">
        <v>75</v>
      </c>
      <c r="W3461" t="s">
        <v>10729</v>
      </c>
      <c r="X3461" t="s">
        <v>85</v>
      </c>
    </row>
    <row r="3462" spans="1:24">
      <c r="A3462" t="s">
        <v>9</v>
      </c>
      <c r="B3462" t="s">
        <v>15</v>
      </c>
      <c r="C3462" t="s">
        <v>15</v>
      </c>
      <c r="D3462" t="s">
        <v>117</v>
      </c>
      <c r="E3462" t="s">
        <v>4382</v>
      </c>
      <c r="F3462" s="54">
        <v>41631</v>
      </c>
      <c r="G3462" t="s">
        <v>72</v>
      </c>
      <c r="I3462" t="s">
        <v>8509</v>
      </c>
      <c r="J3462" t="s">
        <v>132</v>
      </c>
      <c r="K3462" t="s">
        <v>8510</v>
      </c>
      <c r="L3462" t="s">
        <v>4510</v>
      </c>
      <c r="M3462" t="s">
        <v>4511</v>
      </c>
      <c r="N3462" t="s">
        <v>85</v>
      </c>
      <c r="O3462" t="s">
        <v>85</v>
      </c>
      <c r="P3462">
        <v>6835.8073999999997</v>
      </c>
      <c r="Q3462" t="s">
        <v>8511</v>
      </c>
      <c r="R3462" t="s">
        <v>75</v>
      </c>
      <c r="W3462" t="s">
        <v>10729</v>
      </c>
      <c r="X3462" t="s">
        <v>85</v>
      </c>
    </row>
    <row r="3463" spans="1:24">
      <c r="A3463" t="s">
        <v>3</v>
      </c>
      <c r="B3463" t="s">
        <v>114</v>
      </c>
      <c r="C3463" t="s">
        <v>2539</v>
      </c>
      <c r="D3463" t="s">
        <v>117</v>
      </c>
      <c r="E3463" t="s">
        <v>4382</v>
      </c>
      <c r="F3463" s="54">
        <v>41631</v>
      </c>
      <c r="G3463" t="s">
        <v>290</v>
      </c>
      <c r="H3463" t="s">
        <v>1614</v>
      </c>
      <c r="I3463" t="s">
        <v>8512</v>
      </c>
      <c r="J3463" t="s">
        <v>73</v>
      </c>
      <c r="K3463" t="s">
        <v>8513</v>
      </c>
      <c r="L3463" t="s">
        <v>8514</v>
      </c>
      <c r="M3463" t="s">
        <v>8515</v>
      </c>
      <c r="N3463" t="s">
        <v>85</v>
      </c>
      <c r="O3463" t="s">
        <v>85</v>
      </c>
      <c r="P3463">
        <v>272695.75890000002</v>
      </c>
      <c r="Q3463" t="s">
        <v>8516</v>
      </c>
      <c r="R3463" t="s">
        <v>75</v>
      </c>
      <c r="W3463" t="s">
        <v>10731</v>
      </c>
      <c r="X3463" t="s">
        <v>85</v>
      </c>
    </row>
    <row r="3464" spans="1:24">
      <c r="A3464" t="s">
        <v>3</v>
      </c>
      <c r="B3464" t="s">
        <v>112</v>
      </c>
      <c r="C3464" t="s">
        <v>1204</v>
      </c>
      <c r="D3464" t="s">
        <v>117</v>
      </c>
      <c r="E3464" t="s">
        <v>4382</v>
      </c>
      <c r="F3464" s="54">
        <v>41631</v>
      </c>
      <c r="G3464" t="s">
        <v>290</v>
      </c>
      <c r="H3464" t="s">
        <v>1314</v>
      </c>
      <c r="I3464" t="s">
        <v>6798</v>
      </c>
      <c r="J3464" t="s">
        <v>73</v>
      </c>
      <c r="K3464" t="s">
        <v>6799</v>
      </c>
      <c r="L3464" t="s">
        <v>1317</v>
      </c>
      <c r="M3464" t="s">
        <v>1318</v>
      </c>
      <c r="N3464" t="s">
        <v>213</v>
      </c>
      <c r="O3464" t="s">
        <v>85</v>
      </c>
      <c r="P3464">
        <v>991.43560000000002</v>
      </c>
      <c r="Q3464" t="s">
        <v>6800</v>
      </c>
      <c r="R3464" t="s">
        <v>75</v>
      </c>
      <c r="W3464" t="s">
        <v>10729</v>
      </c>
      <c r="X3464" t="s">
        <v>10737</v>
      </c>
    </row>
    <row r="3465" spans="1:24">
      <c r="A3465" t="s">
        <v>9</v>
      </c>
      <c r="B3465" t="s">
        <v>15</v>
      </c>
      <c r="C3465" t="s">
        <v>15</v>
      </c>
      <c r="D3465" t="s">
        <v>117</v>
      </c>
      <c r="E3465" t="s">
        <v>4382</v>
      </c>
      <c r="F3465" s="54">
        <v>41631</v>
      </c>
      <c r="G3465" t="s">
        <v>72</v>
      </c>
      <c r="I3465" t="s">
        <v>8504</v>
      </c>
      <c r="J3465" t="s">
        <v>132</v>
      </c>
      <c r="K3465" t="s">
        <v>8505</v>
      </c>
      <c r="L3465" t="s">
        <v>8506</v>
      </c>
      <c r="M3465" t="s">
        <v>8507</v>
      </c>
      <c r="N3465" t="s">
        <v>85</v>
      </c>
      <c r="O3465" t="s">
        <v>85</v>
      </c>
      <c r="P3465">
        <v>1416.4684999999999</v>
      </c>
      <c r="Q3465" t="s">
        <v>8508</v>
      </c>
      <c r="R3465" t="s">
        <v>75</v>
      </c>
      <c r="W3465" t="s">
        <v>10729</v>
      </c>
      <c r="X3465" t="s">
        <v>85</v>
      </c>
    </row>
    <row r="3466" spans="1:24">
      <c r="A3466" t="s">
        <v>3</v>
      </c>
      <c r="B3466" t="s">
        <v>115</v>
      </c>
      <c r="C3466" t="s">
        <v>619</v>
      </c>
      <c r="D3466" t="s">
        <v>117</v>
      </c>
      <c r="E3466" t="s">
        <v>4382</v>
      </c>
      <c r="F3466" s="54">
        <v>41631</v>
      </c>
      <c r="G3466" t="s">
        <v>119</v>
      </c>
      <c r="I3466" t="s">
        <v>8517</v>
      </c>
      <c r="J3466" t="s">
        <v>73</v>
      </c>
      <c r="K3466" t="s">
        <v>8518</v>
      </c>
      <c r="L3466" t="s">
        <v>4638</v>
      </c>
      <c r="M3466" t="s">
        <v>4639</v>
      </c>
      <c r="N3466" t="s">
        <v>85</v>
      </c>
      <c r="O3466" t="s">
        <v>85</v>
      </c>
      <c r="P3466">
        <v>8780.17</v>
      </c>
      <c r="Q3466" t="s">
        <v>8519</v>
      </c>
      <c r="R3466" t="s">
        <v>75</v>
      </c>
      <c r="W3466" t="s">
        <v>10729</v>
      </c>
      <c r="X3466" t="s">
        <v>85</v>
      </c>
    </row>
    <row r="3467" spans="1:24">
      <c r="A3467" t="s">
        <v>5</v>
      </c>
      <c r="B3467" t="s">
        <v>16</v>
      </c>
      <c r="C3467" t="s">
        <v>6002</v>
      </c>
      <c r="D3467" t="s">
        <v>117</v>
      </c>
      <c r="E3467" t="s">
        <v>4382</v>
      </c>
      <c r="F3467" s="54">
        <v>41631</v>
      </c>
      <c r="G3467" t="s">
        <v>119</v>
      </c>
      <c r="H3467" t="s">
        <v>6003</v>
      </c>
      <c r="I3467" t="s">
        <v>8520</v>
      </c>
      <c r="J3467" t="s">
        <v>74</v>
      </c>
      <c r="K3467" t="s">
        <v>8521</v>
      </c>
      <c r="L3467" t="s">
        <v>6006</v>
      </c>
      <c r="M3467" t="s">
        <v>6007</v>
      </c>
      <c r="N3467" t="s">
        <v>85</v>
      </c>
      <c r="O3467" t="s">
        <v>85</v>
      </c>
      <c r="P3467">
        <v>4692.0555000000004</v>
      </c>
      <c r="Q3467" t="s">
        <v>8522</v>
      </c>
      <c r="R3467" t="s">
        <v>75</v>
      </c>
      <c r="W3467" t="s">
        <v>10729</v>
      </c>
      <c r="X3467" t="s">
        <v>85</v>
      </c>
    </row>
    <row r="3468" spans="1:24">
      <c r="A3468" t="s">
        <v>3</v>
      </c>
      <c r="B3468" t="s">
        <v>115</v>
      </c>
      <c r="C3468" t="s">
        <v>619</v>
      </c>
      <c r="D3468" t="s">
        <v>117</v>
      </c>
      <c r="E3468" t="s">
        <v>4382</v>
      </c>
      <c r="F3468" s="54">
        <v>41632</v>
      </c>
      <c r="G3468" t="s">
        <v>119</v>
      </c>
      <c r="I3468" t="s">
        <v>8523</v>
      </c>
      <c r="J3468" t="s">
        <v>73</v>
      </c>
      <c r="K3468" t="s">
        <v>8524</v>
      </c>
      <c r="L3468" t="s">
        <v>238</v>
      </c>
      <c r="M3468" t="s">
        <v>76</v>
      </c>
      <c r="N3468" t="s">
        <v>85</v>
      </c>
      <c r="O3468" t="s">
        <v>85</v>
      </c>
      <c r="P3468">
        <v>-2437.41</v>
      </c>
      <c r="Q3468" t="s">
        <v>8525</v>
      </c>
      <c r="R3468" t="s">
        <v>75</v>
      </c>
      <c r="W3468" t="s">
        <v>10729</v>
      </c>
      <c r="X3468" t="s">
        <v>10737</v>
      </c>
    </row>
    <row r="3469" spans="1:24">
      <c r="A3469" t="s">
        <v>3</v>
      </c>
      <c r="B3469" t="s">
        <v>115</v>
      </c>
      <c r="C3469" t="s">
        <v>619</v>
      </c>
      <c r="D3469" t="s">
        <v>117</v>
      </c>
      <c r="E3469" t="s">
        <v>4382</v>
      </c>
      <c r="F3469" s="54">
        <v>41632</v>
      </c>
      <c r="G3469" t="s">
        <v>72</v>
      </c>
      <c r="I3469" t="s">
        <v>8523</v>
      </c>
      <c r="J3469" t="s">
        <v>73</v>
      </c>
      <c r="K3469" t="s">
        <v>8524</v>
      </c>
      <c r="L3469" t="s">
        <v>238</v>
      </c>
      <c r="M3469" t="s">
        <v>76</v>
      </c>
      <c r="N3469" t="s">
        <v>85</v>
      </c>
      <c r="O3469" t="s">
        <v>85</v>
      </c>
      <c r="P3469">
        <v>-37716.85</v>
      </c>
      <c r="Q3469" t="s">
        <v>8525</v>
      </c>
      <c r="R3469" t="s">
        <v>75</v>
      </c>
      <c r="W3469" t="s">
        <v>10729</v>
      </c>
      <c r="X3469" t="s">
        <v>10737</v>
      </c>
    </row>
    <row r="3470" spans="1:24">
      <c r="A3470" t="s">
        <v>5</v>
      </c>
      <c r="B3470" t="s">
        <v>6</v>
      </c>
      <c r="C3470" t="s">
        <v>6</v>
      </c>
      <c r="D3470" t="s">
        <v>117</v>
      </c>
      <c r="E3470" t="s">
        <v>4382</v>
      </c>
      <c r="F3470" s="54">
        <v>41632</v>
      </c>
      <c r="G3470" t="s">
        <v>125</v>
      </c>
      <c r="I3470" t="s">
        <v>8526</v>
      </c>
      <c r="J3470" t="s">
        <v>74</v>
      </c>
      <c r="K3470" t="s">
        <v>8527</v>
      </c>
      <c r="L3470" t="s">
        <v>7061</v>
      </c>
      <c r="M3470" t="s">
        <v>7062</v>
      </c>
      <c r="N3470" t="s">
        <v>85</v>
      </c>
      <c r="O3470" t="s">
        <v>85</v>
      </c>
      <c r="P3470">
        <v>14712.904500000001</v>
      </c>
      <c r="Q3470" t="s">
        <v>8528</v>
      </c>
      <c r="R3470" t="s">
        <v>75</v>
      </c>
      <c r="W3470" t="s">
        <v>10729</v>
      </c>
      <c r="X3470" t="s">
        <v>85</v>
      </c>
    </row>
    <row r="3471" spans="1:24">
      <c r="A3471" t="s">
        <v>5</v>
      </c>
      <c r="B3471" t="s">
        <v>11</v>
      </c>
      <c r="C3471" t="s">
        <v>2129</v>
      </c>
      <c r="D3471" t="s">
        <v>117</v>
      </c>
      <c r="E3471" t="s">
        <v>4382</v>
      </c>
      <c r="F3471" s="54">
        <v>41632</v>
      </c>
      <c r="G3471" t="s">
        <v>72</v>
      </c>
      <c r="I3471" t="s">
        <v>8529</v>
      </c>
      <c r="J3471" t="s">
        <v>74</v>
      </c>
      <c r="K3471" t="s">
        <v>8530</v>
      </c>
      <c r="L3471" t="s">
        <v>75</v>
      </c>
      <c r="M3471" t="s">
        <v>122</v>
      </c>
      <c r="N3471" t="s">
        <v>85</v>
      </c>
      <c r="O3471" t="s">
        <v>85</v>
      </c>
      <c r="P3471">
        <v>139.47</v>
      </c>
      <c r="Q3471" t="s">
        <v>8531</v>
      </c>
      <c r="R3471" t="s">
        <v>75</v>
      </c>
      <c r="W3471" t="s">
        <v>10729</v>
      </c>
      <c r="X3471" t="s">
        <v>10737</v>
      </c>
    </row>
    <row r="3472" spans="1:24">
      <c r="A3472" t="s">
        <v>5</v>
      </c>
      <c r="B3472" t="s">
        <v>11</v>
      </c>
      <c r="C3472" t="s">
        <v>2129</v>
      </c>
      <c r="D3472" t="s">
        <v>117</v>
      </c>
      <c r="E3472" t="s">
        <v>4382</v>
      </c>
      <c r="F3472" s="54">
        <v>41632</v>
      </c>
      <c r="G3472" t="s">
        <v>72</v>
      </c>
      <c r="I3472" t="s">
        <v>8532</v>
      </c>
      <c r="J3472" t="s">
        <v>74</v>
      </c>
      <c r="K3472" t="s">
        <v>8533</v>
      </c>
      <c r="L3472" t="s">
        <v>75</v>
      </c>
      <c r="M3472" t="s">
        <v>122</v>
      </c>
      <c r="N3472" t="s">
        <v>85</v>
      </c>
      <c r="O3472" t="s">
        <v>85</v>
      </c>
      <c r="P3472">
        <v>-139.47</v>
      </c>
      <c r="Q3472" t="s">
        <v>8531</v>
      </c>
      <c r="R3472" t="s">
        <v>75</v>
      </c>
      <c r="W3472" t="s">
        <v>10729</v>
      </c>
      <c r="X3472" t="s">
        <v>10737</v>
      </c>
    </row>
    <row r="3473" spans="1:24">
      <c r="A3473" t="s">
        <v>5</v>
      </c>
      <c r="B3473" t="s">
        <v>6</v>
      </c>
      <c r="C3473" t="s">
        <v>6</v>
      </c>
      <c r="D3473" t="s">
        <v>117</v>
      </c>
      <c r="E3473" t="s">
        <v>4382</v>
      </c>
      <c r="F3473" s="54">
        <v>41632</v>
      </c>
      <c r="G3473" t="s">
        <v>119</v>
      </c>
      <c r="H3473" t="s">
        <v>135</v>
      </c>
      <c r="I3473" t="s">
        <v>8534</v>
      </c>
      <c r="J3473" t="s">
        <v>74</v>
      </c>
      <c r="K3473" t="s">
        <v>8535</v>
      </c>
      <c r="L3473" t="s">
        <v>8536</v>
      </c>
      <c r="M3473" t="s">
        <v>8537</v>
      </c>
      <c r="N3473" t="s">
        <v>85</v>
      </c>
      <c r="O3473" t="s">
        <v>85</v>
      </c>
      <c r="P3473">
        <v>7249.4314000000004</v>
      </c>
      <c r="Q3473" t="s">
        <v>8538</v>
      </c>
      <c r="R3473" t="s">
        <v>75</v>
      </c>
      <c r="W3473" t="s">
        <v>10729</v>
      </c>
      <c r="X3473" t="s">
        <v>85</v>
      </c>
    </row>
    <row r="3474" spans="1:24">
      <c r="A3474" t="s">
        <v>5</v>
      </c>
      <c r="B3474" t="s">
        <v>6</v>
      </c>
      <c r="C3474" t="s">
        <v>6</v>
      </c>
      <c r="D3474" t="s">
        <v>117</v>
      </c>
      <c r="E3474" t="s">
        <v>4382</v>
      </c>
      <c r="F3474" s="54">
        <v>41632</v>
      </c>
      <c r="G3474" t="s">
        <v>72</v>
      </c>
      <c r="H3474" t="s">
        <v>4805</v>
      </c>
      <c r="I3474" t="s">
        <v>8539</v>
      </c>
      <c r="J3474" t="s">
        <v>74</v>
      </c>
      <c r="K3474" t="s">
        <v>8540</v>
      </c>
      <c r="L3474" t="s">
        <v>8541</v>
      </c>
      <c r="M3474" t="s">
        <v>8542</v>
      </c>
      <c r="N3474" t="s">
        <v>85</v>
      </c>
      <c r="O3474" t="s">
        <v>85</v>
      </c>
      <c r="P3474">
        <v>3467.3440999999998</v>
      </c>
      <c r="Q3474" t="s">
        <v>8543</v>
      </c>
      <c r="R3474" t="s">
        <v>75</v>
      </c>
      <c r="W3474" t="s">
        <v>10729</v>
      </c>
      <c r="X3474" t="s">
        <v>10737</v>
      </c>
    </row>
    <row r="3475" spans="1:24">
      <c r="A3475" t="s">
        <v>3</v>
      </c>
      <c r="B3475" t="s">
        <v>113</v>
      </c>
      <c r="C3475" t="s">
        <v>2225</v>
      </c>
      <c r="D3475" t="s">
        <v>117</v>
      </c>
      <c r="E3475" t="s">
        <v>4382</v>
      </c>
      <c r="F3475" s="54">
        <v>41632</v>
      </c>
      <c r="G3475" t="s">
        <v>72</v>
      </c>
      <c r="I3475" t="s">
        <v>8372</v>
      </c>
      <c r="J3475" t="s">
        <v>73</v>
      </c>
      <c r="K3475" t="s">
        <v>8373</v>
      </c>
      <c r="L3475" t="s">
        <v>2228</v>
      </c>
      <c r="M3475" t="s">
        <v>2229</v>
      </c>
      <c r="N3475" t="s">
        <v>85</v>
      </c>
      <c r="O3475" t="s">
        <v>85</v>
      </c>
      <c r="P3475">
        <v>144919.1139</v>
      </c>
      <c r="Q3475" t="s">
        <v>8374</v>
      </c>
      <c r="R3475" t="s">
        <v>75</v>
      </c>
      <c r="W3475" t="s">
        <v>10730</v>
      </c>
      <c r="X3475" t="s">
        <v>85</v>
      </c>
    </row>
    <row r="3476" spans="1:24">
      <c r="A3476" t="s">
        <v>3</v>
      </c>
      <c r="B3476" t="s">
        <v>113</v>
      </c>
      <c r="C3476" t="s">
        <v>8544</v>
      </c>
      <c r="D3476" t="s">
        <v>117</v>
      </c>
      <c r="E3476" t="s">
        <v>4382</v>
      </c>
      <c r="F3476" s="54">
        <v>41632</v>
      </c>
      <c r="G3476" t="s">
        <v>72</v>
      </c>
      <c r="I3476" t="s">
        <v>8545</v>
      </c>
      <c r="J3476" t="s">
        <v>73</v>
      </c>
      <c r="K3476" t="s">
        <v>8546</v>
      </c>
      <c r="L3476" t="s">
        <v>8547</v>
      </c>
      <c r="M3476" t="s">
        <v>8548</v>
      </c>
      <c r="N3476" t="s">
        <v>85</v>
      </c>
      <c r="O3476" t="s">
        <v>85</v>
      </c>
      <c r="P3476">
        <v>8929.49</v>
      </c>
      <c r="Q3476" t="s">
        <v>8549</v>
      </c>
      <c r="R3476" t="s">
        <v>75</v>
      </c>
      <c r="W3476" t="s">
        <v>10729</v>
      </c>
      <c r="X3476" t="s">
        <v>85</v>
      </c>
    </row>
    <row r="3477" spans="1:24">
      <c r="A3477" t="s">
        <v>9</v>
      </c>
      <c r="B3477" t="s">
        <v>14</v>
      </c>
      <c r="C3477" t="s">
        <v>14</v>
      </c>
      <c r="D3477" t="s">
        <v>117</v>
      </c>
      <c r="E3477" t="s">
        <v>4382</v>
      </c>
      <c r="F3477" s="54">
        <v>41631</v>
      </c>
      <c r="G3477" t="s">
        <v>119</v>
      </c>
      <c r="I3477" t="s">
        <v>8550</v>
      </c>
      <c r="J3477" t="s">
        <v>132</v>
      </c>
      <c r="K3477" t="s">
        <v>8551</v>
      </c>
      <c r="L3477" t="s">
        <v>7119</v>
      </c>
      <c r="M3477" t="s">
        <v>7120</v>
      </c>
      <c r="N3477" t="s">
        <v>85</v>
      </c>
      <c r="O3477" t="s">
        <v>85</v>
      </c>
      <c r="P3477">
        <v>57655</v>
      </c>
      <c r="Q3477" t="s">
        <v>8552</v>
      </c>
      <c r="R3477" t="s">
        <v>75</v>
      </c>
      <c r="S3477" t="s">
        <v>155</v>
      </c>
      <c r="T3477" t="s">
        <v>286</v>
      </c>
      <c r="U3477" t="s">
        <v>157</v>
      </c>
      <c r="V3477" t="s">
        <v>157</v>
      </c>
      <c r="W3477" t="s">
        <v>10729</v>
      </c>
      <c r="X3477" t="s">
        <v>85</v>
      </c>
    </row>
    <row r="3478" spans="1:24">
      <c r="A3478" t="s">
        <v>5</v>
      </c>
      <c r="B3478" t="s">
        <v>16</v>
      </c>
      <c r="C3478" t="s">
        <v>6002</v>
      </c>
      <c r="D3478" t="s">
        <v>117</v>
      </c>
      <c r="E3478" t="s">
        <v>4382</v>
      </c>
      <c r="F3478" s="54">
        <v>41632</v>
      </c>
      <c r="G3478" t="s">
        <v>119</v>
      </c>
      <c r="H3478" t="s">
        <v>6003</v>
      </c>
      <c r="I3478" t="s">
        <v>8553</v>
      </c>
      <c r="J3478" t="s">
        <v>74</v>
      </c>
      <c r="K3478" t="s">
        <v>8554</v>
      </c>
      <c r="L3478" t="s">
        <v>8555</v>
      </c>
      <c r="M3478" t="s">
        <v>8556</v>
      </c>
      <c r="N3478" t="s">
        <v>85</v>
      </c>
      <c r="O3478" t="s">
        <v>85</v>
      </c>
      <c r="P3478">
        <v>146977.04999999999</v>
      </c>
      <c r="Q3478" t="s">
        <v>8557</v>
      </c>
      <c r="R3478" t="s">
        <v>75</v>
      </c>
      <c r="W3478" t="s">
        <v>10730</v>
      </c>
      <c r="X3478" t="s">
        <v>85</v>
      </c>
    </row>
    <row r="3479" spans="1:24">
      <c r="A3479" t="s">
        <v>5</v>
      </c>
      <c r="B3479" t="s">
        <v>6</v>
      </c>
      <c r="C3479" t="s">
        <v>6</v>
      </c>
      <c r="D3479" t="s">
        <v>117</v>
      </c>
      <c r="E3479" t="s">
        <v>4382</v>
      </c>
      <c r="F3479" s="54">
        <v>41632</v>
      </c>
      <c r="G3479" t="s">
        <v>72</v>
      </c>
      <c r="I3479" t="s">
        <v>8558</v>
      </c>
      <c r="J3479" t="s">
        <v>74</v>
      </c>
      <c r="K3479" t="s">
        <v>8559</v>
      </c>
      <c r="L3479" t="s">
        <v>8560</v>
      </c>
      <c r="M3479" t="s">
        <v>8561</v>
      </c>
      <c r="N3479" t="s">
        <v>85</v>
      </c>
      <c r="O3479" t="s">
        <v>85</v>
      </c>
      <c r="P3479">
        <v>1011.2473</v>
      </c>
      <c r="Q3479" t="s">
        <v>8562</v>
      </c>
      <c r="R3479" t="s">
        <v>75</v>
      </c>
      <c r="W3479" t="s">
        <v>10729</v>
      </c>
      <c r="X3479" t="s">
        <v>85</v>
      </c>
    </row>
    <row r="3480" spans="1:24">
      <c r="A3480" t="s">
        <v>5</v>
      </c>
      <c r="B3480" t="s">
        <v>6</v>
      </c>
      <c r="C3480" t="s">
        <v>6</v>
      </c>
      <c r="D3480" t="s">
        <v>117</v>
      </c>
      <c r="E3480" t="s">
        <v>4382</v>
      </c>
      <c r="F3480" s="54">
        <v>41632</v>
      </c>
      <c r="G3480" t="s">
        <v>72</v>
      </c>
      <c r="I3480" t="s">
        <v>8563</v>
      </c>
      <c r="J3480" t="s">
        <v>74</v>
      </c>
      <c r="K3480" t="s">
        <v>8564</v>
      </c>
      <c r="L3480" t="s">
        <v>2946</v>
      </c>
      <c r="M3480" t="s">
        <v>2947</v>
      </c>
      <c r="N3480" t="s">
        <v>85</v>
      </c>
      <c r="O3480" t="s">
        <v>85</v>
      </c>
      <c r="P3480">
        <v>19946.330000000002</v>
      </c>
      <c r="Q3480" t="s">
        <v>8565</v>
      </c>
      <c r="R3480" t="s">
        <v>75</v>
      </c>
      <c r="W3480" t="s">
        <v>10729</v>
      </c>
      <c r="X3480" t="s">
        <v>85</v>
      </c>
    </row>
    <row r="3481" spans="1:24">
      <c r="A3481" t="s">
        <v>5</v>
      </c>
      <c r="B3481" t="s">
        <v>6</v>
      </c>
      <c r="C3481" t="s">
        <v>6</v>
      </c>
      <c r="D3481" t="s">
        <v>117</v>
      </c>
      <c r="E3481" t="s">
        <v>4382</v>
      </c>
      <c r="F3481" s="54">
        <v>41632</v>
      </c>
      <c r="G3481" t="s">
        <v>72</v>
      </c>
      <c r="H3481" t="s">
        <v>386</v>
      </c>
      <c r="I3481" t="s">
        <v>8566</v>
      </c>
      <c r="J3481" t="s">
        <v>74</v>
      </c>
      <c r="K3481" t="s">
        <v>8567</v>
      </c>
      <c r="L3481" t="s">
        <v>389</v>
      </c>
      <c r="M3481" t="s">
        <v>390</v>
      </c>
      <c r="N3481" t="s">
        <v>85</v>
      </c>
      <c r="O3481" t="s">
        <v>85</v>
      </c>
      <c r="P3481">
        <v>3599.0529000000001</v>
      </c>
      <c r="Q3481" t="s">
        <v>8568</v>
      </c>
      <c r="R3481" t="s">
        <v>75</v>
      </c>
      <c r="W3481" t="s">
        <v>10729</v>
      </c>
      <c r="X3481" t="s">
        <v>85</v>
      </c>
    </row>
    <row r="3482" spans="1:24">
      <c r="A3482" t="s">
        <v>5</v>
      </c>
      <c r="B3482" t="s">
        <v>6</v>
      </c>
      <c r="C3482" t="s">
        <v>6</v>
      </c>
      <c r="D3482" t="s">
        <v>117</v>
      </c>
      <c r="E3482" t="s">
        <v>4382</v>
      </c>
      <c r="F3482" s="54">
        <v>41632</v>
      </c>
      <c r="G3482" t="s">
        <v>72</v>
      </c>
      <c r="I3482" t="s">
        <v>8569</v>
      </c>
      <c r="J3482" t="s">
        <v>74</v>
      </c>
      <c r="K3482" t="s">
        <v>8570</v>
      </c>
      <c r="L3482" t="s">
        <v>352</v>
      </c>
      <c r="M3482" t="s">
        <v>353</v>
      </c>
      <c r="N3482" t="s">
        <v>85</v>
      </c>
      <c r="O3482" t="s">
        <v>85</v>
      </c>
      <c r="P3482">
        <v>33938.4372</v>
      </c>
      <c r="Q3482" t="s">
        <v>8571</v>
      </c>
      <c r="R3482" t="s">
        <v>75</v>
      </c>
      <c r="W3482" t="s">
        <v>10729</v>
      </c>
      <c r="X3482" t="s">
        <v>85</v>
      </c>
    </row>
    <row r="3483" spans="1:24">
      <c r="A3483" t="s">
        <v>9</v>
      </c>
      <c r="B3483" t="s">
        <v>15</v>
      </c>
      <c r="C3483" t="s">
        <v>15</v>
      </c>
      <c r="D3483" t="s">
        <v>117</v>
      </c>
      <c r="E3483" t="s">
        <v>4382</v>
      </c>
      <c r="F3483" s="54">
        <v>41632</v>
      </c>
      <c r="G3483" t="s">
        <v>72</v>
      </c>
      <c r="H3483" t="s">
        <v>2564</v>
      </c>
      <c r="I3483" t="s">
        <v>8572</v>
      </c>
      <c r="J3483" t="s">
        <v>132</v>
      </c>
      <c r="K3483" t="s">
        <v>8573</v>
      </c>
      <c r="L3483" t="s">
        <v>8574</v>
      </c>
      <c r="M3483" t="s">
        <v>8575</v>
      </c>
      <c r="N3483" t="s">
        <v>85</v>
      </c>
      <c r="O3483" t="s">
        <v>85</v>
      </c>
      <c r="P3483">
        <v>15605.6657</v>
      </c>
      <c r="Q3483" t="s">
        <v>8576</v>
      </c>
      <c r="R3483" t="s">
        <v>75</v>
      </c>
      <c r="W3483" t="s">
        <v>10729</v>
      </c>
      <c r="X3483" t="s">
        <v>85</v>
      </c>
    </row>
    <row r="3484" spans="1:24">
      <c r="A3484" t="s">
        <v>9</v>
      </c>
      <c r="B3484" t="s">
        <v>15</v>
      </c>
      <c r="C3484" t="s">
        <v>15</v>
      </c>
      <c r="D3484" t="s">
        <v>117</v>
      </c>
      <c r="E3484" t="s">
        <v>4382</v>
      </c>
      <c r="F3484" s="54">
        <v>41632</v>
      </c>
      <c r="G3484" t="s">
        <v>72</v>
      </c>
      <c r="I3484" t="s">
        <v>8577</v>
      </c>
      <c r="J3484" t="s">
        <v>132</v>
      </c>
      <c r="K3484" t="s">
        <v>8578</v>
      </c>
      <c r="L3484" t="s">
        <v>4510</v>
      </c>
      <c r="M3484" t="s">
        <v>4511</v>
      </c>
      <c r="N3484" t="s">
        <v>85</v>
      </c>
      <c r="O3484" t="s">
        <v>85</v>
      </c>
      <c r="P3484">
        <v>9154.2209999999995</v>
      </c>
      <c r="Q3484" t="s">
        <v>8579</v>
      </c>
      <c r="R3484" t="s">
        <v>75</v>
      </c>
      <c r="W3484" t="s">
        <v>10729</v>
      </c>
      <c r="X3484" t="s">
        <v>85</v>
      </c>
    </row>
    <row r="3485" spans="1:24">
      <c r="A3485" t="s">
        <v>9</v>
      </c>
      <c r="B3485" t="s">
        <v>14</v>
      </c>
      <c r="C3485" t="s">
        <v>14</v>
      </c>
      <c r="D3485" t="s">
        <v>117</v>
      </c>
      <c r="E3485" t="s">
        <v>4382</v>
      </c>
      <c r="F3485" s="54">
        <v>41631</v>
      </c>
      <c r="G3485" t="s">
        <v>119</v>
      </c>
      <c r="I3485" t="s">
        <v>8580</v>
      </c>
      <c r="J3485" t="s">
        <v>132</v>
      </c>
      <c r="K3485" t="s">
        <v>8581</v>
      </c>
      <c r="L3485" t="s">
        <v>8582</v>
      </c>
      <c r="M3485" t="s">
        <v>8583</v>
      </c>
      <c r="N3485" t="s">
        <v>85</v>
      </c>
      <c r="O3485" t="s">
        <v>85</v>
      </c>
      <c r="P3485">
        <v>23100</v>
      </c>
      <c r="Q3485" t="s">
        <v>8584</v>
      </c>
      <c r="R3485" t="s">
        <v>75</v>
      </c>
      <c r="S3485" t="s">
        <v>155</v>
      </c>
      <c r="T3485" t="s">
        <v>286</v>
      </c>
      <c r="U3485" t="s">
        <v>157</v>
      </c>
      <c r="V3485" t="s">
        <v>157</v>
      </c>
      <c r="W3485" t="s">
        <v>10729</v>
      </c>
      <c r="X3485" t="s">
        <v>85</v>
      </c>
    </row>
    <row r="3486" spans="1:24">
      <c r="A3486" t="s">
        <v>5</v>
      </c>
      <c r="B3486" t="s">
        <v>16</v>
      </c>
      <c r="C3486" t="s">
        <v>235</v>
      </c>
      <c r="D3486" t="s">
        <v>117</v>
      </c>
      <c r="E3486" t="s">
        <v>4382</v>
      </c>
      <c r="F3486" s="54">
        <v>41632</v>
      </c>
      <c r="G3486" t="s">
        <v>119</v>
      </c>
      <c r="I3486" t="s">
        <v>8207</v>
      </c>
      <c r="J3486" t="s">
        <v>74</v>
      </c>
      <c r="K3486" t="s">
        <v>8208</v>
      </c>
      <c r="L3486" t="s">
        <v>246</v>
      </c>
      <c r="M3486" t="s">
        <v>247</v>
      </c>
      <c r="N3486" t="s">
        <v>85</v>
      </c>
      <c r="O3486" t="s">
        <v>85</v>
      </c>
      <c r="P3486">
        <v>8473.5</v>
      </c>
      <c r="Q3486" t="s">
        <v>8204</v>
      </c>
      <c r="R3486" t="s">
        <v>75</v>
      </c>
      <c r="W3486" t="s">
        <v>10729</v>
      </c>
      <c r="X3486" t="s">
        <v>85</v>
      </c>
    </row>
    <row r="3487" spans="1:24">
      <c r="A3487" t="s">
        <v>5</v>
      </c>
      <c r="B3487" t="s">
        <v>16</v>
      </c>
      <c r="C3487" t="s">
        <v>6002</v>
      </c>
      <c r="D3487" t="s">
        <v>117</v>
      </c>
      <c r="E3487" t="s">
        <v>4382</v>
      </c>
      <c r="F3487" s="54">
        <v>41632</v>
      </c>
      <c r="G3487" t="s">
        <v>290</v>
      </c>
      <c r="I3487" t="s">
        <v>8585</v>
      </c>
      <c r="J3487" t="s">
        <v>74</v>
      </c>
      <c r="K3487" t="s">
        <v>8586</v>
      </c>
      <c r="L3487" t="s">
        <v>6252</v>
      </c>
      <c r="M3487" t="s">
        <v>6253</v>
      </c>
      <c r="N3487" t="s">
        <v>85</v>
      </c>
      <c r="O3487" t="s">
        <v>85</v>
      </c>
      <c r="P3487">
        <v>30836.516199999998</v>
      </c>
      <c r="Q3487" t="s">
        <v>8587</v>
      </c>
      <c r="R3487" t="s">
        <v>75</v>
      </c>
      <c r="W3487" t="s">
        <v>10729</v>
      </c>
      <c r="X3487" t="s">
        <v>85</v>
      </c>
    </row>
    <row r="3488" spans="1:24">
      <c r="A3488" t="s">
        <v>9</v>
      </c>
      <c r="B3488" t="s">
        <v>10</v>
      </c>
      <c r="C3488" t="s">
        <v>963</v>
      </c>
      <c r="D3488" t="s">
        <v>117</v>
      </c>
      <c r="E3488" t="s">
        <v>4382</v>
      </c>
      <c r="F3488" s="54">
        <v>41632</v>
      </c>
      <c r="G3488" t="s">
        <v>72</v>
      </c>
      <c r="I3488" t="s">
        <v>8588</v>
      </c>
      <c r="J3488" t="s">
        <v>132</v>
      </c>
      <c r="K3488" t="s">
        <v>8589</v>
      </c>
      <c r="L3488" t="s">
        <v>8590</v>
      </c>
      <c r="M3488" t="s">
        <v>8591</v>
      </c>
      <c r="N3488" t="s">
        <v>85</v>
      </c>
      <c r="O3488" t="s">
        <v>85</v>
      </c>
      <c r="P3488">
        <v>24250</v>
      </c>
      <c r="Q3488" t="s">
        <v>8592</v>
      </c>
      <c r="R3488" t="s">
        <v>75</v>
      </c>
      <c r="W3488" t="s">
        <v>10729</v>
      </c>
      <c r="X3488" t="s">
        <v>85</v>
      </c>
    </row>
    <row r="3489" spans="1:24">
      <c r="A3489" t="s">
        <v>3</v>
      </c>
      <c r="B3489" t="s">
        <v>4</v>
      </c>
      <c r="C3489" t="s">
        <v>4</v>
      </c>
      <c r="D3489" t="s">
        <v>117</v>
      </c>
      <c r="E3489" t="s">
        <v>4382</v>
      </c>
      <c r="F3489" s="54">
        <v>41632</v>
      </c>
      <c r="G3489" t="s">
        <v>125</v>
      </c>
      <c r="H3489" t="s">
        <v>2592</v>
      </c>
      <c r="I3489" t="s">
        <v>8593</v>
      </c>
      <c r="J3489" t="s">
        <v>73</v>
      </c>
      <c r="K3489" t="s">
        <v>8594</v>
      </c>
      <c r="L3489" t="s">
        <v>6446</v>
      </c>
      <c r="M3489" t="s">
        <v>6447</v>
      </c>
      <c r="N3489" t="s">
        <v>85</v>
      </c>
      <c r="O3489" t="s">
        <v>85</v>
      </c>
      <c r="P3489">
        <v>410449.30670000002</v>
      </c>
      <c r="Q3489" t="s">
        <v>8595</v>
      </c>
      <c r="R3489" t="s">
        <v>75</v>
      </c>
      <c r="W3489" t="s">
        <v>10731</v>
      </c>
      <c r="X3489" t="s">
        <v>10737</v>
      </c>
    </row>
    <row r="3490" spans="1:24">
      <c r="A3490" t="s">
        <v>3</v>
      </c>
      <c r="B3490" t="s">
        <v>114</v>
      </c>
      <c r="C3490" t="s">
        <v>892</v>
      </c>
      <c r="D3490" t="s">
        <v>117</v>
      </c>
      <c r="E3490" t="s">
        <v>4382</v>
      </c>
      <c r="F3490" s="54">
        <v>41635</v>
      </c>
      <c r="G3490" t="s">
        <v>72</v>
      </c>
      <c r="H3490" t="s">
        <v>986</v>
      </c>
      <c r="I3490" t="s">
        <v>6322</v>
      </c>
      <c r="J3490" t="s">
        <v>73</v>
      </c>
      <c r="K3490" t="s">
        <v>6323</v>
      </c>
      <c r="L3490" t="s">
        <v>987</v>
      </c>
      <c r="M3490" t="s">
        <v>988</v>
      </c>
      <c r="N3490" t="s">
        <v>213</v>
      </c>
      <c r="O3490" t="s">
        <v>213</v>
      </c>
      <c r="P3490">
        <v>411019.78659999999</v>
      </c>
      <c r="Q3490" t="s">
        <v>7194</v>
      </c>
      <c r="R3490" t="s">
        <v>75</v>
      </c>
      <c r="W3490" t="s">
        <v>10731</v>
      </c>
      <c r="X3490" t="s">
        <v>10739</v>
      </c>
    </row>
    <row r="3491" spans="1:24">
      <c r="A3491" t="s">
        <v>3</v>
      </c>
      <c r="B3491" t="s">
        <v>8</v>
      </c>
      <c r="C3491" t="s">
        <v>4692</v>
      </c>
      <c r="D3491" t="s">
        <v>117</v>
      </c>
      <c r="E3491" t="s">
        <v>4382</v>
      </c>
      <c r="F3491" s="54">
        <v>41632</v>
      </c>
      <c r="G3491" t="s">
        <v>72</v>
      </c>
      <c r="I3491" t="s">
        <v>8596</v>
      </c>
      <c r="J3491" t="s">
        <v>73</v>
      </c>
      <c r="K3491" t="s">
        <v>8597</v>
      </c>
      <c r="L3491" t="s">
        <v>8598</v>
      </c>
      <c r="M3491" t="s">
        <v>8599</v>
      </c>
      <c r="N3491" t="s">
        <v>85</v>
      </c>
      <c r="O3491" t="s">
        <v>85</v>
      </c>
      <c r="P3491">
        <v>2064.2741000000001</v>
      </c>
      <c r="Q3491" t="s">
        <v>8600</v>
      </c>
      <c r="R3491" t="s">
        <v>75</v>
      </c>
      <c r="W3491" t="s">
        <v>10729</v>
      </c>
      <c r="X3491" t="s">
        <v>85</v>
      </c>
    </row>
    <row r="3492" spans="1:24">
      <c r="A3492" t="s">
        <v>5</v>
      </c>
      <c r="B3492" t="s">
        <v>16</v>
      </c>
      <c r="C3492" t="s">
        <v>235</v>
      </c>
      <c r="D3492" t="s">
        <v>117</v>
      </c>
      <c r="E3492" t="s">
        <v>4382</v>
      </c>
      <c r="F3492" s="54">
        <v>41632</v>
      </c>
      <c r="G3492" t="s">
        <v>119</v>
      </c>
      <c r="I3492" t="s">
        <v>8202</v>
      </c>
      <c r="J3492" t="s">
        <v>74</v>
      </c>
      <c r="K3492" t="s">
        <v>8203</v>
      </c>
      <c r="L3492" t="s">
        <v>246</v>
      </c>
      <c r="M3492" t="s">
        <v>247</v>
      </c>
      <c r="N3492" t="s">
        <v>85</v>
      </c>
      <c r="O3492" t="s">
        <v>85</v>
      </c>
      <c r="P3492">
        <v>11355.4</v>
      </c>
      <c r="Q3492" t="s">
        <v>8204</v>
      </c>
      <c r="R3492" t="s">
        <v>75</v>
      </c>
      <c r="W3492" t="s">
        <v>10729</v>
      </c>
      <c r="X3492" t="s">
        <v>85</v>
      </c>
    </row>
    <row r="3493" spans="1:24">
      <c r="A3493" t="s">
        <v>5</v>
      </c>
      <c r="B3493" t="s">
        <v>16</v>
      </c>
      <c r="C3493" t="s">
        <v>235</v>
      </c>
      <c r="D3493" t="s">
        <v>117</v>
      </c>
      <c r="E3493" t="s">
        <v>4382</v>
      </c>
      <c r="F3493" s="54">
        <v>41632</v>
      </c>
      <c r="G3493" t="s">
        <v>119</v>
      </c>
      <c r="I3493" t="s">
        <v>8205</v>
      </c>
      <c r="J3493" t="s">
        <v>74</v>
      </c>
      <c r="K3493" t="s">
        <v>8206</v>
      </c>
      <c r="L3493" t="s">
        <v>246</v>
      </c>
      <c r="M3493" t="s">
        <v>247</v>
      </c>
      <c r="N3493" t="s">
        <v>85</v>
      </c>
      <c r="O3493" t="s">
        <v>85</v>
      </c>
      <c r="P3493">
        <v>16947</v>
      </c>
      <c r="Q3493" t="s">
        <v>8204</v>
      </c>
      <c r="R3493" t="s">
        <v>75</v>
      </c>
      <c r="W3493" t="s">
        <v>10729</v>
      </c>
      <c r="X3493" t="s">
        <v>85</v>
      </c>
    </row>
    <row r="3494" spans="1:24">
      <c r="A3494" t="s">
        <v>3</v>
      </c>
      <c r="B3494" t="s">
        <v>114</v>
      </c>
      <c r="C3494" t="s">
        <v>333</v>
      </c>
      <c r="D3494" t="s">
        <v>117</v>
      </c>
      <c r="E3494" t="s">
        <v>4382</v>
      </c>
      <c r="F3494" s="54">
        <v>41632</v>
      </c>
      <c r="G3494" t="s">
        <v>119</v>
      </c>
      <c r="I3494" t="s">
        <v>8601</v>
      </c>
      <c r="J3494" t="s">
        <v>73</v>
      </c>
      <c r="K3494" t="s">
        <v>8602</v>
      </c>
      <c r="L3494" t="s">
        <v>8603</v>
      </c>
      <c r="M3494" t="s">
        <v>8604</v>
      </c>
      <c r="N3494" t="s">
        <v>85</v>
      </c>
      <c r="O3494" t="s">
        <v>85</v>
      </c>
      <c r="P3494">
        <v>15413.281300000001</v>
      </c>
      <c r="Q3494" t="s">
        <v>8605</v>
      </c>
      <c r="R3494" t="s">
        <v>75</v>
      </c>
      <c r="W3494" t="s">
        <v>10729</v>
      </c>
      <c r="X3494" t="s">
        <v>85</v>
      </c>
    </row>
    <row r="3495" spans="1:24">
      <c r="A3495" t="s">
        <v>3</v>
      </c>
      <c r="B3495" t="s">
        <v>4</v>
      </c>
      <c r="C3495" t="s">
        <v>4</v>
      </c>
      <c r="D3495" t="s">
        <v>117</v>
      </c>
      <c r="E3495" t="s">
        <v>4382</v>
      </c>
      <c r="F3495" s="54">
        <v>41632</v>
      </c>
      <c r="G3495" t="s">
        <v>119</v>
      </c>
      <c r="I3495" t="s">
        <v>8606</v>
      </c>
      <c r="J3495" t="s">
        <v>73</v>
      </c>
      <c r="K3495" t="s">
        <v>8607</v>
      </c>
      <c r="L3495" t="s">
        <v>8608</v>
      </c>
      <c r="M3495" t="s">
        <v>8609</v>
      </c>
      <c r="N3495" t="s">
        <v>85</v>
      </c>
      <c r="O3495" t="s">
        <v>85</v>
      </c>
      <c r="P3495">
        <v>9778.7384000000002</v>
      </c>
      <c r="Q3495" t="s">
        <v>8610</v>
      </c>
      <c r="R3495" t="s">
        <v>75</v>
      </c>
      <c r="W3495" t="s">
        <v>10729</v>
      </c>
      <c r="X3495" t="s">
        <v>85</v>
      </c>
    </row>
    <row r="3496" spans="1:24">
      <c r="A3496" t="s">
        <v>5</v>
      </c>
      <c r="B3496" t="s">
        <v>7</v>
      </c>
      <c r="C3496" t="s">
        <v>7</v>
      </c>
      <c r="D3496" t="s">
        <v>117</v>
      </c>
      <c r="E3496" t="s">
        <v>4382</v>
      </c>
      <c r="F3496" s="54">
        <v>41635</v>
      </c>
      <c r="G3496" t="s">
        <v>119</v>
      </c>
      <c r="I3496" t="s">
        <v>8611</v>
      </c>
      <c r="J3496" t="s">
        <v>74</v>
      </c>
      <c r="K3496" t="s">
        <v>8612</v>
      </c>
      <c r="L3496" t="s">
        <v>238</v>
      </c>
      <c r="M3496" t="s">
        <v>76</v>
      </c>
      <c r="N3496" t="s">
        <v>85</v>
      </c>
      <c r="O3496" t="s">
        <v>85</v>
      </c>
      <c r="P3496">
        <v>31539.076400000002</v>
      </c>
      <c r="Q3496" t="s">
        <v>8613</v>
      </c>
      <c r="R3496" t="s">
        <v>75</v>
      </c>
      <c r="W3496" t="s">
        <v>10729</v>
      </c>
      <c r="X3496" t="s">
        <v>10737</v>
      </c>
    </row>
    <row r="3497" spans="1:24">
      <c r="A3497" t="s">
        <v>3</v>
      </c>
      <c r="B3497" t="s">
        <v>114</v>
      </c>
      <c r="C3497" t="s">
        <v>892</v>
      </c>
      <c r="D3497" t="s">
        <v>117</v>
      </c>
      <c r="E3497" t="s">
        <v>4382</v>
      </c>
      <c r="F3497" s="54">
        <v>41635</v>
      </c>
      <c r="G3497" t="s">
        <v>290</v>
      </c>
      <c r="H3497" t="s">
        <v>986</v>
      </c>
      <c r="I3497" t="s">
        <v>8614</v>
      </c>
      <c r="J3497" t="s">
        <v>73</v>
      </c>
      <c r="K3497" t="s">
        <v>8615</v>
      </c>
      <c r="L3497" t="s">
        <v>987</v>
      </c>
      <c r="M3497" t="s">
        <v>988</v>
      </c>
      <c r="N3497" t="s">
        <v>213</v>
      </c>
      <c r="O3497" t="s">
        <v>199</v>
      </c>
      <c r="P3497">
        <v>194400</v>
      </c>
      <c r="Q3497" t="s">
        <v>8616</v>
      </c>
      <c r="R3497" t="s">
        <v>75</v>
      </c>
      <c r="W3497" t="s">
        <v>10730</v>
      </c>
      <c r="X3497" t="s">
        <v>10739</v>
      </c>
    </row>
    <row r="3498" spans="1:24">
      <c r="A3498" t="s">
        <v>5</v>
      </c>
      <c r="B3498" t="s">
        <v>7</v>
      </c>
      <c r="C3498" t="s">
        <v>7</v>
      </c>
      <c r="D3498" t="s">
        <v>117</v>
      </c>
      <c r="E3498" t="s">
        <v>4382</v>
      </c>
      <c r="F3498" s="54">
        <v>41635</v>
      </c>
      <c r="G3498" t="s">
        <v>72</v>
      </c>
      <c r="I3498" t="s">
        <v>8617</v>
      </c>
      <c r="J3498" t="s">
        <v>74</v>
      </c>
      <c r="K3498" t="s">
        <v>8618</v>
      </c>
      <c r="L3498" t="s">
        <v>238</v>
      </c>
      <c r="M3498" t="s">
        <v>76</v>
      </c>
      <c r="N3498" t="s">
        <v>85</v>
      </c>
      <c r="O3498" t="s">
        <v>85</v>
      </c>
      <c r="P3498">
        <v>3841.3148999999999</v>
      </c>
      <c r="Q3498" t="s">
        <v>8619</v>
      </c>
      <c r="R3498" t="s">
        <v>75</v>
      </c>
      <c r="W3498" t="s">
        <v>10729</v>
      </c>
      <c r="X3498" t="s">
        <v>10737</v>
      </c>
    </row>
    <row r="3499" spans="1:24">
      <c r="A3499" t="s">
        <v>5</v>
      </c>
      <c r="B3499" t="s">
        <v>6</v>
      </c>
      <c r="C3499" t="s">
        <v>6</v>
      </c>
      <c r="D3499" t="s">
        <v>117</v>
      </c>
      <c r="E3499" t="s">
        <v>4382</v>
      </c>
      <c r="F3499" s="54">
        <v>41635</v>
      </c>
      <c r="G3499" t="s">
        <v>72</v>
      </c>
      <c r="H3499" t="s">
        <v>4805</v>
      </c>
      <c r="I3499" t="s">
        <v>8620</v>
      </c>
      <c r="J3499" t="s">
        <v>74</v>
      </c>
      <c r="K3499" t="s">
        <v>8621</v>
      </c>
      <c r="L3499" t="s">
        <v>4808</v>
      </c>
      <c r="M3499" t="s">
        <v>4809</v>
      </c>
      <c r="N3499" t="s">
        <v>85</v>
      </c>
      <c r="O3499" t="s">
        <v>85</v>
      </c>
      <c r="P3499">
        <v>5682.7150000000001</v>
      </c>
      <c r="Q3499" t="s">
        <v>8622</v>
      </c>
      <c r="R3499" t="s">
        <v>75</v>
      </c>
      <c r="W3499" t="s">
        <v>10729</v>
      </c>
      <c r="X3499" t="s">
        <v>85</v>
      </c>
    </row>
    <row r="3500" spans="1:24">
      <c r="A3500" t="s">
        <v>3</v>
      </c>
      <c r="B3500" t="s">
        <v>4</v>
      </c>
      <c r="C3500" t="s">
        <v>4</v>
      </c>
      <c r="D3500" t="s">
        <v>117</v>
      </c>
      <c r="E3500" t="s">
        <v>4382</v>
      </c>
      <c r="F3500" s="54">
        <v>41635</v>
      </c>
      <c r="G3500" t="s">
        <v>119</v>
      </c>
      <c r="I3500" t="s">
        <v>8623</v>
      </c>
      <c r="J3500" t="s">
        <v>73</v>
      </c>
      <c r="K3500" t="s">
        <v>8624</v>
      </c>
      <c r="L3500" t="s">
        <v>75</v>
      </c>
      <c r="M3500" t="s">
        <v>122</v>
      </c>
      <c r="N3500" t="s">
        <v>85</v>
      </c>
      <c r="O3500" t="s">
        <v>85</v>
      </c>
      <c r="P3500">
        <v>4670.2147000000004</v>
      </c>
      <c r="Q3500" t="s">
        <v>8625</v>
      </c>
      <c r="R3500" t="s">
        <v>75</v>
      </c>
      <c r="W3500" t="s">
        <v>10729</v>
      </c>
      <c r="X3500" t="s">
        <v>10737</v>
      </c>
    </row>
    <row r="3501" spans="1:24">
      <c r="A3501" t="s">
        <v>3</v>
      </c>
      <c r="B3501" t="s">
        <v>4</v>
      </c>
      <c r="C3501" t="s">
        <v>4</v>
      </c>
      <c r="D3501" t="s">
        <v>117</v>
      </c>
      <c r="E3501" t="s">
        <v>4382</v>
      </c>
      <c r="F3501" s="54">
        <v>41635</v>
      </c>
      <c r="G3501" t="s">
        <v>119</v>
      </c>
      <c r="I3501" t="s">
        <v>8626</v>
      </c>
      <c r="J3501" t="s">
        <v>73</v>
      </c>
      <c r="K3501" t="s">
        <v>8627</v>
      </c>
      <c r="L3501" t="s">
        <v>75</v>
      </c>
      <c r="M3501" t="s">
        <v>122</v>
      </c>
      <c r="N3501" t="s">
        <v>85</v>
      </c>
      <c r="O3501" t="s">
        <v>85</v>
      </c>
      <c r="P3501">
        <v>10733.6867</v>
      </c>
      <c r="Q3501" t="s">
        <v>8628</v>
      </c>
      <c r="R3501" t="s">
        <v>75</v>
      </c>
      <c r="W3501" t="s">
        <v>10729</v>
      </c>
      <c r="X3501" t="s">
        <v>10737</v>
      </c>
    </row>
    <row r="3502" spans="1:24">
      <c r="A3502" t="s">
        <v>5</v>
      </c>
      <c r="B3502" t="s">
        <v>16</v>
      </c>
      <c r="C3502" t="s">
        <v>235</v>
      </c>
      <c r="D3502" t="s">
        <v>117</v>
      </c>
      <c r="E3502" t="s">
        <v>4382</v>
      </c>
      <c r="F3502" s="54">
        <v>41635</v>
      </c>
      <c r="G3502" t="s">
        <v>119</v>
      </c>
      <c r="I3502" t="s">
        <v>8629</v>
      </c>
      <c r="J3502" t="s">
        <v>74</v>
      </c>
      <c r="K3502" t="s">
        <v>8630</v>
      </c>
      <c r="L3502" t="s">
        <v>246</v>
      </c>
      <c r="M3502" t="s">
        <v>247</v>
      </c>
      <c r="N3502" t="s">
        <v>85</v>
      </c>
      <c r="O3502" t="s">
        <v>85</v>
      </c>
      <c r="P3502">
        <v>75615</v>
      </c>
      <c r="Q3502" t="s">
        <v>8631</v>
      </c>
      <c r="R3502" t="s">
        <v>75</v>
      </c>
      <c r="W3502" t="s">
        <v>10729</v>
      </c>
      <c r="X3502" t="s">
        <v>85</v>
      </c>
    </row>
    <row r="3503" spans="1:24">
      <c r="A3503" t="s">
        <v>5</v>
      </c>
      <c r="B3503" t="s">
        <v>16</v>
      </c>
      <c r="C3503" t="s">
        <v>235</v>
      </c>
      <c r="D3503" t="s">
        <v>117</v>
      </c>
      <c r="E3503" t="s">
        <v>4382</v>
      </c>
      <c r="F3503" s="54">
        <v>41635</v>
      </c>
      <c r="G3503" t="s">
        <v>119</v>
      </c>
      <c r="I3503" t="s">
        <v>8632</v>
      </c>
      <c r="J3503" t="s">
        <v>74</v>
      </c>
      <c r="K3503" t="s">
        <v>8633</v>
      </c>
      <c r="L3503" t="s">
        <v>246</v>
      </c>
      <c r="M3503" t="s">
        <v>247</v>
      </c>
      <c r="N3503" t="s">
        <v>85</v>
      </c>
      <c r="O3503" t="s">
        <v>85</v>
      </c>
      <c r="P3503">
        <v>8025.44</v>
      </c>
      <c r="Q3503" t="s">
        <v>8631</v>
      </c>
      <c r="R3503" t="s">
        <v>75</v>
      </c>
      <c r="W3503" t="s">
        <v>10729</v>
      </c>
      <c r="X3503" t="s">
        <v>85</v>
      </c>
    </row>
    <row r="3504" spans="1:24">
      <c r="A3504" t="s">
        <v>5</v>
      </c>
      <c r="B3504" t="s">
        <v>16</v>
      </c>
      <c r="C3504" t="s">
        <v>235</v>
      </c>
      <c r="D3504" t="s">
        <v>117</v>
      </c>
      <c r="E3504" t="s">
        <v>4382</v>
      </c>
      <c r="F3504" s="54">
        <v>41635</v>
      </c>
      <c r="G3504" t="s">
        <v>119</v>
      </c>
      <c r="I3504" t="s">
        <v>8634</v>
      </c>
      <c r="J3504" t="s">
        <v>74</v>
      </c>
      <c r="K3504" t="s">
        <v>8635</v>
      </c>
      <c r="L3504" t="s">
        <v>246</v>
      </c>
      <c r="M3504" t="s">
        <v>247</v>
      </c>
      <c r="N3504" t="s">
        <v>85</v>
      </c>
      <c r="O3504" t="s">
        <v>85</v>
      </c>
      <c r="P3504">
        <v>66802.59</v>
      </c>
      <c r="Q3504" t="s">
        <v>8631</v>
      </c>
      <c r="R3504" t="s">
        <v>75</v>
      </c>
      <c r="W3504" t="s">
        <v>10729</v>
      </c>
      <c r="X3504" t="s">
        <v>85</v>
      </c>
    </row>
    <row r="3505" spans="1:24">
      <c r="A3505" t="s">
        <v>5</v>
      </c>
      <c r="B3505" t="s">
        <v>16</v>
      </c>
      <c r="C3505" t="s">
        <v>235</v>
      </c>
      <c r="D3505" t="s">
        <v>117</v>
      </c>
      <c r="E3505" t="s">
        <v>4382</v>
      </c>
      <c r="F3505" s="54">
        <v>41635</v>
      </c>
      <c r="G3505" t="s">
        <v>290</v>
      </c>
      <c r="I3505" t="s">
        <v>8636</v>
      </c>
      <c r="J3505" t="s">
        <v>74</v>
      </c>
      <c r="K3505" t="s">
        <v>8637</v>
      </c>
      <c r="L3505" t="s">
        <v>238</v>
      </c>
      <c r="M3505" t="s">
        <v>76</v>
      </c>
      <c r="N3505" t="s">
        <v>85</v>
      </c>
      <c r="O3505" t="s">
        <v>85</v>
      </c>
      <c r="P3505">
        <v>5240.5</v>
      </c>
      <c r="Q3505" t="s">
        <v>8638</v>
      </c>
      <c r="R3505" t="s">
        <v>75</v>
      </c>
      <c r="W3505" t="s">
        <v>10729</v>
      </c>
      <c r="X3505" t="s">
        <v>10737</v>
      </c>
    </row>
    <row r="3506" spans="1:24">
      <c r="A3506" t="s">
        <v>5</v>
      </c>
      <c r="B3506" t="s">
        <v>16</v>
      </c>
      <c r="C3506" t="s">
        <v>235</v>
      </c>
      <c r="D3506" t="s">
        <v>117</v>
      </c>
      <c r="E3506" t="s">
        <v>4382</v>
      </c>
      <c r="F3506" s="54">
        <v>41635</v>
      </c>
      <c r="G3506" t="s">
        <v>290</v>
      </c>
      <c r="I3506" t="s">
        <v>8639</v>
      </c>
      <c r="J3506" t="s">
        <v>74</v>
      </c>
      <c r="K3506" t="s">
        <v>8640</v>
      </c>
      <c r="L3506" t="s">
        <v>238</v>
      </c>
      <c r="M3506" t="s">
        <v>76</v>
      </c>
      <c r="N3506" t="s">
        <v>85</v>
      </c>
      <c r="O3506" t="s">
        <v>85</v>
      </c>
      <c r="P3506">
        <v>818</v>
      </c>
      <c r="Q3506" t="s">
        <v>8641</v>
      </c>
      <c r="R3506" t="s">
        <v>75</v>
      </c>
      <c r="W3506" t="s">
        <v>10729</v>
      </c>
      <c r="X3506" t="s">
        <v>10737</v>
      </c>
    </row>
    <row r="3507" spans="1:24">
      <c r="A3507" t="s">
        <v>5</v>
      </c>
      <c r="B3507" t="s">
        <v>16</v>
      </c>
      <c r="C3507" t="s">
        <v>235</v>
      </c>
      <c r="D3507" t="s">
        <v>117</v>
      </c>
      <c r="E3507" t="s">
        <v>4382</v>
      </c>
      <c r="F3507" s="54">
        <v>41635</v>
      </c>
      <c r="G3507" t="s">
        <v>290</v>
      </c>
      <c r="I3507" t="s">
        <v>8642</v>
      </c>
      <c r="J3507" t="s">
        <v>74</v>
      </c>
      <c r="K3507" t="s">
        <v>8640</v>
      </c>
      <c r="L3507" t="s">
        <v>238</v>
      </c>
      <c r="M3507" t="s">
        <v>76</v>
      </c>
      <c r="N3507" t="s">
        <v>85</v>
      </c>
      <c r="O3507" t="s">
        <v>85</v>
      </c>
      <c r="P3507">
        <v>818</v>
      </c>
      <c r="Q3507" t="s">
        <v>8641</v>
      </c>
      <c r="R3507" t="s">
        <v>75</v>
      </c>
      <c r="W3507" t="s">
        <v>10729</v>
      </c>
      <c r="X3507" t="s">
        <v>10737</v>
      </c>
    </row>
    <row r="3508" spans="1:24">
      <c r="A3508" t="s">
        <v>5</v>
      </c>
      <c r="B3508" t="s">
        <v>16</v>
      </c>
      <c r="C3508" t="s">
        <v>235</v>
      </c>
      <c r="D3508" t="s">
        <v>117</v>
      </c>
      <c r="E3508" t="s">
        <v>4382</v>
      </c>
      <c r="F3508" s="54">
        <v>41635</v>
      </c>
      <c r="G3508" t="s">
        <v>290</v>
      </c>
      <c r="I3508" t="s">
        <v>8643</v>
      </c>
      <c r="J3508" t="s">
        <v>74</v>
      </c>
      <c r="K3508" t="s">
        <v>8640</v>
      </c>
      <c r="L3508" t="s">
        <v>238</v>
      </c>
      <c r="M3508" t="s">
        <v>76</v>
      </c>
      <c r="N3508" t="s">
        <v>85</v>
      </c>
      <c r="O3508" t="s">
        <v>85</v>
      </c>
      <c r="P3508">
        <v>818</v>
      </c>
      <c r="Q3508" t="s">
        <v>8641</v>
      </c>
      <c r="R3508" t="s">
        <v>75</v>
      </c>
      <c r="W3508" t="s">
        <v>10729</v>
      </c>
      <c r="X3508" t="s">
        <v>10737</v>
      </c>
    </row>
    <row r="3509" spans="1:24">
      <c r="A3509" t="s">
        <v>5</v>
      </c>
      <c r="B3509" t="s">
        <v>16</v>
      </c>
      <c r="C3509" t="s">
        <v>235</v>
      </c>
      <c r="D3509" t="s">
        <v>117</v>
      </c>
      <c r="E3509" t="s">
        <v>4382</v>
      </c>
      <c r="F3509" s="54">
        <v>41635</v>
      </c>
      <c r="G3509" t="s">
        <v>290</v>
      </c>
      <c r="I3509" t="s">
        <v>8644</v>
      </c>
      <c r="J3509" t="s">
        <v>74</v>
      </c>
      <c r="K3509" t="s">
        <v>8640</v>
      </c>
      <c r="L3509" t="s">
        <v>238</v>
      </c>
      <c r="M3509" t="s">
        <v>76</v>
      </c>
      <c r="N3509" t="s">
        <v>85</v>
      </c>
      <c r="O3509" t="s">
        <v>85</v>
      </c>
      <c r="P3509">
        <v>818</v>
      </c>
      <c r="Q3509" t="s">
        <v>8641</v>
      </c>
      <c r="R3509" t="s">
        <v>75</v>
      </c>
      <c r="W3509" t="s">
        <v>10729</v>
      </c>
      <c r="X3509" t="s">
        <v>10737</v>
      </c>
    </row>
    <row r="3510" spans="1:24">
      <c r="A3510" t="s">
        <v>5</v>
      </c>
      <c r="B3510" t="s">
        <v>16</v>
      </c>
      <c r="C3510" t="s">
        <v>235</v>
      </c>
      <c r="D3510" t="s">
        <v>117</v>
      </c>
      <c r="E3510" t="s">
        <v>4382</v>
      </c>
      <c r="F3510" s="54">
        <v>41635</v>
      </c>
      <c r="G3510" t="s">
        <v>290</v>
      </c>
      <c r="I3510" t="s">
        <v>8645</v>
      </c>
      <c r="J3510" t="s">
        <v>74</v>
      </c>
      <c r="K3510" t="s">
        <v>8640</v>
      </c>
      <c r="L3510" t="s">
        <v>238</v>
      </c>
      <c r="M3510" t="s">
        <v>76</v>
      </c>
      <c r="N3510" t="s">
        <v>85</v>
      </c>
      <c r="O3510" t="s">
        <v>85</v>
      </c>
      <c r="P3510">
        <v>1630</v>
      </c>
      <c r="Q3510" t="s">
        <v>8641</v>
      </c>
      <c r="R3510" t="s">
        <v>75</v>
      </c>
      <c r="W3510" t="s">
        <v>10729</v>
      </c>
      <c r="X3510" t="s">
        <v>10737</v>
      </c>
    </row>
    <row r="3511" spans="1:24">
      <c r="A3511" t="s">
        <v>5</v>
      </c>
      <c r="B3511" t="s">
        <v>16</v>
      </c>
      <c r="C3511" t="s">
        <v>235</v>
      </c>
      <c r="D3511" t="s">
        <v>117</v>
      </c>
      <c r="E3511" t="s">
        <v>4382</v>
      </c>
      <c r="F3511" s="54">
        <v>41635</v>
      </c>
      <c r="G3511" t="s">
        <v>290</v>
      </c>
      <c r="I3511" t="s">
        <v>8646</v>
      </c>
      <c r="J3511" t="s">
        <v>74</v>
      </c>
      <c r="K3511" t="s">
        <v>8647</v>
      </c>
      <c r="L3511" t="s">
        <v>238</v>
      </c>
      <c r="M3511" t="s">
        <v>76</v>
      </c>
      <c r="N3511" t="s">
        <v>85</v>
      </c>
      <c r="O3511" t="s">
        <v>85</v>
      </c>
      <c r="P3511">
        <v>47147.08</v>
      </c>
      <c r="Q3511" t="s">
        <v>8648</v>
      </c>
      <c r="R3511" t="s">
        <v>75</v>
      </c>
      <c r="W3511" t="s">
        <v>10731</v>
      </c>
      <c r="X3511" t="s">
        <v>10737</v>
      </c>
    </row>
    <row r="3512" spans="1:24">
      <c r="A3512" t="s">
        <v>5</v>
      </c>
      <c r="B3512" t="s">
        <v>16</v>
      </c>
      <c r="C3512" t="s">
        <v>235</v>
      </c>
      <c r="D3512" t="s">
        <v>117</v>
      </c>
      <c r="E3512" t="s">
        <v>4382</v>
      </c>
      <c r="F3512" s="54">
        <v>41635</v>
      </c>
      <c r="G3512" t="s">
        <v>290</v>
      </c>
      <c r="I3512" t="s">
        <v>8649</v>
      </c>
      <c r="J3512" t="s">
        <v>74</v>
      </c>
      <c r="K3512" t="s">
        <v>8647</v>
      </c>
      <c r="L3512" t="s">
        <v>238</v>
      </c>
      <c r="M3512" t="s">
        <v>76</v>
      </c>
      <c r="N3512" t="s">
        <v>85</v>
      </c>
      <c r="O3512" t="s">
        <v>85</v>
      </c>
      <c r="P3512">
        <v>1750.8</v>
      </c>
      <c r="Q3512" t="s">
        <v>8648</v>
      </c>
      <c r="R3512" t="s">
        <v>75</v>
      </c>
      <c r="W3512" t="s">
        <v>10729</v>
      </c>
      <c r="X3512" t="s">
        <v>10737</v>
      </c>
    </row>
    <row r="3513" spans="1:24">
      <c r="A3513" t="s">
        <v>5</v>
      </c>
      <c r="B3513" t="s">
        <v>16</v>
      </c>
      <c r="C3513" t="s">
        <v>235</v>
      </c>
      <c r="D3513" t="s">
        <v>117</v>
      </c>
      <c r="E3513" t="s">
        <v>4382</v>
      </c>
      <c r="F3513" s="54">
        <v>41635</v>
      </c>
      <c r="G3513" t="s">
        <v>290</v>
      </c>
      <c r="I3513" t="s">
        <v>8650</v>
      </c>
      <c r="J3513" t="s">
        <v>74</v>
      </c>
      <c r="K3513" t="s">
        <v>8640</v>
      </c>
      <c r="L3513" t="s">
        <v>238</v>
      </c>
      <c r="M3513" t="s">
        <v>76</v>
      </c>
      <c r="N3513" t="s">
        <v>85</v>
      </c>
      <c r="O3513" t="s">
        <v>85</v>
      </c>
      <c r="P3513">
        <v>20.46</v>
      </c>
      <c r="Q3513" t="s">
        <v>8641</v>
      </c>
      <c r="R3513" t="s">
        <v>75</v>
      </c>
      <c r="W3513" t="s">
        <v>10729</v>
      </c>
      <c r="X3513" t="s">
        <v>10737</v>
      </c>
    </row>
    <row r="3514" spans="1:24">
      <c r="A3514" t="s">
        <v>5</v>
      </c>
      <c r="B3514" t="s">
        <v>16</v>
      </c>
      <c r="C3514" t="s">
        <v>235</v>
      </c>
      <c r="D3514" t="s">
        <v>117</v>
      </c>
      <c r="E3514" t="s">
        <v>4382</v>
      </c>
      <c r="F3514" s="54">
        <v>41635</v>
      </c>
      <c r="G3514" t="s">
        <v>290</v>
      </c>
      <c r="I3514" t="s">
        <v>8651</v>
      </c>
      <c r="J3514" t="s">
        <v>74</v>
      </c>
      <c r="K3514" t="s">
        <v>8640</v>
      </c>
      <c r="L3514" t="s">
        <v>238</v>
      </c>
      <c r="M3514" t="s">
        <v>76</v>
      </c>
      <c r="N3514" t="s">
        <v>85</v>
      </c>
      <c r="O3514" t="s">
        <v>85</v>
      </c>
      <c r="P3514">
        <v>16.36</v>
      </c>
      <c r="Q3514" t="s">
        <v>8641</v>
      </c>
      <c r="R3514" t="s">
        <v>75</v>
      </c>
      <c r="W3514" t="s">
        <v>10729</v>
      </c>
      <c r="X3514" t="s">
        <v>10737</v>
      </c>
    </row>
    <row r="3515" spans="1:24">
      <c r="A3515" t="s">
        <v>5</v>
      </c>
      <c r="B3515" t="s">
        <v>16</v>
      </c>
      <c r="C3515" t="s">
        <v>235</v>
      </c>
      <c r="D3515" t="s">
        <v>117</v>
      </c>
      <c r="E3515" t="s">
        <v>4382</v>
      </c>
      <c r="F3515" s="54">
        <v>41635</v>
      </c>
      <c r="G3515" t="s">
        <v>119</v>
      </c>
      <c r="I3515" t="s">
        <v>8652</v>
      </c>
      <c r="J3515" t="s">
        <v>74</v>
      </c>
      <c r="K3515" t="s">
        <v>8640</v>
      </c>
      <c r="L3515" t="s">
        <v>238</v>
      </c>
      <c r="M3515" t="s">
        <v>76</v>
      </c>
      <c r="N3515" t="s">
        <v>85</v>
      </c>
      <c r="O3515" t="s">
        <v>85</v>
      </c>
      <c r="P3515">
        <v>650.79999999999995</v>
      </c>
      <c r="Q3515" t="s">
        <v>8641</v>
      </c>
      <c r="R3515" t="s">
        <v>75</v>
      </c>
      <c r="W3515" t="s">
        <v>10729</v>
      </c>
      <c r="X3515" t="s">
        <v>10737</v>
      </c>
    </row>
    <row r="3516" spans="1:24">
      <c r="A3516" t="s">
        <v>5</v>
      </c>
      <c r="B3516" t="s">
        <v>16</v>
      </c>
      <c r="C3516" t="s">
        <v>235</v>
      </c>
      <c r="D3516" t="s">
        <v>117</v>
      </c>
      <c r="E3516" t="s">
        <v>4382</v>
      </c>
      <c r="F3516" s="54">
        <v>41635</v>
      </c>
      <c r="G3516" t="s">
        <v>119</v>
      </c>
      <c r="I3516" t="s">
        <v>8653</v>
      </c>
      <c r="J3516" t="s">
        <v>74</v>
      </c>
      <c r="K3516" t="s">
        <v>8640</v>
      </c>
      <c r="L3516" t="s">
        <v>238</v>
      </c>
      <c r="M3516" t="s">
        <v>76</v>
      </c>
      <c r="N3516" t="s">
        <v>85</v>
      </c>
      <c r="O3516" t="s">
        <v>85</v>
      </c>
      <c r="P3516">
        <v>650.79999999999995</v>
      </c>
      <c r="Q3516" t="s">
        <v>8641</v>
      </c>
      <c r="R3516" t="s">
        <v>75</v>
      </c>
      <c r="W3516" t="s">
        <v>10729</v>
      </c>
      <c r="X3516" t="s">
        <v>10737</v>
      </c>
    </row>
    <row r="3517" spans="1:24">
      <c r="A3517" t="s">
        <v>5</v>
      </c>
      <c r="B3517" t="s">
        <v>16</v>
      </c>
      <c r="C3517" t="s">
        <v>235</v>
      </c>
      <c r="D3517" t="s">
        <v>117</v>
      </c>
      <c r="E3517" t="s">
        <v>4382</v>
      </c>
      <c r="F3517" s="54">
        <v>41635</v>
      </c>
      <c r="G3517" t="s">
        <v>119</v>
      </c>
      <c r="I3517" t="s">
        <v>8654</v>
      </c>
      <c r="J3517" t="s">
        <v>74</v>
      </c>
      <c r="K3517" t="s">
        <v>8640</v>
      </c>
      <c r="L3517" t="s">
        <v>238</v>
      </c>
      <c r="M3517" t="s">
        <v>76</v>
      </c>
      <c r="N3517" t="s">
        <v>85</v>
      </c>
      <c r="O3517" t="s">
        <v>85</v>
      </c>
      <c r="P3517">
        <v>650.79999999999995</v>
      </c>
      <c r="Q3517" t="s">
        <v>8641</v>
      </c>
      <c r="R3517" t="s">
        <v>75</v>
      </c>
      <c r="W3517" t="s">
        <v>10729</v>
      </c>
      <c r="X3517" t="s">
        <v>10737</v>
      </c>
    </row>
    <row r="3518" spans="1:24">
      <c r="A3518" t="s">
        <v>5</v>
      </c>
      <c r="B3518" t="s">
        <v>16</v>
      </c>
      <c r="C3518" t="s">
        <v>235</v>
      </c>
      <c r="D3518" t="s">
        <v>117</v>
      </c>
      <c r="E3518" t="s">
        <v>4382</v>
      </c>
      <c r="F3518" s="54">
        <v>41635</v>
      </c>
      <c r="G3518" t="s">
        <v>119</v>
      </c>
      <c r="I3518" t="s">
        <v>8655</v>
      </c>
      <c r="J3518" t="s">
        <v>74</v>
      </c>
      <c r="K3518" t="s">
        <v>8640</v>
      </c>
      <c r="L3518" t="s">
        <v>238</v>
      </c>
      <c r="M3518" t="s">
        <v>76</v>
      </c>
      <c r="N3518" t="s">
        <v>85</v>
      </c>
      <c r="O3518" t="s">
        <v>85</v>
      </c>
      <c r="P3518">
        <v>650.79999999999995</v>
      </c>
      <c r="Q3518" t="s">
        <v>8641</v>
      </c>
      <c r="R3518" t="s">
        <v>75</v>
      </c>
      <c r="W3518" t="s">
        <v>10729</v>
      </c>
      <c r="X3518" t="s">
        <v>10737</v>
      </c>
    </row>
    <row r="3519" spans="1:24">
      <c r="A3519" t="s">
        <v>5</v>
      </c>
      <c r="B3519" t="s">
        <v>16</v>
      </c>
      <c r="C3519" t="s">
        <v>235</v>
      </c>
      <c r="D3519" t="s">
        <v>117</v>
      </c>
      <c r="E3519" t="s">
        <v>4382</v>
      </c>
      <c r="F3519" s="54">
        <v>41635</v>
      </c>
      <c r="G3519" t="s">
        <v>119</v>
      </c>
      <c r="I3519" t="s">
        <v>8656</v>
      </c>
      <c r="J3519" t="s">
        <v>74</v>
      </c>
      <c r="K3519" t="s">
        <v>8640</v>
      </c>
      <c r="L3519" t="s">
        <v>238</v>
      </c>
      <c r="M3519" t="s">
        <v>76</v>
      </c>
      <c r="N3519" t="s">
        <v>85</v>
      </c>
      <c r="O3519" t="s">
        <v>85</v>
      </c>
      <c r="P3519">
        <v>650.79999999999995</v>
      </c>
      <c r="Q3519" t="s">
        <v>8641</v>
      </c>
      <c r="R3519" t="s">
        <v>75</v>
      </c>
      <c r="W3519" t="s">
        <v>10729</v>
      </c>
      <c r="X3519" t="s">
        <v>10737</v>
      </c>
    </row>
    <row r="3520" spans="1:24">
      <c r="A3520" t="s">
        <v>5</v>
      </c>
      <c r="B3520" t="s">
        <v>16</v>
      </c>
      <c r="C3520" t="s">
        <v>235</v>
      </c>
      <c r="D3520" t="s">
        <v>117</v>
      </c>
      <c r="E3520" t="s">
        <v>4382</v>
      </c>
      <c r="F3520" s="54">
        <v>41635</v>
      </c>
      <c r="G3520" t="s">
        <v>119</v>
      </c>
      <c r="I3520" t="s">
        <v>8657</v>
      </c>
      <c r="J3520" t="s">
        <v>74</v>
      </c>
      <c r="K3520" t="s">
        <v>8640</v>
      </c>
      <c r="L3520" t="s">
        <v>238</v>
      </c>
      <c r="M3520" t="s">
        <v>76</v>
      </c>
      <c r="N3520" t="s">
        <v>85</v>
      </c>
      <c r="O3520" t="s">
        <v>85</v>
      </c>
      <c r="P3520">
        <v>650.79999999999995</v>
      </c>
      <c r="Q3520" t="s">
        <v>8641</v>
      </c>
      <c r="R3520" t="s">
        <v>75</v>
      </c>
      <c r="W3520" t="s">
        <v>10729</v>
      </c>
      <c r="X3520" t="s">
        <v>10737</v>
      </c>
    </row>
    <row r="3521" spans="1:24">
      <c r="A3521" t="s">
        <v>5</v>
      </c>
      <c r="B3521" t="s">
        <v>16</v>
      </c>
      <c r="C3521" t="s">
        <v>235</v>
      </c>
      <c r="D3521" t="s">
        <v>117</v>
      </c>
      <c r="E3521" t="s">
        <v>4382</v>
      </c>
      <c r="F3521" s="54">
        <v>41635</v>
      </c>
      <c r="G3521" t="s">
        <v>119</v>
      </c>
      <c r="I3521" t="s">
        <v>8658</v>
      </c>
      <c r="J3521" t="s">
        <v>74</v>
      </c>
      <c r="K3521" t="s">
        <v>8640</v>
      </c>
      <c r="L3521" t="s">
        <v>238</v>
      </c>
      <c r="M3521" t="s">
        <v>76</v>
      </c>
      <c r="N3521" t="s">
        <v>85</v>
      </c>
      <c r="O3521" t="s">
        <v>85</v>
      </c>
      <c r="P3521">
        <v>650.79999999999995</v>
      </c>
      <c r="Q3521" t="s">
        <v>8641</v>
      </c>
      <c r="R3521" t="s">
        <v>75</v>
      </c>
      <c r="W3521" t="s">
        <v>10729</v>
      </c>
      <c r="X3521" t="s">
        <v>10737</v>
      </c>
    </row>
    <row r="3522" spans="1:24">
      <c r="A3522" t="s">
        <v>5</v>
      </c>
      <c r="B3522" t="s">
        <v>16</v>
      </c>
      <c r="C3522" t="s">
        <v>235</v>
      </c>
      <c r="D3522" t="s">
        <v>117</v>
      </c>
      <c r="E3522" t="s">
        <v>4382</v>
      </c>
      <c r="F3522" s="54">
        <v>41635</v>
      </c>
      <c r="G3522" t="s">
        <v>119</v>
      </c>
      <c r="I3522" t="s">
        <v>8659</v>
      </c>
      <c r="J3522" t="s">
        <v>74</v>
      </c>
      <c r="K3522" t="s">
        <v>8640</v>
      </c>
      <c r="L3522" t="s">
        <v>238</v>
      </c>
      <c r="M3522" t="s">
        <v>76</v>
      </c>
      <c r="N3522" t="s">
        <v>85</v>
      </c>
      <c r="O3522" t="s">
        <v>85</v>
      </c>
      <c r="P3522">
        <v>650.79999999999995</v>
      </c>
      <c r="Q3522" t="s">
        <v>8641</v>
      </c>
      <c r="R3522" t="s">
        <v>75</v>
      </c>
      <c r="W3522" t="s">
        <v>10729</v>
      </c>
      <c r="X3522" t="s">
        <v>10737</v>
      </c>
    </row>
    <row r="3523" spans="1:24">
      <c r="A3523" t="s">
        <v>5</v>
      </c>
      <c r="B3523" t="s">
        <v>16</v>
      </c>
      <c r="C3523" t="s">
        <v>235</v>
      </c>
      <c r="D3523" t="s">
        <v>117</v>
      </c>
      <c r="E3523" t="s">
        <v>4382</v>
      </c>
      <c r="F3523" s="54">
        <v>41635</v>
      </c>
      <c r="G3523" t="s">
        <v>119</v>
      </c>
      <c r="I3523" t="s">
        <v>8660</v>
      </c>
      <c r="J3523" t="s">
        <v>74</v>
      </c>
      <c r="K3523" t="s">
        <v>8640</v>
      </c>
      <c r="L3523" t="s">
        <v>238</v>
      </c>
      <c r="M3523" t="s">
        <v>76</v>
      </c>
      <c r="N3523" t="s">
        <v>85</v>
      </c>
      <c r="O3523" t="s">
        <v>85</v>
      </c>
      <c r="P3523">
        <v>650.79999999999995</v>
      </c>
      <c r="Q3523" t="s">
        <v>8641</v>
      </c>
      <c r="R3523" t="s">
        <v>75</v>
      </c>
      <c r="W3523" t="s">
        <v>10729</v>
      </c>
      <c r="X3523" t="s">
        <v>10737</v>
      </c>
    </row>
    <row r="3524" spans="1:24">
      <c r="A3524" t="s">
        <v>5</v>
      </c>
      <c r="B3524" t="s">
        <v>16</v>
      </c>
      <c r="C3524" t="s">
        <v>235</v>
      </c>
      <c r="D3524" t="s">
        <v>117</v>
      </c>
      <c r="E3524" t="s">
        <v>4382</v>
      </c>
      <c r="F3524" s="54">
        <v>41635</v>
      </c>
      <c r="G3524" t="s">
        <v>119</v>
      </c>
      <c r="I3524" t="s">
        <v>8661</v>
      </c>
      <c r="J3524" t="s">
        <v>74</v>
      </c>
      <c r="K3524" t="s">
        <v>8640</v>
      </c>
      <c r="L3524" t="s">
        <v>238</v>
      </c>
      <c r="M3524" t="s">
        <v>76</v>
      </c>
      <c r="N3524" t="s">
        <v>85</v>
      </c>
      <c r="O3524" t="s">
        <v>85</v>
      </c>
      <c r="P3524">
        <v>650.79999999999995</v>
      </c>
      <c r="Q3524" t="s">
        <v>8641</v>
      </c>
      <c r="R3524" t="s">
        <v>75</v>
      </c>
      <c r="W3524" t="s">
        <v>10729</v>
      </c>
      <c r="X3524" t="s">
        <v>10737</v>
      </c>
    </row>
    <row r="3525" spans="1:24">
      <c r="A3525" t="s">
        <v>5</v>
      </c>
      <c r="B3525" t="s">
        <v>16</v>
      </c>
      <c r="C3525" t="s">
        <v>235</v>
      </c>
      <c r="D3525" t="s">
        <v>117</v>
      </c>
      <c r="E3525" t="s">
        <v>4382</v>
      </c>
      <c r="F3525" s="54">
        <v>41635</v>
      </c>
      <c r="G3525" t="s">
        <v>119</v>
      </c>
      <c r="I3525" t="s">
        <v>8662</v>
      </c>
      <c r="J3525" t="s">
        <v>74</v>
      </c>
      <c r="K3525" t="s">
        <v>8640</v>
      </c>
      <c r="L3525" t="s">
        <v>238</v>
      </c>
      <c r="M3525" t="s">
        <v>76</v>
      </c>
      <c r="N3525" t="s">
        <v>85</v>
      </c>
      <c r="O3525" t="s">
        <v>85</v>
      </c>
      <c r="P3525">
        <v>650.79999999999995</v>
      </c>
      <c r="Q3525" t="s">
        <v>8641</v>
      </c>
      <c r="R3525" t="s">
        <v>75</v>
      </c>
      <c r="W3525" t="s">
        <v>10729</v>
      </c>
      <c r="X3525" t="s">
        <v>10737</v>
      </c>
    </row>
    <row r="3526" spans="1:24">
      <c r="A3526" t="s">
        <v>5</v>
      </c>
      <c r="B3526" t="s">
        <v>16</v>
      </c>
      <c r="C3526" t="s">
        <v>235</v>
      </c>
      <c r="D3526" t="s">
        <v>117</v>
      </c>
      <c r="E3526" t="s">
        <v>4382</v>
      </c>
      <c r="F3526" s="54">
        <v>41635</v>
      </c>
      <c r="G3526" t="s">
        <v>119</v>
      </c>
      <c r="I3526" t="s">
        <v>8663</v>
      </c>
      <c r="J3526" t="s">
        <v>74</v>
      </c>
      <c r="K3526" t="s">
        <v>8640</v>
      </c>
      <c r="L3526" t="s">
        <v>238</v>
      </c>
      <c r="M3526" t="s">
        <v>76</v>
      </c>
      <c r="N3526" t="s">
        <v>85</v>
      </c>
      <c r="O3526" t="s">
        <v>85</v>
      </c>
      <c r="P3526">
        <v>650.79999999999995</v>
      </c>
      <c r="Q3526" t="s">
        <v>8641</v>
      </c>
      <c r="R3526" t="s">
        <v>75</v>
      </c>
      <c r="W3526" t="s">
        <v>10729</v>
      </c>
      <c r="X3526" t="s">
        <v>10737</v>
      </c>
    </row>
    <row r="3527" spans="1:24">
      <c r="A3527" t="s">
        <v>5</v>
      </c>
      <c r="B3527" t="s">
        <v>16</v>
      </c>
      <c r="C3527" t="s">
        <v>235</v>
      </c>
      <c r="D3527" t="s">
        <v>117</v>
      </c>
      <c r="E3527" t="s">
        <v>4382</v>
      </c>
      <c r="F3527" s="54">
        <v>41635</v>
      </c>
      <c r="G3527" t="s">
        <v>119</v>
      </c>
      <c r="I3527" t="s">
        <v>8664</v>
      </c>
      <c r="J3527" t="s">
        <v>74</v>
      </c>
      <c r="K3527" t="s">
        <v>8640</v>
      </c>
      <c r="L3527" t="s">
        <v>238</v>
      </c>
      <c r="M3527" t="s">
        <v>76</v>
      </c>
      <c r="N3527" t="s">
        <v>85</v>
      </c>
      <c r="O3527" t="s">
        <v>85</v>
      </c>
      <c r="P3527">
        <v>650.79999999999995</v>
      </c>
      <c r="Q3527" t="s">
        <v>8641</v>
      </c>
      <c r="R3527" t="s">
        <v>75</v>
      </c>
      <c r="W3527" t="s">
        <v>10729</v>
      </c>
      <c r="X3527" t="s">
        <v>10737</v>
      </c>
    </row>
    <row r="3528" spans="1:24">
      <c r="A3528" t="s">
        <v>5</v>
      </c>
      <c r="B3528" t="s">
        <v>16</v>
      </c>
      <c r="C3528" t="s">
        <v>235</v>
      </c>
      <c r="D3528" t="s">
        <v>117</v>
      </c>
      <c r="E3528" t="s">
        <v>4382</v>
      </c>
      <c r="F3528" s="54">
        <v>41635</v>
      </c>
      <c r="G3528" t="s">
        <v>119</v>
      </c>
      <c r="I3528" t="s">
        <v>8665</v>
      </c>
      <c r="J3528" t="s">
        <v>74</v>
      </c>
      <c r="K3528" t="s">
        <v>8640</v>
      </c>
      <c r="L3528" t="s">
        <v>238</v>
      </c>
      <c r="M3528" t="s">
        <v>76</v>
      </c>
      <c r="N3528" t="s">
        <v>85</v>
      </c>
      <c r="O3528" t="s">
        <v>85</v>
      </c>
      <c r="P3528">
        <v>650.79999999999995</v>
      </c>
      <c r="Q3528" t="s">
        <v>8641</v>
      </c>
      <c r="R3528" t="s">
        <v>75</v>
      </c>
      <c r="W3528" t="s">
        <v>10729</v>
      </c>
      <c r="X3528" t="s">
        <v>10737</v>
      </c>
    </row>
    <row r="3529" spans="1:24">
      <c r="A3529" t="s">
        <v>5</v>
      </c>
      <c r="B3529" t="s">
        <v>16</v>
      </c>
      <c r="C3529" t="s">
        <v>235</v>
      </c>
      <c r="D3529" t="s">
        <v>117</v>
      </c>
      <c r="E3529" t="s">
        <v>4382</v>
      </c>
      <c r="F3529" s="54">
        <v>41635</v>
      </c>
      <c r="G3529" t="s">
        <v>119</v>
      </c>
      <c r="I3529" t="s">
        <v>8666</v>
      </c>
      <c r="J3529" t="s">
        <v>74</v>
      </c>
      <c r="K3529" t="s">
        <v>8640</v>
      </c>
      <c r="L3529" t="s">
        <v>238</v>
      </c>
      <c r="M3529" t="s">
        <v>76</v>
      </c>
      <c r="N3529" t="s">
        <v>85</v>
      </c>
      <c r="O3529" t="s">
        <v>85</v>
      </c>
      <c r="P3529">
        <v>650.79999999999995</v>
      </c>
      <c r="Q3529" t="s">
        <v>8641</v>
      </c>
      <c r="R3529" t="s">
        <v>75</v>
      </c>
      <c r="W3529" t="s">
        <v>10729</v>
      </c>
      <c r="X3529" t="s">
        <v>10737</v>
      </c>
    </row>
    <row r="3530" spans="1:24">
      <c r="A3530" t="s">
        <v>5</v>
      </c>
      <c r="B3530" t="s">
        <v>16</v>
      </c>
      <c r="C3530" t="s">
        <v>235</v>
      </c>
      <c r="D3530" t="s">
        <v>117</v>
      </c>
      <c r="E3530" t="s">
        <v>4382</v>
      </c>
      <c r="F3530" s="54">
        <v>41635</v>
      </c>
      <c r="G3530" t="s">
        <v>119</v>
      </c>
      <c r="I3530" t="s">
        <v>8667</v>
      </c>
      <c r="J3530" t="s">
        <v>74</v>
      </c>
      <c r="K3530" t="s">
        <v>8640</v>
      </c>
      <c r="L3530" t="s">
        <v>238</v>
      </c>
      <c r="M3530" t="s">
        <v>76</v>
      </c>
      <c r="N3530" t="s">
        <v>85</v>
      </c>
      <c r="O3530" t="s">
        <v>85</v>
      </c>
      <c r="P3530">
        <v>650.79999999999995</v>
      </c>
      <c r="Q3530" t="s">
        <v>8641</v>
      </c>
      <c r="R3530" t="s">
        <v>75</v>
      </c>
      <c r="W3530" t="s">
        <v>10729</v>
      </c>
      <c r="X3530" t="s">
        <v>10737</v>
      </c>
    </row>
    <row r="3531" spans="1:24">
      <c r="A3531" t="s">
        <v>5</v>
      </c>
      <c r="B3531" t="s">
        <v>16</v>
      </c>
      <c r="C3531" t="s">
        <v>235</v>
      </c>
      <c r="D3531" t="s">
        <v>117</v>
      </c>
      <c r="E3531" t="s">
        <v>4382</v>
      </c>
      <c r="F3531" s="54">
        <v>41635</v>
      </c>
      <c r="G3531" t="s">
        <v>119</v>
      </c>
      <c r="I3531" t="s">
        <v>8668</v>
      </c>
      <c r="J3531" t="s">
        <v>74</v>
      </c>
      <c r="K3531" t="s">
        <v>8640</v>
      </c>
      <c r="L3531" t="s">
        <v>238</v>
      </c>
      <c r="M3531" t="s">
        <v>76</v>
      </c>
      <c r="N3531" t="s">
        <v>85</v>
      </c>
      <c r="O3531" t="s">
        <v>85</v>
      </c>
      <c r="P3531">
        <v>650.79999999999995</v>
      </c>
      <c r="Q3531" t="s">
        <v>8641</v>
      </c>
      <c r="R3531" t="s">
        <v>75</v>
      </c>
      <c r="W3531" t="s">
        <v>10729</v>
      </c>
      <c r="X3531" t="s">
        <v>10737</v>
      </c>
    </row>
    <row r="3532" spans="1:24">
      <c r="A3532" t="s">
        <v>5</v>
      </c>
      <c r="B3532" t="s">
        <v>16</v>
      </c>
      <c r="C3532" t="s">
        <v>235</v>
      </c>
      <c r="D3532" t="s">
        <v>117</v>
      </c>
      <c r="E3532" t="s">
        <v>4382</v>
      </c>
      <c r="F3532" s="54">
        <v>41635</v>
      </c>
      <c r="G3532" t="s">
        <v>119</v>
      </c>
      <c r="I3532" t="s">
        <v>8669</v>
      </c>
      <c r="J3532" t="s">
        <v>74</v>
      </c>
      <c r="K3532" t="s">
        <v>8640</v>
      </c>
      <c r="L3532" t="s">
        <v>238</v>
      </c>
      <c r="M3532" t="s">
        <v>76</v>
      </c>
      <c r="N3532" t="s">
        <v>85</v>
      </c>
      <c r="O3532" t="s">
        <v>85</v>
      </c>
      <c r="P3532">
        <v>650.79999999999995</v>
      </c>
      <c r="Q3532" t="s">
        <v>8641</v>
      </c>
      <c r="R3532" t="s">
        <v>75</v>
      </c>
      <c r="W3532" t="s">
        <v>10729</v>
      </c>
      <c r="X3532" t="s">
        <v>10737</v>
      </c>
    </row>
    <row r="3533" spans="1:24">
      <c r="A3533" t="s">
        <v>5</v>
      </c>
      <c r="B3533" t="s">
        <v>16</v>
      </c>
      <c r="C3533" t="s">
        <v>235</v>
      </c>
      <c r="D3533" t="s">
        <v>117</v>
      </c>
      <c r="E3533" t="s">
        <v>4382</v>
      </c>
      <c r="F3533" s="54">
        <v>41635</v>
      </c>
      <c r="G3533" t="s">
        <v>119</v>
      </c>
      <c r="I3533" t="s">
        <v>8670</v>
      </c>
      <c r="J3533" t="s">
        <v>74</v>
      </c>
      <c r="K3533" t="s">
        <v>8640</v>
      </c>
      <c r="L3533" t="s">
        <v>238</v>
      </c>
      <c r="M3533" t="s">
        <v>76</v>
      </c>
      <c r="N3533" t="s">
        <v>85</v>
      </c>
      <c r="O3533" t="s">
        <v>85</v>
      </c>
      <c r="P3533">
        <v>650.79999999999995</v>
      </c>
      <c r="Q3533" t="s">
        <v>8641</v>
      </c>
      <c r="R3533" t="s">
        <v>75</v>
      </c>
      <c r="W3533" t="s">
        <v>10729</v>
      </c>
      <c r="X3533" t="s">
        <v>10737</v>
      </c>
    </row>
    <row r="3534" spans="1:24">
      <c r="A3534" t="s">
        <v>5</v>
      </c>
      <c r="B3534" t="s">
        <v>16</v>
      </c>
      <c r="C3534" t="s">
        <v>235</v>
      </c>
      <c r="D3534" t="s">
        <v>117</v>
      </c>
      <c r="E3534" t="s">
        <v>4382</v>
      </c>
      <c r="F3534" s="54">
        <v>41635</v>
      </c>
      <c r="G3534" t="s">
        <v>290</v>
      </c>
      <c r="I3534" t="s">
        <v>8671</v>
      </c>
      <c r="J3534" t="s">
        <v>74</v>
      </c>
      <c r="K3534" t="s">
        <v>8640</v>
      </c>
      <c r="L3534" t="s">
        <v>238</v>
      </c>
      <c r="M3534" t="s">
        <v>76</v>
      </c>
      <c r="N3534" t="s">
        <v>85</v>
      </c>
      <c r="O3534" t="s">
        <v>85</v>
      </c>
      <c r="P3534">
        <v>818</v>
      </c>
      <c r="Q3534" t="s">
        <v>8641</v>
      </c>
      <c r="R3534" t="s">
        <v>75</v>
      </c>
      <c r="W3534" t="s">
        <v>10729</v>
      </c>
      <c r="X3534" t="s">
        <v>10737</v>
      </c>
    </row>
    <row r="3535" spans="1:24">
      <c r="A3535" t="s">
        <v>3</v>
      </c>
      <c r="B3535" t="s">
        <v>112</v>
      </c>
      <c r="C3535" t="s">
        <v>269</v>
      </c>
      <c r="D3535" t="s">
        <v>117</v>
      </c>
      <c r="E3535" t="s">
        <v>4382</v>
      </c>
      <c r="F3535" s="54">
        <v>41635</v>
      </c>
      <c r="G3535" t="s">
        <v>119</v>
      </c>
      <c r="I3535" t="s">
        <v>8672</v>
      </c>
      <c r="J3535" t="s">
        <v>73</v>
      </c>
      <c r="K3535" t="s">
        <v>8673</v>
      </c>
      <c r="L3535" t="s">
        <v>8674</v>
      </c>
      <c r="M3535" t="s">
        <v>8675</v>
      </c>
      <c r="N3535" t="s">
        <v>85</v>
      </c>
      <c r="O3535" t="s">
        <v>85</v>
      </c>
      <c r="P3535">
        <v>10865.1713</v>
      </c>
      <c r="Q3535" t="s">
        <v>8676</v>
      </c>
      <c r="R3535" t="s">
        <v>75</v>
      </c>
      <c r="W3535" t="s">
        <v>10729</v>
      </c>
      <c r="X3535" t="s">
        <v>85</v>
      </c>
    </row>
    <row r="3536" spans="1:24">
      <c r="A3536" t="s">
        <v>3</v>
      </c>
      <c r="B3536" t="s">
        <v>114</v>
      </c>
      <c r="C3536" t="s">
        <v>116</v>
      </c>
      <c r="D3536" t="s">
        <v>117</v>
      </c>
      <c r="E3536" t="s">
        <v>4382</v>
      </c>
      <c r="F3536" s="54">
        <v>41635</v>
      </c>
      <c r="G3536" t="s">
        <v>119</v>
      </c>
      <c r="I3536" t="s">
        <v>8677</v>
      </c>
      <c r="J3536" t="s">
        <v>73</v>
      </c>
      <c r="K3536" t="s">
        <v>8678</v>
      </c>
      <c r="L3536" t="s">
        <v>238</v>
      </c>
      <c r="M3536" t="s">
        <v>76</v>
      </c>
      <c r="N3536" t="s">
        <v>85</v>
      </c>
      <c r="O3536" t="s">
        <v>85</v>
      </c>
      <c r="P3536">
        <v>22005.5648</v>
      </c>
      <c r="Q3536" t="s">
        <v>8679</v>
      </c>
      <c r="R3536" t="s">
        <v>75</v>
      </c>
      <c r="W3536" t="s">
        <v>10729</v>
      </c>
      <c r="X3536" t="s">
        <v>10737</v>
      </c>
    </row>
    <row r="3537" spans="1:24">
      <c r="A3537" t="s">
        <v>3</v>
      </c>
      <c r="B3537" t="s">
        <v>4</v>
      </c>
      <c r="C3537" t="s">
        <v>4</v>
      </c>
      <c r="D3537" t="s">
        <v>117</v>
      </c>
      <c r="E3537" t="s">
        <v>4382</v>
      </c>
      <c r="F3537" s="54">
        <v>41635</v>
      </c>
      <c r="G3537" t="s">
        <v>119</v>
      </c>
      <c r="I3537" t="s">
        <v>8680</v>
      </c>
      <c r="J3537" t="s">
        <v>73</v>
      </c>
      <c r="K3537" t="s">
        <v>8681</v>
      </c>
      <c r="L3537" t="s">
        <v>8682</v>
      </c>
      <c r="M3537" t="s">
        <v>8683</v>
      </c>
      <c r="N3537" t="s">
        <v>85</v>
      </c>
      <c r="O3537" t="s">
        <v>85</v>
      </c>
      <c r="P3537">
        <v>22307.300800000001</v>
      </c>
      <c r="Q3537" t="s">
        <v>8684</v>
      </c>
      <c r="R3537" t="s">
        <v>75</v>
      </c>
      <c r="W3537" t="s">
        <v>10729</v>
      </c>
      <c r="X3537" t="s">
        <v>85</v>
      </c>
    </row>
    <row r="3538" spans="1:24">
      <c r="A3538" t="s">
        <v>5</v>
      </c>
      <c r="B3538" t="s">
        <v>17</v>
      </c>
      <c r="C3538" t="s">
        <v>17</v>
      </c>
      <c r="D3538" t="s">
        <v>117</v>
      </c>
      <c r="E3538" t="s">
        <v>4382</v>
      </c>
      <c r="F3538" s="54">
        <v>41635</v>
      </c>
      <c r="G3538" t="s">
        <v>125</v>
      </c>
      <c r="I3538" t="s">
        <v>8685</v>
      </c>
      <c r="J3538" t="s">
        <v>74</v>
      </c>
      <c r="K3538" t="s">
        <v>8686</v>
      </c>
      <c r="L3538" t="s">
        <v>1594</v>
      </c>
      <c r="M3538" t="s">
        <v>1595</v>
      </c>
      <c r="N3538" t="s">
        <v>85</v>
      </c>
      <c r="O3538" t="s">
        <v>85</v>
      </c>
      <c r="P3538">
        <v>26295.439999999999</v>
      </c>
      <c r="Q3538" t="s">
        <v>8687</v>
      </c>
      <c r="R3538" t="s">
        <v>75</v>
      </c>
      <c r="W3538" t="s">
        <v>10729</v>
      </c>
      <c r="X3538" t="s">
        <v>85</v>
      </c>
    </row>
    <row r="3539" spans="1:24">
      <c r="A3539" t="s">
        <v>5</v>
      </c>
      <c r="B3539" t="s">
        <v>17</v>
      </c>
      <c r="C3539" t="s">
        <v>17</v>
      </c>
      <c r="D3539" t="s">
        <v>117</v>
      </c>
      <c r="E3539" t="s">
        <v>4382</v>
      </c>
      <c r="F3539" s="54">
        <v>41635</v>
      </c>
      <c r="G3539" t="s">
        <v>125</v>
      </c>
      <c r="I3539" t="s">
        <v>8688</v>
      </c>
      <c r="J3539" t="s">
        <v>74</v>
      </c>
      <c r="K3539" t="s">
        <v>8689</v>
      </c>
      <c r="L3539" t="s">
        <v>1594</v>
      </c>
      <c r="M3539" t="s">
        <v>1595</v>
      </c>
      <c r="N3539" t="s">
        <v>85</v>
      </c>
      <c r="O3539" t="s">
        <v>85</v>
      </c>
      <c r="P3539">
        <v>369.96</v>
      </c>
      <c r="Q3539" t="s">
        <v>8690</v>
      </c>
      <c r="R3539" t="s">
        <v>75</v>
      </c>
      <c r="W3539" t="s">
        <v>10729</v>
      </c>
      <c r="X3539" t="s">
        <v>85</v>
      </c>
    </row>
    <row r="3540" spans="1:24">
      <c r="A3540" t="s">
        <v>5</v>
      </c>
      <c r="B3540" t="s">
        <v>17</v>
      </c>
      <c r="C3540" t="s">
        <v>17</v>
      </c>
      <c r="D3540" t="s">
        <v>117</v>
      </c>
      <c r="E3540" t="s">
        <v>4382</v>
      </c>
      <c r="F3540" s="54">
        <v>41635</v>
      </c>
      <c r="G3540" t="s">
        <v>125</v>
      </c>
      <c r="I3540" t="s">
        <v>8691</v>
      </c>
      <c r="J3540" t="s">
        <v>74</v>
      </c>
      <c r="K3540" t="s">
        <v>8692</v>
      </c>
      <c r="L3540" t="s">
        <v>1594</v>
      </c>
      <c r="M3540" t="s">
        <v>1595</v>
      </c>
      <c r="N3540" t="s">
        <v>85</v>
      </c>
      <c r="O3540" t="s">
        <v>85</v>
      </c>
      <c r="P3540">
        <v>369.96</v>
      </c>
      <c r="Q3540" t="s">
        <v>8693</v>
      </c>
      <c r="R3540" t="s">
        <v>75</v>
      </c>
      <c r="W3540" t="s">
        <v>10729</v>
      </c>
      <c r="X3540" t="s">
        <v>85</v>
      </c>
    </row>
    <row r="3541" spans="1:24">
      <c r="A3541" t="s">
        <v>5</v>
      </c>
      <c r="B3541" t="s">
        <v>17</v>
      </c>
      <c r="C3541" t="s">
        <v>17</v>
      </c>
      <c r="D3541" t="s">
        <v>117</v>
      </c>
      <c r="E3541" t="s">
        <v>4382</v>
      </c>
      <c r="F3541" s="54">
        <v>41635</v>
      </c>
      <c r="G3541" t="s">
        <v>125</v>
      </c>
      <c r="I3541" t="s">
        <v>8694</v>
      </c>
      <c r="J3541" t="s">
        <v>74</v>
      </c>
      <c r="K3541" t="s">
        <v>8695</v>
      </c>
      <c r="L3541" t="s">
        <v>1594</v>
      </c>
      <c r="M3541" t="s">
        <v>1595</v>
      </c>
      <c r="N3541" t="s">
        <v>85</v>
      </c>
      <c r="O3541" t="s">
        <v>85</v>
      </c>
      <c r="P3541">
        <v>1109.8499999999999</v>
      </c>
      <c r="Q3541" t="s">
        <v>8696</v>
      </c>
      <c r="R3541" t="s">
        <v>75</v>
      </c>
      <c r="W3541" t="s">
        <v>10729</v>
      </c>
      <c r="X3541" t="s">
        <v>85</v>
      </c>
    </row>
    <row r="3542" spans="1:24">
      <c r="A3542" t="s">
        <v>5</v>
      </c>
      <c r="B3542" t="s">
        <v>16</v>
      </c>
      <c r="C3542" t="s">
        <v>235</v>
      </c>
      <c r="D3542" t="s">
        <v>117</v>
      </c>
      <c r="E3542" t="s">
        <v>4382</v>
      </c>
      <c r="F3542" s="54">
        <v>41635</v>
      </c>
      <c r="G3542" t="s">
        <v>290</v>
      </c>
      <c r="I3542" t="s">
        <v>8697</v>
      </c>
      <c r="J3542" t="s">
        <v>74</v>
      </c>
      <c r="K3542" t="s">
        <v>8640</v>
      </c>
      <c r="L3542" t="s">
        <v>238</v>
      </c>
      <c r="M3542" t="s">
        <v>76</v>
      </c>
      <c r="N3542" t="s">
        <v>85</v>
      </c>
      <c r="O3542" t="s">
        <v>85</v>
      </c>
      <c r="P3542">
        <v>8.18</v>
      </c>
      <c r="Q3542" t="s">
        <v>8641</v>
      </c>
      <c r="R3542" t="s">
        <v>75</v>
      </c>
      <c r="W3542" t="s">
        <v>10729</v>
      </c>
      <c r="X3542" t="s">
        <v>10737</v>
      </c>
    </row>
    <row r="3543" spans="1:24">
      <c r="A3543" t="s">
        <v>5</v>
      </c>
      <c r="B3543" t="s">
        <v>16</v>
      </c>
      <c r="C3543" t="s">
        <v>235</v>
      </c>
      <c r="D3543" t="s">
        <v>117</v>
      </c>
      <c r="E3543" t="s">
        <v>4382</v>
      </c>
      <c r="F3543" s="54">
        <v>41635</v>
      </c>
      <c r="G3543" t="s">
        <v>290</v>
      </c>
      <c r="I3543" t="s">
        <v>8698</v>
      </c>
      <c r="J3543" t="s">
        <v>74</v>
      </c>
      <c r="K3543" t="s">
        <v>8640</v>
      </c>
      <c r="L3543" t="s">
        <v>238</v>
      </c>
      <c r="M3543" t="s">
        <v>76</v>
      </c>
      <c r="N3543" t="s">
        <v>85</v>
      </c>
      <c r="O3543" t="s">
        <v>85</v>
      </c>
      <c r="P3543">
        <v>818</v>
      </c>
      <c r="Q3543" t="s">
        <v>8641</v>
      </c>
      <c r="R3543" t="s">
        <v>75</v>
      </c>
      <c r="W3543" t="s">
        <v>10729</v>
      </c>
      <c r="X3543" t="s">
        <v>10737</v>
      </c>
    </row>
    <row r="3544" spans="1:24">
      <c r="A3544" t="s">
        <v>5</v>
      </c>
      <c r="B3544" t="s">
        <v>16</v>
      </c>
      <c r="C3544" t="s">
        <v>235</v>
      </c>
      <c r="D3544" t="s">
        <v>117</v>
      </c>
      <c r="E3544" t="s">
        <v>4382</v>
      </c>
      <c r="F3544" s="54">
        <v>41635</v>
      </c>
      <c r="G3544" t="s">
        <v>290</v>
      </c>
      <c r="I3544" t="s">
        <v>8699</v>
      </c>
      <c r="J3544" t="s">
        <v>74</v>
      </c>
      <c r="K3544" t="s">
        <v>8640</v>
      </c>
      <c r="L3544" t="s">
        <v>238</v>
      </c>
      <c r="M3544" t="s">
        <v>76</v>
      </c>
      <c r="N3544" t="s">
        <v>85</v>
      </c>
      <c r="O3544" t="s">
        <v>85</v>
      </c>
      <c r="P3544">
        <v>818</v>
      </c>
      <c r="Q3544" t="s">
        <v>8641</v>
      </c>
      <c r="R3544" t="s">
        <v>75</v>
      </c>
      <c r="W3544" t="s">
        <v>10729</v>
      </c>
      <c r="X3544" t="s">
        <v>10737</v>
      </c>
    </row>
    <row r="3545" spans="1:24">
      <c r="A3545" t="s">
        <v>5</v>
      </c>
      <c r="B3545" t="s">
        <v>16</v>
      </c>
      <c r="C3545" t="s">
        <v>235</v>
      </c>
      <c r="D3545" t="s">
        <v>117</v>
      </c>
      <c r="E3545" t="s">
        <v>4382</v>
      </c>
      <c r="F3545" s="54">
        <v>41635</v>
      </c>
      <c r="G3545" t="s">
        <v>290</v>
      </c>
      <c r="I3545" t="s">
        <v>8700</v>
      </c>
      <c r="J3545" t="s">
        <v>74</v>
      </c>
      <c r="K3545" t="s">
        <v>8640</v>
      </c>
      <c r="L3545" t="s">
        <v>238</v>
      </c>
      <c r="M3545" t="s">
        <v>76</v>
      </c>
      <c r="N3545" t="s">
        <v>85</v>
      </c>
      <c r="O3545" t="s">
        <v>85</v>
      </c>
      <c r="P3545">
        <v>818</v>
      </c>
      <c r="Q3545" t="s">
        <v>8641</v>
      </c>
      <c r="R3545" t="s">
        <v>75</v>
      </c>
      <c r="W3545" t="s">
        <v>10729</v>
      </c>
      <c r="X3545" t="s">
        <v>10737</v>
      </c>
    </row>
    <row r="3546" spans="1:24">
      <c r="A3546" t="s">
        <v>5</v>
      </c>
      <c r="B3546" t="s">
        <v>16</v>
      </c>
      <c r="C3546" t="s">
        <v>235</v>
      </c>
      <c r="D3546" t="s">
        <v>117</v>
      </c>
      <c r="E3546" t="s">
        <v>4382</v>
      </c>
      <c r="F3546" s="54">
        <v>41635</v>
      </c>
      <c r="G3546" t="s">
        <v>290</v>
      </c>
      <c r="I3546" t="s">
        <v>8701</v>
      </c>
      <c r="J3546" t="s">
        <v>74</v>
      </c>
      <c r="K3546" t="s">
        <v>8640</v>
      </c>
      <c r="L3546" t="s">
        <v>238</v>
      </c>
      <c r="M3546" t="s">
        <v>76</v>
      </c>
      <c r="N3546" t="s">
        <v>85</v>
      </c>
      <c r="O3546" t="s">
        <v>85</v>
      </c>
      <c r="P3546">
        <v>818</v>
      </c>
      <c r="Q3546" t="s">
        <v>8641</v>
      </c>
      <c r="R3546" t="s">
        <v>75</v>
      </c>
      <c r="W3546" t="s">
        <v>10729</v>
      </c>
      <c r="X3546" t="s">
        <v>10737</v>
      </c>
    </row>
    <row r="3547" spans="1:24">
      <c r="A3547" t="s">
        <v>3</v>
      </c>
      <c r="B3547" t="s">
        <v>114</v>
      </c>
      <c r="C3547" t="s">
        <v>116</v>
      </c>
      <c r="D3547" t="s">
        <v>117</v>
      </c>
      <c r="E3547" t="s">
        <v>4382</v>
      </c>
      <c r="F3547" s="54">
        <v>41635</v>
      </c>
      <c r="G3547" t="s">
        <v>119</v>
      </c>
      <c r="H3547" t="s">
        <v>3868</v>
      </c>
      <c r="I3547" t="s">
        <v>8702</v>
      </c>
      <c r="J3547" t="s">
        <v>73</v>
      </c>
      <c r="K3547" t="s">
        <v>8703</v>
      </c>
      <c r="L3547" t="s">
        <v>5103</v>
      </c>
      <c r="M3547" t="s">
        <v>5104</v>
      </c>
      <c r="N3547" t="s">
        <v>213</v>
      </c>
      <c r="O3547" t="s">
        <v>85</v>
      </c>
      <c r="P3547">
        <v>4441.9034000000001</v>
      </c>
      <c r="Q3547" t="s">
        <v>8704</v>
      </c>
      <c r="R3547" t="s">
        <v>75</v>
      </c>
      <c r="W3547" t="s">
        <v>10729</v>
      </c>
      <c r="X3547" t="s">
        <v>10737</v>
      </c>
    </row>
    <row r="3548" spans="1:24">
      <c r="A3548" t="s">
        <v>3</v>
      </c>
      <c r="B3548" t="s">
        <v>114</v>
      </c>
      <c r="C3548" t="s">
        <v>116</v>
      </c>
      <c r="D3548" t="s">
        <v>117</v>
      </c>
      <c r="E3548" t="s">
        <v>4382</v>
      </c>
      <c r="F3548" s="54">
        <v>41635</v>
      </c>
      <c r="G3548" t="s">
        <v>119</v>
      </c>
      <c r="H3548" t="s">
        <v>3868</v>
      </c>
      <c r="I3548" t="s">
        <v>8705</v>
      </c>
      <c r="J3548" t="s">
        <v>73</v>
      </c>
      <c r="K3548" t="s">
        <v>8706</v>
      </c>
      <c r="L3548" t="s">
        <v>5103</v>
      </c>
      <c r="M3548" t="s">
        <v>5104</v>
      </c>
      <c r="N3548" t="s">
        <v>213</v>
      </c>
      <c r="O3548" t="s">
        <v>85</v>
      </c>
      <c r="P3548">
        <v>18960.027300000002</v>
      </c>
      <c r="Q3548" t="s">
        <v>8704</v>
      </c>
      <c r="R3548" t="s">
        <v>75</v>
      </c>
      <c r="W3548" t="s">
        <v>10729</v>
      </c>
      <c r="X3548" t="s">
        <v>10737</v>
      </c>
    </row>
    <row r="3549" spans="1:24">
      <c r="A3549" t="s">
        <v>3</v>
      </c>
      <c r="B3549" t="s">
        <v>114</v>
      </c>
      <c r="C3549" t="s">
        <v>116</v>
      </c>
      <c r="D3549" t="s">
        <v>117</v>
      </c>
      <c r="E3549" t="s">
        <v>4382</v>
      </c>
      <c r="F3549" s="54">
        <v>41635</v>
      </c>
      <c r="G3549" t="s">
        <v>119</v>
      </c>
      <c r="I3549" t="s">
        <v>8707</v>
      </c>
      <c r="J3549" t="s">
        <v>73</v>
      </c>
      <c r="K3549" t="s">
        <v>8708</v>
      </c>
      <c r="L3549" t="s">
        <v>277</v>
      </c>
      <c r="M3549" t="s">
        <v>278</v>
      </c>
      <c r="N3549" t="s">
        <v>85</v>
      </c>
      <c r="O3549" t="s">
        <v>85</v>
      </c>
      <c r="P3549">
        <v>13504.4445</v>
      </c>
      <c r="Q3549" t="s">
        <v>8709</v>
      </c>
      <c r="R3549" t="s">
        <v>75</v>
      </c>
      <c r="W3549" t="s">
        <v>10729</v>
      </c>
      <c r="X3549" t="s">
        <v>85</v>
      </c>
    </row>
    <row r="3550" spans="1:24">
      <c r="A3550" t="s">
        <v>3</v>
      </c>
      <c r="B3550" t="s">
        <v>114</v>
      </c>
      <c r="C3550" t="s">
        <v>116</v>
      </c>
      <c r="D3550" t="s">
        <v>117</v>
      </c>
      <c r="E3550" t="s">
        <v>4382</v>
      </c>
      <c r="F3550" s="54">
        <v>41635</v>
      </c>
      <c r="G3550" t="s">
        <v>119</v>
      </c>
      <c r="H3550" t="s">
        <v>3868</v>
      </c>
      <c r="I3550" t="s">
        <v>8710</v>
      </c>
      <c r="J3550" t="s">
        <v>73</v>
      </c>
      <c r="K3550" t="s">
        <v>8711</v>
      </c>
      <c r="L3550" t="s">
        <v>5103</v>
      </c>
      <c r="M3550" t="s">
        <v>5104</v>
      </c>
      <c r="N3550" t="s">
        <v>213</v>
      </c>
      <c r="O3550" t="s">
        <v>85</v>
      </c>
      <c r="P3550">
        <v>1346.4480000000001</v>
      </c>
      <c r="Q3550" t="s">
        <v>8704</v>
      </c>
      <c r="R3550" t="s">
        <v>75</v>
      </c>
      <c r="W3550" t="s">
        <v>10729</v>
      </c>
      <c r="X3550" t="s">
        <v>10737</v>
      </c>
    </row>
    <row r="3551" spans="1:24">
      <c r="A3551" t="s">
        <v>3</v>
      </c>
      <c r="B3551" t="s">
        <v>114</v>
      </c>
      <c r="C3551" t="s">
        <v>116</v>
      </c>
      <c r="D3551" t="s">
        <v>117</v>
      </c>
      <c r="E3551" t="s">
        <v>4382</v>
      </c>
      <c r="F3551" s="54">
        <v>41635</v>
      </c>
      <c r="G3551" t="s">
        <v>119</v>
      </c>
      <c r="H3551" t="s">
        <v>3868</v>
      </c>
      <c r="I3551" t="s">
        <v>8712</v>
      </c>
      <c r="J3551" t="s">
        <v>73</v>
      </c>
      <c r="K3551" t="s">
        <v>8713</v>
      </c>
      <c r="L3551" t="s">
        <v>5103</v>
      </c>
      <c r="M3551" t="s">
        <v>5104</v>
      </c>
      <c r="N3551" t="s">
        <v>213</v>
      </c>
      <c r="O3551" t="s">
        <v>85</v>
      </c>
      <c r="P3551">
        <v>10416.530000000001</v>
      </c>
      <c r="Q3551" t="s">
        <v>8704</v>
      </c>
      <c r="R3551" t="s">
        <v>75</v>
      </c>
      <c r="W3551" t="s">
        <v>10729</v>
      </c>
      <c r="X3551" t="s">
        <v>10737</v>
      </c>
    </row>
    <row r="3552" spans="1:24">
      <c r="A3552" t="s">
        <v>3</v>
      </c>
      <c r="B3552" t="s">
        <v>114</v>
      </c>
      <c r="C3552" t="s">
        <v>116</v>
      </c>
      <c r="D3552" t="s">
        <v>117</v>
      </c>
      <c r="E3552" t="s">
        <v>4382</v>
      </c>
      <c r="F3552" s="54">
        <v>41635</v>
      </c>
      <c r="G3552" t="s">
        <v>119</v>
      </c>
      <c r="I3552" t="s">
        <v>8714</v>
      </c>
      <c r="J3552" t="s">
        <v>73</v>
      </c>
      <c r="K3552" t="s">
        <v>8715</v>
      </c>
      <c r="L3552" t="s">
        <v>2959</v>
      </c>
      <c r="M3552" t="s">
        <v>2960</v>
      </c>
      <c r="N3552" t="s">
        <v>85</v>
      </c>
      <c r="O3552" t="s">
        <v>85</v>
      </c>
      <c r="P3552">
        <v>311.7122</v>
      </c>
      <c r="Q3552" t="s">
        <v>8716</v>
      </c>
      <c r="R3552" t="s">
        <v>75</v>
      </c>
      <c r="W3552" t="s">
        <v>10729</v>
      </c>
      <c r="X3552" t="s">
        <v>85</v>
      </c>
    </row>
    <row r="3553" spans="1:24">
      <c r="A3553" t="s">
        <v>3</v>
      </c>
      <c r="B3553" t="s">
        <v>8</v>
      </c>
      <c r="C3553" t="s">
        <v>124</v>
      </c>
      <c r="D3553" t="s">
        <v>117</v>
      </c>
      <c r="E3553" t="s">
        <v>4382</v>
      </c>
      <c r="F3553" s="54">
        <v>41635</v>
      </c>
      <c r="G3553" t="s">
        <v>119</v>
      </c>
      <c r="H3553" t="s">
        <v>962</v>
      </c>
      <c r="I3553" t="s">
        <v>8717</v>
      </c>
      <c r="J3553" t="s">
        <v>73</v>
      </c>
      <c r="K3553" t="s">
        <v>8718</v>
      </c>
      <c r="L3553" t="s">
        <v>8719</v>
      </c>
      <c r="M3553" t="s">
        <v>8720</v>
      </c>
      <c r="N3553" t="s">
        <v>85</v>
      </c>
      <c r="O3553" t="s">
        <v>85</v>
      </c>
      <c r="P3553">
        <v>196190.8646</v>
      </c>
      <c r="Q3553" t="s">
        <v>8721</v>
      </c>
      <c r="R3553" t="s">
        <v>75</v>
      </c>
      <c r="W3553" t="s">
        <v>10730</v>
      </c>
      <c r="X3553" t="s">
        <v>85</v>
      </c>
    </row>
    <row r="3554" spans="1:24">
      <c r="A3554" t="s">
        <v>3</v>
      </c>
      <c r="B3554" t="s">
        <v>8</v>
      </c>
      <c r="C3554" t="s">
        <v>78</v>
      </c>
      <c r="D3554" t="s">
        <v>117</v>
      </c>
      <c r="E3554" t="s">
        <v>4382</v>
      </c>
      <c r="F3554" s="54">
        <v>41635</v>
      </c>
      <c r="G3554" t="s">
        <v>290</v>
      </c>
      <c r="I3554" t="s">
        <v>8722</v>
      </c>
      <c r="J3554" t="s">
        <v>73</v>
      </c>
      <c r="K3554" t="s">
        <v>8723</v>
      </c>
      <c r="L3554" t="s">
        <v>110</v>
      </c>
      <c r="M3554" t="s">
        <v>111</v>
      </c>
      <c r="N3554" t="s">
        <v>85</v>
      </c>
      <c r="O3554" t="s">
        <v>85</v>
      </c>
      <c r="P3554">
        <v>5247.9678000000004</v>
      </c>
      <c r="Q3554" t="s">
        <v>8724</v>
      </c>
      <c r="R3554" t="s">
        <v>75</v>
      </c>
      <c r="W3554" t="s">
        <v>10729</v>
      </c>
      <c r="X3554" t="s">
        <v>85</v>
      </c>
    </row>
    <row r="3555" spans="1:24">
      <c r="A3555" t="s">
        <v>9</v>
      </c>
      <c r="B3555" t="s">
        <v>14</v>
      </c>
      <c r="C3555" t="s">
        <v>14</v>
      </c>
      <c r="D3555" t="s">
        <v>117</v>
      </c>
      <c r="E3555" t="s">
        <v>4382</v>
      </c>
      <c r="F3555" s="54">
        <v>41635</v>
      </c>
      <c r="G3555" t="s">
        <v>119</v>
      </c>
      <c r="I3555" t="s">
        <v>8725</v>
      </c>
      <c r="J3555" t="s">
        <v>132</v>
      </c>
      <c r="K3555" t="s">
        <v>8726</v>
      </c>
      <c r="L3555" t="s">
        <v>2974</v>
      </c>
      <c r="M3555" t="s">
        <v>2975</v>
      </c>
      <c r="N3555" t="s">
        <v>85</v>
      </c>
      <c r="O3555" t="s">
        <v>85</v>
      </c>
      <c r="P3555">
        <v>347100</v>
      </c>
      <c r="Q3555" t="s">
        <v>8727</v>
      </c>
      <c r="R3555" t="s">
        <v>75</v>
      </c>
      <c r="W3555" t="s">
        <v>10731</v>
      </c>
      <c r="X3555" t="s">
        <v>85</v>
      </c>
    </row>
    <row r="3556" spans="1:24">
      <c r="A3556" t="s">
        <v>9</v>
      </c>
      <c r="B3556" t="s">
        <v>14</v>
      </c>
      <c r="C3556" t="s">
        <v>14</v>
      </c>
      <c r="D3556" t="s">
        <v>117</v>
      </c>
      <c r="E3556" t="s">
        <v>4382</v>
      </c>
      <c r="F3556" s="54">
        <v>41635</v>
      </c>
      <c r="G3556" t="s">
        <v>72</v>
      </c>
      <c r="I3556" t="s">
        <v>8728</v>
      </c>
      <c r="J3556" t="s">
        <v>132</v>
      </c>
      <c r="K3556" t="s">
        <v>8729</v>
      </c>
      <c r="L3556" t="s">
        <v>5934</v>
      </c>
      <c r="M3556" t="s">
        <v>5935</v>
      </c>
      <c r="N3556" t="s">
        <v>85</v>
      </c>
      <c r="O3556" t="s">
        <v>85</v>
      </c>
      <c r="P3556">
        <v>31067.4</v>
      </c>
      <c r="Q3556" t="s">
        <v>8730</v>
      </c>
      <c r="R3556" t="s">
        <v>75</v>
      </c>
      <c r="S3556" t="s">
        <v>170</v>
      </c>
      <c r="T3556" t="s">
        <v>171</v>
      </c>
      <c r="U3556" t="s">
        <v>157</v>
      </c>
      <c r="V3556" t="s">
        <v>157</v>
      </c>
      <c r="W3556" t="s">
        <v>10729</v>
      </c>
      <c r="X3556" t="s">
        <v>85</v>
      </c>
    </row>
    <row r="3557" spans="1:24">
      <c r="A3557" t="s">
        <v>9</v>
      </c>
      <c r="B3557" t="s">
        <v>14</v>
      </c>
      <c r="C3557" t="s">
        <v>14</v>
      </c>
      <c r="D3557" t="s">
        <v>117</v>
      </c>
      <c r="E3557" t="s">
        <v>4382</v>
      </c>
      <c r="F3557" s="54">
        <v>41635</v>
      </c>
      <c r="G3557" t="s">
        <v>72</v>
      </c>
      <c r="I3557" t="s">
        <v>8731</v>
      </c>
      <c r="J3557" t="s">
        <v>132</v>
      </c>
      <c r="K3557" t="s">
        <v>8732</v>
      </c>
      <c r="L3557" t="s">
        <v>3260</v>
      </c>
      <c r="M3557" t="s">
        <v>3261</v>
      </c>
      <c r="N3557" t="s">
        <v>85</v>
      </c>
      <c r="O3557" t="s">
        <v>85</v>
      </c>
      <c r="P3557">
        <v>11061.36</v>
      </c>
      <c r="Q3557" t="s">
        <v>8733</v>
      </c>
      <c r="R3557" t="s">
        <v>75</v>
      </c>
      <c r="S3557" t="s">
        <v>155</v>
      </c>
      <c r="T3557" t="s">
        <v>379</v>
      </c>
      <c r="U3557" t="s">
        <v>321</v>
      </c>
      <c r="V3557" t="s">
        <v>321</v>
      </c>
      <c r="W3557" t="s">
        <v>10729</v>
      </c>
      <c r="X3557" t="s">
        <v>85</v>
      </c>
    </row>
    <row r="3558" spans="1:24">
      <c r="A3558" t="s">
        <v>9</v>
      </c>
      <c r="B3558" t="s">
        <v>14</v>
      </c>
      <c r="C3558" t="s">
        <v>14</v>
      </c>
      <c r="D3558" t="s">
        <v>117</v>
      </c>
      <c r="E3558" t="s">
        <v>4382</v>
      </c>
      <c r="F3558" s="54">
        <v>41635</v>
      </c>
      <c r="G3558" t="s">
        <v>72</v>
      </c>
      <c r="I3558" t="s">
        <v>8734</v>
      </c>
      <c r="J3558" t="s">
        <v>132</v>
      </c>
      <c r="K3558" t="s">
        <v>8735</v>
      </c>
      <c r="L3558" t="s">
        <v>5934</v>
      </c>
      <c r="M3558" t="s">
        <v>5935</v>
      </c>
      <c r="N3558" t="s">
        <v>85</v>
      </c>
      <c r="O3558" t="s">
        <v>85</v>
      </c>
      <c r="P3558">
        <v>28426.32</v>
      </c>
      <c r="Q3558" t="s">
        <v>8736</v>
      </c>
      <c r="R3558" t="s">
        <v>75</v>
      </c>
      <c r="S3558" t="s">
        <v>170</v>
      </c>
      <c r="T3558" t="s">
        <v>171</v>
      </c>
      <c r="U3558" t="s">
        <v>157</v>
      </c>
      <c r="V3558" t="s">
        <v>157</v>
      </c>
      <c r="W3558" t="s">
        <v>10729</v>
      </c>
      <c r="X3558" t="s">
        <v>85</v>
      </c>
    </row>
    <row r="3559" spans="1:24">
      <c r="A3559" t="s">
        <v>9</v>
      </c>
      <c r="B3559" t="s">
        <v>14</v>
      </c>
      <c r="C3559" t="s">
        <v>14</v>
      </c>
      <c r="D3559" t="s">
        <v>117</v>
      </c>
      <c r="E3559" t="s">
        <v>4382</v>
      </c>
      <c r="F3559" s="54">
        <v>41635</v>
      </c>
      <c r="G3559" t="s">
        <v>72</v>
      </c>
      <c r="H3559" t="s">
        <v>208</v>
      </c>
      <c r="I3559" t="s">
        <v>8737</v>
      </c>
      <c r="J3559" t="s">
        <v>132</v>
      </c>
      <c r="K3559" t="s">
        <v>8738</v>
      </c>
      <c r="L3559" t="s">
        <v>8739</v>
      </c>
      <c r="M3559" t="s">
        <v>8740</v>
      </c>
      <c r="N3559" t="s">
        <v>199</v>
      </c>
      <c r="O3559" t="s">
        <v>85</v>
      </c>
      <c r="P3559">
        <v>214169.49</v>
      </c>
      <c r="Q3559" t="s">
        <v>8741</v>
      </c>
      <c r="R3559" t="s">
        <v>75</v>
      </c>
      <c r="S3559" t="s">
        <v>215</v>
      </c>
      <c r="T3559" t="s">
        <v>661</v>
      </c>
      <c r="U3559" t="s">
        <v>321</v>
      </c>
      <c r="V3559" t="s">
        <v>321</v>
      </c>
      <c r="W3559" t="s">
        <v>10730</v>
      </c>
      <c r="X3559" t="s">
        <v>85</v>
      </c>
    </row>
    <row r="3560" spans="1:24">
      <c r="A3560" t="s">
        <v>3</v>
      </c>
      <c r="B3560" t="s">
        <v>13</v>
      </c>
      <c r="C3560" t="s">
        <v>217</v>
      </c>
      <c r="D3560" t="s">
        <v>117</v>
      </c>
      <c r="E3560" t="s">
        <v>4382</v>
      </c>
      <c r="F3560" s="54">
        <v>41635</v>
      </c>
      <c r="G3560" t="s">
        <v>119</v>
      </c>
      <c r="I3560" t="s">
        <v>8742</v>
      </c>
      <c r="J3560" t="s">
        <v>73</v>
      </c>
      <c r="K3560" t="s">
        <v>8743</v>
      </c>
      <c r="L3560" t="s">
        <v>238</v>
      </c>
      <c r="M3560" t="s">
        <v>76</v>
      </c>
      <c r="N3560" t="s">
        <v>85</v>
      </c>
      <c r="O3560" t="s">
        <v>85</v>
      </c>
      <c r="P3560">
        <v>4665.8963999999996</v>
      </c>
      <c r="Q3560" t="s">
        <v>8744</v>
      </c>
      <c r="R3560" t="s">
        <v>75</v>
      </c>
      <c r="W3560" t="s">
        <v>10729</v>
      </c>
      <c r="X3560" t="s">
        <v>10737</v>
      </c>
    </row>
    <row r="3561" spans="1:24">
      <c r="A3561" t="s">
        <v>3</v>
      </c>
      <c r="B3561" t="s">
        <v>115</v>
      </c>
      <c r="C3561" t="s">
        <v>1150</v>
      </c>
      <c r="D3561" t="s">
        <v>117</v>
      </c>
      <c r="E3561" t="s">
        <v>4382</v>
      </c>
      <c r="F3561" s="54">
        <v>41635</v>
      </c>
      <c r="G3561" t="s">
        <v>72</v>
      </c>
      <c r="I3561" t="s">
        <v>8745</v>
      </c>
      <c r="J3561" t="s">
        <v>73</v>
      </c>
      <c r="K3561" t="s">
        <v>8746</v>
      </c>
      <c r="L3561" t="s">
        <v>8747</v>
      </c>
      <c r="M3561" t="s">
        <v>8748</v>
      </c>
      <c r="N3561" t="s">
        <v>85</v>
      </c>
      <c r="O3561" t="s">
        <v>85</v>
      </c>
      <c r="P3561">
        <v>80384.210000000006</v>
      </c>
      <c r="Q3561" t="s">
        <v>8749</v>
      </c>
      <c r="R3561" t="s">
        <v>75</v>
      </c>
      <c r="W3561" t="s">
        <v>10729</v>
      </c>
      <c r="X3561" t="s">
        <v>85</v>
      </c>
    </row>
    <row r="3562" spans="1:24">
      <c r="A3562" t="s">
        <v>3</v>
      </c>
      <c r="B3562" t="s">
        <v>13</v>
      </c>
      <c r="C3562" t="s">
        <v>217</v>
      </c>
      <c r="D3562" t="s">
        <v>117</v>
      </c>
      <c r="E3562" t="s">
        <v>4382</v>
      </c>
      <c r="F3562" s="54">
        <v>41635</v>
      </c>
      <c r="G3562" t="s">
        <v>119</v>
      </c>
      <c r="I3562" t="s">
        <v>8750</v>
      </c>
      <c r="J3562" t="s">
        <v>73</v>
      </c>
      <c r="K3562" t="s">
        <v>8751</v>
      </c>
      <c r="L3562" t="s">
        <v>8752</v>
      </c>
      <c r="M3562" t="s">
        <v>8753</v>
      </c>
      <c r="N3562" t="s">
        <v>85</v>
      </c>
      <c r="O3562" t="s">
        <v>85</v>
      </c>
      <c r="P3562">
        <v>17102.228999999999</v>
      </c>
      <c r="Q3562" t="s">
        <v>8754</v>
      </c>
      <c r="R3562" t="s">
        <v>75</v>
      </c>
      <c r="W3562" t="s">
        <v>10729</v>
      </c>
      <c r="X3562" t="s">
        <v>85</v>
      </c>
    </row>
    <row r="3563" spans="1:24">
      <c r="A3563" t="s">
        <v>9</v>
      </c>
      <c r="B3563" t="s">
        <v>14</v>
      </c>
      <c r="C3563" t="s">
        <v>14</v>
      </c>
      <c r="D3563" t="s">
        <v>117</v>
      </c>
      <c r="E3563" t="s">
        <v>4382</v>
      </c>
      <c r="F3563" s="54">
        <v>41635</v>
      </c>
      <c r="G3563" t="s">
        <v>119</v>
      </c>
      <c r="I3563" t="s">
        <v>8755</v>
      </c>
      <c r="J3563" t="s">
        <v>132</v>
      </c>
      <c r="K3563" t="s">
        <v>8756</v>
      </c>
      <c r="L3563" t="s">
        <v>8757</v>
      </c>
      <c r="M3563" t="s">
        <v>8758</v>
      </c>
      <c r="N3563" t="s">
        <v>85</v>
      </c>
      <c r="O3563" t="s">
        <v>85</v>
      </c>
      <c r="P3563">
        <v>246615</v>
      </c>
      <c r="Q3563" t="s">
        <v>8759</v>
      </c>
      <c r="R3563" t="s">
        <v>75</v>
      </c>
      <c r="S3563" t="s">
        <v>155</v>
      </c>
      <c r="T3563" t="s">
        <v>156</v>
      </c>
      <c r="U3563" t="s">
        <v>321</v>
      </c>
      <c r="V3563" t="s">
        <v>321</v>
      </c>
      <c r="W3563" t="s">
        <v>10730</v>
      </c>
      <c r="X3563" t="s">
        <v>85</v>
      </c>
    </row>
    <row r="3564" spans="1:24">
      <c r="A3564" t="s">
        <v>9</v>
      </c>
      <c r="B3564" t="s">
        <v>14</v>
      </c>
      <c r="C3564" t="s">
        <v>14</v>
      </c>
      <c r="D3564" t="s">
        <v>117</v>
      </c>
      <c r="E3564" t="s">
        <v>4382</v>
      </c>
      <c r="F3564" s="54">
        <v>41635</v>
      </c>
      <c r="G3564" t="s">
        <v>119</v>
      </c>
      <c r="I3564" t="s">
        <v>8760</v>
      </c>
      <c r="J3564" t="s">
        <v>132</v>
      </c>
      <c r="K3564" t="s">
        <v>8761</v>
      </c>
      <c r="L3564" t="s">
        <v>8762</v>
      </c>
      <c r="M3564" t="s">
        <v>8763</v>
      </c>
      <c r="N3564" t="s">
        <v>85</v>
      </c>
      <c r="O3564" t="s">
        <v>85</v>
      </c>
      <c r="P3564">
        <v>4338.8284000000003</v>
      </c>
      <c r="Q3564" t="s">
        <v>8764</v>
      </c>
      <c r="R3564" t="s">
        <v>75</v>
      </c>
      <c r="S3564" t="s">
        <v>155</v>
      </c>
      <c r="T3564" t="s">
        <v>156</v>
      </c>
      <c r="U3564" t="s">
        <v>321</v>
      </c>
      <c r="V3564" t="s">
        <v>321</v>
      </c>
      <c r="W3564" t="s">
        <v>10729</v>
      </c>
      <c r="X3564" t="s">
        <v>85</v>
      </c>
    </row>
    <row r="3565" spans="1:24">
      <c r="A3565" t="s">
        <v>9</v>
      </c>
      <c r="B3565" t="s">
        <v>14</v>
      </c>
      <c r="C3565" t="s">
        <v>14</v>
      </c>
      <c r="D3565" t="s">
        <v>117</v>
      </c>
      <c r="E3565" t="s">
        <v>4382</v>
      </c>
      <c r="F3565" s="54">
        <v>41635</v>
      </c>
      <c r="G3565" t="s">
        <v>119</v>
      </c>
      <c r="I3565" t="s">
        <v>8765</v>
      </c>
      <c r="J3565" t="s">
        <v>132</v>
      </c>
      <c r="K3565" t="s">
        <v>8766</v>
      </c>
      <c r="L3565" t="s">
        <v>8767</v>
      </c>
      <c r="M3565" t="s">
        <v>8768</v>
      </c>
      <c r="N3565" t="s">
        <v>85</v>
      </c>
      <c r="O3565" t="s">
        <v>85</v>
      </c>
      <c r="P3565">
        <v>29640</v>
      </c>
      <c r="Q3565" t="s">
        <v>8769</v>
      </c>
      <c r="R3565" t="s">
        <v>75</v>
      </c>
      <c r="S3565" t="s">
        <v>170</v>
      </c>
      <c r="T3565" t="s">
        <v>171</v>
      </c>
      <c r="U3565" t="s">
        <v>202</v>
      </c>
      <c r="V3565" t="s">
        <v>202</v>
      </c>
      <c r="W3565" t="s">
        <v>10729</v>
      </c>
      <c r="X3565" t="s">
        <v>85</v>
      </c>
    </row>
    <row r="3566" spans="1:24">
      <c r="A3566" t="s">
        <v>9</v>
      </c>
      <c r="B3566" t="s">
        <v>14</v>
      </c>
      <c r="C3566" t="s">
        <v>14</v>
      </c>
      <c r="D3566" t="s">
        <v>117</v>
      </c>
      <c r="E3566" t="s">
        <v>4382</v>
      </c>
      <c r="F3566" s="54">
        <v>41635</v>
      </c>
      <c r="G3566" t="s">
        <v>72</v>
      </c>
      <c r="H3566" t="s">
        <v>208</v>
      </c>
      <c r="I3566" t="s">
        <v>8770</v>
      </c>
      <c r="J3566" t="s">
        <v>132</v>
      </c>
      <c r="K3566" t="s">
        <v>8771</v>
      </c>
      <c r="L3566" t="s">
        <v>211</v>
      </c>
      <c r="M3566" t="s">
        <v>212</v>
      </c>
      <c r="N3566" t="s">
        <v>85</v>
      </c>
      <c r="O3566" t="s">
        <v>85</v>
      </c>
      <c r="P3566">
        <v>87.1</v>
      </c>
      <c r="Q3566" t="s">
        <v>8772</v>
      </c>
      <c r="R3566" t="s">
        <v>75</v>
      </c>
      <c r="S3566" t="s">
        <v>215</v>
      </c>
      <c r="T3566" t="s">
        <v>216</v>
      </c>
      <c r="U3566" t="s">
        <v>179</v>
      </c>
      <c r="V3566" t="s">
        <v>179</v>
      </c>
      <c r="W3566" t="s">
        <v>10729</v>
      </c>
      <c r="X3566" t="s">
        <v>85</v>
      </c>
    </row>
    <row r="3567" spans="1:24">
      <c r="A3567" t="s">
        <v>3</v>
      </c>
      <c r="B3567" t="s">
        <v>115</v>
      </c>
      <c r="C3567" t="s">
        <v>734</v>
      </c>
      <c r="D3567" t="s">
        <v>117</v>
      </c>
      <c r="E3567" t="s">
        <v>4382</v>
      </c>
      <c r="F3567" s="54">
        <v>41635</v>
      </c>
      <c r="G3567" t="s">
        <v>125</v>
      </c>
      <c r="H3567" t="s">
        <v>735</v>
      </c>
      <c r="I3567" t="s">
        <v>8773</v>
      </c>
      <c r="J3567" t="s">
        <v>73</v>
      </c>
      <c r="K3567" t="s">
        <v>8774</v>
      </c>
      <c r="L3567" t="s">
        <v>8775</v>
      </c>
      <c r="M3567" t="s">
        <v>8776</v>
      </c>
      <c r="N3567" t="s">
        <v>199</v>
      </c>
      <c r="O3567" t="s">
        <v>85</v>
      </c>
      <c r="P3567">
        <v>2903.2627000000002</v>
      </c>
      <c r="Q3567" t="s">
        <v>8777</v>
      </c>
      <c r="R3567" t="s">
        <v>75</v>
      </c>
      <c r="W3567" t="s">
        <v>10729</v>
      </c>
      <c r="X3567" t="s">
        <v>10737</v>
      </c>
    </row>
    <row r="3568" spans="1:24">
      <c r="A3568" t="s">
        <v>3</v>
      </c>
      <c r="B3568" t="s">
        <v>8</v>
      </c>
      <c r="C3568" t="s">
        <v>392</v>
      </c>
      <c r="D3568" t="s">
        <v>117</v>
      </c>
      <c r="E3568" t="s">
        <v>4382</v>
      </c>
      <c r="F3568" s="54">
        <v>41635</v>
      </c>
      <c r="G3568" t="s">
        <v>72</v>
      </c>
      <c r="I3568" t="s">
        <v>8363</v>
      </c>
      <c r="J3568" t="s">
        <v>73</v>
      </c>
      <c r="K3568" t="s">
        <v>8364</v>
      </c>
      <c r="L3568" t="s">
        <v>238</v>
      </c>
      <c r="M3568" t="s">
        <v>76</v>
      </c>
      <c r="N3568" t="s">
        <v>85</v>
      </c>
      <c r="O3568" t="s">
        <v>85</v>
      </c>
      <c r="P3568">
        <v>-7431.18</v>
      </c>
      <c r="Q3568" t="s">
        <v>8365</v>
      </c>
      <c r="R3568" t="s">
        <v>75</v>
      </c>
      <c r="W3568" t="s">
        <v>10729</v>
      </c>
      <c r="X3568" t="s">
        <v>10737</v>
      </c>
    </row>
    <row r="3569" spans="1:24">
      <c r="A3569" t="s">
        <v>3</v>
      </c>
      <c r="B3569" t="s">
        <v>8</v>
      </c>
      <c r="C3569" t="s">
        <v>78</v>
      </c>
      <c r="D3569" t="s">
        <v>117</v>
      </c>
      <c r="E3569" t="s">
        <v>4382</v>
      </c>
      <c r="F3569" s="54">
        <v>41635</v>
      </c>
      <c r="G3569" t="s">
        <v>290</v>
      </c>
      <c r="I3569" t="s">
        <v>8778</v>
      </c>
      <c r="J3569" t="s">
        <v>73</v>
      </c>
      <c r="K3569" t="s">
        <v>8779</v>
      </c>
      <c r="L3569" t="s">
        <v>110</v>
      </c>
      <c r="M3569" t="s">
        <v>111</v>
      </c>
      <c r="N3569" t="s">
        <v>85</v>
      </c>
      <c r="O3569" t="s">
        <v>85</v>
      </c>
      <c r="P3569">
        <v>28848</v>
      </c>
      <c r="Q3569" t="s">
        <v>8780</v>
      </c>
      <c r="R3569" t="s">
        <v>75</v>
      </c>
      <c r="W3569" t="s">
        <v>10729</v>
      </c>
      <c r="X3569" t="s">
        <v>85</v>
      </c>
    </row>
    <row r="3570" spans="1:24">
      <c r="A3570" t="s">
        <v>3</v>
      </c>
      <c r="B3570" t="s">
        <v>8</v>
      </c>
      <c r="C3570" t="s">
        <v>392</v>
      </c>
      <c r="D3570" t="s">
        <v>117</v>
      </c>
      <c r="E3570" t="s">
        <v>4382</v>
      </c>
      <c r="F3570" s="54">
        <v>41635</v>
      </c>
      <c r="G3570" t="s">
        <v>72</v>
      </c>
      <c r="I3570" t="s">
        <v>8781</v>
      </c>
      <c r="J3570" t="s">
        <v>73</v>
      </c>
      <c r="K3570" t="s">
        <v>8782</v>
      </c>
      <c r="L3570" t="s">
        <v>395</v>
      </c>
      <c r="M3570" t="s">
        <v>396</v>
      </c>
      <c r="N3570" t="s">
        <v>85</v>
      </c>
      <c r="O3570" t="s">
        <v>85</v>
      </c>
      <c r="P3570">
        <v>48863.44</v>
      </c>
      <c r="Q3570" t="s">
        <v>8783</v>
      </c>
      <c r="R3570" t="s">
        <v>75</v>
      </c>
      <c r="W3570" t="s">
        <v>10729</v>
      </c>
      <c r="X3570" t="s">
        <v>85</v>
      </c>
    </row>
    <row r="3571" spans="1:24">
      <c r="A3571" t="s">
        <v>3</v>
      </c>
      <c r="B3571" t="s">
        <v>8</v>
      </c>
      <c r="C3571" t="s">
        <v>392</v>
      </c>
      <c r="D3571" t="s">
        <v>117</v>
      </c>
      <c r="E3571" t="s">
        <v>4382</v>
      </c>
      <c r="F3571" s="54">
        <v>41635</v>
      </c>
      <c r="G3571" t="s">
        <v>72</v>
      </c>
      <c r="I3571" t="s">
        <v>8363</v>
      </c>
      <c r="J3571" t="s">
        <v>73</v>
      </c>
      <c r="K3571" t="s">
        <v>8364</v>
      </c>
      <c r="L3571" t="s">
        <v>238</v>
      </c>
      <c r="M3571" t="s">
        <v>76</v>
      </c>
      <c r="N3571" t="s">
        <v>85</v>
      </c>
      <c r="O3571" t="s">
        <v>85</v>
      </c>
      <c r="P3571">
        <v>7431.18</v>
      </c>
      <c r="Q3571" t="s">
        <v>8784</v>
      </c>
      <c r="R3571" t="s">
        <v>75</v>
      </c>
      <c r="W3571" t="s">
        <v>10729</v>
      </c>
      <c r="X3571" t="s">
        <v>10737</v>
      </c>
    </row>
    <row r="3572" spans="1:24">
      <c r="A3572" t="s">
        <v>3</v>
      </c>
      <c r="B3572" t="s">
        <v>115</v>
      </c>
      <c r="C3572" t="s">
        <v>734</v>
      </c>
      <c r="D3572" t="s">
        <v>117</v>
      </c>
      <c r="E3572" t="s">
        <v>4382</v>
      </c>
      <c r="F3572" s="54">
        <v>41635</v>
      </c>
      <c r="G3572" t="s">
        <v>125</v>
      </c>
      <c r="I3572" t="s">
        <v>8785</v>
      </c>
      <c r="J3572" t="s">
        <v>73</v>
      </c>
      <c r="K3572" t="s">
        <v>8786</v>
      </c>
      <c r="L3572" t="s">
        <v>75</v>
      </c>
      <c r="M3572" t="s">
        <v>122</v>
      </c>
      <c r="N3572" t="s">
        <v>85</v>
      </c>
      <c r="O3572" t="s">
        <v>1004</v>
      </c>
      <c r="P3572">
        <v>22231.213100000001</v>
      </c>
      <c r="Q3572" t="s">
        <v>8787</v>
      </c>
      <c r="R3572" t="s">
        <v>75</v>
      </c>
      <c r="W3572" t="s">
        <v>10729</v>
      </c>
      <c r="X3572" t="s">
        <v>10739</v>
      </c>
    </row>
    <row r="3573" spans="1:24">
      <c r="A3573" t="s">
        <v>9</v>
      </c>
      <c r="B3573" t="s">
        <v>14</v>
      </c>
      <c r="C3573" t="s">
        <v>14</v>
      </c>
      <c r="D3573" t="s">
        <v>117</v>
      </c>
      <c r="E3573" t="s">
        <v>4382</v>
      </c>
      <c r="F3573" s="54">
        <v>41635</v>
      </c>
      <c r="G3573" t="s">
        <v>119</v>
      </c>
      <c r="I3573" t="s">
        <v>8788</v>
      </c>
      <c r="J3573" t="s">
        <v>132</v>
      </c>
      <c r="K3573" t="s">
        <v>8789</v>
      </c>
      <c r="L3573" t="s">
        <v>75</v>
      </c>
      <c r="M3573" t="s">
        <v>122</v>
      </c>
      <c r="N3573" t="s">
        <v>85</v>
      </c>
      <c r="O3573" t="s">
        <v>85</v>
      </c>
      <c r="P3573">
        <v>9931.2000000000007</v>
      </c>
      <c r="Q3573" t="s">
        <v>8790</v>
      </c>
      <c r="R3573" t="s">
        <v>75</v>
      </c>
      <c r="W3573" t="s">
        <v>10729</v>
      </c>
      <c r="X3573" t="s">
        <v>10737</v>
      </c>
    </row>
    <row r="3574" spans="1:24">
      <c r="A3574" t="s">
        <v>3</v>
      </c>
      <c r="B3574" t="s">
        <v>113</v>
      </c>
      <c r="C3574" t="s">
        <v>6854</v>
      </c>
      <c r="D3574" t="s">
        <v>117</v>
      </c>
      <c r="E3574" t="s">
        <v>4382</v>
      </c>
      <c r="F3574" s="54">
        <v>41635</v>
      </c>
      <c r="G3574" t="s">
        <v>72</v>
      </c>
      <c r="I3574" t="s">
        <v>8791</v>
      </c>
      <c r="J3574" t="s">
        <v>73</v>
      </c>
      <c r="K3574" t="s">
        <v>8792</v>
      </c>
      <c r="L3574" t="s">
        <v>6857</v>
      </c>
      <c r="M3574" t="s">
        <v>6858</v>
      </c>
      <c r="N3574" t="s">
        <v>85</v>
      </c>
      <c r="O3574" t="s">
        <v>85</v>
      </c>
      <c r="P3574">
        <v>8557.5856999999996</v>
      </c>
      <c r="Q3574" t="s">
        <v>8793</v>
      </c>
      <c r="R3574" t="s">
        <v>75</v>
      </c>
      <c r="W3574" t="s">
        <v>10729</v>
      </c>
      <c r="X3574" t="s">
        <v>85</v>
      </c>
    </row>
    <row r="3575" spans="1:24">
      <c r="A3575" t="s">
        <v>3</v>
      </c>
      <c r="B3575" t="s">
        <v>115</v>
      </c>
      <c r="C3575" t="s">
        <v>734</v>
      </c>
      <c r="D3575" t="s">
        <v>117</v>
      </c>
      <c r="E3575" t="s">
        <v>4382</v>
      </c>
      <c r="F3575" s="54">
        <v>41635</v>
      </c>
      <c r="G3575" t="s">
        <v>72</v>
      </c>
      <c r="I3575" t="s">
        <v>8785</v>
      </c>
      <c r="J3575" t="s">
        <v>73</v>
      </c>
      <c r="K3575" t="s">
        <v>8786</v>
      </c>
      <c r="L3575" t="s">
        <v>75</v>
      </c>
      <c r="M3575" t="s">
        <v>122</v>
      </c>
      <c r="N3575" t="s">
        <v>85</v>
      </c>
      <c r="O3575" t="s">
        <v>1004</v>
      </c>
      <c r="P3575">
        <v>2574.0077000000001</v>
      </c>
      <c r="Q3575" t="s">
        <v>8787</v>
      </c>
      <c r="R3575" t="s">
        <v>75</v>
      </c>
      <c r="W3575" t="s">
        <v>10729</v>
      </c>
      <c r="X3575" t="s">
        <v>10739</v>
      </c>
    </row>
    <row r="3576" spans="1:24">
      <c r="A3576" t="s">
        <v>9</v>
      </c>
      <c r="B3576" t="s">
        <v>14</v>
      </c>
      <c r="C3576" t="s">
        <v>14</v>
      </c>
      <c r="D3576" t="s">
        <v>117</v>
      </c>
      <c r="E3576" t="s">
        <v>4382</v>
      </c>
      <c r="F3576" s="54">
        <v>41635</v>
      </c>
      <c r="G3576" t="s">
        <v>119</v>
      </c>
      <c r="I3576" t="s">
        <v>8794</v>
      </c>
      <c r="J3576" t="s">
        <v>132</v>
      </c>
      <c r="K3576" t="s">
        <v>8795</v>
      </c>
      <c r="L3576" t="s">
        <v>8767</v>
      </c>
      <c r="M3576" t="s">
        <v>8768</v>
      </c>
      <c r="N3576" t="s">
        <v>85</v>
      </c>
      <c r="O3576" t="s">
        <v>85</v>
      </c>
      <c r="P3576">
        <v>44076.83</v>
      </c>
      <c r="Q3576" t="s">
        <v>8796</v>
      </c>
      <c r="R3576" t="s">
        <v>75</v>
      </c>
      <c r="S3576" t="s">
        <v>170</v>
      </c>
      <c r="T3576" t="s">
        <v>171</v>
      </c>
      <c r="U3576" t="s">
        <v>202</v>
      </c>
      <c r="V3576" t="s">
        <v>202</v>
      </c>
      <c r="W3576" t="s">
        <v>10729</v>
      </c>
      <c r="X3576" t="s">
        <v>85</v>
      </c>
    </row>
    <row r="3577" spans="1:24">
      <c r="A3577" t="s">
        <v>9</v>
      </c>
      <c r="B3577" t="s">
        <v>10</v>
      </c>
      <c r="C3577" t="s">
        <v>791</v>
      </c>
      <c r="D3577" t="s">
        <v>117</v>
      </c>
      <c r="E3577" t="s">
        <v>4382</v>
      </c>
      <c r="F3577" s="54">
        <v>41636</v>
      </c>
      <c r="G3577" t="s">
        <v>72</v>
      </c>
      <c r="I3577" t="s">
        <v>8797</v>
      </c>
      <c r="J3577" t="s">
        <v>132</v>
      </c>
      <c r="K3577" t="s">
        <v>8798</v>
      </c>
      <c r="L3577" t="s">
        <v>8799</v>
      </c>
      <c r="M3577" t="s">
        <v>8800</v>
      </c>
      <c r="N3577" t="s">
        <v>85</v>
      </c>
      <c r="O3577" t="s">
        <v>85</v>
      </c>
      <c r="P3577">
        <v>152071.71</v>
      </c>
      <c r="Q3577" t="s">
        <v>8801</v>
      </c>
      <c r="R3577" t="s">
        <v>75</v>
      </c>
      <c r="W3577" t="s">
        <v>10730</v>
      </c>
      <c r="X3577" t="s">
        <v>85</v>
      </c>
    </row>
    <row r="3578" spans="1:24">
      <c r="A3578" t="s">
        <v>9</v>
      </c>
      <c r="B3578" t="s">
        <v>10</v>
      </c>
      <c r="C3578" t="s">
        <v>791</v>
      </c>
      <c r="D3578" t="s">
        <v>117</v>
      </c>
      <c r="E3578" t="s">
        <v>4382</v>
      </c>
      <c r="F3578" s="54">
        <v>41636</v>
      </c>
      <c r="G3578" t="s">
        <v>125</v>
      </c>
      <c r="I3578" t="s">
        <v>8797</v>
      </c>
      <c r="J3578" t="s">
        <v>132</v>
      </c>
      <c r="K3578" t="s">
        <v>8798</v>
      </c>
      <c r="L3578" t="s">
        <v>8799</v>
      </c>
      <c r="M3578" t="s">
        <v>8800</v>
      </c>
      <c r="N3578" t="s">
        <v>85</v>
      </c>
      <c r="O3578" t="s">
        <v>85</v>
      </c>
      <c r="P3578">
        <v>1335.22</v>
      </c>
      <c r="Q3578" t="s">
        <v>8801</v>
      </c>
      <c r="R3578" t="s">
        <v>75</v>
      </c>
      <c r="W3578" t="s">
        <v>10730</v>
      </c>
      <c r="X3578" t="s">
        <v>85</v>
      </c>
    </row>
    <row r="3579" spans="1:24">
      <c r="A3579" t="s">
        <v>9</v>
      </c>
      <c r="B3579" t="s">
        <v>10</v>
      </c>
      <c r="C3579" t="s">
        <v>791</v>
      </c>
      <c r="D3579" t="s">
        <v>117</v>
      </c>
      <c r="E3579" t="s">
        <v>4382</v>
      </c>
      <c r="F3579" s="54">
        <v>41636</v>
      </c>
      <c r="G3579" t="s">
        <v>119</v>
      </c>
      <c r="I3579" t="s">
        <v>8797</v>
      </c>
      <c r="J3579" t="s">
        <v>132</v>
      </c>
      <c r="K3579" t="s">
        <v>8798</v>
      </c>
      <c r="L3579" t="s">
        <v>8799</v>
      </c>
      <c r="M3579" t="s">
        <v>8800</v>
      </c>
      <c r="N3579" t="s">
        <v>85</v>
      </c>
      <c r="O3579" t="s">
        <v>85</v>
      </c>
      <c r="P3579">
        <v>4365.8</v>
      </c>
      <c r="Q3579" t="s">
        <v>8801</v>
      </c>
      <c r="R3579" t="s">
        <v>75</v>
      </c>
      <c r="W3579" t="s">
        <v>10730</v>
      </c>
      <c r="X3579" t="s">
        <v>85</v>
      </c>
    </row>
    <row r="3580" spans="1:24">
      <c r="A3580" t="s">
        <v>9</v>
      </c>
      <c r="B3580" t="s">
        <v>10</v>
      </c>
      <c r="C3580" t="s">
        <v>791</v>
      </c>
      <c r="D3580" t="s">
        <v>117</v>
      </c>
      <c r="E3580" t="s">
        <v>4382</v>
      </c>
      <c r="F3580" s="54">
        <v>41636</v>
      </c>
      <c r="G3580" t="s">
        <v>5650</v>
      </c>
      <c r="I3580" t="s">
        <v>8797</v>
      </c>
      <c r="J3580" t="s">
        <v>132</v>
      </c>
      <c r="K3580" t="s">
        <v>8798</v>
      </c>
      <c r="L3580" t="s">
        <v>8799</v>
      </c>
      <c r="M3580" t="s">
        <v>8800</v>
      </c>
      <c r="N3580" t="s">
        <v>85</v>
      </c>
      <c r="O3580" t="s">
        <v>85</v>
      </c>
      <c r="P3580">
        <v>1025.29</v>
      </c>
      <c r="Q3580" t="s">
        <v>8801</v>
      </c>
      <c r="R3580" t="s">
        <v>75</v>
      </c>
      <c r="W3580" t="s">
        <v>10730</v>
      </c>
      <c r="X3580" t="s">
        <v>85</v>
      </c>
    </row>
    <row r="3581" spans="1:24">
      <c r="A3581" t="s">
        <v>9</v>
      </c>
      <c r="B3581" t="s">
        <v>10</v>
      </c>
      <c r="C3581" t="s">
        <v>791</v>
      </c>
      <c r="D3581" t="s">
        <v>117</v>
      </c>
      <c r="E3581" t="s">
        <v>4382</v>
      </c>
      <c r="F3581" s="54">
        <v>41636</v>
      </c>
      <c r="G3581" t="s">
        <v>290</v>
      </c>
      <c r="I3581" t="s">
        <v>8797</v>
      </c>
      <c r="J3581" t="s">
        <v>132</v>
      </c>
      <c r="K3581" t="s">
        <v>8798</v>
      </c>
      <c r="L3581" t="s">
        <v>8799</v>
      </c>
      <c r="M3581" t="s">
        <v>8800</v>
      </c>
      <c r="N3581" t="s">
        <v>85</v>
      </c>
      <c r="O3581" t="s">
        <v>85</v>
      </c>
      <c r="P3581">
        <v>14932.9</v>
      </c>
      <c r="Q3581" t="s">
        <v>8801</v>
      </c>
      <c r="R3581" t="s">
        <v>75</v>
      </c>
      <c r="W3581" t="s">
        <v>10730</v>
      </c>
      <c r="X3581" t="s">
        <v>85</v>
      </c>
    </row>
    <row r="3582" spans="1:24">
      <c r="A3582" t="s">
        <v>9</v>
      </c>
      <c r="B3582" t="s">
        <v>14</v>
      </c>
      <c r="C3582" t="s">
        <v>14</v>
      </c>
      <c r="D3582" t="s">
        <v>117</v>
      </c>
      <c r="E3582" t="s">
        <v>4382</v>
      </c>
      <c r="F3582" s="54">
        <v>41635</v>
      </c>
      <c r="G3582" t="s">
        <v>119</v>
      </c>
      <c r="I3582" t="s">
        <v>8802</v>
      </c>
      <c r="J3582" t="s">
        <v>132</v>
      </c>
      <c r="K3582" t="s">
        <v>8803</v>
      </c>
      <c r="L3582" t="s">
        <v>75</v>
      </c>
      <c r="M3582" t="s">
        <v>122</v>
      </c>
      <c r="N3582" t="s">
        <v>85</v>
      </c>
      <c r="O3582" t="s">
        <v>85</v>
      </c>
      <c r="P3582">
        <v>12800</v>
      </c>
      <c r="Q3582" t="s">
        <v>8804</v>
      </c>
      <c r="R3582" t="s">
        <v>75</v>
      </c>
      <c r="W3582" t="s">
        <v>10729</v>
      </c>
      <c r="X3582" t="s">
        <v>10737</v>
      </c>
    </row>
    <row r="3583" spans="1:24">
      <c r="A3583" t="s">
        <v>9</v>
      </c>
      <c r="B3583" t="s">
        <v>14</v>
      </c>
      <c r="C3583" t="s">
        <v>14</v>
      </c>
      <c r="D3583" t="s">
        <v>117</v>
      </c>
      <c r="E3583" t="s">
        <v>4382</v>
      </c>
      <c r="F3583" s="54">
        <v>41635</v>
      </c>
      <c r="G3583" t="s">
        <v>125</v>
      </c>
      <c r="H3583" t="s">
        <v>208</v>
      </c>
      <c r="I3583" t="s">
        <v>8770</v>
      </c>
      <c r="J3583" t="s">
        <v>132</v>
      </c>
      <c r="K3583" t="s">
        <v>8771</v>
      </c>
      <c r="L3583" t="s">
        <v>211</v>
      </c>
      <c r="M3583" t="s">
        <v>212</v>
      </c>
      <c r="N3583" t="s">
        <v>85</v>
      </c>
      <c r="O3583" t="s">
        <v>85</v>
      </c>
      <c r="P3583">
        <v>311.95</v>
      </c>
      <c r="Q3583" t="s">
        <v>8772</v>
      </c>
      <c r="R3583" t="s">
        <v>75</v>
      </c>
      <c r="S3583" t="s">
        <v>215</v>
      </c>
      <c r="T3583" t="s">
        <v>216</v>
      </c>
      <c r="U3583" t="s">
        <v>179</v>
      </c>
      <c r="V3583" t="s">
        <v>179</v>
      </c>
      <c r="W3583" t="s">
        <v>10729</v>
      </c>
      <c r="X3583" t="s">
        <v>85</v>
      </c>
    </row>
    <row r="3584" spans="1:24">
      <c r="A3584" t="s">
        <v>9</v>
      </c>
      <c r="B3584" t="s">
        <v>14</v>
      </c>
      <c r="C3584" t="s">
        <v>14</v>
      </c>
      <c r="D3584" t="s">
        <v>117</v>
      </c>
      <c r="E3584" t="s">
        <v>4382</v>
      </c>
      <c r="F3584" s="54">
        <v>41635</v>
      </c>
      <c r="G3584" t="s">
        <v>125</v>
      </c>
      <c r="H3584" t="s">
        <v>208</v>
      </c>
      <c r="I3584" t="s">
        <v>8737</v>
      </c>
      <c r="J3584" t="s">
        <v>132</v>
      </c>
      <c r="K3584" t="s">
        <v>8738</v>
      </c>
      <c r="L3584" t="s">
        <v>8739</v>
      </c>
      <c r="M3584" t="s">
        <v>8740</v>
      </c>
      <c r="N3584" t="s">
        <v>199</v>
      </c>
      <c r="O3584" t="s">
        <v>85</v>
      </c>
      <c r="P3584">
        <v>38.369999999999997</v>
      </c>
      <c r="Q3584" t="s">
        <v>8741</v>
      </c>
      <c r="R3584" t="s">
        <v>75</v>
      </c>
      <c r="S3584" t="s">
        <v>215</v>
      </c>
      <c r="T3584" t="s">
        <v>661</v>
      </c>
      <c r="U3584" t="s">
        <v>321</v>
      </c>
      <c r="V3584" t="s">
        <v>321</v>
      </c>
      <c r="W3584" t="s">
        <v>10730</v>
      </c>
      <c r="X3584" t="s">
        <v>85</v>
      </c>
    </row>
    <row r="3585" spans="1:24">
      <c r="A3585" t="s">
        <v>9</v>
      </c>
      <c r="B3585" t="s">
        <v>14</v>
      </c>
      <c r="C3585" t="s">
        <v>14</v>
      </c>
      <c r="D3585" t="s">
        <v>117</v>
      </c>
      <c r="E3585" t="s">
        <v>4382</v>
      </c>
      <c r="F3585" s="54">
        <v>41635</v>
      </c>
      <c r="G3585" t="s">
        <v>119</v>
      </c>
      <c r="I3585" t="s">
        <v>8805</v>
      </c>
      <c r="J3585" t="s">
        <v>132</v>
      </c>
      <c r="K3585" t="s">
        <v>8806</v>
      </c>
      <c r="L3585" t="s">
        <v>8807</v>
      </c>
      <c r="M3585" t="s">
        <v>8808</v>
      </c>
      <c r="N3585" t="s">
        <v>85</v>
      </c>
      <c r="O3585" t="s">
        <v>85</v>
      </c>
      <c r="P3585">
        <v>20433</v>
      </c>
      <c r="Q3585" t="s">
        <v>8809</v>
      </c>
      <c r="R3585" t="s">
        <v>75</v>
      </c>
      <c r="W3585" t="s">
        <v>10729</v>
      </c>
      <c r="X3585" t="s">
        <v>85</v>
      </c>
    </row>
    <row r="3586" spans="1:24">
      <c r="A3586" t="s">
        <v>9</v>
      </c>
      <c r="B3586" t="s">
        <v>14</v>
      </c>
      <c r="C3586" t="s">
        <v>14</v>
      </c>
      <c r="D3586" t="s">
        <v>117</v>
      </c>
      <c r="E3586" t="s">
        <v>4382</v>
      </c>
      <c r="F3586" s="54">
        <v>41635</v>
      </c>
      <c r="G3586" t="s">
        <v>119</v>
      </c>
      <c r="I3586" t="s">
        <v>8810</v>
      </c>
      <c r="J3586" t="s">
        <v>132</v>
      </c>
      <c r="K3586" t="s">
        <v>8811</v>
      </c>
      <c r="L3586" t="s">
        <v>238</v>
      </c>
      <c r="M3586" t="s">
        <v>76</v>
      </c>
      <c r="N3586" t="s">
        <v>85</v>
      </c>
      <c r="O3586" t="s">
        <v>85</v>
      </c>
      <c r="P3586">
        <v>37282.5</v>
      </c>
      <c r="Q3586" t="s">
        <v>8812</v>
      </c>
      <c r="R3586" t="s">
        <v>75</v>
      </c>
      <c r="W3586" t="s">
        <v>10729</v>
      </c>
      <c r="X3586" t="s">
        <v>10737</v>
      </c>
    </row>
    <row r="3587" spans="1:24">
      <c r="A3587" t="s">
        <v>9</v>
      </c>
      <c r="B3587" t="s">
        <v>14</v>
      </c>
      <c r="C3587" t="s">
        <v>14</v>
      </c>
      <c r="D3587" t="s">
        <v>117</v>
      </c>
      <c r="E3587" t="s">
        <v>4382</v>
      </c>
      <c r="F3587" s="54">
        <v>41635</v>
      </c>
      <c r="G3587" t="s">
        <v>119</v>
      </c>
      <c r="H3587" t="s">
        <v>463</v>
      </c>
      <c r="I3587" t="s">
        <v>8813</v>
      </c>
      <c r="J3587" t="s">
        <v>132</v>
      </c>
      <c r="K3587" t="s">
        <v>8814</v>
      </c>
      <c r="L3587" t="s">
        <v>5981</v>
      </c>
      <c r="M3587" t="s">
        <v>5982</v>
      </c>
      <c r="N3587" t="s">
        <v>85</v>
      </c>
      <c r="O3587" t="s">
        <v>85</v>
      </c>
      <c r="P3587">
        <v>1745.857</v>
      </c>
      <c r="Q3587" t="s">
        <v>8815</v>
      </c>
      <c r="R3587" t="s">
        <v>75</v>
      </c>
      <c r="S3587" t="s">
        <v>170</v>
      </c>
      <c r="T3587" t="s">
        <v>187</v>
      </c>
      <c r="U3587" t="s">
        <v>202</v>
      </c>
      <c r="V3587" t="s">
        <v>202</v>
      </c>
      <c r="W3587" t="s">
        <v>10729</v>
      </c>
      <c r="X3587" t="s">
        <v>85</v>
      </c>
    </row>
    <row r="3588" spans="1:24">
      <c r="A3588" t="s">
        <v>9</v>
      </c>
      <c r="B3588" t="s">
        <v>14</v>
      </c>
      <c r="C3588" t="s">
        <v>14</v>
      </c>
      <c r="D3588" t="s">
        <v>117</v>
      </c>
      <c r="E3588" t="s">
        <v>4382</v>
      </c>
      <c r="F3588" s="54">
        <v>41635</v>
      </c>
      <c r="G3588" t="s">
        <v>119</v>
      </c>
      <c r="H3588" t="s">
        <v>1059</v>
      </c>
      <c r="I3588" t="s">
        <v>8816</v>
      </c>
      <c r="J3588" t="s">
        <v>132</v>
      </c>
      <c r="K3588" t="s">
        <v>8817</v>
      </c>
      <c r="L3588" t="s">
        <v>4490</v>
      </c>
      <c r="M3588" t="s">
        <v>4491</v>
      </c>
      <c r="N3588" t="s">
        <v>85</v>
      </c>
      <c r="O3588" t="s">
        <v>85</v>
      </c>
      <c r="P3588">
        <v>5760</v>
      </c>
      <c r="Q3588" t="s">
        <v>8818</v>
      </c>
      <c r="R3588" t="s">
        <v>75</v>
      </c>
      <c r="S3588" t="s">
        <v>170</v>
      </c>
      <c r="T3588" t="s">
        <v>178</v>
      </c>
      <c r="U3588" t="s">
        <v>202</v>
      </c>
      <c r="V3588" t="s">
        <v>202</v>
      </c>
      <c r="W3588" t="s">
        <v>10729</v>
      </c>
      <c r="X3588" t="s">
        <v>85</v>
      </c>
    </row>
    <row r="3589" spans="1:24">
      <c r="A3589" t="s">
        <v>9</v>
      </c>
      <c r="B3589" t="s">
        <v>14</v>
      </c>
      <c r="C3589" t="s">
        <v>14</v>
      </c>
      <c r="D3589" t="s">
        <v>117</v>
      </c>
      <c r="E3589" t="s">
        <v>4382</v>
      </c>
      <c r="F3589" s="54">
        <v>41635</v>
      </c>
      <c r="G3589" t="s">
        <v>119</v>
      </c>
      <c r="H3589" t="s">
        <v>1735</v>
      </c>
      <c r="I3589" t="s">
        <v>8819</v>
      </c>
      <c r="J3589" t="s">
        <v>132</v>
      </c>
      <c r="K3589" t="s">
        <v>8820</v>
      </c>
      <c r="L3589" t="s">
        <v>7894</v>
      </c>
      <c r="M3589" t="s">
        <v>7895</v>
      </c>
      <c r="N3589" t="s">
        <v>85</v>
      </c>
      <c r="O3589" t="s">
        <v>213</v>
      </c>
      <c r="P3589">
        <v>64327.22</v>
      </c>
      <c r="Q3589" t="s">
        <v>8821</v>
      </c>
      <c r="R3589" t="s">
        <v>75</v>
      </c>
      <c r="S3589" t="s">
        <v>155</v>
      </c>
      <c r="T3589" t="s">
        <v>286</v>
      </c>
      <c r="U3589" t="s">
        <v>450</v>
      </c>
      <c r="V3589" t="s">
        <v>1857</v>
      </c>
      <c r="W3589" t="s">
        <v>10729</v>
      </c>
      <c r="X3589" t="s">
        <v>10739</v>
      </c>
    </row>
    <row r="3590" spans="1:24">
      <c r="A3590" t="s">
        <v>5</v>
      </c>
      <c r="B3590" t="s">
        <v>16</v>
      </c>
      <c r="C3590" t="s">
        <v>235</v>
      </c>
      <c r="D3590" t="s">
        <v>117</v>
      </c>
      <c r="E3590" t="s">
        <v>4382</v>
      </c>
      <c r="F3590" s="54">
        <v>41635</v>
      </c>
      <c r="G3590" t="s">
        <v>119</v>
      </c>
      <c r="I3590" t="s">
        <v>8822</v>
      </c>
      <c r="J3590" t="s">
        <v>74</v>
      </c>
      <c r="K3590" t="s">
        <v>8640</v>
      </c>
      <c r="L3590" t="s">
        <v>238</v>
      </c>
      <c r="M3590" t="s">
        <v>76</v>
      </c>
      <c r="N3590" t="s">
        <v>85</v>
      </c>
      <c r="O3590" t="s">
        <v>85</v>
      </c>
      <c r="P3590">
        <v>650.79999999999995</v>
      </c>
      <c r="Q3590" t="s">
        <v>8641</v>
      </c>
      <c r="R3590" t="s">
        <v>75</v>
      </c>
      <c r="W3590" t="s">
        <v>10729</v>
      </c>
      <c r="X3590" t="s">
        <v>10737</v>
      </c>
    </row>
    <row r="3591" spans="1:24">
      <c r="A3591" t="s">
        <v>5</v>
      </c>
      <c r="B3591" t="s">
        <v>11</v>
      </c>
      <c r="C3591" t="s">
        <v>1666</v>
      </c>
      <c r="D3591" t="s">
        <v>117</v>
      </c>
      <c r="E3591" t="s">
        <v>4382</v>
      </c>
      <c r="F3591" s="54">
        <v>41634</v>
      </c>
      <c r="G3591" t="s">
        <v>290</v>
      </c>
      <c r="I3591" t="s">
        <v>8823</v>
      </c>
      <c r="J3591" t="s">
        <v>74</v>
      </c>
      <c r="K3591" t="s">
        <v>8824</v>
      </c>
      <c r="L3591" t="s">
        <v>1676</v>
      </c>
      <c r="M3591" t="s">
        <v>1677</v>
      </c>
      <c r="N3591" t="s">
        <v>213</v>
      </c>
      <c r="O3591" t="s">
        <v>199</v>
      </c>
      <c r="P3591">
        <v>67811.8079</v>
      </c>
      <c r="Q3591" t="s">
        <v>8825</v>
      </c>
      <c r="R3591" t="s">
        <v>75</v>
      </c>
      <c r="W3591" t="s">
        <v>10729</v>
      </c>
      <c r="X3591" t="s">
        <v>10739</v>
      </c>
    </row>
    <row r="3592" spans="1:24">
      <c r="A3592" t="s">
        <v>9</v>
      </c>
      <c r="B3592" t="s">
        <v>10</v>
      </c>
      <c r="C3592" t="s">
        <v>528</v>
      </c>
      <c r="D3592" t="s">
        <v>117</v>
      </c>
      <c r="E3592" t="s">
        <v>4382</v>
      </c>
      <c r="F3592" s="54">
        <v>41634</v>
      </c>
      <c r="G3592" t="s">
        <v>290</v>
      </c>
      <c r="I3592" t="s">
        <v>8826</v>
      </c>
      <c r="J3592" t="s">
        <v>132</v>
      </c>
      <c r="K3592" t="s">
        <v>8827</v>
      </c>
      <c r="L3592" t="s">
        <v>75</v>
      </c>
      <c r="M3592" t="s">
        <v>122</v>
      </c>
      <c r="N3592" t="s">
        <v>85</v>
      </c>
      <c r="O3592" t="s">
        <v>85</v>
      </c>
      <c r="P3592">
        <v>281299</v>
      </c>
      <c r="Q3592" t="s">
        <v>8828</v>
      </c>
      <c r="R3592" t="s">
        <v>75</v>
      </c>
      <c r="W3592" t="s">
        <v>10731</v>
      </c>
      <c r="X3592" t="s">
        <v>10737</v>
      </c>
    </row>
    <row r="3593" spans="1:24">
      <c r="A3593" t="s">
        <v>5</v>
      </c>
      <c r="B3593" t="s">
        <v>6</v>
      </c>
      <c r="C3593" t="s">
        <v>6</v>
      </c>
      <c r="D3593" t="s">
        <v>117</v>
      </c>
      <c r="E3593" t="s">
        <v>4382</v>
      </c>
      <c r="F3593" s="54">
        <v>41634</v>
      </c>
      <c r="G3593" t="s">
        <v>5650</v>
      </c>
      <c r="I3593" t="s">
        <v>8829</v>
      </c>
      <c r="J3593" t="s">
        <v>74</v>
      </c>
      <c r="K3593" t="s">
        <v>8830</v>
      </c>
      <c r="L3593" t="s">
        <v>4533</v>
      </c>
      <c r="M3593" t="s">
        <v>4534</v>
      </c>
      <c r="N3593" t="s">
        <v>85</v>
      </c>
      <c r="O3593" t="s">
        <v>85</v>
      </c>
      <c r="P3593">
        <v>-61.3752</v>
      </c>
      <c r="Q3593" t="s">
        <v>8831</v>
      </c>
      <c r="R3593" t="s">
        <v>75</v>
      </c>
      <c r="W3593" t="s">
        <v>10729</v>
      </c>
      <c r="X3593" t="s">
        <v>85</v>
      </c>
    </row>
    <row r="3594" spans="1:24">
      <c r="A3594" t="s">
        <v>5</v>
      </c>
      <c r="B3594" t="s">
        <v>6</v>
      </c>
      <c r="C3594" t="s">
        <v>6</v>
      </c>
      <c r="D3594" t="s">
        <v>117</v>
      </c>
      <c r="E3594" t="s">
        <v>4382</v>
      </c>
      <c r="F3594" s="54">
        <v>41634</v>
      </c>
      <c r="G3594" t="s">
        <v>72</v>
      </c>
      <c r="I3594" t="s">
        <v>8829</v>
      </c>
      <c r="J3594" t="s">
        <v>74</v>
      </c>
      <c r="K3594" t="s">
        <v>8830</v>
      </c>
      <c r="L3594" t="s">
        <v>4533</v>
      </c>
      <c r="M3594" t="s">
        <v>4534</v>
      </c>
      <c r="N3594" t="s">
        <v>85</v>
      </c>
      <c r="O3594" t="s">
        <v>85</v>
      </c>
      <c r="P3594">
        <v>-5503.5122000000001</v>
      </c>
      <c r="Q3594" t="s">
        <v>8831</v>
      </c>
      <c r="R3594" t="s">
        <v>75</v>
      </c>
      <c r="W3594" t="s">
        <v>10729</v>
      </c>
      <c r="X3594" t="s">
        <v>85</v>
      </c>
    </row>
    <row r="3595" spans="1:24">
      <c r="A3595" t="s">
        <v>5</v>
      </c>
      <c r="B3595" t="s">
        <v>6</v>
      </c>
      <c r="C3595" t="s">
        <v>6</v>
      </c>
      <c r="D3595" t="s">
        <v>117</v>
      </c>
      <c r="E3595" t="s">
        <v>4382</v>
      </c>
      <c r="F3595" s="54">
        <v>41634</v>
      </c>
      <c r="G3595" t="s">
        <v>5669</v>
      </c>
      <c r="I3595" t="s">
        <v>8829</v>
      </c>
      <c r="J3595" t="s">
        <v>74</v>
      </c>
      <c r="K3595" t="s">
        <v>8830</v>
      </c>
      <c r="L3595" t="s">
        <v>4533</v>
      </c>
      <c r="M3595" t="s">
        <v>4534</v>
      </c>
      <c r="N3595" t="s">
        <v>85</v>
      </c>
      <c r="O3595" t="s">
        <v>85</v>
      </c>
      <c r="P3595">
        <v>-138.161</v>
      </c>
      <c r="Q3595" t="s">
        <v>8831</v>
      </c>
      <c r="R3595" t="s">
        <v>75</v>
      </c>
      <c r="W3595" t="s">
        <v>10729</v>
      </c>
      <c r="X3595" t="s">
        <v>85</v>
      </c>
    </row>
    <row r="3596" spans="1:24">
      <c r="A3596" t="s">
        <v>5</v>
      </c>
      <c r="B3596" t="s">
        <v>6</v>
      </c>
      <c r="C3596" t="s">
        <v>6</v>
      </c>
      <c r="D3596" t="s">
        <v>117</v>
      </c>
      <c r="E3596" t="s">
        <v>4382</v>
      </c>
      <c r="F3596" s="54">
        <v>41634</v>
      </c>
      <c r="G3596" t="s">
        <v>72</v>
      </c>
      <c r="I3596" t="s">
        <v>8832</v>
      </c>
      <c r="J3596" t="s">
        <v>74</v>
      </c>
      <c r="K3596" t="s">
        <v>8833</v>
      </c>
      <c r="L3596" t="s">
        <v>4533</v>
      </c>
      <c r="M3596" t="s">
        <v>4534</v>
      </c>
      <c r="N3596" t="s">
        <v>85</v>
      </c>
      <c r="O3596" t="s">
        <v>85</v>
      </c>
      <c r="P3596">
        <v>-2144.4850000000001</v>
      </c>
      <c r="Q3596" t="s">
        <v>8834</v>
      </c>
      <c r="R3596" t="s">
        <v>75</v>
      </c>
      <c r="W3596" t="s">
        <v>10729</v>
      </c>
      <c r="X3596" t="s">
        <v>85</v>
      </c>
    </row>
    <row r="3597" spans="1:24">
      <c r="A3597" t="s">
        <v>5</v>
      </c>
      <c r="B3597" t="s">
        <v>6</v>
      </c>
      <c r="C3597" t="s">
        <v>6</v>
      </c>
      <c r="D3597" t="s">
        <v>117</v>
      </c>
      <c r="E3597" t="s">
        <v>4382</v>
      </c>
      <c r="F3597" s="54">
        <v>41634</v>
      </c>
      <c r="G3597" t="s">
        <v>290</v>
      </c>
      <c r="I3597" t="s">
        <v>8829</v>
      </c>
      <c r="J3597" t="s">
        <v>74</v>
      </c>
      <c r="K3597" t="s">
        <v>8830</v>
      </c>
      <c r="L3597" t="s">
        <v>4533</v>
      </c>
      <c r="M3597" t="s">
        <v>4534</v>
      </c>
      <c r="N3597" t="s">
        <v>85</v>
      </c>
      <c r="O3597" t="s">
        <v>85</v>
      </c>
      <c r="P3597">
        <v>-1945.9846</v>
      </c>
      <c r="Q3597" t="s">
        <v>8831</v>
      </c>
      <c r="R3597" t="s">
        <v>75</v>
      </c>
      <c r="W3597" t="s">
        <v>10729</v>
      </c>
      <c r="X3597" t="s">
        <v>85</v>
      </c>
    </row>
    <row r="3598" spans="1:24">
      <c r="A3598" t="s">
        <v>5</v>
      </c>
      <c r="B3598" t="s">
        <v>6</v>
      </c>
      <c r="C3598" t="s">
        <v>6</v>
      </c>
      <c r="D3598" t="s">
        <v>117</v>
      </c>
      <c r="E3598" t="s">
        <v>4382</v>
      </c>
      <c r="F3598" s="54">
        <v>41634</v>
      </c>
      <c r="G3598" t="s">
        <v>290</v>
      </c>
      <c r="I3598" t="s">
        <v>8832</v>
      </c>
      <c r="J3598" t="s">
        <v>74</v>
      </c>
      <c r="K3598" t="s">
        <v>8833</v>
      </c>
      <c r="L3598" t="s">
        <v>4533</v>
      </c>
      <c r="M3598" t="s">
        <v>4534</v>
      </c>
      <c r="N3598" t="s">
        <v>85</v>
      </c>
      <c r="O3598" t="s">
        <v>85</v>
      </c>
      <c r="P3598">
        <v>-47.622300000000003</v>
      </c>
      <c r="Q3598" t="s">
        <v>8834</v>
      </c>
      <c r="R3598" t="s">
        <v>75</v>
      </c>
      <c r="W3598" t="s">
        <v>10729</v>
      </c>
      <c r="X3598" t="s">
        <v>85</v>
      </c>
    </row>
    <row r="3599" spans="1:24">
      <c r="A3599" t="s">
        <v>5</v>
      </c>
      <c r="B3599" t="s">
        <v>6</v>
      </c>
      <c r="C3599" t="s">
        <v>6</v>
      </c>
      <c r="D3599" t="s">
        <v>117</v>
      </c>
      <c r="E3599" t="s">
        <v>4382</v>
      </c>
      <c r="F3599" s="54">
        <v>41634</v>
      </c>
      <c r="G3599" t="s">
        <v>119</v>
      </c>
      <c r="I3599" t="s">
        <v>8835</v>
      </c>
      <c r="J3599" t="s">
        <v>74</v>
      </c>
      <c r="K3599" t="s">
        <v>8836</v>
      </c>
      <c r="L3599" t="s">
        <v>8837</v>
      </c>
      <c r="M3599" t="s">
        <v>8838</v>
      </c>
      <c r="N3599" t="s">
        <v>85</v>
      </c>
      <c r="O3599" t="s">
        <v>85</v>
      </c>
      <c r="P3599">
        <v>6061.5842000000002</v>
      </c>
      <c r="Q3599" t="s">
        <v>8839</v>
      </c>
      <c r="R3599" t="s">
        <v>75</v>
      </c>
      <c r="W3599" t="s">
        <v>10729</v>
      </c>
      <c r="X3599" t="s">
        <v>85</v>
      </c>
    </row>
    <row r="3600" spans="1:24">
      <c r="A3600" t="s">
        <v>5</v>
      </c>
      <c r="B3600" t="s">
        <v>6</v>
      </c>
      <c r="C3600" t="s">
        <v>6</v>
      </c>
      <c r="D3600" t="s">
        <v>117</v>
      </c>
      <c r="E3600" t="s">
        <v>4382</v>
      </c>
      <c r="F3600" s="54">
        <v>41634</v>
      </c>
      <c r="G3600" t="s">
        <v>119</v>
      </c>
      <c r="I3600" t="s">
        <v>8840</v>
      </c>
      <c r="J3600" t="s">
        <v>74</v>
      </c>
      <c r="K3600" t="s">
        <v>8841</v>
      </c>
      <c r="L3600" t="s">
        <v>8842</v>
      </c>
      <c r="M3600" t="s">
        <v>8843</v>
      </c>
      <c r="N3600" t="s">
        <v>85</v>
      </c>
      <c r="O3600" t="s">
        <v>85</v>
      </c>
      <c r="P3600">
        <v>195343.33069999999</v>
      </c>
      <c r="Q3600" t="s">
        <v>8844</v>
      </c>
      <c r="R3600" t="s">
        <v>75</v>
      </c>
      <c r="W3600" t="s">
        <v>10730</v>
      </c>
      <c r="X3600" t="s">
        <v>85</v>
      </c>
    </row>
    <row r="3601" spans="1:24">
      <c r="A3601" t="s">
        <v>5</v>
      </c>
      <c r="B3601" t="s">
        <v>6</v>
      </c>
      <c r="C3601" t="s">
        <v>6</v>
      </c>
      <c r="D3601" t="s">
        <v>117</v>
      </c>
      <c r="E3601" t="s">
        <v>4382</v>
      </c>
      <c r="F3601" s="54">
        <v>41634</v>
      </c>
      <c r="G3601" t="s">
        <v>119</v>
      </c>
      <c r="I3601" t="s">
        <v>8829</v>
      </c>
      <c r="J3601" t="s">
        <v>74</v>
      </c>
      <c r="K3601" t="s">
        <v>8830</v>
      </c>
      <c r="L3601" t="s">
        <v>4533</v>
      </c>
      <c r="M3601" t="s">
        <v>4534</v>
      </c>
      <c r="N3601" t="s">
        <v>85</v>
      </c>
      <c r="O3601" t="s">
        <v>85</v>
      </c>
      <c r="P3601">
        <v>-1797.4150999999999</v>
      </c>
      <c r="Q3601" t="s">
        <v>8831</v>
      </c>
      <c r="R3601" t="s">
        <v>75</v>
      </c>
      <c r="W3601" t="s">
        <v>10729</v>
      </c>
      <c r="X3601" t="s">
        <v>85</v>
      </c>
    </row>
    <row r="3602" spans="1:24">
      <c r="A3602" t="s">
        <v>5</v>
      </c>
      <c r="B3602" t="s">
        <v>6</v>
      </c>
      <c r="C3602" t="s">
        <v>6</v>
      </c>
      <c r="D3602" t="s">
        <v>117</v>
      </c>
      <c r="E3602" t="s">
        <v>4382</v>
      </c>
      <c r="F3602" s="54">
        <v>41634</v>
      </c>
      <c r="G3602" t="s">
        <v>119</v>
      </c>
      <c r="I3602" t="s">
        <v>8832</v>
      </c>
      <c r="J3602" t="s">
        <v>74</v>
      </c>
      <c r="K3602" t="s">
        <v>8833</v>
      </c>
      <c r="L3602" t="s">
        <v>4533</v>
      </c>
      <c r="M3602" t="s">
        <v>4534</v>
      </c>
      <c r="N3602" t="s">
        <v>85</v>
      </c>
      <c r="O3602" t="s">
        <v>85</v>
      </c>
      <c r="P3602">
        <v>-675.47349999999994</v>
      </c>
      <c r="Q3602" t="s">
        <v>8834</v>
      </c>
      <c r="R3602" t="s">
        <v>75</v>
      </c>
      <c r="W3602" t="s">
        <v>10729</v>
      </c>
      <c r="X3602" t="s">
        <v>85</v>
      </c>
    </row>
    <row r="3603" spans="1:24">
      <c r="A3603" t="s">
        <v>5</v>
      </c>
      <c r="B3603" t="s">
        <v>11</v>
      </c>
      <c r="C3603" t="s">
        <v>1666</v>
      </c>
      <c r="D3603" t="s">
        <v>117</v>
      </c>
      <c r="E3603" t="s">
        <v>4382</v>
      </c>
      <c r="F3603" s="54">
        <v>41634</v>
      </c>
      <c r="G3603" t="s">
        <v>290</v>
      </c>
      <c r="I3603" t="s">
        <v>8845</v>
      </c>
      <c r="J3603" t="s">
        <v>74</v>
      </c>
      <c r="K3603" t="s">
        <v>8824</v>
      </c>
      <c r="L3603" t="s">
        <v>1676</v>
      </c>
      <c r="M3603" t="s">
        <v>1677</v>
      </c>
      <c r="N3603" t="s">
        <v>213</v>
      </c>
      <c r="O3603" t="s">
        <v>199</v>
      </c>
      <c r="P3603">
        <v>21527.871899999998</v>
      </c>
      <c r="Q3603" t="s">
        <v>8825</v>
      </c>
      <c r="R3603" t="s">
        <v>75</v>
      </c>
      <c r="W3603" t="s">
        <v>10729</v>
      </c>
      <c r="X3603" t="s">
        <v>10739</v>
      </c>
    </row>
    <row r="3604" spans="1:24">
      <c r="A3604" t="s">
        <v>5</v>
      </c>
      <c r="B3604" t="s">
        <v>16</v>
      </c>
      <c r="C3604" t="s">
        <v>866</v>
      </c>
      <c r="D3604" t="s">
        <v>117</v>
      </c>
      <c r="E3604" t="s">
        <v>4382</v>
      </c>
      <c r="F3604" s="54">
        <v>41634</v>
      </c>
      <c r="G3604" t="s">
        <v>72</v>
      </c>
      <c r="I3604" t="s">
        <v>8846</v>
      </c>
      <c r="J3604" t="s">
        <v>74</v>
      </c>
      <c r="K3604" t="s">
        <v>8847</v>
      </c>
      <c r="L3604" t="s">
        <v>238</v>
      </c>
      <c r="M3604" t="s">
        <v>76</v>
      </c>
      <c r="N3604" t="s">
        <v>85</v>
      </c>
      <c r="O3604" t="s">
        <v>85</v>
      </c>
      <c r="P3604">
        <v>13747.7089</v>
      </c>
      <c r="Q3604" t="s">
        <v>8848</v>
      </c>
      <c r="R3604" t="s">
        <v>75</v>
      </c>
      <c r="W3604" t="s">
        <v>10729</v>
      </c>
      <c r="X3604" t="s">
        <v>10737</v>
      </c>
    </row>
    <row r="3605" spans="1:24">
      <c r="A3605" t="s">
        <v>9</v>
      </c>
      <c r="B3605" t="s">
        <v>14</v>
      </c>
      <c r="C3605" t="s">
        <v>14</v>
      </c>
      <c r="D3605" t="s">
        <v>117</v>
      </c>
      <c r="E3605" t="s">
        <v>4382</v>
      </c>
      <c r="F3605" s="54">
        <v>41634</v>
      </c>
      <c r="G3605" t="s">
        <v>72</v>
      </c>
      <c r="I3605" t="s">
        <v>8849</v>
      </c>
      <c r="J3605" t="s">
        <v>132</v>
      </c>
      <c r="K3605" t="s">
        <v>8850</v>
      </c>
      <c r="L3605" t="s">
        <v>571</v>
      </c>
      <c r="M3605" t="s">
        <v>572</v>
      </c>
      <c r="N3605" t="s">
        <v>213</v>
      </c>
      <c r="O3605" t="s">
        <v>85</v>
      </c>
      <c r="P3605">
        <v>130.5</v>
      </c>
      <c r="Q3605" t="s">
        <v>8851</v>
      </c>
      <c r="R3605" t="s">
        <v>75</v>
      </c>
      <c r="W3605" t="s">
        <v>10729</v>
      </c>
      <c r="X3605" t="s">
        <v>85</v>
      </c>
    </row>
    <row r="3606" spans="1:24">
      <c r="A3606" t="s">
        <v>3</v>
      </c>
      <c r="B3606" t="s">
        <v>113</v>
      </c>
      <c r="C3606" t="s">
        <v>4640</v>
      </c>
      <c r="D3606" t="s">
        <v>117</v>
      </c>
      <c r="E3606" t="s">
        <v>4382</v>
      </c>
      <c r="F3606" s="54">
        <v>41634</v>
      </c>
      <c r="G3606" t="s">
        <v>290</v>
      </c>
      <c r="I3606" t="s">
        <v>8852</v>
      </c>
      <c r="J3606" t="s">
        <v>73</v>
      </c>
      <c r="K3606" t="s">
        <v>8853</v>
      </c>
      <c r="L3606" t="s">
        <v>8854</v>
      </c>
      <c r="M3606" t="s">
        <v>8855</v>
      </c>
      <c r="N3606" t="s">
        <v>85</v>
      </c>
      <c r="O3606" t="s">
        <v>85</v>
      </c>
      <c r="P3606">
        <v>32435.68</v>
      </c>
      <c r="Q3606" t="s">
        <v>8856</v>
      </c>
      <c r="R3606" t="s">
        <v>75</v>
      </c>
      <c r="W3606" t="s">
        <v>10729</v>
      </c>
      <c r="X3606" t="s">
        <v>85</v>
      </c>
    </row>
    <row r="3607" spans="1:24">
      <c r="A3607" t="s">
        <v>3</v>
      </c>
      <c r="B3607" t="s">
        <v>113</v>
      </c>
      <c r="C3607" t="s">
        <v>4640</v>
      </c>
      <c r="D3607" t="s">
        <v>117</v>
      </c>
      <c r="E3607" t="s">
        <v>4382</v>
      </c>
      <c r="F3607" s="54">
        <v>41634</v>
      </c>
      <c r="G3607" t="s">
        <v>72</v>
      </c>
      <c r="I3607" t="s">
        <v>8852</v>
      </c>
      <c r="J3607" t="s">
        <v>73</v>
      </c>
      <c r="K3607" t="s">
        <v>8853</v>
      </c>
      <c r="L3607" t="s">
        <v>8854</v>
      </c>
      <c r="M3607" t="s">
        <v>8855</v>
      </c>
      <c r="N3607" t="s">
        <v>85</v>
      </c>
      <c r="O3607" t="s">
        <v>85</v>
      </c>
      <c r="P3607">
        <v>4314.3999999999996</v>
      </c>
      <c r="Q3607" t="s">
        <v>8856</v>
      </c>
      <c r="R3607" t="s">
        <v>75</v>
      </c>
      <c r="W3607" t="s">
        <v>10729</v>
      </c>
      <c r="X3607" t="s">
        <v>85</v>
      </c>
    </row>
    <row r="3608" spans="1:24">
      <c r="A3608" t="s">
        <v>3</v>
      </c>
      <c r="B3608" t="s">
        <v>8</v>
      </c>
      <c r="C3608" t="s">
        <v>392</v>
      </c>
      <c r="D3608" t="s">
        <v>117</v>
      </c>
      <c r="E3608" t="s">
        <v>4382</v>
      </c>
      <c r="F3608" s="54">
        <v>41634</v>
      </c>
      <c r="G3608" t="s">
        <v>72</v>
      </c>
      <c r="I3608" t="s">
        <v>8857</v>
      </c>
      <c r="J3608" t="s">
        <v>73</v>
      </c>
      <c r="K3608" t="s">
        <v>8858</v>
      </c>
      <c r="L3608" t="s">
        <v>238</v>
      </c>
      <c r="M3608" t="s">
        <v>76</v>
      </c>
      <c r="N3608" t="s">
        <v>85</v>
      </c>
      <c r="O3608" t="s">
        <v>85</v>
      </c>
      <c r="P3608">
        <v>10686.12</v>
      </c>
      <c r="Q3608" t="s">
        <v>8859</v>
      </c>
      <c r="R3608" t="s">
        <v>75</v>
      </c>
      <c r="W3608" t="s">
        <v>10729</v>
      </c>
      <c r="X3608" t="s">
        <v>10737</v>
      </c>
    </row>
    <row r="3609" spans="1:24">
      <c r="A3609" t="s">
        <v>5</v>
      </c>
      <c r="B3609" t="s">
        <v>11</v>
      </c>
      <c r="C3609" t="s">
        <v>1666</v>
      </c>
      <c r="D3609" t="s">
        <v>117</v>
      </c>
      <c r="E3609" t="s">
        <v>4382</v>
      </c>
      <c r="F3609" s="54">
        <v>41634</v>
      </c>
      <c r="G3609" t="s">
        <v>290</v>
      </c>
      <c r="I3609" t="s">
        <v>8860</v>
      </c>
      <c r="J3609" t="s">
        <v>74</v>
      </c>
      <c r="K3609" t="s">
        <v>8824</v>
      </c>
      <c r="L3609" t="s">
        <v>1676</v>
      </c>
      <c r="M3609" t="s">
        <v>1677</v>
      </c>
      <c r="N3609" t="s">
        <v>213</v>
      </c>
      <c r="O3609" t="s">
        <v>199</v>
      </c>
      <c r="P3609">
        <v>43.058500000000002</v>
      </c>
      <c r="Q3609" t="s">
        <v>8825</v>
      </c>
      <c r="R3609" t="s">
        <v>75</v>
      </c>
      <c r="W3609" t="s">
        <v>10729</v>
      </c>
      <c r="X3609" t="s">
        <v>10739</v>
      </c>
    </row>
    <row r="3610" spans="1:24">
      <c r="A3610" t="s">
        <v>5</v>
      </c>
      <c r="B3610" t="s">
        <v>11</v>
      </c>
      <c r="C3610" t="s">
        <v>1666</v>
      </c>
      <c r="D3610" t="s">
        <v>117</v>
      </c>
      <c r="E3610" t="s">
        <v>4382</v>
      </c>
      <c r="F3610" s="54">
        <v>41634</v>
      </c>
      <c r="G3610" t="s">
        <v>290</v>
      </c>
      <c r="I3610" t="s">
        <v>8861</v>
      </c>
      <c r="J3610" t="s">
        <v>74</v>
      </c>
      <c r="K3610" t="s">
        <v>8824</v>
      </c>
      <c r="L3610" t="s">
        <v>1676</v>
      </c>
      <c r="M3610" t="s">
        <v>1677</v>
      </c>
      <c r="N3610" t="s">
        <v>213</v>
      </c>
      <c r="O3610" t="s">
        <v>199</v>
      </c>
      <c r="P3610">
        <v>6458.3249999999998</v>
      </c>
      <c r="Q3610" t="s">
        <v>8825</v>
      </c>
      <c r="R3610" t="s">
        <v>75</v>
      </c>
      <c r="W3610" t="s">
        <v>10729</v>
      </c>
      <c r="X3610" t="s">
        <v>10739</v>
      </c>
    </row>
    <row r="3611" spans="1:24">
      <c r="A3611" t="s">
        <v>5</v>
      </c>
      <c r="B3611" t="s">
        <v>11</v>
      </c>
      <c r="C3611" t="s">
        <v>1689</v>
      </c>
      <c r="D3611" t="s">
        <v>117</v>
      </c>
      <c r="E3611" t="s">
        <v>4382</v>
      </c>
      <c r="F3611" s="54">
        <v>41634</v>
      </c>
      <c r="G3611" t="s">
        <v>119</v>
      </c>
      <c r="I3611" t="s">
        <v>8862</v>
      </c>
      <c r="J3611" t="s">
        <v>74</v>
      </c>
      <c r="K3611" t="s">
        <v>8863</v>
      </c>
      <c r="L3611" t="s">
        <v>8864</v>
      </c>
      <c r="M3611" t="s">
        <v>8865</v>
      </c>
      <c r="N3611" t="s">
        <v>85</v>
      </c>
      <c r="O3611" t="s">
        <v>199</v>
      </c>
      <c r="P3611">
        <v>10160.302900000001</v>
      </c>
      <c r="Q3611" t="s">
        <v>8866</v>
      </c>
      <c r="R3611" t="s">
        <v>75</v>
      </c>
      <c r="W3611" t="s">
        <v>10729</v>
      </c>
      <c r="X3611" t="s">
        <v>10739</v>
      </c>
    </row>
    <row r="3612" spans="1:24">
      <c r="A3612" t="s">
        <v>5</v>
      </c>
      <c r="B3612" t="s">
        <v>6</v>
      </c>
      <c r="C3612" t="s">
        <v>6</v>
      </c>
      <c r="D3612" t="s">
        <v>117</v>
      </c>
      <c r="E3612" t="s">
        <v>4382</v>
      </c>
      <c r="F3612" s="54">
        <v>41634</v>
      </c>
      <c r="G3612" t="s">
        <v>125</v>
      </c>
      <c r="I3612" t="s">
        <v>8832</v>
      </c>
      <c r="J3612" t="s">
        <v>74</v>
      </c>
      <c r="K3612" t="s">
        <v>8833</v>
      </c>
      <c r="L3612" t="s">
        <v>4533</v>
      </c>
      <c r="M3612" t="s">
        <v>4534</v>
      </c>
      <c r="N3612" t="s">
        <v>85</v>
      </c>
      <c r="O3612" t="s">
        <v>85</v>
      </c>
      <c r="P3612">
        <v>-184.333</v>
      </c>
      <c r="Q3612" t="s">
        <v>8834</v>
      </c>
      <c r="R3612" t="s">
        <v>75</v>
      </c>
      <c r="W3612" t="s">
        <v>10729</v>
      </c>
      <c r="X3612" t="s">
        <v>85</v>
      </c>
    </row>
    <row r="3613" spans="1:24">
      <c r="A3613" t="s">
        <v>3</v>
      </c>
      <c r="B3613" t="s">
        <v>115</v>
      </c>
      <c r="C3613" t="s">
        <v>602</v>
      </c>
      <c r="D3613" t="s">
        <v>117</v>
      </c>
      <c r="E3613" t="s">
        <v>4382</v>
      </c>
      <c r="F3613" s="54">
        <v>41634</v>
      </c>
      <c r="G3613" t="s">
        <v>72</v>
      </c>
      <c r="I3613" t="s">
        <v>8867</v>
      </c>
      <c r="J3613" t="s">
        <v>73</v>
      </c>
      <c r="K3613" t="s">
        <v>8868</v>
      </c>
      <c r="L3613" t="s">
        <v>75</v>
      </c>
      <c r="M3613" t="s">
        <v>122</v>
      </c>
      <c r="N3613" t="s">
        <v>85</v>
      </c>
      <c r="O3613" t="s">
        <v>85</v>
      </c>
      <c r="P3613">
        <v>78649.660300000003</v>
      </c>
      <c r="Q3613" t="s">
        <v>8869</v>
      </c>
      <c r="R3613" t="s">
        <v>75</v>
      </c>
      <c r="W3613" t="s">
        <v>10729</v>
      </c>
      <c r="X3613" t="s">
        <v>10737</v>
      </c>
    </row>
    <row r="3614" spans="1:24">
      <c r="A3614" t="s">
        <v>5</v>
      </c>
      <c r="B3614" t="s">
        <v>6</v>
      </c>
      <c r="C3614" t="s">
        <v>6</v>
      </c>
      <c r="D3614" t="s">
        <v>117</v>
      </c>
      <c r="E3614" t="s">
        <v>4382</v>
      </c>
      <c r="F3614" s="54">
        <v>41634</v>
      </c>
      <c r="G3614" t="s">
        <v>125</v>
      </c>
      <c r="I3614" t="s">
        <v>8829</v>
      </c>
      <c r="J3614" t="s">
        <v>74</v>
      </c>
      <c r="K3614" t="s">
        <v>8830</v>
      </c>
      <c r="L3614" t="s">
        <v>4533</v>
      </c>
      <c r="M3614" t="s">
        <v>4534</v>
      </c>
      <c r="N3614" t="s">
        <v>85</v>
      </c>
      <c r="O3614" t="s">
        <v>85</v>
      </c>
      <c r="P3614">
        <v>-1254.5777</v>
      </c>
      <c r="Q3614" t="s">
        <v>8831</v>
      </c>
      <c r="R3614" t="s">
        <v>75</v>
      </c>
      <c r="W3614" t="s">
        <v>10729</v>
      </c>
      <c r="X3614" t="s">
        <v>85</v>
      </c>
    </row>
    <row r="3615" spans="1:24">
      <c r="A3615" t="s">
        <v>3</v>
      </c>
      <c r="B3615" t="s">
        <v>115</v>
      </c>
      <c r="C3615" t="s">
        <v>602</v>
      </c>
      <c r="D3615" t="s">
        <v>117</v>
      </c>
      <c r="E3615" t="s">
        <v>4382</v>
      </c>
      <c r="F3615" s="54">
        <v>41634</v>
      </c>
      <c r="G3615" t="s">
        <v>125</v>
      </c>
      <c r="H3615" t="s">
        <v>2671</v>
      </c>
      <c r="I3615" t="s">
        <v>8870</v>
      </c>
      <c r="J3615" t="s">
        <v>73</v>
      </c>
      <c r="K3615" t="s">
        <v>8871</v>
      </c>
      <c r="L3615" t="s">
        <v>8872</v>
      </c>
      <c r="M3615" t="s">
        <v>8873</v>
      </c>
      <c r="N3615" t="s">
        <v>85</v>
      </c>
      <c r="O3615" t="s">
        <v>85</v>
      </c>
      <c r="P3615">
        <v>32566.258900000001</v>
      </c>
      <c r="Q3615" t="s">
        <v>8874</v>
      </c>
      <c r="R3615" t="s">
        <v>75</v>
      </c>
      <c r="W3615" t="s">
        <v>10729</v>
      </c>
      <c r="X3615" t="s">
        <v>85</v>
      </c>
    </row>
    <row r="3616" spans="1:24">
      <c r="A3616" t="s">
        <v>5</v>
      </c>
      <c r="B3616" t="s">
        <v>6</v>
      </c>
      <c r="C3616" t="s">
        <v>6</v>
      </c>
      <c r="D3616" t="s">
        <v>117</v>
      </c>
      <c r="E3616" t="s">
        <v>4382</v>
      </c>
      <c r="F3616" s="54">
        <v>41634</v>
      </c>
      <c r="G3616" t="s">
        <v>72</v>
      </c>
      <c r="H3616" t="s">
        <v>386</v>
      </c>
      <c r="I3616" t="s">
        <v>8875</v>
      </c>
      <c r="J3616" t="s">
        <v>74</v>
      </c>
      <c r="K3616" t="s">
        <v>8876</v>
      </c>
      <c r="L3616" t="s">
        <v>627</v>
      </c>
      <c r="M3616" t="s">
        <v>628</v>
      </c>
      <c r="N3616" t="s">
        <v>85</v>
      </c>
      <c r="O3616" t="s">
        <v>85</v>
      </c>
      <c r="P3616">
        <v>6274.6646000000001</v>
      </c>
      <c r="Q3616" t="s">
        <v>8877</v>
      </c>
      <c r="R3616" t="s">
        <v>75</v>
      </c>
      <c r="W3616" t="s">
        <v>10729</v>
      </c>
      <c r="X3616" t="s">
        <v>85</v>
      </c>
    </row>
    <row r="3617" spans="1:24">
      <c r="A3617" t="s">
        <v>5</v>
      </c>
      <c r="B3617" t="s">
        <v>6</v>
      </c>
      <c r="C3617" t="s">
        <v>6</v>
      </c>
      <c r="D3617" t="s">
        <v>117</v>
      </c>
      <c r="E3617" t="s">
        <v>4382</v>
      </c>
      <c r="F3617" s="54">
        <v>41634</v>
      </c>
      <c r="G3617" t="s">
        <v>72</v>
      </c>
      <c r="H3617" t="s">
        <v>386</v>
      </c>
      <c r="I3617" t="s">
        <v>8878</v>
      </c>
      <c r="J3617" t="s">
        <v>74</v>
      </c>
      <c r="K3617" t="s">
        <v>8879</v>
      </c>
      <c r="L3617" t="s">
        <v>627</v>
      </c>
      <c r="M3617" t="s">
        <v>628</v>
      </c>
      <c r="N3617" t="s">
        <v>85</v>
      </c>
      <c r="O3617" t="s">
        <v>85</v>
      </c>
      <c r="P3617">
        <v>6274.6646000000001</v>
      </c>
      <c r="Q3617" t="s">
        <v>8880</v>
      </c>
      <c r="R3617" t="s">
        <v>75</v>
      </c>
      <c r="W3617" t="s">
        <v>10729</v>
      </c>
      <c r="X3617" t="s">
        <v>85</v>
      </c>
    </row>
    <row r="3618" spans="1:24">
      <c r="A3618" t="s">
        <v>5</v>
      </c>
      <c r="B3618" t="s">
        <v>6</v>
      </c>
      <c r="C3618" t="s">
        <v>6</v>
      </c>
      <c r="D3618" t="s">
        <v>117</v>
      </c>
      <c r="E3618" t="s">
        <v>4382</v>
      </c>
      <c r="F3618" s="54">
        <v>41634</v>
      </c>
      <c r="G3618" t="s">
        <v>72</v>
      </c>
      <c r="H3618" t="s">
        <v>386</v>
      </c>
      <c r="I3618" t="s">
        <v>8881</v>
      </c>
      <c r="J3618" t="s">
        <v>74</v>
      </c>
      <c r="K3618" t="s">
        <v>8882</v>
      </c>
      <c r="L3618" t="s">
        <v>627</v>
      </c>
      <c r="M3618" t="s">
        <v>628</v>
      </c>
      <c r="N3618" t="s">
        <v>85</v>
      </c>
      <c r="O3618" t="s">
        <v>85</v>
      </c>
      <c r="P3618">
        <v>6274.6646000000001</v>
      </c>
      <c r="Q3618" t="s">
        <v>8883</v>
      </c>
      <c r="R3618" t="s">
        <v>75</v>
      </c>
      <c r="W3618" t="s">
        <v>10729</v>
      </c>
      <c r="X3618" t="s">
        <v>85</v>
      </c>
    </row>
    <row r="3619" spans="1:24">
      <c r="A3619" t="s">
        <v>5</v>
      </c>
      <c r="B3619" t="s">
        <v>6</v>
      </c>
      <c r="C3619" t="s">
        <v>6</v>
      </c>
      <c r="D3619" t="s">
        <v>117</v>
      </c>
      <c r="E3619" t="s">
        <v>4382</v>
      </c>
      <c r="F3619" s="54">
        <v>41634</v>
      </c>
      <c r="G3619" t="s">
        <v>72</v>
      </c>
      <c r="H3619" t="s">
        <v>386</v>
      </c>
      <c r="I3619" t="s">
        <v>8884</v>
      </c>
      <c r="J3619" t="s">
        <v>74</v>
      </c>
      <c r="K3619" t="s">
        <v>8885</v>
      </c>
      <c r="L3619" t="s">
        <v>627</v>
      </c>
      <c r="M3619" t="s">
        <v>628</v>
      </c>
      <c r="N3619" t="s">
        <v>85</v>
      </c>
      <c r="O3619" t="s">
        <v>85</v>
      </c>
      <c r="P3619">
        <v>6274.6646000000001</v>
      </c>
      <c r="Q3619" t="s">
        <v>8886</v>
      </c>
      <c r="R3619" t="s">
        <v>75</v>
      </c>
      <c r="W3619" t="s">
        <v>10729</v>
      </c>
      <c r="X3619" t="s">
        <v>85</v>
      </c>
    </row>
    <row r="3620" spans="1:24">
      <c r="A3620" t="s">
        <v>5</v>
      </c>
      <c r="B3620" t="s">
        <v>17</v>
      </c>
      <c r="C3620" t="s">
        <v>17</v>
      </c>
      <c r="D3620" t="s">
        <v>117</v>
      </c>
      <c r="E3620" t="s">
        <v>4382</v>
      </c>
      <c r="F3620" s="54">
        <v>41634</v>
      </c>
      <c r="G3620" t="s">
        <v>119</v>
      </c>
      <c r="I3620" t="s">
        <v>8887</v>
      </c>
      <c r="J3620" t="s">
        <v>74</v>
      </c>
      <c r="K3620" t="s">
        <v>8888</v>
      </c>
      <c r="L3620" t="s">
        <v>238</v>
      </c>
      <c r="M3620" t="s">
        <v>76</v>
      </c>
      <c r="N3620" t="s">
        <v>85</v>
      </c>
      <c r="O3620" t="s">
        <v>85</v>
      </c>
      <c r="P3620">
        <v>5130.5425999999998</v>
      </c>
      <c r="Q3620" t="s">
        <v>8889</v>
      </c>
      <c r="R3620" t="s">
        <v>75</v>
      </c>
      <c r="W3620" t="s">
        <v>10729</v>
      </c>
      <c r="X3620" t="s">
        <v>10737</v>
      </c>
    </row>
    <row r="3621" spans="1:24">
      <c r="A3621" t="s">
        <v>5</v>
      </c>
      <c r="B3621" t="s">
        <v>6</v>
      </c>
      <c r="C3621" t="s">
        <v>6</v>
      </c>
      <c r="D3621" t="s">
        <v>117</v>
      </c>
      <c r="E3621" t="s">
        <v>4382</v>
      </c>
      <c r="F3621" s="54">
        <v>41634</v>
      </c>
      <c r="G3621" t="s">
        <v>72</v>
      </c>
      <c r="H3621" t="s">
        <v>386</v>
      </c>
      <c r="I3621" t="s">
        <v>8890</v>
      </c>
      <c r="J3621" t="s">
        <v>74</v>
      </c>
      <c r="K3621" t="s">
        <v>8891</v>
      </c>
      <c r="L3621" t="s">
        <v>627</v>
      </c>
      <c r="M3621" t="s">
        <v>628</v>
      </c>
      <c r="N3621" t="s">
        <v>85</v>
      </c>
      <c r="O3621" t="s">
        <v>85</v>
      </c>
      <c r="P3621">
        <v>6274.6646000000001</v>
      </c>
      <c r="Q3621" t="s">
        <v>8892</v>
      </c>
      <c r="R3621" t="s">
        <v>75</v>
      </c>
      <c r="W3621" t="s">
        <v>10729</v>
      </c>
      <c r="X3621" t="s">
        <v>85</v>
      </c>
    </row>
    <row r="3622" spans="1:24">
      <c r="A3622" t="s">
        <v>5</v>
      </c>
      <c r="B3622" t="s">
        <v>6</v>
      </c>
      <c r="C3622" t="s">
        <v>6</v>
      </c>
      <c r="D3622" t="s">
        <v>117</v>
      </c>
      <c r="E3622" t="s">
        <v>4382</v>
      </c>
      <c r="F3622" s="54">
        <v>41634</v>
      </c>
      <c r="G3622" t="s">
        <v>72</v>
      </c>
      <c r="H3622" t="s">
        <v>386</v>
      </c>
      <c r="I3622" t="s">
        <v>8893</v>
      </c>
      <c r="J3622" t="s">
        <v>74</v>
      </c>
      <c r="K3622" t="s">
        <v>8894</v>
      </c>
      <c r="L3622" t="s">
        <v>627</v>
      </c>
      <c r="M3622" t="s">
        <v>628</v>
      </c>
      <c r="N3622" t="s">
        <v>85</v>
      </c>
      <c r="O3622" t="s">
        <v>85</v>
      </c>
      <c r="P3622">
        <v>6274.6646000000001</v>
      </c>
      <c r="Q3622" t="s">
        <v>8895</v>
      </c>
      <c r="R3622" t="s">
        <v>75</v>
      </c>
      <c r="W3622" t="s">
        <v>10729</v>
      </c>
      <c r="X3622" t="s">
        <v>85</v>
      </c>
    </row>
    <row r="3623" spans="1:24">
      <c r="A3623" t="s">
        <v>5</v>
      </c>
      <c r="B3623" t="s">
        <v>6</v>
      </c>
      <c r="C3623" t="s">
        <v>6</v>
      </c>
      <c r="D3623" t="s">
        <v>117</v>
      </c>
      <c r="E3623" t="s">
        <v>4382</v>
      </c>
      <c r="F3623" s="54">
        <v>41634</v>
      </c>
      <c r="G3623" t="s">
        <v>72</v>
      </c>
      <c r="H3623" t="s">
        <v>386</v>
      </c>
      <c r="I3623" t="s">
        <v>8896</v>
      </c>
      <c r="J3623" t="s">
        <v>74</v>
      </c>
      <c r="K3623" t="s">
        <v>8897</v>
      </c>
      <c r="L3623" t="s">
        <v>627</v>
      </c>
      <c r="M3623" t="s">
        <v>628</v>
      </c>
      <c r="N3623" t="s">
        <v>85</v>
      </c>
      <c r="O3623" t="s">
        <v>85</v>
      </c>
      <c r="P3623">
        <v>6274.6646000000001</v>
      </c>
      <c r="Q3623" t="s">
        <v>8898</v>
      </c>
      <c r="R3623" t="s">
        <v>75</v>
      </c>
      <c r="W3623" t="s">
        <v>10729</v>
      </c>
      <c r="X3623" t="s">
        <v>85</v>
      </c>
    </row>
    <row r="3624" spans="1:24">
      <c r="A3624" t="s">
        <v>5</v>
      </c>
      <c r="B3624" t="s">
        <v>6</v>
      </c>
      <c r="C3624" t="s">
        <v>6</v>
      </c>
      <c r="D3624" t="s">
        <v>117</v>
      </c>
      <c r="E3624" t="s">
        <v>4382</v>
      </c>
      <c r="F3624" s="54">
        <v>41634</v>
      </c>
      <c r="G3624" t="s">
        <v>72</v>
      </c>
      <c r="H3624" t="s">
        <v>386</v>
      </c>
      <c r="I3624" t="s">
        <v>8899</v>
      </c>
      <c r="J3624" t="s">
        <v>74</v>
      </c>
      <c r="K3624" t="s">
        <v>8900</v>
      </c>
      <c r="L3624" t="s">
        <v>627</v>
      </c>
      <c r="M3624" t="s">
        <v>628</v>
      </c>
      <c r="N3624" t="s">
        <v>85</v>
      </c>
      <c r="O3624" t="s">
        <v>85</v>
      </c>
      <c r="P3624">
        <v>6274.6646000000001</v>
      </c>
      <c r="Q3624" t="s">
        <v>8901</v>
      </c>
      <c r="R3624" t="s">
        <v>75</v>
      </c>
      <c r="W3624" t="s">
        <v>10729</v>
      </c>
      <c r="X3624" t="s">
        <v>85</v>
      </c>
    </row>
    <row r="3625" spans="1:24">
      <c r="A3625" t="s">
        <v>5</v>
      </c>
      <c r="B3625" t="s">
        <v>6</v>
      </c>
      <c r="C3625" t="s">
        <v>6</v>
      </c>
      <c r="D3625" t="s">
        <v>117</v>
      </c>
      <c r="E3625" t="s">
        <v>4382</v>
      </c>
      <c r="F3625" s="54">
        <v>41634</v>
      </c>
      <c r="G3625" t="s">
        <v>72</v>
      </c>
      <c r="H3625" t="s">
        <v>386</v>
      </c>
      <c r="I3625" t="s">
        <v>8902</v>
      </c>
      <c r="J3625" t="s">
        <v>74</v>
      </c>
      <c r="K3625" t="s">
        <v>8903</v>
      </c>
      <c r="L3625" t="s">
        <v>627</v>
      </c>
      <c r="M3625" t="s">
        <v>628</v>
      </c>
      <c r="N3625" t="s">
        <v>85</v>
      </c>
      <c r="O3625" t="s">
        <v>85</v>
      </c>
      <c r="P3625">
        <v>6274.6646000000001</v>
      </c>
      <c r="Q3625" t="s">
        <v>8904</v>
      </c>
      <c r="R3625" t="s">
        <v>75</v>
      </c>
      <c r="W3625" t="s">
        <v>10729</v>
      </c>
      <c r="X3625" t="s">
        <v>85</v>
      </c>
    </row>
    <row r="3626" spans="1:24">
      <c r="A3626" t="s">
        <v>5</v>
      </c>
      <c r="B3626" t="s">
        <v>6</v>
      </c>
      <c r="C3626" t="s">
        <v>6</v>
      </c>
      <c r="D3626" t="s">
        <v>117</v>
      </c>
      <c r="E3626" t="s">
        <v>4382</v>
      </c>
      <c r="F3626" s="54">
        <v>41634</v>
      </c>
      <c r="G3626" t="s">
        <v>72</v>
      </c>
      <c r="H3626" t="s">
        <v>386</v>
      </c>
      <c r="I3626" t="s">
        <v>8905</v>
      </c>
      <c r="J3626" t="s">
        <v>74</v>
      </c>
      <c r="K3626" t="s">
        <v>8906</v>
      </c>
      <c r="L3626" t="s">
        <v>627</v>
      </c>
      <c r="M3626" t="s">
        <v>628</v>
      </c>
      <c r="N3626" t="s">
        <v>85</v>
      </c>
      <c r="O3626" t="s">
        <v>85</v>
      </c>
      <c r="P3626">
        <v>6274.6646000000001</v>
      </c>
      <c r="Q3626" t="s">
        <v>8907</v>
      </c>
      <c r="R3626" t="s">
        <v>75</v>
      </c>
      <c r="W3626" t="s">
        <v>10729</v>
      </c>
      <c r="X3626" t="s">
        <v>85</v>
      </c>
    </row>
    <row r="3627" spans="1:24">
      <c r="A3627" t="s">
        <v>5</v>
      </c>
      <c r="B3627" t="s">
        <v>6</v>
      </c>
      <c r="C3627" t="s">
        <v>6</v>
      </c>
      <c r="D3627" t="s">
        <v>117</v>
      </c>
      <c r="E3627" t="s">
        <v>4382</v>
      </c>
      <c r="F3627" s="54">
        <v>41634</v>
      </c>
      <c r="G3627" t="s">
        <v>72</v>
      </c>
      <c r="H3627" t="s">
        <v>386</v>
      </c>
      <c r="I3627" t="s">
        <v>8908</v>
      </c>
      <c r="J3627" t="s">
        <v>74</v>
      </c>
      <c r="K3627" t="s">
        <v>8909</v>
      </c>
      <c r="L3627" t="s">
        <v>627</v>
      </c>
      <c r="M3627" t="s">
        <v>628</v>
      </c>
      <c r="N3627" t="s">
        <v>85</v>
      </c>
      <c r="O3627" t="s">
        <v>85</v>
      </c>
      <c r="P3627">
        <v>6274.6646000000001</v>
      </c>
      <c r="Q3627" t="s">
        <v>8910</v>
      </c>
      <c r="R3627" t="s">
        <v>75</v>
      </c>
      <c r="W3627" t="s">
        <v>10729</v>
      </c>
      <c r="X3627" t="s">
        <v>85</v>
      </c>
    </row>
    <row r="3628" spans="1:24">
      <c r="A3628" t="s">
        <v>5</v>
      </c>
      <c r="B3628" t="s">
        <v>6</v>
      </c>
      <c r="C3628" t="s">
        <v>6</v>
      </c>
      <c r="D3628" t="s">
        <v>117</v>
      </c>
      <c r="E3628" t="s">
        <v>4382</v>
      </c>
      <c r="F3628" s="54">
        <v>41634</v>
      </c>
      <c r="G3628" t="s">
        <v>72</v>
      </c>
      <c r="H3628" t="s">
        <v>386</v>
      </c>
      <c r="I3628" t="s">
        <v>8911</v>
      </c>
      <c r="J3628" t="s">
        <v>74</v>
      </c>
      <c r="K3628" t="s">
        <v>8912</v>
      </c>
      <c r="L3628" t="s">
        <v>627</v>
      </c>
      <c r="M3628" t="s">
        <v>628</v>
      </c>
      <c r="N3628" t="s">
        <v>85</v>
      </c>
      <c r="O3628" t="s">
        <v>85</v>
      </c>
      <c r="P3628">
        <v>6274.6646000000001</v>
      </c>
      <c r="Q3628" t="s">
        <v>8913</v>
      </c>
      <c r="R3628" t="s">
        <v>75</v>
      </c>
      <c r="W3628" t="s">
        <v>10729</v>
      </c>
      <c r="X3628" t="s">
        <v>85</v>
      </c>
    </row>
    <row r="3629" spans="1:24">
      <c r="A3629" t="s">
        <v>5</v>
      </c>
      <c r="B3629" t="s">
        <v>6</v>
      </c>
      <c r="C3629" t="s">
        <v>6</v>
      </c>
      <c r="D3629" t="s">
        <v>117</v>
      </c>
      <c r="E3629" t="s">
        <v>4382</v>
      </c>
      <c r="F3629" s="54">
        <v>41634</v>
      </c>
      <c r="G3629" t="s">
        <v>72</v>
      </c>
      <c r="H3629" t="s">
        <v>386</v>
      </c>
      <c r="I3629" t="s">
        <v>8914</v>
      </c>
      <c r="J3629" t="s">
        <v>74</v>
      </c>
      <c r="K3629" t="s">
        <v>8915</v>
      </c>
      <c r="L3629" t="s">
        <v>627</v>
      </c>
      <c r="M3629" t="s">
        <v>628</v>
      </c>
      <c r="N3629" t="s">
        <v>85</v>
      </c>
      <c r="O3629" t="s">
        <v>85</v>
      </c>
      <c r="P3629">
        <v>6274.6646000000001</v>
      </c>
      <c r="Q3629" t="s">
        <v>8916</v>
      </c>
      <c r="R3629" t="s">
        <v>75</v>
      </c>
      <c r="W3629" t="s">
        <v>10729</v>
      </c>
      <c r="X3629" t="s">
        <v>85</v>
      </c>
    </row>
    <row r="3630" spans="1:24">
      <c r="A3630" t="s">
        <v>5</v>
      </c>
      <c r="B3630" t="s">
        <v>6</v>
      </c>
      <c r="C3630" t="s">
        <v>6</v>
      </c>
      <c r="D3630" t="s">
        <v>117</v>
      </c>
      <c r="E3630" t="s">
        <v>4382</v>
      </c>
      <c r="F3630" s="54">
        <v>41634</v>
      </c>
      <c r="G3630" t="s">
        <v>72</v>
      </c>
      <c r="H3630" t="s">
        <v>386</v>
      </c>
      <c r="I3630" t="s">
        <v>8917</v>
      </c>
      <c r="J3630" t="s">
        <v>74</v>
      </c>
      <c r="K3630" t="s">
        <v>8918</v>
      </c>
      <c r="L3630" t="s">
        <v>627</v>
      </c>
      <c r="M3630" t="s">
        <v>628</v>
      </c>
      <c r="N3630" t="s">
        <v>85</v>
      </c>
      <c r="O3630" t="s">
        <v>85</v>
      </c>
      <c r="P3630">
        <v>6274.6646000000001</v>
      </c>
      <c r="Q3630" t="s">
        <v>8919</v>
      </c>
      <c r="R3630" t="s">
        <v>75</v>
      </c>
      <c r="W3630" t="s">
        <v>10729</v>
      </c>
      <c r="X3630" t="s">
        <v>85</v>
      </c>
    </row>
    <row r="3631" spans="1:24">
      <c r="A3631" t="s">
        <v>5</v>
      </c>
      <c r="B3631" t="s">
        <v>6</v>
      </c>
      <c r="C3631" t="s">
        <v>6</v>
      </c>
      <c r="D3631" t="s">
        <v>117</v>
      </c>
      <c r="E3631" t="s">
        <v>4382</v>
      </c>
      <c r="F3631" s="54">
        <v>41634</v>
      </c>
      <c r="G3631" t="s">
        <v>72</v>
      </c>
      <c r="H3631" t="s">
        <v>386</v>
      </c>
      <c r="I3631" t="s">
        <v>8920</v>
      </c>
      <c r="J3631" t="s">
        <v>74</v>
      </c>
      <c r="K3631" t="s">
        <v>8921</v>
      </c>
      <c r="L3631" t="s">
        <v>627</v>
      </c>
      <c r="M3631" t="s">
        <v>628</v>
      </c>
      <c r="N3631" t="s">
        <v>85</v>
      </c>
      <c r="O3631" t="s">
        <v>85</v>
      </c>
      <c r="P3631">
        <v>6274.6646000000001</v>
      </c>
      <c r="Q3631" t="s">
        <v>8922</v>
      </c>
      <c r="R3631" t="s">
        <v>75</v>
      </c>
      <c r="W3631" t="s">
        <v>10729</v>
      </c>
      <c r="X3631" t="s">
        <v>85</v>
      </c>
    </row>
    <row r="3632" spans="1:24">
      <c r="A3632" t="s">
        <v>5</v>
      </c>
      <c r="B3632" t="s">
        <v>6</v>
      </c>
      <c r="C3632" t="s">
        <v>6</v>
      </c>
      <c r="D3632" t="s">
        <v>117</v>
      </c>
      <c r="E3632" t="s">
        <v>4382</v>
      </c>
      <c r="F3632" s="54">
        <v>41634</v>
      </c>
      <c r="G3632" t="s">
        <v>72</v>
      </c>
      <c r="H3632" t="s">
        <v>386</v>
      </c>
      <c r="I3632" t="s">
        <v>8923</v>
      </c>
      <c r="J3632" t="s">
        <v>74</v>
      </c>
      <c r="K3632" t="s">
        <v>8924</v>
      </c>
      <c r="L3632" t="s">
        <v>627</v>
      </c>
      <c r="M3632" t="s">
        <v>628</v>
      </c>
      <c r="N3632" t="s">
        <v>85</v>
      </c>
      <c r="O3632" t="s">
        <v>85</v>
      </c>
      <c r="P3632">
        <v>6274.6646000000001</v>
      </c>
      <c r="Q3632" t="s">
        <v>8925</v>
      </c>
      <c r="R3632" t="s">
        <v>75</v>
      </c>
      <c r="W3632" t="s">
        <v>10729</v>
      </c>
      <c r="X3632" t="s">
        <v>85</v>
      </c>
    </row>
    <row r="3633" spans="1:24">
      <c r="A3633" t="s">
        <v>5</v>
      </c>
      <c r="B3633" t="s">
        <v>6</v>
      </c>
      <c r="C3633" t="s">
        <v>6</v>
      </c>
      <c r="D3633" t="s">
        <v>117</v>
      </c>
      <c r="E3633" t="s">
        <v>4382</v>
      </c>
      <c r="F3633" s="54">
        <v>41634</v>
      </c>
      <c r="G3633" t="s">
        <v>72</v>
      </c>
      <c r="H3633" t="s">
        <v>386</v>
      </c>
      <c r="I3633" t="s">
        <v>8926</v>
      </c>
      <c r="J3633" t="s">
        <v>74</v>
      </c>
      <c r="K3633" t="s">
        <v>8927</v>
      </c>
      <c r="L3633" t="s">
        <v>627</v>
      </c>
      <c r="M3633" t="s">
        <v>628</v>
      </c>
      <c r="N3633" t="s">
        <v>85</v>
      </c>
      <c r="O3633" t="s">
        <v>85</v>
      </c>
      <c r="P3633">
        <v>6274.6646000000001</v>
      </c>
      <c r="Q3633" t="s">
        <v>8928</v>
      </c>
      <c r="R3633" t="s">
        <v>75</v>
      </c>
      <c r="W3633" t="s">
        <v>10729</v>
      </c>
      <c r="X3633" t="s">
        <v>85</v>
      </c>
    </row>
    <row r="3634" spans="1:24">
      <c r="A3634" t="s">
        <v>5</v>
      </c>
      <c r="B3634" t="s">
        <v>6</v>
      </c>
      <c r="C3634" t="s">
        <v>6</v>
      </c>
      <c r="D3634" t="s">
        <v>117</v>
      </c>
      <c r="E3634" t="s">
        <v>4382</v>
      </c>
      <c r="F3634" s="54">
        <v>41634</v>
      </c>
      <c r="G3634" t="s">
        <v>72</v>
      </c>
      <c r="H3634" t="s">
        <v>386</v>
      </c>
      <c r="I3634" t="s">
        <v>8929</v>
      </c>
      <c r="J3634" t="s">
        <v>74</v>
      </c>
      <c r="K3634" t="s">
        <v>8930</v>
      </c>
      <c r="L3634" t="s">
        <v>627</v>
      </c>
      <c r="M3634" t="s">
        <v>628</v>
      </c>
      <c r="N3634" t="s">
        <v>85</v>
      </c>
      <c r="O3634" t="s">
        <v>85</v>
      </c>
      <c r="P3634">
        <v>6274.6646000000001</v>
      </c>
      <c r="Q3634" t="s">
        <v>8931</v>
      </c>
      <c r="R3634" t="s">
        <v>75</v>
      </c>
      <c r="W3634" t="s">
        <v>10729</v>
      </c>
      <c r="X3634" t="s">
        <v>85</v>
      </c>
    </row>
    <row r="3635" spans="1:24">
      <c r="A3635" t="s">
        <v>5</v>
      </c>
      <c r="B3635" t="s">
        <v>6</v>
      </c>
      <c r="C3635" t="s">
        <v>6</v>
      </c>
      <c r="D3635" t="s">
        <v>117</v>
      </c>
      <c r="E3635" t="s">
        <v>4382</v>
      </c>
      <c r="F3635" s="54">
        <v>41634</v>
      </c>
      <c r="G3635" t="s">
        <v>72</v>
      </c>
      <c r="H3635" t="s">
        <v>386</v>
      </c>
      <c r="I3635" t="s">
        <v>8932</v>
      </c>
      <c r="J3635" t="s">
        <v>74</v>
      </c>
      <c r="K3635" t="s">
        <v>8933</v>
      </c>
      <c r="L3635" t="s">
        <v>627</v>
      </c>
      <c r="M3635" t="s">
        <v>628</v>
      </c>
      <c r="N3635" t="s">
        <v>85</v>
      </c>
      <c r="O3635" t="s">
        <v>85</v>
      </c>
      <c r="P3635">
        <v>6274.6646000000001</v>
      </c>
      <c r="Q3635" t="s">
        <v>8934</v>
      </c>
      <c r="R3635" t="s">
        <v>75</v>
      </c>
      <c r="W3635" t="s">
        <v>10729</v>
      </c>
      <c r="X3635" t="s">
        <v>85</v>
      </c>
    </row>
    <row r="3636" spans="1:24">
      <c r="A3636" t="s">
        <v>5</v>
      </c>
      <c r="B3636" t="s">
        <v>6</v>
      </c>
      <c r="C3636" t="s">
        <v>6</v>
      </c>
      <c r="D3636" t="s">
        <v>117</v>
      </c>
      <c r="E3636" t="s">
        <v>4382</v>
      </c>
      <c r="F3636" s="54">
        <v>41634</v>
      </c>
      <c r="G3636" t="s">
        <v>72</v>
      </c>
      <c r="H3636" t="s">
        <v>386</v>
      </c>
      <c r="I3636" t="s">
        <v>8935</v>
      </c>
      <c r="J3636" t="s">
        <v>74</v>
      </c>
      <c r="K3636" t="s">
        <v>8936</v>
      </c>
      <c r="L3636" t="s">
        <v>627</v>
      </c>
      <c r="M3636" t="s">
        <v>628</v>
      </c>
      <c r="N3636" t="s">
        <v>85</v>
      </c>
      <c r="O3636" t="s">
        <v>85</v>
      </c>
      <c r="P3636">
        <v>6274.6646000000001</v>
      </c>
      <c r="Q3636" t="s">
        <v>8937</v>
      </c>
      <c r="R3636" t="s">
        <v>75</v>
      </c>
      <c r="W3636" t="s">
        <v>10729</v>
      </c>
      <c r="X3636" t="s">
        <v>85</v>
      </c>
    </row>
    <row r="3637" spans="1:24">
      <c r="A3637" t="s">
        <v>5</v>
      </c>
      <c r="B3637" t="s">
        <v>6</v>
      </c>
      <c r="C3637" t="s">
        <v>6</v>
      </c>
      <c r="D3637" t="s">
        <v>117</v>
      </c>
      <c r="E3637" t="s">
        <v>4382</v>
      </c>
      <c r="F3637" s="54">
        <v>41634</v>
      </c>
      <c r="G3637" t="s">
        <v>72</v>
      </c>
      <c r="H3637" t="s">
        <v>386</v>
      </c>
      <c r="I3637" t="s">
        <v>8938</v>
      </c>
      <c r="J3637" t="s">
        <v>74</v>
      </c>
      <c r="K3637" t="s">
        <v>8939</v>
      </c>
      <c r="L3637" t="s">
        <v>627</v>
      </c>
      <c r="M3637" t="s">
        <v>628</v>
      </c>
      <c r="N3637" t="s">
        <v>85</v>
      </c>
      <c r="O3637" t="s">
        <v>85</v>
      </c>
      <c r="P3637">
        <v>90.765600000000006</v>
      </c>
      <c r="Q3637" t="s">
        <v>8940</v>
      </c>
      <c r="R3637" t="s">
        <v>75</v>
      </c>
      <c r="W3637" t="s">
        <v>10729</v>
      </c>
      <c r="X3637" t="s">
        <v>85</v>
      </c>
    </row>
    <row r="3638" spans="1:24">
      <c r="A3638" t="s">
        <v>5</v>
      </c>
      <c r="B3638" t="s">
        <v>6</v>
      </c>
      <c r="C3638" t="s">
        <v>6</v>
      </c>
      <c r="D3638" t="s">
        <v>117</v>
      </c>
      <c r="E3638" t="s">
        <v>4382</v>
      </c>
      <c r="F3638" s="54">
        <v>41634</v>
      </c>
      <c r="G3638" t="s">
        <v>72</v>
      </c>
      <c r="H3638" t="s">
        <v>386</v>
      </c>
      <c r="I3638" t="s">
        <v>8941</v>
      </c>
      <c r="J3638" t="s">
        <v>74</v>
      </c>
      <c r="K3638" t="s">
        <v>8942</v>
      </c>
      <c r="L3638" t="s">
        <v>627</v>
      </c>
      <c r="M3638" t="s">
        <v>628</v>
      </c>
      <c r="N3638" t="s">
        <v>85</v>
      </c>
      <c r="O3638" t="s">
        <v>85</v>
      </c>
      <c r="P3638">
        <v>6274.6646000000001</v>
      </c>
      <c r="Q3638" t="s">
        <v>8943</v>
      </c>
      <c r="R3638" t="s">
        <v>75</v>
      </c>
      <c r="W3638" t="s">
        <v>10729</v>
      </c>
      <c r="X3638" t="s">
        <v>85</v>
      </c>
    </row>
    <row r="3639" spans="1:24">
      <c r="A3639" t="s">
        <v>5</v>
      </c>
      <c r="B3639" t="s">
        <v>6</v>
      </c>
      <c r="C3639" t="s">
        <v>6</v>
      </c>
      <c r="D3639" t="s">
        <v>117</v>
      </c>
      <c r="E3639" t="s">
        <v>4382</v>
      </c>
      <c r="F3639" s="54">
        <v>41634</v>
      </c>
      <c r="G3639" t="s">
        <v>72</v>
      </c>
      <c r="H3639" t="s">
        <v>386</v>
      </c>
      <c r="I3639" t="s">
        <v>8944</v>
      </c>
      <c r="J3639" t="s">
        <v>74</v>
      </c>
      <c r="K3639" t="s">
        <v>8945</v>
      </c>
      <c r="L3639" t="s">
        <v>627</v>
      </c>
      <c r="M3639" t="s">
        <v>628</v>
      </c>
      <c r="N3639" t="s">
        <v>85</v>
      </c>
      <c r="O3639" t="s">
        <v>85</v>
      </c>
      <c r="P3639">
        <v>6274.6646000000001</v>
      </c>
      <c r="Q3639" t="s">
        <v>8946</v>
      </c>
      <c r="R3639" t="s">
        <v>75</v>
      </c>
      <c r="W3639" t="s">
        <v>10729</v>
      </c>
      <c r="X3639" t="s">
        <v>85</v>
      </c>
    </row>
    <row r="3640" spans="1:24">
      <c r="A3640" t="s">
        <v>5</v>
      </c>
      <c r="B3640" t="s">
        <v>6</v>
      </c>
      <c r="C3640" t="s">
        <v>6</v>
      </c>
      <c r="D3640" t="s">
        <v>117</v>
      </c>
      <c r="E3640" t="s">
        <v>4382</v>
      </c>
      <c r="F3640" s="54">
        <v>41634</v>
      </c>
      <c r="G3640" t="s">
        <v>72</v>
      </c>
      <c r="H3640" t="s">
        <v>386</v>
      </c>
      <c r="I3640" t="s">
        <v>8947</v>
      </c>
      <c r="J3640" t="s">
        <v>74</v>
      </c>
      <c r="K3640" t="s">
        <v>8948</v>
      </c>
      <c r="L3640" t="s">
        <v>627</v>
      </c>
      <c r="M3640" t="s">
        <v>628</v>
      </c>
      <c r="N3640" t="s">
        <v>85</v>
      </c>
      <c r="O3640" t="s">
        <v>85</v>
      </c>
      <c r="P3640">
        <v>90.765600000000006</v>
      </c>
      <c r="Q3640" t="s">
        <v>8949</v>
      </c>
      <c r="R3640" t="s">
        <v>75</v>
      </c>
      <c r="W3640" t="s">
        <v>10729</v>
      </c>
      <c r="X3640" t="s">
        <v>85</v>
      </c>
    </row>
    <row r="3641" spans="1:24">
      <c r="A3641" t="s">
        <v>5</v>
      </c>
      <c r="B3641" t="s">
        <v>6</v>
      </c>
      <c r="C3641" t="s">
        <v>6</v>
      </c>
      <c r="D3641" t="s">
        <v>117</v>
      </c>
      <c r="E3641" t="s">
        <v>4382</v>
      </c>
      <c r="F3641" s="54">
        <v>41634</v>
      </c>
      <c r="G3641" t="s">
        <v>72</v>
      </c>
      <c r="H3641" t="s">
        <v>386</v>
      </c>
      <c r="I3641" t="s">
        <v>8950</v>
      </c>
      <c r="J3641" t="s">
        <v>74</v>
      </c>
      <c r="K3641" t="s">
        <v>8951</v>
      </c>
      <c r="L3641" t="s">
        <v>627</v>
      </c>
      <c r="M3641" t="s">
        <v>628</v>
      </c>
      <c r="N3641" t="s">
        <v>85</v>
      </c>
      <c r="O3641" t="s">
        <v>85</v>
      </c>
      <c r="P3641">
        <v>6274.6646000000001</v>
      </c>
      <c r="Q3641" t="s">
        <v>8952</v>
      </c>
      <c r="R3641" t="s">
        <v>75</v>
      </c>
      <c r="W3641" t="s">
        <v>10729</v>
      </c>
      <c r="X3641" t="s">
        <v>85</v>
      </c>
    </row>
    <row r="3642" spans="1:24">
      <c r="A3642" t="s">
        <v>5</v>
      </c>
      <c r="B3642" t="s">
        <v>6</v>
      </c>
      <c r="C3642" t="s">
        <v>6</v>
      </c>
      <c r="D3642" t="s">
        <v>117</v>
      </c>
      <c r="E3642" t="s">
        <v>4382</v>
      </c>
      <c r="F3642" s="54">
        <v>41634</v>
      </c>
      <c r="G3642" t="s">
        <v>72</v>
      </c>
      <c r="H3642" t="s">
        <v>386</v>
      </c>
      <c r="I3642" t="s">
        <v>8953</v>
      </c>
      <c r="J3642" t="s">
        <v>74</v>
      </c>
      <c r="K3642" t="s">
        <v>8954</v>
      </c>
      <c r="L3642" t="s">
        <v>627</v>
      </c>
      <c r="M3642" t="s">
        <v>628</v>
      </c>
      <c r="N3642" t="s">
        <v>85</v>
      </c>
      <c r="O3642" t="s">
        <v>85</v>
      </c>
      <c r="P3642">
        <v>6274.6646000000001</v>
      </c>
      <c r="Q3642" t="s">
        <v>8955</v>
      </c>
      <c r="R3642" t="s">
        <v>75</v>
      </c>
      <c r="W3642" t="s">
        <v>10729</v>
      </c>
      <c r="X3642" t="s">
        <v>85</v>
      </c>
    </row>
    <row r="3643" spans="1:24">
      <c r="A3643" t="s">
        <v>5</v>
      </c>
      <c r="B3643" t="s">
        <v>6</v>
      </c>
      <c r="C3643" t="s">
        <v>6</v>
      </c>
      <c r="D3643" t="s">
        <v>117</v>
      </c>
      <c r="E3643" t="s">
        <v>4382</v>
      </c>
      <c r="F3643" s="54">
        <v>41634</v>
      </c>
      <c r="G3643" t="s">
        <v>72</v>
      </c>
      <c r="H3643" t="s">
        <v>386</v>
      </c>
      <c r="I3643" t="s">
        <v>8956</v>
      </c>
      <c r="J3643" t="s">
        <v>74</v>
      </c>
      <c r="K3643" t="s">
        <v>8957</v>
      </c>
      <c r="L3643" t="s">
        <v>627</v>
      </c>
      <c r="M3643" t="s">
        <v>628</v>
      </c>
      <c r="N3643" t="s">
        <v>85</v>
      </c>
      <c r="O3643" t="s">
        <v>85</v>
      </c>
      <c r="P3643">
        <v>6274.6646000000001</v>
      </c>
      <c r="Q3643" t="s">
        <v>8958</v>
      </c>
      <c r="R3643" t="s">
        <v>75</v>
      </c>
      <c r="W3643" t="s">
        <v>10729</v>
      </c>
      <c r="X3643" t="s">
        <v>85</v>
      </c>
    </row>
    <row r="3644" spans="1:24">
      <c r="A3644" t="s">
        <v>5</v>
      </c>
      <c r="B3644" t="s">
        <v>6</v>
      </c>
      <c r="C3644" t="s">
        <v>6</v>
      </c>
      <c r="D3644" t="s">
        <v>117</v>
      </c>
      <c r="E3644" t="s">
        <v>4382</v>
      </c>
      <c r="F3644" s="54">
        <v>41634</v>
      </c>
      <c r="G3644" t="s">
        <v>72</v>
      </c>
      <c r="H3644" t="s">
        <v>386</v>
      </c>
      <c r="I3644" t="s">
        <v>8959</v>
      </c>
      <c r="J3644" t="s">
        <v>74</v>
      </c>
      <c r="K3644" t="s">
        <v>8960</v>
      </c>
      <c r="L3644" t="s">
        <v>627</v>
      </c>
      <c r="M3644" t="s">
        <v>628</v>
      </c>
      <c r="N3644" t="s">
        <v>85</v>
      </c>
      <c r="O3644" t="s">
        <v>85</v>
      </c>
      <c r="P3644">
        <v>6274.6646000000001</v>
      </c>
      <c r="Q3644" t="s">
        <v>8961</v>
      </c>
      <c r="R3644" t="s">
        <v>75</v>
      </c>
      <c r="W3644" t="s">
        <v>10729</v>
      </c>
      <c r="X3644" t="s">
        <v>85</v>
      </c>
    </row>
    <row r="3645" spans="1:24">
      <c r="A3645" t="s">
        <v>5</v>
      </c>
      <c r="B3645" t="s">
        <v>6</v>
      </c>
      <c r="C3645" t="s">
        <v>6</v>
      </c>
      <c r="D3645" t="s">
        <v>117</v>
      </c>
      <c r="E3645" t="s">
        <v>4382</v>
      </c>
      <c r="F3645" s="54">
        <v>41634</v>
      </c>
      <c r="G3645" t="s">
        <v>72</v>
      </c>
      <c r="H3645" t="s">
        <v>386</v>
      </c>
      <c r="I3645" t="s">
        <v>8962</v>
      </c>
      <c r="J3645" t="s">
        <v>74</v>
      </c>
      <c r="K3645" t="s">
        <v>8963</v>
      </c>
      <c r="L3645" t="s">
        <v>627</v>
      </c>
      <c r="M3645" t="s">
        <v>628</v>
      </c>
      <c r="N3645" t="s">
        <v>85</v>
      </c>
      <c r="O3645" t="s">
        <v>85</v>
      </c>
      <c r="P3645">
        <v>6274.6646000000001</v>
      </c>
      <c r="Q3645" t="s">
        <v>8964</v>
      </c>
      <c r="R3645" t="s">
        <v>75</v>
      </c>
      <c r="W3645" t="s">
        <v>10729</v>
      </c>
      <c r="X3645" t="s">
        <v>85</v>
      </c>
    </row>
    <row r="3646" spans="1:24">
      <c r="A3646" t="s">
        <v>5</v>
      </c>
      <c r="B3646" t="s">
        <v>6</v>
      </c>
      <c r="C3646" t="s">
        <v>6</v>
      </c>
      <c r="D3646" t="s">
        <v>117</v>
      </c>
      <c r="E3646" t="s">
        <v>4382</v>
      </c>
      <c r="F3646" s="54">
        <v>41634</v>
      </c>
      <c r="G3646" t="s">
        <v>72</v>
      </c>
      <c r="H3646" t="s">
        <v>386</v>
      </c>
      <c r="I3646" t="s">
        <v>8965</v>
      </c>
      <c r="J3646" t="s">
        <v>74</v>
      </c>
      <c r="K3646" t="s">
        <v>8966</v>
      </c>
      <c r="L3646" t="s">
        <v>627</v>
      </c>
      <c r="M3646" t="s">
        <v>628</v>
      </c>
      <c r="N3646" t="s">
        <v>85</v>
      </c>
      <c r="O3646" t="s">
        <v>85</v>
      </c>
      <c r="P3646">
        <v>6274.6646000000001</v>
      </c>
      <c r="Q3646" t="s">
        <v>8967</v>
      </c>
      <c r="R3646" t="s">
        <v>75</v>
      </c>
      <c r="W3646" t="s">
        <v>10729</v>
      </c>
      <c r="X3646" t="s">
        <v>85</v>
      </c>
    </row>
    <row r="3647" spans="1:24">
      <c r="A3647" t="s">
        <v>5</v>
      </c>
      <c r="B3647" t="s">
        <v>6</v>
      </c>
      <c r="C3647" t="s">
        <v>6</v>
      </c>
      <c r="D3647" t="s">
        <v>117</v>
      </c>
      <c r="E3647" t="s">
        <v>4382</v>
      </c>
      <c r="F3647" s="54">
        <v>41634</v>
      </c>
      <c r="G3647" t="s">
        <v>72</v>
      </c>
      <c r="H3647" t="s">
        <v>386</v>
      </c>
      <c r="I3647" t="s">
        <v>8968</v>
      </c>
      <c r="J3647" t="s">
        <v>74</v>
      </c>
      <c r="K3647" t="s">
        <v>8969</v>
      </c>
      <c r="L3647" t="s">
        <v>627</v>
      </c>
      <c r="M3647" t="s">
        <v>628</v>
      </c>
      <c r="N3647" t="s">
        <v>85</v>
      </c>
      <c r="O3647" t="s">
        <v>85</v>
      </c>
      <c r="P3647">
        <v>90.765600000000006</v>
      </c>
      <c r="Q3647" t="s">
        <v>8970</v>
      </c>
      <c r="R3647" t="s">
        <v>75</v>
      </c>
      <c r="W3647" t="s">
        <v>10729</v>
      </c>
      <c r="X3647" t="s">
        <v>85</v>
      </c>
    </row>
    <row r="3648" spans="1:24">
      <c r="A3648" t="s">
        <v>5</v>
      </c>
      <c r="B3648" t="s">
        <v>6</v>
      </c>
      <c r="C3648" t="s">
        <v>6</v>
      </c>
      <c r="D3648" t="s">
        <v>117</v>
      </c>
      <c r="E3648" t="s">
        <v>4382</v>
      </c>
      <c r="F3648" s="54">
        <v>41634</v>
      </c>
      <c r="G3648" t="s">
        <v>72</v>
      </c>
      <c r="H3648" t="s">
        <v>386</v>
      </c>
      <c r="I3648" t="s">
        <v>8971</v>
      </c>
      <c r="J3648" t="s">
        <v>74</v>
      </c>
      <c r="K3648" t="s">
        <v>8972</v>
      </c>
      <c r="L3648" t="s">
        <v>627</v>
      </c>
      <c r="M3648" t="s">
        <v>628</v>
      </c>
      <c r="N3648" t="s">
        <v>85</v>
      </c>
      <c r="O3648" t="s">
        <v>85</v>
      </c>
      <c r="P3648">
        <v>6274.6646000000001</v>
      </c>
      <c r="Q3648" t="s">
        <v>8973</v>
      </c>
      <c r="R3648" t="s">
        <v>75</v>
      </c>
      <c r="W3648" t="s">
        <v>10729</v>
      </c>
      <c r="X3648" t="s">
        <v>85</v>
      </c>
    </row>
    <row r="3649" spans="1:24">
      <c r="A3649" t="s">
        <v>5</v>
      </c>
      <c r="B3649" t="s">
        <v>6</v>
      </c>
      <c r="C3649" t="s">
        <v>6</v>
      </c>
      <c r="D3649" t="s">
        <v>117</v>
      </c>
      <c r="E3649" t="s">
        <v>4382</v>
      </c>
      <c r="F3649" s="54">
        <v>41634</v>
      </c>
      <c r="G3649" t="s">
        <v>72</v>
      </c>
      <c r="H3649" t="s">
        <v>386</v>
      </c>
      <c r="I3649" t="s">
        <v>8974</v>
      </c>
      <c r="J3649" t="s">
        <v>74</v>
      </c>
      <c r="K3649" t="s">
        <v>8975</v>
      </c>
      <c r="L3649" t="s">
        <v>627</v>
      </c>
      <c r="M3649" t="s">
        <v>628</v>
      </c>
      <c r="N3649" t="s">
        <v>85</v>
      </c>
      <c r="O3649" t="s">
        <v>85</v>
      </c>
      <c r="P3649">
        <v>6274.6646000000001</v>
      </c>
      <c r="Q3649" t="s">
        <v>8976</v>
      </c>
      <c r="R3649" t="s">
        <v>75</v>
      </c>
      <c r="W3649" t="s">
        <v>10729</v>
      </c>
      <c r="X3649" t="s">
        <v>85</v>
      </c>
    </row>
    <row r="3650" spans="1:24">
      <c r="A3650" t="s">
        <v>9</v>
      </c>
      <c r="B3650" t="s">
        <v>14</v>
      </c>
      <c r="C3650" t="s">
        <v>14</v>
      </c>
      <c r="D3650" t="s">
        <v>117</v>
      </c>
      <c r="E3650" t="s">
        <v>4382</v>
      </c>
      <c r="F3650" s="54">
        <v>41634</v>
      </c>
      <c r="G3650" t="s">
        <v>72</v>
      </c>
      <c r="H3650" t="s">
        <v>208</v>
      </c>
      <c r="I3650" t="s">
        <v>8977</v>
      </c>
      <c r="J3650" t="s">
        <v>132</v>
      </c>
      <c r="K3650" t="s">
        <v>8978</v>
      </c>
      <c r="L3650" t="s">
        <v>211</v>
      </c>
      <c r="M3650" t="s">
        <v>212</v>
      </c>
      <c r="N3650" t="s">
        <v>85</v>
      </c>
      <c r="O3650" t="s">
        <v>85</v>
      </c>
      <c r="P3650">
        <v>174.2</v>
      </c>
      <c r="Q3650" t="s">
        <v>8979</v>
      </c>
      <c r="R3650" t="s">
        <v>75</v>
      </c>
      <c r="S3650" t="s">
        <v>215</v>
      </c>
      <c r="T3650" t="s">
        <v>216</v>
      </c>
      <c r="U3650" t="s">
        <v>179</v>
      </c>
      <c r="V3650" t="s">
        <v>179</v>
      </c>
      <c r="W3650" t="s">
        <v>10729</v>
      </c>
      <c r="X3650" t="s">
        <v>85</v>
      </c>
    </row>
    <row r="3651" spans="1:24">
      <c r="A3651" t="s">
        <v>5</v>
      </c>
      <c r="B3651" t="s">
        <v>16</v>
      </c>
      <c r="C3651" t="s">
        <v>235</v>
      </c>
      <c r="D3651" t="s">
        <v>117</v>
      </c>
      <c r="E3651" t="s">
        <v>4382</v>
      </c>
      <c r="F3651" s="54">
        <v>41635</v>
      </c>
      <c r="G3651" t="s">
        <v>119</v>
      </c>
      <c r="I3651" t="s">
        <v>8980</v>
      </c>
      <c r="J3651" t="s">
        <v>74</v>
      </c>
      <c r="K3651" t="s">
        <v>8981</v>
      </c>
      <c r="L3651" t="s">
        <v>238</v>
      </c>
      <c r="M3651" t="s">
        <v>76</v>
      </c>
      <c r="N3651" t="s">
        <v>85</v>
      </c>
      <c r="O3651" t="s">
        <v>85</v>
      </c>
      <c r="P3651">
        <v>65978.720000000001</v>
      </c>
      <c r="Q3651" t="s">
        <v>8982</v>
      </c>
      <c r="R3651" t="s">
        <v>75</v>
      </c>
      <c r="W3651" t="s">
        <v>10729</v>
      </c>
      <c r="X3651" t="s">
        <v>10737</v>
      </c>
    </row>
    <row r="3652" spans="1:24">
      <c r="A3652" t="s">
        <v>5</v>
      </c>
      <c r="B3652" t="s">
        <v>16</v>
      </c>
      <c r="C3652" t="s">
        <v>235</v>
      </c>
      <c r="D3652" t="s">
        <v>117</v>
      </c>
      <c r="E3652" t="s">
        <v>4382</v>
      </c>
      <c r="F3652" s="54">
        <v>41635</v>
      </c>
      <c r="G3652" t="s">
        <v>5650</v>
      </c>
      <c r="I3652" t="s">
        <v>8651</v>
      </c>
      <c r="J3652" t="s">
        <v>74</v>
      </c>
      <c r="K3652" t="s">
        <v>8640</v>
      </c>
      <c r="L3652" t="s">
        <v>238</v>
      </c>
      <c r="M3652" t="s">
        <v>76</v>
      </c>
      <c r="N3652" t="s">
        <v>85</v>
      </c>
      <c r="O3652" t="s">
        <v>85</v>
      </c>
      <c r="P3652">
        <v>4.03</v>
      </c>
      <c r="Q3652" t="s">
        <v>8641</v>
      </c>
      <c r="R3652" t="s">
        <v>75</v>
      </c>
      <c r="W3652" t="s">
        <v>10729</v>
      </c>
      <c r="X3652" t="s">
        <v>10737</v>
      </c>
    </row>
    <row r="3653" spans="1:24">
      <c r="A3653" t="s">
        <v>5</v>
      </c>
      <c r="B3653" t="s">
        <v>16</v>
      </c>
      <c r="C3653" t="s">
        <v>235</v>
      </c>
      <c r="D3653" t="s">
        <v>117</v>
      </c>
      <c r="E3653" t="s">
        <v>4382</v>
      </c>
      <c r="F3653" s="54">
        <v>41635</v>
      </c>
      <c r="G3653" t="s">
        <v>5650</v>
      </c>
      <c r="I3653" t="s">
        <v>8646</v>
      </c>
      <c r="J3653" t="s">
        <v>74</v>
      </c>
      <c r="K3653" t="s">
        <v>8647</v>
      </c>
      <c r="L3653" t="s">
        <v>238</v>
      </c>
      <c r="M3653" t="s">
        <v>76</v>
      </c>
      <c r="N3653" t="s">
        <v>85</v>
      </c>
      <c r="O3653" t="s">
        <v>85</v>
      </c>
      <c r="P3653">
        <v>139005</v>
      </c>
      <c r="Q3653" t="s">
        <v>8648</v>
      </c>
      <c r="R3653" t="s">
        <v>75</v>
      </c>
      <c r="W3653" t="s">
        <v>10731</v>
      </c>
      <c r="X3653" t="s">
        <v>10737</v>
      </c>
    </row>
    <row r="3654" spans="1:24">
      <c r="A3654" t="s">
        <v>5</v>
      </c>
      <c r="B3654" t="s">
        <v>16</v>
      </c>
      <c r="C3654" t="s">
        <v>235</v>
      </c>
      <c r="D3654" t="s">
        <v>117</v>
      </c>
      <c r="E3654" t="s">
        <v>4382</v>
      </c>
      <c r="F3654" s="54">
        <v>41635</v>
      </c>
      <c r="G3654" t="s">
        <v>5650</v>
      </c>
      <c r="I3654" t="s">
        <v>8645</v>
      </c>
      <c r="J3654" t="s">
        <v>74</v>
      </c>
      <c r="K3654" t="s">
        <v>8640</v>
      </c>
      <c r="L3654" t="s">
        <v>238</v>
      </c>
      <c r="M3654" t="s">
        <v>76</v>
      </c>
      <c r="N3654" t="s">
        <v>85</v>
      </c>
      <c r="O3654" t="s">
        <v>85</v>
      </c>
      <c r="P3654">
        <v>201.5</v>
      </c>
      <c r="Q3654" t="s">
        <v>8641</v>
      </c>
      <c r="R3654" t="s">
        <v>75</v>
      </c>
      <c r="W3654" t="s">
        <v>10729</v>
      </c>
      <c r="X3654" t="s">
        <v>10737</v>
      </c>
    </row>
    <row r="3655" spans="1:24">
      <c r="A3655" t="s">
        <v>5</v>
      </c>
      <c r="B3655" t="s">
        <v>16</v>
      </c>
      <c r="C3655" t="s">
        <v>235</v>
      </c>
      <c r="D3655" t="s">
        <v>117</v>
      </c>
      <c r="E3655" t="s">
        <v>4382</v>
      </c>
      <c r="F3655" s="54">
        <v>41635</v>
      </c>
      <c r="G3655" t="s">
        <v>119</v>
      </c>
      <c r="I3655" t="s">
        <v>8983</v>
      </c>
      <c r="J3655" t="s">
        <v>74</v>
      </c>
      <c r="K3655" t="s">
        <v>8647</v>
      </c>
      <c r="L3655" t="s">
        <v>238</v>
      </c>
      <c r="M3655" t="s">
        <v>76</v>
      </c>
      <c r="N3655" t="s">
        <v>85</v>
      </c>
      <c r="O3655" t="s">
        <v>85</v>
      </c>
      <c r="P3655">
        <v>5071.5</v>
      </c>
      <c r="Q3655" t="s">
        <v>8648</v>
      </c>
      <c r="R3655" t="s">
        <v>75</v>
      </c>
      <c r="W3655" t="s">
        <v>10729</v>
      </c>
      <c r="X3655" t="s">
        <v>10737</v>
      </c>
    </row>
    <row r="3656" spans="1:24">
      <c r="A3656" t="s">
        <v>5</v>
      </c>
      <c r="B3656" t="s">
        <v>16</v>
      </c>
      <c r="C3656" t="s">
        <v>235</v>
      </c>
      <c r="D3656" t="s">
        <v>117</v>
      </c>
      <c r="E3656" t="s">
        <v>4382</v>
      </c>
      <c r="F3656" s="54">
        <v>41635</v>
      </c>
      <c r="G3656" t="s">
        <v>119</v>
      </c>
      <c r="I3656" t="s">
        <v>8984</v>
      </c>
      <c r="J3656" t="s">
        <v>74</v>
      </c>
      <c r="K3656" t="s">
        <v>8647</v>
      </c>
      <c r="L3656" t="s">
        <v>238</v>
      </c>
      <c r="M3656" t="s">
        <v>76</v>
      </c>
      <c r="N3656" t="s">
        <v>85</v>
      </c>
      <c r="O3656" t="s">
        <v>85</v>
      </c>
      <c r="P3656">
        <v>5071.5</v>
      </c>
      <c r="Q3656" t="s">
        <v>8648</v>
      </c>
      <c r="R3656" t="s">
        <v>75</v>
      </c>
      <c r="W3656" t="s">
        <v>10729</v>
      </c>
      <c r="X3656" t="s">
        <v>10737</v>
      </c>
    </row>
    <row r="3657" spans="1:24">
      <c r="A3657" t="s">
        <v>5</v>
      </c>
      <c r="B3657" t="s">
        <v>16</v>
      </c>
      <c r="C3657" t="s">
        <v>235</v>
      </c>
      <c r="D3657" t="s">
        <v>117</v>
      </c>
      <c r="E3657" t="s">
        <v>4382</v>
      </c>
      <c r="F3657" s="54">
        <v>41635</v>
      </c>
      <c r="G3657" t="s">
        <v>119</v>
      </c>
      <c r="I3657" t="s">
        <v>8985</v>
      </c>
      <c r="J3657" t="s">
        <v>74</v>
      </c>
      <c r="K3657" t="s">
        <v>8647</v>
      </c>
      <c r="L3657" t="s">
        <v>238</v>
      </c>
      <c r="M3657" t="s">
        <v>76</v>
      </c>
      <c r="N3657" t="s">
        <v>85</v>
      </c>
      <c r="O3657" t="s">
        <v>85</v>
      </c>
      <c r="P3657">
        <v>5071.5</v>
      </c>
      <c r="Q3657" t="s">
        <v>8648</v>
      </c>
      <c r="R3657" t="s">
        <v>75</v>
      </c>
      <c r="W3657" t="s">
        <v>10729</v>
      </c>
      <c r="X3657" t="s">
        <v>10737</v>
      </c>
    </row>
    <row r="3658" spans="1:24">
      <c r="A3658" t="s">
        <v>5</v>
      </c>
      <c r="B3658" t="s">
        <v>16</v>
      </c>
      <c r="C3658" t="s">
        <v>235</v>
      </c>
      <c r="D3658" t="s">
        <v>117</v>
      </c>
      <c r="E3658" t="s">
        <v>4382</v>
      </c>
      <c r="F3658" s="54">
        <v>41635</v>
      </c>
      <c r="G3658" t="s">
        <v>119</v>
      </c>
      <c r="I3658" t="s">
        <v>8986</v>
      </c>
      <c r="J3658" t="s">
        <v>74</v>
      </c>
      <c r="K3658" t="s">
        <v>8647</v>
      </c>
      <c r="L3658" t="s">
        <v>238</v>
      </c>
      <c r="M3658" t="s">
        <v>76</v>
      </c>
      <c r="N3658" t="s">
        <v>85</v>
      </c>
      <c r="O3658" t="s">
        <v>85</v>
      </c>
      <c r="P3658">
        <v>5071.5</v>
      </c>
      <c r="Q3658" t="s">
        <v>8648</v>
      </c>
      <c r="R3658" t="s">
        <v>75</v>
      </c>
      <c r="W3658" t="s">
        <v>10729</v>
      </c>
      <c r="X3658" t="s">
        <v>10737</v>
      </c>
    </row>
    <row r="3659" spans="1:24">
      <c r="A3659" t="s">
        <v>5</v>
      </c>
      <c r="B3659" t="s">
        <v>16</v>
      </c>
      <c r="C3659" t="s">
        <v>235</v>
      </c>
      <c r="D3659" t="s">
        <v>117</v>
      </c>
      <c r="E3659" t="s">
        <v>4382</v>
      </c>
      <c r="F3659" s="54">
        <v>41635</v>
      </c>
      <c r="G3659" t="s">
        <v>119</v>
      </c>
      <c r="I3659" t="s">
        <v>8987</v>
      </c>
      <c r="J3659" t="s">
        <v>74</v>
      </c>
      <c r="K3659" t="s">
        <v>8647</v>
      </c>
      <c r="L3659" t="s">
        <v>238</v>
      </c>
      <c r="M3659" t="s">
        <v>76</v>
      </c>
      <c r="N3659" t="s">
        <v>85</v>
      </c>
      <c r="O3659" t="s">
        <v>85</v>
      </c>
      <c r="P3659">
        <v>50043</v>
      </c>
      <c r="Q3659" t="s">
        <v>8648</v>
      </c>
      <c r="R3659" t="s">
        <v>75</v>
      </c>
      <c r="W3659" t="s">
        <v>10729</v>
      </c>
      <c r="X3659" t="s">
        <v>10737</v>
      </c>
    </row>
    <row r="3660" spans="1:24">
      <c r="A3660" t="s">
        <v>5</v>
      </c>
      <c r="B3660" t="s">
        <v>16</v>
      </c>
      <c r="C3660" t="s">
        <v>235</v>
      </c>
      <c r="D3660" t="s">
        <v>117</v>
      </c>
      <c r="E3660" t="s">
        <v>4382</v>
      </c>
      <c r="F3660" s="54">
        <v>41635</v>
      </c>
      <c r="G3660" t="s">
        <v>119</v>
      </c>
      <c r="I3660" t="s">
        <v>8988</v>
      </c>
      <c r="J3660" t="s">
        <v>74</v>
      </c>
      <c r="K3660" t="s">
        <v>8989</v>
      </c>
      <c r="L3660" t="s">
        <v>3064</v>
      </c>
      <c r="M3660" t="s">
        <v>3065</v>
      </c>
      <c r="N3660" t="s">
        <v>85</v>
      </c>
      <c r="O3660" t="s">
        <v>85</v>
      </c>
      <c r="P3660">
        <v>5733.96</v>
      </c>
      <c r="Q3660" t="s">
        <v>8990</v>
      </c>
      <c r="R3660" t="s">
        <v>75</v>
      </c>
      <c r="W3660" t="s">
        <v>10729</v>
      </c>
      <c r="X3660" t="s">
        <v>85</v>
      </c>
    </row>
    <row r="3661" spans="1:24">
      <c r="A3661" t="s">
        <v>5</v>
      </c>
      <c r="B3661" t="s">
        <v>16</v>
      </c>
      <c r="C3661" t="s">
        <v>235</v>
      </c>
      <c r="D3661" t="s">
        <v>117</v>
      </c>
      <c r="E3661" t="s">
        <v>4382</v>
      </c>
      <c r="F3661" s="54">
        <v>41635</v>
      </c>
      <c r="G3661" t="s">
        <v>119</v>
      </c>
      <c r="I3661" t="s">
        <v>8991</v>
      </c>
      <c r="J3661" t="s">
        <v>74</v>
      </c>
      <c r="K3661" t="s">
        <v>8647</v>
      </c>
      <c r="L3661" t="s">
        <v>238</v>
      </c>
      <c r="M3661" t="s">
        <v>76</v>
      </c>
      <c r="N3661" t="s">
        <v>85</v>
      </c>
      <c r="O3661" t="s">
        <v>85</v>
      </c>
      <c r="P3661">
        <v>98689.7</v>
      </c>
      <c r="Q3661" t="s">
        <v>8648</v>
      </c>
      <c r="R3661" t="s">
        <v>75</v>
      </c>
      <c r="W3661" t="s">
        <v>10729</v>
      </c>
      <c r="X3661" t="s">
        <v>10737</v>
      </c>
    </row>
    <row r="3662" spans="1:24">
      <c r="A3662" t="s">
        <v>5</v>
      </c>
      <c r="B3662" t="s">
        <v>16</v>
      </c>
      <c r="C3662" t="s">
        <v>235</v>
      </c>
      <c r="D3662" t="s">
        <v>117</v>
      </c>
      <c r="E3662" t="s">
        <v>4382</v>
      </c>
      <c r="F3662" s="54">
        <v>41635</v>
      </c>
      <c r="G3662" t="s">
        <v>72</v>
      </c>
      <c r="I3662" t="s">
        <v>8644</v>
      </c>
      <c r="J3662" t="s">
        <v>74</v>
      </c>
      <c r="K3662" t="s">
        <v>8640</v>
      </c>
      <c r="L3662" t="s">
        <v>238</v>
      </c>
      <c r="M3662" t="s">
        <v>76</v>
      </c>
      <c r="N3662" t="s">
        <v>85</v>
      </c>
      <c r="O3662" t="s">
        <v>85</v>
      </c>
      <c r="P3662">
        <v>409</v>
      </c>
      <c r="Q3662" t="s">
        <v>8641</v>
      </c>
      <c r="R3662" t="s">
        <v>75</v>
      </c>
      <c r="W3662" t="s">
        <v>10729</v>
      </c>
      <c r="X3662" t="s">
        <v>10737</v>
      </c>
    </row>
    <row r="3663" spans="1:24">
      <c r="A3663" t="s">
        <v>5</v>
      </c>
      <c r="B3663" t="s">
        <v>16</v>
      </c>
      <c r="C3663" t="s">
        <v>235</v>
      </c>
      <c r="D3663" t="s">
        <v>117</v>
      </c>
      <c r="E3663" t="s">
        <v>4382</v>
      </c>
      <c r="F3663" s="54">
        <v>41635</v>
      </c>
      <c r="G3663" t="s">
        <v>72</v>
      </c>
      <c r="I3663" t="s">
        <v>8639</v>
      </c>
      <c r="J3663" t="s">
        <v>74</v>
      </c>
      <c r="K3663" t="s">
        <v>8640</v>
      </c>
      <c r="L3663" t="s">
        <v>238</v>
      </c>
      <c r="M3663" t="s">
        <v>76</v>
      </c>
      <c r="N3663" t="s">
        <v>85</v>
      </c>
      <c r="O3663" t="s">
        <v>85</v>
      </c>
      <c r="P3663">
        <v>409</v>
      </c>
      <c r="Q3663" t="s">
        <v>8641</v>
      </c>
      <c r="R3663" t="s">
        <v>75</v>
      </c>
      <c r="W3663" t="s">
        <v>10729</v>
      </c>
      <c r="X3663" t="s">
        <v>10737</v>
      </c>
    </row>
    <row r="3664" spans="1:24">
      <c r="A3664" t="s">
        <v>5</v>
      </c>
      <c r="B3664" t="s">
        <v>16</v>
      </c>
      <c r="C3664" t="s">
        <v>235</v>
      </c>
      <c r="D3664" t="s">
        <v>117</v>
      </c>
      <c r="E3664" t="s">
        <v>4382</v>
      </c>
      <c r="F3664" s="54">
        <v>41635</v>
      </c>
      <c r="G3664" t="s">
        <v>72</v>
      </c>
      <c r="I3664" t="s">
        <v>8671</v>
      </c>
      <c r="J3664" t="s">
        <v>74</v>
      </c>
      <c r="K3664" t="s">
        <v>8640</v>
      </c>
      <c r="L3664" t="s">
        <v>238</v>
      </c>
      <c r="M3664" t="s">
        <v>76</v>
      </c>
      <c r="N3664" t="s">
        <v>85</v>
      </c>
      <c r="O3664" t="s">
        <v>85</v>
      </c>
      <c r="P3664">
        <v>409</v>
      </c>
      <c r="Q3664" t="s">
        <v>8641</v>
      </c>
      <c r="R3664" t="s">
        <v>75</v>
      </c>
      <c r="W3664" t="s">
        <v>10729</v>
      </c>
      <c r="X3664" t="s">
        <v>10737</v>
      </c>
    </row>
    <row r="3665" spans="1:24">
      <c r="A3665" t="s">
        <v>5</v>
      </c>
      <c r="B3665" t="s">
        <v>16</v>
      </c>
      <c r="C3665" t="s">
        <v>235</v>
      </c>
      <c r="D3665" t="s">
        <v>117</v>
      </c>
      <c r="E3665" t="s">
        <v>4382</v>
      </c>
      <c r="F3665" s="54">
        <v>41635</v>
      </c>
      <c r="G3665" t="s">
        <v>72</v>
      </c>
      <c r="I3665" t="s">
        <v>8643</v>
      </c>
      <c r="J3665" t="s">
        <v>74</v>
      </c>
      <c r="K3665" t="s">
        <v>8640</v>
      </c>
      <c r="L3665" t="s">
        <v>238</v>
      </c>
      <c r="M3665" t="s">
        <v>76</v>
      </c>
      <c r="N3665" t="s">
        <v>85</v>
      </c>
      <c r="O3665" t="s">
        <v>85</v>
      </c>
      <c r="P3665">
        <v>409</v>
      </c>
      <c r="Q3665" t="s">
        <v>8641</v>
      </c>
      <c r="R3665" t="s">
        <v>75</v>
      </c>
      <c r="W3665" t="s">
        <v>10729</v>
      </c>
      <c r="X3665" t="s">
        <v>10737</v>
      </c>
    </row>
    <row r="3666" spans="1:24">
      <c r="A3666" t="s">
        <v>5</v>
      </c>
      <c r="B3666" t="s">
        <v>16</v>
      </c>
      <c r="C3666" t="s">
        <v>235</v>
      </c>
      <c r="D3666" t="s">
        <v>117</v>
      </c>
      <c r="E3666" t="s">
        <v>4382</v>
      </c>
      <c r="F3666" s="54">
        <v>41635</v>
      </c>
      <c r="G3666" t="s">
        <v>72</v>
      </c>
      <c r="I3666" t="s">
        <v>8642</v>
      </c>
      <c r="J3666" t="s">
        <v>74</v>
      </c>
      <c r="K3666" t="s">
        <v>8640</v>
      </c>
      <c r="L3666" t="s">
        <v>238</v>
      </c>
      <c r="M3666" t="s">
        <v>76</v>
      </c>
      <c r="N3666" t="s">
        <v>85</v>
      </c>
      <c r="O3666" t="s">
        <v>85</v>
      </c>
      <c r="P3666">
        <v>409</v>
      </c>
      <c r="Q3666" t="s">
        <v>8641</v>
      </c>
      <c r="R3666" t="s">
        <v>75</v>
      </c>
      <c r="W3666" t="s">
        <v>10729</v>
      </c>
      <c r="X3666" t="s">
        <v>10737</v>
      </c>
    </row>
    <row r="3667" spans="1:24">
      <c r="A3667" t="s">
        <v>5</v>
      </c>
      <c r="B3667" t="s">
        <v>16</v>
      </c>
      <c r="C3667" t="s">
        <v>235</v>
      </c>
      <c r="D3667" t="s">
        <v>117</v>
      </c>
      <c r="E3667" t="s">
        <v>4382</v>
      </c>
      <c r="F3667" s="54">
        <v>41635</v>
      </c>
      <c r="G3667" t="s">
        <v>72</v>
      </c>
      <c r="I3667" t="s">
        <v>8992</v>
      </c>
      <c r="J3667" t="s">
        <v>74</v>
      </c>
      <c r="K3667" t="s">
        <v>8640</v>
      </c>
      <c r="L3667" t="s">
        <v>238</v>
      </c>
      <c r="M3667" t="s">
        <v>76</v>
      </c>
      <c r="N3667" t="s">
        <v>85</v>
      </c>
      <c r="O3667" t="s">
        <v>85</v>
      </c>
      <c r="P3667">
        <v>100.75</v>
      </c>
      <c r="Q3667" t="s">
        <v>8641</v>
      </c>
      <c r="R3667" t="s">
        <v>75</v>
      </c>
      <c r="W3667" t="s">
        <v>10729</v>
      </c>
      <c r="X3667" t="s">
        <v>10737</v>
      </c>
    </row>
    <row r="3668" spans="1:24">
      <c r="A3668" t="s">
        <v>5</v>
      </c>
      <c r="B3668" t="s">
        <v>16</v>
      </c>
      <c r="C3668" t="s">
        <v>235</v>
      </c>
      <c r="D3668" t="s">
        <v>117</v>
      </c>
      <c r="E3668" t="s">
        <v>4382</v>
      </c>
      <c r="F3668" s="54">
        <v>41635</v>
      </c>
      <c r="G3668" t="s">
        <v>72</v>
      </c>
      <c r="I3668" t="s">
        <v>8993</v>
      </c>
      <c r="J3668" t="s">
        <v>74</v>
      </c>
      <c r="K3668" t="s">
        <v>8640</v>
      </c>
      <c r="L3668" t="s">
        <v>238</v>
      </c>
      <c r="M3668" t="s">
        <v>76</v>
      </c>
      <c r="N3668" t="s">
        <v>85</v>
      </c>
      <c r="O3668" t="s">
        <v>85</v>
      </c>
      <c r="P3668">
        <v>100.75</v>
      </c>
      <c r="Q3668" t="s">
        <v>8641</v>
      </c>
      <c r="R3668" t="s">
        <v>75</v>
      </c>
      <c r="W3668" t="s">
        <v>10729</v>
      </c>
      <c r="X3668" t="s">
        <v>10737</v>
      </c>
    </row>
    <row r="3669" spans="1:24">
      <c r="A3669" t="s">
        <v>5</v>
      </c>
      <c r="B3669" t="s">
        <v>16</v>
      </c>
      <c r="C3669" t="s">
        <v>235</v>
      </c>
      <c r="D3669" t="s">
        <v>117</v>
      </c>
      <c r="E3669" t="s">
        <v>4382</v>
      </c>
      <c r="F3669" s="54">
        <v>41635</v>
      </c>
      <c r="G3669" t="s">
        <v>72</v>
      </c>
      <c r="I3669" t="s">
        <v>8645</v>
      </c>
      <c r="J3669" t="s">
        <v>74</v>
      </c>
      <c r="K3669" t="s">
        <v>8640</v>
      </c>
      <c r="L3669" t="s">
        <v>238</v>
      </c>
      <c r="M3669" t="s">
        <v>76</v>
      </c>
      <c r="N3669" t="s">
        <v>85</v>
      </c>
      <c r="O3669" t="s">
        <v>85</v>
      </c>
      <c r="P3669">
        <v>2243</v>
      </c>
      <c r="Q3669" t="s">
        <v>8641</v>
      </c>
      <c r="R3669" t="s">
        <v>75</v>
      </c>
      <c r="W3669" t="s">
        <v>10729</v>
      </c>
      <c r="X3669" t="s">
        <v>10737</v>
      </c>
    </row>
    <row r="3670" spans="1:24">
      <c r="A3670" t="s">
        <v>5</v>
      </c>
      <c r="B3670" t="s">
        <v>16</v>
      </c>
      <c r="C3670" t="s">
        <v>235</v>
      </c>
      <c r="D3670" t="s">
        <v>117</v>
      </c>
      <c r="E3670" t="s">
        <v>4382</v>
      </c>
      <c r="F3670" s="54">
        <v>41635</v>
      </c>
      <c r="G3670" t="s">
        <v>72</v>
      </c>
      <c r="I3670" t="s">
        <v>8650</v>
      </c>
      <c r="J3670" t="s">
        <v>74</v>
      </c>
      <c r="K3670" t="s">
        <v>8640</v>
      </c>
      <c r="L3670" t="s">
        <v>238</v>
      </c>
      <c r="M3670" t="s">
        <v>76</v>
      </c>
      <c r="N3670" t="s">
        <v>85</v>
      </c>
      <c r="O3670" t="s">
        <v>85</v>
      </c>
      <c r="P3670">
        <v>8.19</v>
      </c>
      <c r="Q3670" t="s">
        <v>8641</v>
      </c>
      <c r="R3670" t="s">
        <v>75</v>
      </c>
      <c r="W3670" t="s">
        <v>10729</v>
      </c>
      <c r="X3670" t="s">
        <v>10737</v>
      </c>
    </row>
    <row r="3671" spans="1:24">
      <c r="A3671" t="s">
        <v>5</v>
      </c>
      <c r="B3671" t="s">
        <v>16</v>
      </c>
      <c r="C3671" t="s">
        <v>235</v>
      </c>
      <c r="D3671" t="s">
        <v>117</v>
      </c>
      <c r="E3671" t="s">
        <v>4382</v>
      </c>
      <c r="F3671" s="54">
        <v>41635</v>
      </c>
      <c r="G3671" t="s">
        <v>72</v>
      </c>
      <c r="I3671" t="s">
        <v>8699</v>
      </c>
      <c r="J3671" t="s">
        <v>74</v>
      </c>
      <c r="K3671" t="s">
        <v>8640</v>
      </c>
      <c r="L3671" t="s">
        <v>238</v>
      </c>
      <c r="M3671" t="s">
        <v>76</v>
      </c>
      <c r="N3671" t="s">
        <v>85</v>
      </c>
      <c r="O3671" t="s">
        <v>85</v>
      </c>
      <c r="P3671">
        <v>409</v>
      </c>
      <c r="Q3671" t="s">
        <v>8641</v>
      </c>
      <c r="R3671" t="s">
        <v>75</v>
      </c>
      <c r="W3671" t="s">
        <v>10729</v>
      </c>
      <c r="X3671" t="s">
        <v>10737</v>
      </c>
    </row>
    <row r="3672" spans="1:24">
      <c r="A3672" t="s">
        <v>5</v>
      </c>
      <c r="B3672" t="s">
        <v>16</v>
      </c>
      <c r="C3672" t="s">
        <v>235</v>
      </c>
      <c r="D3672" t="s">
        <v>117</v>
      </c>
      <c r="E3672" t="s">
        <v>4382</v>
      </c>
      <c r="F3672" s="54">
        <v>41635</v>
      </c>
      <c r="G3672" t="s">
        <v>5650</v>
      </c>
      <c r="I3672" t="s">
        <v>8649</v>
      </c>
      <c r="J3672" t="s">
        <v>74</v>
      </c>
      <c r="K3672" t="s">
        <v>8647</v>
      </c>
      <c r="L3672" t="s">
        <v>238</v>
      </c>
      <c r="M3672" t="s">
        <v>76</v>
      </c>
      <c r="N3672" t="s">
        <v>85</v>
      </c>
      <c r="O3672" t="s">
        <v>85</v>
      </c>
      <c r="P3672">
        <v>5560.2</v>
      </c>
      <c r="Q3672" t="s">
        <v>8648</v>
      </c>
      <c r="R3672" t="s">
        <v>75</v>
      </c>
      <c r="W3672" t="s">
        <v>10729</v>
      </c>
      <c r="X3672" t="s">
        <v>10737</v>
      </c>
    </row>
    <row r="3673" spans="1:24">
      <c r="A3673" t="s">
        <v>5</v>
      </c>
      <c r="B3673" t="s">
        <v>16</v>
      </c>
      <c r="C3673" t="s">
        <v>235</v>
      </c>
      <c r="D3673" t="s">
        <v>117</v>
      </c>
      <c r="E3673" t="s">
        <v>4382</v>
      </c>
      <c r="F3673" s="54">
        <v>41635</v>
      </c>
      <c r="G3673" t="s">
        <v>72</v>
      </c>
      <c r="I3673" t="s">
        <v>8994</v>
      </c>
      <c r="J3673" t="s">
        <v>74</v>
      </c>
      <c r="K3673" t="s">
        <v>8995</v>
      </c>
      <c r="L3673" t="s">
        <v>246</v>
      </c>
      <c r="M3673" t="s">
        <v>247</v>
      </c>
      <c r="N3673" t="s">
        <v>85</v>
      </c>
      <c r="O3673" t="s">
        <v>85</v>
      </c>
      <c r="P3673">
        <v>13643.56</v>
      </c>
      <c r="Q3673" t="s">
        <v>248</v>
      </c>
      <c r="R3673" t="s">
        <v>75</v>
      </c>
      <c r="W3673" t="s">
        <v>10729</v>
      </c>
      <c r="X3673" t="s">
        <v>85</v>
      </c>
    </row>
    <row r="3674" spans="1:24">
      <c r="A3674" t="s">
        <v>5</v>
      </c>
      <c r="B3674" t="s">
        <v>16</v>
      </c>
      <c r="C3674" t="s">
        <v>235</v>
      </c>
      <c r="D3674" t="s">
        <v>117</v>
      </c>
      <c r="E3674" t="s">
        <v>4382</v>
      </c>
      <c r="F3674" s="54">
        <v>41635</v>
      </c>
      <c r="G3674" t="s">
        <v>72</v>
      </c>
      <c r="I3674" t="s">
        <v>8701</v>
      </c>
      <c r="J3674" t="s">
        <v>74</v>
      </c>
      <c r="K3674" t="s">
        <v>8640</v>
      </c>
      <c r="L3674" t="s">
        <v>238</v>
      </c>
      <c r="M3674" t="s">
        <v>76</v>
      </c>
      <c r="N3674" t="s">
        <v>85</v>
      </c>
      <c r="O3674" t="s">
        <v>85</v>
      </c>
      <c r="P3674">
        <v>409</v>
      </c>
      <c r="Q3674" t="s">
        <v>8641</v>
      </c>
      <c r="R3674" t="s">
        <v>75</v>
      </c>
      <c r="W3674" t="s">
        <v>10729</v>
      </c>
      <c r="X3674" t="s">
        <v>10737</v>
      </c>
    </row>
    <row r="3675" spans="1:24">
      <c r="A3675" t="s">
        <v>5</v>
      </c>
      <c r="B3675" t="s">
        <v>16</v>
      </c>
      <c r="C3675" t="s">
        <v>235</v>
      </c>
      <c r="D3675" t="s">
        <v>117</v>
      </c>
      <c r="E3675" t="s">
        <v>4382</v>
      </c>
      <c r="F3675" s="54">
        <v>41635</v>
      </c>
      <c r="G3675" t="s">
        <v>72</v>
      </c>
      <c r="I3675" t="s">
        <v>8698</v>
      </c>
      <c r="J3675" t="s">
        <v>74</v>
      </c>
      <c r="K3675" t="s">
        <v>8640</v>
      </c>
      <c r="L3675" t="s">
        <v>238</v>
      </c>
      <c r="M3675" t="s">
        <v>76</v>
      </c>
      <c r="N3675" t="s">
        <v>85</v>
      </c>
      <c r="O3675" t="s">
        <v>85</v>
      </c>
      <c r="P3675">
        <v>409</v>
      </c>
      <c r="Q3675" t="s">
        <v>8641</v>
      </c>
      <c r="R3675" t="s">
        <v>75</v>
      </c>
      <c r="W3675" t="s">
        <v>10729</v>
      </c>
      <c r="X3675" t="s">
        <v>10737</v>
      </c>
    </row>
    <row r="3676" spans="1:24">
      <c r="A3676" t="s">
        <v>5</v>
      </c>
      <c r="B3676" t="s">
        <v>16</v>
      </c>
      <c r="C3676" t="s">
        <v>235</v>
      </c>
      <c r="D3676" t="s">
        <v>117</v>
      </c>
      <c r="E3676" t="s">
        <v>4382</v>
      </c>
      <c r="F3676" s="54">
        <v>41635</v>
      </c>
      <c r="G3676" t="s">
        <v>72</v>
      </c>
      <c r="I3676" t="s">
        <v>8996</v>
      </c>
      <c r="J3676" t="s">
        <v>74</v>
      </c>
      <c r="K3676" t="s">
        <v>8640</v>
      </c>
      <c r="L3676" t="s">
        <v>238</v>
      </c>
      <c r="M3676" t="s">
        <v>76</v>
      </c>
      <c r="N3676" t="s">
        <v>85</v>
      </c>
      <c r="O3676" t="s">
        <v>85</v>
      </c>
      <c r="P3676">
        <v>201.5</v>
      </c>
      <c r="Q3676" t="s">
        <v>8641</v>
      </c>
      <c r="R3676" t="s">
        <v>75</v>
      </c>
      <c r="W3676" t="s">
        <v>10729</v>
      </c>
      <c r="X3676" t="s">
        <v>10737</v>
      </c>
    </row>
    <row r="3677" spans="1:24">
      <c r="A3677" t="s">
        <v>5</v>
      </c>
      <c r="B3677" t="s">
        <v>16</v>
      </c>
      <c r="C3677" t="s">
        <v>235</v>
      </c>
      <c r="D3677" t="s">
        <v>117</v>
      </c>
      <c r="E3677" t="s">
        <v>4382</v>
      </c>
      <c r="F3677" s="54">
        <v>41635</v>
      </c>
      <c r="G3677" t="s">
        <v>72</v>
      </c>
      <c r="I3677" t="s">
        <v>8700</v>
      </c>
      <c r="J3677" t="s">
        <v>74</v>
      </c>
      <c r="K3677" t="s">
        <v>8640</v>
      </c>
      <c r="L3677" t="s">
        <v>238</v>
      </c>
      <c r="M3677" t="s">
        <v>76</v>
      </c>
      <c r="N3677" t="s">
        <v>85</v>
      </c>
      <c r="O3677" t="s">
        <v>85</v>
      </c>
      <c r="P3677">
        <v>409</v>
      </c>
      <c r="Q3677" t="s">
        <v>8641</v>
      </c>
      <c r="R3677" t="s">
        <v>75</v>
      </c>
      <c r="W3677" t="s">
        <v>10729</v>
      </c>
      <c r="X3677" t="s">
        <v>10737</v>
      </c>
    </row>
    <row r="3678" spans="1:24">
      <c r="A3678" t="s">
        <v>5</v>
      </c>
      <c r="B3678" t="s">
        <v>16</v>
      </c>
      <c r="C3678" t="s">
        <v>235</v>
      </c>
      <c r="D3678" t="s">
        <v>117</v>
      </c>
      <c r="E3678" t="s">
        <v>4382</v>
      </c>
      <c r="F3678" s="54">
        <v>41635</v>
      </c>
      <c r="G3678" t="s">
        <v>119</v>
      </c>
      <c r="I3678" t="s">
        <v>8997</v>
      </c>
      <c r="J3678" t="s">
        <v>74</v>
      </c>
      <c r="K3678" t="s">
        <v>8647</v>
      </c>
      <c r="L3678" t="s">
        <v>238</v>
      </c>
      <c r="M3678" t="s">
        <v>76</v>
      </c>
      <c r="N3678" t="s">
        <v>85</v>
      </c>
      <c r="O3678" t="s">
        <v>85</v>
      </c>
      <c r="P3678">
        <v>5071.5</v>
      </c>
      <c r="Q3678" t="s">
        <v>8648</v>
      </c>
      <c r="R3678" t="s">
        <v>75</v>
      </c>
      <c r="W3678" t="s">
        <v>10729</v>
      </c>
      <c r="X3678" t="s">
        <v>10737</v>
      </c>
    </row>
    <row r="3679" spans="1:24">
      <c r="A3679" t="s">
        <v>5</v>
      </c>
      <c r="B3679" t="s">
        <v>16</v>
      </c>
      <c r="C3679" t="s">
        <v>235</v>
      </c>
      <c r="D3679" t="s">
        <v>117</v>
      </c>
      <c r="E3679" t="s">
        <v>4382</v>
      </c>
      <c r="F3679" s="54">
        <v>41635</v>
      </c>
      <c r="G3679" t="s">
        <v>119</v>
      </c>
      <c r="I3679" t="s">
        <v>8998</v>
      </c>
      <c r="J3679" t="s">
        <v>74</v>
      </c>
      <c r="K3679" t="s">
        <v>8640</v>
      </c>
      <c r="L3679" t="s">
        <v>238</v>
      </c>
      <c r="M3679" t="s">
        <v>76</v>
      </c>
      <c r="N3679" t="s">
        <v>85</v>
      </c>
      <c r="O3679" t="s">
        <v>85</v>
      </c>
      <c r="P3679">
        <v>40.299999999999997</v>
      </c>
      <c r="Q3679" t="s">
        <v>8641</v>
      </c>
      <c r="R3679" t="s">
        <v>75</v>
      </c>
      <c r="W3679" t="s">
        <v>10729</v>
      </c>
      <c r="X3679" t="s">
        <v>10737</v>
      </c>
    </row>
    <row r="3680" spans="1:24">
      <c r="A3680" t="s">
        <v>5</v>
      </c>
      <c r="B3680" t="s">
        <v>16</v>
      </c>
      <c r="C3680" t="s">
        <v>235</v>
      </c>
      <c r="D3680" t="s">
        <v>117</v>
      </c>
      <c r="E3680" t="s">
        <v>4382</v>
      </c>
      <c r="F3680" s="54">
        <v>41635</v>
      </c>
      <c r="G3680" t="s">
        <v>119</v>
      </c>
      <c r="I3680" t="s">
        <v>8999</v>
      </c>
      <c r="J3680" t="s">
        <v>74</v>
      </c>
      <c r="K3680" t="s">
        <v>8647</v>
      </c>
      <c r="L3680" t="s">
        <v>238</v>
      </c>
      <c r="M3680" t="s">
        <v>76</v>
      </c>
      <c r="N3680" t="s">
        <v>85</v>
      </c>
      <c r="O3680" t="s">
        <v>85</v>
      </c>
      <c r="P3680">
        <v>5071.5</v>
      </c>
      <c r="Q3680" t="s">
        <v>8648</v>
      </c>
      <c r="R3680" t="s">
        <v>75</v>
      </c>
      <c r="W3680" t="s">
        <v>10729</v>
      </c>
      <c r="X3680" t="s">
        <v>10737</v>
      </c>
    </row>
    <row r="3681" spans="1:24">
      <c r="A3681" t="s">
        <v>5</v>
      </c>
      <c r="B3681" t="s">
        <v>16</v>
      </c>
      <c r="C3681" t="s">
        <v>235</v>
      </c>
      <c r="D3681" t="s">
        <v>117</v>
      </c>
      <c r="E3681" t="s">
        <v>4382</v>
      </c>
      <c r="F3681" s="54">
        <v>41635</v>
      </c>
      <c r="G3681" t="s">
        <v>119</v>
      </c>
      <c r="I3681" t="s">
        <v>8697</v>
      </c>
      <c r="J3681" t="s">
        <v>74</v>
      </c>
      <c r="K3681" t="s">
        <v>8640</v>
      </c>
      <c r="L3681" t="s">
        <v>238</v>
      </c>
      <c r="M3681" t="s">
        <v>76</v>
      </c>
      <c r="N3681" t="s">
        <v>85</v>
      </c>
      <c r="O3681" t="s">
        <v>85</v>
      </c>
      <c r="P3681">
        <v>28.57</v>
      </c>
      <c r="Q3681" t="s">
        <v>8641</v>
      </c>
      <c r="R3681" t="s">
        <v>75</v>
      </c>
      <c r="W3681" t="s">
        <v>10729</v>
      </c>
      <c r="X3681" t="s">
        <v>10737</v>
      </c>
    </row>
    <row r="3682" spans="1:24">
      <c r="A3682" t="s">
        <v>5</v>
      </c>
      <c r="B3682" t="s">
        <v>16</v>
      </c>
      <c r="C3682" t="s">
        <v>235</v>
      </c>
      <c r="D3682" t="s">
        <v>117</v>
      </c>
      <c r="E3682" t="s">
        <v>4382</v>
      </c>
      <c r="F3682" s="54">
        <v>41635</v>
      </c>
      <c r="G3682" t="s">
        <v>119</v>
      </c>
      <c r="I3682" t="s">
        <v>9000</v>
      </c>
      <c r="J3682" t="s">
        <v>74</v>
      </c>
      <c r="K3682" t="s">
        <v>8640</v>
      </c>
      <c r="L3682" t="s">
        <v>238</v>
      </c>
      <c r="M3682" t="s">
        <v>76</v>
      </c>
      <c r="N3682" t="s">
        <v>85</v>
      </c>
      <c r="O3682" t="s">
        <v>85</v>
      </c>
      <c r="P3682">
        <v>3673.5</v>
      </c>
      <c r="Q3682" t="s">
        <v>8641</v>
      </c>
      <c r="R3682" t="s">
        <v>75</v>
      </c>
      <c r="W3682" t="s">
        <v>10729</v>
      </c>
      <c r="X3682" t="s">
        <v>10737</v>
      </c>
    </row>
    <row r="3683" spans="1:24">
      <c r="A3683" t="s">
        <v>5</v>
      </c>
      <c r="B3683" t="s">
        <v>16</v>
      </c>
      <c r="C3683" t="s">
        <v>235</v>
      </c>
      <c r="D3683" t="s">
        <v>117</v>
      </c>
      <c r="E3683" t="s">
        <v>4382</v>
      </c>
      <c r="F3683" s="54">
        <v>41635</v>
      </c>
      <c r="G3683" t="s">
        <v>119</v>
      </c>
      <c r="I3683" t="s">
        <v>9001</v>
      </c>
      <c r="J3683" t="s">
        <v>74</v>
      </c>
      <c r="K3683" t="s">
        <v>8647</v>
      </c>
      <c r="L3683" t="s">
        <v>238</v>
      </c>
      <c r="M3683" t="s">
        <v>76</v>
      </c>
      <c r="N3683" t="s">
        <v>85</v>
      </c>
      <c r="O3683" t="s">
        <v>85</v>
      </c>
      <c r="P3683">
        <v>5071.5</v>
      </c>
      <c r="Q3683" t="s">
        <v>8648</v>
      </c>
      <c r="R3683" t="s">
        <v>75</v>
      </c>
      <c r="W3683" t="s">
        <v>10729</v>
      </c>
      <c r="X3683" t="s">
        <v>10737</v>
      </c>
    </row>
    <row r="3684" spans="1:24">
      <c r="A3684" t="s">
        <v>5</v>
      </c>
      <c r="B3684" t="s">
        <v>16</v>
      </c>
      <c r="C3684" t="s">
        <v>235</v>
      </c>
      <c r="D3684" t="s">
        <v>117</v>
      </c>
      <c r="E3684" t="s">
        <v>4382</v>
      </c>
      <c r="F3684" s="54">
        <v>41635</v>
      </c>
      <c r="G3684" t="s">
        <v>119</v>
      </c>
      <c r="I3684" t="s">
        <v>9002</v>
      </c>
      <c r="J3684" t="s">
        <v>74</v>
      </c>
      <c r="K3684" t="s">
        <v>8647</v>
      </c>
      <c r="L3684" t="s">
        <v>238</v>
      </c>
      <c r="M3684" t="s">
        <v>76</v>
      </c>
      <c r="N3684" t="s">
        <v>85</v>
      </c>
      <c r="O3684" t="s">
        <v>85</v>
      </c>
      <c r="P3684">
        <v>5071.5</v>
      </c>
      <c r="Q3684" t="s">
        <v>8648</v>
      </c>
      <c r="R3684" t="s">
        <v>75</v>
      </c>
      <c r="W3684" t="s">
        <v>10729</v>
      </c>
      <c r="X3684" t="s">
        <v>10737</v>
      </c>
    </row>
    <row r="3685" spans="1:24">
      <c r="A3685" t="s">
        <v>5</v>
      </c>
      <c r="B3685" t="s">
        <v>16</v>
      </c>
      <c r="C3685" t="s">
        <v>235</v>
      </c>
      <c r="D3685" t="s">
        <v>117</v>
      </c>
      <c r="E3685" t="s">
        <v>4382</v>
      </c>
      <c r="F3685" s="54">
        <v>41635</v>
      </c>
      <c r="G3685" t="s">
        <v>119</v>
      </c>
      <c r="I3685" t="s">
        <v>9003</v>
      </c>
      <c r="J3685" t="s">
        <v>74</v>
      </c>
      <c r="K3685" t="s">
        <v>8647</v>
      </c>
      <c r="L3685" t="s">
        <v>238</v>
      </c>
      <c r="M3685" t="s">
        <v>76</v>
      </c>
      <c r="N3685" t="s">
        <v>85</v>
      </c>
      <c r="O3685" t="s">
        <v>85</v>
      </c>
      <c r="P3685">
        <v>5071.5</v>
      </c>
      <c r="Q3685" t="s">
        <v>8648</v>
      </c>
      <c r="R3685" t="s">
        <v>75</v>
      </c>
      <c r="W3685" t="s">
        <v>10729</v>
      </c>
      <c r="X3685" t="s">
        <v>10737</v>
      </c>
    </row>
    <row r="3686" spans="1:24">
      <c r="A3686" t="s">
        <v>5</v>
      </c>
      <c r="B3686" t="s">
        <v>16</v>
      </c>
      <c r="C3686" t="s">
        <v>235</v>
      </c>
      <c r="D3686" t="s">
        <v>117</v>
      </c>
      <c r="E3686" t="s">
        <v>4382</v>
      </c>
      <c r="F3686" s="54">
        <v>41635</v>
      </c>
      <c r="G3686" t="s">
        <v>119</v>
      </c>
      <c r="I3686" t="s">
        <v>9004</v>
      </c>
      <c r="J3686" t="s">
        <v>74</v>
      </c>
      <c r="K3686" t="s">
        <v>8647</v>
      </c>
      <c r="L3686" t="s">
        <v>238</v>
      </c>
      <c r="M3686" t="s">
        <v>76</v>
      </c>
      <c r="N3686" t="s">
        <v>85</v>
      </c>
      <c r="O3686" t="s">
        <v>85</v>
      </c>
      <c r="P3686">
        <v>5071.5</v>
      </c>
      <c r="Q3686" t="s">
        <v>8648</v>
      </c>
      <c r="R3686" t="s">
        <v>75</v>
      </c>
      <c r="W3686" t="s">
        <v>10729</v>
      </c>
      <c r="X3686" t="s">
        <v>10737</v>
      </c>
    </row>
    <row r="3687" spans="1:24">
      <c r="A3687" t="s">
        <v>5</v>
      </c>
      <c r="B3687" t="s">
        <v>16</v>
      </c>
      <c r="C3687" t="s">
        <v>235</v>
      </c>
      <c r="D3687" t="s">
        <v>117</v>
      </c>
      <c r="E3687" t="s">
        <v>4382</v>
      </c>
      <c r="F3687" s="54">
        <v>41635</v>
      </c>
      <c r="G3687" t="s">
        <v>119</v>
      </c>
      <c r="I3687" t="s">
        <v>9005</v>
      </c>
      <c r="J3687" t="s">
        <v>74</v>
      </c>
      <c r="K3687" t="s">
        <v>8647</v>
      </c>
      <c r="L3687" t="s">
        <v>238</v>
      </c>
      <c r="M3687" t="s">
        <v>76</v>
      </c>
      <c r="N3687" t="s">
        <v>85</v>
      </c>
      <c r="O3687" t="s">
        <v>85</v>
      </c>
      <c r="P3687">
        <v>5071.5</v>
      </c>
      <c r="Q3687" t="s">
        <v>8648</v>
      </c>
      <c r="R3687" t="s">
        <v>75</v>
      </c>
      <c r="W3687" t="s">
        <v>10729</v>
      </c>
      <c r="X3687" t="s">
        <v>10737</v>
      </c>
    </row>
    <row r="3688" spans="1:24">
      <c r="A3688" t="s">
        <v>5</v>
      </c>
      <c r="B3688" t="s">
        <v>16</v>
      </c>
      <c r="C3688" t="s">
        <v>235</v>
      </c>
      <c r="D3688" t="s">
        <v>117</v>
      </c>
      <c r="E3688" t="s">
        <v>4382</v>
      </c>
      <c r="F3688" s="54">
        <v>41635</v>
      </c>
      <c r="G3688" t="s">
        <v>119</v>
      </c>
      <c r="I3688" t="s">
        <v>9006</v>
      </c>
      <c r="J3688" t="s">
        <v>74</v>
      </c>
      <c r="K3688" t="s">
        <v>8640</v>
      </c>
      <c r="L3688" t="s">
        <v>238</v>
      </c>
      <c r="M3688" t="s">
        <v>76</v>
      </c>
      <c r="N3688" t="s">
        <v>85</v>
      </c>
      <c r="O3688" t="s">
        <v>85</v>
      </c>
      <c r="P3688">
        <v>650.79999999999995</v>
      </c>
      <c r="Q3688" t="s">
        <v>8641</v>
      </c>
      <c r="R3688" t="s">
        <v>75</v>
      </c>
      <c r="W3688" t="s">
        <v>10729</v>
      </c>
      <c r="X3688" t="s">
        <v>10737</v>
      </c>
    </row>
    <row r="3689" spans="1:24">
      <c r="A3689" t="s">
        <v>5</v>
      </c>
      <c r="B3689" t="s">
        <v>16</v>
      </c>
      <c r="C3689" t="s">
        <v>235</v>
      </c>
      <c r="D3689" t="s">
        <v>117</v>
      </c>
      <c r="E3689" t="s">
        <v>4382</v>
      </c>
      <c r="F3689" s="54">
        <v>41635</v>
      </c>
      <c r="G3689" t="s">
        <v>119</v>
      </c>
      <c r="I3689" t="s">
        <v>9007</v>
      </c>
      <c r="J3689" t="s">
        <v>74</v>
      </c>
      <c r="K3689" t="s">
        <v>8640</v>
      </c>
      <c r="L3689" t="s">
        <v>238</v>
      </c>
      <c r="M3689" t="s">
        <v>76</v>
      </c>
      <c r="N3689" t="s">
        <v>85</v>
      </c>
      <c r="O3689" t="s">
        <v>85</v>
      </c>
      <c r="P3689">
        <v>650.79999999999995</v>
      </c>
      <c r="Q3689" t="s">
        <v>8641</v>
      </c>
      <c r="R3689" t="s">
        <v>75</v>
      </c>
      <c r="W3689" t="s">
        <v>10729</v>
      </c>
      <c r="X3689" t="s">
        <v>10737</v>
      </c>
    </row>
    <row r="3690" spans="1:24">
      <c r="A3690" t="s">
        <v>5</v>
      </c>
      <c r="B3690" t="s">
        <v>16</v>
      </c>
      <c r="C3690" t="s">
        <v>235</v>
      </c>
      <c r="D3690" t="s">
        <v>117</v>
      </c>
      <c r="E3690" t="s">
        <v>4382</v>
      </c>
      <c r="F3690" s="54">
        <v>41635</v>
      </c>
      <c r="G3690" t="s">
        <v>119</v>
      </c>
      <c r="I3690" t="s">
        <v>9008</v>
      </c>
      <c r="J3690" t="s">
        <v>74</v>
      </c>
      <c r="K3690" t="s">
        <v>8640</v>
      </c>
      <c r="L3690" t="s">
        <v>238</v>
      </c>
      <c r="M3690" t="s">
        <v>76</v>
      </c>
      <c r="N3690" t="s">
        <v>85</v>
      </c>
      <c r="O3690" t="s">
        <v>85</v>
      </c>
      <c r="P3690">
        <v>650.79999999999995</v>
      </c>
      <c r="Q3690" t="s">
        <v>8641</v>
      </c>
      <c r="R3690" t="s">
        <v>75</v>
      </c>
      <c r="W3690" t="s">
        <v>10729</v>
      </c>
      <c r="X3690" t="s">
        <v>10737</v>
      </c>
    </row>
    <row r="3691" spans="1:24">
      <c r="A3691" t="s">
        <v>5</v>
      </c>
      <c r="B3691" t="s">
        <v>16</v>
      </c>
      <c r="C3691" t="s">
        <v>235</v>
      </c>
      <c r="D3691" t="s">
        <v>117</v>
      </c>
      <c r="E3691" t="s">
        <v>4382</v>
      </c>
      <c r="F3691" s="54">
        <v>41635</v>
      </c>
      <c r="G3691" t="s">
        <v>119</v>
      </c>
      <c r="I3691" t="s">
        <v>9009</v>
      </c>
      <c r="J3691" t="s">
        <v>74</v>
      </c>
      <c r="K3691" t="s">
        <v>8640</v>
      </c>
      <c r="L3691" t="s">
        <v>238</v>
      </c>
      <c r="M3691" t="s">
        <v>76</v>
      </c>
      <c r="N3691" t="s">
        <v>85</v>
      </c>
      <c r="O3691" t="s">
        <v>85</v>
      </c>
      <c r="P3691">
        <v>650.79999999999995</v>
      </c>
      <c r="Q3691" t="s">
        <v>8641</v>
      </c>
      <c r="R3691" t="s">
        <v>75</v>
      </c>
      <c r="W3691" t="s">
        <v>10729</v>
      </c>
      <c r="X3691" t="s">
        <v>10737</v>
      </c>
    </row>
    <row r="3692" spans="1:24">
      <c r="A3692" t="s">
        <v>5</v>
      </c>
      <c r="B3692" t="s">
        <v>16</v>
      </c>
      <c r="C3692" t="s">
        <v>235</v>
      </c>
      <c r="D3692" t="s">
        <v>117</v>
      </c>
      <c r="E3692" t="s">
        <v>4382</v>
      </c>
      <c r="F3692" s="54">
        <v>41635</v>
      </c>
      <c r="G3692" t="s">
        <v>119</v>
      </c>
      <c r="I3692" t="s">
        <v>9010</v>
      </c>
      <c r="J3692" t="s">
        <v>74</v>
      </c>
      <c r="K3692" t="s">
        <v>8640</v>
      </c>
      <c r="L3692" t="s">
        <v>238</v>
      </c>
      <c r="M3692" t="s">
        <v>76</v>
      </c>
      <c r="N3692" t="s">
        <v>85</v>
      </c>
      <c r="O3692" t="s">
        <v>85</v>
      </c>
      <c r="P3692">
        <v>650.79999999999995</v>
      </c>
      <c r="Q3692" t="s">
        <v>8641</v>
      </c>
      <c r="R3692" t="s">
        <v>75</v>
      </c>
      <c r="W3692" t="s">
        <v>10729</v>
      </c>
      <c r="X3692" t="s">
        <v>10737</v>
      </c>
    </row>
    <row r="3693" spans="1:24">
      <c r="A3693" t="s">
        <v>9</v>
      </c>
      <c r="B3693" t="s">
        <v>14</v>
      </c>
      <c r="C3693" t="s">
        <v>14</v>
      </c>
      <c r="D3693" t="s">
        <v>117</v>
      </c>
      <c r="E3693" t="s">
        <v>4382</v>
      </c>
      <c r="F3693" s="54">
        <v>41634</v>
      </c>
      <c r="G3693" t="s">
        <v>119</v>
      </c>
      <c r="I3693" t="s">
        <v>9011</v>
      </c>
      <c r="J3693" t="s">
        <v>132</v>
      </c>
      <c r="K3693" t="s">
        <v>9012</v>
      </c>
      <c r="L3693" t="s">
        <v>75</v>
      </c>
      <c r="M3693" t="s">
        <v>122</v>
      </c>
      <c r="N3693" t="s">
        <v>85</v>
      </c>
      <c r="O3693" t="s">
        <v>85</v>
      </c>
      <c r="P3693">
        <v>5293.2</v>
      </c>
      <c r="Q3693" t="s">
        <v>9013</v>
      </c>
      <c r="R3693" t="s">
        <v>75</v>
      </c>
      <c r="W3693" t="s">
        <v>10729</v>
      </c>
      <c r="X3693" t="s">
        <v>10737</v>
      </c>
    </row>
    <row r="3694" spans="1:24">
      <c r="A3694" t="s">
        <v>5</v>
      </c>
      <c r="B3694" t="s">
        <v>16</v>
      </c>
      <c r="C3694" t="s">
        <v>235</v>
      </c>
      <c r="D3694" t="s">
        <v>117</v>
      </c>
      <c r="E3694" t="s">
        <v>4382</v>
      </c>
      <c r="F3694" s="54">
        <v>41635</v>
      </c>
      <c r="G3694" t="s">
        <v>119</v>
      </c>
      <c r="I3694" t="s">
        <v>9014</v>
      </c>
      <c r="J3694" t="s">
        <v>74</v>
      </c>
      <c r="K3694" t="s">
        <v>8640</v>
      </c>
      <c r="L3694" t="s">
        <v>238</v>
      </c>
      <c r="M3694" t="s">
        <v>76</v>
      </c>
      <c r="N3694" t="s">
        <v>85</v>
      </c>
      <c r="O3694" t="s">
        <v>85</v>
      </c>
      <c r="P3694">
        <v>650.79999999999995</v>
      </c>
      <c r="Q3694" t="s">
        <v>8641</v>
      </c>
      <c r="R3694" t="s">
        <v>75</v>
      </c>
      <c r="W3694" t="s">
        <v>10729</v>
      </c>
      <c r="X3694" t="s">
        <v>10737</v>
      </c>
    </row>
    <row r="3695" spans="1:24">
      <c r="A3695" t="s">
        <v>5</v>
      </c>
      <c r="B3695" t="s">
        <v>16</v>
      </c>
      <c r="C3695" t="s">
        <v>235</v>
      </c>
      <c r="D3695" t="s">
        <v>117</v>
      </c>
      <c r="E3695" t="s">
        <v>4382</v>
      </c>
      <c r="F3695" s="54">
        <v>41635</v>
      </c>
      <c r="G3695" t="s">
        <v>119</v>
      </c>
      <c r="I3695" t="s">
        <v>9015</v>
      </c>
      <c r="J3695" t="s">
        <v>74</v>
      </c>
      <c r="K3695" t="s">
        <v>8640</v>
      </c>
      <c r="L3695" t="s">
        <v>238</v>
      </c>
      <c r="M3695" t="s">
        <v>76</v>
      </c>
      <c r="N3695" t="s">
        <v>85</v>
      </c>
      <c r="O3695" t="s">
        <v>85</v>
      </c>
      <c r="P3695">
        <v>650.79999999999995</v>
      </c>
      <c r="Q3695" t="s">
        <v>8641</v>
      </c>
      <c r="R3695" t="s">
        <v>75</v>
      </c>
      <c r="W3695" t="s">
        <v>10729</v>
      </c>
      <c r="X3695" t="s">
        <v>10737</v>
      </c>
    </row>
    <row r="3696" spans="1:24">
      <c r="A3696" t="s">
        <v>5</v>
      </c>
      <c r="B3696" t="s">
        <v>16</v>
      </c>
      <c r="C3696" t="s">
        <v>235</v>
      </c>
      <c r="D3696" t="s">
        <v>117</v>
      </c>
      <c r="E3696" t="s">
        <v>4382</v>
      </c>
      <c r="F3696" s="54">
        <v>41635</v>
      </c>
      <c r="G3696" t="s">
        <v>119</v>
      </c>
      <c r="I3696" t="s">
        <v>9016</v>
      </c>
      <c r="J3696" t="s">
        <v>74</v>
      </c>
      <c r="K3696" t="s">
        <v>8640</v>
      </c>
      <c r="L3696" t="s">
        <v>238</v>
      </c>
      <c r="M3696" t="s">
        <v>76</v>
      </c>
      <c r="N3696" t="s">
        <v>85</v>
      </c>
      <c r="O3696" t="s">
        <v>85</v>
      </c>
      <c r="P3696">
        <v>650.79999999999995</v>
      </c>
      <c r="Q3696" t="s">
        <v>8641</v>
      </c>
      <c r="R3696" t="s">
        <v>75</v>
      </c>
      <c r="W3696" t="s">
        <v>10729</v>
      </c>
      <c r="X3696" t="s">
        <v>10737</v>
      </c>
    </row>
    <row r="3697" spans="1:24">
      <c r="A3697" t="s">
        <v>5</v>
      </c>
      <c r="B3697" t="s">
        <v>16</v>
      </c>
      <c r="C3697" t="s">
        <v>235</v>
      </c>
      <c r="D3697" t="s">
        <v>117</v>
      </c>
      <c r="E3697" t="s">
        <v>4382</v>
      </c>
      <c r="F3697" s="54">
        <v>41635</v>
      </c>
      <c r="G3697" t="s">
        <v>119</v>
      </c>
      <c r="I3697" t="s">
        <v>9017</v>
      </c>
      <c r="J3697" t="s">
        <v>74</v>
      </c>
      <c r="K3697" t="s">
        <v>8640</v>
      </c>
      <c r="L3697" t="s">
        <v>238</v>
      </c>
      <c r="M3697" t="s">
        <v>76</v>
      </c>
      <c r="N3697" t="s">
        <v>85</v>
      </c>
      <c r="O3697" t="s">
        <v>85</v>
      </c>
      <c r="P3697">
        <v>650.79999999999995</v>
      </c>
      <c r="Q3697" t="s">
        <v>8641</v>
      </c>
      <c r="R3697" t="s">
        <v>75</v>
      </c>
      <c r="W3697" t="s">
        <v>10729</v>
      </c>
      <c r="X3697" t="s">
        <v>10737</v>
      </c>
    </row>
    <row r="3698" spans="1:24">
      <c r="A3698" t="s">
        <v>5</v>
      </c>
      <c r="B3698" t="s">
        <v>16</v>
      </c>
      <c r="C3698" t="s">
        <v>235</v>
      </c>
      <c r="D3698" t="s">
        <v>117</v>
      </c>
      <c r="E3698" t="s">
        <v>4382</v>
      </c>
      <c r="F3698" s="54">
        <v>41635</v>
      </c>
      <c r="G3698" t="s">
        <v>119</v>
      </c>
      <c r="I3698" t="s">
        <v>9018</v>
      </c>
      <c r="J3698" t="s">
        <v>74</v>
      </c>
      <c r="K3698" t="s">
        <v>8640</v>
      </c>
      <c r="L3698" t="s">
        <v>238</v>
      </c>
      <c r="M3698" t="s">
        <v>76</v>
      </c>
      <c r="N3698" t="s">
        <v>85</v>
      </c>
      <c r="O3698" t="s">
        <v>85</v>
      </c>
      <c r="P3698">
        <v>650.79999999999995</v>
      </c>
      <c r="Q3698" t="s">
        <v>8641</v>
      </c>
      <c r="R3698" t="s">
        <v>75</v>
      </c>
      <c r="W3698" t="s">
        <v>10729</v>
      </c>
      <c r="X3698" t="s">
        <v>10737</v>
      </c>
    </row>
    <row r="3699" spans="1:24">
      <c r="A3699" t="s">
        <v>5</v>
      </c>
      <c r="B3699" t="s">
        <v>16</v>
      </c>
      <c r="C3699" t="s">
        <v>235</v>
      </c>
      <c r="D3699" t="s">
        <v>117</v>
      </c>
      <c r="E3699" t="s">
        <v>4382</v>
      </c>
      <c r="F3699" s="54">
        <v>41635</v>
      </c>
      <c r="G3699" t="s">
        <v>119</v>
      </c>
      <c r="I3699" t="s">
        <v>9019</v>
      </c>
      <c r="J3699" t="s">
        <v>74</v>
      </c>
      <c r="K3699" t="s">
        <v>8647</v>
      </c>
      <c r="L3699" t="s">
        <v>238</v>
      </c>
      <c r="M3699" t="s">
        <v>76</v>
      </c>
      <c r="N3699" t="s">
        <v>85</v>
      </c>
      <c r="O3699" t="s">
        <v>85</v>
      </c>
      <c r="P3699">
        <v>5071.5</v>
      </c>
      <c r="Q3699" t="s">
        <v>8648</v>
      </c>
      <c r="R3699" t="s">
        <v>75</v>
      </c>
      <c r="W3699" t="s">
        <v>10729</v>
      </c>
      <c r="X3699" t="s">
        <v>10737</v>
      </c>
    </row>
    <row r="3700" spans="1:24">
      <c r="A3700" t="s">
        <v>5</v>
      </c>
      <c r="B3700" t="s">
        <v>16</v>
      </c>
      <c r="C3700" t="s">
        <v>235</v>
      </c>
      <c r="D3700" t="s">
        <v>117</v>
      </c>
      <c r="E3700" t="s">
        <v>4382</v>
      </c>
      <c r="F3700" s="54">
        <v>41635</v>
      </c>
      <c r="G3700" t="s">
        <v>119</v>
      </c>
      <c r="I3700" t="s">
        <v>9020</v>
      </c>
      <c r="J3700" t="s">
        <v>74</v>
      </c>
      <c r="K3700" t="s">
        <v>8647</v>
      </c>
      <c r="L3700" t="s">
        <v>238</v>
      </c>
      <c r="M3700" t="s">
        <v>76</v>
      </c>
      <c r="N3700" t="s">
        <v>85</v>
      </c>
      <c r="O3700" t="s">
        <v>85</v>
      </c>
      <c r="P3700">
        <v>5071.5</v>
      </c>
      <c r="Q3700" t="s">
        <v>8648</v>
      </c>
      <c r="R3700" t="s">
        <v>75</v>
      </c>
      <c r="W3700" t="s">
        <v>10729</v>
      </c>
      <c r="X3700" t="s">
        <v>10737</v>
      </c>
    </row>
    <row r="3701" spans="1:24">
      <c r="A3701" t="s">
        <v>5</v>
      </c>
      <c r="B3701" t="s">
        <v>16</v>
      </c>
      <c r="C3701" t="s">
        <v>235</v>
      </c>
      <c r="D3701" t="s">
        <v>117</v>
      </c>
      <c r="E3701" t="s">
        <v>4382</v>
      </c>
      <c r="F3701" s="54">
        <v>41635</v>
      </c>
      <c r="G3701" t="s">
        <v>119</v>
      </c>
      <c r="I3701" t="s">
        <v>9021</v>
      </c>
      <c r="J3701" t="s">
        <v>74</v>
      </c>
      <c r="K3701" t="s">
        <v>8647</v>
      </c>
      <c r="L3701" t="s">
        <v>238</v>
      </c>
      <c r="M3701" t="s">
        <v>76</v>
      </c>
      <c r="N3701" t="s">
        <v>85</v>
      </c>
      <c r="O3701" t="s">
        <v>85</v>
      </c>
      <c r="P3701">
        <v>5071.5</v>
      </c>
      <c r="Q3701" t="s">
        <v>8648</v>
      </c>
      <c r="R3701" t="s">
        <v>75</v>
      </c>
      <c r="W3701" t="s">
        <v>10729</v>
      </c>
      <c r="X3701" t="s">
        <v>10737</v>
      </c>
    </row>
    <row r="3702" spans="1:24">
      <c r="A3702" t="s">
        <v>5</v>
      </c>
      <c r="B3702" t="s">
        <v>16</v>
      </c>
      <c r="C3702" t="s">
        <v>235</v>
      </c>
      <c r="D3702" t="s">
        <v>117</v>
      </c>
      <c r="E3702" t="s">
        <v>4382</v>
      </c>
      <c r="F3702" s="54">
        <v>41635</v>
      </c>
      <c r="G3702" t="s">
        <v>119</v>
      </c>
      <c r="I3702" t="s">
        <v>9022</v>
      </c>
      <c r="J3702" t="s">
        <v>74</v>
      </c>
      <c r="K3702" t="s">
        <v>8647</v>
      </c>
      <c r="L3702" t="s">
        <v>238</v>
      </c>
      <c r="M3702" t="s">
        <v>76</v>
      </c>
      <c r="N3702" t="s">
        <v>85</v>
      </c>
      <c r="O3702" t="s">
        <v>85</v>
      </c>
      <c r="P3702">
        <v>5071.5</v>
      </c>
      <c r="Q3702" t="s">
        <v>8648</v>
      </c>
      <c r="R3702" t="s">
        <v>75</v>
      </c>
      <c r="W3702" t="s">
        <v>10729</v>
      </c>
      <c r="X3702" t="s">
        <v>10737</v>
      </c>
    </row>
    <row r="3703" spans="1:24">
      <c r="A3703" t="s">
        <v>5</v>
      </c>
      <c r="B3703" t="s">
        <v>16</v>
      </c>
      <c r="C3703" t="s">
        <v>235</v>
      </c>
      <c r="D3703" t="s">
        <v>117</v>
      </c>
      <c r="E3703" t="s">
        <v>4382</v>
      </c>
      <c r="F3703" s="54">
        <v>41635</v>
      </c>
      <c r="G3703" t="s">
        <v>119</v>
      </c>
      <c r="I3703" t="s">
        <v>9023</v>
      </c>
      <c r="J3703" t="s">
        <v>74</v>
      </c>
      <c r="K3703" t="s">
        <v>8647</v>
      </c>
      <c r="L3703" t="s">
        <v>238</v>
      </c>
      <c r="M3703" t="s">
        <v>76</v>
      </c>
      <c r="N3703" t="s">
        <v>85</v>
      </c>
      <c r="O3703" t="s">
        <v>85</v>
      </c>
      <c r="P3703">
        <v>5071.5</v>
      </c>
      <c r="Q3703" t="s">
        <v>8648</v>
      </c>
      <c r="R3703" t="s">
        <v>75</v>
      </c>
      <c r="W3703" t="s">
        <v>10729</v>
      </c>
      <c r="X3703" t="s">
        <v>10737</v>
      </c>
    </row>
    <row r="3704" spans="1:24">
      <c r="A3704" t="s">
        <v>5</v>
      </c>
      <c r="B3704" t="s">
        <v>16</v>
      </c>
      <c r="C3704" t="s">
        <v>235</v>
      </c>
      <c r="D3704" t="s">
        <v>117</v>
      </c>
      <c r="E3704" t="s">
        <v>4382</v>
      </c>
      <c r="F3704" s="54">
        <v>41635</v>
      </c>
      <c r="G3704" t="s">
        <v>119</v>
      </c>
      <c r="I3704" t="s">
        <v>9024</v>
      </c>
      <c r="J3704" t="s">
        <v>74</v>
      </c>
      <c r="K3704" t="s">
        <v>8647</v>
      </c>
      <c r="L3704" t="s">
        <v>238</v>
      </c>
      <c r="M3704" t="s">
        <v>76</v>
      </c>
      <c r="N3704" t="s">
        <v>85</v>
      </c>
      <c r="O3704" t="s">
        <v>85</v>
      </c>
      <c r="P3704">
        <v>5071.5</v>
      </c>
      <c r="Q3704" t="s">
        <v>8648</v>
      </c>
      <c r="R3704" t="s">
        <v>75</v>
      </c>
      <c r="W3704" t="s">
        <v>10729</v>
      </c>
      <c r="X3704" t="s">
        <v>10737</v>
      </c>
    </row>
    <row r="3705" spans="1:24">
      <c r="A3705" t="s">
        <v>5</v>
      </c>
      <c r="B3705" t="s">
        <v>16</v>
      </c>
      <c r="C3705" t="s">
        <v>235</v>
      </c>
      <c r="D3705" t="s">
        <v>117</v>
      </c>
      <c r="E3705" t="s">
        <v>4382</v>
      </c>
      <c r="F3705" s="54">
        <v>41635</v>
      </c>
      <c r="G3705" t="s">
        <v>119</v>
      </c>
      <c r="I3705" t="s">
        <v>9025</v>
      </c>
      <c r="J3705" t="s">
        <v>74</v>
      </c>
      <c r="K3705" t="s">
        <v>8647</v>
      </c>
      <c r="L3705" t="s">
        <v>238</v>
      </c>
      <c r="M3705" t="s">
        <v>76</v>
      </c>
      <c r="N3705" t="s">
        <v>85</v>
      </c>
      <c r="O3705" t="s">
        <v>85</v>
      </c>
      <c r="P3705">
        <v>5071.5</v>
      </c>
      <c r="Q3705" t="s">
        <v>8648</v>
      </c>
      <c r="R3705" t="s">
        <v>75</v>
      </c>
      <c r="W3705" t="s">
        <v>10729</v>
      </c>
      <c r="X3705" t="s">
        <v>10737</v>
      </c>
    </row>
    <row r="3706" spans="1:24">
      <c r="A3706" t="s">
        <v>5</v>
      </c>
      <c r="B3706" t="s">
        <v>16</v>
      </c>
      <c r="C3706" t="s">
        <v>235</v>
      </c>
      <c r="D3706" t="s">
        <v>117</v>
      </c>
      <c r="E3706" t="s">
        <v>4382</v>
      </c>
      <c r="F3706" s="54">
        <v>41635</v>
      </c>
      <c r="G3706" t="s">
        <v>119</v>
      </c>
      <c r="I3706" t="s">
        <v>9026</v>
      </c>
      <c r="J3706" t="s">
        <v>74</v>
      </c>
      <c r="K3706" t="s">
        <v>8647</v>
      </c>
      <c r="L3706" t="s">
        <v>238</v>
      </c>
      <c r="M3706" t="s">
        <v>76</v>
      </c>
      <c r="N3706" t="s">
        <v>85</v>
      </c>
      <c r="O3706" t="s">
        <v>85</v>
      </c>
      <c r="P3706">
        <v>5071.5</v>
      </c>
      <c r="Q3706" t="s">
        <v>8648</v>
      </c>
      <c r="R3706" t="s">
        <v>75</v>
      </c>
      <c r="W3706" t="s">
        <v>10729</v>
      </c>
      <c r="X3706" t="s">
        <v>10737</v>
      </c>
    </row>
    <row r="3707" spans="1:24">
      <c r="A3707" t="s">
        <v>5</v>
      </c>
      <c r="B3707" t="s">
        <v>16</v>
      </c>
      <c r="C3707" t="s">
        <v>235</v>
      </c>
      <c r="D3707" t="s">
        <v>117</v>
      </c>
      <c r="E3707" t="s">
        <v>4382</v>
      </c>
      <c r="F3707" s="54">
        <v>41635</v>
      </c>
      <c r="G3707" t="s">
        <v>119</v>
      </c>
      <c r="I3707" t="s">
        <v>9027</v>
      </c>
      <c r="J3707" t="s">
        <v>74</v>
      </c>
      <c r="K3707" t="s">
        <v>8647</v>
      </c>
      <c r="L3707" t="s">
        <v>238</v>
      </c>
      <c r="M3707" t="s">
        <v>76</v>
      </c>
      <c r="N3707" t="s">
        <v>85</v>
      </c>
      <c r="O3707" t="s">
        <v>85</v>
      </c>
      <c r="P3707">
        <v>5071.5</v>
      </c>
      <c r="Q3707" t="s">
        <v>8648</v>
      </c>
      <c r="R3707" t="s">
        <v>75</v>
      </c>
      <c r="W3707" t="s">
        <v>10729</v>
      </c>
      <c r="X3707" t="s">
        <v>10737</v>
      </c>
    </row>
    <row r="3708" spans="1:24">
      <c r="A3708" t="s">
        <v>5</v>
      </c>
      <c r="B3708" t="s">
        <v>16</v>
      </c>
      <c r="C3708" t="s">
        <v>235</v>
      </c>
      <c r="D3708" t="s">
        <v>117</v>
      </c>
      <c r="E3708" t="s">
        <v>4382</v>
      </c>
      <c r="F3708" s="54">
        <v>41635</v>
      </c>
      <c r="G3708" t="s">
        <v>119</v>
      </c>
      <c r="I3708" t="s">
        <v>9028</v>
      </c>
      <c r="J3708" t="s">
        <v>74</v>
      </c>
      <c r="K3708" t="s">
        <v>8647</v>
      </c>
      <c r="L3708" t="s">
        <v>238</v>
      </c>
      <c r="M3708" t="s">
        <v>76</v>
      </c>
      <c r="N3708" t="s">
        <v>85</v>
      </c>
      <c r="O3708" t="s">
        <v>85</v>
      </c>
      <c r="P3708">
        <v>5071.5</v>
      </c>
      <c r="Q3708" t="s">
        <v>8648</v>
      </c>
      <c r="R3708" t="s">
        <v>75</v>
      </c>
      <c r="W3708" t="s">
        <v>10729</v>
      </c>
      <c r="X3708" t="s">
        <v>10737</v>
      </c>
    </row>
    <row r="3709" spans="1:24">
      <c r="A3709" t="s">
        <v>5</v>
      </c>
      <c r="B3709" t="s">
        <v>16</v>
      </c>
      <c r="C3709" t="s">
        <v>235</v>
      </c>
      <c r="D3709" t="s">
        <v>117</v>
      </c>
      <c r="E3709" t="s">
        <v>4382</v>
      </c>
      <c r="F3709" s="54">
        <v>41635</v>
      </c>
      <c r="G3709" t="s">
        <v>119</v>
      </c>
      <c r="I3709" t="s">
        <v>9029</v>
      </c>
      <c r="J3709" t="s">
        <v>74</v>
      </c>
      <c r="K3709" t="s">
        <v>8647</v>
      </c>
      <c r="L3709" t="s">
        <v>238</v>
      </c>
      <c r="M3709" t="s">
        <v>76</v>
      </c>
      <c r="N3709" t="s">
        <v>85</v>
      </c>
      <c r="O3709" t="s">
        <v>85</v>
      </c>
      <c r="P3709">
        <v>5071.5</v>
      </c>
      <c r="Q3709" t="s">
        <v>8648</v>
      </c>
      <c r="R3709" t="s">
        <v>75</v>
      </c>
      <c r="W3709" t="s">
        <v>10729</v>
      </c>
      <c r="X3709" t="s">
        <v>10737</v>
      </c>
    </row>
    <row r="3710" spans="1:24">
      <c r="A3710" t="s">
        <v>5</v>
      </c>
      <c r="B3710" t="s">
        <v>16</v>
      </c>
      <c r="C3710" t="s">
        <v>235</v>
      </c>
      <c r="D3710" t="s">
        <v>117</v>
      </c>
      <c r="E3710" t="s">
        <v>4382</v>
      </c>
      <c r="F3710" s="54">
        <v>41635</v>
      </c>
      <c r="G3710" t="s">
        <v>119</v>
      </c>
      <c r="I3710" t="s">
        <v>9030</v>
      </c>
      <c r="J3710" t="s">
        <v>74</v>
      </c>
      <c r="K3710" t="s">
        <v>8647</v>
      </c>
      <c r="L3710" t="s">
        <v>238</v>
      </c>
      <c r="M3710" t="s">
        <v>76</v>
      </c>
      <c r="N3710" t="s">
        <v>85</v>
      </c>
      <c r="O3710" t="s">
        <v>85</v>
      </c>
      <c r="P3710">
        <v>5071.5</v>
      </c>
      <c r="Q3710" t="s">
        <v>8648</v>
      </c>
      <c r="R3710" t="s">
        <v>75</v>
      </c>
      <c r="W3710" t="s">
        <v>10729</v>
      </c>
      <c r="X3710" t="s">
        <v>10737</v>
      </c>
    </row>
    <row r="3711" spans="1:24">
      <c r="A3711" t="s">
        <v>5</v>
      </c>
      <c r="B3711" t="s">
        <v>16</v>
      </c>
      <c r="C3711" t="s">
        <v>235</v>
      </c>
      <c r="D3711" t="s">
        <v>117</v>
      </c>
      <c r="E3711" t="s">
        <v>4382</v>
      </c>
      <c r="F3711" s="54">
        <v>41635</v>
      </c>
      <c r="G3711" t="s">
        <v>119</v>
      </c>
      <c r="I3711" t="s">
        <v>9031</v>
      </c>
      <c r="J3711" t="s">
        <v>74</v>
      </c>
      <c r="K3711" t="s">
        <v>8647</v>
      </c>
      <c r="L3711" t="s">
        <v>238</v>
      </c>
      <c r="M3711" t="s">
        <v>76</v>
      </c>
      <c r="N3711" t="s">
        <v>85</v>
      </c>
      <c r="O3711" t="s">
        <v>85</v>
      </c>
      <c r="P3711">
        <v>5071.5</v>
      </c>
      <c r="Q3711" t="s">
        <v>8648</v>
      </c>
      <c r="R3711" t="s">
        <v>75</v>
      </c>
      <c r="W3711" t="s">
        <v>10729</v>
      </c>
      <c r="X3711" t="s">
        <v>10737</v>
      </c>
    </row>
    <row r="3712" spans="1:24">
      <c r="A3712" t="s">
        <v>5</v>
      </c>
      <c r="B3712" t="s">
        <v>16</v>
      </c>
      <c r="C3712" t="s">
        <v>235</v>
      </c>
      <c r="D3712" t="s">
        <v>117</v>
      </c>
      <c r="E3712" t="s">
        <v>4382</v>
      </c>
      <c r="F3712" s="54">
        <v>41635</v>
      </c>
      <c r="G3712" t="s">
        <v>119</v>
      </c>
      <c r="I3712" t="s">
        <v>9032</v>
      </c>
      <c r="J3712" t="s">
        <v>74</v>
      </c>
      <c r="K3712" t="s">
        <v>8647</v>
      </c>
      <c r="L3712" t="s">
        <v>238</v>
      </c>
      <c r="M3712" t="s">
        <v>76</v>
      </c>
      <c r="N3712" t="s">
        <v>85</v>
      </c>
      <c r="O3712" t="s">
        <v>85</v>
      </c>
      <c r="P3712">
        <v>5071.5</v>
      </c>
      <c r="Q3712" t="s">
        <v>8648</v>
      </c>
      <c r="R3712" t="s">
        <v>75</v>
      </c>
      <c r="W3712" t="s">
        <v>10729</v>
      </c>
      <c r="X3712" t="s">
        <v>10737</v>
      </c>
    </row>
    <row r="3713" spans="1:24">
      <c r="A3713" t="s">
        <v>5</v>
      </c>
      <c r="B3713" t="s">
        <v>16</v>
      </c>
      <c r="C3713" t="s">
        <v>235</v>
      </c>
      <c r="D3713" t="s">
        <v>117</v>
      </c>
      <c r="E3713" t="s">
        <v>4382</v>
      </c>
      <c r="F3713" s="54">
        <v>41635</v>
      </c>
      <c r="G3713" t="s">
        <v>119</v>
      </c>
      <c r="I3713" t="s">
        <v>9033</v>
      </c>
      <c r="J3713" t="s">
        <v>74</v>
      </c>
      <c r="K3713" t="s">
        <v>8647</v>
      </c>
      <c r="L3713" t="s">
        <v>238</v>
      </c>
      <c r="M3713" t="s">
        <v>76</v>
      </c>
      <c r="N3713" t="s">
        <v>85</v>
      </c>
      <c r="O3713" t="s">
        <v>85</v>
      </c>
      <c r="P3713">
        <v>5071.5</v>
      </c>
      <c r="Q3713" t="s">
        <v>8648</v>
      </c>
      <c r="R3713" t="s">
        <v>75</v>
      </c>
      <c r="W3713" t="s">
        <v>10729</v>
      </c>
      <c r="X3713" t="s">
        <v>10737</v>
      </c>
    </row>
    <row r="3714" spans="1:24">
      <c r="A3714" t="s">
        <v>5</v>
      </c>
      <c r="B3714" t="s">
        <v>16</v>
      </c>
      <c r="C3714" t="s">
        <v>235</v>
      </c>
      <c r="D3714" t="s">
        <v>117</v>
      </c>
      <c r="E3714" t="s">
        <v>4382</v>
      </c>
      <c r="F3714" s="54">
        <v>41635</v>
      </c>
      <c r="G3714" t="s">
        <v>119</v>
      </c>
      <c r="I3714" t="s">
        <v>9034</v>
      </c>
      <c r="J3714" t="s">
        <v>74</v>
      </c>
      <c r="K3714" t="s">
        <v>8647</v>
      </c>
      <c r="L3714" t="s">
        <v>238</v>
      </c>
      <c r="M3714" t="s">
        <v>76</v>
      </c>
      <c r="N3714" t="s">
        <v>85</v>
      </c>
      <c r="O3714" t="s">
        <v>85</v>
      </c>
      <c r="P3714">
        <v>5071.5</v>
      </c>
      <c r="Q3714" t="s">
        <v>8648</v>
      </c>
      <c r="R3714" t="s">
        <v>75</v>
      </c>
      <c r="W3714" t="s">
        <v>10729</v>
      </c>
      <c r="X3714" t="s">
        <v>10737</v>
      </c>
    </row>
    <row r="3715" spans="1:24">
      <c r="A3715" t="s">
        <v>5</v>
      </c>
      <c r="B3715" t="s">
        <v>16</v>
      </c>
      <c r="C3715" t="s">
        <v>235</v>
      </c>
      <c r="D3715" t="s">
        <v>117</v>
      </c>
      <c r="E3715" t="s">
        <v>4382</v>
      </c>
      <c r="F3715" s="54">
        <v>41635</v>
      </c>
      <c r="G3715" t="s">
        <v>119</v>
      </c>
      <c r="I3715" t="s">
        <v>9035</v>
      </c>
      <c r="J3715" t="s">
        <v>74</v>
      </c>
      <c r="K3715" t="s">
        <v>8647</v>
      </c>
      <c r="L3715" t="s">
        <v>238</v>
      </c>
      <c r="M3715" t="s">
        <v>76</v>
      </c>
      <c r="N3715" t="s">
        <v>85</v>
      </c>
      <c r="O3715" t="s">
        <v>85</v>
      </c>
      <c r="P3715">
        <v>5071.5</v>
      </c>
      <c r="Q3715" t="s">
        <v>8648</v>
      </c>
      <c r="R3715" t="s">
        <v>75</v>
      </c>
      <c r="W3715" t="s">
        <v>10729</v>
      </c>
      <c r="X3715" t="s">
        <v>10737</v>
      </c>
    </row>
    <row r="3716" spans="1:24">
      <c r="A3716" t="s">
        <v>5</v>
      </c>
      <c r="B3716" t="s">
        <v>16</v>
      </c>
      <c r="C3716" t="s">
        <v>235</v>
      </c>
      <c r="D3716" t="s">
        <v>117</v>
      </c>
      <c r="E3716" t="s">
        <v>4382</v>
      </c>
      <c r="F3716" s="54">
        <v>41635</v>
      </c>
      <c r="G3716" t="s">
        <v>119</v>
      </c>
      <c r="I3716" t="s">
        <v>9036</v>
      </c>
      <c r="J3716" t="s">
        <v>74</v>
      </c>
      <c r="K3716" t="s">
        <v>8647</v>
      </c>
      <c r="L3716" t="s">
        <v>238</v>
      </c>
      <c r="M3716" t="s">
        <v>76</v>
      </c>
      <c r="N3716" t="s">
        <v>85</v>
      </c>
      <c r="O3716" t="s">
        <v>85</v>
      </c>
      <c r="P3716">
        <v>5071.5</v>
      </c>
      <c r="Q3716" t="s">
        <v>8648</v>
      </c>
      <c r="R3716" t="s">
        <v>75</v>
      </c>
      <c r="W3716" t="s">
        <v>10729</v>
      </c>
      <c r="X3716" t="s">
        <v>10737</v>
      </c>
    </row>
    <row r="3717" spans="1:24">
      <c r="A3717" t="s">
        <v>5</v>
      </c>
      <c r="B3717" t="s">
        <v>16</v>
      </c>
      <c r="C3717" t="s">
        <v>235</v>
      </c>
      <c r="D3717" t="s">
        <v>117</v>
      </c>
      <c r="E3717" t="s">
        <v>4382</v>
      </c>
      <c r="F3717" s="54">
        <v>41635</v>
      </c>
      <c r="G3717" t="s">
        <v>119</v>
      </c>
      <c r="I3717" t="s">
        <v>9037</v>
      </c>
      <c r="J3717" t="s">
        <v>74</v>
      </c>
      <c r="K3717" t="s">
        <v>8647</v>
      </c>
      <c r="L3717" t="s">
        <v>238</v>
      </c>
      <c r="M3717" t="s">
        <v>76</v>
      </c>
      <c r="N3717" t="s">
        <v>85</v>
      </c>
      <c r="O3717" t="s">
        <v>85</v>
      </c>
      <c r="P3717">
        <v>5071.5</v>
      </c>
      <c r="Q3717" t="s">
        <v>8648</v>
      </c>
      <c r="R3717" t="s">
        <v>75</v>
      </c>
      <c r="W3717" t="s">
        <v>10729</v>
      </c>
      <c r="X3717" t="s">
        <v>10737</v>
      </c>
    </row>
    <row r="3718" spans="1:24">
      <c r="A3718" t="s">
        <v>5</v>
      </c>
      <c r="B3718" t="s">
        <v>16</v>
      </c>
      <c r="C3718" t="s">
        <v>235</v>
      </c>
      <c r="D3718" t="s">
        <v>117</v>
      </c>
      <c r="E3718" t="s">
        <v>4382</v>
      </c>
      <c r="F3718" s="54">
        <v>41635</v>
      </c>
      <c r="G3718" t="s">
        <v>72</v>
      </c>
      <c r="I3718" t="s">
        <v>9038</v>
      </c>
      <c r="J3718" t="s">
        <v>74</v>
      </c>
      <c r="K3718" t="s">
        <v>8640</v>
      </c>
      <c r="L3718" t="s">
        <v>238</v>
      </c>
      <c r="M3718" t="s">
        <v>76</v>
      </c>
      <c r="N3718" t="s">
        <v>85</v>
      </c>
      <c r="O3718" t="s">
        <v>85</v>
      </c>
      <c r="P3718">
        <v>100.75</v>
      </c>
      <c r="Q3718" t="s">
        <v>8641</v>
      </c>
      <c r="R3718" t="s">
        <v>75</v>
      </c>
      <c r="W3718" t="s">
        <v>10729</v>
      </c>
      <c r="X3718" t="s">
        <v>10737</v>
      </c>
    </row>
    <row r="3719" spans="1:24">
      <c r="A3719" t="s">
        <v>5</v>
      </c>
      <c r="B3719" t="s">
        <v>12</v>
      </c>
      <c r="C3719" t="s">
        <v>77</v>
      </c>
      <c r="D3719" t="s">
        <v>117</v>
      </c>
      <c r="E3719" t="s">
        <v>4382</v>
      </c>
      <c r="F3719" s="54">
        <v>41635</v>
      </c>
      <c r="G3719" t="s">
        <v>119</v>
      </c>
      <c r="I3719" t="s">
        <v>9039</v>
      </c>
      <c r="J3719" t="s">
        <v>74</v>
      </c>
      <c r="K3719" t="s">
        <v>9040</v>
      </c>
      <c r="L3719" t="s">
        <v>9041</v>
      </c>
      <c r="M3719" t="s">
        <v>9042</v>
      </c>
      <c r="N3719" t="s">
        <v>85</v>
      </c>
      <c r="O3719" t="s">
        <v>85</v>
      </c>
      <c r="P3719">
        <v>26598.565500000001</v>
      </c>
      <c r="Q3719" t="s">
        <v>9043</v>
      </c>
      <c r="R3719" t="s">
        <v>75</v>
      </c>
      <c r="W3719" t="s">
        <v>10729</v>
      </c>
      <c r="X3719" t="s">
        <v>85</v>
      </c>
    </row>
    <row r="3720" spans="1:24">
      <c r="A3720" t="s">
        <v>9</v>
      </c>
      <c r="B3720" t="s">
        <v>14</v>
      </c>
      <c r="C3720" t="s">
        <v>14</v>
      </c>
      <c r="D3720" t="s">
        <v>117</v>
      </c>
      <c r="E3720" t="s">
        <v>4382</v>
      </c>
      <c r="F3720" s="54">
        <v>41634</v>
      </c>
      <c r="G3720" t="s">
        <v>119</v>
      </c>
      <c r="I3720" t="s">
        <v>9044</v>
      </c>
      <c r="J3720" t="s">
        <v>132</v>
      </c>
      <c r="K3720" t="s">
        <v>9045</v>
      </c>
      <c r="L3720" t="s">
        <v>9046</v>
      </c>
      <c r="M3720" t="s">
        <v>9047</v>
      </c>
      <c r="N3720" t="s">
        <v>85</v>
      </c>
      <c r="O3720" t="s">
        <v>85</v>
      </c>
      <c r="P3720">
        <v>33600</v>
      </c>
      <c r="Q3720" t="s">
        <v>9048</v>
      </c>
      <c r="R3720" t="s">
        <v>75</v>
      </c>
      <c r="W3720" t="s">
        <v>10729</v>
      </c>
      <c r="X3720" t="s">
        <v>85</v>
      </c>
    </row>
    <row r="3721" spans="1:24">
      <c r="A3721" t="s">
        <v>9</v>
      </c>
      <c r="B3721" t="s">
        <v>14</v>
      </c>
      <c r="C3721" t="s">
        <v>14</v>
      </c>
      <c r="D3721" t="s">
        <v>117</v>
      </c>
      <c r="E3721" t="s">
        <v>4382</v>
      </c>
      <c r="F3721" s="54">
        <v>41634</v>
      </c>
      <c r="G3721" t="s">
        <v>119</v>
      </c>
      <c r="I3721" t="s">
        <v>9049</v>
      </c>
      <c r="J3721" t="s">
        <v>132</v>
      </c>
      <c r="K3721" t="s">
        <v>6130</v>
      </c>
      <c r="L3721" t="s">
        <v>6131</v>
      </c>
      <c r="M3721" t="s">
        <v>6132</v>
      </c>
      <c r="N3721" t="s">
        <v>85</v>
      </c>
      <c r="O3721" t="s">
        <v>85</v>
      </c>
      <c r="P3721">
        <v>-5769.0637999999999</v>
      </c>
      <c r="Q3721" t="s">
        <v>6133</v>
      </c>
      <c r="R3721" t="s">
        <v>75</v>
      </c>
      <c r="W3721" t="s">
        <v>10729</v>
      </c>
      <c r="X3721" t="s">
        <v>85</v>
      </c>
    </row>
    <row r="3722" spans="1:24">
      <c r="A3722" t="s">
        <v>9</v>
      </c>
      <c r="B3722" t="s">
        <v>14</v>
      </c>
      <c r="C3722" t="s">
        <v>14</v>
      </c>
      <c r="D3722" t="s">
        <v>117</v>
      </c>
      <c r="E3722" t="s">
        <v>4382</v>
      </c>
      <c r="F3722" s="54">
        <v>41634</v>
      </c>
      <c r="G3722" t="s">
        <v>72</v>
      </c>
      <c r="H3722" t="s">
        <v>208</v>
      </c>
      <c r="I3722" t="s">
        <v>9050</v>
      </c>
      <c r="J3722" t="s">
        <v>132</v>
      </c>
      <c r="K3722" t="s">
        <v>9051</v>
      </c>
      <c r="L3722" t="s">
        <v>211</v>
      </c>
      <c r="M3722" t="s">
        <v>212</v>
      </c>
      <c r="N3722" t="s">
        <v>85</v>
      </c>
      <c r="O3722" t="s">
        <v>85</v>
      </c>
      <c r="P3722">
        <v>261.3</v>
      </c>
      <c r="Q3722" t="s">
        <v>9052</v>
      </c>
      <c r="R3722" t="s">
        <v>75</v>
      </c>
      <c r="S3722" t="s">
        <v>215</v>
      </c>
      <c r="T3722" t="s">
        <v>216</v>
      </c>
      <c r="U3722" t="s">
        <v>179</v>
      </c>
      <c r="V3722" t="s">
        <v>179</v>
      </c>
      <c r="W3722" t="s">
        <v>10729</v>
      </c>
      <c r="X3722" t="s">
        <v>85</v>
      </c>
    </row>
    <row r="3723" spans="1:24">
      <c r="A3723" t="s">
        <v>9</v>
      </c>
      <c r="B3723" t="s">
        <v>14</v>
      </c>
      <c r="C3723" t="s">
        <v>14</v>
      </c>
      <c r="D3723" t="s">
        <v>117</v>
      </c>
      <c r="E3723" t="s">
        <v>4382</v>
      </c>
      <c r="F3723" s="54">
        <v>41634</v>
      </c>
      <c r="G3723" t="s">
        <v>119</v>
      </c>
      <c r="I3723" t="s">
        <v>9053</v>
      </c>
      <c r="J3723" t="s">
        <v>132</v>
      </c>
      <c r="K3723" t="s">
        <v>9054</v>
      </c>
      <c r="L3723" t="s">
        <v>9046</v>
      </c>
      <c r="M3723" t="s">
        <v>9047</v>
      </c>
      <c r="N3723" t="s">
        <v>85</v>
      </c>
      <c r="O3723" t="s">
        <v>85</v>
      </c>
      <c r="P3723">
        <v>8960</v>
      </c>
      <c r="Q3723" t="s">
        <v>9055</v>
      </c>
      <c r="R3723" t="s">
        <v>75</v>
      </c>
      <c r="W3723" t="s">
        <v>10729</v>
      </c>
      <c r="X3723" t="s">
        <v>85</v>
      </c>
    </row>
    <row r="3724" spans="1:24">
      <c r="A3724" t="s">
        <v>9</v>
      </c>
      <c r="B3724" t="s">
        <v>14</v>
      </c>
      <c r="C3724" t="s">
        <v>14</v>
      </c>
      <c r="D3724" t="s">
        <v>117</v>
      </c>
      <c r="E3724" t="s">
        <v>4382</v>
      </c>
      <c r="F3724" s="54">
        <v>41634</v>
      </c>
      <c r="G3724" t="s">
        <v>125</v>
      </c>
      <c r="H3724" t="s">
        <v>208</v>
      </c>
      <c r="I3724" t="s">
        <v>8977</v>
      </c>
      <c r="J3724" t="s">
        <v>132</v>
      </c>
      <c r="K3724" t="s">
        <v>8978</v>
      </c>
      <c r="L3724" t="s">
        <v>211</v>
      </c>
      <c r="M3724" t="s">
        <v>212</v>
      </c>
      <c r="N3724" t="s">
        <v>85</v>
      </c>
      <c r="O3724" t="s">
        <v>85</v>
      </c>
      <c r="P3724">
        <v>623.9</v>
      </c>
      <c r="Q3724" t="s">
        <v>8979</v>
      </c>
      <c r="R3724" t="s">
        <v>75</v>
      </c>
      <c r="S3724" t="s">
        <v>215</v>
      </c>
      <c r="T3724" t="s">
        <v>216</v>
      </c>
      <c r="U3724" t="s">
        <v>179</v>
      </c>
      <c r="V3724" t="s">
        <v>179</v>
      </c>
      <c r="W3724" t="s">
        <v>10729</v>
      </c>
      <c r="X3724" t="s">
        <v>85</v>
      </c>
    </row>
    <row r="3725" spans="1:24">
      <c r="A3725" t="s">
        <v>9</v>
      </c>
      <c r="B3725" t="s">
        <v>10</v>
      </c>
      <c r="C3725" t="s">
        <v>437</v>
      </c>
      <c r="D3725" t="s">
        <v>117</v>
      </c>
      <c r="E3725" t="s">
        <v>4382</v>
      </c>
      <c r="F3725" s="54">
        <v>41635</v>
      </c>
      <c r="G3725" t="s">
        <v>290</v>
      </c>
      <c r="I3725" t="s">
        <v>9056</v>
      </c>
      <c r="J3725" t="s">
        <v>132</v>
      </c>
      <c r="K3725" t="s">
        <v>9057</v>
      </c>
      <c r="L3725" t="s">
        <v>2459</v>
      </c>
      <c r="M3725" t="s">
        <v>2460</v>
      </c>
      <c r="N3725" t="s">
        <v>85</v>
      </c>
      <c r="O3725" t="s">
        <v>85</v>
      </c>
      <c r="P3725">
        <v>6875</v>
      </c>
      <c r="Q3725" t="s">
        <v>9058</v>
      </c>
      <c r="R3725" t="s">
        <v>75</v>
      </c>
      <c r="W3725" t="s">
        <v>10729</v>
      </c>
      <c r="X3725" t="s">
        <v>85</v>
      </c>
    </row>
    <row r="3726" spans="1:24">
      <c r="A3726" t="s">
        <v>9</v>
      </c>
      <c r="B3726" t="s">
        <v>14</v>
      </c>
      <c r="C3726" t="s">
        <v>14</v>
      </c>
      <c r="D3726" t="s">
        <v>117</v>
      </c>
      <c r="E3726" t="s">
        <v>4382</v>
      </c>
      <c r="F3726" s="54">
        <v>41634</v>
      </c>
      <c r="G3726" t="s">
        <v>119</v>
      </c>
      <c r="I3726" t="s">
        <v>9059</v>
      </c>
      <c r="J3726" t="s">
        <v>132</v>
      </c>
      <c r="K3726" t="s">
        <v>8427</v>
      </c>
      <c r="L3726" t="s">
        <v>8428</v>
      </c>
      <c r="M3726" t="s">
        <v>8429</v>
      </c>
      <c r="N3726" t="s">
        <v>85</v>
      </c>
      <c r="O3726" t="s">
        <v>85</v>
      </c>
      <c r="P3726">
        <v>-3806.5</v>
      </c>
      <c r="Q3726" t="s">
        <v>8430</v>
      </c>
      <c r="R3726" t="s">
        <v>75</v>
      </c>
      <c r="S3726" t="s">
        <v>170</v>
      </c>
      <c r="T3726" t="s">
        <v>187</v>
      </c>
      <c r="U3726" t="s">
        <v>321</v>
      </c>
      <c r="V3726" t="s">
        <v>321</v>
      </c>
      <c r="W3726" t="s">
        <v>10729</v>
      </c>
      <c r="X3726" t="s">
        <v>85</v>
      </c>
    </row>
    <row r="3727" spans="1:24">
      <c r="A3727" t="s">
        <v>9</v>
      </c>
      <c r="B3727" t="s">
        <v>14</v>
      </c>
      <c r="C3727" t="s">
        <v>14</v>
      </c>
      <c r="D3727" t="s">
        <v>117</v>
      </c>
      <c r="E3727" t="s">
        <v>4382</v>
      </c>
      <c r="F3727" s="54">
        <v>41634</v>
      </c>
      <c r="G3727" t="s">
        <v>125</v>
      </c>
      <c r="H3727" t="s">
        <v>208</v>
      </c>
      <c r="I3727" t="s">
        <v>9050</v>
      </c>
      <c r="J3727" t="s">
        <v>132</v>
      </c>
      <c r="K3727" t="s">
        <v>9051</v>
      </c>
      <c r="L3727" t="s">
        <v>211</v>
      </c>
      <c r="M3727" t="s">
        <v>212</v>
      </c>
      <c r="N3727" t="s">
        <v>85</v>
      </c>
      <c r="O3727" t="s">
        <v>85</v>
      </c>
      <c r="P3727">
        <v>935.85</v>
      </c>
      <c r="Q3727" t="s">
        <v>9052</v>
      </c>
      <c r="R3727" t="s">
        <v>75</v>
      </c>
      <c r="S3727" t="s">
        <v>215</v>
      </c>
      <c r="T3727" t="s">
        <v>216</v>
      </c>
      <c r="U3727" t="s">
        <v>179</v>
      </c>
      <c r="V3727" t="s">
        <v>179</v>
      </c>
      <c r="W3727" t="s">
        <v>10729</v>
      </c>
      <c r="X3727" t="s">
        <v>85</v>
      </c>
    </row>
    <row r="3728" spans="1:24">
      <c r="A3728" t="s">
        <v>9</v>
      </c>
      <c r="B3728" t="s">
        <v>14</v>
      </c>
      <c r="C3728" t="s">
        <v>14</v>
      </c>
      <c r="D3728" t="s">
        <v>117</v>
      </c>
      <c r="E3728" t="s">
        <v>4382</v>
      </c>
      <c r="F3728" s="54">
        <v>41634</v>
      </c>
      <c r="G3728" t="s">
        <v>119</v>
      </c>
      <c r="I3728" t="s">
        <v>9060</v>
      </c>
      <c r="J3728" t="s">
        <v>132</v>
      </c>
      <c r="K3728" t="s">
        <v>8427</v>
      </c>
      <c r="L3728" t="s">
        <v>8428</v>
      </c>
      <c r="M3728" t="s">
        <v>8429</v>
      </c>
      <c r="N3728" t="s">
        <v>85</v>
      </c>
      <c r="O3728" t="s">
        <v>85</v>
      </c>
      <c r="P3728">
        <v>3806.5</v>
      </c>
      <c r="Q3728" t="s">
        <v>8430</v>
      </c>
      <c r="R3728" t="s">
        <v>75</v>
      </c>
      <c r="S3728" t="s">
        <v>170</v>
      </c>
      <c r="T3728" t="s">
        <v>187</v>
      </c>
      <c r="U3728" t="s">
        <v>321</v>
      </c>
      <c r="V3728" t="s">
        <v>321</v>
      </c>
      <c r="W3728" t="s">
        <v>10729</v>
      </c>
      <c r="X3728" t="s">
        <v>85</v>
      </c>
    </row>
    <row r="3729" spans="1:24">
      <c r="A3729" t="s">
        <v>5</v>
      </c>
      <c r="B3729" t="s">
        <v>16</v>
      </c>
      <c r="C3729" t="s">
        <v>235</v>
      </c>
      <c r="D3729" t="s">
        <v>117</v>
      </c>
      <c r="E3729" t="s">
        <v>4382</v>
      </c>
      <c r="F3729" s="54">
        <v>41635</v>
      </c>
      <c r="G3729" t="s">
        <v>125</v>
      </c>
      <c r="I3729" t="s">
        <v>9061</v>
      </c>
      <c r="J3729" t="s">
        <v>74</v>
      </c>
      <c r="K3729" t="s">
        <v>8640</v>
      </c>
      <c r="L3729" t="s">
        <v>238</v>
      </c>
      <c r="M3729" t="s">
        <v>76</v>
      </c>
      <c r="N3729" t="s">
        <v>85</v>
      </c>
      <c r="O3729" t="s">
        <v>85</v>
      </c>
      <c r="P3729">
        <v>513.75</v>
      </c>
      <c r="Q3729" t="s">
        <v>8641</v>
      </c>
      <c r="R3729" t="s">
        <v>75</v>
      </c>
      <c r="W3729" t="s">
        <v>10729</v>
      </c>
      <c r="X3729" t="s">
        <v>10737</v>
      </c>
    </row>
    <row r="3730" spans="1:24">
      <c r="A3730" t="s">
        <v>5</v>
      </c>
      <c r="B3730" t="s">
        <v>16</v>
      </c>
      <c r="C3730" t="s">
        <v>235</v>
      </c>
      <c r="D3730" t="s">
        <v>117</v>
      </c>
      <c r="E3730" t="s">
        <v>4382</v>
      </c>
      <c r="F3730" s="54">
        <v>41635</v>
      </c>
      <c r="G3730" t="s">
        <v>125</v>
      </c>
      <c r="I3730" t="s">
        <v>9062</v>
      </c>
      <c r="J3730" t="s">
        <v>74</v>
      </c>
      <c r="K3730" t="s">
        <v>8640</v>
      </c>
      <c r="L3730" t="s">
        <v>238</v>
      </c>
      <c r="M3730" t="s">
        <v>76</v>
      </c>
      <c r="N3730" t="s">
        <v>85</v>
      </c>
      <c r="O3730" t="s">
        <v>85</v>
      </c>
      <c r="P3730">
        <v>513.75</v>
      </c>
      <c r="Q3730" t="s">
        <v>8641</v>
      </c>
      <c r="R3730" t="s">
        <v>75</v>
      </c>
      <c r="W3730" t="s">
        <v>10729</v>
      </c>
      <c r="X3730" t="s">
        <v>10737</v>
      </c>
    </row>
    <row r="3731" spans="1:24">
      <c r="A3731" t="s">
        <v>5</v>
      </c>
      <c r="B3731" t="s">
        <v>16</v>
      </c>
      <c r="C3731" t="s">
        <v>235</v>
      </c>
      <c r="D3731" t="s">
        <v>117</v>
      </c>
      <c r="E3731" t="s">
        <v>4382</v>
      </c>
      <c r="F3731" s="54">
        <v>41635</v>
      </c>
      <c r="G3731" t="s">
        <v>125</v>
      </c>
      <c r="I3731" t="s">
        <v>9063</v>
      </c>
      <c r="J3731" t="s">
        <v>74</v>
      </c>
      <c r="K3731" t="s">
        <v>8640</v>
      </c>
      <c r="L3731" t="s">
        <v>238</v>
      </c>
      <c r="M3731" t="s">
        <v>76</v>
      </c>
      <c r="N3731" t="s">
        <v>85</v>
      </c>
      <c r="O3731" t="s">
        <v>85</v>
      </c>
      <c r="P3731">
        <v>513.75</v>
      </c>
      <c r="Q3731" t="s">
        <v>8641</v>
      </c>
      <c r="R3731" t="s">
        <v>75</v>
      </c>
      <c r="W3731" t="s">
        <v>10729</v>
      </c>
      <c r="X3731" t="s">
        <v>10737</v>
      </c>
    </row>
    <row r="3732" spans="1:24">
      <c r="A3732" t="s">
        <v>5</v>
      </c>
      <c r="B3732" t="s">
        <v>16</v>
      </c>
      <c r="C3732" t="s">
        <v>235</v>
      </c>
      <c r="D3732" t="s">
        <v>117</v>
      </c>
      <c r="E3732" t="s">
        <v>4382</v>
      </c>
      <c r="F3732" s="54">
        <v>41635</v>
      </c>
      <c r="G3732" t="s">
        <v>125</v>
      </c>
      <c r="I3732" t="s">
        <v>9064</v>
      </c>
      <c r="J3732" t="s">
        <v>74</v>
      </c>
      <c r="K3732" t="s">
        <v>8640</v>
      </c>
      <c r="L3732" t="s">
        <v>238</v>
      </c>
      <c r="M3732" t="s">
        <v>76</v>
      </c>
      <c r="N3732" t="s">
        <v>85</v>
      </c>
      <c r="O3732" t="s">
        <v>85</v>
      </c>
      <c r="P3732">
        <v>513.75</v>
      </c>
      <c r="Q3732" t="s">
        <v>8641</v>
      </c>
      <c r="R3732" t="s">
        <v>75</v>
      </c>
      <c r="W3732" t="s">
        <v>10729</v>
      </c>
      <c r="X3732" t="s">
        <v>10737</v>
      </c>
    </row>
    <row r="3733" spans="1:24">
      <c r="A3733" t="s">
        <v>5</v>
      </c>
      <c r="B3733" t="s">
        <v>16</v>
      </c>
      <c r="C3733" t="s">
        <v>235</v>
      </c>
      <c r="D3733" t="s">
        <v>117</v>
      </c>
      <c r="E3733" t="s">
        <v>4382</v>
      </c>
      <c r="F3733" s="54">
        <v>41635</v>
      </c>
      <c r="G3733" t="s">
        <v>125</v>
      </c>
      <c r="I3733" t="s">
        <v>8645</v>
      </c>
      <c r="J3733" t="s">
        <v>74</v>
      </c>
      <c r="K3733" t="s">
        <v>8640</v>
      </c>
      <c r="L3733" t="s">
        <v>238</v>
      </c>
      <c r="M3733" t="s">
        <v>76</v>
      </c>
      <c r="N3733" t="s">
        <v>85</v>
      </c>
      <c r="O3733" t="s">
        <v>85</v>
      </c>
      <c r="P3733">
        <v>2236.5</v>
      </c>
      <c r="Q3733" t="s">
        <v>8641</v>
      </c>
      <c r="R3733" t="s">
        <v>75</v>
      </c>
      <c r="W3733" t="s">
        <v>10729</v>
      </c>
      <c r="X3733" t="s">
        <v>10737</v>
      </c>
    </row>
    <row r="3734" spans="1:24">
      <c r="A3734" t="s">
        <v>5</v>
      </c>
      <c r="B3734" t="s">
        <v>16</v>
      </c>
      <c r="C3734" t="s">
        <v>235</v>
      </c>
      <c r="D3734" t="s">
        <v>117</v>
      </c>
      <c r="E3734" t="s">
        <v>4382</v>
      </c>
      <c r="F3734" s="54">
        <v>41635</v>
      </c>
      <c r="G3734" t="s">
        <v>125</v>
      </c>
      <c r="I3734" t="s">
        <v>9065</v>
      </c>
      <c r="J3734" t="s">
        <v>74</v>
      </c>
      <c r="K3734" t="s">
        <v>8640</v>
      </c>
      <c r="L3734" t="s">
        <v>238</v>
      </c>
      <c r="M3734" t="s">
        <v>76</v>
      </c>
      <c r="N3734" t="s">
        <v>85</v>
      </c>
      <c r="O3734" t="s">
        <v>85</v>
      </c>
      <c r="P3734">
        <v>513.75</v>
      </c>
      <c r="Q3734" t="s">
        <v>8641</v>
      </c>
      <c r="R3734" t="s">
        <v>75</v>
      </c>
      <c r="W3734" t="s">
        <v>10729</v>
      </c>
      <c r="X3734" t="s">
        <v>10737</v>
      </c>
    </row>
    <row r="3735" spans="1:24">
      <c r="A3735" t="s">
        <v>5</v>
      </c>
      <c r="B3735" t="s">
        <v>16</v>
      </c>
      <c r="C3735" t="s">
        <v>235</v>
      </c>
      <c r="D3735" t="s">
        <v>117</v>
      </c>
      <c r="E3735" t="s">
        <v>4382</v>
      </c>
      <c r="F3735" s="54">
        <v>41635</v>
      </c>
      <c r="G3735" t="s">
        <v>125</v>
      </c>
      <c r="I3735" t="s">
        <v>9066</v>
      </c>
      <c r="J3735" t="s">
        <v>74</v>
      </c>
      <c r="K3735" t="s">
        <v>8640</v>
      </c>
      <c r="L3735" t="s">
        <v>238</v>
      </c>
      <c r="M3735" t="s">
        <v>76</v>
      </c>
      <c r="N3735" t="s">
        <v>85</v>
      </c>
      <c r="O3735" t="s">
        <v>85</v>
      </c>
      <c r="P3735">
        <v>513.75</v>
      </c>
      <c r="Q3735" t="s">
        <v>8641</v>
      </c>
      <c r="R3735" t="s">
        <v>75</v>
      </c>
      <c r="W3735" t="s">
        <v>10729</v>
      </c>
      <c r="X3735" t="s">
        <v>10737</v>
      </c>
    </row>
    <row r="3736" spans="1:24">
      <c r="A3736" t="s">
        <v>5</v>
      </c>
      <c r="B3736" t="s">
        <v>16</v>
      </c>
      <c r="C3736" t="s">
        <v>235</v>
      </c>
      <c r="D3736" t="s">
        <v>117</v>
      </c>
      <c r="E3736" t="s">
        <v>4382</v>
      </c>
      <c r="F3736" s="54">
        <v>41635</v>
      </c>
      <c r="G3736" t="s">
        <v>72</v>
      </c>
      <c r="I3736" t="s">
        <v>8649</v>
      </c>
      <c r="J3736" t="s">
        <v>74</v>
      </c>
      <c r="K3736" t="s">
        <v>8647</v>
      </c>
      <c r="L3736" t="s">
        <v>238</v>
      </c>
      <c r="M3736" t="s">
        <v>76</v>
      </c>
      <c r="N3736" t="s">
        <v>85</v>
      </c>
      <c r="O3736" t="s">
        <v>85</v>
      </c>
      <c r="P3736">
        <v>38468.660000000003</v>
      </c>
      <c r="Q3736" t="s">
        <v>8648</v>
      </c>
      <c r="R3736" t="s">
        <v>75</v>
      </c>
      <c r="W3736" t="s">
        <v>10729</v>
      </c>
      <c r="X3736" t="s">
        <v>10737</v>
      </c>
    </row>
    <row r="3737" spans="1:24">
      <c r="A3737" t="s">
        <v>5</v>
      </c>
      <c r="B3737" t="s">
        <v>16</v>
      </c>
      <c r="C3737" t="s">
        <v>235</v>
      </c>
      <c r="D3737" t="s">
        <v>117</v>
      </c>
      <c r="E3737" t="s">
        <v>4382</v>
      </c>
      <c r="F3737" s="54">
        <v>41635</v>
      </c>
      <c r="G3737" t="s">
        <v>72</v>
      </c>
      <c r="I3737" t="s">
        <v>9067</v>
      </c>
      <c r="J3737" t="s">
        <v>74</v>
      </c>
      <c r="K3737" t="s">
        <v>8640</v>
      </c>
      <c r="L3737" t="s">
        <v>238</v>
      </c>
      <c r="M3737" t="s">
        <v>76</v>
      </c>
      <c r="N3737" t="s">
        <v>85</v>
      </c>
      <c r="O3737" t="s">
        <v>85</v>
      </c>
      <c r="P3737">
        <v>100.75</v>
      </c>
      <c r="Q3737" t="s">
        <v>8641</v>
      </c>
      <c r="R3737" t="s">
        <v>75</v>
      </c>
      <c r="W3737" t="s">
        <v>10729</v>
      </c>
      <c r="X3737" t="s">
        <v>10737</v>
      </c>
    </row>
    <row r="3738" spans="1:24">
      <c r="A3738" t="s">
        <v>5</v>
      </c>
      <c r="B3738" t="s">
        <v>16</v>
      </c>
      <c r="C3738" t="s">
        <v>235</v>
      </c>
      <c r="D3738" t="s">
        <v>117</v>
      </c>
      <c r="E3738" t="s">
        <v>4382</v>
      </c>
      <c r="F3738" s="54">
        <v>41635</v>
      </c>
      <c r="G3738" t="s">
        <v>72</v>
      </c>
      <c r="I3738" t="s">
        <v>9068</v>
      </c>
      <c r="J3738" t="s">
        <v>74</v>
      </c>
      <c r="K3738" t="s">
        <v>8640</v>
      </c>
      <c r="L3738" t="s">
        <v>238</v>
      </c>
      <c r="M3738" t="s">
        <v>76</v>
      </c>
      <c r="N3738" t="s">
        <v>85</v>
      </c>
      <c r="O3738" t="s">
        <v>85</v>
      </c>
      <c r="P3738">
        <v>100.75</v>
      </c>
      <c r="Q3738" t="s">
        <v>8641</v>
      </c>
      <c r="R3738" t="s">
        <v>75</v>
      </c>
      <c r="W3738" t="s">
        <v>10729</v>
      </c>
      <c r="X3738" t="s">
        <v>10737</v>
      </c>
    </row>
    <row r="3739" spans="1:24">
      <c r="A3739" t="s">
        <v>5</v>
      </c>
      <c r="B3739" t="s">
        <v>16</v>
      </c>
      <c r="C3739" t="s">
        <v>235</v>
      </c>
      <c r="D3739" t="s">
        <v>117</v>
      </c>
      <c r="E3739" t="s">
        <v>4382</v>
      </c>
      <c r="F3739" s="54">
        <v>41635</v>
      </c>
      <c r="G3739" t="s">
        <v>72</v>
      </c>
      <c r="I3739" t="s">
        <v>9069</v>
      </c>
      <c r="J3739" t="s">
        <v>74</v>
      </c>
      <c r="K3739" t="s">
        <v>8640</v>
      </c>
      <c r="L3739" t="s">
        <v>238</v>
      </c>
      <c r="M3739" t="s">
        <v>76</v>
      </c>
      <c r="N3739" t="s">
        <v>85</v>
      </c>
      <c r="O3739" t="s">
        <v>85</v>
      </c>
      <c r="P3739">
        <v>100.75</v>
      </c>
      <c r="Q3739" t="s">
        <v>8641</v>
      </c>
      <c r="R3739" t="s">
        <v>75</v>
      </c>
      <c r="W3739" t="s">
        <v>10729</v>
      </c>
      <c r="X3739" t="s">
        <v>10737</v>
      </c>
    </row>
    <row r="3740" spans="1:24">
      <c r="A3740" t="s">
        <v>5</v>
      </c>
      <c r="B3740" t="s">
        <v>16</v>
      </c>
      <c r="C3740" t="s">
        <v>235</v>
      </c>
      <c r="D3740" t="s">
        <v>117</v>
      </c>
      <c r="E3740" t="s">
        <v>4382</v>
      </c>
      <c r="F3740" s="54">
        <v>41635</v>
      </c>
      <c r="G3740" t="s">
        <v>72</v>
      </c>
      <c r="I3740" t="s">
        <v>9070</v>
      </c>
      <c r="J3740" t="s">
        <v>74</v>
      </c>
      <c r="K3740" t="s">
        <v>8640</v>
      </c>
      <c r="L3740" t="s">
        <v>238</v>
      </c>
      <c r="M3740" t="s">
        <v>76</v>
      </c>
      <c r="N3740" t="s">
        <v>85</v>
      </c>
      <c r="O3740" t="s">
        <v>85</v>
      </c>
      <c r="P3740">
        <v>100.75</v>
      </c>
      <c r="Q3740" t="s">
        <v>8641</v>
      </c>
      <c r="R3740" t="s">
        <v>75</v>
      </c>
      <c r="W3740" t="s">
        <v>10729</v>
      </c>
      <c r="X3740" t="s">
        <v>10737</v>
      </c>
    </row>
    <row r="3741" spans="1:24">
      <c r="A3741" t="s">
        <v>5</v>
      </c>
      <c r="B3741" t="s">
        <v>16</v>
      </c>
      <c r="C3741" t="s">
        <v>235</v>
      </c>
      <c r="D3741" t="s">
        <v>117</v>
      </c>
      <c r="E3741" t="s">
        <v>4382</v>
      </c>
      <c r="F3741" s="54">
        <v>41635</v>
      </c>
      <c r="G3741" t="s">
        <v>72</v>
      </c>
      <c r="I3741" t="s">
        <v>9071</v>
      </c>
      <c r="J3741" t="s">
        <v>74</v>
      </c>
      <c r="K3741" t="s">
        <v>8640</v>
      </c>
      <c r="L3741" t="s">
        <v>238</v>
      </c>
      <c r="M3741" t="s">
        <v>76</v>
      </c>
      <c r="N3741" t="s">
        <v>85</v>
      </c>
      <c r="O3741" t="s">
        <v>85</v>
      </c>
      <c r="P3741">
        <v>100.75</v>
      </c>
      <c r="Q3741" t="s">
        <v>8641</v>
      </c>
      <c r="R3741" t="s">
        <v>75</v>
      </c>
      <c r="W3741" t="s">
        <v>10729</v>
      </c>
      <c r="X3741" t="s">
        <v>10737</v>
      </c>
    </row>
    <row r="3742" spans="1:24">
      <c r="A3742" t="s">
        <v>5</v>
      </c>
      <c r="B3742" t="s">
        <v>16</v>
      </c>
      <c r="C3742" t="s">
        <v>235</v>
      </c>
      <c r="D3742" t="s">
        <v>117</v>
      </c>
      <c r="E3742" t="s">
        <v>4382</v>
      </c>
      <c r="F3742" s="54">
        <v>41635</v>
      </c>
      <c r="G3742" t="s">
        <v>72</v>
      </c>
      <c r="I3742" t="s">
        <v>9072</v>
      </c>
      <c r="J3742" t="s">
        <v>74</v>
      </c>
      <c r="K3742" t="s">
        <v>8640</v>
      </c>
      <c r="L3742" t="s">
        <v>238</v>
      </c>
      <c r="M3742" t="s">
        <v>76</v>
      </c>
      <c r="N3742" t="s">
        <v>85</v>
      </c>
      <c r="O3742" t="s">
        <v>85</v>
      </c>
      <c r="P3742">
        <v>4.03</v>
      </c>
      <c r="Q3742" t="s">
        <v>8641</v>
      </c>
      <c r="R3742" t="s">
        <v>75</v>
      </c>
      <c r="W3742" t="s">
        <v>10729</v>
      </c>
      <c r="X3742" t="s">
        <v>10737</v>
      </c>
    </row>
    <row r="3743" spans="1:24">
      <c r="A3743" t="s">
        <v>5</v>
      </c>
      <c r="B3743" t="s">
        <v>16</v>
      </c>
      <c r="C3743" t="s">
        <v>235</v>
      </c>
      <c r="D3743" t="s">
        <v>117</v>
      </c>
      <c r="E3743" t="s">
        <v>4382</v>
      </c>
      <c r="F3743" s="54">
        <v>41635</v>
      </c>
      <c r="G3743" t="s">
        <v>72</v>
      </c>
      <c r="I3743" t="s">
        <v>8646</v>
      </c>
      <c r="J3743" t="s">
        <v>74</v>
      </c>
      <c r="K3743" t="s">
        <v>8647</v>
      </c>
      <c r="L3743" t="s">
        <v>238</v>
      </c>
      <c r="M3743" t="s">
        <v>76</v>
      </c>
      <c r="N3743" t="s">
        <v>85</v>
      </c>
      <c r="O3743" t="s">
        <v>85</v>
      </c>
      <c r="P3743">
        <v>489623</v>
      </c>
      <c r="Q3743" t="s">
        <v>8648</v>
      </c>
      <c r="R3743" t="s">
        <v>75</v>
      </c>
      <c r="W3743" t="s">
        <v>10731</v>
      </c>
      <c r="X3743" t="s">
        <v>10737</v>
      </c>
    </row>
    <row r="3744" spans="1:24">
      <c r="A3744" t="s">
        <v>5</v>
      </c>
      <c r="B3744" t="s">
        <v>16</v>
      </c>
      <c r="C3744" t="s">
        <v>235</v>
      </c>
      <c r="D3744" t="s">
        <v>117</v>
      </c>
      <c r="E3744" t="s">
        <v>4382</v>
      </c>
      <c r="F3744" s="54">
        <v>41635</v>
      </c>
      <c r="G3744" t="s">
        <v>72</v>
      </c>
      <c r="I3744" t="s">
        <v>9073</v>
      </c>
      <c r="J3744" t="s">
        <v>74</v>
      </c>
      <c r="K3744" t="s">
        <v>8640</v>
      </c>
      <c r="L3744" t="s">
        <v>238</v>
      </c>
      <c r="M3744" t="s">
        <v>76</v>
      </c>
      <c r="N3744" t="s">
        <v>85</v>
      </c>
      <c r="O3744" t="s">
        <v>85</v>
      </c>
      <c r="P3744">
        <v>100.75</v>
      </c>
      <c r="Q3744" t="s">
        <v>8641</v>
      </c>
      <c r="R3744" t="s">
        <v>75</v>
      </c>
      <c r="W3744" t="s">
        <v>10729</v>
      </c>
      <c r="X3744" t="s">
        <v>10737</v>
      </c>
    </row>
    <row r="3745" spans="1:24">
      <c r="A3745" t="s">
        <v>5</v>
      </c>
      <c r="B3745" t="s">
        <v>16</v>
      </c>
      <c r="C3745" t="s">
        <v>235</v>
      </c>
      <c r="D3745" t="s">
        <v>117</v>
      </c>
      <c r="E3745" t="s">
        <v>4382</v>
      </c>
      <c r="F3745" s="54">
        <v>41635</v>
      </c>
      <c r="G3745" t="s">
        <v>72</v>
      </c>
      <c r="I3745" t="s">
        <v>8651</v>
      </c>
      <c r="J3745" t="s">
        <v>74</v>
      </c>
      <c r="K3745" t="s">
        <v>8640</v>
      </c>
      <c r="L3745" t="s">
        <v>238</v>
      </c>
      <c r="M3745" t="s">
        <v>76</v>
      </c>
      <c r="N3745" t="s">
        <v>85</v>
      </c>
      <c r="O3745" t="s">
        <v>85</v>
      </c>
      <c r="P3745">
        <v>56.9</v>
      </c>
      <c r="Q3745" t="s">
        <v>8641</v>
      </c>
      <c r="R3745" t="s">
        <v>75</v>
      </c>
      <c r="W3745" t="s">
        <v>10729</v>
      </c>
      <c r="X3745" t="s">
        <v>10737</v>
      </c>
    </row>
    <row r="3746" spans="1:24">
      <c r="A3746" t="s">
        <v>9</v>
      </c>
      <c r="B3746" t="s">
        <v>15</v>
      </c>
      <c r="C3746" t="s">
        <v>15</v>
      </c>
      <c r="D3746" t="s">
        <v>117</v>
      </c>
      <c r="E3746" t="s">
        <v>4382</v>
      </c>
      <c r="F3746" s="54">
        <v>41635</v>
      </c>
      <c r="G3746" t="s">
        <v>119</v>
      </c>
      <c r="I3746" t="s">
        <v>9074</v>
      </c>
      <c r="J3746" t="s">
        <v>132</v>
      </c>
      <c r="K3746" t="s">
        <v>9075</v>
      </c>
      <c r="L3746" t="s">
        <v>9076</v>
      </c>
      <c r="M3746" t="s">
        <v>9077</v>
      </c>
      <c r="N3746" t="s">
        <v>85</v>
      </c>
      <c r="O3746" t="s">
        <v>85</v>
      </c>
      <c r="P3746">
        <v>2908.0940999999998</v>
      </c>
      <c r="Q3746" t="s">
        <v>9078</v>
      </c>
      <c r="R3746" t="s">
        <v>75</v>
      </c>
      <c r="W3746" t="s">
        <v>10729</v>
      </c>
      <c r="X3746" t="s">
        <v>85</v>
      </c>
    </row>
    <row r="3747" spans="1:24">
      <c r="A3747" t="s">
        <v>9</v>
      </c>
      <c r="B3747" t="s">
        <v>15</v>
      </c>
      <c r="C3747" t="s">
        <v>15</v>
      </c>
      <c r="D3747" t="s">
        <v>117</v>
      </c>
      <c r="E3747" t="s">
        <v>4382</v>
      </c>
      <c r="F3747" s="54">
        <v>41635</v>
      </c>
      <c r="G3747" t="s">
        <v>119</v>
      </c>
      <c r="I3747" t="s">
        <v>9079</v>
      </c>
      <c r="J3747" t="s">
        <v>132</v>
      </c>
      <c r="K3747" t="s">
        <v>9080</v>
      </c>
      <c r="L3747" t="s">
        <v>9076</v>
      </c>
      <c r="M3747" t="s">
        <v>9077</v>
      </c>
      <c r="N3747" t="s">
        <v>85</v>
      </c>
      <c r="O3747" t="s">
        <v>85</v>
      </c>
      <c r="P3747">
        <v>3059.018</v>
      </c>
      <c r="Q3747" t="s">
        <v>9081</v>
      </c>
      <c r="R3747" t="s">
        <v>75</v>
      </c>
      <c r="W3747" t="s">
        <v>10729</v>
      </c>
      <c r="X3747" t="s">
        <v>85</v>
      </c>
    </row>
    <row r="3748" spans="1:24">
      <c r="A3748" t="s">
        <v>9</v>
      </c>
      <c r="B3748" t="s">
        <v>10</v>
      </c>
      <c r="C3748" t="s">
        <v>791</v>
      </c>
      <c r="D3748" t="s">
        <v>117</v>
      </c>
      <c r="E3748" t="s">
        <v>4382</v>
      </c>
      <c r="F3748" s="54">
        <v>41635</v>
      </c>
      <c r="G3748" t="s">
        <v>125</v>
      </c>
      <c r="H3748" t="s">
        <v>792</v>
      </c>
      <c r="I3748" t="s">
        <v>7768</v>
      </c>
      <c r="J3748" t="s">
        <v>132</v>
      </c>
      <c r="K3748" t="s">
        <v>7769</v>
      </c>
      <c r="L3748" t="s">
        <v>7762</v>
      </c>
      <c r="M3748" t="s">
        <v>7763</v>
      </c>
      <c r="N3748" t="s">
        <v>85</v>
      </c>
      <c r="O3748" t="s">
        <v>85</v>
      </c>
      <c r="P3748">
        <v>3001.41</v>
      </c>
      <c r="Q3748" t="s">
        <v>7770</v>
      </c>
      <c r="R3748" t="s">
        <v>75</v>
      </c>
      <c r="W3748" t="s">
        <v>10729</v>
      </c>
      <c r="X3748" t="s">
        <v>85</v>
      </c>
    </row>
    <row r="3749" spans="1:24">
      <c r="A3749" t="s">
        <v>9</v>
      </c>
      <c r="B3749" t="s">
        <v>15</v>
      </c>
      <c r="C3749" t="s">
        <v>15</v>
      </c>
      <c r="D3749" t="s">
        <v>117</v>
      </c>
      <c r="E3749" t="s">
        <v>4382</v>
      </c>
      <c r="F3749" s="54">
        <v>41635</v>
      </c>
      <c r="G3749" t="s">
        <v>119</v>
      </c>
      <c r="I3749" t="s">
        <v>9082</v>
      </c>
      <c r="J3749" t="s">
        <v>132</v>
      </c>
      <c r="K3749" t="s">
        <v>9083</v>
      </c>
      <c r="L3749" t="s">
        <v>8058</v>
      </c>
      <c r="M3749" t="s">
        <v>8059</v>
      </c>
      <c r="N3749" t="s">
        <v>85</v>
      </c>
      <c r="O3749" t="s">
        <v>85</v>
      </c>
      <c r="P3749">
        <v>37082.152900000001</v>
      </c>
      <c r="Q3749" t="s">
        <v>9084</v>
      </c>
      <c r="R3749" t="s">
        <v>75</v>
      </c>
      <c r="W3749" t="s">
        <v>10729</v>
      </c>
      <c r="X3749" t="s">
        <v>85</v>
      </c>
    </row>
    <row r="3750" spans="1:24">
      <c r="A3750" t="s">
        <v>5</v>
      </c>
      <c r="B3750" t="s">
        <v>16</v>
      </c>
      <c r="C3750" t="s">
        <v>235</v>
      </c>
      <c r="D3750" t="s">
        <v>117</v>
      </c>
      <c r="E3750" t="s">
        <v>4382</v>
      </c>
      <c r="F3750" s="54">
        <v>41635</v>
      </c>
      <c r="G3750" t="s">
        <v>125</v>
      </c>
      <c r="I3750" t="s">
        <v>9085</v>
      </c>
      <c r="J3750" t="s">
        <v>74</v>
      </c>
      <c r="K3750" t="s">
        <v>8647</v>
      </c>
      <c r="L3750" t="s">
        <v>238</v>
      </c>
      <c r="M3750" t="s">
        <v>76</v>
      </c>
      <c r="N3750" t="s">
        <v>85</v>
      </c>
      <c r="O3750" t="s">
        <v>85</v>
      </c>
      <c r="P3750">
        <v>2201.65</v>
      </c>
      <c r="Q3750" t="s">
        <v>8648</v>
      </c>
      <c r="R3750" t="s">
        <v>75</v>
      </c>
      <c r="W3750" t="s">
        <v>10729</v>
      </c>
      <c r="X3750" t="s">
        <v>10737</v>
      </c>
    </row>
    <row r="3751" spans="1:24">
      <c r="A3751" t="s">
        <v>5</v>
      </c>
      <c r="B3751" t="s">
        <v>16</v>
      </c>
      <c r="C3751" t="s">
        <v>235</v>
      </c>
      <c r="D3751" t="s">
        <v>117</v>
      </c>
      <c r="E3751" t="s">
        <v>4382</v>
      </c>
      <c r="F3751" s="54">
        <v>41635</v>
      </c>
      <c r="G3751" t="s">
        <v>125</v>
      </c>
      <c r="I3751" t="s">
        <v>9086</v>
      </c>
      <c r="J3751" t="s">
        <v>74</v>
      </c>
      <c r="K3751" t="s">
        <v>8647</v>
      </c>
      <c r="L3751" t="s">
        <v>238</v>
      </c>
      <c r="M3751" t="s">
        <v>76</v>
      </c>
      <c r="N3751" t="s">
        <v>85</v>
      </c>
      <c r="O3751" t="s">
        <v>85</v>
      </c>
      <c r="P3751">
        <v>2201.65</v>
      </c>
      <c r="Q3751" t="s">
        <v>8648</v>
      </c>
      <c r="R3751" t="s">
        <v>75</v>
      </c>
      <c r="W3751" t="s">
        <v>10729</v>
      </c>
      <c r="X3751" t="s">
        <v>10737</v>
      </c>
    </row>
    <row r="3752" spans="1:24">
      <c r="A3752" t="s">
        <v>5</v>
      </c>
      <c r="B3752" t="s">
        <v>16</v>
      </c>
      <c r="C3752" t="s">
        <v>235</v>
      </c>
      <c r="D3752" t="s">
        <v>117</v>
      </c>
      <c r="E3752" t="s">
        <v>4382</v>
      </c>
      <c r="F3752" s="54">
        <v>41635</v>
      </c>
      <c r="G3752" t="s">
        <v>125</v>
      </c>
      <c r="I3752" t="s">
        <v>8651</v>
      </c>
      <c r="J3752" t="s">
        <v>74</v>
      </c>
      <c r="K3752" t="s">
        <v>8640</v>
      </c>
      <c r="L3752" t="s">
        <v>238</v>
      </c>
      <c r="M3752" t="s">
        <v>76</v>
      </c>
      <c r="N3752" t="s">
        <v>85</v>
      </c>
      <c r="O3752" t="s">
        <v>85</v>
      </c>
      <c r="P3752">
        <v>44.73</v>
      </c>
      <c r="Q3752" t="s">
        <v>8641</v>
      </c>
      <c r="R3752" t="s">
        <v>75</v>
      </c>
      <c r="W3752" t="s">
        <v>10729</v>
      </c>
      <c r="X3752" t="s">
        <v>10737</v>
      </c>
    </row>
    <row r="3753" spans="1:24">
      <c r="A3753" t="s">
        <v>5</v>
      </c>
      <c r="B3753" t="s">
        <v>16</v>
      </c>
      <c r="C3753" t="s">
        <v>235</v>
      </c>
      <c r="D3753" t="s">
        <v>117</v>
      </c>
      <c r="E3753" t="s">
        <v>4382</v>
      </c>
      <c r="F3753" s="54">
        <v>41635</v>
      </c>
      <c r="G3753" t="s">
        <v>125</v>
      </c>
      <c r="I3753" t="s">
        <v>9087</v>
      </c>
      <c r="J3753" t="s">
        <v>74</v>
      </c>
      <c r="K3753" t="s">
        <v>8647</v>
      </c>
      <c r="L3753" t="s">
        <v>238</v>
      </c>
      <c r="M3753" t="s">
        <v>76</v>
      </c>
      <c r="N3753" t="s">
        <v>85</v>
      </c>
      <c r="O3753" t="s">
        <v>85</v>
      </c>
      <c r="P3753">
        <v>2201.65</v>
      </c>
      <c r="Q3753" t="s">
        <v>8648</v>
      </c>
      <c r="R3753" t="s">
        <v>75</v>
      </c>
      <c r="W3753" t="s">
        <v>10729</v>
      </c>
      <c r="X3753" t="s">
        <v>10737</v>
      </c>
    </row>
    <row r="3754" spans="1:24">
      <c r="A3754" t="s">
        <v>5</v>
      </c>
      <c r="B3754" t="s">
        <v>16</v>
      </c>
      <c r="C3754" t="s">
        <v>235</v>
      </c>
      <c r="D3754" t="s">
        <v>117</v>
      </c>
      <c r="E3754" t="s">
        <v>4382</v>
      </c>
      <c r="F3754" s="54">
        <v>41635</v>
      </c>
      <c r="G3754" t="s">
        <v>125</v>
      </c>
      <c r="I3754" t="s">
        <v>9088</v>
      </c>
      <c r="J3754" t="s">
        <v>74</v>
      </c>
      <c r="K3754" t="s">
        <v>8647</v>
      </c>
      <c r="L3754" t="s">
        <v>238</v>
      </c>
      <c r="M3754" t="s">
        <v>76</v>
      </c>
      <c r="N3754" t="s">
        <v>85</v>
      </c>
      <c r="O3754" t="s">
        <v>85</v>
      </c>
      <c r="P3754">
        <v>2201.65</v>
      </c>
      <c r="Q3754" t="s">
        <v>8648</v>
      </c>
      <c r="R3754" t="s">
        <v>75</v>
      </c>
      <c r="W3754" t="s">
        <v>10729</v>
      </c>
      <c r="X3754" t="s">
        <v>10737</v>
      </c>
    </row>
    <row r="3755" spans="1:24">
      <c r="A3755" t="s">
        <v>5</v>
      </c>
      <c r="B3755" t="s">
        <v>16</v>
      </c>
      <c r="C3755" t="s">
        <v>235</v>
      </c>
      <c r="D3755" t="s">
        <v>117</v>
      </c>
      <c r="E3755" t="s">
        <v>4382</v>
      </c>
      <c r="F3755" s="54">
        <v>41635</v>
      </c>
      <c r="G3755" t="s">
        <v>125</v>
      </c>
      <c r="I3755" t="s">
        <v>8646</v>
      </c>
      <c r="J3755" t="s">
        <v>74</v>
      </c>
      <c r="K3755" t="s">
        <v>8647</v>
      </c>
      <c r="L3755" t="s">
        <v>238</v>
      </c>
      <c r="M3755" t="s">
        <v>76</v>
      </c>
      <c r="N3755" t="s">
        <v>85</v>
      </c>
      <c r="O3755" t="s">
        <v>85</v>
      </c>
      <c r="P3755">
        <v>9297.4</v>
      </c>
      <c r="Q3755" t="s">
        <v>8648</v>
      </c>
      <c r="R3755" t="s">
        <v>75</v>
      </c>
      <c r="W3755" t="s">
        <v>10731</v>
      </c>
      <c r="X3755" t="s">
        <v>10737</v>
      </c>
    </row>
    <row r="3756" spans="1:24">
      <c r="A3756" t="s">
        <v>5</v>
      </c>
      <c r="B3756" t="s">
        <v>16</v>
      </c>
      <c r="C3756" t="s">
        <v>235</v>
      </c>
      <c r="D3756" t="s">
        <v>117</v>
      </c>
      <c r="E3756" t="s">
        <v>4382</v>
      </c>
      <c r="F3756" s="54">
        <v>41635</v>
      </c>
      <c r="G3756" t="s">
        <v>125</v>
      </c>
      <c r="I3756" t="s">
        <v>8649</v>
      </c>
      <c r="J3756" t="s">
        <v>74</v>
      </c>
      <c r="K3756" t="s">
        <v>8647</v>
      </c>
      <c r="L3756" t="s">
        <v>238</v>
      </c>
      <c r="M3756" t="s">
        <v>76</v>
      </c>
      <c r="N3756" t="s">
        <v>85</v>
      </c>
      <c r="O3756" t="s">
        <v>85</v>
      </c>
      <c r="P3756">
        <v>45355.5</v>
      </c>
      <c r="Q3756" t="s">
        <v>8648</v>
      </c>
      <c r="R3756" t="s">
        <v>75</v>
      </c>
      <c r="W3756" t="s">
        <v>10729</v>
      </c>
      <c r="X3756" t="s">
        <v>10737</v>
      </c>
    </row>
    <row r="3757" spans="1:24">
      <c r="A3757" t="s">
        <v>5</v>
      </c>
      <c r="B3757" t="s">
        <v>16</v>
      </c>
      <c r="C3757" t="s">
        <v>235</v>
      </c>
      <c r="D3757" t="s">
        <v>117</v>
      </c>
      <c r="E3757" t="s">
        <v>4382</v>
      </c>
      <c r="F3757" s="54">
        <v>41635</v>
      </c>
      <c r="G3757" t="s">
        <v>125</v>
      </c>
      <c r="I3757" t="s">
        <v>9089</v>
      </c>
      <c r="J3757" t="s">
        <v>74</v>
      </c>
      <c r="K3757" t="s">
        <v>8647</v>
      </c>
      <c r="L3757" t="s">
        <v>238</v>
      </c>
      <c r="M3757" t="s">
        <v>76</v>
      </c>
      <c r="N3757" t="s">
        <v>85</v>
      </c>
      <c r="O3757" t="s">
        <v>85</v>
      </c>
      <c r="P3757">
        <v>2201.65</v>
      </c>
      <c r="Q3757" t="s">
        <v>8648</v>
      </c>
      <c r="R3757" t="s">
        <v>75</v>
      </c>
      <c r="W3757" t="s">
        <v>10729</v>
      </c>
      <c r="X3757" t="s">
        <v>10737</v>
      </c>
    </row>
    <row r="3758" spans="1:24">
      <c r="A3758" t="s">
        <v>5</v>
      </c>
      <c r="B3758" t="s">
        <v>16</v>
      </c>
      <c r="C3758" t="s">
        <v>235</v>
      </c>
      <c r="D3758" t="s">
        <v>117</v>
      </c>
      <c r="E3758" t="s">
        <v>4382</v>
      </c>
      <c r="F3758" s="54">
        <v>41635</v>
      </c>
      <c r="G3758" t="s">
        <v>125</v>
      </c>
      <c r="I3758" t="s">
        <v>9090</v>
      </c>
      <c r="J3758" t="s">
        <v>74</v>
      </c>
      <c r="K3758" t="s">
        <v>8647</v>
      </c>
      <c r="L3758" t="s">
        <v>238</v>
      </c>
      <c r="M3758" t="s">
        <v>76</v>
      </c>
      <c r="N3758" t="s">
        <v>85</v>
      </c>
      <c r="O3758" t="s">
        <v>85</v>
      </c>
      <c r="P3758">
        <v>2201.65</v>
      </c>
      <c r="Q3758" t="s">
        <v>8648</v>
      </c>
      <c r="R3758" t="s">
        <v>75</v>
      </c>
      <c r="W3758" t="s">
        <v>10729</v>
      </c>
      <c r="X3758" t="s">
        <v>10737</v>
      </c>
    </row>
    <row r="3759" spans="1:24">
      <c r="A3759" t="s">
        <v>3</v>
      </c>
      <c r="B3759" t="s">
        <v>112</v>
      </c>
      <c r="C3759" t="s">
        <v>883</v>
      </c>
      <c r="D3759" t="s">
        <v>117</v>
      </c>
      <c r="E3759" t="s">
        <v>4382</v>
      </c>
      <c r="F3759" s="54">
        <v>41611</v>
      </c>
      <c r="G3759" t="s">
        <v>119</v>
      </c>
      <c r="H3759" t="s">
        <v>3744</v>
      </c>
      <c r="I3759" t="s">
        <v>4879</v>
      </c>
      <c r="J3759" t="s">
        <v>73</v>
      </c>
      <c r="K3759" t="s">
        <v>4880</v>
      </c>
      <c r="L3759" t="s">
        <v>3747</v>
      </c>
      <c r="M3759" t="s">
        <v>3748</v>
      </c>
      <c r="N3759" t="s">
        <v>213</v>
      </c>
      <c r="O3759" t="s">
        <v>85</v>
      </c>
      <c r="P3759">
        <v>47701.46</v>
      </c>
      <c r="Q3759" t="s">
        <v>4881</v>
      </c>
      <c r="R3759" t="s">
        <v>75</v>
      </c>
      <c r="W3759" t="s">
        <v>10729</v>
      </c>
      <c r="X3759" t="s">
        <v>85</v>
      </c>
    </row>
    <row r="3760" spans="1:24">
      <c r="A3760" t="s">
        <v>9</v>
      </c>
      <c r="B3760" t="s">
        <v>14</v>
      </c>
      <c r="C3760" t="s">
        <v>14</v>
      </c>
      <c r="D3760" t="s">
        <v>117</v>
      </c>
      <c r="E3760" t="s">
        <v>4382</v>
      </c>
      <c r="F3760" s="54">
        <v>41612</v>
      </c>
      <c r="G3760" t="s">
        <v>119</v>
      </c>
      <c r="I3760" t="s">
        <v>4741</v>
      </c>
      <c r="J3760" t="s">
        <v>132</v>
      </c>
      <c r="K3760" t="s">
        <v>4742</v>
      </c>
      <c r="L3760" t="s">
        <v>4743</v>
      </c>
      <c r="M3760" t="s">
        <v>4744</v>
      </c>
      <c r="N3760" t="s">
        <v>85</v>
      </c>
      <c r="O3760" t="s">
        <v>85</v>
      </c>
      <c r="P3760">
        <v>28000</v>
      </c>
      <c r="Q3760" t="s">
        <v>4745</v>
      </c>
      <c r="R3760" t="s">
        <v>75</v>
      </c>
      <c r="S3760" t="s">
        <v>155</v>
      </c>
      <c r="T3760" t="s">
        <v>201</v>
      </c>
      <c r="U3760" t="s">
        <v>157</v>
      </c>
      <c r="V3760" t="s">
        <v>157</v>
      </c>
      <c r="W3760" t="s">
        <v>10729</v>
      </c>
      <c r="X3760" t="s">
        <v>85</v>
      </c>
    </row>
    <row r="3761" spans="6:6">
      <c r="F3761" s="54"/>
    </row>
    <row r="3762" spans="6:6">
      <c r="F3762" s="54"/>
    </row>
    <row r="3763" spans="6:6">
      <c r="F3763" s="54"/>
    </row>
    <row r="3764" spans="6:6">
      <c r="F3764" s="54"/>
    </row>
    <row r="3765" spans="6:6">
      <c r="F3765" s="54"/>
    </row>
    <row r="3766" spans="6:6">
      <c r="F3766" s="54"/>
    </row>
    <row r="3767" spans="6:6">
      <c r="F3767" s="54"/>
    </row>
    <row r="3768" spans="6:6">
      <c r="F3768" s="54"/>
    </row>
    <row r="3769" spans="6:6">
      <c r="F3769" s="54"/>
    </row>
    <row r="3770" spans="6:6">
      <c r="F3770" s="54"/>
    </row>
    <row r="3771" spans="6:6">
      <c r="F3771" s="54"/>
    </row>
    <row r="3772" spans="6:6">
      <c r="F3772" s="54"/>
    </row>
    <row r="3773" spans="6:6">
      <c r="F3773" s="54"/>
    </row>
    <row r="3774" spans="6:6">
      <c r="F3774" s="54"/>
    </row>
    <row r="3775" spans="6:6">
      <c r="F3775" s="54"/>
    </row>
    <row r="3776" spans="6:6">
      <c r="F3776" s="54"/>
    </row>
    <row r="3777" spans="6:6">
      <c r="F3777" s="54"/>
    </row>
    <row r="3778" spans="6:6">
      <c r="F3778" s="54"/>
    </row>
    <row r="3779" spans="6:6">
      <c r="F3779" s="54"/>
    </row>
    <row r="3780" spans="6:6">
      <c r="F3780" s="54"/>
    </row>
    <row r="3781" spans="6:6">
      <c r="F3781" s="54"/>
    </row>
    <row r="3782" spans="6:6">
      <c r="F3782" s="54"/>
    </row>
    <row r="3783" spans="6:6">
      <c r="F3783" s="54"/>
    </row>
    <row r="3784" spans="6:6">
      <c r="F3784" s="54"/>
    </row>
    <row r="3785" spans="6:6">
      <c r="F3785" s="54"/>
    </row>
    <row r="3786" spans="6:6">
      <c r="F3786" s="54"/>
    </row>
    <row r="3787" spans="6:6">
      <c r="F3787" s="54"/>
    </row>
    <row r="3788" spans="6:6">
      <c r="F3788" s="54"/>
    </row>
    <row r="3789" spans="6:6">
      <c r="F3789" s="54"/>
    </row>
    <row r="3790" spans="6:6">
      <c r="F3790" s="54"/>
    </row>
    <row r="3791" spans="6:6">
      <c r="F3791" s="54"/>
    </row>
    <row r="3792" spans="6:6">
      <c r="F3792" s="54"/>
    </row>
    <row r="3793" spans="6:6">
      <c r="F3793" s="54"/>
    </row>
    <row r="3794" spans="6:6">
      <c r="F3794" s="54"/>
    </row>
    <row r="3795" spans="6:6">
      <c r="F3795" s="54"/>
    </row>
    <row r="3796" spans="6:6">
      <c r="F3796" s="54"/>
    </row>
    <row r="3797" spans="6:6">
      <c r="F3797" s="54"/>
    </row>
    <row r="3798" spans="6:6">
      <c r="F3798" s="54"/>
    </row>
    <row r="3799" spans="6:6">
      <c r="F3799" s="54"/>
    </row>
    <row r="3800" spans="6:6">
      <c r="F3800" s="54"/>
    </row>
    <row r="3801" spans="6:6">
      <c r="F3801" s="54"/>
    </row>
    <row r="3802" spans="6:6">
      <c r="F3802" s="54"/>
    </row>
    <row r="3803" spans="6:6">
      <c r="F3803" s="54"/>
    </row>
    <row r="3804" spans="6:6">
      <c r="F3804" s="54"/>
    </row>
    <row r="3805" spans="6:6">
      <c r="F3805" s="54"/>
    </row>
    <row r="3806" spans="6:6">
      <c r="F3806" s="54"/>
    </row>
    <row r="3807" spans="6:6">
      <c r="F3807" s="54"/>
    </row>
    <row r="3808" spans="6:6">
      <c r="F3808" s="54"/>
    </row>
    <row r="3809" spans="6:6">
      <c r="F3809" s="54"/>
    </row>
    <row r="3810" spans="6:6">
      <c r="F3810" s="54"/>
    </row>
    <row r="3811" spans="6:6">
      <c r="F3811" s="54"/>
    </row>
    <row r="3812" spans="6:6">
      <c r="F3812" s="54"/>
    </row>
    <row r="3813" spans="6:6">
      <c r="F3813" s="54"/>
    </row>
    <row r="3814" spans="6:6">
      <c r="F3814" s="54"/>
    </row>
    <row r="3815" spans="6:6">
      <c r="F3815" s="54"/>
    </row>
    <row r="3816" spans="6:6">
      <c r="F3816" s="54"/>
    </row>
    <row r="3817" spans="6:6">
      <c r="F3817" s="54"/>
    </row>
    <row r="3818" spans="6:6">
      <c r="F3818" s="54"/>
    </row>
    <row r="3819" spans="6:6">
      <c r="F3819" s="54"/>
    </row>
    <row r="3820" spans="6:6">
      <c r="F3820" s="54"/>
    </row>
    <row r="3821" spans="6:6">
      <c r="F3821" s="54"/>
    </row>
    <row r="3822" spans="6:6">
      <c r="F3822" s="54"/>
    </row>
    <row r="3823" spans="6:6">
      <c r="F3823" s="54"/>
    </row>
    <row r="3824" spans="6:6">
      <c r="F3824" s="54"/>
    </row>
    <row r="3825" spans="6:6">
      <c r="F3825" s="54"/>
    </row>
    <row r="3826" spans="6:6">
      <c r="F3826" s="54"/>
    </row>
    <row r="3827" spans="6:6">
      <c r="F3827" s="54"/>
    </row>
    <row r="3828" spans="6:6">
      <c r="F3828" s="54"/>
    </row>
    <row r="3829" spans="6:6">
      <c r="F3829" s="54"/>
    </row>
    <row r="3830" spans="6:6">
      <c r="F3830" s="54"/>
    </row>
    <row r="3831" spans="6:6">
      <c r="F3831" s="54"/>
    </row>
    <row r="3832" spans="6:6">
      <c r="F3832" s="54"/>
    </row>
    <row r="3833" spans="6:6">
      <c r="F3833" s="54"/>
    </row>
    <row r="3834" spans="6:6">
      <c r="F3834" s="54"/>
    </row>
    <row r="3835" spans="6:6">
      <c r="F3835" s="54"/>
    </row>
    <row r="3836" spans="6:6">
      <c r="F3836" s="54"/>
    </row>
    <row r="3837" spans="6:6">
      <c r="F3837" s="54"/>
    </row>
    <row r="3838" spans="6:6">
      <c r="F3838" s="54"/>
    </row>
    <row r="3839" spans="6:6">
      <c r="F3839" s="54"/>
    </row>
    <row r="3840" spans="6:6">
      <c r="F3840" s="54"/>
    </row>
    <row r="3841" spans="6:6">
      <c r="F3841" s="54"/>
    </row>
    <row r="3842" spans="6:6">
      <c r="F3842" s="54"/>
    </row>
    <row r="3843" spans="6:6">
      <c r="F3843" s="54"/>
    </row>
    <row r="3844" spans="6:6">
      <c r="F3844" s="54"/>
    </row>
    <row r="3845" spans="6:6">
      <c r="F3845" s="54"/>
    </row>
    <row r="3846" spans="6:6">
      <c r="F3846" s="54"/>
    </row>
    <row r="3847" spans="6:6">
      <c r="F3847" s="54"/>
    </row>
    <row r="3848" spans="6:6">
      <c r="F3848" s="54"/>
    </row>
    <row r="3849" spans="6:6">
      <c r="F3849" s="54"/>
    </row>
    <row r="3850" spans="6:6">
      <c r="F3850" s="54"/>
    </row>
    <row r="3851" spans="6:6">
      <c r="F3851" s="54"/>
    </row>
    <row r="3852" spans="6:6">
      <c r="F3852" s="54"/>
    </row>
    <row r="3853" spans="6:6">
      <c r="F3853" s="54"/>
    </row>
    <row r="3854" spans="6:6">
      <c r="F3854" s="54"/>
    </row>
    <row r="3855" spans="6:6">
      <c r="F3855" s="54"/>
    </row>
    <row r="3856" spans="6:6">
      <c r="F3856" s="54"/>
    </row>
    <row r="3857" spans="6:6">
      <c r="F3857" s="54"/>
    </row>
    <row r="3858" spans="6:6">
      <c r="F3858" s="54"/>
    </row>
    <row r="3859" spans="6:6">
      <c r="F3859" s="54"/>
    </row>
    <row r="3860" spans="6:6">
      <c r="F3860" s="54"/>
    </row>
    <row r="3861" spans="6:6">
      <c r="F3861" s="54"/>
    </row>
    <row r="3862" spans="6:6">
      <c r="F3862" s="54"/>
    </row>
    <row r="3863" spans="6:6">
      <c r="F3863" s="54"/>
    </row>
    <row r="3864" spans="6:6">
      <c r="F3864" s="54"/>
    </row>
    <row r="3865" spans="6:6">
      <c r="F3865" s="54"/>
    </row>
    <row r="3866" spans="6:6">
      <c r="F3866" s="54"/>
    </row>
    <row r="3867" spans="6:6">
      <c r="F3867" s="54"/>
    </row>
    <row r="3868" spans="6:6">
      <c r="F3868" s="54"/>
    </row>
    <row r="3869" spans="6:6">
      <c r="F3869" s="54"/>
    </row>
    <row r="3870" spans="6:6">
      <c r="F3870" s="54"/>
    </row>
    <row r="3871" spans="6:6">
      <c r="F3871" s="54"/>
    </row>
    <row r="3872" spans="6:6">
      <c r="F3872" s="54"/>
    </row>
    <row r="3873" spans="6:6">
      <c r="F3873" s="54"/>
    </row>
    <row r="3874" spans="6:6">
      <c r="F3874" s="54"/>
    </row>
    <row r="3875" spans="6:6">
      <c r="F3875" s="54"/>
    </row>
    <row r="3876" spans="6:6">
      <c r="F3876" s="54"/>
    </row>
    <row r="3877" spans="6:6">
      <c r="F3877" s="54"/>
    </row>
    <row r="3878" spans="6:6">
      <c r="F3878" s="54"/>
    </row>
    <row r="3879" spans="6:6">
      <c r="F3879" s="54"/>
    </row>
    <row r="3880" spans="6:6">
      <c r="F3880" s="54"/>
    </row>
    <row r="3881" spans="6:6">
      <c r="F3881" s="54"/>
    </row>
    <row r="3882" spans="6:6">
      <c r="F3882" s="54"/>
    </row>
    <row r="3883" spans="6:6">
      <c r="F3883" s="54"/>
    </row>
    <row r="3884" spans="6:6">
      <c r="F3884" s="54"/>
    </row>
    <row r="3885" spans="6:6">
      <c r="F3885" s="54"/>
    </row>
    <row r="3886" spans="6:6">
      <c r="F3886" s="54"/>
    </row>
    <row r="3887" spans="6:6">
      <c r="F3887" s="54"/>
    </row>
    <row r="3888" spans="6:6">
      <c r="F3888" s="54"/>
    </row>
    <row r="3889" spans="6:6">
      <c r="F3889" s="54"/>
    </row>
    <row r="3890" spans="6:6">
      <c r="F3890" s="54"/>
    </row>
    <row r="3891" spans="6:6">
      <c r="F3891" s="54"/>
    </row>
    <row r="3892" spans="6:6">
      <c r="F3892" s="54"/>
    </row>
    <row r="3893" spans="6:6">
      <c r="F3893" s="54"/>
    </row>
    <row r="3894" spans="6:6">
      <c r="F3894" s="54"/>
    </row>
    <row r="3895" spans="6:6">
      <c r="F3895" s="54"/>
    </row>
    <row r="3896" spans="6:6">
      <c r="F3896" s="54"/>
    </row>
    <row r="3897" spans="6:6">
      <c r="F3897" s="54"/>
    </row>
    <row r="3898" spans="6:6">
      <c r="F3898" s="54"/>
    </row>
    <row r="3899" spans="6:6">
      <c r="F3899" s="54"/>
    </row>
    <row r="3900" spans="6:6">
      <c r="F3900" s="54"/>
    </row>
    <row r="3901" spans="6:6">
      <c r="F3901" s="54"/>
    </row>
    <row r="3902" spans="6:6">
      <c r="F3902" s="54"/>
    </row>
    <row r="3903" spans="6:6">
      <c r="F3903" s="54"/>
    </row>
    <row r="3904" spans="6:6">
      <c r="F3904" s="54"/>
    </row>
    <row r="3905" spans="6:6">
      <c r="F3905" s="54"/>
    </row>
    <row r="3906" spans="6:6">
      <c r="F3906" s="54"/>
    </row>
    <row r="3907" spans="6:6">
      <c r="F3907" s="54"/>
    </row>
    <row r="3908" spans="6:6">
      <c r="F3908" s="54"/>
    </row>
    <row r="3909" spans="6:6">
      <c r="F3909" s="54"/>
    </row>
    <row r="3910" spans="6:6">
      <c r="F3910" s="54"/>
    </row>
    <row r="3911" spans="6:6">
      <c r="F3911" s="54"/>
    </row>
    <row r="3912" spans="6:6">
      <c r="F3912" s="54"/>
    </row>
    <row r="3913" spans="6:6">
      <c r="F3913" s="54"/>
    </row>
    <row r="3914" spans="6:6">
      <c r="F3914" s="54"/>
    </row>
    <row r="3915" spans="6:6">
      <c r="F3915" s="54"/>
    </row>
    <row r="3916" spans="6:6">
      <c r="F3916" s="54"/>
    </row>
    <row r="3917" spans="6:6">
      <c r="F3917" s="54"/>
    </row>
    <row r="3918" spans="6:6">
      <c r="F3918" s="54"/>
    </row>
    <row r="3919" spans="6:6">
      <c r="F3919" s="54"/>
    </row>
    <row r="3920" spans="6:6">
      <c r="F3920" s="54"/>
    </row>
    <row r="3921" spans="6:6">
      <c r="F3921" s="54"/>
    </row>
    <row r="3922" spans="6:6">
      <c r="F3922" s="54"/>
    </row>
    <row r="3923" spans="6:6">
      <c r="F3923" s="54"/>
    </row>
    <row r="3924" spans="6:6">
      <c r="F3924" s="54"/>
    </row>
    <row r="3925" spans="6:6">
      <c r="F3925" s="54"/>
    </row>
    <row r="3926" spans="6:6">
      <c r="F3926" s="54"/>
    </row>
    <row r="3927" spans="6:6">
      <c r="F3927" s="54"/>
    </row>
    <row r="3928" spans="6:6">
      <c r="F3928" s="54"/>
    </row>
    <row r="3929" spans="6:6">
      <c r="F3929" s="54"/>
    </row>
    <row r="3930" spans="6:6">
      <c r="F3930" s="54"/>
    </row>
    <row r="3931" spans="6:6">
      <c r="F3931" s="54"/>
    </row>
    <row r="3932" spans="6:6">
      <c r="F3932" s="54"/>
    </row>
    <row r="3933" spans="6:6">
      <c r="F3933" s="54"/>
    </row>
    <row r="3934" spans="6:6">
      <c r="F3934" s="54"/>
    </row>
    <row r="3935" spans="6:6">
      <c r="F3935" s="54"/>
    </row>
    <row r="3936" spans="6:6">
      <c r="F3936" s="54"/>
    </row>
    <row r="3937" spans="6:6">
      <c r="F3937" s="54"/>
    </row>
    <row r="3938" spans="6:6">
      <c r="F3938" s="54"/>
    </row>
    <row r="3939" spans="6:6">
      <c r="F3939" s="54"/>
    </row>
    <row r="3940" spans="6:6">
      <c r="F3940" s="54"/>
    </row>
    <row r="3941" spans="6:6">
      <c r="F3941" s="54"/>
    </row>
    <row r="3942" spans="6:6">
      <c r="F3942" s="54"/>
    </row>
    <row r="3943" spans="6:6">
      <c r="F3943" s="54"/>
    </row>
    <row r="3944" spans="6:6">
      <c r="F3944" s="54"/>
    </row>
    <row r="3945" spans="6:6">
      <c r="F3945" s="54"/>
    </row>
    <row r="3946" spans="6:6">
      <c r="F3946" s="54"/>
    </row>
    <row r="3947" spans="6:6">
      <c r="F3947" s="54"/>
    </row>
    <row r="3948" spans="6:6">
      <c r="F3948" s="54"/>
    </row>
    <row r="3949" spans="6:6">
      <c r="F3949" s="54"/>
    </row>
    <row r="3950" spans="6:6">
      <c r="F3950" s="54"/>
    </row>
    <row r="3951" spans="6:6">
      <c r="F3951" s="54"/>
    </row>
    <row r="3952" spans="6:6">
      <c r="F3952" s="54"/>
    </row>
    <row r="3953" spans="6:6">
      <c r="F3953" s="54"/>
    </row>
    <row r="3954" spans="6:6">
      <c r="F3954" s="54"/>
    </row>
    <row r="3955" spans="6:6">
      <c r="F3955" s="54"/>
    </row>
    <row r="3956" spans="6:6">
      <c r="F3956" s="54"/>
    </row>
    <row r="3957" spans="6:6">
      <c r="F3957" s="54"/>
    </row>
    <row r="3958" spans="6:6">
      <c r="F3958" s="54"/>
    </row>
    <row r="3959" spans="6:6">
      <c r="F3959" s="54"/>
    </row>
    <row r="3960" spans="6:6">
      <c r="F3960" s="54"/>
    </row>
    <row r="3961" spans="6:6">
      <c r="F3961" s="54"/>
    </row>
    <row r="3962" spans="6:6">
      <c r="F3962" s="54"/>
    </row>
    <row r="3963" spans="6:6">
      <c r="F3963" s="54"/>
    </row>
    <row r="3964" spans="6:6">
      <c r="F3964" s="54"/>
    </row>
    <row r="3965" spans="6:6">
      <c r="F3965" s="54"/>
    </row>
    <row r="3966" spans="6:6">
      <c r="F3966" s="54"/>
    </row>
    <row r="3967" spans="6:6">
      <c r="F3967" s="54"/>
    </row>
    <row r="3968" spans="6:6">
      <c r="F3968" s="54"/>
    </row>
    <row r="3969" spans="6:6">
      <c r="F3969" s="54"/>
    </row>
    <row r="3970" spans="6:6">
      <c r="F3970" s="54"/>
    </row>
    <row r="3971" spans="6:6">
      <c r="F3971" s="54"/>
    </row>
    <row r="3972" spans="6:6">
      <c r="F3972" s="54"/>
    </row>
    <row r="3973" spans="6:6">
      <c r="F3973" s="54"/>
    </row>
    <row r="3974" spans="6:6">
      <c r="F3974" s="54"/>
    </row>
    <row r="3975" spans="6:6">
      <c r="F3975" s="54"/>
    </row>
    <row r="3976" spans="6:6">
      <c r="F3976" s="54"/>
    </row>
    <row r="3977" spans="6:6">
      <c r="F3977" s="54"/>
    </row>
    <row r="3978" spans="6:6">
      <c r="F3978" s="54"/>
    </row>
    <row r="3979" spans="6:6">
      <c r="F3979" s="54"/>
    </row>
    <row r="3980" spans="6:6">
      <c r="F3980" s="54"/>
    </row>
    <row r="3981" spans="6:6">
      <c r="F3981" s="54"/>
    </row>
    <row r="3982" spans="6:6">
      <c r="F3982" s="54"/>
    </row>
    <row r="3983" spans="6:6">
      <c r="F3983" s="54"/>
    </row>
    <row r="3984" spans="6:6">
      <c r="F3984" s="54"/>
    </row>
    <row r="3985" spans="6:6">
      <c r="F3985" s="54"/>
    </row>
    <row r="3986" spans="6:6">
      <c r="F3986" s="54"/>
    </row>
    <row r="3987" spans="6:6">
      <c r="F3987" s="54"/>
    </row>
    <row r="3988" spans="6:6">
      <c r="F3988" s="54"/>
    </row>
    <row r="3989" spans="6:6">
      <c r="F3989" s="54"/>
    </row>
    <row r="3990" spans="6:6">
      <c r="F3990" s="54"/>
    </row>
    <row r="3991" spans="6:6">
      <c r="F3991" s="54"/>
    </row>
    <row r="3992" spans="6:6">
      <c r="F3992" s="54"/>
    </row>
    <row r="3993" spans="6:6">
      <c r="F3993" s="54"/>
    </row>
    <row r="3994" spans="6:6">
      <c r="F3994" s="54"/>
    </row>
    <row r="3995" spans="6:6">
      <c r="F3995" s="54"/>
    </row>
    <row r="3996" spans="6:6">
      <c r="F3996" s="54"/>
    </row>
    <row r="3997" spans="6:6">
      <c r="F3997" s="54"/>
    </row>
    <row r="3998" spans="6:6">
      <c r="F3998" s="54"/>
    </row>
    <row r="3999" spans="6:6">
      <c r="F3999" s="54"/>
    </row>
    <row r="4000" spans="6:6">
      <c r="F4000" s="54"/>
    </row>
    <row r="4001" spans="6:6">
      <c r="F4001" s="54"/>
    </row>
    <row r="4002" spans="6:6">
      <c r="F4002" s="54"/>
    </row>
    <row r="4003" spans="6:6">
      <c r="F4003" s="54"/>
    </row>
    <row r="4004" spans="6:6">
      <c r="F4004" s="54"/>
    </row>
    <row r="4005" spans="6:6">
      <c r="F4005" s="54"/>
    </row>
    <row r="4006" spans="6:6">
      <c r="F4006" s="54"/>
    </row>
    <row r="4007" spans="6:6">
      <c r="F4007" s="54"/>
    </row>
    <row r="4008" spans="6:6">
      <c r="F4008" s="54"/>
    </row>
    <row r="4009" spans="6:6">
      <c r="F4009" s="54"/>
    </row>
    <row r="4010" spans="6:6">
      <c r="F4010" s="54"/>
    </row>
    <row r="4011" spans="6:6">
      <c r="F4011" s="54"/>
    </row>
    <row r="4012" spans="6:6">
      <c r="F4012" s="54"/>
    </row>
    <row r="4013" spans="6:6">
      <c r="F4013" s="54"/>
    </row>
    <row r="4014" spans="6:6">
      <c r="F4014" s="54"/>
    </row>
    <row r="4015" spans="6:6">
      <c r="F4015" s="54"/>
    </row>
    <row r="4016" spans="6:6">
      <c r="F4016" s="54"/>
    </row>
    <row r="4017" spans="6:6">
      <c r="F4017" s="54"/>
    </row>
    <row r="4018" spans="6:6">
      <c r="F4018" s="54"/>
    </row>
    <row r="4019" spans="6:6">
      <c r="F4019" s="54"/>
    </row>
    <row r="4020" spans="6:6">
      <c r="F4020" s="54"/>
    </row>
    <row r="4021" spans="6:6">
      <c r="F4021" s="54"/>
    </row>
    <row r="4022" spans="6:6">
      <c r="F4022" s="54"/>
    </row>
    <row r="4023" spans="6:6">
      <c r="F4023" s="54"/>
    </row>
    <row r="4024" spans="6:6">
      <c r="F4024" s="54"/>
    </row>
    <row r="4025" spans="6:6">
      <c r="F4025" s="54"/>
    </row>
    <row r="4026" spans="6:6">
      <c r="F4026" s="54"/>
    </row>
    <row r="4027" spans="6:6">
      <c r="F4027" s="54"/>
    </row>
    <row r="4028" spans="6:6">
      <c r="F4028" s="54"/>
    </row>
    <row r="4029" spans="6:6">
      <c r="F4029" s="54"/>
    </row>
    <row r="4030" spans="6:6">
      <c r="F4030" s="54"/>
    </row>
    <row r="4031" spans="6:6">
      <c r="F4031" s="54"/>
    </row>
    <row r="4032" spans="6:6">
      <c r="F4032" s="54"/>
    </row>
    <row r="4033" spans="6:6">
      <c r="F4033" s="54"/>
    </row>
    <row r="4034" spans="6:6">
      <c r="F4034" s="54"/>
    </row>
    <row r="4035" spans="6:6">
      <c r="F4035" s="54"/>
    </row>
    <row r="4036" spans="6:6">
      <c r="F4036" s="54"/>
    </row>
    <row r="4037" spans="6:6">
      <c r="F4037" s="54"/>
    </row>
    <row r="4038" spans="6:6">
      <c r="F4038" s="54"/>
    </row>
    <row r="4039" spans="6:6">
      <c r="F4039" s="54"/>
    </row>
    <row r="4040" spans="6:6">
      <c r="F4040" s="54"/>
    </row>
    <row r="4041" spans="6:6">
      <c r="F4041" s="54"/>
    </row>
    <row r="4042" spans="6:6">
      <c r="F4042" s="54"/>
    </row>
    <row r="4043" spans="6:6">
      <c r="F4043" s="54"/>
    </row>
    <row r="4044" spans="6:6">
      <c r="F4044" s="54"/>
    </row>
    <row r="4045" spans="6:6">
      <c r="F4045" s="54"/>
    </row>
    <row r="4046" spans="6:6">
      <c r="F4046" s="54"/>
    </row>
    <row r="4047" spans="6:6">
      <c r="F4047" s="54"/>
    </row>
    <row r="4048" spans="6:6">
      <c r="F4048" s="54"/>
    </row>
    <row r="4049" spans="6:6">
      <c r="F4049" s="54"/>
    </row>
    <row r="4050" spans="6:6">
      <c r="F4050" s="54"/>
    </row>
    <row r="4051" spans="6:6">
      <c r="F4051" s="54"/>
    </row>
    <row r="4052" spans="6:6">
      <c r="F4052" s="54"/>
    </row>
    <row r="4053" spans="6:6">
      <c r="F4053" s="54"/>
    </row>
    <row r="4054" spans="6:6">
      <c r="F4054" s="54"/>
    </row>
    <row r="4055" spans="6:6">
      <c r="F4055" s="54"/>
    </row>
    <row r="4056" spans="6:6">
      <c r="F4056" s="54"/>
    </row>
    <row r="4057" spans="6:6">
      <c r="F4057" s="54"/>
    </row>
    <row r="4058" spans="6:6">
      <c r="F4058" s="54"/>
    </row>
    <row r="4059" spans="6:6">
      <c r="F4059" s="54"/>
    </row>
    <row r="4060" spans="6:6">
      <c r="F4060" s="54"/>
    </row>
    <row r="4061" spans="6:6">
      <c r="F4061" s="54"/>
    </row>
    <row r="4062" spans="6:6">
      <c r="F4062" s="54"/>
    </row>
    <row r="4063" spans="6:6">
      <c r="F4063" s="54"/>
    </row>
    <row r="4064" spans="6:6">
      <c r="F4064" s="54"/>
    </row>
    <row r="4065" spans="6:6">
      <c r="F4065" s="54"/>
    </row>
    <row r="4066" spans="6:6">
      <c r="F4066" s="54"/>
    </row>
    <row r="4067" spans="6:6">
      <c r="F4067" s="54"/>
    </row>
    <row r="4068" spans="6:6">
      <c r="F4068" s="54"/>
    </row>
    <row r="4069" spans="6:6">
      <c r="F4069" s="54"/>
    </row>
    <row r="4070" spans="6:6">
      <c r="F4070" s="54"/>
    </row>
    <row r="4071" spans="6:6">
      <c r="F4071" s="54"/>
    </row>
    <row r="4072" spans="6:6">
      <c r="F4072" s="54"/>
    </row>
    <row r="4073" spans="6:6">
      <c r="F4073" s="54"/>
    </row>
    <row r="4074" spans="6:6">
      <c r="F4074" s="54"/>
    </row>
    <row r="4075" spans="6:6">
      <c r="F4075" s="54"/>
    </row>
    <row r="4076" spans="6:6">
      <c r="F4076" s="54"/>
    </row>
    <row r="4077" spans="6:6">
      <c r="F4077" s="54"/>
    </row>
    <row r="4078" spans="6:6">
      <c r="F4078" s="54"/>
    </row>
    <row r="4079" spans="6:6">
      <c r="F4079" s="54"/>
    </row>
    <row r="4080" spans="6:6">
      <c r="F4080" s="54"/>
    </row>
    <row r="4081" spans="6:6">
      <c r="F4081" s="54"/>
    </row>
    <row r="4082" spans="6:6">
      <c r="F4082" s="54"/>
    </row>
    <row r="4083" spans="6:6">
      <c r="F4083" s="54"/>
    </row>
    <row r="4084" spans="6:6">
      <c r="F4084" s="54"/>
    </row>
    <row r="4085" spans="6:6">
      <c r="F4085" s="54"/>
    </row>
    <row r="4086" spans="6:6">
      <c r="F4086" s="54"/>
    </row>
    <row r="4087" spans="6:6">
      <c r="F4087" s="54"/>
    </row>
    <row r="4088" spans="6:6">
      <c r="F4088" s="54"/>
    </row>
    <row r="4089" spans="6:6">
      <c r="F4089" s="54"/>
    </row>
    <row r="4090" spans="6:6">
      <c r="F4090" s="54"/>
    </row>
    <row r="4091" spans="6:6">
      <c r="F4091" s="54"/>
    </row>
    <row r="4092" spans="6:6">
      <c r="F4092" s="54"/>
    </row>
    <row r="4093" spans="6:6">
      <c r="F4093" s="54"/>
    </row>
    <row r="4094" spans="6:6">
      <c r="F4094" s="54"/>
    </row>
    <row r="4095" spans="6:6">
      <c r="F4095" s="54"/>
    </row>
    <row r="4096" spans="6:6">
      <c r="F4096" s="54"/>
    </row>
    <row r="4097" spans="6:6">
      <c r="F4097" s="54"/>
    </row>
    <row r="4098" spans="6:6">
      <c r="F4098" s="54"/>
    </row>
    <row r="4099" spans="6:6">
      <c r="F4099" s="54"/>
    </row>
    <row r="4100" spans="6:6">
      <c r="F4100" s="54"/>
    </row>
    <row r="4101" spans="6:6">
      <c r="F4101" s="54"/>
    </row>
    <row r="4102" spans="6:6">
      <c r="F4102" s="54"/>
    </row>
    <row r="4103" spans="6:6">
      <c r="F4103" s="54"/>
    </row>
    <row r="4104" spans="6:6">
      <c r="F4104" s="54"/>
    </row>
    <row r="4105" spans="6:6">
      <c r="F4105" s="54"/>
    </row>
    <row r="4106" spans="6:6">
      <c r="F4106" s="54"/>
    </row>
    <row r="4107" spans="6:6">
      <c r="F4107" s="54"/>
    </row>
    <row r="4108" spans="6:6">
      <c r="F4108" s="54"/>
    </row>
    <row r="4109" spans="6:6">
      <c r="F4109" s="54"/>
    </row>
    <row r="4110" spans="6:6">
      <c r="F4110" s="54"/>
    </row>
    <row r="4111" spans="6:6">
      <c r="F4111" s="54"/>
    </row>
    <row r="4112" spans="6:6">
      <c r="F4112" s="54"/>
    </row>
    <row r="4113" spans="6:6">
      <c r="F4113" s="54"/>
    </row>
    <row r="4114" spans="6:6">
      <c r="F4114" s="54"/>
    </row>
    <row r="4115" spans="6:6">
      <c r="F4115" s="54"/>
    </row>
    <row r="4116" spans="6:6">
      <c r="F4116" s="54"/>
    </row>
    <row r="4117" spans="6:6">
      <c r="F4117" s="54"/>
    </row>
    <row r="4118" spans="6:6">
      <c r="F4118" s="54"/>
    </row>
    <row r="4119" spans="6:6">
      <c r="F4119" s="54"/>
    </row>
    <row r="4120" spans="6:6">
      <c r="F4120" s="54"/>
    </row>
    <row r="4121" spans="6:6">
      <c r="F4121" s="54"/>
    </row>
    <row r="4122" spans="6:6">
      <c r="F4122" s="54"/>
    </row>
    <row r="4123" spans="6:6">
      <c r="F4123" s="54"/>
    </row>
    <row r="4124" spans="6:6">
      <c r="F4124" s="54"/>
    </row>
    <row r="4125" spans="6:6">
      <c r="F4125" s="54"/>
    </row>
    <row r="4126" spans="6:6">
      <c r="F4126" s="54"/>
    </row>
    <row r="4127" spans="6:6">
      <c r="F4127" s="54"/>
    </row>
    <row r="4128" spans="6:6">
      <c r="F4128" s="54"/>
    </row>
    <row r="4129" spans="6:6">
      <c r="F4129" s="54"/>
    </row>
    <row r="4130" spans="6:6">
      <c r="F4130" s="54"/>
    </row>
    <row r="4131" spans="6:6">
      <c r="F4131" s="54"/>
    </row>
    <row r="4132" spans="6:6">
      <c r="F4132" s="54"/>
    </row>
    <row r="4133" spans="6:6">
      <c r="F4133" s="54"/>
    </row>
    <row r="4134" spans="6:6">
      <c r="F4134" s="54"/>
    </row>
    <row r="4135" spans="6:6">
      <c r="F4135" s="54"/>
    </row>
    <row r="4136" spans="6:6">
      <c r="F4136" s="54"/>
    </row>
    <row r="4137" spans="6:6">
      <c r="F4137" s="54"/>
    </row>
    <row r="4138" spans="6:6">
      <c r="F4138" s="54"/>
    </row>
    <row r="4139" spans="6:6">
      <c r="F4139" s="54"/>
    </row>
    <row r="4140" spans="6:6">
      <c r="F4140" s="54"/>
    </row>
    <row r="4141" spans="6:6">
      <c r="F4141" s="54"/>
    </row>
    <row r="4142" spans="6:6">
      <c r="F4142" s="54"/>
    </row>
    <row r="4143" spans="6:6">
      <c r="F4143" s="54"/>
    </row>
    <row r="4144" spans="6:6">
      <c r="F4144" s="54"/>
    </row>
    <row r="4145" spans="6:6">
      <c r="F4145" s="54"/>
    </row>
    <row r="4146" spans="6:6">
      <c r="F4146" s="54"/>
    </row>
    <row r="4147" spans="6:6">
      <c r="F4147" s="54"/>
    </row>
    <row r="4148" spans="6:6">
      <c r="F4148" s="54"/>
    </row>
    <row r="4149" spans="6:6">
      <c r="F4149" s="54"/>
    </row>
    <row r="4150" spans="6:6">
      <c r="F4150" s="54"/>
    </row>
    <row r="4151" spans="6:6">
      <c r="F4151" s="54"/>
    </row>
    <row r="4152" spans="6:6">
      <c r="F4152" s="54"/>
    </row>
    <row r="4153" spans="6:6">
      <c r="F4153" s="54"/>
    </row>
    <row r="4154" spans="6:6">
      <c r="F4154" s="54"/>
    </row>
    <row r="4155" spans="6:6">
      <c r="F4155" s="54"/>
    </row>
    <row r="4156" spans="6:6">
      <c r="F4156" s="54"/>
    </row>
    <row r="4157" spans="6:6">
      <c r="F4157" s="54"/>
    </row>
    <row r="4158" spans="6:6">
      <c r="F4158" s="54"/>
    </row>
    <row r="4159" spans="6:6">
      <c r="F4159" s="54"/>
    </row>
    <row r="4160" spans="6:6">
      <c r="F4160" s="54"/>
    </row>
    <row r="4161" spans="6:6">
      <c r="F4161" s="54"/>
    </row>
    <row r="4162" spans="6:6">
      <c r="F4162" s="54"/>
    </row>
    <row r="4163" spans="6:6">
      <c r="F4163" s="54"/>
    </row>
    <row r="4164" spans="6:6">
      <c r="F4164" s="54"/>
    </row>
    <row r="4165" spans="6:6">
      <c r="F4165" s="54"/>
    </row>
    <row r="4166" spans="6:6">
      <c r="F4166" s="54"/>
    </row>
    <row r="4167" spans="6:6">
      <c r="F4167" s="54"/>
    </row>
    <row r="4168" spans="6:6">
      <c r="F4168" s="54"/>
    </row>
    <row r="4169" spans="6:6">
      <c r="F4169" s="54"/>
    </row>
    <row r="4170" spans="6:6">
      <c r="F4170" s="54"/>
    </row>
    <row r="4171" spans="6:6">
      <c r="F4171" s="54"/>
    </row>
    <row r="4172" spans="6:6">
      <c r="F4172" s="54"/>
    </row>
    <row r="4173" spans="6:6">
      <c r="F4173" s="54"/>
    </row>
    <row r="4174" spans="6:6">
      <c r="F4174" s="54"/>
    </row>
    <row r="4175" spans="6:6">
      <c r="F4175" s="54"/>
    </row>
    <row r="4176" spans="6:6">
      <c r="F4176" s="54"/>
    </row>
    <row r="4177" spans="6:6">
      <c r="F4177" s="54"/>
    </row>
    <row r="4178" spans="6:6">
      <c r="F4178" s="54"/>
    </row>
    <row r="4179" spans="6:6">
      <c r="F4179" s="54"/>
    </row>
    <row r="4180" spans="6:6">
      <c r="F4180" s="54"/>
    </row>
    <row r="4181" spans="6:6">
      <c r="F4181" s="54"/>
    </row>
    <row r="4182" spans="6:6">
      <c r="F4182" s="54"/>
    </row>
    <row r="4183" spans="6:6">
      <c r="F4183" s="54"/>
    </row>
    <row r="4184" spans="6:6">
      <c r="F4184" s="54"/>
    </row>
    <row r="4185" spans="6:6">
      <c r="F4185" s="54"/>
    </row>
    <row r="4186" spans="6:6">
      <c r="F4186" s="54"/>
    </row>
    <row r="4187" spans="6:6">
      <c r="F4187" s="54"/>
    </row>
    <row r="4188" spans="6:6">
      <c r="F4188" s="54"/>
    </row>
    <row r="4189" spans="6:6">
      <c r="F4189" s="54"/>
    </row>
    <row r="4190" spans="6:6">
      <c r="F4190" s="54"/>
    </row>
    <row r="4191" spans="6:6">
      <c r="F4191" s="54"/>
    </row>
    <row r="4192" spans="6:6">
      <c r="F4192" s="54"/>
    </row>
    <row r="4193" spans="6:6">
      <c r="F4193" s="54"/>
    </row>
    <row r="4194" spans="6:6">
      <c r="F4194" s="54"/>
    </row>
    <row r="4195" spans="6:6">
      <c r="F4195" s="54"/>
    </row>
    <row r="4196" spans="6:6">
      <c r="F4196" s="54"/>
    </row>
    <row r="4197" spans="6:6">
      <c r="F4197" s="54"/>
    </row>
    <row r="4198" spans="6:6">
      <c r="F4198" s="54"/>
    </row>
    <row r="4199" spans="6:6">
      <c r="F4199" s="54"/>
    </row>
    <row r="4200" spans="6:6">
      <c r="F4200" s="54"/>
    </row>
    <row r="4201" spans="6:6">
      <c r="F4201" s="54"/>
    </row>
    <row r="4202" spans="6:6">
      <c r="F4202" s="54"/>
    </row>
    <row r="4203" spans="6:6">
      <c r="F4203" s="54"/>
    </row>
    <row r="4204" spans="6:6">
      <c r="F4204" s="54"/>
    </row>
    <row r="4205" spans="6:6">
      <c r="F4205" s="54"/>
    </row>
    <row r="4206" spans="6:6">
      <c r="F4206" s="54"/>
    </row>
    <row r="4207" spans="6:6">
      <c r="F4207" s="54"/>
    </row>
    <row r="4208" spans="6:6">
      <c r="F4208" s="54"/>
    </row>
    <row r="4209" spans="6:6">
      <c r="F4209" s="54"/>
    </row>
    <row r="4210" spans="6:6">
      <c r="F4210" s="54"/>
    </row>
    <row r="4211" spans="6:6">
      <c r="F4211" s="54"/>
    </row>
    <row r="4212" spans="6:6">
      <c r="F4212" s="54"/>
    </row>
    <row r="4213" spans="6:6">
      <c r="F4213" s="54"/>
    </row>
    <row r="4214" spans="6:6">
      <c r="F4214" s="54"/>
    </row>
    <row r="4215" spans="6:6">
      <c r="F4215" s="54"/>
    </row>
    <row r="4216" spans="6:6">
      <c r="F4216" s="54"/>
    </row>
    <row r="4217" spans="6:6">
      <c r="F4217" s="54"/>
    </row>
    <row r="4218" spans="6:6">
      <c r="F4218" s="54"/>
    </row>
    <row r="4219" spans="6:6">
      <c r="F4219" s="54"/>
    </row>
    <row r="4220" spans="6:6">
      <c r="F4220" s="54"/>
    </row>
    <row r="4221" spans="6:6">
      <c r="F4221" s="54"/>
    </row>
    <row r="4222" spans="6:6">
      <c r="F4222" s="54"/>
    </row>
    <row r="4223" spans="6:6">
      <c r="F4223" s="54"/>
    </row>
    <row r="4224" spans="6:6">
      <c r="F4224" s="54"/>
    </row>
    <row r="4225" spans="6:6">
      <c r="F4225" s="54"/>
    </row>
    <row r="4226" spans="6:6">
      <c r="F4226" s="54"/>
    </row>
    <row r="4227" spans="6:6">
      <c r="F4227" s="54"/>
    </row>
    <row r="4228" spans="6:6">
      <c r="F4228" s="54"/>
    </row>
    <row r="4229" spans="6:6">
      <c r="F4229" s="54"/>
    </row>
    <row r="4230" spans="6:6">
      <c r="F4230" s="54"/>
    </row>
    <row r="4231" spans="6:6">
      <c r="F4231" s="54"/>
    </row>
    <row r="4232" spans="6:6">
      <c r="F4232" s="54"/>
    </row>
    <row r="4233" spans="6:6">
      <c r="F4233" s="54"/>
    </row>
    <row r="4234" spans="6:6">
      <c r="F4234" s="54"/>
    </row>
    <row r="4235" spans="6:6">
      <c r="F4235" s="54"/>
    </row>
    <row r="4236" spans="6:6">
      <c r="F4236" s="54"/>
    </row>
    <row r="4237" spans="6:6">
      <c r="F4237" s="54"/>
    </row>
    <row r="4238" spans="6:6">
      <c r="F4238" s="54"/>
    </row>
    <row r="4239" spans="6:6">
      <c r="F4239" s="54"/>
    </row>
    <row r="4240" spans="6:6">
      <c r="F4240" s="54"/>
    </row>
    <row r="4241" spans="6:6">
      <c r="F4241" s="54"/>
    </row>
    <row r="4242" spans="6:6">
      <c r="F4242" s="54"/>
    </row>
    <row r="4243" spans="6:6">
      <c r="F4243" s="54"/>
    </row>
    <row r="4244" spans="6:6">
      <c r="F4244" s="54"/>
    </row>
    <row r="4245" spans="6:6">
      <c r="F4245" s="54"/>
    </row>
    <row r="4246" spans="6:6">
      <c r="F4246" s="54"/>
    </row>
    <row r="4247" spans="6:6">
      <c r="F4247" s="54"/>
    </row>
    <row r="4248" spans="6:6">
      <c r="F4248" s="54"/>
    </row>
    <row r="4249" spans="6:6">
      <c r="F4249" s="54"/>
    </row>
    <row r="4250" spans="6:6">
      <c r="F4250" s="54"/>
    </row>
    <row r="4251" spans="6:6">
      <c r="F4251" s="54"/>
    </row>
    <row r="4252" spans="6:6">
      <c r="F4252" s="54"/>
    </row>
    <row r="4253" spans="6:6">
      <c r="F4253" s="54"/>
    </row>
    <row r="4254" spans="6:6">
      <c r="F4254" s="54"/>
    </row>
    <row r="4255" spans="6:6">
      <c r="F4255" s="54"/>
    </row>
    <row r="4256" spans="6:6">
      <c r="F4256" s="54"/>
    </row>
    <row r="4257" spans="6:6">
      <c r="F4257" s="54"/>
    </row>
    <row r="4258" spans="6:6">
      <c r="F4258" s="54"/>
    </row>
    <row r="4259" spans="6:6">
      <c r="F4259" s="54"/>
    </row>
    <row r="4260" spans="6:6">
      <c r="F4260" s="54"/>
    </row>
    <row r="4261" spans="6:6">
      <c r="F4261" s="54"/>
    </row>
    <row r="4262" spans="6:6">
      <c r="F4262" s="54"/>
    </row>
    <row r="4263" spans="6:6">
      <c r="F4263" s="54"/>
    </row>
    <row r="4264" spans="6:6">
      <c r="F4264" s="54"/>
    </row>
    <row r="4265" spans="6:6">
      <c r="F4265" s="54"/>
    </row>
    <row r="4266" spans="6:6">
      <c r="F4266" s="54"/>
    </row>
    <row r="4267" spans="6:6">
      <c r="F4267" s="54"/>
    </row>
    <row r="4268" spans="6:6">
      <c r="F4268" s="54"/>
    </row>
    <row r="4269" spans="6:6">
      <c r="F4269" s="54"/>
    </row>
    <row r="4270" spans="6:6">
      <c r="F4270" s="54"/>
    </row>
    <row r="4271" spans="6:6">
      <c r="F4271" s="54"/>
    </row>
    <row r="4272" spans="6:6">
      <c r="F4272" s="54"/>
    </row>
    <row r="4273" spans="6:6">
      <c r="F4273" s="54"/>
    </row>
    <row r="4274" spans="6:6">
      <c r="F4274" s="54"/>
    </row>
    <row r="4275" spans="6:6">
      <c r="F4275" s="54"/>
    </row>
    <row r="4276" spans="6:6">
      <c r="F4276" s="54"/>
    </row>
    <row r="4277" spans="6:6">
      <c r="F4277" s="54"/>
    </row>
    <row r="4278" spans="6:6">
      <c r="F4278" s="54"/>
    </row>
    <row r="4279" spans="6:6">
      <c r="F4279" s="54"/>
    </row>
    <row r="4280" spans="6:6">
      <c r="F4280" s="54"/>
    </row>
    <row r="4281" spans="6:6">
      <c r="F4281" s="54"/>
    </row>
    <row r="4282" spans="6:6">
      <c r="F4282" s="54"/>
    </row>
    <row r="4283" spans="6:6">
      <c r="F4283" s="54"/>
    </row>
    <row r="4284" spans="6:6">
      <c r="F4284" s="54"/>
    </row>
    <row r="4285" spans="6:6">
      <c r="F4285" s="54"/>
    </row>
    <row r="4286" spans="6:6">
      <c r="F4286" s="54"/>
    </row>
    <row r="4287" spans="6:6">
      <c r="F4287" s="54"/>
    </row>
    <row r="4288" spans="6:6">
      <c r="F4288" s="54"/>
    </row>
    <row r="4289" spans="6:6">
      <c r="F4289" s="54"/>
    </row>
    <row r="4290" spans="6:6">
      <c r="F4290" s="54"/>
    </row>
    <row r="4291" spans="6:6">
      <c r="F4291" s="54"/>
    </row>
    <row r="4292" spans="6:6">
      <c r="F4292" s="54"/>
    </row>
    <row r="4293" spans="6:6">
      <c r="F4293" s="54"/>
    </row>
    <row r="4294" spans="6:6">
      <c r="F4294" s="54"/>
    </row>
    <row r="4295" spans="6:6">
      <c r="F4295" s="54"/>
    </row>
    <row r="4296" spans="6:6">
      <c r="F4296" s="54"/>
    </row>
    <row r="4297" spans="6:6">
      <c r="F4297" s="54"/>
    </row>
    <row r="4298" spans="6:6">
      <c r="F4298" s="54"/>
    </row>
    <row r="4299" spans="6:6">
      <c r="F4299" s="54"/>
    </row>
    <row r="4300" spans="6:6">
      <c r="F4300" s="54"/>
    </row>
    <row r="4301" spans="6:6">
      <c r="F4301" s="54"/>
    </row>
    <row r="4302" spans="6:6">
      <c r="F4302" s="54"/>
    </row>
    <row r="4303" spans="6:6">
      <c r="F4303" s="54"/>
    </row>
    <row r="4304" spans="6:6">
      <c r="F4304" s="54"/>
    </row>
    <row r="4305" spans="6:6">
      <c r="F4305" s="54"/>
    </row>
    <row r="4306" spans="6:6">
      <c r="F4306" s="54"/>
    </row>
    <row r="4307" spans="6:6">
      <c r="F4307" s="54"/>
    </row>
    <row r="4308" spans="6:6">
      <c r="F4308" s="54"/>
    </row>
    <row r="4309" spans="6:6">
      <c r="F4309" s="54"/>
    </row>
    <row r="4310" spans="6:6">
      <c r="F4310" s="54"/>
    </row>
    <row r="4311" spans="6:6">
      <c r="F4311" s="54"/>
    </row>
    <row r="4312" spans="6:6">
      <c r="F4312" s="54"/>
    </row>
    <row r="4313" spans="6:6">
      <c r="F4313" s="54"/>
    </row>
    <row r="4314" spans="6:6">
      <c r="F4314" s="54"/>
    </row>
    <row r="4315" spans="6:6">
      <c r="F4315" s="54"/>
    </row>
    <row r="4316" spans="6:6">
      <c r="F4316" s="54"/>
    </row>
    <row r="4317" spans="6:6">
      <c r="F4317" s="54"/>
    </row>
    <row r="4318" spans="6:6">
      <c r="F4318" s="54"/>
    </row>
    <row r="4319" spans="6:6">
      <c r="F4319" s="54"/>
    </row>
    <row r="4320" spans="6:6">
      <c r="F4320" s="54"/>
    </row>
    <row r="4321" spans="6:6">
      <c r="F4321" s="54"/>
    </row>
    <row r="4322" spans="6:6">
      <c r="F4322" s="54"/>
    </row>
    <row r="4323" spans="6:6">
      <c r="F4323" s="54"/>
    </row>
    <row r="4324" spans="6:6">
      <c r="F4324" s="54"/>
    </row>
    <row r="4325" spans="6:6">
      <c r="F4325" s="54"/>
    </row>
    <row r="4326" spans="6:6">
      <c r="F4326" s="54"/>
    </row>
    <row r="4327" spans="6:6">
      <c r="F4327" s="54"/>
    </row>
    <row r="4328" spans="6:6">
      <c r="F4328" s="54"/>
    </row>
    <row r="4329" spans="6:6">
      <c r="F4329" s="54"/>
    </row>
    <row r="4330" spans="6:6">
      <c r="F4330" s="54"/>
    </row>
    <row r="4331" spans="6:6">
      <c r="F4331" s="54"/>
    </row>
    <row r="4332" spans="6:6">
      <c r="F4332" s="54"/>
    </row>
    <row r="4333" spans="6:6">
      <c r="F4333" s="54"/>
    </row>
    <row r="4334" spans="6:6">
      <c r="F4334" s="54"/>
    </row>
    <row r="4335" spans="6:6">
      <c r="F4335" s="54"/>
    </row>
    <row r="4336" spans="6:6">
      <c r="F4336" s="54"/>
    </row>
    <row r="4337" spans="6:6">
      <c r="F4337" s="54"/>
    </row>
    <row r="4338" spans="6:6">
      <c r="F4338" s="54"/>
    </row>
    <row r="4339" spans="6:6">
      <c r="F4339" s="54"/>
    </row>
    <row r="4340" spans="6:6">
      <c r="F4340" s="54"/>
    </row>
    <row r="4341" spans="6:6">
      <c r="F4341" s="54"/>
    </row>
    <row r="4342" spans="6:6">
      <c r="F4342" s="54"/>
    </row>
    <row r="4343" spans="6:6">
      <c r="F4343" s="54"/>
    </row>
    <row r="4344" spans="6:6">
      <c r="F4344" s="54"/>
    </row>
    <row r="4345" spans="6:6">
      <c r="F4345" s="54"/>
    </row>
    <row r="4346" spans="6:6">
      <c r="F4346" s="54"/>
    </row>
    <row r="4347" spans="6:6">
      <c r="F4347" s="54"/>
    </row>
    <row r="4348" spans="6:6">
      <c r="F4348" s="54"/>
    </row>
    <row r="4349" spans="6:6">
      <c r="F4349" s="54"/>
    </row>
    <row r="4350" spans="6:6">
      <c r="F4350" s="54"/>
    </row>
    <row r="4351" spans="6:6">
      <c r="F4351" s="54"/>
    </row>
    <row r="4352" spans="6:6">
      <c r="F4352" s="54"/>
    </row>
    <row r="4353" spans="6:6">
      <c r="F4353" s="54"/>
    </row>
    <row r="4354" spans="6:6">
      <c r="F4354" s="54"/>
    </row>
    <row r="4355" spans="6:6">
      <c r="F4355" s="54"/>
    </row>
    <row r="4356" spans="6:6">
      <c r="F4356" s="54"/>
    </row>
    <row r="4357" spans="6:6">
      <c r="F4357" s="54"/>
    </row>
    <row r="4358" spans="6:6">
      <c r="F4358" s="54"/>
    </row>
    <row r="4359" spans="6:6">
      <c r="F4359" s="54"/>
    </row>
    <row r="4360" spans="6:6">
      <c r="F4360" s="54"/>
    </row>
    <row r="4361" spans="6:6">
      <c r="F4361" s="54"/>
    </row>
    <row r="4362" spans="6:6">
      <c r="F4362" s="54"/>
    </row>
    <row r="4363" spans="6:6">
      <c r="F4363" s="54"/>
    </row>
    <row r="4364" spans="6:6">
      <c r="F4364" s="54"/>
    </row>
    <row r="4365" spans="6:6">
      <c r="F4365" s="54"/>
    </row>
    <row r="4366" spans="6:6">
      <c r="F4366" s="54"/>
    </row>
    <row r="4367" spans="6:6">
      <c r="F4367" s="54"/>
    </row>
    <row r="4368" spans="6:6">
      <c r="F4368" s="54"/>
    </row>
    <row r="4369" spans="6:6">
      <c r="F4369" s="54"/>
    </row>
    <row r="4370" spans="6:6">
      <c r="F4370" s="54"/>
    </row>
    <row r="4371" spans="6:6">
      <c r="F4371" s="54"/>
    </row>
    <row r="4372" spans="6:6">
      <c r="F4372" s="54"/>
    </row>
    <row r="4373" spans="6:6">
      <c r="F4373" s="54"/>
    </row>
    <row r="4374" spans="6:6">
      <c r="F4374" s="54"/>
    </row>
    <row r="4375" spans="6:6">
      <c r="F4375" s="54"/>
    </row>
    <row r="4376" spans="6:6">
      <c r="F4376" s="54"/>
    </row>
    <row r="4377" spans="6:6">
      <c r="F4377" s="54"/>
    </row>
    <row r="4378" spans="6:6">
      <c r="F4378" s="54"/>
    </row>
    <row r="4379" spans="6:6">
      <c r="F4379" s="54"/>
    </row>
    <row r="4380" spans="6:6">
      <c r="F4380" s="54"/>
    </row>
    <row r="4381" spans="6:6">
      <c r="F4381" s="54"/>
    </row>
    <row r="4382" spans="6:6">
      <c r="F4382" s="54"/>
    </row>
    <row r="4383" spans="6:6">
      <c r="F4383" s="54"/>
    </row>
    <row r="4384" spans="6:6">
      <c r="F4384" s="54"/>
    </row>
    <row r="4385" spans="6:6">
      <c r="F4385" s="54"/>
    </row>
    <row r="4386" spans="6:6">
      <c r="F4386" s="54"/>
    </row>
    <row r="4387" spans="6:6">
      <c r="F4387" s="54"/>
    </row>
    <row r="4388" spans="6:6">
      <c r="F4388" s="54"/>
    </row>
    <row r="4389" spans="6:6">
      <c r="F4389" s="54"/>
    </row>
    <row r="4390" spans="6:6">
      <c r="F4390" s="54"/>
    </row>
    <row r="4391" spans="6:6">
      <c r="F4391" s="54"/>
    </row>
    <row r="4392" spans="6:6">
      <c r="F4392" s="54"/>
    </row>
    <row r="4393" spans="6:6">
      <c r="F4393" s="54"/>
    </row>
    <row r="4394" spans="6:6">
      <c r="F4394" s="54"/>
    </row>
    <row r="4395" spans="6:6">
      <c r="F4395" s="54"/>
    </row>
    <row r="4396" spans="6:6">
      <c r="F4396" s="54"/>
    </row>
    <row r="4397" spans="6:6">
      <c r="F4397" s="54"/>
    </row>
    <row r="4398" spans="6:6">
      <c r="F4398" s="54"/>
    </row>
    <row r="4399" spans="6:6">
      <c r="F4399" s="54"/>
    </row>
    <row r="4400" spans="6:6">
      <c r="F4400" s="54"/>
    </row>
    <row r="4401" spans="6:6">
      <c r="F4401" s="54"/>
    </row>
    <row r="4402" spans="6:6">
      <c r="F4402" s="54"/>
    </row>
    <row r="4403" spans="6:6">
      <c r="F4403" s="54"/>
    </row>
    <row r="4404" spans="6:6">
      <c r="F4404" s="54"/>
    </row>
    <row r="4405" spans="6:6">
      <c r="F4405" s="54"/>
    </row>
    <row r="4406" spans="6:6">
      <c r="F4406" s="54"/>
    </row>
    <row r="4407" spans="6:6">
      <c r="F4407" s="54"/>
    </row>
    <row r="4408" spans="6:6">
      <c r="F4408" s="54"/>
    </row>
    <row r="4409" spans="6:6">
      <c r="F4409" s="54"/>
    </row>
    <row r="4410" spans="6:6">
      <c r="F4410" s="54"/>
    </row>
    <row r="4411" spans="6:6">
      <c r="F4411" s="54"/>
    </row>
    <row r="4412" spans="6:6">
      <c r="F4412" s="54"/>
    </row>
    <row r="4413" spans="6:6">
      <c r="F4413" s="54"/>
    </row>
    <row r="4414" spans="6:6">
      <c r="F4414" s="54"/>
    </row>
    <row r="4415" spans="6:6">
      <c r="F4415" s="54"/>
    </row>
    <row r="4416" spans="6:6">
      <c r="F4416" s="54"/>
    </row>
    <row r="4417" spans="6:6">
      <c r="F4417" s="54"/>
    </row>
    <row r="4418" spans="6:6">
      <c r="F4418" s="54"/>
    </row>
    <row r="4419" spans="6:6">
      <c r="F4419" s="54"/>
    </row>
    <row r="4420" spans="6:6">
      <c r="F4420" s="54"/>
    </row>
    <row r="4421" spans="6:6">
      <c r="F4421" s="54"/>
    </row>
    <row r="4422" spans="6:6">
      <c r="F4422" s="54"/>
    </row>
    <row r="4423" spans="6:6">
      <c r="F4423" s="54"/>
    </row>
    <row r="4424" spans="6:6">
      <c r="F4424" s="54"/>
    </row>
    <row r="4425" spans="6:6">
      <c r="F4425" s="54"/>
    </row>
    <row r="4426" spans="6:6">
      <c r="F4426" s="54"/>
    </row>
    <row r="4427" spans="6:6">
      <c r="F4427" s="54"/>
    </row>
    <row r="4428" spans="6:6">
      <c r="F4428" s="54"/>
    </row>
    <row r="4429" spans="6:6">
      <c r="F4429" s="54"/>
    </row>
    <row r="4430" spans="6:6">
      <c r="F4430" s="54"/>
    </row>
    <row r="4431" spans="6:6">
      <c r="F4431" s="54"/>
    </row>
    <row r="4432" spans="6:6">
      <c r="F4432" s="54"/>
    </row>
    <row r="4433" spans="6:6">
      <c r="F4433" s="54"/>
    </row>
    <row r="4434" spans="6:6">
      <c r="F4434" s="54"/>
    </row>
    <row r="4435" spans="6:6">
      <c r="F4435" s="54"/>
    </row>
    <row r="4436" spans="6:6">
      <c r="F4436" s="54"/>
    </row>
    <row r="4437" spans="6:6">
      <c r="F4437" s="54"/>
    </row>
    <row r="4438" spans="6:6">
      <c r="F4438" s="54"/>
    </row>
    <row r="4439" spans="6:6">
      <c r="F4439" s="54"/>
    </row>
    <row r="4440" spans="6:6">
      <c r="F4440" s="54"/>
    </row>
    <row r="4441" spans="6:6">
      <c r="F4441" s="54"/>
    </row>
    <row r="4442" spans="6:6">
      <c r="F4442" s="54"/>
    </row>
    <row r="4443" spans="6:6">
      <c r="F4443" s="54"/>
    </row>
    <row r="4444" spans="6:6">
      <c r="F4444" s="54"/>
    </row>
    <row r="4445" spans="6:6">
      <c r="F4445" s="54"/>
    </row>
    <row r="4446" spans="6:6">
      <c r="F4446" s="54"/>
    </row>
    <row r="4447" spans="6:6">
      <c r="F4447" s="54"/>
    </row>
    <row r="4448" spans="6:6">
      <c r="F4448" s="54"/>
    </row>
    <row r="4449" spans="6:6">
      <c r="F4449" s="54"/>
    </row>
    <row r="4450" spans="6:6">
      <c r="F4450" s="54"/>
    </row>
    <row r="4451" spans="6:6">
      <c r="F4451" s="54"/>
    </row>
    <row r="4452" spans="6:6">
      <c r="F4452" s="54"/>
    </row>
    <row r="4453" spans="6:6">
      <c r="F4453" s="54"/>
    </row>
    <row r="4454" spans="6:6">
      <c r="F4454" s="54"/>
    </row>
    <row r="4455" spans="6:6">
      <c r="F4455" s="54"/>
    </row>
    <row r="4456" spans="6:6">
      <c r="F4456" s="54"/>
    </row>
    <row r="4457" spans="6:6">
      <c r="F4457" s="54"/>
    </row>
    <row r="4458" spans="6:6">
      <c r="F4458" s="54"/>
    </row>
    <row r="4459" spans="6:6">
      <c r="F4459" s="54"/>
    </row>
    <row r="4460" spans="6:6">
      <c r="F4460" s="54"/>
    </row>
    <row r="4461" spans="6:6">
      <c r="F4461" s="54"/>
    </row>
    <row r="4462" spans="6:6">
      <c r="F4462" s="54"/>
    </row>
    <row r="4463" spans="6:6">
      <c r="F4463" s="54"/>
    </row>
    <row r="4464" spans="6:6">
      <c r="F4464" s="54"/>
    </row>
    <row r="4465" spans="6:6">
      <c r="F4465" s="54"/>
    </row>
    <row r="4466" spans="6:6">
      <c r="F4466" s="54"/>
    </row>
    <row r="4467" spans="6:6">
      <c r="F4467" s="54"/>
    </row>
    <row r="4468" spans="6:6">
      <c r="F4468" s="54"/>
    </row>
    <row r="4469" spans="6:6">
      <c r="F4469" s="54"/>
    </row>
    <row r="4470" spans="6:6">
      <c r="F4470" s="54"/>
    </row>
    <row r="4471" spans="6:6">
      <c r="F4471" s="54"/>
    </row>
    <row r="4472" spans="6:6">
      <c r="F4472" s="54"/>
    </row>
    <row r="4473" spans="6:6">
      <c r="F4473" s="54"/>
    </row>
    <row r="4474" spans="6:6">
      <c r="F4474" s="54"/>
    </row>
    <row r="4475" spans="6:6">
      <c r="F4475" s="54"/>
    </row>
    <row r="4476" spans="6:6">
      <c r="F4476" s="54"/>
    </row>
    <row r="4477" spans="6:6">
      <c r="F4477" s="54"/>
    </row>
    <row r="4478" spans="6:6">
      <c r="F4478" s="54"/>
    </row>
    <row r="4479" spans="6:6">
      <c r="F4479" s="54"/>
    </row>
    <row r="4480" spans="6:6">
      <c r="F4480" s="54"/>
    </row>
    <row r="4481" spans="6:6">
      <c r="F4481" s="54"/>
    </row>
    <row r="4482" spans="6:6">
      <c r="F4482" s="54"/>
    </row>
    <row r="4483" spans="6:6">
      <c r="F4483" s="54"/>
    </row>
    <row r="4484" spans="6:6">
      <c r="F4484" s="54"/>
    </row>
    <row r="4485" spans="6:6">
      <c r="F4485" s="54"/>
    </row>
    <row r="4486" spans="6:6">
      <c r="F4486" s="54"/>
    </row>
    <row r="4487" spans="6:6">
      <c r="F4487" s="54"/>
    </row>
    <row r="4488" spans="6:6">
      <c r="F4488" s="54"/>
    </row>
    <row r="4489" spans="6:6">
      <c r="F4489" s="54"/>
    </row>
    <row r="4490" spans="6:6">
      <c r="F4490" s="54"/>
    </row>
    <row r="4491" spans="6:6">
      <c r="F4491" s="54"/>
    </row>
    <row r="4492" spans="6:6">
      <c r="F4492" s="54"/>
    </row>
    <row r="4493" spans="6:6">
      <c r="F4493" s="54"/>
    </row>
    <row r="4494" spans="6:6">
      <c r="F4494" s="54"/>
    </row>
    <row r="4495" spans="6:6">
      <c r="F4495" s="54"/>
    </row>
    <row r="4496" spans="6:6">
      <c r="F4496" s="54"/>
    </row>
    <row r="4497" spans="6:6">
      <c r="F4497" s="54"/>
    </row>
    <row r="4498" spans="6:6">
      <c r="F4498" s="54"/>
    </row>
    <row r="4499" spans="6:6">
      <c r="F4499" s="54"/>
    </row>
    <row r="4500" spans="6:6">
      <c r="F4500" s="54"/>
    </row>
    <row r="4501" spans="6:6">
      <c r="F4501" s="54"/>
    </row>
    <row r="4502" spans="6:6">
      <c r="F4502" s="54"/>
    </row>
    <row r="4503" spans="6:6">
      <c r="F4503" s="54"/>
    </row>
    <row r="4504" spans="6:6">
      <c r="F4504" s="54"/>
    </row>
    <row r="4505" spans="6:6">
      <c r="F4505" s="54"/>
    </row>
    <row r="4506" spans="6:6">
      <c r="F4506" s="54"/>
    </row>
    <row r="4507" spans="6:6">
      <c r="F4507" s="54"/>
    </row>
    <row r="4508" spans="6:6">
      <c r="F4508" s="54"/>
    </row>
    <row r="4509" spans="6:6">
      <c r="F4509" s="54"/>
    </row>
    <row r="4510" spans="6:6">
      <c r="F4510" s="54"/>
    </row>
    <row r="4511" spans="6:6">
      <c r="F4511" s="54"/>
    </row>
    <row r="4512" spans="6:6">
      <c r="F4512" s="54"/>
    </row>
    <row r="4513" spans="6:6">
      <c r="F4513" s="54"/>
    </row>
    <row r="4514" spans="6:6">
      <c r="F4514" s="54"/>
    </row>
    <row r="4515" spans="6:6">
      <c r="F4515" s="54"/>
    </row>
    <row r="4516" spans="6:6">
      <c r="F4516" s="54"/>
    </row>
    <row r="4517" spans="6:6">
      <c r="F4517" s="54"/>
    </row>
    <row r="4518" spans="6:6">
      <c r="F4518" s="54"/>
    </row>
    <row r="4519" spans="6:6">
      <c r="F4519" s="54"/>
    </row>
    <row r="4520" spans="6:6">
      <c r="F4520" s="54"/>
    </row>
    <row r="4521" spans="6:6">
      <c r="F4521" s="54"/>
    </row>
    <row r="4522" spans="6:6">
      <c r="F4522" s="54"/>
    </row>
    <row r="4523" spans="6:6">
      <c r="F4523" s="54"/>
    </row>
    <row r="4524" spans="6:6">
      <c r="F4524" s="54"/>
    </row>
    <row r="4525" spans="6:6">
      <c r="F4525" s="54"/>
    </row>
    <row r="4526" spans="6:6">
      <c r="F4526" s="54"/>
    </row>
    <row r="4527" spans="6:6">
      <c r="F4527" s="54"/>
    </row>
    <row r="4528" spans="6:6">
      <c r="F4528" s="54"/>
    </row>
    <row r="4529" spans="6:6">
      <c r="F4529" s="54"/>
    </row>
    <row r="4530" spans="6:6">
      <c r="F4530" s="54"/>
    </row>
    <row r="4531" spans="6:6">
      <c r="F4531" s="54"/>
    </row>
    <row r="4532" spans="6:6">
      <c r="F4532" s="54"/>
    </row>
    <row r="4533" spans="6:6">
      <c r="F4533" s="54"/>
    </row>
    <row r="4534" spans="6:6">
      <c r="F4534" s="54"/>
    </row>
    <row r="4535" spans="6:6">
      <c r="F4535" s="54"/>
    </row>
    <row r="4536" spans="6:6">
      <c r="F4536" s="54"/>
    </row>
    <row r="4537" spans="6:6">
      <c r="F4537" s="54"/>
    </row>
    <row r="4538" spans="6:6">
      <c r="F4538" s="54"/>
    </row>
    <row r="4539" spans="6:6">
      <c r="F4539" s="54"/>
    </row>
    <row r="4540" spans="6:6">
      <c r="F4540" s="54"/>
    </row>
    <row r="4541" spans="6:6">
      <c r="F4541" s="54"/>
    </row>
    <row r="4542" spans="6:6">
      <c r="F4542" s="54"/>
    </row>
    <row r="4543" spans="6:6">
      <c r="F4543" s="54"/>
    </row>
    <row r="4544" spans="6:6">
      <c r="F4544" s="54"/>
    </row>
    <row r="4545" spans="6:6">
      <c r="F4545" s="54"/>
    </row>
    <row r="4546" spans="6:6">
      <c r="F4546" s="54"/>
    </row>
    <row r="4547" spans="6:6">
      <c r="F4547" s="54"/>
    </row>
    <row r="4548" spans="6:6">
      <c r="F4548" s="54"/>
    </row>
    <row r="4549" spans="6:6">
      <c r="F4549" s="54"/>
    </row>
    <row r="4550" spans="6:6">
      <c r="F4550" s="54"/>
    </row>
    <row r="4551" spans="6:6">
      <c r="F4551" s="54"/>
    </row>
    <row r="4552" spans="6:6">
      <c r="F4552" s="54"/>
    </row>
    <row r="4553" spans="6:6">
      <c r="F4553" s="54"/>
    </row>
    <row r="4554" spans="6:6">
      <c r="F4554" s="54"/>
    </row>
    <row r="4555" spans="6:6">
      <c r="F4555" s="54"/>
    </row>
    <row r="4556" spans="6:6">
      <c r="F4556" s="54"/>
    </row>
    <row r="4557" spans="6:6">
      <c r="F4557" s="54"/>
    </row>
    <row r="4558" spans="6:6">
      <c r="F4558" s="54"/>
    </row>
    <row r="4559" spans="6:6">
      <c r="F4559" s="54"/>
    </row>
    <row r="4560" spans="6:6">
      <c r="F4560" s="54"/>
    </row>
    <row r="4561" spans="6:6">
      <c r="F4561" s="54"/>
    </row>
    <row r="4562" spans="6:6">
      <c r="F4562" s="54"/>
    </row>
    <row r="4563" spans="6:6">
      <c r="F4563" s="54"/>
    </row>
    <row r="4564" spans="6:6">
      <c r="F4564" s="54"/>
    </row>
    <row r="4565" spans="6:6">
      <c r="F4565" s="54"/>
    </row>
    <row r="4566" spans="6:6">
      <c r="F4566" s="54"/>
    </row>
    <row r="4567" spans="6:6">
      <c r="F4567" s="54"/>
    </row>
    <row r="4568" spans="6:6">
      <c r="F4568" s="54"/>
    </row>
    <row r="4569" spans="6:6">
      <c r="F4569" s="54"/>
    </row>
    <row r="4570" spans="6:6">
      <c r="F4570" s="54"/>
    </row>
    <row r="4571" spans="6:6">
      <c r="F4571" s="54"/>
    </row>
    <row r="4572" spans="6:6">
      <c r="F4572" s="54"/>
    </row>
    <row r="4573" spans="6:6">
      <c r="F4573" s="54"/>
    </row>
    <row r="4574" spans="6:6">
      <c r="F4574" s="54"/>
    </row>
    <row r="4575" spans="6:6">
      <c r="F4575" s="54"/>
    </row>
    <row r="4576" spans="6:6">
      <c r="F4576" s="54"/>
    </row>
    <row r="4577" spans="6:6">
      <c r="F4577" s="54"/>
    </row>
    <row r="4578" spans="6:6">
      <c r="F4578" s="54"/>
    </row>
    <row r="4579" spans="6:6">
      <c r="F4579" s="54"/>
    </row>
    <row r="4580" spans="6:6">
      <c r="F4580" s="54"/>
    </row>
    <row r="4581" spans="6:6">
      <c r="F4581" s="54"/>
    </row>
    <row r="4582" spans="6:6">
      <c r="F4582" s="54"/>
    </row>
    <row r="4583" spans="6:6">
      <c r="F4583" s="54"/>
    </row>
    <row r="4584" spans="6:6">
      <c r="F4584" s="54"/>
    </row>
    <row r="4585" spans="6:6">
      <c r="F4585" s="54"/>
    </row>
    <row r="4586" spans="6:6">
      <c r="F4586" s="54"/>
    </row>
    <row r="4587" spans="6:6">
      <c r="F4587" s="54"/>
    </row>
    <row r="4588" spans="6:6">
      <c r="F4588" s="54"/>
    </row>
    <row r="4589" spans="6:6">
      <c r="F4589" s="54"/>
    </row>
    <row r="4590" spans="6:6">
      <c r="F4590" s="54"/>
    </row>
    <row r="4591" spans="6:6">
      <c r="F4591" s="54"/>
    </row>
    <row r="4592" spans="6:6">
      <c r="F4592" s="54"/>
    </row>
    <row r="4593" spans="6:6">
      <c r="F4593" s="54"/>
    </row>
    <row r="4594" spans="6:6">
      <c r="F4594" s="54"/>
    </row>
    <row r="4595" spans="6:6">
      <c r="F4595" s="54"/>
    </row>
    <row r="4596" spans="6:6">
      <c r="F4596" s="54"/>
    </row>
    <row r="4597" spans="6:6">
      <c r="F4597" s="54"/>
    </row>
    <row r="4598" spans="6:6">
      <c r="F4598" s="54"/>
    </row>
    <row r="4599" spans="6:6">
      <c r="F4599" s="54"/>
    </row>
    <row r="4600" spans="6:6">
      <c r="F4600" s="54"/>
    </row>
    <row r="4601" spans="6:6">
      <c r="F4601" s="54"/>
    </row>
    <row r="4602" spans="6:6">
      <c r="F4602" s="54"/>
    </row>
    <row r="4603" spans="6:6">
      <c r="F4603" s="54"/>
    </row>
    <row r="4604" spans="6:6">
      <c r="F4604" s="54"/>
    </row>
    <row r="4605" spans="6:6">
      <c r="F4605" s="54"/>
    </row>
    <row r="4606" spans="6:6">
      <c r="F4606" s="54"/>
    </row>
    <row r="4607" spans="6:6">
      <c r="F4607" s="54"/>
    </row>
    <row r="4608" spans="6:6">
      <c r="F4608" s="54"/>
    </row>
    <row r="4609" spans="6:6">
      <c r="F4609" s="54"/>
    </row>
    <row r="4610" spans="6:6">
      <c r="F4610" s="54"/>
    </row>
    <row r="4611" spans="6:6">
      <c r="F4611" s="54"/>
    </row>
    <row r="4612" spans="6:6">
      <c r="F4612" s="54"/>
    </row>
    <row r="4613" spans="6:6">
      <c r="F4613" s="54"/>
    </row>
    <row r="4614" spans="6:6">
      <c r="F4614" s="54"/>
    </row>
    <row r="4615" spans="6:6">
      <c r="F4615" s="54"/>
    </row>
    <row r="4616" spans="6:6">
      <c r="F4616" s="54"/>
    </row>
    <row r="4617" spans="6:6">
      <c r="F4617" s="54"/>
    </row>
    <row r="4618" spans="6:6">
      <c r="F4618" s="54"/>
    </row>
    <row r="4619" spans="6:6">
      <c r="F4619" s="54"/>
    </row>
    <row r="4620" spans="6:6">
      <c r="F4620" s="54"/>
    </row>
    <row r="4621" spans="6:6">
      <c r="F4621" s="54"/>
    </row>
    <row r="4622" spans="6:6">
      <c r="F4622" s="54"/>
    </row>
    <row r="4623" spans="6:6">
      <c r="F4623" s="54"/>
    </row>
    <row r="4624" spans="6:6">
      <c r="F4624" s="54"/>
    </row>
    <row r="4625" spans="6:6">
      <c r="F4625" s="54"/>
    </row>
    <row r="4626" spans="6:6">
      <c r="F4626" s="54"/>
    </row>
    <row r="4627" spans="6:6">
      <c r="F4627" s="54"/>
    </row>
    <row r="4628" spans="6:6">
      <c r="F4628" s="54"/>
    </row>
    <row r="4629" spans="6:6">
      <c r="F4629" s="54"/>
    </row>
    <row r="4630" spans="6:6">
      <c r="F4630" s="54"/>
    </row>
    <row r="4631" spans="6:6">
      <c r="F4631" s="54"/>
    </row>
    <row r="4632" spans="6:6">
      <c r="F4632" s="54"/>
    </row>
    <row r="4633" spans="6:6">
      <c r="F4633" s="54"/>
    </row>
    <row r="4634" spans="6:6">
      <c r="F4634" s="54"/>
    </row>
    <row r="4635" spans="6:6">
      <c r="F4635" s="54"/>
    </row>
    <row r="4636" spans="6:6">
      <c r="F4636" s="54"/>
    </row>
    <row r="4637" spans="6:6">
      <c r="F4637" s="54"/>
    </row>
    <row r="4638" spans="6:6">
      <c r="F4638" s="54"/>
    </row>
    <row r="4639" spans="6:6">
      <c r="F4639" s="54"/>
    </row>
    <row r="4640" spans="6:6">
      <c r="F4640" s="54"/>
    </row>
    <row r="4641" spans="6:6">
      <c r="F4641" s="54"/>
    </row>
    <row r="4642" spans="6:6">
      <c r="F4642" s="54"/>
    </row>
    <row r="4643" spans="6:6">
      <c r="F4643" s="54"/>
    </row>
    <row r="4644" spans="6:6">
      <c r="F4644" s="54"/>
    </row>
    <row r="4645" spans="6:6">
      <c r="F4645" s="54"/>
    </row>
    <row r="4646" spans="6:6">
      <c r="F4646" s="54"/>
    </row>
    <row r="4647" spans="6:6">
      <c r="F4647" s="54"/>
    </row>
    <row r="4648" spans="6:6">
      <c r="F4648" s="54"/>
    </row>
    <row r="4649" spans="6:6">
      <c r="F4649" s="54"/>
    </row>
    <row r="4650" spans="6:6">
      <c r="F4650" s="54"/>
    </row>
    <row r="4651" spans="6:6">
      <c r="F4651" s="54"/>
    </row>
    <row r="4652" spans="6:6">
      <c r="F4652" s="54"/>
    </row>
    <row r="4653" spans="6:6">
      <c r="F4653" s="54"/>
    </row>
    <row r="4654" spans="6:6">
      <c r="F4654" s="54"/>
    </row>
    <row r="4655" spans="6:6">
      <c r="F4655" s="54"/>
    </row>
    <row r="4656" spans="6:6">
      <c r="F4656" s="54"/>
    </row>
    <row r="4657" spans="6:6">
      <c r="F4657" s="54"/>
    </row>
    <row r="4658" spans="6:6">
      <c r="F4658" s="54"/>
    </row>
    <row r="4659" spans="6:6">
      <c r="F4659" s="54"/>
    </row>
    <row r="4660" spans="6:6">
      <c r="F4660" s="54"/>
    </row>
    <row r="4661" spans="6:6">
      <c r="F4661" s="54"/>
    </row>
    <row r="4662" spans="6:6">
      <c r="F4662" s="54"/>
    </row>
    <row r="4663" spans="6:6">
      <c r="F4663" s="54"/>
    </row>
    <row r="4664" spans="6:6">
      <c r="F4664" s="54"/>
    </row>
    <row r="4665" spans="6:6">
      <c r="F4665" s="54"/>
    </row>
    <row r="4666" spans="6:6">
      <c r="F4666" s="54"/>
    </row>
    <row r="4667" spans="6:6">
      <c r="F4667" s="54"/>
    </row>
    <row r="4668" spans="6:6">
      <c r="F4668" s="54"/>
    </row>
    <row r="4669" spans="6:6">
      <c r="F4669" s="54"/>
    </row>
    <row r="4670" spans="6:6">
      <c r="F4670" s="54"/>
    </row>
    <row r="4671" spans="6:6">
      <c r="F4671" s="54"/>
    </row>
    <row r="4672" spans="6:6">
      <c r="F4672" s="54"/>
    </row>
    <row r="4673" spans="6:6">
      <c r="F4673" s="54"/>
    </row>
    <row r="4674" spans="6:6">
      <c r="F4674" s="54"/>
    </row>
    <row r="4675" spans="6:6">
      <c r="F4675" s="54"/>
    </row>
    <row r="4676" spans="6:6">
      <c r="F4676" s="54"/>
    </row>
    <row r="4677" spans="6:6">
      <c r="F4677" s="54"/>
    </row>
    <row r="4678" spans="6:6">
      <c r="F4678" s="54"/>
    </row>
    <row r="4679" spans="6:6">
      <c r="F4679" s="54"/>
    </row>
    <row r="4680" spans="6:6">
      <c r="F4680" s="54"/>
    </row>
    <row r="4681" spans="6:6">
      <c r="F4681" s="54"/>
    </row>
    <row r="4682" spans="6:6">
      <c r="F4682" s="54"/>
    </row>
    <row r="4683" spans="6:6">
      <c r="F4683" s="54"/>
    </row>
    <row r="4684" spans="6:6">
      <c r="F4684" s="54"/>
    </row>
    <row r="4685" spans="6:6">
      <c r="F4685" s="54"/>
    </row>
    <row r="4686" spans="6:6">
      <c r="F4686" s="54"/>
    </row>
    <row r="4687" spans="6:6">
      <c r="F4687" s="54"/>
    </row>
    <row r="4688" spans="6:6">
      <c r="F4688" s="54"/>
    </row>
    <row r="4689" spans="6:6">
      <c r="F4689" s="54"/>
    </row>
    <row r="4690" spans="6:6">
      <c r="F4690" s="54"/>
    </row>
    <row r="4691" spans="6:6">
      <c r="F4691" s="54"/>
    </row>
    <row r="4692" spans="6:6">
      <c r="F4692" s="54"/>
    </row>
    <row r="4693" spans="6:6">
      <c r="F4693" s="54"/>
    </row>
    <row r="4694" spans="6:6">
      <c r="F4694" s="54"/>
    </row>
    <row r="4695" spans="6:6">
      <c r="F4695" s="54"/>
    </row>
    <row r="4696" spans="6:6">
      <c r="F4696" s="54"/>
    </row>
    <row r="4697" spans="6:6">
      <c r="F4697" s="54"/>
    </row>
    <row r="4698" spans="6:6">
      <c r="F4698" s="54"/>
    </row>
    <row r="4699" spans="6:6">
      <c r="F4699" s="54"/>
    </row>
    <row r="4700" spans="6:6">
      <c r="F4700" s="54"/>
    </row>
    <row r="4701" spans="6:6">
      <c r="F4701" s="54"/>
    </row>
    <row r="4702" spans="6:6">
      <c r="F4702" s="54"/>
    </row>
    <row r="4703" spans="6:6">
      <c r="F4703" s="54"/>
    </row>
    <row r="4704" spans="6:6">
      <c r="F4704" s="54"/>
    </row>
    <row r="4705" spans="6:6">
      <c r="F4705" s="54"/>
    </row>
    <row r="4706" spans="6:6">
      <c r="F4706" s="54"/>
    </row>
    <row r="4707" spans="6:6">
      <c r="F4707" s="54"/>
    </row>
    <row r="4708" spans="6:6">
      <c r="F4708" s="54"/>
    </row>
    <row r="4709" spans="6:6">
      <c r="F4709" s="54"/>
    </row>
    <row r="4710" spans="6:6">
      <c r="F4710" s="54"/>
    </row>
    <row r="4711" spans="6:6">
      <c r="F4711" s="54"/>
    </row>
    <row r="4712" spans="6:6">
      <c r="F4712" s="54"/>
    </row>
    <row r="4713" spans="6:6">
      <c r="F4713" s="54"/>
    </row>
    <row r="4714" spans="6:6">
      <c r="F4714" s="54"/>
    </row>
    <row r="4715" spans="6:6">
      <c r="F4715" s="54"/>
    </row>
    <row r="4716" spans="6:6">
      <c r="F4716" s="54"/>
    </row>
    <row r="4717" spans="6:6">
      <c r="F4717" s="54"/>
    </row>
    <row r="4718" spans="6:6">
      <c r="F4718" s="54"/>
    </row>
    <row r="4719" spans="6:6">
      <c r="F4719" s="54"/>
    </row>
    <row r="4720" spans="6:6">
      <c r="F4720" s="54"/>
    </row>
    <row r="4721" spans="6:6">
      <c r="F4721" s="54"/>
    </row>
    <row r="4722" spans="6:6">
      <c r="F4722" s="54"/>
    </row>
    <row r="4723" spans="6:6">
      <c r="F4723" s="54"/>
    </row>
    <row r="4724" spans="6:6">
      <c r="F4724" s="54"/>
    </row>
    <row r="4725" spans="6:6">
      <c r="F4725" s="54"/>
    </row>
    <row r="4726" spans="6:6">
      <c r="F4726" s="54"/>
    </row>
    <row r="4727" spans="6:6">
      <c r="F4727" s="54"/>
    </row>
    <row r="4728" spans="6:6">
      <c r="F4728" s="54"/>
    </row>
    <row r="4729" spans="6:6">
      <c r="F4729" s="54"/>
    </row>
    <row r="4730" spans="6:6">
      <c r="F4730" s="54"/>
    </row>
    <row r="4731" spans="6:6">
      <c r="F4731" s="54"/>
    </row>
    <row r="4732" spans="6:6">
      <c r="F4732" s="54"/>
    </row>
    <row r="4733" spans="6:6">
      <c r="F4733" s="54"/>
    </row>
    <row r="4734" spans="6:6">
      <c r="F4734" s="54"/>
    </row>
    <row r="4735" spans="6:6">
      <c r="F4735" s="54"/>
    </row>
    <row r="4736" spans="6:6">
      <c r="F4736" s="54"/>
    </row>
    <row r="4737" spans="6:6">
      <c r="F4737" s="54"/>
    </row>
    <row r="4738" spans="6:6">
      <c r="F4738" s="54"/>
    </row>
    <row r="4739" spans="6:6">
      <c r="F4739" s="54"/>
    </row>
    <row r="4740" spans="6:6">
      <c r="F4740" s="54"/>
    </row>
    <row r="4741" spans="6:6">
      <c r="F4741" s="54"/>
    </row>
    <row r="4742" spans="6:6">
      <c r="F4742" s="54"/>
    </row>
    <row r="4743" spans="6:6">
      <c r="F4743" s="54"/>
    </row>
    <row r="4744" spans="6:6">
      <c r="F4744" s="54"/>
    </row>
    <row r="4745" spans="6:6">
      <c r="F4745" s="54"/>
    </row>
    <row r="4746" spans="6:6">
      <c r="F4746" s="54"/>
    </row>
    <row r="4747" spans="6:6">
      <c r="F4747" s="54"/>
    </row>
    <row r="4748" spans="6:6">
      <c r="F4748" s="54"/>
    </row>
    <row r="4749" spans="6:6">
      <c r="F4749" s="54"/>
    </row>
    <row r="4750" spans="6:6">
      <c r="F4750" s="54"/>
    </row>
    <row r="4751" spans="6:6">
      <c r="F4751" s="54"/>
    </row>
    <row r="4752" spans="6:6">
      <c r="F4752" s="54"/>
    </row>
    <row r="4753" spans="6:6">
      <c r="F4753" s="54"/>
    </row>
    <row r="4754" spans="6:6">
      <c r="F4754" s="54"/>
    </row>
    <row r="4755" spans="6:6">
      <c r="F4755" s="54"/>
    </row>
    <row r="4756" spans="6:6">
      <c r="F4756" s="54"/>
    </row>
    <row r="4757" spans="6:6">
      <c r="F4757" s="54"/>
    </row>
    <row r="4758" spans="6:6">
      <c r="F4758" s="54"/>
    </row>
    <row r="4759" spans="6:6">
      <c r="F4759" s="54"/>
    </row>
    <row r="4760" spans="6:6">
      <c r="F4760" s="54"/>
    </row>
    <row r="4761" spans="6:6">
      <c r="F4761" s="54"/>
    </row>
    <row r="4762" spans="6:6">
      <c r="F4762" s="54"/>
    </row>
    <row r="4763" spans="6:6">
      <c r="F4763" s="54"/>
    </row>
    <row r="4764" spans="6:6">
      <c r="F4764" s="54"/>
    </row>
    <row r="4765" spans="6:6">
      <c r="F4765" s="54"/>
    </row>
    <row r="4766" spans="6:6">
      <c r="F4766" s="54"/>
    </row>
    <row r="4767" spans="6:6">
      <c r="F4767" s="54"/>
    </row>
    <row r="4768" spans="6:6">
      <c r="F4768" s="54"/>
    </row>
    <row r="4769" spans="6:6">
      <c r="F4769" s="54"/>
    </row>
    <row r="4770" spans="6:6">
      <c r="F4770" s="54"/>
    </row>
    <row r="4771" spans="6:6">
      <c r="F4771" s="54"/>
    </row>
    <row r="4772" spans="6:6">
      <c r="F4772" s="54"/>
    </row>
    <row r="4773" spans="6:6">
      <c r="F4773" s="54"/>
    </row>
    <row r="4774" spans="6:6">
      <c r="F4774" s="54"/>
    </row>
    <row r="4775" spans="6:6">
      <c r="F4775" s="54"/>
    </row>
    <row r="4776" spans="6:6">
      <c r="F4776" s="54"/>
    </row>
    <row r="4777" spans="6:6">
      <c r="F4777" s="54"/>
    </row>
    <row r="4778" spans="6:6">
      <c r="F4778" s="54"/>
    </row>
    <row r="4779" spans="6:6">
      <c r="F4779" s="54"/>
    </row>
    <row r="4780" spans="6:6">
      <c r="F4780" s="54"/>
    </row>
    <row r="4781" spans="6:6">
      <c r="F4781" s="54"/>
    </row>
    <row r="4782" spans="6:6">
      <c r="F4782" s="54"/>
    </row>
    <row r="4783" spans="6:6">
      <c r="F4783" s="54"/>
    </row>
    <row r="4784" spans="6:6">
      <c r="F4784" s="54"/>
    </row>
    <row r="4785" spans="6:6">
      <c r="F4785" s="54"/>
    </row>
    <row r="4786" spans="6:6">
      <c r="F4786" s="54"/>
    </row>
    <row r="4787" spans="6:6">
      <c r="F4787" s="54"/>
    </row>
    <row r="4788" spans="6:6">
      <c r="F4788" s="54"/>
    </row>
    <row r="4789" spans="6:6">
      <c r="F4789" s="54"/>
    </row>
    <row r="4790" spans="6:6">
      <c r="F4790" s="54"/>
    </row>
    <row r="4791" spans="6:6">
      <c r="F4791" s="54"/>
    </row>
    <row r="4792" spans="6:6">
      <c r="F4792" s="54"/>
    </row>
    <row r="4793" spans="6:6">
      <c r="F4793" s="54"/>
    </row>
    <row r="4794" spans="6:6">
      <c r="F4794" s="54"/>
    </row>
    <row r="4795" spans="6:6">
      <c r="F4795" s="54"/>
    </row>
    <row r="4796" spans="6:6">
      <c r="F4796" s="54"/>
    </row>
    <row r="4797" spans="6:6">
      <c r="F4797" s="54"/>
    </row>
    <row r="4798" spans="6:6">
      <c r="F4798" s="54"/>
    </row>
    <row r="4799" spans="6:6">
      <c r="F4799" s="54"/>
    </row>
    <row r="4800" spans="6:6">
      <c r="F4800" s="54"/>
    </row>
    <row r="4801" spans="6:6">
      <c r="F4801" s="54"/>
    </row>
    <row r="4802" spans="6:6">
      <c r="F4802" s="54"/>
    </row>
    <row r="4803" spans="6:6">
      <c r="F4803" s="54"/>
    </row>
    <row r="4804" spans="6:6">
      <c r="F4804" s="54"/>
    </row>
    <row r="4805" spans="6:6">
      <c r="F4805" s="54"/>
    </row>
    <row r="4806" spans="6:6">
      <c r="F4806" s="54"/>
    </row>
    <row r="4807" spans="6:6">
      <c r="F4807" s="54"/>
    </row>
    <row r="4808" spans="6:6">
      <c r="F4808" s="54"/>
    </row>
    <row r="4809" spans="6:6">
      <c r="F4809" s="54"/>
    </row>
    <row r="4810" spans="6:6">
      <c r="F4810" s="54"/>
    </row>
    <row r="4811" spans="6:6">
      <c r="F4811" s="54"/>
    </row>
    <row r="4812" spans="6:6">
      <c r="F4812" s="54"/>
    </row>
    <row r="4813" spans="6:6">
      <c r="F4813" s="54"/>
    </row>
    <row r="4814" spans="6:6">
      <c r="F4814" s="54"/>
    </row>
    <row r="4815" spans="6:6">
      <c r="F4815" s="54"/>
    </row>
    <row r="4816" spans="6:6">
      <c r="F4816" s="54"/>
    </row>
    <row r="4817" spans="6:6">
      <c r="F4817" s="54"/>
    </row>
    <row r="4818" spans="6:6">
      <c r="F4818" s="54"/>
    </row>
    <row r="4819" spans="6:6">
      <c r="F4819" s="54"/>
    </row>
    <row r="4820" spans="6:6">
      <c r="F4820" s="54"/>
    </row>
    <row r="4821" spans="6:6">
      <c r="F4821" s="54"/>
    </row>
    <row r="4822" spans="6:6">
      <c r="F4822" s="54"/>
    </row>
    <row r="4823" spans="6:6">
      <c r="F4823" s="54"/>
    </row>
    <row r="4824" spans="6:6">
      <c r="F4824" s="54"/>
    </row>
    <row r="4825" spans="6:6">
      <c r="F4825" s="54"/>
    </row>
    <row r="4826" spans="6:6">
      <c r="F4826" s="54"/>
    </row>
    <row r="4827" spans="6:6">
      <c r="F4827" s="54"/>
    </row>
    <row r="4828" spans="6:6">
      <c r="F4828" s="54"/>
    </row>
    <row r="4829" spans="6:6">
      <c r="F4829" s="54"/>
    </row>
    <row r="4830" spans="6:6">
      <c r="F4830" s="54"/>
    </row>
    <row r="4831" spans="6:6">
      <c r="F4831" s="54"/>
    </row>
    <row r="4832" spans="6:6">
      <c r="F4832" s="54"/>
    </row>
    <row r="4833" spans="6:6">
      <c r="F4833" s="54"/>
    </row>
    <row r="4834" spans="6:6">
      <c r="F4834" s="54"/>
    </row>
    <row r="4835" spans="6:6">
      <c r="F4835" s="54"/>
    </row>
    <row r="4836" spans="6:6">
      <c r="F4836" s="54"/>
    </row>
    <row r="4837" spans="6:6">
      <c r="F4837" s="54"/>
    </row>
    <row r="4838" spans="6:6">
      <c r="F4838" s="54"/>
    </row>
    <row r="4839" spans="6:6">
      <c r="F4839" s="54"/>
    </row>
    <row r="4840" spans="6:6">
      <c r="F4840" s="54"/>
    </row>
    <row r="4841" spans="6:6">
      <c r="F4841" s="54"/>
    </row>
    <row r="4842" spans="6:6">
      <c r="F4842" s="54"/>
    </row>
    <row r="4843" spans="6:6">
      <c r="F4843" s="54"/>
    </row>
    <row r="4844" spans="6:6">
      <c r="F4844" s="54"/>
    </row>
    <row r="4845" spans="6:6">
      <c r="F4845" s="54"/>
    </row>
    <row r="4846" spans="6:6">
      <c r="F4846" s="54"/>
    </row>
    <row r="4847" spans="6:6">
      <c r="F4847" s="54"/>
    </row>
    <row r="4848" spans="6:6">
      <c r="F4848" s="54"/>
    </row>
    <row r="4849" spans="6:6">
      <c r="F4849" s="54"/>
    </row>
    <row r="4850" spans="6:6">
      <c r="F4850" s="54"/>
    </row>
    <row r="4851" spans="6:6">
      <c r="F4851" s="54"/>
    </row>
    <row r="4852" spans="6:6">
      <c r="F4852" s="54"/>
    </row>
    <row r="4853" spans="6:6">
      <c r="F4853" s="54"/>
    </row>
    <row r="4854" spans="6:6">
      <c r="F4854" s="54"/>
    </row>
    <row r="4855" spans="6:6">
      <c r="F4855" s="54"/>
    </row>
    <row r="4856" spans="6:6">
      <c r="F4856" s="54"/>
    </row>
    <row r="4857" spans="6:6">
      <c r="F4857" s="54"/>
    </row>
    <row r="4858" spans="6:6">
      <c r="F4858" s="54"/>
    </row>
    <row r="4859" spans="6:6">
      <c r="F4859" s="54"/>
    </row>
    <row r="4860" spans="6:6">
      <c r="F4860" s="54"/>
    </row>
    <row r="4861" spans="6:6">
      <c r="F4861" s="54"/>
    </row>
    <row r="4862" spans="6:6">
      <c r="F4862" s="54"/>
    </row>
    <row r="4863" spans="6:6">
      <c r="F4863" s="54"/>
    </row>
    <row r="4864" spans="6:6">
      <c r="F4864" s="54"/>
    </row>
    <row r="4865" spans="6:6">
      <c r="F4865" s="54"/>
    </row>
    <row r="4866" spans="6:6">
      <c r="F4866" s="54"/>
    </row>
    <row r="4867" spans="6:6">
      <c r="F4867" s="54"/>
    </row>
    <row r="4868" spans="6:6">
      <c r="F4868" s="54"/>
    </row>
    <row r="4869" spans="6:6">
      <c r="F4869" s="54"/>
    </row>
    <row r="4870" spans="6:6">
      <c r="F4870" s="54"/>
    </row>
    <row r="4871" spans="6:6">
      <c r="F4871" s="54"/>
    </row>
    <row r="4872" spans="6:6">
      <c r="F4872" s="54"/>
    </row>
    <row r="4873" spans="6:6">
      <c r="F4873" s="54"/>
    </row>
    <row r="4874" spans="6:6">
      <c r="F4874" s="54"/>
    </row>
    <row r="4875" spans="6:6">
      <c r="F4875" s="54"/>
    </row>
    <row r="4876" spans="6:6">
      <c r="F4876" s="54"/>
    </row>
    <row r="4877" spans="6:6">
      <c r="F4877" s="54"/>
    </row>
    <row r="4878" spans="6:6">
      <c r="F4878" s="54"/>
    </row>
    <row r="4879" spans="6:6">
      <c r="F4879" s="54"/>
    </row>
    <row r="4880" spans="6:6">
      <c r="F4880" s="54"/>
    </row>
    <row r="4881" spans="6:6">
      <c r="F4881" s="54"/>
    </row>
    <row r="4882" spans="6:6">
      <c r="F4882" s="54"/>
    </row>
    <row r="4883" spans="6:6">
      <c r="F4883" s="54"/>
    </row>
    <row r="4884" spans="6:6">
      <c r="F4884" s="54"/>
    </row>
    <row r="4885" spans="6:6">
      <c r="F4885" s="54"/>
    </row>
    <row r="4886" spans="6:6">
      <c r="F4886" s="54"/>
    </row>
    <row r="4887" spans="6:6">
      <c r="F4887" s="54"/>
    </row>
    <row r="4888" spans="6:6">
      <c r="F4888" s="54"/>
    </row>
    <row r="4889" spans="6:6">
      <c r="F4889" s="54"/>
    </row>
    <row r="4890" spans="6:6">
      <c r="F4890" s="54"/>
    </row>
    <row r="4891" spans="6:6">
      <c r="F4891" s="54"/>
    </row>
    <row r="4892" spans="6:6">
      <c r="F4892" s="54"/>
    </row>
    <row r="4893" spans="6:6">
      <c r="F4893" s="54"/>
    </row>
    <row r="4894" spans="6:6">
      <c r="F4894" s="54"/>
    </row>
    <row r="4895" spans="6:6">
      <c r="F4895" s="54"/>
    </row>
    <row r="4896" spans="6:6">
      <c r="F4896" s="54"/>
    </row>
    <row r="4897" spans="6:6">
      <c r="F4897" s="54"/>
    </row>
    <row r="4898" spans="6:6">
      <c r="F4898" s="54"/>
    </row>
    <row r="4899" spans="6:6">
      <c r="F4899" s="54"/>
    </row>
    <row r="4900" spans="6:6">
      <c r="F4900" s="54"/>
    </row>
    <row r="4901" spans="6:6">
      <c r="F4901" s="54"/>
    </row>
    <row r="4902" spans="6:6">
      <c r="F4902" s="54"/>
    </row>
    <row r="4903" spans="6:6">
      <c r="F4903" s="54"/>
    </row>
    <row r="4904" spans="6:6">
      <c r="F4904" s="54"/>
    </row>
    <row r="4905" spans="6:6">
      <c r="F4905" s="54"/>
    </row>
    <row r="4906" spans="6:6">
      <c r="F4906" s="54"/>
    </row>
    <row r="4907" spans="6:6">
      <c r="F4907" s="54"/>
    </row>
    <row r="4908" spans="6:6">
      <c r="F4908" s="54"/>
    </row>
    <row r="4909" spans="6:6">
      <c r="F4909" s="54"/>
    </row>
    <row r="4910" spans="6:6">
      <c r="F4910" s="54"/>
    </row>
    <row r="4911" spans="6:6">
      <c r="F4911" s="54"/>
    </row>
    <row r="4912" spans="6:6">
      <c r="F4912" s="54"/>
    </row>
    <row r="4913" spans="6:6">
      <c r="F4913" s="54"/>
    </row>
    <row r="4914" spans="6:6">
      <c r="F4914" s="54"/>
    </row>
    <row r="4915" spans="6:6">
      <c r="F4915" s="54"/>
    </row>
    <row r="4916" spans="6:6">
      <c r="F4916" s="54"/>
    </row>
    <row r="4917" spans="6:6">
      <c r="F4917" s="54"/>
    </row>
    <row r="4918" spans="6:6">
      <c r="F4918" s="54"/>
    </row>
    <row r="4919" spans="6:6">
      <c r="F4919" s="54"/>
    </row>
    <row r="4920" spans="6:6">
      <c r="F4920" s="54"/>
    </row>
    <row r="4921" spans="6:6">
      <c r="F4921" s="54"/>
    </row>
    <row r="4922" spans="6:6">
      <c r="F4922" s="54"/>
    </row>
    <row r="4923" spans="6:6">
      <c r="F4923" s="54"/>
    </row>
    <row r="4924" spans="6:6">
      <c r="F4924" s="54"/>
    </row>
    <row r="4925" spans="6:6">
      <c r="F4925" s="54"/>
    </row>
    <row r="4926" spans="6:6">
      <c r="F4926" s="54"/>
    </row>
    <row r="4927" spans="6:6">
      <c r="F4927" s="54"/>
    </row>
    <row r="4928" spans="6:6">
      <c r="F4928" s="54"/>
    </row>
    <row r="4929" spans="6:6">
      <c r="F4929" s="54"/>
    </row>
    <row r="4930" spans="6:6">
      <c r="F4930" s="54"/>
    </row>
    <row r="4931" spans="6:6">
      <c r="F4931" s="54"/>
    </row>
    <row r="4932" spans="6:6">
      <c r="F4932" s="54"/>
    </row>
    <row r="4933" spans="6:6">
      <c r="F4933" s="54"/>
    </row>
    <row r="4934" spans="6:6">
      <c r="F4934" s="54"/>
    </row>
    <row r="4935" spans="6:6">
      <c r="F4935" s="54"/>
    </row>
    <row r="4936" spans="6:6">
      <c r="F4936" s="54"/>
    </row>
    <row r="4937" spans="6:6">
      <c r="F4937" s="54"/>
    </row>
    <row r="4938" spans="6:6">
      <c r="F4938" s="54"/>
    </row>
    <row r="4939" spans="6:6">
      <c r="F4939" s="54"/>
    </row>
    <row r="4940" spans="6:6">
      <c r="F4940" s="54"/>
    </row>
    <row r="4941" spans="6:6">
      <c r="F4941" s="54"/>
    </row>
    <row r="4942" spans="6:6">
      <c r="F4942" s="54"/>
    </row>
    <row r="4943" spans="6:6">
      <c r="F4943" s="54"/>
    </row>
    <row r="4944" spans="6:6">
      <c r="F4944" s="54"/>
    </row>
    <row r="4945" spans="6:6">
      <c r="F4945" s="54"/>
    </row>
    <row r="4946" spans="6:6">
      <c r="F4946" s="54"/>
    </row>
    <row r="4947" spans="6:6">
      <c r="F4947" s="54"/>
    </row>
    <row r="4948" spans="6:6">
      <c r="F4948" s="54"/>
    </row>
    <row r="4949" spans="6:6">
      <c r="F4949" s="54"/>
    </row>
    <row r="4950" spans="6:6">
      <c r="F4950" s="54"/>
    </row>
    <row r="4951" spans="6:6">
      <c r="F4951" s="54"/>
    </row>
    <row r="4952" spans="6:6">
      <c r="F4952" s="54"/>
    </row>
    <row r="4953" spans="6:6">
      <c r="F4953" s="54"/>
    </row>
    <row r="4954" spans="6:6">
      <c r="F4954" s="54"/>
    </row>
    <row r="4955" spans="6:6">
      <c r="F4955" s="54"/>
    </row>
    <row r="4956" spans="6:6">
      <c r="F4956" s="54"/>
    </row>
    <row r="4957" spans="6:6">
      <c r="F4957" s="54"/>
    </row>
    <row r="4958" spans="6:6">
      <c r="F4958" s="54"/>
    </row>
    <row r="4959" spans="6:6">
      <c r="F4959" s="54"/>
    </row>
    <row r="4960" spans="6:6">
      <c r="F4960" s="54"/>
    </row>
    <row r="4961" spans="6:6">
      <c r="F4961" s="54"/>
    </row>
    <row r="4962" spans="6:6">
      <c r="F4962" s="54"/>
    </row>
    <row r="4963" spans="6:6">
      <c r="F4963" s="54"/>
    </row>
    <row r="4964" spans="6:6">
      <c r="F4964" s="54"/>
    </row>
    <row r="4965" spans="6:6">
      <c r="F4965" s="54"/>
    </row>
    <row r="4966" spans="6:6">
      <c r="F4966" s="54"/>
    </row>
    <row r="4967" spans="6:6">
      <c r="F4967" s="54"/>
    </row>
    <row r="4968" spans="6:6">
      <c r="F4968" s="54"/>
    </row>
    <row r="4969" spans="6:6">
      <c r="F4969" s="54"/>
    </row>
    <row r="4970" spans="6:6">
      <c r="F4970" s="54"/>
    </row>
    <row r="4971" spans="6:6">
      <c r="F4971" s="54"/>
    </row>
    <row r="4972" spans="6:6">
      <c r="F4972" s="54"/>
    </row>
    <row r="4973" spans="6:6">
      <c r="F4973" s="54"/>
    </row>
    <row r="4974" spans="6:6">
      <c r="F4974" s="54"/>
    </row>
    <row r="4975" spans="6:6">
      <c r="F4975" s="54"/>
    </row>
    <row r="4976" spans="6:6">
      <c r="F4976" s="54"/>
    </row>
    <row r="4977" spans="6:6">
      <c r="F4977" s="54"/>
    </row>
    <row r="4978" spans="6:6">
      <c r="F4978" s="54"/>
    </row>
    <row r="4979" spans="6:6">
      <c r="F4979" s="54"/>
    </row>
    <row r="4980" spans="6:6">
      <c r="F4980" s="54"/>
    </row>
    <row r="4981" spans="6:6">
      <c r="F4981" s="54"/>
    </row>
    <row r="4982" spans="6:6">
      <c r="F4982" s="54"/>
    </row>
    <row r="4983" spans="6:6">
      <c r="F4983" s="54"/>
    </row>
    <row r="4984" spans="6:6">
      <c r="F4984" s="54"/>
    </row>
    <row r="4985" spans="6:6">
      <c r="F4985" s="54"/>
    </row>
    <row r="4986" spans="6:6">
      <c r="F4986" s="54"/>
    </row>
    <row r="4987" spans="6:6">
      <c r="F4987" s="54"/>
    </row>
    <row r="4988" spans="6:6">
      <c r="F4988" s="54"/>
    </row>
    <row r="4989" spans="6:6">
      <c r="F4989" s="54"/>
    </row>
    <row r="4990" spans="6:6">
      <c r="F4990" s="54"/>
    </row>
    <row r="4991" spans="6:6">
      <c r="F4991" s="54"/>
    </row>
    <row r="4992" spans="6:6">
      <c r="F4992" s="54"/>
    </row>
    <row r="4993" spans="6:6">
      <c r="F4993" s="54"/>
    </row>
    <row r="4994" spans="6:6">
      <c r="F4994" s="54"/>
    </row>
    <row r="4995" spans="6:6">
      <c r="F4995" s="54"/>
    </row>
    <row r="4996" spans="6:6">
      <c r="F4996" s="54"/>
    </row>
    <row r="4997" spans="6:6">
      <c r="F4997" s="54"/>
    </row>
    <row r="4998" spans="6:6">
      <c r="F4998" s="54"/>
    </row>
    <row r="4999" spans="6:6">
      <c r="F4999" s="54"/>
    </row>
    <row r="5000" spans="6:6">
      <c r="F5000" s="54"/>
    </row>
    <row r="5001" spans="6:6">
      <c r="F5001" s="54"/>
    </row>
    <row r="5002" spans="6:6">
      <c r="F5002" s="54"/>
    </row>
    <row r="5003" spans="6:6">
      <c r="F5003" s="54"/>
    </row>
    <row r="5004" spans="6:6">
      <c r="F5004" s="54"/>
    </row>
    <row r="5005" spans="6:6">
      <c r="F5005" s="54"/>
    </row>
    <row r="5006" spans="6:6">
      <c r="F5006" s="54"/>
    </row>
    <row r="5007" spans="6:6">
      <c r="F5007" s="54"/>
    </row>
    <row r="5008" spans="6:6">
      <c r="F5008" s="54"/>
    </row>
    <row r="5009" spans="6:6">
      <c r="F5009" s="54"/>
    </row>
    <row r="5010" spans="6:6">
      <c r="F5010" s="54"/>
    </row>
    <row r="5011" spans="6:6">
      <c r="F5011" s="54"/>
    </row>
    <row r="5012" spans="6:6">
      <c r="F5012" s="54"/>
    </row>
    <row r="5013" spans="6:6">
      <c r="F5013" s="54"/>
    </row>
    <row r="5014" spans="6:6">
      <c r="F5014" s="54"/>
    </row>
    <row r="5015" spans="6:6">
      <c r="F5015" s="54"/>
    </row>
    <row r="5016" spans="6:6">
      <c r="F5016" s="54"/>
    </row>
    <row r="5017" spans="6:6">
      <c r="F5017" s="54"/>
    </row>
    <row r="5018" spans="6:6">
      <c r="F5018" s="54"/>
    </row>
    <row r="5019" spans="6:6">
      <c r="F5019" s="54"/>
    </row>
    <row r="5020" spans="6:6">
      <c r="F5020" s="54"/>
    </row>
    <row r="5021" spans="6:6">
      <c r="F5021" s="54"/>
    </row>
    <row r="5022" spans="6:6">
      <c r="F5022" s="54"/>
    </row>
    <row r="5023" spans="6:6">
      <c r="F5023" s="54"/>
    </row>
    <row r="5024" spans="6:6">
      <c r="F5024" s="54"/>
    </row>
    <row r="5025" spans="6:6">
      <c r="F5025" s="54"/>
    </row>
    <row r="5026" spans="6:6">
      <c r="F5026" s="54"/>
    </row>
    <row r="5027" spans="6:6">
      <c r="F5027" s="54"/>
    </row>
    <row r="5028" spans="6:6">
      <c r="F5028" s="54"/>
    </row>
    <row r="5029" spans="6:6">
      <c r="F5029" s="54"/>
    </row>
    <row r="5030" spans="6:6">
      <c r="F5030" s="54"/>
    </row>
    <row r="5031" spans="6:6">
      <c r="F5031" s="54"/>
    </row>
    <row r="5032" spans="6:6">
      <c r="F5032" s="54"/>
    </row>
    <row r="5033" spans="6:6">
      <c r="F5033" s="54"/>
    </row>
    <row r="5034" spans="6:6">
      <c r="F5034" s="54"/>
    </row>
    <row r="5035" spans="6:6">
      <c r="F5035" s="54"/>
    </row>
    <row r="5036" spans="6:6">
      <c r="F5036" s="54"/>
    </row>
    <row r="5037" spans="6:6">
      <c r="F5037" s="54"/>
    </row>
    <row r="5038" spans="6:6">
      <c r="F5038" s="54"/>
    </row>
    <row r="5039" spans="6:6">
      <c r="F5039" s="54"/>
    </row>
    <row r="5040" spans="6:6">
      <c r="F5040" s="54"/>
    </row>
    <row r="5041" spans="6:6">
      <c r="F5041" s="54"/>
    </row>
    <row r="5042" spans="6:6">
      <c r="F5042" s="54"/>
    </row>
    <row r="5043" spans="6:6">
      <c r="F5043" s="54"/>
    </row>
    <row r="5044" spans="6:6">
      <c r="F5044" s="54"/>
    </row>
    <row r="5045" spans="6:6">
      <c r="F5045" s="54"/>
    </row>
    <row r="5046" spans="6:6">
      <c r="F5046" s="54"/>
    </row>
    <row r="5047" spans="6:6">
      <c r="F5047" s="54"/>
    </row>
    <row r="5048" spans="6:6">
      <c r="F5048" s="54"/>
    </row>
    <row r="5049" spans="6:6">
      <c r="F5049" s="54"/>
    </row>
    <row r="5050" spans="6:6">
      <c r="F5050" s="54"/>
    </row>
    <row r="5051" spans="6:6">
      <c r="F5051" s="54"/>
    </row>
    <row r="5052" spans="6:6">
      <c r="F5052" s="54"/>
    </row>
    <row r="5053" spans="6:6">
      <c r="F5053" s="54"/>
    </row>
    <row r="5054" spans="6:6">
      <c r="F5054" s="54"/>
    </row>
    <row r="5055" spans="6:6">
      <c r="F5055" s="54"/>
    </row>
    <row r="5056" spans="6:6">
      <c r="F5056" s="54"/>
    </row>
    <row r="5057" spans="6:6">
      <c r="F5057" s="54"/>
    </row>
    <row r="5058" spans="6:6">
      <c r="F5058" s="54"/>
    </row>
    <row r="5059" spans="6:6">
      <c r="F5059" s="54"/>
    </row>
    <row r="5060" spans="6:6">
      <c r="F5060" s="54"/>
    </row>
    <row r="5061" spans="6:6">
      <c r="F5061" s="54"/>
    </row>
    <row r="5062" spans="6:6">
      <c r="F5062" s="54"/>
    </row>
    <row r="5063" spans="6:6">
      <c r="F5063" s="54"/>
    </row>
    <row r="5064" spans="6:6">
      <c r="F5064" s="54"/>
    </row>
    <row r="5065" spans="6:6">
      <c r="F5065" s="54"/>
    </row>
    <row r="5066" spans="6:6">
      <c r="F5066" s="54"/>
    </row>
    <row r="5067" spans="6:6">
      <c r="F5067" s="54"/>
    </row>
    <row r="5068" spans="6:6">
      <c r="F5068" s="54"/>
    </row>
    <row r="5069" spans="6:6">
      <c r="F5069" s="54"/>
    </row>
    <row r="5070" spans="6:6">
      <c r="F5070" s="54"/>
    </row>
    <row r="5071" spans="6:6">
      <c r="F5071" s="54"/>
    </row>
    <row r="5072" spans="6:6">
      <c r="F5072" s="54"/>
    </row>
    <row r="5073" spans="6:6">
      <c r="F5073" s="54"/>
    </row>
    <row r="5074" spans="6:6">
      <c r="F5074" s="54"/>
    </row>
    <row r="5075" spans="6:6">
      <c r="F5075" s="54"/>
    </row>
    <row r="5076" spans="6:6">
      <c r="F5076" s="54"/>
    </row>
    <row r="5077" spans="6:6">
      <c r="F5077" s="54"/>
    </row>
    <row r="5078" spans="6:6">
      <c r="F5078" s="54"/>
    </row>
    <row r="5079" spans="6:6">
      <c r="F5079" s="54"/>
    </row>
    <row r="5080" spans="6:6">
      <c r="F5080" s="54"/>
    </row>
    <row r="5081" spans="6:6">
      <c r="F5081" s="54"/>
    </row>
    <row r="5082" spans="6:6">
      <c r="F5082" s="54"/>
    </row>
    <row r="5083" spans="6:6">
      <c r="F5083" s="54"/>
    </row>
    <row r="5084" spans="6:6">
      <c r="F5084" s="54"/>
    </row>
    <row r="5085" spans="6:6">
      <c r="F5085" s="54"/>
    </row>
    <row r="5086" spans="6:6">
      <c r="F5086" s="54"/>
    </row>
    <row r="5087" spans="6:6">
      <c r="F5087" s="54"/>
    </row>
    <row r="5088" spans="6:6">
      <c r="F5088" s="54"/>
    </row>
    <row r="5089" spans="6:6">
      <c r="F5089" s="54"/>
    </row>
    <row r="5090" spans="6:6">
      <c r="F5090" s="54"/>
    </row>
    <row r="5091" spans="6:6">
      <c r="F5091" s="54"/>
    </row>
    <row r="5092" spans="6:6">
      <c r="F5092" s="54"/>
    </row>
    <row r="5093" spans="6:6">
      <c r="F5093" s="54"/>
    </row>
    <row r="5094" spans="6:6">
      <c r="F5094" s="54"/>
    </row>
    <row r="5095" spans="6:6">
      <c r="F5095" s="54"/>
    </row>
    <row r="5096" spans="6:6">
      <c r="F5096" s="54"/>
    </row>
    <row r="5097" spans="6:6">
      <c r="F5097" s="54"/>
    </row>
    <row r="5098" spans="6:6">
      <c r="F5098" s="54"/>
    </row>
    <row r="5099" spans="6:6">
      <c r="F5099" s="54"/>
    </row>
    <row r="5100" spans="6:6">
      <c r="F5100" s="54"/>
    </row>
    <row r="5101" spans="6:6">
      <c r="F5101" s="54"/>
    </row>
    <row r="5102" spans="6:6">
      <c r="F5102" s="54"/>
    </row>
    <row r="5103" spans="6:6">
      <c r="F5103" s="54"/>
    </row>
    <row r="5104" spans="6:6">
      <c r="F5104" s="54"/>
    </row>
    <row r="5105" spans="6:6">
      <c r="F5105" s="54"/>
    </row>
    <row r="5106" spans="6:6">
      <c r="F5106" s="54"/>
    </row>
    <row r="5107" spans="6:6">
      <c r="F5107" s="54"/>
    </row>
    <row r="5108" spans="6:6">
      <c r="F5108" s="54"/>
    </row>
    <row r="5109" spans="6:6">
      <c r="F5109" s="54"/>
    </row>
    <row r="5110" spans="6:6">
      <c r="F5110" s="54"/>
    </row>
    <row r="5111" spans="6:6">
      <c r="F5111" s="54"/>
    </row>
    <row r="5112" spans="6:6">
      <c r="F5112" s="54"/>
    </row>
    <row r="5113" spans="6:6">
      <c r="F5113" s="54"/>
    </row>
    <row r="5114" spans="6:6">
      <c r="F5114" s="54"/>
    </row>
    <row r="5115" spans="6:6">
      <c r="F5115" s="54"/>
    </row>
    <row r="5116" spans="6:6">
      <c r="F5116" s="54"/>
    </row>
    <row r="5117" spans="6:6">
      <c r="F5117" s="54"/>
    </row>
    <row r="5118" spans="6:6">
      <c r="F5118" s="54"/>
    </row>
    <row r="5119" spans="6:6">
      <c r="F5119" s="54"/>
    </row>
    <row r="5120" spans="6:6">
      <c r="F5120" s="54"/>
    </row>
    <row r="5121" spans="6:6">
      <c r="F5121" s="54"/>
    </row>
    <row r="5122" spans="6:6">
      <c r="F5122" s="54"/>
    </row>
    <row r="5123" spans="6:6">
      <c r="F5123" s="54"/>
    </row>
    <row r="5124" spans="6:6">
      <c r="F5124" s="54"/>
    </row>
    <row r="5125" spans="6:6">
      <c r="F5125" s="54"/>
    </row>
    <row r="5126" spans="6:6">
      <c r="F5126" s="54"/>
    </row>
    <row r="5127" spans="6:6">
      <c r="F5127" s="54"/>
    </row>
    <row r="5128" spans="6:6">
      <c r="F5128" s="54"/>
    </row>
    <row r="5129" spans="6:6">
      <c r="F5129" s="54"/>
    </row>
    <row r="5130" spans="6:6">
      <c r="F5130" s="54"/>
    </row>
    <row r="5131" spans="6:6">
      <c r="F5131" s="54"/>
    </row>
    <row r="5132" spans="6:6">
      <c r="F5132" s="54"/>
    </row>
    <row r="5133" spans="6:6">
      <c r="F5133" s="54"/>
    </row>
    <row r="5134" spans="6:6">
      <c r="F5134" s="54"/>
    </row>
    <row r="5135" spans="6:6">
      <c r="F5135" s="54"/>
    </row>
    <row r="5136" spans="6:6">
      <c r="F5136" s="54"/>
    </row>
    <row r="5137" spans="6:6">
      <c r="F5137" s="54"/>
    </row>
    <row r="5138" spans="6:6">
      <c r="F5138" s="54"/>
    </row>
    <row r="5139" spans="6:6">
      <c r="F5139" s="54"/>
    </row>
    <row r="5140" spans="6:6">
      <c r="F5140" s="54"/>
    </row>
    <row r="5141" spans="6:6">
      <c r="F5141" s="54"/>
    </row>
    <row r="5142" spans="6:6">
      <c r="F5142" s="54"/>
    </row>
    <row r="5143" spans="6:6">
      <c r="F5143" s="54"/>
    </row>
    <row r="5144" spans="6:6">
      <c r="F5144" s="54"/>
    </row>
    <row r="5145" spans="6:6">
      <c r="F5145" s="54"/>
    </row>
    <row r="5146" spans="6:6">
      <c r="F5146" s="54"/>
    </row>
    <row r="5147" spans="6:6">
      <c r="F5147" s="54"/>
    </row>
    <row r="5148" spans="6:6">
      <c r="F5148" s="54"/>
    </row>
    <row r="5149" spans="6:6">
      <c r="F5149" s="54"/>
    </row>
    <row r="5150" spans="6:6">
      <c r="F5150" s="54"/>
    </row>
    <row r="5151" spans="6:6">
      <c r="F5151" s="54"/>
    </row>
    <row r="5152" spans="6:6">
      <c r="F5152" s="54"/>
    </row>
    <row r="5153" spans="6:6">
      <c r="F5153" s="54"/>
    </row>
    <row r="5154" spans="6:6">
      <c r="F5154" s="54"/>
    </row>
    <row r="5155" spans="6:6">
      <c r="F5155" s="54"/>
    </row>
    <row r="5156" spans="6:6">
      <c r="F5156" s="54"/>
    </row>
    <row r="5157" spans="6:6">
      <c r="F5157" s="54"/>
    </row>
    <row r="5158" spans="6:6">
      <c r="F5158" s="54"/>
    </row>
    <row r="5159" spans="6:6">
      <c r="F5159" s="54"/>
    </row>
    <row r="5160" spans="6:6">
      <c r="F5160" s="54"/>
    </row>
    <row r="5161" spans="6:6">
      <c r="F5161" s="54"/>
    </row>
    <row r="5162" spans="6:6">
      <c r="F5162" s="54"/>
    </row>
    <row r="5163" spans="6:6">
      <c r="F5163" s="54"/>
    </row>
    <row r="5164" spans="6:6">
      <c r="F5164" s="54"/>
    </row>
    <row r="5165" spans="6:6">
      <c r="F5165" s="54"/>
    </row>
    <row r="5166" spans="6:6">
      <c r="F5166" s="54"/>
    </row>
    <row r="5167" spans="6:6">
      <c r="F5167" s="54"/>
    </row>
    <row r="5168" spans="6:6">
      <c r="F5168" s="54"/>
    </row>
    <row r="5169" spans="6:6">
      <c r="F5169" s="54"/>
    </row>
    <row r="5170" spans="6:6">
      <c r="F5170" s="54"/>
    </row>
    <row r="5171" spans="6:6">
      <c r="F5171" s="54"/>
    </row>
    <row r="5172" spans="6:6">
      <c r="F5172" s="54"/>
    </row>
    <row r="5173" spans="6:6">
      <c r="F5173" s="54"/>
    </row>
    <row r="5174" spans="6:6">
      <c r="F5174" s="54"/>
    </row>
    <row r="5175" spans="6:6">
      <c r="F5175" s="54"/>
    </row>
    <row r="5176" spans="6:6">
      <c r="F5176" s="54"/>
    </row>
    <row r="5177" spans="6:6">
      <c r="F5177" s="54"/>
    </row>
    <row r="5178" spans="6:6">
      <c r="F5178" s="54"/>
    </row>
    <row r="5179" spans="6:6">
      <c r="F5179" s="54"/>
    </row>
    <row r="5180" spans="6:6">
      <c r="F5180" s="54"/>
    </row>
    <row r="5181" spans="6:6">
      <c r="F5181" s="54"/>
    </row>
    <row r="5182" spans="6:6">
      <c r="F5182" s="54"/>
    </row>
    <row r="5183" spans="6:6">
      <c r="F5183" s="54"/>
    </row>
    <row r="5184" spans="6:6">
      <c r="F5184" s="54"/>
    </row>
    <row r="5185" spans="6:6">
      <c r="F5185" s="54"/>
    </row>
    <row r="5186" spans="6:6">
      <c r="F5186" s="54"/>
    </row>
    <row r="5187" spans="6:6">
      <c r="F5187" s="54"/>
    </row>
    <row r="5188" spans="6:6">
      <c r="F5188" s="54"/>
    </row>
    <row r="5189" spans="6:6">
      <c r="F5189" s="54"/>
    </row>
    <row r="5190" spans="6:6">
      <c r="F5190" s="54"/>
    </row>
    <row r="5191" spans="6:6">
      <c r="F5191" s="54"/>
    </row>
    <row r="5192" spans="6:6">
      <c r="F5192" s="54"/>
    </row>
    <row r="5193" spans="6:6">
      <c r="F5193" s="54"/>
    </row>
    <row r="5194" spans="6:6">
      <c r="F5194" s="54"/>
    </row>
    <row r="5195" spans="6:6">
      <c r="F5195" s="54"/>
    </row>
    <row r="5196" spans="6:6">
      <c r="F5196" s="54"/>
    </row>
    <row r="5197" spans="6:6">
      <c r="F5197" s="54"/>
    </row>
    <row r="5198" spans="6:6">
      <c r="F5198" s="54"/>
    </row>
    <row r="5199" spans="6:6">
      <c r="F5199" s="54"/>
    </row>
    <row r="5200" spans="6:6">
      <c r="F5200" s="54"/>
    </row>
    <row r="5201" spans="6:6">
      <c r="F5201" s="54"/>
    </row>
    <row r="5202" spans="6:6">
      <c r="F5202" s="54"/>
    </row>
    <row r="5203" spans="6:6">
      <c r="F5203" s="54"/>
    </row>
    <row r="5204" spans="6:6">
      <c r="F5204" s="54"/>
    </row>
    <row r="5205" spans="6:6">
      <c r="F5205" s="54"/>
    </row>
    <row r="5206" spans="6:6">
      <c r="F5206" s="54"/>
    </row>
    <row r="5207" spans="6:6">
      <c r="F5207" s="54"/>
    </row>
    <row r="5208" spans="6:6">
      <c r="F5208" s="54"/>
    </row>
    <row r="5209" spans="6:6">
      <c r="F5209" s="54"/>
    </row>
    <row r="5210" spans="6:6">
      <c r="F5210" s="54"/>
    </row>
    <row r="5211" spans="6:6">
      <c r="F5211" s="54"/>
    </row>
    <row r="5212" spans="6:6">
      <c r="F5212" s="54"/>
    </row>
    <row r="5213" spans="6:6">
      <c r="F5213" s="54"/>
    </row>
    <row r="5214" spans="6:6">
      <c r="F5214" s="54"/>
    </row>
    <row r="5215" spans="6:6">
      <c r="F5215" s="54"/>
    </row>
    <row r="5216" spans="6:6">
      <c r="F5216" s="54"/>
    </row>
    <row r="5217" spans="6:6">
      <c r="F5217" s="54"/>
    </row>
    <row r="5218" spans="6:6">
      <c r="F5218" s="54"/>
    </row>
    <row r="5219" spans="6:6">
      <c r="F5219" s="54"/>
    </row>
    <row r="5220" spans="6:6">
      <c r="F5220" s="54"/>
    </row>
    <row r="5221" spans="6:6">
      <c r="F5221" s="54"/>
    </row>
    <row r="5222" spans="6:6">
      <c r="F5222" s="54"/>
    </row>
    <row r="5223" spans="6:6">
      <c r="F5223" s="54"/>
    </row>
    <row r="5224" spans="6:6">
      <c r="F5224" s="54"/>
    </row>
    <row r="5225" spans="6:6">
      <c r="F5225" s="54"/>
    </row>
    <row r="5226" spans="6:6">
      <c r="F5226" s="54"/>
    </row>
    <row r="5227" spans="6:6">
      <c r="F5227" s="54"/>
    </row>
    <row r="5228" spans="6:6">
      <c r="F5228" s="54"/>
    </row>
    <row r="5229" spans="6:6">
      <c r="F5229" s="54"/>
    </row>
    <row r="5230" spans="6:6">
      <c r="F5230" s="54"/>
    </row>
    <row r="5231" spans="6:6">
      <c r="F5231" s="54"/>
    </row>
    <row r="5232" spans="6:6">
      <c r="F5232" s="54"/>
    </row>
    <row r="5233" spans="6:6">
      <c r="F5233" s="54"/>
    </row>
    <row r="5234" spans="6:6">
      <c r="F5234" s="54"/>
    </row>
    <row r="5235" spans="6:6">
      <c r="F5235" s="54"/>
    </row>
    <row r="5236" spans="6:6">
      <c r="F5236" s="54"/>
    </row>
    <row r="5237" spans="6:6">
      <c r="F5237" s="54"/>
    </row>
    <row r="5238" spans="6:6">
      <c r="F5238" s="54"/>
    </row>
    <row r="5239" spans="6:6">
      <c r="F5239" s="54"/>
    </row>
    <row r="5240" spans="6:6">
      <c r="F5240" s="54"/>
    </row>
    <row r="5241" spans="6:6">
      <c r="F5241" s="54"/>
    </row>
    <row r="5242" spans="6:6">
      <c r="F5242" s="54"/>
    </row>
    <row r="5243" spans="6:6">
      <c r="F5243" s="54"/>
    </row>
    <row r="5244" spans="6:6">
      <c r="F5244" s="54"/>
    </row>
    <row r="5245" spans="6:6">
      <c r="F5245" s="54"/>
    </row>
    <row r="5246" spans="6:6">
      <c r="F5246" s="54"/>
    </row>
    <row r="5247" spans="6:6">
      <c r="F5247" s="54"/>
    </row>
    <row r="5248" spans="6:6">
      <c r="F5248" s="54"/>
    </row>
    <row r="5249" spans="6:6">
      <c r="F5249" s="54"/>
    </row>
    <row r="5250" spans="6:6">
      <c r="F5250" s="54"/>
    </row>
    <row r="5251" spans="6:6">
      <c r="F5251" s="54"/>
    </row>
    <row r="5252" spans="6:6">
      <c r="F5252" s="54"/>
    </row>
    <row r="5253" spans="6:6">
      <c r="F5253" s="54"/>
    </row>
    <row r="5254" spans="6:6">
      <c r="F5254" s="54"/>
    </row>
    <row r="5255" spans="6:6">
      <c r="F5255" s="54"/>
    </row>
    <row r="5256" spans="6:6">
      <c r="F5256" s="54"/>
    </row>
    <row r="5257" spans="6:6">
      <c r="F5257" s="54"/>
    </row>
    <row r="5258" spans="6:6">
      <c r="F5258" s="54"/>
    </row>
    <row r="5259" spans="6:6">
      <c r="F5259" s="54"/>
    </row>
    <row r="5260" spans="6:6">
      <c r="F5260" s="54"/>
    </row>
    <row r="5261" spans="6:6">
      <c r="F5261" s="54"/>
    </row>
    <row r="5262" spans="6:6">
      <c r="F5262" s="54"/>
    </row>
    <row r="5263" spans="6:6">
      <c r="F5263" s="54"/>
    </row>
    <row r="5264" spans="6:6">
      <c r="F5264" s="54"/>
    </row>
    <row r="5265" spans="6:6">
      <c r="F5265" s="54"/>
    </row>
    <row r="5266" spans="6:6">
      <c r="F5266" s="54"/>
    </row>
    <row r="5267" spans="6:6">
      <c r="F5267" s="54"/>
    </row>
    <row r="5268" spans="6:6">
      <c r="F5268" s="54"/>
    </row>
    <row r="5269" spans="6:6">
      <c r="F5269" s="54"/>
    </row>
    <row r="5270" spans="6:6">
      <c r="F5270" s="54"/>
    </row>
    <row r="5271" spans="6:6">
      <c r="F5271" s="54"/>
    </row>
    <row r="5272" spans="6:6">
      <c r="F5272" s="54"/>
    </row>
    <row r="5273" spans="6:6">
      <c r="F5273" s="54"/>
    </row>
    <row r="5274" spans="6:6">
      <c r="F5274" s="54"/>
    </row>
    <row r="5275" spans="6:6">
      <c r="F5275" s="54"/>
    </row>
    <row r="5276" spans="6:6">
      <c r="F5276" s="54"/>
    </row>
    <row r="5277" spans="6:6">
      <c r="F5277" s="54"/>
    </row>
    <row r="5278" spans="6:6">
      <c r="F5278" s="54"/>
    </row>
    <row r="5279" spans="6:6">
      <c r="F5279" s="54"/>
    </row>
    <row r="5280" spans="6:6">
      <c r="F5280" s="54"/>
    </row>
    <row r="5281" spans="6:6">
      <c r="F5281" s="54"/>
    </row>
    <row r="5282" spans="6:6">
      <c r="F5282" s="54"/>
    </row>
    <row r="5283" spans="6:6">
      <c r="F5283" s="54"/>
    </row>
    <row r="5284" spans="6:6">
      <c r="F5284" s="54"/>
    </row>
    <row r="5285" spans="6:6">
      <c r="F5285" s="54"/>
    </row>
    <row r="5286" spans="6:6">
      <c r="F5286" s="54"/>
    </row>
    <row r="5287" spans="6:6">
      <c r="F5287" s="54"/>
    </row>
    <row r="5288" spans="6:6">
      <c r="F5288" s="54"/>
    </row>
    <row r="5289" spans="6:6">
      <c r="F5289" s="54"/>
    </row>
    <row r="5290" spans="6:6">
      <c r="F5290" s="54"/>
    </row>
    <row r="5291" spans="6:6">
      <c r="F5291" s="54"/>
    </row>
    <row r="5292" spans="6:6">
      <c r="F5292" s="54"/>
    </row>
    <row r="5293" spans="6:6">
      <c r="F5293" s="54"/>
    </row>
    <row r="5294" spans="6:6">
      <c r="F5294" s="54"/>
    </row>
    <row r="5295" spans="6:6">
      <c r="F5295" s="54"/>
    </row>
    <row r="5296" spans="6:6">
      <c r="F5296" s="54"/>
    </row>
    <row r="5297" spans="6:6">
      <c r="F5297" s="54"/>
    </row>
    <row r="5298" spans="6:6">
      <c r="F5298" s="54"/>
    </row>
    <row r="5299" spans="6:6">
      <c r="F5299" s="54"/>
    </row>
    <row r="5300" spans="6:6">
      <c r="F5300" s="54"/>
    </row>
    <row r="5301" spans="6:6">
      <c r="F5301" s="54"/>
    </row>
    <row r="5302" spans="6:6">
      <c r="F5302" s="54"/>
    </row>
    <row r="5303" spans="6:6">
      <c r="F5303" s="54"/>
    </row>
    <row r="5304" spans="6:6">
      <c r="F5304" s="54"/>
    </row>
    <row r="5305" spans="6:6">
      <c r="F5305" s="54"/>
    </row>
    <row r="5306" spans="6:6">
      <c r="F5306" s="54"/>
    </row>
    <row r="5307" spans="6:6">
      <c r="F5307" s="54"/>
    </row>
    <row r="5308" spans="6:6">
      <c r="F5308" s="54"/>
    </row>
    <row r="5309" spans="6:6">
      <c r="F5309" s="54"/>
    </row>
    <row r="5310" spans="6:6">
      <c r="F5310" s="54"/>
    </row>
    <row r="5311" spans="6:6">
      <c r="F5311" s="54"/>
    </row>
    <row r="5312" spans="6:6">
      <c r="F5312" s="54"/>
    </row>
    <row r="5313" spans="6:6">
      <c r="F5313" s="54"/>
    </row>
    <row r="5314" spans="6:6">
      <c r="F5314" s="54"/>
    </row>
    <row r="5315" spans="6:6">
      <c r="F5315" s="54"/>
    </row>
    <row r="5316" spans="6:6">
      <c r="F5316" s="54"/>
    </row>
    <row r="5317" spans="6:6">
      <c r="F5317" s="54"/>
    </row>
    <row r="5318" spans="6:6">
      <c r="F5318" s="54"/>
    </row>
    <row r="5319" spans="6:6">
      <c r="F5319" s="54"/>
    </row>
    <row r="5320" spans="6:6">
      <c r="F5320" s="54"/>
    </row>
    <row r="5321" spans="6:6">
      <c r="F5321" s="54"/>
    </row>
    <row r="5322" spans="6:6">
      <c r="F5322" s="54"/>
    </row>
    <row r="5323" spans="6:6">
      <c r="F5323" s="54"/>
    </row>
    <row r="5324" spans="6:6">
      <c r="F5324" s="54"/>
    </row>
    <row r="5325" spans="6:6">
      <c r="F5325" s="54"/>
    </row>
    <row r="5326" spans="6:6">
      <c r="F5326" s="54"/>
    </row>
    <row r="5327" spans="6:6">
      <c r="F5327" s="54"/>
    </row>
    <row r="5328" spans="6:6">
      <c r="F5328" s="54"/>
    </row>
    <row r="5329" spans="6:6">
      <c r="F5329" s="54"/>
    </row>
    <row r="5330" spans="6:6">
      <c r="F5330" s="54"/>
    </row>
    <row r="5331" spans="6:6">
      <c r="F5331" s="54"/>
    </row>
    <row r="5332" spans="6:6">
      <c r="F5332" s="54"/>
    </row>
    <row r="5333" spans="6:6">
      <c r="F5333" s="54"/>
    </row>
    <row r="5334" spans="6:6">
      <c r="F5334" s="54"/>
    </row>
    <row r="5335" spans="6:6">
      <c r="F5335" s="54"/>
    </row>
    <row r="5336" spans="6:6">
      <c r="F5336" s="54"/>
    </row>
    <row r="5337" spans="6:6">
      <c r="F5337" s="54"/>
    </row>
    <row r="5338" spans="6:6">
      <c r="F5338" s="54"/>
    </row>
    <row r="5339" spans="6:6">
      <c r="F5339" s="54"/>
    </row>
    <row r="5340" spans="6:6">
      <c r="F5340" s="54"/>
    </row>
    <row r="5341" spans="6:6">
      <c r="F5341" s="54"/>
    </row>
    <row r="5342" spans="6:6">
      <c r="F5342" s="54"/>
    </row>
    <row r="5343" spans="6:6">
      <c r="F5343" s="54"/>
    </row>
    <row r="5344" spans="6:6">
      <c r="F5344" s="54"/>
    </row>
    <row r="5345" spans="6:6">
      <c r="F5345" s="54"/>
    </row>
    <row r="5346" spans="6:6">
      <c r="F5346" s="54"/>
    </row>
    <row r="5347" spans="6:6">
      <c r="F5347" s="54"/>
    </row>
    <row r="5348" spans="6:6">
      <c r="F5348" s="54"/>
    </row>
    <row r="5349" spans="6:6">
      <c r="F5349" s="54"/>
    </row>
    <row r="5350" spans="6:6">
      <c r="F5350" s="54"/>
    </row>
    <row r="5351" spans="6:6">
      <c r="F5351" s="54"/>
    </row>
    <row r="5352" spans="6:6">
      <c r="F5352" s="54"/>
    </row>
    <row r="5353" spans="6:6">
      <c r="F5353" s="54"/>
    </row>
    <row r="5354" spans="6:6">
      <c r="F5354" s="54"/>
    </row>
    <row r="5355" spans="6:6">
      <c r="F5355" s="54"/>
    </row>
    <row r="5356" spans="6:6">
      <c r="F5356" s="54"/>
    </row>
    <row r="5357" spans="6:6">
      <c r="F5357" s="54"/>
    </row>
    <row r="5358" spans="6:6">
      <c r="F5358" s="54"/>
    </row>
    <row r="5359" spans="6:6">
      <c r="F5359" s="54"/>
    </row>
    <row r="5360" spans="6:6">
      <c r="F5360" s="54"/>
    </row>
    <row r="5361" spans="6:6">
      <c r="F5361" s="54"/>
    </row>
    <row r="5362" spans="6:6">
      <c r="F5362" s="54"/>
    </row>
    <row r="5363" spans="6:6">
      <c r="F5363" s="54"/>
    </row>
    <row r="5364" spans="6:6">
      <c r="F5364" s="54"/>
    </row>
    <row r="5365" spans="6:6">
      <c r="F5365" s="54"/>
    </row>
    <row r="5366" spans="6:6">
      <c r="F5366" s="54"/>
    </row>
    <row r="5367" spans="6:6">
      <c r="F5367" s="54"/>
    </row>
    <row r="5368" spans="6:6">
      <c r="F5368" s="54"/>
    </row>
    <row r="5369" spans="6:6">
      <c r="F5369" s="54"/>
    </row>
    <row r="5370" spans="6:6">
      <c r="F5370" s="54"/>
    </row>
    <row r="5371" spans="6:6">
      <c r="F5371" s="54"/>
    </row>
    <row r="5372" spans="6:6">
      <c r="F5372" s="54"/>
    </row>
    <row r="5373" spans="6:6">
      <c r="F5373" s="54"/>
    </row>
    <row r="5374" spans="6:6">
      <c r="F5374" s="54"/>
    </row>
    <row r="5375" spans="6:6">
      <c r="F5375" s="54"/>
    </row>
    <row r="5376" spans="6:6">
      <c r="F5376" s="54"/>
    </row>
    <row r="5377" spans="6:6">
      <c r="F5377" s="54"/>
    </row>
    <row r="5378" spans="6:6">
      <c r="F5378" s="54"/>
    </row>
    <row r="5379" spans="6:6">
      <c r="F5379" s="54"/>
    </row>
    <row r="5380" spans="6:6">
      <c r="F5380" s="54"/>
    </row>
    <row r="5381" spans="6:6">
      <c r="F5381" s="54"/>
    </row>
    <row r="5382" spans="6:6">
      <c r="F5382" s="54"/>
    </row>
    <row r="5383" spans="6:6">
      <c r="F5383" s="54"/>
    </row>
    <row r="5384" spans="6:6">
      <c r="F5384" s="54"/>
    </row>
    <row r="5385" spans="6:6">
      <c r="F5385" s="54"/>
    </row>
    <row r="5386" spans="6:6">
      <c r="F5386" s="54"/>
    </row>
    <row r="5387" spans="6:6">
      <c r="F5387" s="54"/>
    </row>
    <row r="5388" spans="6:6">
      <c r="F5388" s="54"/>
    </row>
    <row r="5389" spans="6:6">
      <c r="F5389" s="54"/>
    </row>
    <row r="5390" spans="6:6">
      <c r="F5390" s="54"/>
    </row>
    <row r="5391" spans="6:6">
      <c r="F5391" s="54"/>
    </row>
    <row r="5392" spans="6:6">
      <c r="F5392" s="54"/>
    </row>
    <row r="5393" spans="6:6">
      <c r="F5393" s="54"/>
    </row>
    <row r="5394" spans="6:6">
      <c r="F5394" s="54"/>
    </row>
    <row r="5395" spans="6:6">
      <c r="F5395" s="54"/>
    </row>
    <row r="5396" spans="6:6">
      <c r="F5396" s="54"/>
    </row>
    <row r="5397" spans="6:6">
      <c r="F5397" s="54"/>
    </row>
    <row r="5398" spans="6:6">
      <c r="F5398" s="54"/>
    </row>
    <row r="5399" spans="6:6">
      <c r="F5399" s="54"/>
    </row>
    <row r="5400" spans="6:6">
      <c r="F5400" s="54"/>
    </row>
    <row r="5401" spans="6:6">
      <c r="F5401" s="54"/>
    </row>
    <row r="5402" spans="6:6">
      <c r="F5402" s="54"/>
    </row>
    <row r="5403" spans="6:6">
      <c r="F5403" s="54"/>
    </row>
    <row r="5404" spans="6:6">
      <c r="F5404" s="54"/>
    </row>
    <row r="5405" spans="6:6">
      <c r="F5405" s="54"/>
    </row>
    <row r="5406" spans="6:6">
      <c r="F5406" s="54"/>
    </row>
    <row r="5407" spans="6:6">
      <c r="F5407" s="54"/>
    </row>
    <row r="5408" spans="6:6">
      <c r="F5408" s="54"/>
    </row>
    <row r="5409" spans="6:6">
      <c r="F5409" s="54"/>
    </row>
    <row r="5410" spans="6:6">
      <c r="F5410" s="54"/>
    </row>
    <row r="5411" spans="6:6">
      <c r="F5411" s="54"/>
    </row>
    <row r="5412" spans="6:6">
      <c r="F5412" s="54"/>
    </row>
    <row r="5413" spans="6:6">
      <c r="F5413" s="54"/>
    </row>
    <row r="5414" spans="6:6">
      <c r="F5414" s="54"/>
    </row>
    <row r="5415" spans="6:6">
      <c r="F5415" s="54"/>
    </row>
    <row r="5416" spans="6:6">
      <c r="F5416" s="54"/>
    </row>
    <row r="5417" spans="6:6">
      <c r="F5417" s="54"/>
    </row>
    <row r="5418" spans="6:6">
      <c r="F5418" s="54"/>
    </row>
    <row r="5419" spans="6:6">
      <c r="F5419" s="54"/>
    </row>
    <row r="5420" spans="6:6">
      <c r="F5420" s="54"/>
    </row>
    <row r="5421" spans="6:6">
      <c r="F5421" s="54"/>
    </row>
    <row r="5422" spans="6:6">
      <c r="F5422" s="54"/>
    </row>
    <row r="5423" spans="6:6">
      <c r="F5423" s="54"/>
    </row>
    <row r="5424" spans="6:6">
      <c r="F5424" s="54"/>
    </row>
    <row r="5425" spans="6:6">
      <c r="F5425" s="54"/>
    </row>
    <row r="5426" spans="6:6">
      <c r="F5426" s="54"/>
    </row>
    <row r="5427" spans="6:6">
      <c r="F5427" s="54"/>
    </row>
    <row r="5428" spans="6:6">
      <c r="F5428" s="54"/>
    </row>
    <row r="5429" spans="6:6">
      <c r="F5429" s="54"/>
    </row>
    <row r="5430" spans="6:6">
      <c r="F5430" s="54"/>
    </row>
    <row r="5431" spans="6:6">
      <c r="F5431" s="54"/>
    </row>
    <row r="5432" spans="6:6">
      <c r="F5432" s="54"/>
    </row>
    <row r="5433" spans="6:6">
      <c r="F5433" s="54"/>
    </row>
    <row r="5434" spans="6:6">
      <c r="F5434" s="54"/>
    </row>
    <row r="5435" spans="6:6">
      <c r="F5435" s="54"/>
    </row>
    <row r="5436" spans="6:6">
      <c r="F5436" s="54"/>
    </row>
    <row r="5437" spans="6:6">
      <c r="F5437" s="54"/>
    </row>
    <row r="5438" spans="6:6">
      <c r="F5438" s="54"/>
    </row>
    <row r="5439" spans="6:6">
      <c r="F5439" s="54"/>
    </row>
    <row r="5440" spans="6:6">
      <c r="F5440" s="54"/>
    </row>
    <row r="5441" spans="6:6">
      <c r="F5441" s="54"/>
    </row>
    <row r="5442" spans="6:6">
      <c r="F5442" s="54"/>
    </row>
    <row r="5443" spans="6:6">
      <c r="F5443" s="54"/>
    </row>
    <row r="5444" spans="6:6">
      <c r="F5444" s="54"/>
    </row>
    <row r="5445" spans="6:6">
      <c r="F5445" s="54"/>
    </row>
    <row r="5446" spans="6:6">
      <c r="F5446" s="54"/>
    </row>
    <row r="5447" spans="6:6">
      <c r="F5447" s="54"/>
    </row>
    <row r="5448" spans="6:6">
      <c r="F5448" s="54"/>
    </row>
    <row r="5449" spans="6:6">
      <c r="F5449" s="54"/>
    </row>
    <row r="5450" spans="6:6">
      <c r="F5450" s="54"/>
    </row>
    <row r="5451" spans="6:6">
      <c r="F5451" s="54"/>
    </row>
    <row r="5452" spans="6:6">
      <c r="F5452" s="54"/>
    </row>
    <row r="5453" spans="6:6">
      <c r="F5453" s="54"/>
    </row>
    <row r="5454" spans="6:6">
      <c r="F5454" s="54"/>
    </row>
    <row r="5455" spans="6:6">
      <c r="F5455" s="54"/>
    </row>
    <row r="5456" spans="6:6">
      <c r="F5456" s="54"/>
    </row>
    <row r="5457" spans="6:6">
      <c r="F5457" s="54"/>
    </row>
    <row r="5458" spans="6:6">
      <c r="F5458" s="54"/>
    </row>
    <row r="5459" spans="6:6">
      <c r="F5459" s="54"/>
    </row>
    <row r="5460" spans="6:6">
      <c r="F5460" s="54"/>
    </row>
    <row r="5461" spans="6:6">
      <c r="F5461" s="54"/>
    </row>
    <row r="5462" spans="6:6">
      <c r="F5462" s="54"/>
    </row>
    <row r="5463" spans="6:6">
      <c r="F5463" s="54"/>
    </row>
    <row r="5464" spans="6:6">
      <c r="F5464" s="54"/>
    </row>
    <row r="5465" spans="6:6">
      <c r="F5465" s="54"/>
    </row>
    <row r="5466" spans="6:6">
      <c r="F5466" s="54"/>
    </row>
    <row r="5467" spans="6:6">
      <c r="F5467" s="54"/>
    </row>
    <row r="5468" spans="6:6">
      <c r="F5468" s="54"/>
    </row>
    <row r="5469" spans="6:6">
      <c r="F5469" s="54"/>
    </row>
    <row r="5470" spans="6:6">
      <c r="F5470" s="54"/>
    </row>
    <row r="5471" spans="6:6">
      <c r="F5471" s="54"/>
    </row>
    <row r="5472" spans="6:6">
      <c r="F5472" s="54"/>
    </row>
    <row r="5473" spans="6:6">
      <c r="F5473" s="54"/>
    </row>
    <row r="5474" spans="6:6">
      <c r="F5474" s="54"/>
    </row>
    <row r="5475" spans="6:6">
      <c r="F5475" s="54"/>
    </row>
    <row r="5476" spans="6:6">
      <c r="F5476" s="54"/>
    </row>
    <row r="5477" spans="6:6">
      <c r="F5477" s="54"/>
    </row>
    <row r="5478" spans="6:6">
      <c r="F5478" s="54"/>
    </row>
    <row r="5479" spans="6:6">
      <c r="F5479" s="54"/>
    </row>
    <row r="5480" spans="6:6">
      <c r="F5480" s="54"/>
    </row>
    <row r="5481" spans="6:6">
      <c r="F5481" s="54"/>
    </row>
    <row r="5482" spans="6:6">
      <c r="F5482" s="54"/>
    </row>
    <row r="5483" spans="6:6">
      <c r="F5483" s="54"/>
    </row>
    <row r="5484" spans="6:6">
      <c r="F5484" s="54"/>
    </row>
    <row r="5485" spans="6:6">
      <c r="F5485" s="54"/>
    </row>
    <row r="5486" spans="6:6">
      <c r="F5486" s="54"/>
    </row>
    <row r="5487" spans="6:6">
      <c r="F5487" s="54"/>
    </row>
    <row r="5488" spans="6:6">
      <c r="F5488" s="54"/>
    </row>
    <row r="5489" spans="6:6">
      <c r="F5489" s="54"/>
    </row>
    <row r="5490" spans="6:6">
      <c r="F5490" s="54"/>
    </row>
    <row r="5491" spans="6:6">
      <c r="F5491" s="54"/>
    </row>
    <row r="5492" spans="6:6">
      <c r="F5492" s="54"/>
    </row>
    <row r="5493" spans="6:6">
      <c r="F5493" s="54"/>
    </row>
    <row r="5494" spans="6:6">
      <c r="F5494" s="54"/>
    </row>
    <row r="5495" spans="6:6">
      <c r="F5495" s="54"/>
    </row>
    <row r="5496" spans="6:6">
      <c r="F5496" s="54"/>
    </row>
    <row r="5497" spans="6:6">
      <c r="F5497" s="54"/>
    </row>
    <row r="5498" spans="6:6">
      <c r="F5498" s="54"/>
    </row>
    <row r="5499" spans="6:6">
      <c r="F5499" s="54"/>
    </row>
    <row r="5500" spans="6:6">
      <c r="F5500" s="54"/>
    </row>
    <row r="5501" spans="6:6">
      <c r="F5501" s="54"/>
    </row>
    <row r="5502" spans="6:6">
      <c r="F5502" s="54"/>
    </row>
    <row r="5503" spans="6:6">
      <c r="F5503" s="54"/>
    </row>
    <row r="5504" spans="6:6">
      <c r="F5504" s="54"/>
    </row>
    <row r="5505" spans="6:6">
      <c r="F5505" s="54"/>
    </row>
    <row r="5506" spans="6:6">
      <c r="F5506" s="54"/>
    </row>
    <row r="5507" spans="6:6">
      <c r="F5507" s="54"/>
    </row>
    <row r="5508" spans="6:6">
      <c r="F5508" s="54"/>
    </row>
    <row r="5509" spans="6:6">
      <c r="F5509" s="54"/>
    </row>
    <row r="5510" spans="6:6">
      <c r="F5510" s="54"/>
    </row>
    <row r="5511" spans="6:6">
      <c r="F5511" s="54"/>
    </row>
    <row r="5512" spans="6:6">
      <c r="F5512" s="54"/>
    </row>
    <row r="5513" spans="6:6">
      <c r="F5513" s="54"/>
    </row>
    <row r="5514" spans="6:6">
      <c r="F5514" s="54"/>
    </row>
    <row r="5515" spans="6:6">
      <c r="F5515" s="54"/>
    </row>
    <row r="5516" spans="6:6">
      <c r="F5516" s="54"/>
    </row>
    <row r="5517" spans="6:6">
      <c r="F5517" s="54"/>
    </row>
    <row r="5518" spans="6:6">
      <c r="F5518" s="54"/>
    </row>
    <row r="5519" spans="6:6">
      <c r="F5519" s="54"/>
    </row>
    <row r="5520" spans="6:6">
      <c r="F5520" s="54"/>
    </row>
    <row r="5521" spans="6:6">
      <c r="F5521" s="54"/>
    </row>
    <row r="5522" spans="6:6">
      <c r="F5522" s="54"/>
    </row>
    <row r="5523" spans="6:6">
      <c r="F5523" s="54"/>
    </row>
    <row r="5524" spans="6:6">
      <c r="F5524" s="54"/>
    </row>
    <row r="5525" spans="6:6">
      <c r="F5525" s="54"/>
    </row>
    <row r="5526" spans="6:6">
      <c r="F5526" s="54"/>
    </row>
    <row r="5527" spans="6:6">
      <c r="F5527" s="54"/>
    </row>
    <row r="5528" spans="6:6">
      <c r="F5528" s="54"/>
    </row>
    <row r="5529" spans="6:6">
      <c r="F5529" s="54"/>
    </row>
    <row r="5530" spans="6:6">
      <c r="F5530" s="54"/>
    </row>
    <row r="5531" spans="6:6">
      <c r="F5531" s="54"/>
    </row>
    <row r="5532" spans="6:6">
      <c r="F5532" s="54"/>
    </row>
    <row r="5533" spans="6:6">
      <c r="F5533" s="54"/>
    </row>
    <row r="5534" spans="6:6">
      <c r="F5534" s="54"/>
    </row>
    <row r="5535" spans="6:6">
      <c r="F5535" s="54"/>
    </row>
    <row r="5536" spans="6:6">
      <c r="F5536" s="54"/>
    </row>
    <row r="5537" spans="6:6">
      <c r="F5537" s="54"/>
    </row>
    <row r="5538" spans="6:6">
      <c r="F5538" s="54"/>
    </row>
    <row r="5539" spans="6:6">
      <c r="F5539" s="54"/>
    </row>
    <row r="5540" spans="6:6">
      <c r="F5540" s="54"/>
    </row>
    <row r="5541" spans="6:6">
      <c r="F5541" s="54"/>
    </row>
    <row r="5542" spans="6:6">
      <c r="F5542" s="54"/>
    </row>
    <row r="5543" spans="6:6">
      <c r="F5543" s="54"/>
    </row>
    <row r="5544" spans="6:6">
      <c r="F5544" s="54"/>
    </row>
    <row r="5545" spans="6:6">
      <c r="F5545" s="54"/>
    </row>
    <row r="5546" spans="6:6">
      <c r="F5546" s="54"/>
    </row>
    <row r="5547" spans="6:6">
      <c r="F5547" s="54"/>
    </row>
    <row r="5548" spans="6:6">
      <c r="F5548" s="54"/>
    </row>
    <row r="5549" spans="6:6">
      <c r="F5549" s="54"/>
    </row>
    <row r="5550" spans="6:6">
      <c r="F5550" s="54"/>
    </row>
    <row r="5551" spans="6:6">
      <c r="F5551" s="54"/>
    </row>
    <row r="5552" spans="6:6">
      <c r="F5552" s="54"/>
    </row>
    <row r="5553" spans="6:6">
      <c r="F5553" s="54"/>
    </row>
    <row r="5554" spans="6:6">
      <c r="F5554" s="54"/>
    </row>
    <row r="5555" spans="6:6">
      <c r="F5555" s="54"/>
    </row>
    <row r="5556" spans="6:6">
      <c r="F5556" s="54"/>
    </row>
    <row r="5557" spans="6:6">
      <c r="F5557" s="54"/>
    </row>
    <row r="5558" spans="6:6">
      <c r="F5558" s="54"/>
    </row>
    <row r="5559" spans="6:6">
      <c r="F5559" s="54"/>
    </row>
    <row r="5560" spans="6:6">
      <c r="F5560" s="54"/>
    </row>
    <row r="5561" spans="6:6">
      <c r="F5561" s="54"/>
    </row>
    <row r="5562" spans="6:6">
      <c r="F5562" s="54"/>
    </row>
    <row r="5563" spans="6:6">
      <c r="F5563" s="54"/>
    </row>
    <row r="5564" spans="6:6">
      <c r="F5564" s="54"/>
    </row>
    <row r="5565" spans="6:6">
      <c r="F5565" s="54"/>
    </row>
    <row r="5566" spans="6:6">
      <c r="F5566" s="54"/>
    </row>
    <row r="5567" spans="6:6">
      <c r="F5567" s="54"/>
    </row>
    <row r="5568" spans="6:6">
      <c r="F5568" s="54"/>
    </row>
    <row r="5569" spans="6:6">
      <c r="F5569" s="54"/>
    </row>
    <row r="5570" spans="6:6">
      <c r="F5570" s="54"/>
    </row>
    <row r="5571" spans="6:6">
      <c r="F5571" s="54"/>
    </row>
    <row r="5572" spans="6:6">
      <c r="F5572" s="54"/>
    </row>
    <row r="5573" spans="6:6">
      <c r="F5573" s="54"/>
    </row>
    <row r="5574" spans="6:6">
      <c r="F5574" s="54"/>
    </row>
    <row r="5575" spans="6:6">
      <c r="F5575" s="54"/>
    </row>
    <row r="5576" spans="6:6">
      <c r="F5576" s="54"/>
    </row>
    <row r="5577" spans="6:6">
      <c r="F5577" s="54"/>
    </row>
    <row r="5578" spans="6:6">
      <c r="F5578" s="54"/>
    </row>
    <row r="5579" spans="6:6">
      <c r="F5579" s="54"/>
    </row>
    <row r="5580" spans="6:6">
      <c r="F5580" s="54"/>
    </row>
    <row r="5581" spans="6:6">
      <c r="F5581" s="54"/>
    </row>
    <row r="5582" spans="6:6">
      <c r="F5582" s="54"/>
    </row>
    <row r="5583" spans="6:6">
      <c r="F5583" s="54"/>
    </row>
    <row r="5584" spans="6:6">
      <c r="F5584" s="54"/>
    </row>
    <row r="5585" spans="6:6">
      <c r="F5585" s="54"/>
    </row>
    <row r="5586" spans="6:6">
      <c r="F5586" s="54"/>
    </row>
    <row r="5587" spans="6:6">
      <c r="F5587" s="54"/>
    </row>
    <row r="5588" spans="6:6">
      <c r="F5588" s="54"/>
    </row>
    <row r="5589" spans="6:6">
      <c r="F5589" s="54"/>
    </row>
    <row r="5590" spans="6:6">
      <c r="F5590" s="54"/>
    </row>
    <row r="5591" spans="6:6">
      <c r="F5591" s="54"/>
    </row>
    <row r="5592" spans="6:6">
      <c r="F5592" s="54"/>
    </row>
    <row r="5593" spans="6:6">
      <c r="F5593" s="54"/>
    </row>
    <row r="5594" spans="6:6">
      <c r="F5594" s="54"/>
    </row>
    <row r="5595" spans="6:6">
      <c r="F5595" s="54"/>
    </row>
    <row r="5596" spans="6:6">
      <c r="F5596" s="54"/>
    </row>
    <row r="5597" spans="6:6">
      <c r="F5597" s="54"/>
    </row>
    <row r="5598" spans="6:6">
      <c r="F5598" s="54"/>
    </row>
    <row r="5599" spans="6:6">
      <c r="F5599" s="54"/>
    </row>
    <row r="5600" spans="6:6">
      <c r="F5600" s="54"/>
    </row>
    <row r="5601" spans="6:6">
      <c r="F5601" s="54"/>
    </row>
    <row r="5602" spans="6:6">
      <c r="F5602" s="54"/>
    </row>
    <row r="5603" spans="6:6">
      <c r="F5603" s="54"/>
    </row>
    <row r="5604" spans="6:6">
      <c r="F5604" s="54"/>
    </row>
    <row r="5605" spans="6:6">
      <c r="F5605" s="54"/>
    </row>
    <row r="5606" spans="6:6">
      <c r="F5606" s="54"/>
    </row>
    <row r="5607" spans="6:6">
      <c r="F5607" s="54"/>
    </row>
    <row r="5608" spans="6:6">
      <c r="F5608" s="54"/>
    </row>
    <row r="5609" spans="6:6">
      <c r="F5609" s="54"/>
    </row>
    <row r="5610" spans="6:6">
      <c r="F5610" s="54"/>
    </row>
    <row r="5611" spans="6:6">
      <c r="F5611" s="54"/>
    </row>
    <row r="5612" spans="6:6">
      <c r="F5612" s="54"/>
    </row>
    <row r="5613" spans="6:6">
      <c r="F5613" s="54"/>
    </row>
    <row r="5614" spans="6:6">
      <c r="F5614" s="54"/>
    </row>
    <row r="5615" spans="6:6">
      <c r="F5615" s="54"/>
    </row>
    <row r="5616" spans="6:6">
      <c r="F5616" s="54"/>
    </row>
    <row r="5617" spans="6:6">
      <c r="F5617" s="54"/>
    </row>
    <row r="5618" spans="6:6">
      <c r="F5618" s="54"/>
    </row>
    <row r="5619" spans="6:6">
      <c r="F5619" s="54"/>
    </row>
    <row r="5620" spans="6:6">
      <c r="F5620" s="54"/>
    </row>
    <row r="5621" spans="6:6">
      <c r="F5621" s="54"/>
    </row>
    <row r="5622" spans="6:6">
      <c r="F5622" s="54"/>
    </row>
    <row r="5623" spans="6:6">
      <c r="F5623" s="54"/>
    </row>
    <row r="5624" spans="6:6">
      <c r="F5624" s="54"/>
    </row>
    <row r="5625" spans="6:6">
      <c r="F5625" s="54"/>
    </row>
    <row r="5626" spans="6:6">
      <c r="F5626" s="54"/>
    </row>
    <row r="5627" spans="6:6">
      <c r="F5627" s="54"/>
    </row>
    <row r="5628" spans="6:6">
      <c r="F5628" s="54"/>
    </row>
    <row r="5629" spans="6:6">
      <c r="F5629" s="54"/>
    </row>
    <row r="5630" spans="6:6">
      <c r="F5630" s="54"/>
    </row>
    <row r="5631" spans="6:6">
      <c r="F5631" s="54"/>
    </row>
    <row r="5632" spans="6:6">
      <c r="F5632" s="54"/>
    </row>
    <row r="5633" spans="6:6">
      <c r="F5633" s="54"/>
    </row>
    <row r="5634" spans="6:6">
      <c r="F5634" s="54"/>
    </row>
    <row r="5635" spans="6:6">
      <c r="F5635" s="54"/>
    </row>
    <row r="5636" spans="6:6">
      <c r="F5636" s="54"/>
    </row>
    <row r="5637" spans="6:6">
      <c r="F5637" s="54"/>
    </row>
    <row r="5638" spans="6:6">
      <c r="F5638" s="54"/>
    </row>
    <row r="5639" spans="6:6">
      <c r="F5639" s="54"/>
    </row>
    <row r="5640" spans="6:6">
      <c r="F5640" s="54"/>
    </row>
    <row r="5641" spans="6:6">
      <c r="F5641" s="54"/>
    </row>
    <row r="5642" spans="6:6">
      <c r="F5642" s="54"/>
    </row>
    <row r="5643" spans="6:6">
      <c r="F5643" s="54"/>
    </row>
    <row r="5644" spans="6:6">
      <c r="F5644" s="54"/>
    </row>
    <row r="5645" spans="6:6">
      <c r="F5645" s="54"/>
    </row>
    <row r="5646" spans="6:6">
      <c r="F5646" s="54"/>
    </row>
    <row r="5647" spans="6:6">
      <c r="F5647" s="54"/>
    </row>
    <row r="5648" spans="6:6">
      <c r="F5648" s="54"/>
    </row>
    <row r="5649" spans="6:6">
      <c r="F5649" s="54"/>
    </row>
    <row r="5650" spans="6:6">
      <c r="F5650" s="54"/>
    </row>
    <row r="5651" spans="6:6">
      <c r="F5651" s="54"/>
    </row>
    <row r="5652" spans="6:6">
      <c r="F5652" s="54"/>
    </row>
    <row r="5653" spans="6:6">
      <c r="F5653" s="54"/>
    </row>
    <row r="5654" spans="6:6">
      <c r="F5654" s="54"/>
    </row>
    <row r="5655" spans="6:6">
      <c r="F5655" s="54"/>
    </row>
    <row r="5656" spans="6:6">
      <c r="F5656" s="54"/>
    </row>
    <row r="5657" spans="6:6">
      <c r="F5657" s="54"/>
    </row>
    <row r="5658" spans="6:6">
      <c r="F5658" s="54"/>
    </row>
    <row r="5659" spans="6:6">
      <c r="F5659" s="54"/>
    </row>
    <row r="5660" spans="6:6">
      <c r="F5660" s="54"/>
    </row>
    <row r="5661" spans="6:6">
      <c r="F5661" s="54"/>
    </row>
    <row r="5662" spans="6:6">
      <c r="F5662" s="54"/>
    </row>
    <row r="5663" spans="6:6">
      <c r="F5663" s="54"/>
    </row>
    <row r="5664" spans="6:6">
      <c r="F5664" s="54"/>
    </row>
    <row r="5665" spans="6:6">
      <c r="F5665" s="54"/>
    </row>
    <row r="5666" spans="6:6">
      <c r="F5666" s="54"/>
    </row>
    <row r="5667" spans="6:6">
      <c r="F5667" s="54"/>
    </row>
    <row r="5668" spans="6:6">
      <c r="F5668" s="54"/>
    </row>
    <row r="5669" spans="6:6">
      <c r="F5669" s="54"/>
    </row>
    <row r="5670" spans="6:6">
      <c r="F5670" s="54"/>
    </row>
    <row r="5671" spans="6:6">
      <c r="F5671" s="54"/>
    </row>
    <row r="5672" spans="6:6">
      <c r="F5672" s="54"/>
    </row>
    <row r="5673" spans="6:6">
      <c r="F5673" s="54"/>
    </row>
    <row r="5674" spans="6:6">
      <c r="F5674" s="54"/>
    </row>
    <row r="5675" spans="6:6">
      <c r="F5675" s="54"/>
    </row>
    <row r="5676" spans="6:6">
      <c r="F5676" s="54"/>
    </row>
    <row r="5677" spans="6:6">
      <c r="F5677" s="54"/>
    </row>
    <row r="5678" spans="6:6">
      <c r="F5678" s="54"/>
    </row>
    <row r="5679" spans="6:6">
      <c r="F5679" s="54"/>
    </row>
    <row r="5680" spans="6:6">
      <c r="F5680" s="54"/>
    </row>
    <row r="5681" spans="6:6">
      <c r="F5681" s="54"/>
    </row>
    <row r="5682" spans="6:6">
      <c r="F5682" s="54"/>
    </row>
    <row r="5683" spans="6:6">
      <c r="F5683" s="54"/>
    </row>
    <row r="5684" spans="6:6">
      <c r="F5684" s="54"/>
    </row>
    <row r="5685" spans="6:6">
      <c r="F5685" s="54"/>
    </row>
    <row r="5686" spans="6:6">
      <c r="F5686" s="54"/>
    </row>
    <row r="5687" spans="6:6">
      <c r="F5687" s="54"/>
    </row>
    <row r="5688" spans="6:6">
      <c r="F5688" s="54"/>
    </row>
    <row r="5689" spans="6:6">
      <c r="F5689" s="54"/>
    </row>
    <row r="5690" spans="6:6">
      <c r="F5690" s="54"/>
    </row>
    <row r="5691" spans="6:6">
      <c r="F5691" s="54"/>
    </row>
    <row r="5692" spans="6:6">
      <c r="F5692" s="54"/>
    </row>
    <row r="5693" spans="6:6">
      <c r="F5693" s="54"/>
    </row>
    <row r="5694" spans="6:6">
      <c r="F5694" s="54"/>
    </row>
    <row r="5695" spans="6:6">
      <c r="F5695" s="54"/>
    </row>
    <row r="5696" spans="6:6">
      <c r="F5696" s="54"/>
    </row>
    <row r="5697" spans="6:6">
      <c r="F5697" s="54"/>
    </row>
    <row r="5698" spans="6:6">
      <c r="F5698" s="54"/>
    </row>
    <row r="5699" spans="6:6">
      <c r="F5699" s="54"/>
    </row>
    <row r="5700" spans="6:6">
      <c r="F5700" s="54"/>
    </row>
    <row r="5701" spans="6:6">
      <c r="F5701" s="54"/>
    </row>
    <row r="5702" spans="6:6">
      <c r="F5702" s="54"/>
    </row>
    <row r="5703" spans="6:6">
      <c r="F5703" s="54"/>
    </row>
    <row r="5704" spans="6:6">
      <c r="F5704" s="54"/>
    </row>
    <row r="5705" spans="6:6">
      <c r="F5705" s="54"/>
    </row>
    <row r="5706" spans="6:6">
      <c r="F5706" s="54"/>
    </row>
    <row r="5707" spans="6:6">
      <c r="F5707" s="54"/>
    </row>
    <row r="5708" spans="6:6">
      <c r="F5708" s="54"/>
    </row>
    <row r="5709" spans="6:6">
      <c r="F5709" s="54"/>
    </row>
    <row r="5710" spans="6:6">
      <c r="F5710" s="54"/>
    </row>
    <row r="5711" spans="6:6">
      <c r="F5711" s="54"/>
    </row>
    <row r="5712" spans="6:6">
      <c r="F5712" s="54"/>
    </row>
    <row r="5713" spans="6:6">
      <c r="F5713" s="54"/>
    </row>
    <row r="5714" spans="6:6">
      <c r="F5714" s="54"/>
    </row>
    <row r="5715" spans="6:6">
      <c r="F5715" s="54"/>
    </row>
    <row r="5716" spans="6:6">
      <c r="F5716" s="54"/>
    </row>
    <row r="5717" spans="6:6">
      <c r="F5717" s="54"/>
    </row>
    <row r="5718" spans="6:6">
      <c r="F5718" s="54"/>
    </row>
    <row r="5719" spans="6:6">
      <c r="F5719" s="54"/>
    </row>
    <row r="5720" spans="6:6">
      <c r="F5720" s="54"/>
    </row>
    <row r="5721" spans="6:6">
      <c r="F5721" s="54"/>
    </row>
    <row r="5722" spans="6:6">
      <c r="F5722" s="54"/>
    </row>
    <row r="5723" spans="6:6">
      <c r="F5723" s="54"/>
    </row>
    <row r="5724" spans="6:6">
      <c r="F5724" s="54"/>
    </row>
    <row r="5725" spans="6:6">
      <c r="F5725" s="54"/>
    </row>
    <row r="5726" spans="6:6">
      <c r="F5726" s="54"/>
    </row>
    <row r="5727" spans="6:6">
      <c r="F5727" s="54"/>
    </row>
    <row r="5728" spans="6:6">
      <c r="F5728" s="54"/>
    </row>
    <row r="5729" spans="6:6">
      <c r="F5729" s="54"/>
    </row>
    <row r="5730" spans="6:6">
      <c r="F5730" s="54"/>
    </row>
    <row r="5731" spans="6:6">
      <c r="F5731" s="54"/>
    </row>
    <row r="5732" spans="6:6">
      <c r="F5732" s="54"/>
    </row>
    <row r="5733" spans="6:6">
      <c r="F5733" s="54"/>
    </row>
    <row r="5734" spans="6:6">
      <c r="F5734" s="54"/>
    </row>
    <row r="5735" spans="6:6">
      <c r="F5735" s="54"/>
    </row>
    <row r="5736" spans="6:6">
      <c r="F5736" s="54"/>
    </row>
    <row r="5737" spans="6:6">
      <c r="F5737" s="54"/>
    </row>
    <row r="5738" spans="6:6">
      <c r="F5738" s="54"/>
    </row>
    <row r="5739" spans="6:6">
      <c r="F5739" s="54"/>
    </row>
    <row r="5740" spans="6:6">
      <c r="F5740" s="54"/>
    </row>
    <row r="5741" spans="6:6">
      <c r="F5741" s="54"/>
    </row>
    <row r="5742" spans="6:6">
      <c r="F5742" s="54"/>
    </row>
    <row r="5743" spans="6:6">
      <c r="F5743" s="54"/>
    </row>
    <row r="5744" spans="6:6">
      <c r="F5744" s="54"/>
    </row>
    <row r="5745" spans="6:6">
      <c r="F5745" s="54"/>
    </row>
    <row r="5746" spans="6:6">
      <c r="F5746" s="54"/>
    </row>
    <row r="5747" spans="6:6">
      <c r="F5747" s="54"/>
    </row>
    <row r="5748" spans="6:6">
      <c r="F5748" s="54"/>
    </row>
    <row r="5749" spans="6:6">
      <c r="F5749" s="54"/>
    </row>
    <row r="5750" spans="6:6">
      <c r="F5750" s="54"/>
    </row>
    <row r="5751" spans="6:6">
      <c r="F5751" s="54"/>
    </row>
    <row r="5752" spans="6:6">
      <c r="F5752" s="54"/>
    </row>
    <row r="5753" spans="6:6">
      <c r="F5753" s="54"/>
    </row>
    <row r="5754" spans="6:6">
      <c r="F5754" s="54"/>
    </row>
    <row r="5755" spans="6:6">
      <c r="F5755" s="54"/>
    </row>
    <row r="5756" spans="6:6">
      <c r="F5756" s="54"/>
    </row>
    <row r="5757" spans="6:6">
      <c r="F5757" s="54"/>
    </row>
    <row r="5758" spans="6:6">
      <c r="F5758" s="54"/>
    </row>
    <row r="5759" spans="6:6">
      <c r="F5759" s="54"/>
    </row>
    <row r="5760" spans="6:6">
      <c r="F5760" s="54"/>
    </row>
    <row r="5761" spans="6:6">
      <c r="F5761" s="54"/>
    </row>
    <row r="5762" spans="6:6">
      <c r="F5762" s="54"/>
    </row>
    <row r="5763" spans="6:6">
      <c r="F5763" s="54"/>
    </row>
    <row r="5764" spans="6:6">
      <c r="F5764" s="54"/>
    </row>
    <row r="5765" spans="6:6">
      <c r="F5765" s="54"/>
    </row>
    <row r="5766" spans="6:6">
      <c r="F5766" s="54"/>
    </row>
    <row r="5767" spans="6:6">
      <c r="F5767" s="54"/>
    </row>
    <row r="5768" spans="6:6">
      <c r="F5768" s="54"/>
    </row>
    <row r="5769" spans="6:6">
      <c r="F5769" s="54"/>
    </row>
    <row r="5770" spans="6:6">
      <c r="F5770" s="54"/>
    </row>
    <row r="5771" spans="6:6">
      <c r="F5771" s="54"/>
    </row>
    <row r="5772" spans="6:6">
      <c r="F5772" s="54"/>
    </row>
    <row r="5773" spans="6:6">
      <c r="F5773" s="54"/>
    </row>
    <row r="5774" spans="6:6">
      <c r="F5774" s="54"/>
    </row>
    <row r="5775" spans="6:6">
      <c r="F5775" s="54"/>
    </row>
    <row r="5776" spans="6:6">
      <c r="F5776" s="54"/>
    </row>
    <row r="5777" spans="6:6">
      <c r="F5777" s="54"/>
    </row>
    <row r="5778" spans="6:6">
      <c r="F5778" s="54"/>
    </row>
    <row r="5779" spans="6:6">
      <c r="F5779" s="54"/>
    </row>
    <row r="5780" spans="6:6">
      <c r="F5780" s="54"/>
    </row>
    <row r="5781" spans="6:6">
      <c r="F5781" s="54"/>
    </row>
    <row r="5782" spans="6:6">
      <c r="F5782" s="54"/>
    </row>
    <row r="5783" spans="6:6">
      <c r="F5783" s="54"/>
    </row>
    <row r="5784" spans="6:6">
      <c r="F5784" s="54"/>
    </row>
    <row r="5785" spans="6:6">
      <c r="F5785" s="54"/>
    </row>
    <row r="5786" spans="6:6">
      <c r="F5786" s="54"/>
    </row>
    <row r="5787" spans="6:6">
      <c r="F5787" s="54"/>
    </row>
    <row r="5788" spans="6:6">
      <c r="F5788" s="54"/>
    </row>
    <row r="5789" spans="6:6">
      <c r="F5789" s="54"/>
    </row>
    <row r="5790" spans="6:6">
      <c r="F5790" s="54"/>
    </row>
    <row r="5791" spans="6:6">
      <c r="F5791" s="54"/>
    </row>
    <row r="5792" spans="6:6">
      <c r="F5792" s="54"/>
    </row>
    <row r="5793" spans="6:6">
      <c r="F5793" s="54"/>
    </row>
    <row r="5794" spans="6:6">
      <c r="F5794" s="54"/>
    </row>
    <row r="5795" spans="6:6">
      <c r="F5795" s="54"/>
    </row>
    <row r="5796" spans="6:6">
      <c r="F5796" s="54"/>
    </row>
    <row r="5797" spans="6:6">
      <c r="F5797" s="54"/>
    </row>
    <row r="5798" spans="6:6">
      <c r="F5798" s="54"/>
    </row>
    <row r="5799" spans="6:6">
      <c r="F5799" s="54"/>
    </row>
    <row r="5800" spans="6:6">
      <c r="F5800" s="54"/>
    </row>
    <row r="5801" spans="6:6">
      <c r="F5801" s="54"/>
    </row>
    <row r="5802" spans="6:6">
      <c r="F5802" s="54"/>
    </row>
    <row r="5803" spans="6:6">
      <c r="F5803" s="54"/>
    </row>
    <row r="5804" spans="6:6">
      <c r="F5804" s="54"/>
    </row>
    <row r="5805" spans="6:6">
      <c r="F5805" s="54"/>
    </row>
    <row r="5806" spans="6:6">
      <c r="F5806" s="54"/>
    </row>
    <row r="5807" spans="6:6">
      <c r="F5807" s="54"/>
    </row>
    <row r="5808" spans="6:6">
      <c r="F5808" s="54"/>
    </row>
    <row r="5809" spans="6:6">
      <c r="F5809" s="54"/>
    </row>
    <row r="5810" spans="6:6">
      <c r="F5810" s="54"/>
    </row>
    <row r="5811" spans="6:6">
      <c r="F5811" s="54"/>
    </row>
    <row r="5812" spans="6:6">
      <c r="F5812" s="54"/>
    </row>
    <row r="5813" spans="6:6">
      <c r="F5813" s="54"/>
    </row>
    <row r="5814" spans="6:6">
      <c r="F5814" s="54"/>
    </row>
    <row r="5815" spans="6:6">
      <c r="F5815" s="54"/>
    </row>
    <row r="5816" spans="6:6">
      <c r="F5816" s="54"/>
    </row>
    <row r="5817" spans="6:6">
      <c r="F5817" s="54"/>
    </row>
    <row r="5818" spans="6:6">
      <c r="F5818" s="54"/>
    </row>
    <row r="5819" spans="6:6">
      <c r="F5819" s="54"/>
    </row>
    <row r="5820" spans="6:6">
      <c r="F5820" s="54"/>
    </row>
    <row r="5821" spans="6:6">
      <c r="F5821" s="54"/>
    </row>
    <row r="5822" spans="6:6">
      <c r="F5822" s="54"/>
    </row>
    <row r="5823" spans="6:6">
      <c r="F5823" s="54"/>
    </row>
    <row r="5824" spans="6:6">
      <c r="F5824" s="54"/>
    </row>
    <row r="5825" spans="6:6">
      <c r="F5825" s="54"/>
    </row>
    <row r="5826" spans="6:6">
      <c r="F5826" s="54"/>
    </row>
    <row r="5827" spans="6:6">
      <c r="F5827" s="54"/>
    </row>
    <row r="5828" spans="6:6">
      <c r="F5828" s="54"/>
    </row>
    <row r="5829" spans="6:6">
      <c r="F5829" s="54"/>
    </row>
    <row r="5830" spans="6:6">
      <c r="F5830" s="54"/>
    </row>
    <row r="5831" spans="6:6">
      <c r="F5831" s="54"/>
    </row>
    <row r="5832" spans="6:6">
      <c r="F5832" s="54"/>
    </row>
    <row r="5833" spans="6:6">
      <c r="F5833" s="54"/>
    </row>
    <row r="5834" spans="6:6">
      <c r="F5834" s="54"/>
    </row>
    <row r="5835" spans="6:6">
      <c r="F5835" s="54"/>
    </row>
    <row r="5836" spans="6:6">
      <c r="F5836" s="54"/>
    </row>
    <row r="5837" spans="6:6">
      <c r="F5837" s="54"/>
    </row>
    <row r="5838" spans="6:6">
      <c r="F5838" s="54"/>
    </row>
    <row r="5839" spans="6:6">
      <c r="F5839" s="54"/>
    </row>
    <row r="5840" spans="6:6">
      <c r="F5840" s="54"/>
    </row>
    <row r="5841" spans="6:6">
      <c r="F5841" s="54"/>
    </row>
    <row r="5842" spans="6:6">
      <c r="F5842" s="54"/>
    </row>
    <row r="5843" spans="6:6">
      <c r="F5843" s="54"/>
    </row>
    <row r="5844" spans="6:6">
      <c r="F5844" s="54"/>
    </row>
    <row r="5845" spans="6:6">
      <c r="F5845" s="54"/>
    </row>
    <row r="5846" spans="6:6">
      <c r="F5846" s="54"/>
    </row>
    <row r="5847" spans="6:6">
      <c r="F5847" s="54"/>
    </row>
    <row r="5848" spans="6:6">
      <c r="F5848" s="54"/>
    </row>
    <row r="5849" spans="6:6">
      <c r="F5849" s="54"/>
    </row>
    <row r="5850" spans="6:6">
      <c r="F5850" s="54"/>
    </row>
    <row r="5851" spans="6:6">
      <c r="F5851" s="54"/>
    </row>
    <row r="5852" spans="6:6">
      <c r="F5852" s="54"/>
    </row>
    <row r="5853" spans="6:6">
      <c r="F5853" s="54"/>
    </row>
    <row r="5854" spans="6:6">
      <c r="F5854" s="54"/>
    </row>
    <row r="5855" spans="6:6">
      <c r="F5855" s="54"/>
    </row>
    <row r="5856" spans="6:6">
      <c r="F5856" s="54"/>
    </row>
    <row r="5857" spans="6:6">
      <c r="F5857" s="54"/>
    </row>
    <row r="5858" spans="6:6">
      <c r="F5858" s="54"/>
    </row>
    <row r="5859" spans="6:6">
      <c r="F5859" s="54"/>
    </row>
    <row r="5860" spans="6:6">
      <c r="F5860" s="54"/>
    </row>
    <row r="5861" spans="6:6">
      <c r="F5861" s="54"/>
    </row>
    <row r="5862" spans="6:6">
      <c r="F5862" s="54"/>
    </row>
    <row r="5863" spans="6:6">
      <c r="F5863" s="54"/>
    </row>
    <row r="5864" spans="6:6">
      <c r="F5864" s="54"/>
    </row>
    <row r="5865" spans="6:6">
      <c r="F5865" s="54"/>
    </row>
    <row r="5866" spans="6:6">
      <c r="F5866" s="54"/>
    </row>
    <row r="5867" spans="6:6">
      <c r="F5867" s="54"/>
    </row>
    <row r="5868" spans="6:6">
      <c r="F5868" s="54"/>
    </row>
    <row r="5869" spans="6:6">
      <c r="F5869" s="54"/>
    </row>
    <row r="5870" spans="6:6">
      <c r="F5870" s="54"/>
    </row>
    <row r="5871" spans="6:6">
      <c r="F5871" s="54"/>
    </row>
    <row r="5872" spans="6:6">
      <c r="F5872" s="54"/>
    </row>
    <row r="5873" spans="6:6">
      <c r="F5873" s="54"/>
    </row>
    <row r="5874" spans="6:6">
      <c r="F5874" s="54"/>
    </row>
    <row r="5875" spans="6:6">
      <c r="F5875" s="54"/>
    </row>
    <row r="5876" spans="6:6">
      <c r="F5876" s="54"/>
    </row>
    <row r="5877" spans="6:6">
      <c r="F5877" s="54"/>
    </row>
    <row r="5878" spans="6:6">
      <c r="F5878" s="54"/>
    </row>
    <row r="5879" spans="6:6">
      <c r="F5879" s="54"/>
    </row>
    <row r="5880" spans="6:6">
      <c r="F5880" s="54"/>
    </row>
    <row r="5881" spans="6:6">
      <c r="F5881" s="54"/>
    </row>
    <row r="5882" spans="6:6">
      <c r="F5882" s="54"/>
    </row>
    <row r="5883" spans="6:6">
      <c r="F5883" s="54"/>
    </row>
    <row r="5884" spans="6:6">
      <c r="F5884" s="54"/>
    </row>
    <row r="5885" spans="6:6">
      <c r="F5885" s="54"/>
    </row>
    <row r="5886" spans="6:6">
      <c r="F5886" s="54"/>
    </row>
    <row r="5887" spans="6:6">
      <c r="F5887" s="54"/>
    </row>
    <row r="5888" spans="6:6">
      <c r="F5888" s="54"/>
    </row>
    <row r="5889" spans="6:6">
      <c r="F5889" s="54"/>
    </row>
    <row r="5890" spans="6:6">
      <c r="F5890" s="54"/>
    </row>
    <row r="5891" spans="6:6">
      <c r="F5891" s="54"/>
    </row>
    <row r="5892" spans="6:6">
      <c r="F5892" s="54"/>
    </row>
    <row r="5893" spans="6:6">
      <c r="F5893" s="54"/>
    </row>
    <row r="5894" spans="6:6">
      <c r="F5894" s="54"/>
    </row>
    <row r="5895" spans="6:6">
      <c r="F5895" s="54"/>
    </row>
    <row r="5896" spans="6:6">
      <c r="F5896" s="54"/>
    </row>
    <row r="5897" spans="6:6">
      <c r="F5897" s="54"/>
    </row>
    <row r="5898" spans="6:6">
      <c r="F5898" s="54"/>
    </row>
    <row r="5899" spans="6:6">
      <c r="F5899" s="54"/>
    </row>
    <row r="5900" spans="6:6">
      <c r="F5900" s="54"/>
    </row>
    <row r="5901" spans="6:6">
      <c r="F5901" s="54"/>
    </row>
    <row r="5902" spans="6:6">
      <c r="F5902" s="54"/>
    </row>
    <row r="5903" spans="6:6">
      <c r="F5903" s="54"/>
    </row>
    <row r="5904" spans="6:6">
      <c r="F5904" s="54"/>
    </row>
    <row r="5905" spans="6:6">
      <c r="F5905" s="54"/>
    </row>
    <row r="5906" spans="6:6">
      <c r="F5906" s="54"/>
    </row>
    <row r="5907" spans="6:6">
      <c r="F5907" s="54"/>
    </row>
    <row r="5908" spans="6:6">
      <c r="F5908" s="54"/>
    </row>
    <row r="5909" spans="6:6">
      <c r="F5909" s="54"/>
    </row>
    <row r="5910" spans="6:6">
      <c r="F5910" s="54"/>
    </row>
    <row r="5911" spans="6:6">
      <c r="F5911" s="54"/>
    </row>
    <row r="5912" spans="6:6">
      <c r="F5912" s="54"/>
    </row>
    <row r="5913" spans="6:6">
      <c r="F5913" s="54"/>
    </row>
    <row r="5914" spans="6:6">
      <c r="F5914" s="54"/>
    </row>
    <row r="5915" spans="6:6">
      <c r="F5915" s="54"/>
    </row>
    <row r="5916" spans="6:6">
      <c r="F5916" s="54"/>
    </row>
    <row r="5917" spans="6:6">
      <c r="F5917" s="54"/>
    </row>
    <row r="5918" spans="6:6">
      <c r="F5918" s="54"/>
    </row>
    <row r="5919" spans="6:6">
      <c r="F5919" s="54"/>
    </row>
    <row r="5920" spans="6:6">
      <c r="F5920" s="54"/>
    </row>
    <row r="5921" spans="6:6">
      <c r="F5921" s="54"/>
    </row>
    <row r="5922" spans="6:6">
      <c r="F5922" s="54"/>
    </row>
    <row r="5923" spans="6:6">
      <c r="F5923" s="54"/>
    </row>
    <row r="5924" spans="6:6">
      <c r="F5924" s="54"/>
    </row>
    <row r="5925" spans="6:6">
      <c r="F5925" s="54"/>
    </row>
    <row r="5926" spans="6:6">
      <c r="F5926" s="54"/>
    </row>
    <row r="5927" spans="6:6">
      <c r="F5927" s="54"/>
    </row>
    <row r="5928" spans="6:6">
      <c r="F5928" s="54"/>
    </row>
    <row r="5929" spans="6:6">
      <c r="F5929" s="54"/>
    </row>
    <row r="5930" spans="6:6">
      <c r="F5930" s="54"/>
    </row>
    <row r="5931" spans="6:6">
      <c r="F5931" s="54"/>
    </row>
    <row r="5932" spans="6:6">
      <c r="F5932" s="54"/>
    </row>
    <row r="5933" spans="6:6">
      <c r="F5933" s="54"/>
    </row>
    <row r="5934" spans="6:6">
      <c r="F5934" s="54"/>
    </row>
    <row r="5935" spans="6:6">
      <c r="F5935" s="54"/>
    </row>
    <row r="5936" spans="6:6">
      <c r="F5936" s="54"/>
    </row>
    <row r="5937" spans="6:6">
      <c r="F5937" s="54"/>
    </row>
    <row r="5938" spans="6:6">
      <c r="F5938" s="54"/>
    </row>
    <row r="5939" spans="6:6">
      <c r="F5939" s="54"/>
    </row>
    <row r="5940" spans="6:6">
      <c r="F5940" s="54"/>
    </row>
    <row r="5941" spans="6:6">
      <c r="F5941" s="54"/>
    </row>
    <row r="5942" spans="6:6">
      <c r="F5942" s="54"/>
    </row>
    <row r="5943" spans="6:6">
      <c r="F5943" s="54"/>
    </row>
    <row r="5944" spans="6:6">
      <c r="F5944" s="54"/>
    </row>
    <row r="5945" spans="6:6">
      <c r="F5945" s="54"/>
    </row>
    <row r="5946" spans="6:6">
      <c r="F5946" s="54"/>
    </row>
    <row r="5947" spans="6:6">
      <c r="F5947" s="54"/>
    </row>
    <row r="5948" spans="6:6">
      <c r="F5948" s="54"/>
    </row>
    <row r="5949" spans="6:6">
      <c r="F5949" s="54"/>
    </row>
    <row r="5950" spans="6:6">
      <c r="F5950" s="54"/>
    </row>
    <row r="5951" spans="6:6">
      <c r="F5951" s="54"/>
    </row>
    <row r="5952" spans="6:6">
      <c r="F5952" s="54"/>
    </row>
    <row r="5953" spans="6:6">
      <c r="F5953" s="54"/>
    </row>
    <row r="5954" spans="6:6">
      <c r="F5954" s="54"/>
    </row>
    <row r="5955" spans="6:6">
      <c r="F5955" s="54"/>
    </row>
    <row r="5956" spans="6:6">
      <c r="F5956" s="54"/>
    </row>
    <row r="5957" spans="6:6">
      <c r="F5957" s="54"/>
    </row>
    <row r="5958" spans="6:6">
      <c r="F5958" s="54"/>
    </row>
    <row r="5959" spans="6:6">
      <c r="F5959" s="54"/>
    </row>
    <row r="5960" spans="6:6">
      <c r="F5960" s="54"/>
    </row>
    <row r="5961" spans="6:6">
      <c r="F5961" s="54"/>
    </row>
    <row r="5962" spans="6:6">
      <c r="F5962" s="54"/>
    </row>
    <row r="5963" spans="6:6">
      <c r="F5963" s="54"/>
    </row>
    <row r="5964" spans="6:6">
      <c r="F5964" s="54"/>
    </row>
    <row r="5965" spans="6:6">
      <c r="F5965" s="54"/>
    </row>
    <row r="5966" spans="6:6">
      <c r="F5966" s="54"/>
    </row>
    <row r="5967" spans="6:6">
      <c r="F5967" s="54"/>
    </row>
    <row r="5968" spans="6:6">
      <c r="F5968" s="54"/>
    </row>
    <row r="5969" spans="6:6">
      <c r="F5969" s="54"/>
    </row>
    <row r="5970" spans="6:6">
      <c r="F5970" s="54"/>
    </row>
    <row r="5971" spans="6:6">
      <c r="F5971" s="54"/>
    </row>
    <row r="5972" spans="6:6">
      <c r="F5972" s="54"/>
    </row>
    <row r="5973" spans="6:6">
      <c r="F5973" s="54"/>
    </row>
    <row r="5974" spans="6:6">
      <c r="F5974" s="54"/>
    </row>
    <row r="5975" spans="6:6">
      <c r="F5975" s="54"/>
    </row>
    <row r="5976" spans="6:6">
      <c r="F5976" s="54"/>
    </row>
    <row r="5977" spans="6:6">
      <c r="F5977" s="54"/>
    </row>
    <row r="5978" spans="6:6">
      <c r="F5978" s="54"/>
    </row>
    <row r="5979" spans="6:6">
      <c r="F5979" s="54"/>
    </row>
    <row r="5980" spans="6:6">
      <c r="F5980" s="54"/>
    </row>
    <row r="5981" spans="6:6">
      <c r="F5981" s="54"/>
    </row>
    <row r="5982" spans="6:6">
      <c r="F5982" s="54"/>
    </row>
    <row r="5983" spans="6:6">
      <c r="F5983" s="54"/>
    </row>
    <row r="5984" spans="6:6">
      <c r="F5984" s="54"/>
    </row>
    <row r="5985" spans="6:6">
      <c r="F5985" s="54"/>
    </row>
    <row r="5986" spans="6:6">
      <c r="F5986" s="54"/>
    </row>
    <row r="5987" spans="6:6">
      <c r="F5987" s="54"/>
    </row>
    <row r="5988" spans="6:6">
      <c r="F5988" s="54"/>
    </row>
    <row r="5989" spans="6:6">
      <c r="F5989" s="54"/>
    </row>
    <row r="5990" spans="6:6">
      <c r="F5990" s="54"/>
    </row>
    <row r="5991" spans="6:6">
      <c r="F5991" s="54"/>
    </row>
    <row r="5992" spans="6:6">
      <c r="F5992" s="54"/>
    </row>
    <row r="5993" spans="6:6">
      <c r="F5993" s="54"/>
    </row>
    <row r="5994" spans="6:6">
      <c r="F5994" s="54"/>
    </row>
    <row r="5995" spans="6:6">
      <c r="F5995" s="54"/>
    </row>
    <row r="5996" spans="6:6">
      <c r="F5996" s="54"/>
    </row>
    <row r="5997" spans="6:6">
      <c r="F5997" s="54"/>
    </row>
    <row r="5998" spans="6:6">
      <c r="F5998" s="54"/>
    </row>
    <row r="5999" spans="6:6">
      <c r="F5999" s="54"/>
    </row>
    <row r="6000" spans="6:6">
      <c r="F6000" s="54"/>
    </row>
    <row r="6001" spans="6:6">
      <c r="F6001" s="54"/>
    </row>
    <row r="6002" spans="6:6">
      <c r="F6002" s="54"/>
    </row>
    <row r="6003" spans="6:6">
      <c r="F6003" s="54"/>
    </row>
    <row r="6004" spans="6:6">
      <c r="F6004" s="54"/>
    </row>
    <row r="6005" spans="6:6">
      <c r="F6005" s="54"/>
    </row>
    <row r="6006" spans="6:6">
      <c r="F6006" s="54"/>
    </row>
    <row r="6007" spans="6:6">
      <c r="F6007" s="54"/>
    </row>
    <row r="6008" spans="6:6">
      <c r="F6008" s="54"/>
    </row>
    <row r="6009" spans="6:6">
      <c r="F6009" s="54"/>
    </row>
    <row r="6010" spans="6:6">
      <c r="F6010" s="54"/>
    </row>
    <row r="6011" spans="6:6">
      <c r="F6011" s="54"/>
    </row>
    <row r="6012" spans="6:6">
      <c r="F6012" s="54"/>
    </row>
    <row r="6013" spans="6:6">
      <c r="F6013" s="54"/>
    </row>
    <row r="6014" spans="6:6">
      <c r="F6014" s="54"/>
    </row>
    <row r="6015" spans="6:6">
      <c r="F6015" s="54"/>
    </row>
    <row r="6016" spans="6:6">
      <c r="F6016" s="54"/>
    </row>
    <row r="6017" spans="6:6">
      <c r="F6017" s="54"/>
    </row>
    <row r="6018" spans="6:6">
      <c r="F6018" s="54"/>
    </row>
    <row r="6019" spans="6:6">
      <c r="F6019" s="54"/>
    </row>
    <row r="6020" spans="6:6">
      <c r="F6020" s="54"/>
    </row>
    <row r="6021" spans="6:6">
      <c r="F6021" s="54"/>
    </row>
    <row r="6022" spans="6:6">
      <c r="F6022" s="54"/>
    </row>
    <row r="6023" spans="6:6">
      <c r="F6023" s="54"/>
    </row>
    <row r="6024" spans="6:6">
      <c r="F6024" s="54"/>
    </row>
    <row r="6025" spans="6:6">
      <c r="F6025" s="54"/>
    </row>
    <row r="6026" spans="6:6">
      <c r="F6026" s="54"/>
    </row>
    <row r="6027" spans="6:6">
      <c r="F6027" s="54"/>
    </row>
    <row r="6028" spans="6:6">
      <c r="F6028" s="54"/>
    </row>
    <row r="6029" spans="6:6">
      <c r="F6029" s="54"/>
    </row>
    <row r="6030" spans="6:6">
      <c r="F6030" s="54"/>
    </row>
    <row r="6031" spans="6:6">
      <c r="F6031" s="54"/>
    </row>
    <row r="6032" spans="6:6">
      <c r="F6032" s="54"/>
    </row>
    <row r="6033" spans="6:6">
      <c r="F6033" s="54"/>
    </row>
    <row r="6034" spans="6:6">
      <c r="F6034" s="54"/>
    </row>
    <row r="6035" spans="6:6">
      <c r="F6035" s="54"/>
    </row>
    <row r="6036" spans="6:6">
      <c r="F6036" s="54"/>
    </row>
    <row r="6037" spans="6:6">
      <c r="F6037" s="54"/>
    </row>
    <row r="6038" spans="6:6">
      <c r="F6038" s="54"/>
    </row>
    <row r="6039" spans="6:6">
      <c r="F6039" s="54"/>
    </row>
    <row r="6040" spans="6:6">
      <c r="F6040" s="54"/>
    </row>
    <row r="6041" spans="6:6">
      <c r="F6041" s="54"/>
    </row>
    <row r="6042" spans="6:6">
      <c r="F6042" s="54"/>
    </row>
    <row r="6043" spans="6:6">
      <c r="F6043" s="54"/>
    </row>
    <row r="6044" spans="6:6">
      <c r="F6044" s="54"/>
    </row>
    <row r="6045" spans="6:6">
      <c r="F6045" s="54"/>
    </row>
    <row r="6046" spans="6:6">
      <c r="F6046" s="54"/>
    </row>
    <row r="6047" spans="6:6">
      <c r="F6047" s="54"/>
    </row>
    <row r="6048" spans="6:6">
      <c r="F6048" s="54"/>
    </row>
    <row r="6049" spans="6:6">
      <c r="F6049" s="54"/>
    </row>
    <row r="6050" spans="6:6">
      <c r="F6050" s="54"/>
    </row>
    <row r="6051" spans="6:6">
      <c r="F6051" s="54"/>
    </row>
    <row r="6052" spans="6:6">
      <c r="F6052" s="54"/>
    </row>
    <row r="6053" spans="6:6">
      <c r="F6053" s="54"/>
    </row>
    <row r="6054" spans="6:6">
      <c r="F6054" s="54"/>
    </row>
    <row r="6055" spans="6:6">
      <c r="F6055" s="54"/>
    </row>
    <row r="6056" spans="6:6">
      <c r="F6056" s="54"/>
    </row>
    <row r="6057" spans="6:6">
      <c r="F6057" s="54"/>
    </row>
    <row r="6058" spans="6:6">
      <c r="F6058" s="54"/>
    </row>
    <row r="6059" spans="6:6">
      <c r="F6059" s="54"/>
    </row>
    <row r="6060" spans="6:6">
      <c r="F6060" s="54"/>
    </row>
    <row r="6061" spans="6:6">
      <c r="F6061" s="54"/>
    </row>
    <row r="6062" spans="6:6">
      <c r="F6062" s="54"/>
    </row>
    <row r="6063" spans="6:6">
      <c r="F6063" s="54"/>
    </row>
    <row r="6064" spans="6:6">
      <c r="F6064" s="54"/>
    </row>
    <row r="6065" spans="6:6">
      <c r="F6065" s="54"/>
    </row>
    <row r="6066" spans="6:6">
      <c r="F6066" s="54"/>
    </row>
    <row r="6067" spans="6:6">
      <c r="F6067" s="54"/>
    </row>
    <row r="6068" spans="6:6">
      <c r="F6068" s="54"/>
    </row>
    <row r="6069" spans="6:6">
      <c r="F6069" s="54"/>
    </row>
    <row r="6070" spans="6:6">
      <c r="F6070" s="54"/>
    </row>
    <row r="6071" spans="6:6">
      <c r="F6071" s="54"/>
    </row>
    <row r="6072" spans="6:6">
      <c r="F6072" s="54"/>
    </row>
    <row r="6073" spans="6:6">
      <c r="F6073" s="54"/>
    </row>
    <row r="6074" spans="6:6">
      <c r="F6074" s="54"/>
    </row>
    <row r="6075" spans="6:6">
      <c r="F6075" s="54"/>
    </row>
    <row r="6076" spans="6:6">
      <c r="F6076" s="54"/>
    </row>
    <row r="6077" spans="6:6">
      <c r="F6077" s="54"/>
    </row>
    <row r="6078" spans="6:6">
      <c r="F6078" s="54"/>
    </row>
    <row r="6079" spans="6:6">
      <c r="F6079" s="54"/>
    </row>
    <row r="6080" spans="6:6">
      <c r="F6080" s="54"/>
    </row>
    <row r="6081" spans="6:6">
      <c r="F6081" s="54"/>
    </row>
    <row r="6082" spans="6:6">
      <c r="F6082" s="54"/>
    </row>
    <row r="6083" spans="6:6">
      <c r="F6083" s="54"/>
    </row>
    <row r="6084" spans="6:6">
      <c r="F6084" s="54"/>
    </row>
    <row r="6085" spans="6:6">
      <c r="F6085" s="54"/>
    </row>
    <row r="6086" spans="6:6">
      <c r="F6086" s="54"/>
    </row>
    <row r="6087" spans="6:6">
      <c r="F6087" s="54"/>
    </row>
    <row r="6088" spans="6:6">
      <c r="F6088" s="54"/>
    </row>
    <row r="6089" spans="6:6">
      <c r="F6089" s="54"/>
    </row>
    <row r="6090" spans="6:6">
      <c r="F6090" s="54"/>
    </row>
    <row r="6091" spans="6:6">
      <c r="F6091" s="54"/>
    </row>
    <row r="6092" spans="6:6">
      <c r="F6092" s="54"/>
    </row>
    <row r="6093" spans="6:6">
      <c r="F6093" s="54"/>
    </row>
    <row r="6094" spans="6:6">
      <c r="F6094" s="54"/>
    </row>
    <row r="6095" spans="6:6">
      <c r="F6095" s="54"/>
    </row>
    <row r="6096" spans="6:6">
      <c r="F6096" s="54"/>
    </row>
    <row r="6097" spans="6:6">
      <c r="F6097" s="54"/>
    </row>
    <row r="6098" spans="6:6">
      <c r="F6098" s="54"/>
    </row>
    <row r="6099" spans="6:6">
      <c r="F6099" s="54"/>
    </row>
    <row r="6100" spans="6:6">
      <c r="F6100" s="54"/>
    </row>
    <row r="6101" spans="6:6">
      <c r="F6101" s="54"/>
    </row>
    <row r="6102" spans="6:6">
      <c r="F6102" s="54"/>
    </row>
    <row r="6103" spans="6:6">
      <c r="F6103" s="54"/>
    </row>
    <row r="6104" spans="6:6">
      <c r="F6104" s="54"/>
    </row>
    <row r="6105" spans="6:6">
      <c r="F6105" s="54"/>
    </row>
    <row r="6106" spans="6:6">
      <c r="F6106" s="54"/>
    </row>
    <row r="6107" spans="6:6">
      <c r="F6107" s="54"/>
    </row>
    <row r="6108" spans="6:6">
      <c r="F6108" s="54"/>
    </row>
    <row r="6109" spans="6:6">
      <c r="F6109" s="54"/>
    </row>
    <row r="6110" spans="6:6">
      <c r="F6110" s="54"/>
    </row>
    <row r="6111" spans="6:6">
      <c r="F6111" s="54"/>
    </row>
    <row r="6112" spans="6:6">
      <c r="F6112" s="54"/>
    </row>
    <row r="6113" spans="6:6">
      <c r="F6113" s="54"/>
    </row>
    <row r="6114" spans="6:6">
      <c r="F6114" s="54"/>
    </row>
    <row r="6115" spans="6:6">
      <c r="F6115" s="54"/>
    </row>
    <row r="6116" spans="6:6">
      <c r="F6116" s="54"/>
    </row>
    <row r="6117" spans="6:6">
      <c r="F6117" s="54"/>
    </row>
    <row r="6118" spans="6:6">
      <c r="F6118" s="54"/>
    </row>
    <row r="6119" spans="6:6">
      <c r="F6119" s="54"/>
    </row>
    <row r="6120" spans="6:6">
      <c r="F6120" s="54"/>
    </row>
    <row r="6121" spans="6:6">
      <c r="F6121" s="54"/>
    </row>
    <row r="6122" spans="6:6">
      <c r="F6122" s="54"/>
    </row>
    <row r="6123" spans="6:6">
      <c r="F6123" s="54"/>
    </row>
    <row r="6124" spans="6:6">
      <c r="F6124" s="54"/>
    </row>
    <row r="6125" spans="6:6">
      <c r="F6125" s="54"/>
    </row>
    <row r="6126" spans="6:6">
      <c r="F6126" s="54"/>
    </row>
    <row r="6127" spans="6:6">
      <c r="F6127" s="54"/>
    </row>
    <row r="6128" spans="6:6">
      <c r="F6128" s="54"/>
    </row>
    <row r="6129" spans="6:6">
      <c r="F6129" s="54"/>
    </row>
    <row r="6130" spans="6:6">
      <c r="F6130" s="54"/>
    </row>
    <row r="6131" spans="6:6">
      <c r="F6131" s="54"/>
    </row>
    <row r="6132" spans="6:6">
      <c r="F6132" s="54"/>
    </row>
    <row r="6133" spans="6:6">
      <c r="F6133" s="54"/>
    </row>
    <row r="6134" spans="6:6">
      <c r="F6134" s="54"/>
    </row>
    <row r="6135" spans="6:6">
      <c r="F6135" s="54"/>
    </row>
    <row r="6136" spans="6:6">
      <c r="F6136" s="54"/>
    </row>
    <row r="6137" spans="6:6">
      <c r="F6137" s="54"/>
    </row>
    <row r="6138" spans="6:6">
      <c r="F6138" s="54"/>
    </row>
    <row r="6139" spans="6:6">
      <c r="F6139" s="54"/>
    </row>
    <row r="6140" spans="6:6">
      <c r="F6140" s="54"/>
    </row>
    <row r="6141" spans="6:6">
      <c r="F6141" s="54"/>
    </row>
    <row r="6142" spans="6:6">
      <c r="F6142" s="54"/>
    </row>
    <row r="6143" spans="6:6">
      <c r="F6143" s="54"/>
    </row>
    <row r="6144" spans="6:6">
      <c r="F6144" s="54"/>
    </row>
    <row r="6145" spans="6:6">
      <c r="F6145" s="54"/>
    </row>
    <row r="6146" spans="6:6">
      <c r="F6146" s="54"/>
    </row>
    <row r="6147" spans="6:6">
      <c r="F6147" s="54"/>
    </row>
    <row r="6148" spans="6:6">
      <c r="F6148" s="54"/>
    </row>
    <row r="6149" spans="6:6">
      <c r="F6149" s="54"/>
    </row>
    <row r="6150" spans="6:6">
      <c r="F6150" s="54"/>
    </row>
    <row r="6151" spans="6:6">
      <c r="F6151" s="54"/>
    </row>
    <row r="6152" spans="6:6">
      <c r="F6152" s="54"/>
    </row>
    <row r="6153" spans="6:6">
      <c r="F6153" s="54"/>
    </row>
    <row r="6154" spans="6:6">
      <c r="F6154" s="54"/>
    </row>
    <row r="6155" spans="6:6">
      <c r="F6155" s="54"/>
    </row>
    <row r="6156" spans="6:6">
      <c r="F6156" s="54"/>
    </row>
    <row r="6157" spans="6:6">
      <c r="F6157" s="54"/>
    </row>
    <row r="6158" spans="6:6">
      <c r="F6158" s="54"/>
    </row>
    <row r="6159" spans="6:6">
      <c r="F6159" s="54"/>
    </row>
    <row r="6160" spans="6:6">
      <c r="F6160" s="54"/>
    </row>
    <row r="6161" spans="6:6">
      <c r="F6161" s="54"/>
    </row>
    <row r="6162" spans="6:6">
      <c r="F6162" s="54"/>
    </row>
    <row r="6163" spans="6:6">
      <c r="F6163" s="54"/>
    </row>
    <row r="6164" spans="6:6">
      <c r="F6164" s="54"/>
    </row>
    <row r="6165" spans="6:6">
      <c r="F6165" s="54"/>
    </row>
    <row r="6166" spans="6:6">
      <c r="F6166" s="54"/>
    </row>
    <row r="6167" spans="6:6">
      <c r="F6167" s="54"/>
    </row>
    <row r="6168" spans="6:6">
      <c r="F6168" s="54"/>
    </row>
    <row r="6169" spans="6:6">
      <c r="F6169" s="54"/>
    </row>
    <row r="6170" spans="6:6">
      <c r="F6170" s="54"/>
    </row>
    <row r="6171" spans="6:6">
      <c r="F6171" s="54"/>
    </row>
    <row r="6172" spans="6:6">
      <c r="F6172" s="54"/>
    </row>
    <row r="6173" spans="6:6">
      <c r="F6173" s="54"/>
    </row>
    <row r="6174" spans="6:6">
      <c r="F6174" s="54"/>
    </row>
    <row r="6175" spans="6:6">
      <c r="F6175" s="54"/>
    </row>
    <row r="6176" spans="6:6">
      <c r="F6176" s="54"/>
    </row>
    <row r="6177" spans="6:6">
      <c r="F6177" s="54"/>
    </row>
    <row r="6178" spans="6:6">
      <c r="F6178" s="54"/>
    </row>
    <row r="6179" spans="6:6">
      <c r="F6179" s="54"/>
    </row>
    <row r="6180" spans="6:6">
      <c r="F6180" s="54"/>
    </row>
    <row r="6181" spans="6:6">
      <c r="F6181" s="54"/>
    </row>
    <row r="6182" spans="6:6">
      <c r="F6182" s="54"/>
    </row>
    <row r="6183" spans="6:6">
      <c r="F6183" s="54"/>
    </row>
    <row r="6184" spans="6:6">
      <c r="F6184" s="54"/>
    </row>
    <row r="6185" spans="6:6">
      <c r="F6185" s="54"/>
    </row>
    <row r="6186" spans="6:6">
      <c r="F6186" s="54"/>
    </row>
    <row r="6187" spans="6:6">
      <c r="F6187" s="54"/>
    </row>
    <row r="6188" spans="6:6">
      <c r="F6188" s="54"/>
    </row>
    <row r="6189" spans="6:6">
      <c r="F6189" s="54"/>
    </row>
    <row r="6190" spans="6:6">
      <c r="F6190" s="54"/>
    </row>
    <row r="6191" spans="6:6">
      <c r="F6191" s="54"/>
    </row>
    <row r="6192" spans="6:6">
      <c r="F6192" s="54"/>
    </row>
    <row r="6193" spans="6:6">
      <c r="F6193" s="54"/>
    </row>
    <row r="6194" spans="6:6">
      <c r="F6194" s="54"/>
    </row>
    <row r="6195" spans="6:6">
      <c r="F6195" s="54"/>
    </row>
    <row r="6196" spans="6:6">
      <c r="F6196" s="54"/>
    </row>
    <row r="6197" spans="6:6">
      <c r="F6197" s="54"/>
    </row>
    <row r="6198" spans="6:6">
      <c r="F6198" s="54"/>
    </row>
    <row r="6199" spans="6:6">
      <c r="F6199" s="54"/>
    </row>
    <row r="6200" spans="6:6">
      <c r="F6200" s="54"/>
    </row>
    <row r="6201" spans="6:6">
      <c r="F6201" s="54"/>
    </row>
    <row r="6202" spans="6:6">
      <c r="F6202" s="54"/>
    </row>
    <row r="6203" spans="6:6">
      <c r="F6203" s="54"/>
    </row>
    <row r="6204" spans="6:6">
      <c r="F6204" s="54"/>
    </row>
    <row r="6205" spans="6:6">
      <c r="F6205" s="54"/>
    </row>
    <row r="6206" spans="6:6">
      <c r="F6206" s="54"/>
    </row>
    <row r="6207" spans="6:6">
      <c r="F6207" s="54"/>
    </row>
    <row r="6208" spans="6:6">
      <c r="F6208" s="54"/>
    </row>
    <row r="6209" spans="6:6">
      <c r="F6209" s="54"/>
    </row>
    <row r="6210" spans="6:6">
      <c r="F6210" s="54"/>
    </row>
    <row r="6211" spans="6:6">
      <c r="F6211" s="54"/>
    </row>
    <row r="6212" spans="6:6">
      <c r="F6212" s="54"/>
    </row>
    <row r="6213" spans="6:6">
      <c r="F6213" s="54"/>
    </row>
    <row r="6214" spans="6:6">
      <c r="F6214" s="54"/>
    </row>
    <row r="6215" spans="6:6">
      <c r="F6215" s="54"/>
    </row>
    <row r="6216" spans="6:6">
      <c r="F6216" s="54"/>
    </row>
    <row r="6217" spans="6:6">
      <c r="F6217" s="54"/>
    </row>
    <row r="6218" spans="6:6">
      <c r="F6218" s="54"/>
    </row>
    <row r="6219" spans="6:6">
      <c r="F6219" s="54"/>
    </row>
    <row r="6220" spans="6:6">
      <c r="F6220" s="54"/>
    </row>
    <row r="6221" spans="6:6">
      <c r="F6221" s="54"/>
    </row>
    <row r="6222" spans="6:6">
      <c r="F6222" s="54"/>
    </row>
    <row r="6223" spans="6:6">
      <c r="F6223" s="54"/>
    </row>
    <row r="6224" spans="6:6">
      <c r="F6224" s="54"/>
    </row>
    <row r="6225" spans="6:6">
      <c r="F6225" s="54"/>
    </row>
    <row r="6226" spans="6:6">
      <c r="F6226" s="54"/>
    </row>
    <row r="6227" spans="6:6">
      <c r="F6227" s="54"/>
    </row>
    <row r="6228" spans="6:6">
      <c r="F6228" s="54"/>
    </row>
    <row r="6229" spans="6:6">
      <c r="F6229" s="54"/>
    </row>
    <row r="6230" spans="6:6">
      <c r="F6230" s="54"/>
    </row>
    <row r="6231" spans="6:6">
      <c r="F6231" s="54"/>
    </row>
    <row r="6232" spans="6:6">
      <c r="F6232" s="54"/>
    </row>
    <row r="6233" spans="6:6">
      <c r="F6233" s="54"/>
    </row>
    <row r="6234" spans="6:6">
      <c r="F6234" s="54"/>
    </row>
    <row r="6235" spans="6:6">
      <c r="F6235" s="54"/>
    </row>
    <row r="6236" spans="6:6">
      <c r="F6236" s="54"/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A2115"/>
  <sheetViews>
    <sheetView showGridLines="0" showRowColHeaders="0" topLeftCell="M1" workbookViewId="0">
      <selection activeCell="X4" sqref="X4"/>
    </sheetView>
  </sheetViews>
  <sheetFormatPr defaultRowHeight="13.5"/>
  <cols>
    <col min="1" max="1" width="10.1640625" customWidth="1"/>
    <col min="2" max="2" width="13.33203125" customWidth="1"/>
    <col min="3" max="4" width="11" customWidth="1"/>
    <col min="5" max="5" width="15.5" customWidth="1"/>
    <col min="6" max="6" width="9.5" customWidth="1"/>
    <col min="8" max="8" width="22.33203125" customWidth="1"/>
    <col min="9" max="9" width="24.33203125" customWidth="1"/>
    <col min="10" max="10" width="17.6640625" customWidth="1"/>
    <col min="11" max="11" width="28.83203125" customWidth="1"/>
    <col min="12" max="12" width="18.5" customWidth="1"/>
    <col min="13" max="13" width="11.5" customWidth="1"/>
    <col min="14" max="14" width="14.83203125" customWidth="1"/>
    <col min="15" max="15" width="20.5" customWidth="1"/>
    <col min="17" max="17" width="15.33203125" customWidth="1"/>
    <col min="18" max="18" width="17.83203125" customWidth="1"/>
    <col min="19" max="19" width="22.83203125" customWidth="1"/>
    <col min="20" max="20" width="16.33203125" customWidth="1"/>
    <col min="21" max="21" width="11.6640625" customWidth="1"/>
    <col min="22" max="22" width="26.83203125" customWidth="1"/>
    <col min="23" max="23" width="23.33203125" customWidth="1"/>
    <col min="27" max="27" width="10.5" bestFit="1" customWidth="1"/>
  </cols>
  <sheetData>
    <row r="1" spans="1:27" ht="32.25" customHeight="1">
      <c r="A1" s="203" t="str">
        <f>"Services Orders Data " &amp; Home!E13</f>
        <v>Services Orders Data Q1-2014 QTD</v>
      </c>
      <c r="B1" s="203"/>
      <c r="C1" s="203"/>
      <c r="D1" s="203"/>
      <c r="E1" s="203"/>
      <c r="F1" s="203"/>
      <c r="G1" s="203"/>
      <c r="H1" s="203"/>
      <c r="I1" s="203"/>
      <c r="AA1" s="54">
        <v>41642.254094212964</v>
      </c>
    </row>
    <row r="2" spans="1:27">
      <c r="E2" s="54"/>
      <c r="X2" t="s">
        <v>10746</v>
      </c>
      <c r="Y2" t="s">
        <v>10747</v>
      </c>
    </row>
    <row r="3" spans="1:27">
      <c r="A3" s="1" t="s">
        <v>0</v>
      </c>
      <c r="B3" s="1" t="s">
        <v>87</v>
      </c>
      <c r="C3" s="1" t="s">
        <v>88</v>
      </c>
      <c r="D3" s="1" t="s">
        <v>95</v>
      </c>
      <c r="E3" s="55" t="s">
        <v>96</v>
      </c>
      <c r="F3" s="1" t="s">
        <v>97</v>
      </c>
      <c r="G3" s="1" t="s">
        <v>98</v>
      </c>
      <c r="H3" s="1" t="s">
        <v>93</v>
      </c>
      <c r="I3" s="2" t="s">
        <v>99</v>
      </c>
      <c r="J3" s="1" t="s">
        <v>79</v>
      </c>
      <c r="K3" s="2" t="s">
        <v>69</v>
      </c>
      <c r="L3" s="1" t="s">
        <v>80</v>
      </c>
      <c r="M3" s="1" t="s">
        <v>81</v>
      </c>
      <c r="N3" s="1" t="s">
        <v>1</v>
      </c>
      <c r="O3" s="1" t="s">
        <v>46</v>
      </c>
      <c r="P3" s="1" t="s">
        <v>2</v>
      </c>
      <c r="Q3" s="1" t="s">
        <v>82</v>
      </c>
      <c r="R3" t="s">
        <v>102</v>
      </c>
      <c r="S3" t="s">
        <v>103</v>
      </c>
      <c r="T3" t="s">
        <v>106</v>
      </c>
      <c r="U3" t="s">
        <v>107</v>
      </c>
      <c r="V3" t="s">
        <v>108</v>
      </c>
      <c r="W3" t="s">
        <v>109</v>
      </c>
      <c r="X3" t="s">
        <v>10728</v>
      </c>
      <c r="Y3" t="s">
        <v>10732</v>
      </c>
    </row>
    <row r="4" spans="1:27" ht="14.25">
      <c r="A4" s="1" t="s">
        <v>9</v>
      </c>
      <c r="B4" s="1" t="s">
        <v>14</v>
      </c>
      <c r="C4" s="1" t="s">
        <v>14</v>
      </c>
      <c r="D4" s="1" t="s">
        <v>1336</v>
      </c>
      <c r="E4" s="54">
        <v>41639</v>
      </c>
      <c r="F4" s="1" t="s">
        <v>4921</v>
      </c>
      <c r="G4" s="1" t="s">
        <v>83</v>
      </c>
      <c r="H4" s="2"/>
      <c r="I4" s="2" t="s">
        <v>9091</v>
      </c>
      <c r="J4" s="2" t="s">
        <v>1342</v>
      </c>
      <c r="K4" s="2" t="s">
        <v>9092</v>
      </c>
      <c r="L4" s="1" t="s">
        <v>84</v>
      </c>
      <c r="M4" s="1" t="s">
        <v>122</v>
      </c>
      <c r="N4" s="3" t="s">
        <v>85</v>
      </c>
      <c r="O4" s="163" t="s">
        <v>85</v>
      </c>
      <c r="P4">
        <v>55462.5</v>
      </c>
      <c r="Q4" t="s">
        <v>22</v>
      </c>
      <c r="R4" t="s">
        <v>9093</v>
      </c>
      <c r="S4" t="s">
        <v>104</v>
      </c>
      <c r="X4" t="e">
        <v>#N/A</v>
      </c>
      <c r="Y4" t="s">
        <v>85</v>
      </c>
    </row>
    <row r="5" spans="1:27" ht="14.25">
      <c r="A5" s="1" t="s">
        <v>3</v>
      </c>
      <c r="B5" s="1" t="s">
        <v>13</v>
      </c>
      <c r="C5" s="1" t="s">
        <v>217</v>
      </c>
      <c r="D5" s="1" t="s">
        <v>1336</v>
      </c>
      <c r="E5" s="54">
        <v>41625</v>
      </c>
      <c r="F5" s="1" t="s">
        <v>4921</v>
      </c>
      <c r="G5" s="1" t="s">
        <v>83</v>
      </c>
      <c r="H5" s="2"/>
      <c r="I5" s="2" t="s">
        <v>9094</v>
      </c>
      <c r="J5" s="2" t="s">
        <v>86</v>
      </c>
      <c r="K5" s="2" t="s">
        <v>9095</v>
      </c>
      <c r="L5" s="1" t="s">
        <v>84</v>
      </c>
      <c r="M5" s="1" t="s">
        <v>122</v>
      </c>
      <c r="N5" s="3" t="s">
        <v>85</v>
      </c>
      <c r="O5" s="163" t="s">
        <v>85</v>
      </c>
      <c r="P5">
        <v>3662.70556640625</v>
      </c>
      <c r="Q5" t="s">
        <v>22</v>
      </c>
      <c r="R5" t="s">
        <v>9096</v>
      </c>
      <c r="S5" t="s">
        <v>104</v>
      </c>
      <c r="X5" t="e">
        <v>#N/A</v>
      </c>
      <c r="Y5" t="s">
        <v>85</v>
      </c>
    </row>
    <row r="6" spans="1:27">
      <c r="A6" s="4" t="s">
        <v>3</v>
      </c>
      <c r="B6" s="4" t="s">
        <v>112</v>
      </c>
      <c r="C6" s="4" t="s">
        <v>883</v>
      </c>
      <c r="D6" s="4" t="s">
        <v>1336</v>
      </c>
      <c r="E6" s="56">
        <v>41625</v>
      </c>
      <c r="F6" s="4" t="s">
        <v>4921</v>
      </c>
      <c r="G6" s="4" t="s">
        <v>83</v>
      </c>
      <c r="H6" s="5"/>
      <c r="I6" s="5" t="s">
        <v>9097</v>
      </c>
      <c r="J6" s="5" t="s">
        <v>86</v>
      </c>
      <c r="K6" s="5" t="s">
        <v>9098</v>
      </c>
      <c r="L6" s="4" t="s">
        <v>84</v>
      </c>
      <c r="M6" s="4" t="s">
        <v>122</v>
      </c>
      <c r="N6" s="6" t="s">
        <v>85</v>
      </c>
      <c r="O6" s="6" t="s">
        <v>85</v>
      </c>
      <c r="P6">
        <v>33997.796875</v>
      </c>
      <c r="Q6" t="s">
        <v>22</v>
      </c>
      <c r="R6" t="s">
        <v>9099</v>
      </c>
      <c r="S6" t="s">
        <v>104</v>
      </c>
      <c r="X6" t="e">
        <v>#N/A</v>
      </c>
      <c r="Y6" t="s">
        <v>85</v>
      </c>
    </row>
    <row r="7" spans="1:27">
      <c r="A7" s="4" t="s">
        <v>3</v>
      </c>
      <c r="B7" s="4" t="s">
        <v>13</v>
      </c>
      <c r="C7" s="4" t="s">
        <v>217</v>
      </c>
      <c r="D7" s="4" t="s">
        <v>1336</v>
      </c>
      <c r="E7" s="56">
        <v>41627</v>
      </c>
      <c r="F7" s="4" t="s">
        <v>4921</v>
      </c>
      <c r="G7" s="4" t="s">
        <v>1350</v>
      </c>
      <c r="H7" s="5"/>
      <c r="I7" s="5" t="s">
        <v>9100</v>
      </c>
      <c r="J7" s="5" t="s">
        <v>86</v>
      </c>
      <c r="K7" s="5" t="s">
        <v>9101</v>
      </c>
      <c r="L7" s="4" t="s">
        <v>84</v>
      </c>
      <c r="M7" s="4" t="s">
        <v>122</v>
      </c>
      <c r="N7" s="6" t="s">
        <v>85</v>
      </c>
      <c r="O7" s="6" t="s">
        <v>85</v>
      </c>
      <c r="P7">
        <v>20379.66796875</v>
      </c>
      <c r="Q7" t="s">
        <v>23</v>
      </c>
      <c r="R7" t="s">
        <v>9102</v>
      </c>
      <c r="S7" t="s">
        <v>104</v>
      </c>
      <c r="X7" t="e">
        <v>#N/A</v>
      </c>
      <c r="Y7" t="s">
        <v>85</v>
      </c>
    </row>
    <row r="8" spans="1:27">
      <c r="A8" s="4" t="s">
        <v>3</v>
      </c>
      <c r="B8" s="4" t="s">
        <v>13</v>
      </c>
      <c r="C8" s="4" t="s">
        <v>217</v>
      </c>
      <c r="D8" s="4" t="s">
        <v>1336</v>
      </c>
      <c r="E8" s="56">
        <v>41627</v>
      </c>
      <c r="F8" s="4" t="s">
        <v>4921</v>
      </c>
      <c r="G8" s="4" t="s">
        <v>1350</v>
      </c>
      <c r="H8" s="5"/>
      <c r="I8" s="5" t="s">
        <v>9100</v>
      </c>
      <c r="J8" s="5" t="s">
        <v>86</v>
      </c>
      <c r="K8" s="5" t="s">
        <v>9101</v>
      </c>
      <c r="L8" s="4" t="s">
        <v>84</v>
      </c>
      <c r="M8" s="4" t="s">
        <v>122</v>
      </c>
      <c r="N8" s="6" t="s">
        <v>85</v>
      </c>
      <c r="O8" s="6" t="s">
        <v>85</v>
      </c>
      <c r="P8">
        <v>20379.701171875</v>
      </c>
      <c r="Q8" t="s">
        <v>23</v>
      </c>
      <c r="R8" t="s">
        <v>9102</v>
      </c>
      <c r="S8" t="s">
        <v>104</v>
      </c>
      <c r="X8" t="e">
        <v>#N/A</v>
      </c>
      <c r="Y8" t="s">
        <v>85</v>
      </c>
    </row>
    <row r="9" spans="1:27">
      <c r="A9" s="4" t="s">
        <v>3</v>
      </c>
      <c r="B9" s="4" t="s">
        <v>13</v>
      </c>
      <c r="C9" s="4" t="s">
        <v>217</v>
      </c>
      <c r="D9" s="4" t="s">
        <v>1336</v>
      </c>
      <c r="E9" s="56">
        <v>41627</v>
      </c>
      <c r="F9" s="4" t="s">
        <v>4921</v>
      </c>
      <c r="G9" s="4" t="s">
        <v>1391</v>
      </c>
      <c r="H9" s="5"/>
      <c r="I9" s="5" t="s">
        <v>9100</v>
      </c>
      <c r="J9" s="5" t="s">
        <v>86</v>
      </c>
      <c r="K9" s="5" t="s">
        <v>9101</v>
      </c>
      <c r="L9" s="4" t="s">
        <v>84</v>
      </c>
      <c r="M9" s="4" t="s">
        <v>122</v>
      </c>
      <c r="N9" s="6" t="s">
        <v>85</v>
      </c>
      <c r="O9" s="6" t="s">
        <v>85</v>
      </c>
      <c r="P9">
        <v>8151.91259765625</v>
      </c>
      <c r="Q9" t="s">
        <v>23</v>
      </c>
      <c r="R9" t="s">
        <v>9102</v>
      </c>
      <c r="S9" t="s">
        <v>104</v>
      </c>
      <c r="X9" t="e">
        <v>#N/A</v>
      </c>
      <c r="Y9" t="s">
        <v>85</v>
      </c>
    </row>
    <row r="10" spans="1:27">
      <c r="A10" s="4" t="s">
        <v>3</v>
      </c>
      <c r="B10" s="4" t="s">
        <v>13</v>
      </c>
      <c r="C10" s="4" t="s">
        <v>217</v>
      </c>
      <c r="D10" s="4" t="s">
        <v>1336</v>
      </c>
      <c r="E10" s="56">
        <v>41627</v>
      </c>
      <c r="F10" s="4" t="s">
        <v>4921</v>
      </c>
      <c r="G10" s="4" t="s">
        <v>83</v>
      </c>
      <c r="H10" s="5"/>
      <c r="I10" s="5" t="s">
        <v>9100</v>
      </c>
      <c r="J10" s="5" t="s">
        <v>86</v>
      </c>
      <c r="K10" s="5" t="s">
        <v>9101</v>
      </c>
      <c r="L10" s="4" t="s">
        <v>84</v>
      </c>
      <c r="M10" s="4" t="s">
        <v>122</v>
      </c>
      <c r="N10" s="6" t="s">
        <v>85</v>
      </c>
      <c r="O10" s="6" t="s">
        <v>85</v>
      </c>
      <c r="P10">
        <v>10377.666015625</v>
      </c>
      <c r="Q10" t="s">
        <v>22</v>
      </c>
      <c r="R10" t="s">
        <v>9102</v>
      </c>
      <c r="S10" t="s">
        <v>104</v>
      </c>
      <c r="X10" t="e">
        <v>#N/A</v>
      </c>
      <c r="Y10" t="s">
        <v>85</v>
      </c>
    </row>
    <row r="11" spans="1:27">
      <c r="A11" s="4" t="s">
        <v>3</v>
      </c>
      <c r="B11" s="4" t="s">
        <v>4</v>
      </c>
      <c r="C11" s="4" t="s">
        <v>4</v>
      </c>
      <c r="D11" s="4" t="s">
        <v>1336</v>
      </c>
      <c r="E11" s="56">
        <v>41627</v>
      </c>
      <c r="F11" s="4" t="s">
        <v>4921</v>
      </c>
      <c r="G11" s="4" t="s">
        <v>83</v>
      </c>
      <c r="H11" s="5"/>
      <c r="I11" s="5" t="s">
        <v>9103</v>
      </c>
      <c r="J11" s="5" t="s">
        <v>86</v>
      </c>
      <c r="K11" s="5" t="s">
        <v>9104</v>
      </c>
      <c r="L11" s="4" t="s">
        <v>84</v>
      </c>
      <c r="M11" s="4" t="s">
        <v>122</v>
      </c>
      <c r="N11" s="6" t="s">
        <v>85</v>
      </c>
      <c r="O11" s="6" t="s">
        <v>85</v>
      </c>
      <c r="P11">
        <v>12864.328125</v>
      </c>
      <c r="Q11" t="s">
        <v>22</v>
      </c>
      <c r="R11" t="s">
        <v>9105</v>
      </c>
      <c r="S11" t="s">
        <v>104</v>
      </c>
      <c r="X11" t="e">
        <v>#N/A</v>
      </c>
      <c r="Y11" t="s">
        <v>85</v>
      </c>
    </row>
    <row r="12" spans="1:27">
      <c r="A12" s="4" t="s">
        <v>3</v>
      </c>
      <c r="B12" s="4" t="s">
        <v>114</v>
      </c>
      <c r="C12" s="4" t="s">
        <v>1221</v>
      </c>
      <c r="D12" s="4" t="s">
        <v>1336</v>
      </c>
      <c r="E12" s="56">
        <v>41631</v>
      </c>
      <c r="F12" s="4" t="s">
        <v>4921</v>
      </c>
      <c r="G12" s="4" t="s">
        <v>83</v>
      </c>
      <c r="H12" s="5"/>
      <c r="I12" s="5" t="s">
        <v>9106</v>
      </c>
      <c r="J12" s="5" t="s">
        <v>86</v>
      </c>
      <c r="K12" s="5" t="s">
        <v>9107</v>
      </c>
      <c r="L12" s="4" t="s">
        <v>84</v>
      </c>
      <c r="M12" s="4" t="s">
        <v>122</v>
      </c>
      <c r="N12" s="6" t="s">
        <v>85</v>
      </c>
      <c r="O12" s="6" t="s">
        <v>85</v>
      </c>
      <c r="P12">
        <v>3578.711181640625</v>
      </c>
      <c r="Q12" t="s">
        <v>22</v>
      </c>
      <c r="R12" t="s">
        <v>9108</v>
      </c>
      <c r="S12" t="s">
        <v>104</v>
      </c>
      <c r="X12" t="e">
        <v>#N/A</v>
      </c>
      <c r="Y12" t="s">
        <v>85</v>
      </c>
    </row>
    <row r="13" spans="1:27">
      <c r="A13" s="4" t="s">
        <v>3</v>
      </c>
      <c r="B13" s="4" t="s">
        <v>113</v>
      </c>
      <c r="C13" s="4" t="s">
        <v>6688</v>
      </c>
      <c r="D13" s="4" t="s">
        <v>1336</v>
      </c>
      <c r="E13" s="56">
        <v>41631</v>
      </c>
      <c r="F13" s="4" t="s">
        <v>4921</v>
      </c>
      <c r="G13" s="4" t="s">
        <v>83</v>
      </c>
      <c r="H13" s="5"/>
      <c r="I13" s="5" t="s">
        <v>9109</v>
      </c>
      <c r="J13" s="5" t="s">
        <v>1342</v>
      </c>
      <c r="K13" s="5" t="s">
        <v>9110</v>
      </c>
      <c r="L13" s="4" t="s">
        <v>84</v>
      </c>
      <c r="M13" s="4" t="s">
        <v>122</v>
      </c>
      <c r="N13" s="6" t="s">
        <v>85</v>
      </c>
      <c r="O13" s="6" t="s">
        <v>85</v>
      </c>
      <c r="P13">
        <v>41256.1171875</v>
      </c>
      <c r="Q13" t="s">
        <v>22</v>
      </c>
      <c r="R13" t="s">
        <v>9111</v>
      </c>
      <c r="S13" t="s">
        <v>104</v>
      </c>
      <c r="X13" t="e">
        <v>#N/A</v>
      </c>
      <c r="Y13" t="s">
        <v>85</v>
      </c>
    </row>
    <row r="14" spans="1:27">
      <c r="A14" s="4" t="s">
        <v>3</v>
      </c>
      <c r="B14" s="4" t="s">
        <v>113</v>
      </c>
      <c r="C14" s="4" t="s">
        <v>3544</v>
      </c>
      <c r="D14" s="4" t="s">
        <v>1336</v>
      </c>
      <c r="E14" s="56">
        <v>41605</v>
      </c>
      <c r="F14" s="4" t="s">
        <v>1337</v>
      </c>
      <c r="G14" s="4" t="s">
        <v>83</v>
      </c>
      <c r="H14" s="5" t="s">
        <v>3646</v>
      </c>
      <c r="I14" s="5" t="s">
        <v>3647</v>
      </c>
      <c r="J14" s="5" t="s">
        <v>1342</v>
      </c>
      <c r="K14" s="5" t="s">
        <v>3648</v>
      </c>
      <c r="L14" s="4" t="s">
        <v>3649</v>
      </c>
      <c r="M14" s="4" t="s">
        <v>3650</v>
      </c>
      <c r="N14" s="6" t="s">
        <v>85</v>
      </c>
      <c r="O14" s="6" t="s">
        <v>85</v>
      </c>
      <c r="P14">
        <v>6624</v>
      </c>
      <c r="Q14" t="s">
        <v>22</v>
      </c>
      <c r="R14" t="s">
        <v>3651</v>
      </c>
      <c r="S14" t="s">
        <v>104</v>
      </c>
      <c r="X14" t="e">
        <v>#N/A</v>
      </c>
      <c r="Y14" t="s">
        <v>85</v>
      </c>
    </row>
    <row r="15" spans="1:27">
      <c r="A15" s="4" t="s">
        <v>3</v>
      </c>
      <c r="B15" s="4" t="s">
        <v>113</v>
      </c>
      <c r="C15" s="4" t="s">
        <v>3544</v>
      </c>
      <c r="D15" s="4" t="s">
        <v>1336</v>
      </c>
      <c r="E15" s="56">
        <v>41613</v>
      </c>
      <c r="F15" s="4" t="s">
        <v>4921</v>
      </c>
      <c r="G15" s="4" t="s">
        <v>83</v>
      </c>
      <c r="H15" s="5"/>
      <c r="I15" s="5" t="s">
        <v>9112</v>
      </c>
      <c r="J15" s="5" t="s">
        <v>1342</v>
      </c>
      <c r="K15" s="5" t="s">
        <v>9113</v>
      </c>
      <c r="L15" s="4" t="s">
        <v>84</v>
      </c>
      <c r="M15" s="4" t="s">
        <v>122</v>
      </c>
      <c r="N15" s="6" t="s">
        <v>85</v>
      </c>
      <c r="O15" s="6" t="s">
        <v>85</v>
      </c>
      <c r="P15">
        <v>30573.2109375</v>
      </c>
      <c r="Q15" t="s">
        <v>22</v>
      </c>
      <c r="R15" t="s">
        <v>9114</v>
      </c>
      <c r="S15" t="s">
        <v>104</v>
      </c>
      <c r="X15" t="e">
        <v>#N/A</v>
      </c>
      <c r="Y15" t="s">
        <v>85</v>
      </c>
    </row>
    <row r="16" spans="1:27">
      <c r="A16" s="4" t="s">
        <v>3</v>
      </c>
      <c r="B16" s="4" t="s">
        <v>113</v>
      </c>
      <c r="C16" s="4" t="s">
        <v>3544</v>
      </c>
      <c r="D16" s="4" t="s">
        <v>1336</v>
      </c>
      <c r="E16" s="56">
        <v>41613</v>
      </c>
      <c r="F16" s="4" t="s">
        <v>4921</v>
      </c>
      <c r="G16" s="4" t="s">
        <v>83</v>
      </c>
      <c r="H16" s="5"/>
      <c r="I16" s="5" t="s">
        <v>9115</v>
      </c>
      <c r="J16" s="5" t="s">
        <v>1342</v>
      </c>
      <c r="K16" s="5" t="s">
        <v>9116</v>
      </c>
      <c r="L16" s="4" t="s">
        <v>84</v>
      </c>
      <c r="M16" s="4" t="s">
        <v>122</v>
      </c>
      <c r="N16" s="6" t="s">
        <v>85</v>
      </c>
      <c r="O16" s="6" t="s">
        <v>85</v>
      </c>
      <c r="P16">
        <v>30573.2109375</v>
      </c>
      <c r="Q16" t="s">
        <v>22</v>
      </c>
      <c r="R16" t="s">
        <v>9117</v>
      </c>
      <c r="S16" t="s">
        <v>104</v>
      </c>
      <c r="X16" t="e">
        <v>#N/A</v>
      </c>
      <c r="Y16" t="s">
        <v>85</v>
      </c>
    </row>
    <row r="17" spans="1:25">
      <c r="A17" s="4" t="s">
        <v>3</v>
      </c>
      <c r="B17" s="4" t="s">
        <v>113</v>
      </c>
      <c r="C17" s="4" t="s">
        <v>3544</v>
      </c>
      <c r="D17" s="4" t="s">
        <v>1336</v>
      </c>
      <c r="E17" s="56">
        <v>41600</v>
      </c>
      <c r="F17" s="4" t="s">
        <v>1337</v>
      </c>
      <c r="G17" s="4" t="s">
        <v>83</v>
      </c>
      <c r="H17" s="5"/>
      <c r="I17" s="5" t="s">
        <v>3652</v>
      </c>
      <c r="J17" s="5" t="s">
        <v>1342</v>
      </c>
      <c r="K17" s="5" t="s">
        <v>3653</v>
      </c>
      <c r="L17" s="4" t="s">
        <v>9118</v>
      </c>
      <c r="M17" s="4" t="s">
        <v>9119</v>
      </c>
      <c r="N17" s="6" t="s">
        <v>85</v>
      </c>
      <c r="O17" s="6" t="s">
        <v>85</v>
      </c>
      <c r="P17">
        <v>2760</v>
      </c>
      <c r="Q17" t="s">
        <v>22</v>
      </c>
      <c r="R17" t="s">
        <v>3654</v>
      </c>
      <c r="S17" t="s">
        <v>104</v>
      </c>
      <c r="X17" t="e">
        <v>#N/A</v>
      </c>
      <c r="Y17" t="s">
        <v>85</v>
      </c>
    </row>
    <row r="18" spans="1:25">
      <c r="A18" s="4" t="s">
        <v>9</v>
      </c>
      <c r="B18" s="4" t="s">
        <v>10</v>
      </c>
      <c r="C18" s="4" t="s">
        <v>437</v>
      </c>
      <c r="D18" s="4" t="s">
        <v>1336</v>
      </c>
      <c r="E18" s="56">
        <v>41627</v>
      </c>
      <c r="F18" s="4" t="s">
        <v>4921</v>
      </c>
      <c r="G18" s="4" t="s">
        <v>1345</v>
      </c>
      <c r="H18" s="5"/>
      <c r="I18" s="5" t="s">
        <v>9120</v>
      </c>
      <c r="J18" s="5" t="s">
        <v>1342</v>
      </c>
      <c r="K18" s="5" t="s">
        <v>9121</v>
      </c>
      <c r="L18" s="4" t="s">
        <v>3657</v>
      </c>
      <c r="M18" s="4" t="s">
        <v>3658</v>
      </c>
      <c r="N18" s="6" t="s">
        <v>85</v>
      </c>
      <c r="O18" s="6" t="s">
        <v>85</v>
      </c>
      <c r="P18">
        <v>92624</v>
      </c>
      <c r="Q18" t="s">
        <v>21</v>
      </c>
      <c r="R18" t="s">
        <v>9122</v>
      </c>
      <c r="S18" t="s">
        <v>9123</v>
      </c>
      <c r="X18" t="s">
        <v>10729</v>
      </c>
      <c r="Y18" t="s">
        <v>85</v>
      </c>
    </row>
    <row r="19" spans="1:25">
      <c r="A19" s="4" t="s">
        <v>9</v>
      </c>
      <c r="B19" s="4" t="s">
        <v>10</v>
      </c>
      <c r="C19" s="4" t="s">
        <v>437</v>
      </c>
      <c r="D19" s="4" t="s">
        <v>1336</v>
      </c>
      <c r="E19" s="56">
        <v>41605</v>
      </c>
      <c r="F19" s="4" t="s">
        <v>1337</v>
      </c>
      <c r="G19" s="4" t="s">
        <v>83</v>
      </c>
      <c r="H19" s="5"/>
      <c r="I19" s="5" t="s">
        <v>3655</v>
      </c>
      <c r="J19" s="5" t="s">
        <v>1342</v>
      </c>
      <c r="K19" s="5" t="s">
        <v>3656</v>
      </c>
      <c r="L19" s="4" t="s">
        <v>3657</v>
      </c>
      <c r="M19" s="4" t="s">
        <v>3658</v>
      </c>
      <c r="N19" s="6" t="s">
        <v>85</v>
      </c>
      <c r="O19" s="6" t="s">
        <v>85</v>
      </c>
      <c r="P19">
        <v>3743.65478515625</v>
      </c>
      <c r="Q19" t="s">
        <v>22</v>
      </c>
      <c r="R19" t="s">
        <v>3659</v>
      </c>
      <c r="S19" t="s">
        <v>104</v>
      </c>
      <c r="X19" t="e">
        <v>#N/A</v>
      </c>
      <c r="Y19" t="s">
        <v>85</v>
      </c>
    </row>
    <row r="20" spans="1:25">
      <c r="A20" s="4" t="s">
        <v>9</v>
      </c>
      <c r="B20" s="4" t="s">
        <v>10</v>
      </c>
      <c r="C20" s="4" t="s">
        <v>437</v>
      </c>
      <c r="D20" s="4" t="s">
        <v>1336</v>
      </c>
      <c r="E20" s="56">
        <v>41605</v>
      </c>
      <c r="F20" s="4" t="s">
        <v>1337</v>
      </c>
      <c r="G20" s="4" t="s">
        <v>1345</v>
      </c>
      <c r="H20" s="5" t="s">
        <v>967</v>
      </c>
      <c r="I20" s="5" t="s">
        <v>3663</v>
      </c>
      <c r="J20" s="5" t="s">
        <v>1342</v>
      </c>
      <c r="K20" s="5" t="s">
        <v>3664</v>
      </c>
      <c r="L20" s="4" t="s">
        <v>970</v>
      </c>
      <c r="M20" s="4" t="s">
        <v>971</v>
      </c>
      <c r="N20" s="6" t="s">
        <v>213</v>
      </c>
      <c r="O20" s="6" t="s">
        <v>85</v>
      </c>
      <c r="P20">
        <v>48753</v>
      </c>
      <c r="Q20" t="s">
        <v>21</v>
      </c>
      <c r="R20" t="s">
        <v>3665</v>
      </c>
      <c r="S20" t="s">
        <v>4929</v>
      </c>
      <c r="X20" t="s">
        <v>10729</v>
      </c>
      <c r="Y20" t="s">
        <v>85</v>
      </c>
    </row>
    <row r="21" spans="1:25">
      <c r="A21" s="4" t="s">
        <v>9</v>
      </c>
      <c r="B21" s="4" t="s">
        <v>10</v>
      </c>
      <c r="C21" s="4" t="s">
        <v>437</v>
      </c>
      <c r="D21" s="4" t="s">
        <v>1336</v>
      </c>
      <c r="E21" s="56">
        <v>41605</v>
      </c>
      <c r="F21" s="4" t="s">
        <v>1337</v>
      </c>
      <c r="G21" s="4" t="s">
        <v>1345</v>
      </c>
      <c r="H21" s="5" t="s">
        <v>967</v>
      </c>
      <c r="I21" s="5" t="s">
        <v>3669</v>
      </c>
      <c r="J21" s="5" t="s">
        <v>1342</v>
      </c>
      <c r="K21" s="5" t="s">
        <v>3670</v>
      </c>
      <c r="L21" s="4" t="s">
        <v>970</v>
      </c>
      <c r="M21" s="4" t="s">
        <v>971</v>
      </c>
      <c r="N21" s="6" t="s">
        <v>199</v>
      </c>
      <c r="O21" s="6" t="s">
        <v>85</v>
      </c>
      <c r="P21">
        <v>34350</v>
      </c>
      <c r="Q21" t="s">
        <v>21</v>
      </c>
      <c r="R21" t="s">
        <v>972</v>
      </c>
      <c r="S21" t="s">
        <v>4929</v>
      </c>
      <c r="X21" t="s">
        <v>10729</v>
      </c>
      <c r="Y21" t="s">
        <v>85</v>
      </c>
    </row>
    <row r="22" spans="1:25">
      <c r="A22" s="4" t="s">
        <v>9</v>
      </c>
      <c r="B22" s="4" t="s">
        <v>10</v>
      </c>
      <c r="C22" s="4" t="s">
        <v>437</v>
      </c>
      <c r="D22" s="4" t="s">
        <v>1336</v>
      </c>
      <c r="E22" s="56">
        <v>41605</v>
      </c>
      <c r="F22" s="4" t="s">
        <v>1337</v>
      </c>
      <c r="G22" s="4" t="s">
        <v>1345</v>
      </c>
      <c r="H22" s="5" t="s">
        <v>967</v>
      </c>
      <c r="I22" s="5" t="s">
        <v>3666</v>
      </c>
      <c r="J22" s="5" t="s">
        <v>1342</v>
      </c>
      <c r="K22" s="5" t="s">
        <v>3667</v>
      </c>
      <c r="L22" s="4" t="s">
        <v>970</v>
      </c>
      <c r="M22" s="4" t="s">
        <v>971</v>
      </c>
      <c r="N22" s="6" t="s">
        <v>213</v>
      </c>
      <c r="O22" s="6" t="s">
        <v>85</v>
      </c>
      <c r="P22">
        <v>84602.203125</v>
      </c>
      <c r="Q22" t="s">
        <v>21</v>
      </c>
      <c r="R22" t="s">
        <v>3668</v>
      </c>
      <c r="S22" t="s">
        <v>4929</v>
      </c>
      <c r="X22" t="s">
        <v>10729</v>
      </c>
      <c r="Y22" t="s">
        <v>85</v>
      </c>
    </row>
    <row r="23" spans="1:25">
      <c r="A23" s="4" t="s">
        <v>9</v>
      </c>
      <c r="B23" s="4" t="s">
        <v>10</v>
      </c>
      <c r="C23" s="4" t="s">
        <v>437</v>
      </c>
      <c r="D23" s="4" t="s">
        <v>1336</v>
      </c>
      <c r="E23" s="56">
        <v>41605</v>
      </c>
      <c r="F23" s="4" t="s">
        <v>1337</v>
      </c>
      <c r="G23" s="4" t="s">
        <v>1345</v>
      </c>
      <c r="H23" s="5" t="s">
        <v>967</v>
      </c>
      <c r="I23" s="5" t="s">
        <v>3660</v>
      </c>
      <c r="J23" s="5" t="s">
        <v>1342</v>
      </c>
      <c r="K23" s="5" t="s">
        <v>3661</v>
      </c>
      <c r="L23" s="4" t="s">
        <v>970</v>
      </c>
      <c r="M23" s="4" t="s">
        <v>971</v>
      </c>
      <c r="N23" s="6" t="s">
        <v>213</v>
      </c>
      <c r="O23" s="6" t="s">
        <v>85</v>
      </c>
      <c r="P23">
        <v>37056.0078125</v>
      </c>
      <c r="Q23" t="s">
        <v>21</v>
      </c>
      <c r="R23" t="s">
        <v>3662</v>
      </c>
      <c r="S23" t="s">
        <v>4928</v>
      </c>
      <c r="X23" t="s">
        <v>10729</v>
      </c>
      <c r="Y23" t="s">
        <v>85</v>
      </c>
    </row>
    <row r="24" spans="1:25">
      <c r="A24" s="4" t="s">
        <v>9</v>
      </c>
      <c r="B24" s="4" t="s">
        <v>10</v>
      </c>
      <c r="C24" s="4" t="s">
        <v>437</v>
      </c>
      <c r="D24" s="4" t="s">
        <v>1336</v>
      </c>
      <c r="E24" s="56">
        <v>41605</v>
      </c>
      <c r="F24" s="4" t="s">
        <v>1337</v>
      </c>
      <c r="G24" s="4" t="s">
        <v>1345</v>
      </c>
      <c r="H24" s="5" t="s">
        <v>967</v>
      </c>
      <c r="I24" s="5" t="s">
        <v>3660</v>
      </c>
      <c r="J24" s="5" t="s">
        <v>1342</v>
      </c>
      <c r="K24" s="5" t="s">
        <v>3661</v>
      </c>
      <c r="L24" s="4" t="s">
        <v>970</v>
      </c>
      <c r="M24" s="4" t="s">
        <v>971</v>
      </c>
      <c r="N24" s="6" t="s">
        <v>213</v>
      </c>
      <c r="O24" s="6" t="s">
        <v>85</v>
      </c>
      <c r="P24">
        <v>10016.07421875</v>
      </c>
      <c r="Q24" t="s">
        <v>21</v>
      </c>
      <c r="R24" t="s">
        <v>3662</v>
      </c>
      <c r="S24" t="s">
        <v>4928</v>
      </c>
      <c r="X24" t="s">
        <v>10729</v>
      </c>
      <c r="Y24" t="s">
        <v>85</v>
      </c>
    </row>
    <row r="25" spans="1:25">
      <c r="A25" s="4" t="s">
        <v>9</v>
      </c>
      <c r="B25" s="4" t="s">
        <v>10</v>
      </c>
      <c r="C25" s="4" t="s">
        <v>437</v>
      </c>
      <c r="D25" s="4" t="s">
        <v>1336</v>
      </c>
      <c r="E25" s="56">
        <v>41624</v>
      </c>
      <c r="F25" s="4" t="s">
        <v>4921</v>
      </c>
      <c r="G25" s="4" t="s">
        <v>1345</v>
      </c>
      <c r="H25" s="5" t="s">
        <v>967</v>
      </c>
      <c r="I25" s="5" t="s">
        <v>9124</v>
      </c>
      <c r="J25" s="5" t="s">
        <v>1342</v>
      </c>
      <c r="K25" s="5" t="s">
        <v>9125</v>
      </c>
      <c r="L25" s="4" t="s">
        <v>7189</v>
      </c>
      <c r="M25" s="4" t="s">
        <v>7190</v>
      </c>
      <c r="N25" s="6" t="s">
        <v>213</v>
      </c>
      <c r="O25" s="6" t="s">
        <v>85</v>
      </c>
      <c r="P25">
        <v>135805</v>
      </c>
      <c r="Q25" t="s">
        <v>21</v>
      </c>
      <c r="R25" t="s">
        <v>9126</v>
      </c>
      <c r="S25" t="s">
        <v>4929</v>
      </c>
      <c r="X25" t="s">
        <v>10730</v>
      </c>
      <c r="Y25" t="s">
        <v>85</v>
      </c>
    </row>
    <row r="26" spans="1:25">
      <c r="A26" s="4" t="s">
        <v>9</v>
      </c>
      <c r="B26" s="4" t="s">
        <v>10</v>
      </c>
      <c r="C26" s="4" t="s">
        <v>437</v>
      </c>
      <c r="D26" s="4" t="s">
        <v>1336</v>
      </c>
      <c r="E26" s="56">
        <v>41624</v>
      </c>
      <c r="F26" s="4" t="s">
        <v>4921</v>
      </c>
      <c r="G26" s="4" t="s">
        <v>1345</v>
      </c>
      <c r="H26" s="5" t="s">
        <v>967</v>
      </c>
      <c r="I26" s="5" t="s">
        <v>9127</v>
      </c>
      <c r="J26" s="5" t="s">
        <v>1342</v>
      </c>
      <c r="K26" s="5" t="s">
        <v>9128</v>
      </c>
      <c r="L26" s="4" t="s">
        <v>7189</v>
      </c>
      <c r="M26" s="4" t="s">
        <v>7190</v>
      </c>
      <c r="N26" s="6" t="s">
        <v>85</v>
      </c>
      <c r="O26" s="6" t="s">
        <v>85</v>
      </c>
      <c r="P26">
        <v>-445000</v>
      </c>
      <c r="Q26" t="s">
        <v>21</v>
      </c>
      <c r="R26" t="s">
        <v>9129</v>
      </c>
      <c r="S26" t="s">
        <v>9130</v>
      </c>
      <c r="X26" t="s">
        <v>10729</v>
      </c>
      <c r="Y26" t="s">
        <v>85</v>
      </c>
    </row>
    <row r="27" spans="1:25">
      <c r="A27" s="4" t="s">
        <v>3</v>
      </c>
      <c r="B27" s="4" t="s">
        <v>112</v>
      </c>
      <c r="C27" s="4" t="s">
        <v>1204</v>
      </c>
      <c r="D27" s="4" t="s">
        <v>1336</v>
      </c>
      <c r="E27" s="56">
        <v>41639</v>
      </c>
      <c r="F27" s="4" t="s">
        <v>4921</v>
      </c>
      <c r="G27" s="4" t="s">
        <v>1345</v>
      </c>
      <c r="H27" s="5"/>
      <c r="I27" s="5" t="s">
        <v>9131</v>
      </c>
      <c r="J27" s="5" t="s">
        <v>1342</v>
      </c>
      <c r="K27" s="5" t="s">
        <v>9132</v>
      </c>
      <c r="L27" s="4" t="s">
        <v>9133</v>
      </c>
      <c r="M27" s="4" t="s">
        <v>9134</v>
      </c>
      <c r="N27" s="6" t="s">
        <v>85</v>
      </c>
      <c r="O27" s="6" t="s">
        <v>85</v>
      </c>
      <c r="P27">
        <v>8863.5126953125</v>
      </c>
      <c r="Q27" t="s">
        <v>21</v>
      </c>
      <c r="R27" t="s">
        <v>9135</v>
      </c>
      <c r="S27" t="s">
        <v>9136</v>
      </c>
      <c r="X27" t="s">
        <v>10729</v>
      </c>
      <c r="Y27" t="s">
        <v>85</v>
      </c>
    </row>
    <row r="28" spans="1:25">
      <c r="A28" s="4" t="s">
        <v>3</v>
      </c>
      <c r="B28" s="4" t="s">
        <v>112</v>
      </c>
      <c r="C28" s="4" t="s">
        <v>1204</v>
      </c>
      <c r="D28" s="4" t="s">
        <v>1336</v>
      </c>
      <c r="E28" s="56">
        <v>41611</v>
      </c>
      <c r="F28" s="4" t="s">
        <v>4921</v>
      </c>
      <c r="G28" s="4" t="s">
        <v>83</v>
      </c>
      <c r="H28" s="5" t="s">
        <v>1314</v>
      </c>
      <c r="I28" s="5" t="s">
        <v>4930</v>
      </c>
      <c r="J28" s="5" t="s">
        <v>1342</v>
      </c>
      <c r="K28" s="5" t="s">
        <v>4931</v>
      </c>
      <c r="L28" s="4" t="s">
        <v>4932</v>
      </c>
      <c r="M28" s="4" t="s">
        <v>4933</v>
      </c>
      <c r="N28" s="6" t="s">
        <v>85</v>
      </c>
      <c r="O28" s="6" t="s">
        <v>85</v>
      </c>
      <c r="P28">
        <v>-3.9026000499725342</v>
      </c>
      <c r="Q28" t="s">
        <v>22</v>
      </c>
      <c r="R28" t="s">
        <v>4934</v>
      </c>
      <c r="S28" t="s">
        <v>104</v>
      </c>
      <c r="X28" t="e">
        <v>#N/A</v>
      </c>
      <c r="Y28" t="s">
        <v>85</v>
      </c>
    </row>
    <row r="29" spans="1:25">
      <c r="A29" s="4" t="s">
        <v>3</v>
      </c>
      <c r="B29" s="4" t="s">
        <v>112</v>
      </c>
      <c r="C29" s="4" t="s">
        <v>1204</v>
      </c>
      <c r="D29" s="4" t="s">
        <v>1336</v>
      </c>
      <c r="E29" s="56">
        <v>41611</v>
      </c>
      <c r="F29" s="4" t="s">
        <v>4921</v>
      </c>
      <c r="G29" s="4" t="s">
        <v>83</v>
      </c>
      <c r="H29" s="5" t="s">
        <v>1314</v>
      </c>
      <c r="I29" s="5" t="s">
        <v>4930</v>
      </c>
      <c r="J29" s="5" t="s">
        <v>1342</v>
      </c>
      <c r="K29" s="5" t="s">
        <v>4931</v>
      </c>
      <c r="L29" s="4" t="s">
        <v>4932</v>
      </c>
      <c r="M29" s="4" t="s">
        <v>4933</v>
      </c>
      <c r="N29" s="6" t="s">
        <v>85</v>
      </c>
      <c r="O29" s="6" t="s">
        <v>85</v>
      </c>
      <c r="P29">
        <v>-1259.5567626953125</v>
      </c>
      <c r="Q29" t="s">
        <v>22</v>
      </c>
      <c r="R29" t="s">
        <v>4934</v>
      </c>
      <c r="S29" t="s">
        <v>104</v>
      </c>
      <c r="X29" t="e">
        <v>#N/A</v>
      </c>
      <c r="Y29" t="s">
        <v>85</v>
      </c>
    </row>
    <row r="30" spans="1:25">
      <c r="A30" s="4" t="s">
        <v>3</v>
      </c>
      <c r="B30" s="4" t="s">
        <v>112</v>
      </c>
      <c r="C30" s="4" t="s">
        <v>1204</v>
      </c>
      <c r="D30" s="4" t="s">
        <v>1336</v>
      </c>
      <c r="E30" s="56">
        <v>41639</v>
      </c>
      <c r="F30" s="4" t="s">
        <v>4921</v>
      </c>
      <c r="G30" s="4" t="s">
        <v>1345</v>
      </c>
      <c r="H30" s="5" t="s">
        <v>1314</v>
      </c>
      <c r="I30" s="5" t="s">
        <v>2499</v>
      </c>
      <c r="J30" s="5" t="s">
        <v>1342</v>
      </c>
      <c r="K30" s="5" t="s">
        <v>2500</v>
      </c>
      <c r="L30" s="4" t="s">
        <v>1317</v>
      </c>
      <c r="M30" s="4" t="s">
        <v>1318</v>
      </c>
      <c r="N30" s="6" t="s">
        <v>85</v>
      </c>
      <c r="O30" s="6" t="s">
        <v>85</v>
      </c>
      <c r="P30">
        <v>3008.768310546875</v>
      </c>
      <c r="Q30" t="s">
        <v>21</v>
      </c>
      <c r="R30" t="s">
        <v>2501</v>
      </c>
      <c r="S30" t="s">
        <v>2502</v>
      </c>
      <c r="X30" t="s">
        <v>10729</v>
      </c>
      <c r="Y30" t="s">
        <v>10737</v>
      </c>
    </row>
    <row r="31" spans="1:25">
      <c r="A31" s="4" t="s">
        <v>3</v>
      </c>
      <c r="B31" s="4" t="s">
        <v>112</v>
      </c>
      <c r="C31" s="4" t="s">
        <v>1204</v>
      </c>
      <c r="D31" s="4" t="s">
        <v>1336</v>
      </c>
      <c r="E31" s="56">
        <v>41628</v>
      </c>
      <c r="F31" s="4" t="s">
        <v>4921</v>
      </c>
      <c r="G31" s="4" t="s">
        <v>1345</v>
      </c>
      <c r="H31" s="5" t="s">
        <v>1314</v>
      </c>
      <c r="I31" s="5" t="s">
        <v>4944</v>
      </c>
      <c r="J31" s="5" t="s">
        <v>1342</v>
      </c>
      <c r="K31" s="5" t="s">
        <v>4945</v>
      </c>
      <c r="L31" s="4" t="s">
        <v>1317</v>
      </c>
      <c r="M31" s="4" t="s">
        <v>1318</v>
      </c>
      <c r="N31" s="6" t="s">
        <v>213</v>
      </c>
      <c r="O31" s="6" t="s">
        <v>85</v>
      </c>
      <c r="P31">
        <v>1971.179931640625</v>
      </c>
      <c r="Q31" t="s">
        <v>21</v>
      </c>
      <c r="R31" t="s">
        <v>4946</v>
      </c>
      <c r="S31" t="s">
        <v>4941</v>
      </c>
      <c r="X31" t="s">
        <v>10729</v>
      </c>
      <c r="Y31" t="s">
        <v>10737</v>
      </c>
    </row>
    <row r="32" spans="1:25">
      <c r="A32" s="4" t="s">
        <v>3</v>
      </c>
      <c r="B32" s="4" t="s">
        <v>112</v>
      </c>
      <c r="C32" s="4" t="s">
        <v>1204</v>
      </c>
      <c r="D32" s="4" t="s">
        <v>1336</v>
      </c>
      <c r="E32" s="56">
        <v>41613</v>
      </c>
      <c r="F32" s="4" t="s">
        <v>4921</v>
      </c>
      <c r="G32" s="4" t="s">
        <v>83</v>
      </c>
      <c r="H32" s="5" t="s">
        <v>1314</v>
      </c>
      <c r="I32" s="5" t="s">
        <v>4942</v>
      </c>
      <c r="J32" s="5" t="s">
        <v>1342</v>
      </c>
      <c r="K32" s="5" t="s">
        <v>4943</v>
      </c>
      <c r="L32" s="4" t="s">
        <v>1317</v>
      </c>
      <c r="M32" s="4" t="s">
        <v>1318</v>
      </c>
      <c r="N32" s="6" t="s">
        <v>199</v>
      </c>
      <c r="O32" s="6" t="s">
        <v>199</v>
      </c>
      <c r="P32">
        <v>-33985.80859375</v>
      </c>
      <c r="Q32" t="s">
        <v>22</v>
      </c>
      <c r="R32" t="s">
        <v>4937</v>
      </c>
      <c r="S32" t="s">
        <v>104</v>
      </c>
      <c r="X32" t="e">
        <v>#N/A</v>
      </c>
      <c r="Y32" t="s">
        <v>10739</v>
      </c>
    </row>
    <row r="33" spans="1:25">
      <c r="A33" s="4" t="s">
        <v>3</v>
      </c>
      <c r="B33" s="4" t="s">
        <v>112</v>
      </c>
      <c r="C33" s="4" t="s">
        <v>1204</v>
      </c>
      <c r="D33" s="4" t="s">
        <v>1336</v>
      </c>
      <c r="E33" s="56">
        <v>41613</v>
      </c>
      <c r="F33" s="4" t="s">
        <v>4921</v>
      </c>
      <c r="G33" s="4" t="s">
        <v>83</v>
      </c>
      <c r="H33" s="5" t="s">
        <v>1314</v>
      </c>
      <c r="I33" s="5" t="s">
        <v>4942</v>
      </c>
      <c r="J33" s="5" t="s">
        <v>1342</v>
      </c>
      <c r="K33" s="5" t="s">
        <v>4943</v>
      </c>
      <c r="L33" s="4" t="s">
        <v>1317</v>
      </c>
      <c r="M33" s="4" t="s">
        <v>1318</v>
      </c>
      <c r="N33" s="6" t="s">
        <v>199</v>
      </c>
      <c r="O33" s="6" t="s">
        <v>199</v>
      </c>
      <c r="P33">
        <v>-5.429999902844429E-2</v>
      </c>
      <c r="Q33" t="s">
        <v>22</v>
      </c>
      <c r="R33" t="s">
        <v>4937</v>
      </c>
      <c r="S33" t="s">
        <v>104</v>
      </c>
      <c r="X33" t="e">
        <v>#N/A</v>
      </c>
      <c r="Y33" t="s">
        <v>10739</v>
      </c>
    </row>
    <row r="34" spans="1:25">
      <c r="A34" s="4" t="s">
        <v>3</v>
      </c>
      <c r="B34" s="4" t="s">
        <v>112</v>
      </c>
      <c r="C34" s="4" t="s">
        <v>1204</v>
      </c>
      <c r="D34" s="4" t="s">
        <v>1336</v>
      </c>
      <c r="E34" s="56">
        <v>41612</v>
      </c>
      <c r="F34" s="4" t="s">
        <v>4921</v>
      </c>
      <c r="G34" s="4" t="s">
        <v>1345</v>
      </c>
      <c r="H34" s="5" t="s">
        <v>1314</v>
      </c>
      <c r="I34" s="5" t="s">
        <v>4938</v>
      </c>
      <c r="J34" s="5" t="s">
        <v>1342</v>
      </c>
      <c r="K34" s="5" t="s">
        <v>4939</v>
      </c>
      <c r="L34" s="4" t="s">
        <v>1317</v>
      </c>
      <c r="M34" s="4" t="s">
        <v>1318</v>
      </c>
      <c r="N34" s="6" t="s">
        <v>213</v>
      </c>
      <c r="O34" s="6" t="s">
        <v>213</v>
      </c>
      <c r="P34">
        <v>3.3306000232696533</v>
      </c>
      <c r="Q34" t="s">
        <v>21</v>
      </c>
      <c r="R34" t="s">
        <v>4940</v>
      </c>
      <c r="S34" t="s">
        <v>4941</v>
      </c>
      <c r="X34" t="s">
        <v>10729</v>
      </c>
      <c r="Y34" t="s">
        <v>10739</v>
      </c>
    </row>
    <row r="35" spans="1:25">
      <c r="A35" s="4" t="s">
        <v>3</v>
      </c>
      <c r="B35" s="4" t="s">
        <v>112</v>
      </c>
      <c r="C35" s="4" t="s">
        <v>1204</v>
      </c>
      <c r="D35" s="4" t="s">
        <v>1336</v>
      </c>
      <c r="E35" s="56">
        <v>41612</v>
      </c>
      <c r="F35" s="4" t="s">
        <v>4921</v>
      </c>
      <c r="G35" s="4" t="s">
        <v>83</v>
      </c>
      <c r="H35" s="5" t="s">
        <v>1314</v>
      </c>
      <c r="I35" s="5" t="s">
        <v>4935</v>
      </c>
      <c r="J35" s="5" t="s">
        <v>86</v>
      </c>
      <c r="K35" s="5" t="s">
        <v>4936</v>
      </c>
      <c r="L35" s="4" t="s">
        <v>1317</v>
      </c>
      <c r="M35" s="4" t="s">
        <v>1318</v>
      </c>
      <c r="N35" s="6" t="s">
        <v>213</v>
      </c>
      <c r="O35" s="6" t="s">
        <v>213</v>
      </c>
      <c r="P35">
        <v>33985.86328125</v>
      </c>
      <c r="Q35" t="s">
        <v>22</v>
      </c>
      <c r="R35" t="s">
        <v>4937</v>
      </c>
      <c r="S35" t="s">
        <v>104</v>
      </c>
      <c r="X35" t="e">
        <v>#N/A</v>
      </c>
      <c r="Y35" t="s">
        <v>10739</v>
      </c>
    </row>
    <row r="36" spans="1:25">
      <c r="A36" s="4" t="s">
        <v>3</v>
      </c>
      <c r="B36" s="4" t="s">
        <v>112</v>
      </c>
      <c r="C36" s="4" t="s">
        <v>1204</v>
      </c>
      <c r="D36" s="4" t="s">
        <v>1336</v>
      </c>
      <c r="E36" s="56">
        <v>41592</v>
      </c>
      <c r="F36" s="4" t="s">
        <v>1337</v>
      </c>
      <c r="G36" s="4" t="s">
        <v>1345</v>
      </c>
      <c r="H36" s="5" t="s">
        <v>1314</v>
      </c>
      <c r="I36" s="5" t="s">
        <v>2499</v>
      </c>
      <c r="J36" s="5" t="s">
        <v>1342</v>
      </c>
      <c r="K36" s="5" t="s">
        <v>2500</v>
      </c>
      <c r="L36" s="4" t="s">
        <v>1317</v>
      </c>
      <c r="M36" s="4" t="s">
        <v>1318</v>
      </c>
      <c r="N36" s="6" t="s">
        <v>213</v>
      </c>
      <c r="O36" s="6" t="s">
        <v>85</v>
      </c>
      <c r="P36">
        <v>184.44119262695313</v>
      </c>
      <c r="Q36" t="s">
        <v>21</v>
      </c>
      <c r="R36" t="s">
        <v>2501</v>
      </c>
      <c r="S36" t="s">
        <v>2502</v>
      </c>
      <c r="X36" t="s">
        <v>10729</v>
      </c>
      <c r="Y36" t="s">
        <v>10737</v>
      </c>
    </row>
    <row r="37" spans="1:25">
      <c r="A37" s="4" t="s">
        <v>3</v>
      </c>
      <c r="B37" s="4" t="s">
        <v>112</v>
      </c>
      <c r="C37" s="4" t="s">
        <v>1204</v>
      </c>
      <c r="D37" s="4" t="s">
        <v>1336</v>
      </c>
      <c r="E37" s="56">
        <v>41627</v>
      </c>
      <c r="F37" s="4" t="s">
        <v>4921</v>
      </c>
      <c r="G37" s="4" t="s">
        <v>1345</v>
      </c>
      <c r="H37" s="5" t="s">
        <v>1314</v>
      </c>
      <c r="I37" s="5" t="s">
        <v>9137</v>
      </c>
      <c r="J37" s="5" t="s">
        <v>1342</v>
      </c>
      <c r="K37" s="5" t="s">
        <v>9138</v>
      </c>
      <c r="L37" s="4" t="s">
        <v>1317</v>
      </c>
      <c r="M37" s="4" t="s">
        <v>1318</v>
      </c>
      <c r="N37" s="6" t="s">
        <v>213</v>
      </c>
      <c r="O37" s="6" t="s">
        <v>85</v>
      </c>
      <c r="P37">
        <v>9855.8994140625</v>
      </c>
      <c r="Q37" t="s">
        <v>21</v>
      </c>
      <c r="R37" t="s">
        <v>9139</v>
      </c>
      <c r="S37" t="s">
        <v>9140</v>
      </c>
      <c r="X37" t="s">
        <v>10729</v>
      </c>
      <c r="Y37" t="s">
        <v>10737</v>
      </c>
    </row>
    <row r="38" spans="1:25">
      <c r="A38" s="4" t="s">
        <v>3</v>
      </c>
      <c r="B38" s="4" t="s">
        <v>112</v>
      </c>
      <c r="C38" s="4" t="s">
        <v>1204</v>
      </c>
      <c r="D38" s="4" t="s">
        <v>1336</v>
      </c>
      <c r="E38" s="56">
        <v>41627</v>
      </c>
      <c r="F38" s="4" t="s">
        <v>4921</v>
      </c>
      <c r="G38" s="4" t="s">
        <v>1345</v>
      </c>
      <c r="H38" s="5" t="s">
        <v>1314</v>
      </c>
      <c r="I38" s="5" t="s">
        <v>9137</v>
      </c>
      <c r="J38" s="5" t="s">
        <v>1342</v>
      </c>
      <c r="K38" s="5" t="s">
        <v>9138</v>
      </c>
      <c r="L38" s="4" t="s">
        <v>1317</v>
      </c>
      <c r="M38" s="4" t="s">
        <v>1318</v>
      </c>
      <c r="N38" s="6" t="s">
        <v>213</v>
      </c>
      <c r="O38" s="6" t="s">
        <v>85</v>
      </c>
      <c r="P38">
        <v>1495.3779296875</v>
      </c>
      <c r="Q38" t="s">
        <v>21</v>
      </c>
      <c r="R38" t="s">
        <v>9139</v>
      </c>
      <c r="S38" t="s">
        <v>9140</v>
      </c>
      <c r="X38" t="s">
        <v>10729</v>
      </c>
      <c r="Y38" t="s">
        <v>10737</v>
      </c>
    </row>
    <row r="39" spans="1:25">
      <c r="A39" s="4" t="s">
        <v>3</v>
      </c>
      <c r="B39" s="4" t="s">
        <v>112</v>
      </c>
      <c r="C39" s="4" t="s">
        <v>1204</v>
      </c>
      <c r="D39" s="4" t="s">
        <v>1336</v>
      </c>
      <c r="E39" s="56">
        <v>41607</v>
      </c>
      <c r="F39" s="4" t="s">
        <v>1337</v>
      </c>
      <c r="G39" s="4" t="s">
        <v>83</v>
      </c>
      <c r="H39" s="5" t="s">
        <v>1314</v>
      </c>
      <c r="I39" s="5" t="s">
        <v>4942</v>
      </c>
      <c r="J39" s="5" t="s">
        <v>1342</v>
      </c>
      <c r="K39" s="5" t="s">
        <v>4943</v>
      </c>
      <c r="L39" s="4" t="s">
        <v>1317</v>
      </c>
      <c r="M39" s="4" t="s">
        <v>1318</v>
      </c>
      <c r="N39" s="6" t="s">
        <v>213</v>
      </c>
      <c r="O39" s="6" t="s">
        <v>213</v>
      </c>
      <c r="P39">
        <v>33985.80859375</v>
      </c>
      <c r="Q39" t="s">
        <v>22</v>
      </c>
      <c r="R39" t="s">
        <v>4937</v>
      </c>
      <c r="S39" t="s">
        <v>104</v>
      </c>
      <c r="X39" t="e">
        <v>#N/A</v>
      </c>
      <c r="Y39" t="s">
        <v>10739</v>
      </c>
    </row>
    <row r="40" spans="1:25">
      <c r="A40" s="4" t="s">
        <v>3</v>
      </c>
      <c r="B40" s="4" t="s">
        <v>112</v>
      </c>
      <c r="C40" s="4" t="s">
        <v>1204</v>
      </c>
      <c r="D40" s="4" t="s">
        <v>1336</v>
      </c>
      <c r="E40" s="56">
        <v>41607</v>
      </c>
      <c r="F40" s="4" t="s">
        <v>1337</v>
      </c>
      <c r="G40" s="4" t="s">
        <v>83</v>
      </c>
      <c r="H40" s="5" t="s">
        <v>1314</v>
      </c>
      <c r="I40" s="5" t="s">
        <v>4942</v>
      </c>
      <c r="J40" s="5" t="s">
        <v>1342</v>
      </c>
      <c r="K40" s="5" t="s">
        <v>4943</v>
      </c>
      <c r="L40" s="4" t="s">
        <v>1317</v>
      </c>
      <c r="M40" s="4" t="s">
        <v>1318</v>
      </c>
      <c r="N40" s="6" t="s">
        <v>213</v>
      </c>
      <c r="O40" s="6" t="s">
        <v>213</v>
      </c>
      <c r="P40">
        <v>5.429999902844429E-2</v>
      </c>
      <c r="Q40" t="s">
        <v>22</v>
      </c>
      <c r="R40" t="s">
        <v>4937</v>
      </c>
      <c r="S40" t="s">
        <v>104</v>
      </c>
      <c r="X40" t="e">
        <v>#N/A</v>
      </c>
      <c r="Y40" t="s">
        <v>10739</v>
      </c>
    </row>
    <row r="41" spans="1:25">
      <c r="A41" s="4" t="s">
        <v>3</v>
      </c>
      <c r="B41" s="4" t="s">
        <v>112</v>
      </c>
      <c r="C41" s="4" t="s">
        <v>1204</v>
      </c>
      <c r="D41" s="4" t="s">
        <v>1336</v>
      </c>
      <c r="E41" s="56">
        <v>41607</v>
      </c>
      <c r="F41" s="4" t="s">
        <v>1337</v>
      </c>
      <c r="G41" s="4" t="s">
        <v>1345</v>
      </c>
      <c r="H41" s="5" t="s">
        <v>1314</v>
      </c>
      <c r="I41" s="5" t="s">
        <v>4944</v>
      </c>
      <c r="J41" s="5" t="s">
        <v>1342</v>
      </c>
      <c r="K41" s="5" t="s">
        <v>4945</v>
      </c>
      <c r="L41" s="4" t="s">
        <v>1317</v>
      </c>
      <c r="M41" s="4" t="s">
        <v>1318</v>
      </c>
      <c r="N41" s="6" t="s">
        <v>213</v>
      </c>
      <c r="O41" s="6" t="s">
        <v>213</v>
      </c>
      <c r="P41">
        <v>11092.9853515625</v>
      </c>
      <c r="Q41" t="s">
        <v>21</v>
      </c>
      <c r="R41" t="s">
        <v>4946</v>
      </c>
      <c r="S41" t="s">
        <v>4941</v>
      </c>
      <c r="X41" t="s">
        <v>10729</v>
      </c>
      <c r="Y41" t="s">
        <v>10739</v>
      </c>
    </row>
    <row r="42" spans="1:25">
      <c r="A42" s="4" t="s">
        <v>3</v>
      </c>
      <c r="B42" s="4" t="s">
        <v>112</v>
      </c>
      <c r="C42" s="4" t="s">
        <v>1204</v>
      </c>
      <c r="D42" s="4" t="s">
        <v>1336</v>
      </c>
      <c r="E42" s="56">
        <v>41607</v>
      </c>
      <c r="F42" s="4" t="s">
        <v>1337</v>
      </c>
      <c r="G42" s="4" t="s">
        <v>1345</v>
      </c>
      <c r="H42" s="5" t="s">
        <v>1314</v>
      </c>
      <c r="I42" s="5" t="s">
        <v>2499</v>
      </c>
      <c r="J42" s="5" t="s">
        <v>1342</v>
      </c>
      <c r="K42" s="5" t="s">
        <v>2500</v>
      </c>
      <c r="L42" s="4" t="s">
        <v>1317</v>
      </c>
      <c r="M42" s="4" t="s">
        <v>1318</v>
      </c>
      <c r="N42" s="6" t="s">
        <v>213</v>
      </c>
      <c r="O42" s="6" t="s">
        <v>213</v>
      </c>
      <c r="P42">
        <v>5091.76171875</v>
      </c>
      <c r="Q42" t="s">
        <v>21</v>
      </c>
      <c r="R42" t="s">
        <v>2501</v>
      </c>
      <c r="S42" t="s">
        <v>2502</v>
      </c>
      <c r="X42" t="s">
        <v>10729</v>
      </c>
      <c r="Y42" t="s">
        <v>10739</v>
      </c>
    </row>
    <row r="43" spans="1:25">
      <c r="A43" s="4" t="s">
        <v>3</v>
      </c>
      <c r="B43" s="4" t="s">
        <v>112</v>
      </c>
      <c r="C43" s="4" t="s">
        <v>1204</v>
      </c>
      <c r="D43" s="4" t="s">
        <v>1336</v>
      </c>
      <c r="E43" s="56">
        <v>41606</v>
      </c>
      <c r="F43" s="4" t="s">
        <v>1337</v>
      </c>
      <c r="G43" s="4" t="s">
        <v>1345</v>
      </c>
      <c r="H43" s="5"/>
      <c r="I43" s="5" t="s">
        <v>4947</v>
      </c>
      <c r="J43" s="5" t="s">
        <v>1342</v>
      </c>
      <c r="K43" s="5" t="s">
        <v>4948</v>
      </c>
      <c r="L43" s="4" t="s">
        <v>4949</v>
      </c>
      <c r="M43" s="4" t="s">
        <v>4950</v>
      </c>
      <c r="N43" s="6" t="s">
        <v>85</v>
      </c>
      <c r="O43" s="6" t="s">
        <v>85</v>
      </c>
      <c r="P43">
        <v>1838.0640869140625</v>
      </c>
      <c r="Q43" t="s">
        <v>21</v>
      </c>
      <c r="R43" t="s">
        <v>4951</v>
      </c>
      <c r="S43" t="s">
        <v>4952</v>
      </c>
      <c r="X43" t="s">
        <v>10729</v>
      </c>
      <c r="Y43" t="s">
        <v>85</v>
      </c>
    </row>
    <row r="44" spans="1:25">
      <c r="A44" s="4" t="s">
        <v>3</v>
      </c>
      <c r="B44" s="4" t="s">
        <v>112</v>
      </c>
      <c r="C44" s="4" t="s">
        <v>1204</v>
      </c>
      <c r="D44" s="4" t="s">
        <v>1336</v>
      </c>
      <c r="E44" s="56">
        <v>41606</v>
      </c>
      <c r="F44" s="4" t="s">
        <v>1337</v>
      </c>
      <c r="G44" s="4" t="s">
        <v>1345</v>
      </c>
      <c r="H44" s="5"/>
      <c r="I44" s="5" t="s">
        <v>4953</v>
      </c>
      <c r="J44" s="5" t="s">
        <v>1342</v>
      </c>
      <c r="K44" s="5" t="s">
        <v>4954</v>
      </c>
      <c r="L44" s="4" t="s">
        <v>4955</v>
      </c>
      <c r="M44" s="4" t="s">
        <v>4956</v>
      </c>
      <c r="N44" s="6" t="s">
        <v>85</v>
      </c>
      <c r="O44" s="6" t="s">
        <v>85</v>
      </c>
      <c r="P44">
        <v>-4825.4326171875</v>
      </c>
      <c r="Q44" t="s">
        <v>21</v>
      </c>
      <c r="R44" t="s">
        <v>4957</v>
      </c>
      <c r="S44" t="s">
        <v>4958</v>
      </c>
      <c r="X44" t="s">
        <v>10729</v>
      </c>
      <c r="Y44" t="s">
        <v>85</v>
      </c>
    </row>
    <row r="45" spans="1:25">
      <c r="A45" s="4" t="s">
        <v>3</v>
      </c>
      <c r="B45" s="4" t="s">
        <v>112</v>
      </c>
      <c r="C45" s="4" t="s">
        <v>1204</v>
      </c>
      <c r="D45" s="4" t="s">
        <v>1336</v>
      </c>
      <c r="E45" s="56">
        <v>41606</v>
      </c>
      <c r="F45" s="4" t="s">
        <v>1337</v>
      </c>
      <c r="G45" s="4" t="s">
        <v>1345</v>
      </c>
      <c r="H45" s="5"/>
      <c r="I45" s="5" t="s">
        <v>4953</v>
      </c>
      <c r="J45" s="5" t="s">
        <v>1342</v>
      </c>
      <c r="K45" s="5" t="s">
        <v>4954</v>
      </c>
      <c r="L45" s="4" t="s">
        <v>4955</v>
      </c>
      <c r="M45" s="4" t="s">
        <v>4956</v>
      </c>
      <c r="N45" s="6" t="s">
        <v>85</v>
      </c>
      <c r="O45" s="6" t="s">
        <v>85</v>
      </c>
      <c r="P45">
        <v>-11484.5302734375</v>
      </c>
      <c r="Q45" t="s">
        <v>21</v>
      </c>
      <c r="R45" t="s">
        <v>4957</v>
      </c>
      <c r="S45" t="s">
        <v>4958</v>
      </c>
      <c r="X45" t="s">
        <v>10729</v>
      </c>
      <c r="Y45" t="s">
        <v>85</v>
      </c>
    </row>
    <row r="46" spans="1:25">
      <c r="A46" s="4" t="s">
        <v>5</v>
      </c>
      <c r="B46" s="4" t="s">
        <v>12</v>
      </c>
      <c r="C46" s="4" t="s">
        <v>77</v>
      </c>
      <c r="D46" s="4" t="s">
        <v>1336</v>
      </c>
      <c r="E46" s="56">
        <v>41605</v>
      </c>
      <c r="F46" s="4" t="s">
        <v>1337</v>
      </c>
      <c r="G46" s="4" t="s">
        <v>83</v>
      </c>
      <c r="H46" s="5"/>
      <c r="I46" s="5" t="s">
        <v>3671</v>
      </c>
      <c r="J46" s="5" t="s">
        <v>86</v>
      </c>
      <c r="K46" s="5" t="s">
        <v>3672</v>
      </c>
      <c r="L46" s="4" t="s">
        <v>3673</v>
      </c>
      <c r="M46" s="4" t="s">
        <v>3674</v>
      </c>
      <c r="N46" s="6" t="s">
        <v>85</v>
      </c>
      <c r="O46" s="6" t="s">
        <v>85</v>
      </c>
      <c r="P46">
        <v>8513.8583984375</v>
      </c>
      <c r="Q46" t="s">
        <v>22</v>
      </c>
      <c r="R46" t="s">
        <v>3675</v>
      </c>
      <c r="S46" t="s">
        <v>104</v>
      </c>
      <c r="X46" t="e">
        <v>#N/A</v>
      </c>
      <c r="Y46" t="s">
        <v>85</v>
      </c>
    </row>
    <row r="47" spans="1:25">
      <c r="A47" s="4" t="s">
        <v>3</v>
      </c>
      <c r="B47" s="4" t="s">
        <v>112</v>
      </c>
      <c r="C47" s="4" t="s">
        <v>883</v>
      </c>
      <c r="D47" s="4" t="s">
        <v>1336</v>
      </c>
      <c r="E47" s="56">
        <v>41598</v>
      </c>
      <c r="F47" s="4" t="s">
        <v>1337</v>
      </c>
      <c r="G47" s="4" t="s">
        <v>1345</v>
      </c>
      <c r="H47" s="5"/>
      <c r="I47" s="5" t="s">
        <v>2529</v>
      </c>
      <c r="J47" s="5" t="s">
        <v>1342</v>
      </c>
      <c r="K47" s="5" t="s">
        <v>2530</v>
      </c>
      <c r="L47" s="4" t="s">
        <v>84</v>
      </c>
      <c r="M47" s="4" t="s">
        <v>76</v>
      </c>
      <c r="N47" s="6" t="s">
        <v>85</v>
      </c>
      <c r="O47" s="6" t="s">
        <v>85</v>
      </c>
      <c r="P47">
        <v>-1300</v>
      </c>
      <c r="Q47" t="s">
        <v>21</v>
      </c>
      <c r="R47" t="s">
        <v>2531</v>
      </c>
      <c r="S47" t="s">
        <v>2532</v>
      </c>
      <c r="X47" t="s">
        <v>10729</v>
      </c>
      <c r="Y47" t="s">
        <v>85</v>
      </c>
    </row>
    <row r="48" spans="1:25">
      <c r="A48" s="4" t="s">
        <v>3</v>
      </c>
      <c r="B48" s="4" t="s">
        <v>13</v>
      </c>
      <c r="C48" s="4" t="s">
        <v>1351</v>
      </c>
      <c r="D48" s="4" t="s">
        <v>1336</v>
      </c>
      <c r="E48" s="56">
        <v>41636</v>
      </c>
      <c r="F48" s="4" t="s">
        <v>4921</v>
      </c>
      <c r="G48" s="4" t="s">
        <v>1345</v>
      </c>
      <c r="H48" s="5"/>
      <c r="I48" s="5" t="s">
        <v>5583</v>
      </c>
      <c r="J48" s="5" t="s">
        <v>1342</v>
      </c>
      <c r="K48" s="5" t="s">
        <v>5584</v>
      </c>
      <c r="L48" s="4" t="s">
        <v>84</v>
      </c>
      <c r="M48" s="4" t="s">
        <v>76</v>
      </c>
      <c r="N48" s="6" t="s">
        <v>85</v>
      </c>
      <c r="O48" s="6" t="s">
        <v>85</v>
      </c>
      <c r="P48">
        <v>1326.030029296875</v>
      </c>
      <c r="Q48" t="s">
        <v>21</v>
      </c>
      <c r="R48" t="s">
        <v>5585</v>
      </c>
      <c r="S48" t="s">
        <v>5586</v>
      </c>
      <c r="X48" t="s">
        <v>10729</v>
      </c>
      <c r="Y48" t="s">
        <v>85</v>
      </c>
    </row>
    <row r="49" spans="1:25">
      <c r="A49" s="4" t="s">
        <v>3</v>
      </c>
      <c r="B49" s="4" t="s">
        <v>13</v>
      </c>
      <c r="C49" s="4" t="s">
        <v>1351</v>
      </c>
      <c r="D49" s="4" t="s">
        <v>1336</v>
      </c>
      <c r="E49" s="56">
        <v>41636</v>
      </c>
      <c r="F49" s="4" t="s">
        <v>4921</v>
      </c>
      <c r="G49" s="4" t="s">
        <v>1345</v>
      </c>
      <c r="H49" s="5"/>
      <c r="I49" s="5" t="s">
        <v>5583</v>
      </c>
      <c r="J49" s="5" t="s">
        <v>1342</v>
      </c>
      <c r="K49" s="5" t="s">
        <v>5584</v>
      </c>
      <c r="L49" s="4" t="s">
        <v>84</v>
      </c>
      <c r="M49" s="4" t="s">
        <v>76</v>
      </c>
      <c r="N49" s="6" t="s">
        <v>85</v>
      </c>
      <c r="O49" s="6" t="s">
        <v>85</v>
      </c>
      <c r="P49">
        <v>2753.47998046875</v>
      </c>
      <c r="Q49" t="s">
        <v>21</v>
      </c>
      <c r="R49" t="s">
        <v>5585</v>
      </c>
      <c r="S49" t="s">
        <v>5586</v>
      </c>
      <c r="X49" t="s">
        <v>10729</v>
      </c>
      <c r="Y49" t="s">
        <v>85</v>
      </c>
    </row>
    <row r="50" spans="1:25">
      <c r="A50" s="4" t="s">
        <v>5</v>
      </c>
      <c r="B50" s="4" t="s">
        <v>16</v>
      </c>
      <c r="C50" s="4" t="s">
        <v>235</v>
      </c>
      <c r="D50" s="4" t="s">
        <v>1336</v>
      </c>
      <c r="E50" s="56">
        <v>41592</v>
      </c>
      <c r="F50" s="4" t="s">
        <v>1337</v>
      </c>
      <c r="G50" s="4" t="s">
        <v>83</v>
      </c>
      <c r="H50" s="5"/>
      <c r="I50" s="5" t="s">
        <v>1406</v>
      </c>
      <c r="J50" s="5" t="s">
        <v>86</v>
      </c>
      <c r="K50" s="5" t="s">
        <v>1407</v>
      </c>
      <c r="L50" s="4" t="s">
        <v>84</v>
      </c>
      <c r="M50" s="4" t="s">
        <v>76</v>
      </c>
      <c r="N50" s="6" t="s">
        <v>85</v>
      </c>
      <c r="O50" s="6" t="s">
        <v>85</v>
      </c>
      <c r="P50">
        <v>32497.08203125</v>
      </c>
      <c r="Q50" t="s">
        <v>22</v>
      </c>
      <c r="R50" t="s">
        <v>1408</v>
      </c>
      <c r="S50" t="s">
        <v>104</v>
      </c>
      <c r="X50" t="e">
        <v>#N/A</v>
      </c>
      <c r="Y50" t="s">
        <v>85</v>
      </c>
    </row>
    <row r="51" spans="1:25">
      <c r="A51" s="4" t="s">
        <v>3</v>
      </c>
      <c r="B51" s="4" t="s">
        <v>8</v>
      </c>
      <c r="C51" s="4" t="s">
        <v>392</v>
      </c>
      <c r="D51" s="4" t="s">
        <v>1336</v>
      </c>
      <c r="E51" s="56">
        <v>41593</v>
      </c>
      <c r="F51" s="4" t="s">
        <v>1337</v>
      </c>
      <c r="G51" s="4" t="s">
        <v>83</v>
      </c>
      <c r="H51" s="5"/>
      <c r="I51" s="5" t="s">
        <v>2533</v>
      </c>
      <c r="J51" s="5" t="s">
        <v>86</v>
      </c>
      <c r="K51" s="5" t="s">
        <v>2534</v>
      </c>
      <c r="L51" s="4" t="s">
        <v>84</v>
      </c>
      <c r="M51" s="4" t="s">
        <v>76</v>
      </c>
      <c r="N51" s="6" t="s">
        <v>85</v>
      </c>
      <c r="O51" s="6" t="s">
        <v>85</v>
      </c>
      <c r="P51">
        <v>-9600</v>
      </c>
      <c r="Q51" t="s">
        <v>22</v>
      </c>
      <c r="R51" t="s">
        <v>2535</v>
      </c>
      <c r="S51" t="s">
        <v>104</v>
      </c>
      <c r="X51" t="e">
        <v>#N/A</v>
      </c>
      <c r="Y51" t="s">
        <v>85</v>
      </c>
    </row>
    <row r="52" spans="1:25">
      <c r="A52" s="4" t="s">
        <v>3</v>
      </c>
      <c r="B52" s="4" t="s">
        <v>8</v>
      </c>
      <c r="C52" s="4" t="s">
        <v>392</v>
      </c>
      <c r="D52" s="4" t="s">
        <v>1336</v>
      </c>
      <c r="E52" s="56">
        <v>41593</v>
      </c>
      <c r="F52" s="4" t="s">
        <v>1337</v>
      </c>
      <c r="G52" s="4" t="s">
        <v>83</v>
      </c>
      <c r="H52" s="5"/>
      <c r="I52" s="5" t="s">
        <v>2536</v>
      </c>
      <c r="J52" s="5" t="s">
        <v>1342</v>
      </c>
      <c r="K52" s="5" t="s">
        <v>2537</v>
      </c>
      <c r="L52" s="4" t="s">
        <v>84</v>
      </c>
      <c r="M52" s="4" t="s">
        <v>76</v>
      </c>
      <c r="N52" s="6" t="s">
        <v>85</v>
      </c>
      <c r="O52" s="6" t="s">
        <v>85</v>
      </c>
      <c r="P52">
        <v>1710.2802734375</v>
      </c>
      <c r="Q52" t="s">
        <v>22</v>
      </c>
      <c r="R52" t="s">
        <v>2538</v>
      </c>
      <c r="S52" t="s">
        <v>104</v>
      </c>
      <c r="X52" t="e">
        <v>#N/A</v>
      </c>
      <c r="Y52" t="s">
        <v>85</v>
      </c>
    </row>
    <row r="53" spans="1:25">
      <c r="A53" s="4" t="s">
        <v>3</v>
      </c>
      <c r="B53" s="4" t="s">
        <v>13</v>
      </c>
      <c r="C53" s="4" t="s">
        <v>1351</v>
      </c>
      <c r="D53" s="4" t="s">
        <v>1336</v>
      </c>
      <c r="E53" s="56">
        <v>41626</v>
      </c>
      <c r="F53" s="4" t="s">
        <v>4921</v>
      </c>
      <c r="G53" s="4" t="s">
        <v>1345</v>
      </c>
      <c r="H53" s="5"/>
      <c r="I53" s="5" t="s">
        <v>9141</v>
      </c>
      <c r="J53" s="5" t="s">
        <v>1342</v>
      </c>
      <c r="K53" s="5" t="s">
        <v>9142</v>
      </c>
      <c r="L53" s="4" t="s">
        <v>84</v>
      </c>
      <c r="M53" s="4" t="s">
        <v>76</v>
      </c>
      <c r="N53" s="6" t="s">
        <v>85</v>
      </c>
      <c r="O53" s="6" t="s">
        <v>85</v>
      </c>
      <c r="P53">
        <v>20113.314453125</v>
      </c>
      <c r="Q53" t="s">
        <v>21</v>
      </c>
      <c r="R53" t="s">
        <v>3702</v>
      </c>
      <c r="S53" t="s">
        <v>3703</v>
      </c>
      <c r="X53" t="s">
        <v>10729</v>
      </c>
      <c r="Y53" t="s">
        <v>85</v>
      </c>
    </row>
    <row r="54" spans="1:25">
      <c r="A54" s="4" t="s">
        <v>3</v>
      </c>
      <c r="B54" s="4" t="s">
        <v>114</v>
      </c>
      <c r="C54" s="4" t="s">
        <v>4252</v>
      </c>
      <c r="D54" s="4" t="s">
        <v>1336</v>
      </c>
      <c r="E54" s="56">
        <v>41635</v>
      </c>
      <c r="F54" s="4" t="s">
        <v>4921</v>
      </c>
      <c r="G54" s="4" t="s">
        <v>1345</v>
      </c>
      <c r="H54" s="5"/>
      <c r="I54" s="5" t="s">
        <v>5579</v>
      </c>
      <c r="J54" s="5" t="s">
        <v>1342</v>
      </c>
      <c r="K54" s="5" t="s">
        <v>5580</v>
      </c>
      <c r="L54" s="4" t="s">
        <v>84</v>
      </c>
      <c r="M54" s="4" t="s">
        <v>76</v>
      </c>
      <c r="N54" s="6" t="s">
        <v>85</v>
      </c>
      <c r="O54" s="6" t="s">
        <v>85</v>
      </c>
      <c r="P54">
        <v>1578.6513671875</v>
      </c>
      <c r="Q54" t="s">
        <v>21</v>
      </c>
      <c r="R54" t="s">
        <v>5581</v>
      </c>
      <c r="S54" t="s">
        <v>5582</v>
      </c>
      <c r="X54" t="s">
        <v>10729</v>
      </c>
      <c r="Y54" t="s">
        <v>85</v>
      </c>
    </row>
    <row r="55" spans="1:25">
      <c r="A55" s="4" t="s">
        <v>3</v>
      </c>
      <c r="B55" s="4" t="s">
        <v>13</v>
      </c>
      <c r="C55" s="4" t="s">
        <v>1351</v>
      </c>
      <c r="D55" s="4" t="s">
        <v>1336</v>
      </c>
      <c r="E55" s="56">
        <v>41624</v>
      </c>
      <c r="F55" s="4" t="s">
        <v>4921</v>
      </c>
      <c r="G55" s="4" t="s">
        <v>1345</v>
      </c>
      <c r="H55" s="5"/>
      <c r="I55" s="5" t="s">
        <v>3704</v>
      </c>
      <c r="J55" s="5" t="s">
        <v>1342</v>
      </c>
      <c r="K55" s="5" t="s">
        <v>3705</v>
      </c>
      <c r="L55" s="4" t="s">
        <v>84</v>
      </c>
      <c r="M55" s="4" t="s">
        <v>76</v>
      </c>
      <c r="N55" s="6" t="s">
        <v>85</v>
      </c>
      <c r="O55" s="6" t="s">
        <v>85</v>
      </c>
      <c r="P55">
        <v>7246.39013671875</v>
      </c>
      <c r="Q55" t="s">
        <v>21</v>
      </c>
      <c r="R55" t="s">
        <v>3706</v>
      </c>
      <c r="S55" t="s">
        <v>3707</v>
      </c>
      <c r="X55" t="s">
        <v>10729</v>
      </c>
      <c r="Y55" t="s">
        <v>85</v>
      </c>
    </row>
    <row r="56" spans="1:25">
      <c r="A56" s="4" t="s">
        <v>3</v>
      </c>
      <c r="B56" s="4" t="s">
        <v>13</v>
      </c>
      <c r="C56" s="4" t="s">
        <v>1351</v>
      </c>
      <c r="D56" s="4" t="s">
        <v>1336</v>
      </c>
      <c r="E56" s="56">
        <v>41624</v>
      </c>
      <c r="F56" s="4" t="s">
        <v>4921</v>
      </c>
      <c r="G56" s="4" t="s">
        <v>1345</v>
      </c>
      <c r="H56" s="5"/>
      <c r="I56" s="5" t="s">
        <v>3700</v>
      </c>
      <c r="J56" s="5" t="s">
        <v>1342</v>
      </c>
      <c r="K56" s="5" t="s">
        <v>3701</v>
      </c>
      <c r="L56" s="4" t="s">
        <v>84</v>
      </c>
      <c r="M56" s="4" t="s">
        <v>76</v>
      </c>
      <c r="N56" s="6" t="s">
        <v>85</v>
      </c>
      <c r="O56" s="6" t="s">
        <v>85</v>
      </c>
      <c r="P56">
        <v>19180.56640625</v>
      </c>
      <c r="Q56" t="s">
        <v>21</v>
      </c>
      <c r="R56" t="s">
        <v>3702</v>
      </c>
      <c r="S56" t="s">
        <v>3703</v>
      </c>
      <c r="X56" t="s">
        <v>10729</v>
      </c>
      <c r="Y56" t="s">
        <v>85</v>
      </c>
    </row>
    <row r="57" spans="1:25">
      <c r="A57" s="4" t="s">
        <v>3</v>
      </c>
      <c r="B57" s="4" t="s">
        <v>13</v>
      </c>
      <c r="C57" s="4" t="s">
        <v>1351</v>
      </c>
      <c r="D57" s="4" t="s">
        <v>1336</v>
      </c>
      <c r="E57" s="56">
        <v>41624</v>
      </c>
      <c r="F57" s="4" t="s">
        <v>4921</v>
      </c>
      <c r="G57" s="4" t="s">
        <v>1345</v>
      </c>
      <c r="H57" s="5"/>
      <c r="I57" s="5" t="s">
        <v>3708</v>
      </c>
      <c r="J57" s="5" t="s">
        <v>1342</v>
      </c>
      <c r="K57" s="5" t="s">
        <v>3709</v>
      </c>
      <c r="L57" s="4" t="s">
        <v>84</v>
      </c>
      <c r="M57" s="4" t="s">
        <v>76</v>
      </c>
      <c r="N57" s="6" t="s">
        <v>85</v>
      </c>
      <c r="O57" s="6" t="s">
        <v>85</v>
      </c>
      <c r="P57">
        <v>72916.671875</v>
      </c>
      <c r="Q57" t="s">
        <v>21</v>
      </c>
      <c r="R57" t="s">
        <v>3710</v>
      </c>
      <c r="S57" t="s">
        <v>3711</v>
      </c>
      <c r="X57" t="s">
        <v>10730</v>
      </c>
      <c r="Y57" t="s">
        <v>85</v>
      </c>
    </row>
    <row r="58" spans="1:25">
      <c r="A58" s="4" t="s">
        <v>5</v>
      </c>
      <c r="B58" s="4" t="s">
        <v>17</v>
      </c>
      <c r="C58" s="4" t="s">
        <v>17</v>
      </c>
      <c r="D58" s="4" t="s">
        <v>1336</v>
      </c>
      <c r="E58" s="56">
        <v>41639</v>
      </c>
      <c r="F58" s="4" t="s">
        <v>4921</v>
      </c>
      <c r="G58" s="4" t="s">
        <v>1350</v>
      </c>
      <c r="H58" s="5"/>
      <c r="I58" s="5" t="s">
        <v>9143</v>
      </c>
      <c r="J58" s="5" t="s">
        <v>86</v>
      </c>
      <c r="K58" s="5" t="s">
        <v>8126</v>
      </c>
      <c r="L58" s="4" t="s">
        <v>84</v>
      </c>
      <c r="M58" s="4" t="s">
        <v>76</v>
      </c>
      <c r="N58" s="6" t="s">
        <v>1004</v>
      </c>
      <c r="O58" s="6" t="s">
        <v>85</v>
      </c>
      <c r="P58">
        <v>4315.01904296875</v>
      </c>
      <c r="Q58" t="s">
        <v>23</v>
      </c>
      <c r="R58" t="s">
        <v>8127</v>
      </c>
      <c r="S58" t="s">
        <v>104</v>
      </c>
      <c r="X58" t="e">
        <v>#N/A</v>
      </c>
      <c r="Y58" t="s">
        <v>85</v>
      </c>
    </row>
    <row r="59" spans="1:25">
      <c r="A59" s="4" t="s">
        <v>9</v>
      </c>
      <c r="B59" s="4" t="s">
        <v>10</v>
      </c>
      <c r="C59" s="4" t="s">
        <v>528</v>
      </c>
      <c r="D59" s="4" t="s">
        <v>1336</v>
      </c>
      <c r="E59" s="56">
        <v>41639</v>
      </c>
      <c r="F59" s="4" t="s">
        <v>4921</v>
      </c>
      <c r="G59" s="4" t="s">
        <v>83</v>
      </c>
      <c r="H59" s="5"/>
      <c r="I59" s="5" t="s">
        <v>8143</v>
      </c>
      <c r="J59" s="5" t="s">
        <v>86</v>
      </c>
      <c r="K59" s="5" t="s">
        <v>8144</v>
      </c>
      <c r="L59" s="4" t="s">
        <v>84</v>
      </c>
      <c r="M59" s="4" t="s">
        <v>76</v>
      </c>
      <c r="N59" s="6" t="s">
        <v>1004</v>
      </c>
      <c r="O59" s="6" t="s">
        <v>85</v>
      </c>
      <c r="P59">
        <v>135361.4375</v>
      </c>
      <c r="Q59" t="s">
        <v>22</v>
      </c>
      <c r="R59" t="s">
        <v>8145</v>
      </c>
      <c r="S59" t="s">
        <v>104</v>
      </c>
      <c r="X59" t="e">
        <v>#N/A</v>
      </c>
      <c r="Y59" t="s">
        <v>85</v>
      </c>
    </row>
    <row r="60" spans="1:25">
      <c r="A60" s="4" t="s">
        <v>5</v>
      </c>
      <c r="B60" s="4" t="s">
        <v>17</v>
      </c>
      <c r="C60" s="4" t="s">
        <v>17</v>
      </c>
      <c r="D60" s="4" t="s">
        <v>1336</v>
      </c>
      <c r="E60" s="56">
        <v>41639</v>
      </c>
      <c r="F60" s="4" t="s">
        <v>4921</v>
      </c>
      <c r="G60" s="4" t="s">
        <v>1350</v>
      </c>
      <c r="H60" s="5"/>
      <c r="I60" s="5" t="s">
        <v>9143</v>
      </c>
      <c r="J60" s="5" t="s">
        <v>86</v>
      </c>
      <c r="K60" s="5" t="s">
        <v>8126</v>
      </c>
      <c r="L60" s="4" t="s">
        <v>84</v>
      </c>
      <c r="M60" s="4" t="s">
        <v>76</v>
      </c>
      <c r="N60" s="6" t="s">
        <v>1004</v>
      </c>
      <c r="O60" s="6" t="s">
        <v>85</v>
      </c>
      <c r="P60">
        <v>31.32859992980957</v>
      </c>
      <c r="Q60" t="s">
        <v>23</v>
      </c>
      <c r="R60" t="s">
        <v>8127</v>
      </c>
      <c r="S60" t="s">
        <v>104</v>
      </c>
      <c r="X60" t="e">
        <v>#N/A</v>
      </c>
      <c r="Y60" t="s">
        <v>85</v>
      </c>
    </row>
    <row r="61" spans="1:25">
      <c r="A61" s="4" t="s">
        <v>5</v>
      </c>
      <c r="B61" s="4" t="s">
        <v>17</v>
      </c>
      <c r="C61" s="4" t="s">
        <v>17</v>
      </c>
      <c r="D61" s="4" t="s">
        <v>1336</v>
      </c>
      <c r="E61" s="56">
        <v>41639</v>
      </c>
      <c r="F61" s="4" t="s">
        <v>4921</v>
      </c>
      <c r="G61" s="4" t="s">
        <v>1350</v>
      </c>
      <c r="H61" s="5"/>
      <c r="I61" s="5" t="s">
        <v>9143</v>
      </c>
      <c r="J61" s="5" t="s">
        <v>86</v>
      </c>
      <c r="K61" s="5" t="s">
        <v>8126</v>
      </c>
      <c r="L61" s="4" t="s">
        <v>84</v>
      </c>
      <c r="M61" s="4" t="s">
        <v>76</v>
      </c>
      <c r="N61" s="6" t="s">
        <v>1004</v>
      </c>
      <c r="O61" s="6" t="s">
        <v>85</v>
      </c>
      <c r="P61">
        <v>31.32859992980957</v>
      </c>
      <c r="Q61" t="s">
        <v>23</v>
      </c>
      <c r="R61" t="s">
        <v>8127</v>
      </c>
      <c r="S61" t="s">
        <v>104</v>
      </c>
      <c r="X61" t="e">
        <v>#N/A</v>
      </c>
      <c r="Y61" t="s">
        <v>85</v>
      </c>
    </row>
    <row r="62" spans="1:25">
      <c r="A62" s="4" t="s">
        <v>5</v>
      </c>
      <c r="B62" s="4" t="s">
        <v>17</v>
      </c>
      <c r="C62" s="4" t="s">
        <v>17</v>
      </c>
      <c r="D62" s="4" t="s">
        <v>1336</v>
      </c>
      <c r="E62" s="56">
        <v>41639</v>
      </c>
      <c r="F62" s="4" t="s">
        <v>4921</v>
      </c>
      <c r="G62" s="4" t="s">
        <v>1350</v>
      </c>
      <c r="H62" s="5"/>
      <c r="I62" s="5" t="s">
        <v>9143</v>
      </c>
      <c r="J62" s="5" t="s">
        <v>86</v>
      </c>
      <c r="K62" s="5" t="s">
        <v>8126</v>
      </c>
      <c r="L62" s="4" t="s">
        <v>84</v>
      </c>
      <c r="M62" s="4" t="s">
        <v>76</v>
      </c>
      <c r="N62" s="6" t="s">
        <v>1004</v>
      </c>
      <c r="O62" s="6" t="s">
        <v>85</v>
      </c>
      <c r="P62">
        <v>31.32859992980957</v>
      </c>
      <c r="Q62" t="s">
        <v>23</v>
      </c>
      <c r="R62" t="s">
        <v>8127</v>
      </c>
      <c r="S62" t="s">
        <v>104</v>
      </c>
      <c r="X62" t="e">
        <v>#N/A</v>
      </c>
      <c r="Y62" t="s">
        <v>85</v>
      </c>
    </row>
    <row r="63" spans="1:25">
      <c r="A63" s="4" t="s">
        <v>5</v>
      </c>
      <c r="B63" s="4" t="s">
        <v>17</v>
      </c>
      <c r="C63" s="4" t="s">
        <v>17</v>
      </c>
      <c r="D63" s="4" t="s">
        <v>1336</v>
      </c>
      <c r="E63" s="56">
        <v>41639</v>
      </c>
      <c r="F63" s="4" t="s">
        <v>4921</v>
      </c>
      <c r="G63" s="4" t="s">
        <v>1350</v>
      </c>
      <c r="H63" s="5"/>
      <c r="I63" s="5" t="s">
        <v>9143</v>
      </c>
      <c r="J63" s="5" t="s">
        <v>86</v>
      </c>
      <c r="K63" s="5" t="s">
        <v>8126</v>
      </c>
      <c r="L63" s="4" t="s">
        <v>84</v>
      </c>
      <c r="M63" s="4" t="s">
        <v>76</v>
      </c>
      <c r="N63" s="6" t="s">
        <v>1004</v>
      </c>
      <c r="O63" s="6" t="s">
        <v>85</v>
      </c>
      <c r="P63">
        <v>4315.01904296875</v>
      </c>
      <c r="Q63" t="s">
        <v>23</v>
      </c>
      <c r="R63" t="s">
        <v>8127</v>
      </c>
      <c r="S63" t="s">
        <v>104</v>
      </c>
      <c r="X63" t="e">
        <v>#N/A</v>
      </c>
      <c r="Y63" t="s">
        <v>85</v>
      </c>
    </row>
    <row r="64" spans="1:25">
      <c r="A64" s="4" t="s">
        <v>5</v>
      </c>
      <c r="B64" s="4" t="s">
        <v>17</v>
      </c>
      <c r="C64" s="4" t="s">
        <v>17</v>
      </c>
      <c r="D64" s="4" t="s">
        <v>1336</v>
      </c>
      <c r="E64" s="56">
        <v>41639</v>
      </c>
      <c r="F64" s="4" t="s">
        <v>4921</v>
      </c>
      <c r="G64" s="4" t="s">
        <v>1350</v>
      </c>
      <c r="H64" s="5"/>
      <c r="I64" s="5" t="s">
        <v>9143</v>
      </c>
      <c r="J64" s="5" t="s">
        <v>86</v>
      </c>
      <c r="K64" s="5" t="s">
        <v>8126</v>
      </c>
      <c r="L64" s="4" t="s">
        <v>84</v>
      </c>
      <c r="M64" s="4" t="s">
        <v>76</v>
      </c>
      <c r="N64" s="6" t="s">
        <v>1004</v>
      </c>
      <c r="O64" s="6" t="s">
        <v>85</v>
      </c>
      <c r="P64">
        <v>2157.509765625</v>
      </c>
      <c r="Q64" t="s">
        <v>23</v>
      </c>
      <c r="R64" t="s">
        <v>8127</v>
      </c>
      <c r="S64" t="s">
        <v>104</v>
      </c>
      <c r="X64" t="e">
        <v>#N/A</v>
      </c>
      <c r="Y64" t="s">
        <v>85</v>
      </c>
    </row>
    <row r="65" spans="1:25">
      <c r="A65" s="4" t="s">
        <v>5</v>
      </c>
      <c r="B65" s="4" t="s">
        <v>17</v>
      </c>
      <c r="C65" s="4" t="s">
        <v>17</v>
      </c>
      <c r="D65" s="4" t="s">
        <v>1336</v>
      </c>
      <c r="E65" s="56">
        <v>41639</v>
      </c>
      <c r="F65" s="4" t="s">
        <v>4921</v>
      </c>
      <c r="G65" s="4" t="s">
        <v>1350</v>
      </c>
      <c r="H65" s="5"/>
      <c r="I65" s="5" t="s">
        <v>9143</v>
      </c>
      <c r="J65" s="5" t="s">
        <v>86</v>
      </c>
      <c r="K65" s="5" t="s">
        <v>8126</v>
      </c>
      <c r="L65" s="4" t="s">
        <v>84</v>
      </c>
      <c r="M65" s="4" t="s">
        <v>76</v>
      </c>
      <c r="N65" s="6" t="s">
        <v>1004</v>
      </c>
      <c r="O65" s="6" t="s">
        <v>85</v>
      </c>
      <c r="P65">
        <v>4315.01904296875</v>
      </c>
      <c r="Q65" t="s">
        <v>23</v>
      </c>
      <c r="R65" t="s">
        <v>8127</v>
      </c>
      <c r="S65" t="s">
        <v>104</v>
      </c>
      <c r="X65" t="e">
        <v>#N/A</v>
      </c>
      <c r="Y65" t="s">
        <v>85</v>
      </c>
    </row>
    <row r="66" spans="1:25">
      <c r="A66" s="4" t="s">
        <v>5</v>
      </c>
      <c r="B66" s="4" t="s">
        <v>17</v>
      </c>
      <c r="C66" s="4" t="s">
        <v>17</v>
      </c>
      <c r="D66" s="4" t="s">
        <v>1336</v>
      </c>
      <c r="E66" s="56">
        <v>41639</v>
      </c>
      <c r="F66" s="4" t="s">
        <v>4921</v>
      </c>
      <c r="G66" s="4" t="s">
        <v>1350</v>
      </c>
      <c r="H66" s="5"/>
      <c r="I66" s="5" t="s">
        <v>9143</v>
      </c>
      <c r="J66" s="5" t="s">
        <v>86</v>
      </c>
      <c r="K66" s="5" t="s">
        <v>8126</v>
      </c>
      <c r="L66" s="4" t="s">
        <v>84</v>
      </c>
      <c r="M66" s="4" t="s">
        <v>76</v>
      </c>
      <c r="N66" s="6" t="s">
        <v>1004</v>
      </c>
      <c r="O66" s="6" t="s">
        <v>85</v>
      </c>
      <c r="P66">
        <v>4315.01904296875</v>
      </c>
      <c r="Q66" t="s">
        <v>23</v>
      </c>
      <c r="R66" t="s">
        <v>8127</v>
      </c>
      <c r="S66" t="s">
        <v>104</v>
      </c>
      <c r="X66" t="e">
        <v>#N/A</v>
      </c>
      <c r="Y66" t="s">
        <v>85</v>
      </c>
    </row>
    <row r="67" spans="1:25">
      <c r="A67" s="4" t="s">
        <v>3</v>
      </c>
      <c r="B67" s="4" t="s">
        <v>13</v>
      </c>
      <c r="C67" s="4" t="s">
        <v>1351</v>
      </c>
      <c r="D67" s="4" t="s">
        <v>1336</v>
      </c>
      <c r="E67" s="56">
        <v>41625</v>
      </c>
      <c r="F67" s="4" t="s">
        <v>4921</v>
      </c>
      <c r="G67" s="4" t="s">
        <v>1345</v>
      </c>
      <c r="H67" s="5"/>
      <c r="I67" s="5" t="s">
        <v>3700</v>
      </c>
      <c r="J67" s="5" t="s">
        <v>1342</v>
      </c>
      <c r="K67" s="5" t="s">
        <v>3701</v>
      </c>
      <c r="L67" s="4" t="s">
        <v>84</v>
      </c>
      <c r="M67" s="4" t="s">
        <v>76</v>
      </c>
      <c r="N67" s="6" t="s">
        <v>85</v>
      </c>
      <c r="O67" s="6" t="s">
        <v>85</v>
      </c>
      <c r="P67">
        <v>-19180.56640625</v>
      </c>
      <c r="Q67" t="s">
        <v>21</v>
      </c>
      <c r="R67" t="s">
        <v>3702</v>
      </c>
      <c r="S67" t="s">
        <v>3703</v>
      </c>
      <c r="X67" t="s">
        <v>10729</v>
      </c>
      <c r="Y67" t="s">
        <v>85</v>
      </c>
    </row>
    <row r="68" spans="1:25">
      <c r="A68" s="4" t="s">
        <v>9</v>
      </c>
      <c r="B68" s="4" t="s">
        <v>14</v>
      </c>
      <c r="C68" s="4" t="s">
        <v>14</v>
      </c>
      <c r="D68" s="4" t="s">
        <v>1336</v>
      </c>
      <c r="E68" s="56">
        <v>41620</v>
      </c>
      <c r="F68" s="4" t="s">
        <v>4921</v>
      </c>
      <c r="G68" s="4" t="s">
        <v>83</v>
      </c>
      <c r="H68" s="5"/>
      <c r="I68" s="5" t="s">
        <v>9144</v>
      </c>
      <c r="J68" s="5" t="s">
        <v>1342</v>
      </c>
      <c r="K68" s="5" t="s">
        <v>9145</v>
      </c>
      <c r="L68" s="4" t="s">
        <v>84</v>
      </c>
      <c r="M68" s="4" t="s">
        <v>76</v>
      </c>
      <c r="N68" s="6" t="s">
        <v>85</v>
      </c>
      <c r="O68" s="6" t="s">
        <v>85</v>
      </c>
      <c r="P68">
        <v>3750</v>
      </c>
      <c r="Q68" t="s">
        <v>22</v>
      </c>
      <c r="R68" t="s">
        <v>9146</v>
      </c>
      <c r="S68" t="s">
        <v>104</v>
      </c>
      <c r="X68" t="e">
        <v>#N/A</v>
      </c>
      <c r="Y68" t="s">
        <v>85</v>
      </c>
    </row>
    <row r="69" spans="1:25">
      <c r="A69" s="4" t="s">
        <v>5</v>
      </c>
      <c r="B69" s="4" t="s">
        <v>16</v>
      </c>
      <c r="C69" s="4" t="s">
        <v>235</v>
      </c>
      <c r="D69" s="4" t="s">
        <v>1336</v>
      </c>
      <c r="E69" s="56">
        <v>41621</v>
      </c>
      <c r="F69" s="4" t="s">
        <v>4921</v>
      </c>
      <c r="G69" s="4" t="s">
        <v>83</v>
      </c>
      <c r="H69" s="5"/>
      <c r="I69" s="5" t="s">
        <v>9147</v>
      </c>
      <c r="J69" s="5" t="s">
        <v>86</v>
      </c>
      <c r="K69" s="5" t="s">
        <v>1407</v>
      </c>
      <c r="L69" s="4" t="s">
        <v>84</v>
      </c>
      <c r="M69" s="4" t="s">
        <v>76</v>
      </c>
      <c r="N69" s="6" t="s">
        <v>85</v>
      </c>
      <c r="O69" s="6" t="s">
        <v>85</v>
      </c>
      <c r="P69">
        <v>16275.046875</v>
      </c>
      <c r="Q69" t="s">
        <v>22</v>
      </c>
      <c r="R69" t="s">
        <v>1408</v>
      </c>
      <c r="S69" t="s">
        <v>104</v>
      </c>
      <c r="X69" t="e">
        <v>#N/A</v>
      </c>
      <c r="Y69" t="s">
        <v>85</v>
      </c>
    </row>
    <row r="70" spans="1:25">
      <c r="A70" s="4" t="s">
        <v>5</v>
      </c>
      <c r="B70" s="4" t="s">
        <v>16</v>
      </c>
      <c r="C70" s="4" t="s">
        <v>235</v>
      </c>
      <c r="D70" s="4" t="s">
        <v>1336</v>
      </c>
      <c r="E70" s="56">
        <v>41621</v>
      </c>
      <c r="F70" s="4" t="s">
        <v>4921</v>
      </c>
      <c r="G70" s="4" t="s">
        <v>83</v>
      </c>
      <c r="H70" s="5"/>
      <c r="I70" s="5" t="s">
        <v>9147</v>
      </c>
      <c r="J70" s="5" t="s">
        <v>86</v>
      </c>
      <c r="K70" s="5" t="s">
        <v>1407</v>
      </c>
      <c r="L70" s="4" t="s">
        <v>84</v>
      </c>
      <c r="M70" s="4" t="s">
        <v>76</v>
      </c>
      <c r="N70" s="6" t="s">
        <v>85</v>
      </c>
      <c r="O70" s="6" t="s">
        <v>85</v>
      </c>
      <c r="P70">
        <v>16275.046875</v>
      </c>
      <c r="Q70" t="s">
        <v>22</v>
      </c>
      <c r="R70" t="s">
        <v>1408</v>
      </c>
      <c r="S70" t="s">
        <v>104</v>
      </c>
      <c r="X70" t="e">
        <v>#N/A</v>
      </c>
      <c r="Y70" t="s">
        <v>85</v>
      </c>
    </row>
    <row r="71" spans="1:25">
      <c r="A71" s="4" t="s">
        <v>3</v>
      </c>
      <c r="B71" s="4" t="s">
        <v>115</v>
      </c>
      <c r="C71" s="4" t="s">
        <v>602</v>
      </c>
      <c r="D71" s="4" t="s">
        <v>1336</v>
      </c>
      <c r="E71" s="56">
        <v>41638</v>
      </c>
      <c r="F71" s="4" t="s">
        <v>4921</v>
      </c>
      <c r="G71" s="4" t="s">
        <v>1345</v>
      </c>
      <c r="H71" s="5"/>
      <c r="I71" s="5" t="s">
        <v>9148</v>
      </c>
      <c r="J71" s="5" t="s">
        <v>1342</v>
      </c>
      <c r="K71" s="5" t="s">
        <v>9149</v>
      </c>
      <c r="L71" s="4" t="s">
        <v>84</v>
      </c>
      <c r="M71" s="4" t="s">
        <v>76</v>
      </c>
      <c r="N71" s="6" t="s">
        <v>85</v>
      </c>
      <c r="O71" s="6" t="s">
        <v>85</v>
      </c>
      <c r="P71">
        <v>22430.66796875</v>
      </c>
      <c r="Q71" t="s">
        <v>21</v>
      </c>
      <c r="R71" t="s">
        <v>9150</v>
      </c>
      <c r="S71" t="s">
        <v>9151</v>
      </c>
      <c r="X71" t="s">
        <v>10729</v>
      </c>
      <c r="Y71" t="s">
        <v>85</v>
      </c>
    </row>
    <row r="72" spans="1:25">
      <c r="A72" s="4" t="s">
        <v>9</v>
      </c>
      <c r="B72" s="4" t="s">
        <v>10</v>
      </c>
      <c r="C72" s="4" t="s">
        <v>791</v>
      </c>
      <c r="D72" s="4" t="s">
        <v>1336</v>
      </c>
      <c r="E72" s="56">
        <v>41639</v>
      </c>
      <c r="F72" s="4" t="s">
        <v>4921</v>
      </c>
      <c r="G72" s="4" t="s">
        <v>1345</v>
      </c>
      <c r="H72" s="5"/>
      <c r="I72" s="5" t="s">
        <v>9152</v>
      </c>
      <c r="J72" s="5" t="s">
        <v>1342</v>
      </c>
      <c r="K72" s="5" t="s">
        <v>9153</v>
      </c>
      <c r="L72" s="4" t="s">
        <v>84</v>
      </c>
      <c r="M72" s="4" t="s">
        <v>76</v>
      </c>
      <c r="N72" s="6" t="s">
        <v>85</v>
      </c>
      <c r="O72" s="6" t="s">
        <v>85</v>
      </c>
      <c r="P72">
        <v>9437.0947265625</v>
      </c>
      <c r="Q72" t="s">
        <v>21</v>
      </c>
      <c r="R72" t="s">
        <v>9154</v>
      </c>
      <c r="S72" t="s">
        <v>104</v>
      </c>
      <c r="X72" t="s">
        <v>10729</v>
      </c>
      <c r="Y72" t="s">
        <v>85</v>
      </c>
    </row>
    <row r="73" spans="1:25">
      <c r="A73" s="4" t="s">
        <v>5</v>
      </c>
      <c r="B73" s="4" t="s">
        <v>17</v>
      </c>
      <c r="C73" s="4" t="s">
        <v>17</v>
      </c>
      <c r="D73" s="4" t="s">
        <v>1336</v>
      </c>
      <c r="E73" s="56">
        <v>41639</v>
      </c>
      <c r="F73" s="4" t="s">
        <v>4921</v>
      </c>
      <c r="G73" s="4" t="s">
        <v>83</v>
      </c>
      <c r="H73" s="5"/>
      <c r="I73" s="5" t="s">
        <v>9155</v>
      </c>
      <c r="J73" s="5" t="s">
        <v>86</v>
      </c>
      <c r="K73" s="5" t="s">
        <v>8133</v>
      </c>
      <c r="L73" s="4" t="s">
        <v>84</v>
      </c>
      <c r="M73" s="4" t="s">
        <v>76</v>
      </c>
      <c r="N73" s="6" t="s">
        <v>1004</v>
      </c>
      <c r="O73" s="6" t="s">
        <v>85</v>
      </c>
      <c r="P73">
        <v>5138.85400390625</v>
      </c>
      <c r="Q73" t="s">
        <v>22</v>
      </c>
      <c r="R73" t="s">
        <v>8134</v>
      </c>
      <c r="S73" t="s">
        <v>104</v>
      </c>
      <c r="X73" t="e">
        <v>#N/A</v>
      </c>
      <c r="Y73" t="s">
        <v>85</v>
      </c>
    </row>
    <row r="74" spans="1:25">
      <c r="A74" s="4" t="s">
        <v>5</v>
      </c>
      <c r="B74" s="4" t="s">
        <v>17</v>
      </c>
      <c r="C74" s="4" t="s">
        <v>17</v>
      </c>
      <c r="D74" s="4" t="s">
        <v>1336</v>
      </c>
      <c r="E74" s="56">
        <v>41639</v>
      </c>
      <c r="F74" s="4" t="s">
        <v>4921</v>
      </c>
      <c r="G74" s="4" t="s">
        <v>1350</v>
      </c>
      <c r="H74" s="5"/>
      <c r="I74" s="5" t="s">
        <v>9143</v>
      </c>
      <c r="J74" s="5" t="s">
        <v>86</v>
      </c>
      <c r="K74" s="5" t="s">
        <v>8126</v>
      </c>
      <c r="L74" s="4" t="s">
        <v>84</v>
      </c>
      <c r="M74" s="4" t="s">
        <v>76</v>
      </c>
      <c r="N74" s="6" t="s">
        <v>1004</v>
      </c>
      <c r="O74" s="6" t="s">
        <v>85</v>
      </c>
      <c r="P74">
        <v>30.715799331665039</v>
      </c>
      <c r="Q74" t="s">
        <v>23</v>
      </c>
      <c r="R74" t="s">
        <v>8127</v>
      </c>
      <c r="S74" t="s">
        <v>104</v>
      </c>
      <c r="X74" t="e">
        <v>#N/A</v>
      </c>
      <c r="Y74" t="s">
        <v>85</v>
      </c>
    </row>
    <row r="75" spans="1:25">
      <c r="A75" s="4" t="s">
        <v>5</v>
      </c>
      <c r="B75" s="4" t="s">
        <v>17</v>
      </c>
      <c r="C75" s="4" t="s">
        <v>17</v>
      </c>
      <c r="D75" s="4" t="s">
        <v>1336</v>
      </c>
      <c r="E75" s="56">
        <v>41639</v>
      </c>
      <c r="F75" s="4" t="s">
        <v>4921</v>
      </c>
      <c r="G75" s="4" t="s">
        <v>1391</v>
      </c>
      <c r="H75" s="5"/>
      <c r="I75" s="5" t="s">
        <v>9143</v>
      </c>
      <c r="J75" s="5" t="s">
        <v>86</v>
      </c>
      <c r="K75" s="5" t="s">
        <v>8126</v>
      </c>
      <c r="L75" s="4" t="s">
        <v>84</v>
      </c>
      <c r="M75" s="4" t="s">
        <v>76</v>
      </c>
      <c r="N75" s="6" t="s">
        <v>1004</v>
      </c>
      <c r="O75" s="6" t="s">
        <v>85</v>
      </c>
      <c r="P75">
        <v>3579.665283203125</v>
      </c>
      <c r="Q75" t="s">
        <v>23</v>
      </c>
      <c r="R75" t="s">
        <v>8127</v>
      </c>
      <c r="S75" t="s">
        <v>104</v>
      </c>
      <c r="X75" t="e">
        <v>#N/A</v>
      </c>
      <c r="Y75" t="s">
        <v>85</v>
      </c>
    </row>
    <row r="76" spans="1:25">
      <c r="A76" s="4" t="s">
        <v>5</v>
      </c>
      <c r="B76" s="4" t="s">
        <v>17</v>
      </c>
      <c r="C76" s="4" t="s">
        <v>17</v>
      </c>
      <c r="D76" s="4" t="s">
        <v>1336</v>
      </c>
      <c r="E76" s="56">
        <v>41639</v>
      </c>
      <c r="F76" s="4" t="s">
        <v>4921</v>
      </c>
      <c r="G76" s="4" t="s">
        <v>1391</v>
      </c>
      <c r="H76" s="5"/>
      <c r="I76" s="5" t="s">
        <v>9143</v>
      </c>
      <c r="J76" s="5" t="s">
        <v>86</v>
      </c>
      <c r="K76" s="5" t="s">
        <v>8126</v>
      </c>
      <c r="L76" s="4" t="s">
        <v>84</v>
      </c>
      <c r="M76" s="4" t="s">
        <v>76</v>
      </c>
      <c r="N76" s="6" t="s">
        <v>1004</v>
      </c>
      <c r="O76" s="6" t="s">
        <v>85</v>
      </c>
      <c r="P76">
        <v>439.42498779296875</v>
      </c>
      <c r="Q76" t="s">
        <v>23</v>
      </c>
      <c r="R76" t="s">
        <v>8127</v>
      </c>
      <c r="S76" t="s">
        <v>104</v>
      </c>
      <c r="X76" t="e">
        <v>#N/A</v>
      </c>
      <c r="Y76" t="s">
        <v>85</v>
      </c>
    </row>
    <row r="77" spans="1:25">
      <c r="A77" s="4" t="s">
        <v>3</v>
      </c>
      <c r="B77" s="4" t="s">
        <v>112</v>
      </c>
      <c r="C77" s="4" t="s">
        <v>269</v>
      </c>
      <c r="D77" s="4" t="s">
        <v>1336</v>
      </c>
      <c r="E77" s="56">
        <v>41604</v>
      </c>
      <c r="F77" s="4" t="s">
        <v>1337</v>
      </c>
      <c r="G77" s="4" t="s">
        <v>3641</v>
      </c>
      <c r="H77" s="5"/>
      <c r="I77" s="5" t="s">
        <v>3642</v>
      </c>
      <c r="J77" s="5" t="s">
        <v>1342</v>
      </c>
      <c r="K77" s="5" t="s">
        <v>3643</v>
      </c>
      <c r="L77" s="4" t="s">
        <v>84</v>
      </c>
      <c r="M77" s="4" t="s">
        <v>76</v>
      </c>
      <c r="N77" s="6" t="s">
        <v>85</v>
      </c>
      <c r="O77" s="6" t="s">
        <v>85</v>
      </c>
      <c r="P77">
        <v>54717.23828125</v>
      </c>
      <c r="Q77" t="s">
        <v>21</v>
      </c>
      <c r="R77" t="s">
        <v>3644</v>
      </c>
      <c r="S77" t="s">
        <v>3645</v>
      </c>
      <c r="X77" t="e">
        <v>#N/A</v>
      </c>
      <c r="Y77" t="s">
        <v>85</v>
      </c>
    </row>
    <row r="78" spans="1:25">
      <c r="A78" s="4" t="s">
        <v>3</v>
      </c>
      <c r="B78" s="4" t="s">
        <v>114</v>
      </c>
      <c r="C78" s="4" t="s">
        <v>2539</v>
      </c>
      <c r="D78" s="4" t="s">
        <v>1336</v>
      </c>
      <c r="E78" s="56">
        <v>41613</v>
      </c>
      <c r="F78" s="4" t="s">
        <v>4921</v>
      </c>
      <c r="G78" s="4" t="s">
        <v>1345</v>
      </c>
      <c r="H78" s="5" t="s">
        <v>1614</v>
      </c>
      <c r="I78" s="5" t="s">
        <v>9156</v>
      </c>
      <c r="J78" s="5" t="s">
        <v>1342</v>
      </c>
      <c r="K78" s="5" t="s">
        <v>9157</v>
      </c>
      <c r="L78" s="4" t="s">
        <v>9158</v>
      </c>
      <c r="M78" s="4" t="s">
        <v>9159</v>
      </c>
      <c r="N78" s="6" t="s">
        <v>85</v>
      </c>
      <c r="O78" s="6" t="s">
        <v>85</v>
      </c>
      <c r="P78">
        <v>1305.0570068359375</v>
      </c>
      <c r="Q78" t="s">
        <v>21</v>
      </c>
      <c r="R78" t="s">
        <v>9160</v>
      </c>
      <c r="S78" t="s">
        <v>104</v>
      </c>
      <c r="X78" t="s">
        <v>10729</v>
      </c>
      <c r="Y78" t="s">
        <v>85</v>
      </c>
    </row>
    <row r="79" spans="1:25">
      <c r="A79" s="4" t="s">
        <v>3</v>
      </c>
      <c r="B79" s="4" t="s">
        <v>114</v>
      </c>
      <c r="C79" s="4" t="s">
        <v>2539</v>
      </c>
      <c r="D79" s="4" t="s">
        <v>1336</v>
      </c>
      <c r="E79" s="56">
        <v>41631</v>
      </c>
      <c r="F79" s="4" t="s">
        <v>4921</v>
      </c>
      <c r="G79" s="4" t="s">
        <v>1345</v>
      </c>
      <c r="H79" s="5" t="s">
        <v>1614</v>
      </c>
      <c r="I79" s="5" t="s">
        <v>9161</v>
      </c>
      <c r="J79" s="5" t="s">
        <v>1342</v>
      </c>
      <c r="K79" s="5" t="s">
        <v>9162</v>
      </c>
      <c r="L79" s="4" t="s">
        <v>9158</v>
      </c>
      <c r="M79" s="4" t="s">
        <v>9159</v>
      </c>
      <c r="N79" s="6" t="s">
        <v>85</v>
      </c>
      <c r="O79" s="6" t="s">
        <v>85</v>
      </c>
      <c r="P79">
        <v>37436.91015625</v>
      </c>
      <c r="Q79" t="s">
        <v>21</v>
      </c>
      <c r="R79" t="s">
        <v>9163</v>
      </c>
      <c r="S79" t="s">
        <v>9164</v>
      </c>
      <c r="X79" t="s">
        <v>10729</v>
      </c>
      <c r="Y79" t="s">
        <v>85</v>
      </c>
    </row>
    <row r="80" spans="1:25">
      <c r="A80" s="4" t="s">
        <v>3</v>
      </c>
      <c r="B80" s="4" t="s">
        <v>114</v>
      </c>
      <c r="C80" s="4" t="s">
        <v>2539</v>
      </c>
      <c r="D80" s="4" t="s">
        <v>1336</v>
      </c>
      <c r="E80" s="56">
        <v>41631</v>
      </c>
      <c r="F80" s="4" t="s">
        <v>4921</v>
      </c>
      <c r="G80" s="4" t="s">
        <v>1345</v>
      </c>
      <c r="H80" s="5" t="s">
        <v>1614</v>
      </c>
      <c r="I80" s="5" t="s">
        <v>9161</v>
      </c>
      <c r="J80" s="5" t="s">
        <v>1342</v>
      </c>
      <c r="K80" s="5" t="s">
        <v>9162</v>
      </c>
      <c r="L80" s="4" t="s">
        <v>9158</v>
      </c>
      <c r="M80" s="4" t="s">
        <v>9159</v>
      </c>
      <c r="N80" s="6" t="s">
        <v>85</v>
      </c>
      <c r="O80" s="6" t="s">
        <v>85</v>
      </c>
      <c r="P80">
        <v>9065.2529296875</v>
      </c>
      <c r="Q80" t="s">
        <v>21</v>
      </c>
      <c r="R80" t="s">
        <v>9163</v>
      </c>
      <c r="S80" t="s">
        <v>9164</v>
      </c>
      <c r="X80" t="s">
        <v>10729</v>
      </c>
      <c r="Y80" t="s">
        <v>85</v>
      </c>
    </row>
    <row r="81" spans="1:25">
      <c r="A81" s="4" t="s">
        <v>3</v>
      </c>
      <c r="B81" s="4" t="s">
        <v>114</v>
      </c>
      <c r="C81" s="4" t="s">
        <v>2539</v>
      </c>
      <c r="D81" s="4" t="s">
        <v>1336</v>
      </c>
      <c r="E81" s="56">
        <v>41630</v>
      </c>
      <c r="F81" s="4" t="s">
        <v>4921</v>
      </c>
      <c r="G81" s="4" t="s">
        <v>1345</v>
      </c>
      <c r="H81" s="5" t="s">
        <v>1614</v>
      </c>
      <c r="I81" s="5" t="s">
        <v>3719</v>
      </c>
      <c r="J81" s="5" t="s">
        <v>1342</v>
      </c>
      <c r="K81" s="5" t="s">
        <v>3720</v>
      </c>
      <c r="L81" s="4" t="s">
        <v>3721</v>
      </c>
      <c r="M81" s="4" t="s">
        <v>3722</v>
      </c>
      <c r="N81" s="6" t="s">
        <v>85</v>
      </c>
      <c r="O81" s="6" t="s">
        <v>85</v>
      </c>
      <c r="P81">
        <v>108.30609893798828</v>
      </c>
      <c r="Q81" t="s">
        <v>21</v>
      </c>
      <c r="R81" t="s">
        <v>3723</v>
      </c>
      <c r="S81" t="s">
        <v>3724</v>
      </c>
      <c r="X81" t="s">
        <v>10729</v>
      </c>
      <c r="Y81" t="s">
        <v>85</v>
      </c>
    </row>
    <row r="82" spans="1:25">
      <c r="A82" s="4" t="s">
        <v>3</v>
      </c>
      <c r="B82" s="4" t="s">
        <v>114</v>
      </c>
      <c r="C82" s="4" t="s">
        <v>2539</v>
      </c>
      <c r="D82" s="4" t="s">
        <v>1336</v>
      </c>
      <c r="E82" s="56">
        <v>41630</v>
      </c>
      <c r="F82" s="4" t="s">
        <v>4921</v>
      </c>
      <c r="G82" s="4" t="s">
        <v>1345</v>
      </c>
      <c r="H82" s="5" t="s">
        <v>1614</v>
      </c>
      <c r="I82" s="5" t="s">
        <v>3719</v>
      </c>
      <c r="J82" s="5" t="s">
        <v>1342</v>
      </c>
      <c r="K82" s="5" t="s">
        <v>3720</v>
      </c>
      <c r="L82" s="4" t="s">
        <v>3721</v>
      </c>
      <c r="M82" s="4" t="s">
        <v>3722</v>
      </c>
      <c r="N82" s="6" t="s">
        <v>85</v>
      </c>
      <c r="O82" s="6" t="s">
        <v>85</v>
      </c>
      <c r="P82">
        <v>27733.822265625</v>
      </c>
      <c r="Q82" t="s">
        <v>21</v>
      </c>
      <c r="R82" t="s">
        <v>3723</v>
      </c>
      <c r="S82" t="s">
        <v>3724</v>
      </c>
      <c r="X82" t="s">
        <v>10729</v>
      </c>
      <c r="Y82" t="s">
        <v>85</v>
      </c>
    </row>
    <row r="83" spans="1:25">
      <c r="A83" s="4" t="s">
        <v>3</v>
      </c>
      <c r="B83" s="4" t="s">
        <v>114</v>
      </c>
      <c r="C83" s="4" t="s">
        <v>2539</v>
      </c>
      <c r="D83" s="4" t="s">
        <v>1336</v>
      </c>
      <c r="E83" s="56">
        <v>41607</v>
      </c>
      <c r="F83" s="4" t="s">
        <v>1337</v>
      </c>
      <c r="G83" s="4" t="s">
        <v>1345</v>
      </c>
      <c r="H83" s="5" t="s">
        <v>1614</v>
      </c>
      <c r="I83" s="5" t="s">
        <v>4961</v>
      </c>
      <c r="J83" s="5" t="s">
        <v>1342</v>
      </c>
      <c r="K83" s="5" t="s">
        <v>4962</v>
      </c>
      <c r="L83" s="4" t="s">
        <v>3721</v>
      </c>
      <c r="M83" s="4" t="s">
        <v>3722</v>
      </c>
      <c r="N83" s="6" t="s">
        <v>85</v>
      </c>
      <c r="O83" s="6" t="s">
        <v>85</v>
      </c>
      <c r="P83">
        <v>32218.59765625</v>
      </c>
      <c r="Q83" t="s">
        <v>21</v>
      </c>
      <c r="R83" t="s">
        <v>4963</v>
      </c>
      <c r="S83" t="s">
        <v>4964</v>
      </c>
      <c r="X83" t="s">
        <v>10729</v>
      </c>
      <c r="Y83" t="s">
        <v>85</v>
      </c>
    </row>
    <row r="84" spans="1:25">
      <c r="A84" s="4" t="s">
        <v>3</v>
      </c>
      <c r="B84" s="4" t="s">
        <v>114</v>
      </c>
      <c r="C84" s="4" t="s">
        <v>2539</v>
      </c>
      <c r="D84" s="4" t="s">
        <v>1336</v>
      </c>
      <c r="E84" s="56">
        <v>41640</v>
      </c>
      <c r="F84" s="4" t="s">
        <v>9165</v>
      </c>
      <c r="G84" s="4" t="s">
        <v>1345</v>
      </c>
      <c r="H84" s="5" t="s">
        <v>1614</v>
      </c>
      <c r="I84" s="5" t="s">
        <v>3719</v>
      </c>
      <c r="J84" s="5" t="s">
        <v>1342</v>
      </c>
      <c r="K84" s="5" t="s">
        <v>3720</v>
      </c>
      <c r="L84" s="4" t="s">
        <v>3721</v>
      </c>
      <c r="M84" s="4" t="s">
        <v>3722</v>
      </c>
      <c r="N84" s="6" t="s">
        <v>85</v>
      </c>
      <c r="O84" s="6" t="s">
        <v>85</v>
      </c>
      <c r="P84">
        <v>27885.45703125</v>
      </c>
      <c r="Q84" t="s">
        <v>21</v>
      </c>
      <c r="R84" t="s">
        <v>3723</v>
      </c>
      <c r="S84" t="s">
        <v>3724</v>
      </c>
      <c r="X84" t="s">
        <v>10729</v>
      </c>
      <c r="Y84" t="s">
        <v>85</v>
      </c>
    </row>
    <row r="85" spans="1:25">
      <c r="A85" s="4" t="s">
        <v>3</v>
      </c>
      <c r="B85" s="4" t="s">
        <v>114</v>
      </c>
      <c r="C85" s="4" t="s">
        <v>2539</v>
      </c>
      <c r="D85" s="4" t="s">
        <v>1336</v>
      </c>
      <c r="E85" s="56">
        <v>41640</v>
      </c>
      <c r="F85" s="4" t="s">
        <v>9165</v>
      </c>
      <c r="G85" s="4" t="s">
        <v>1345</v>
      </c>
      <c r="H85" s="5" t="s">
        <v>1614</v>
      </c>
      <c r="I85" s="5" t="s">
        <v>3719</v>
      </c>
      <c r="J85" s="5" t="s">
        <v>1342</v>
      </c>
      <c r="K85" s="5" t="s">
        <v>3720</v>
      </c>
      <c r="L85" s="4" t="s">
        <v>3721</v>
      </c>
      <c r="M85" s="4" t="s">
        <v>3722</v>
      </c>
      <c r="N85" s="6" t="s">
        <v>85</v>
      </c>
      <c r="O85" s="6" t="s">
        <v>85</v>
      </c>
      <c r="P85">
        <v>108.84359741210938</v>
      </c>
      <c r="Q85" t="s">
        <v>21</v>
      </c>
      <c r="R85" t="s">
        <v>3723</v>
      </c>
      <c r="S85" t="s">
        <v>3724</v>
      </c>
      <c r="X85" t="s">
        <v>10729</v>
      </c>
      <c r="Y85" t="s">
        <v>85</v>
      </c>
    </row>
    <row r="86" spans="1:25">
      <c r="A86" s="4" t="s">
        <v>3</v>
      </c>
      <c r="B86" s="4" t="s">
        <v>114</v>
      </c>
      <c r="C86" s="4" t="s">
        <v>2539</v>
      </c>
      <c r="D86" s="4" t="s">
        <v>1336</v>
      </c>
      <c r="E86" s="56">
        <v>41600</v>
      </c>
      <c r="F86" s="4" t="s">
        <v>1337</v>
      </c>
      <c r="G86" s="4" t="s">
        <v>1345</v>
      </c>
      <c r="H86" s="5" t="s">
        <v>1614</v>
      </c>
      <c r="I86" s="5" t="s">
        <v>3719</v>
      </c>
      <c r="J86" s="5" t="s">
        <v>1342</v>
      </c>
      <c r="K86" s="5" t="s">
        <v>3720</v>
      </c>
      <c r="L86" s="4" t="s">
        <v>3721</v>
      </c>
      <c r="M86" s="4" t="s">
        <v>3722</v>
      </c>
      <c r="N86" s="6" t="s">
        <v>85</v>
      </c>
      <c r="O86" s="6" t="s">
        <v>85</v>
      </c>
      <c r="P86">
        <v>27733.822265625</v>
      </c>
      <c r="Q86" t="s">
        <v>21</v>
      </c>
      <c r="R86" t="s">
        <v>3723</v>
      </c>
      <c r="S86" t="s">
        <v>3724</v>
      </c>
      <c r="X86" t="s">
        <v>10729</v>
      </c>
      <c r="Y86" t="s">
        <v>85</v>
      </c>
    </row>
    <row r="87" spans="1:25">
      <c r="A87" s="4" t="s">
        <v>3</v>
      </c>
      <c r="B87" s="4" t="s">
        <v>114</v>
      </c>
      <c r="C87" s="4" t="s">
        <v>2539</v>
      </c>
      <c r="D87" s="4" t="s">
        <v>1336</v>
      </c>
      <c r="E87" s="56">
        <v>41600</v>
      </c>
      <c r="F87" s="4" t="s">
        <v>1337</v>
      </c>
      <c r="G87" s="4" t="s">
        <v>1345</v>
      </c>
      <c r="H87" s="5" t="s">
        <v>1614</v>
      </c>
      <c r="I87" s="5" t="s">
        <v>3719</v>
      </c>
      <c r="J87" s="5" t="s">
        <v>1342</v>
      </c>
      <c r="K87" s="5" t="s">
        <v>3720</v>
      </c>
      <c r="L87" s="4" t="s">
        <v>3721</v>
      </c>
      <c r="M87" s="4" t="s">
        <v>3722</v>
      </c>
      <c r="N87" s="6" t="s">
        <v>85</v>
      </c>
      <c r="O87" s="6" t="s">
        <v>85</v>
      </c>
      <c r="P87">
        <v>108.30609893798828</v>
      </c>
      <c r="Q87" t="s">
        <v>21</v>
      </c>
      <c r="R87" t="s">
        <v>3723</v>
      </c>
      <c r="S87" t="s">
        <v>3724</v>
      </c>
      <c r="X87" t="s">
        <v>10729</v>
      </c>
      <c r="Y87" t="s">
        <v>85</v>
      </c>
    </row>
    <row r="88" spans="1:25">
      <c r="A88" s="4" t="s">
        <v>3</v>
      </c>
      <c r="B88" s="4" t="s">
        <v>114</v>
      </c>
      <c r="C88" s="4" t="s">
        <v>2539</v>
      </c>
      <c r="D88" s="4" t="s">
        <v>1336</v>
      </c>
      <c r="E88" s="56">
        <v>41631</v>
      </c>
      <c r="F88" s="4" t="s">
        <v>4921</v>
      </c>
      <c r="G88" s="4" t="s">
        <v>1345</v>
      </c>
      <c r="H88" s="5" t="s">
        <v>1614</v>
      </c>
      <c r="I88" s="5" t="s">
        <v>9166</v>
      </c>
      <c r="J88" s="5" t="s">
        <v>1342</v>
      </c>
      <c r="K88" s="5" t="s">
        <v>9167</v>
      </c>
      <c r="L88" s="4" t="s">
        <v>4967</v>
      </c>
      <c r="M88" s="4" t="s">
        <v>4968</v>
      </c>
      <c r="N88" s="6" t="s">
        <v>213</v>
      </c>
      <c r="O88" s="6" t="s">
        <v>85</v>
      </c>
      <c r="P88">
        <v>133224.578125</v>
      </c>
      <c r="Q88" t="s">
        <v>21</v>
      </c>
      <c r="R88" t="s">
        <v>9168</v>
      </c>
      <c r="S88" t="s">
        <v>4970</v>
      </c>
      <c r="X88" t="s">
        <v>10730</v>
      </c>
      <c r="Y88" t="s">
        <v>85</v>
      </c>
    </row>
    <row r="89" spans="1:25">
      <c r="A89" s="4" t="s">
        <v>3</v>
      </c>
      <c r="B89" s="4" t="s">
        <v>114</v>
      </c>
      <c r="C89" s="4" t="s">
        <v>2539</v>
      </c>
      <c r="D89" s="4" t="s">
        <v>1336</v>
      </c>
      <c r="E89" s="56">
        <v>41619</v>
      </c>
      <c r="F89" s="4" t="s">
        <v>4921</v>
      </c>
      <c r="G89" s="4" t="s">
        <v>1345</v>
      </c>
      <c r="H89" s="5" t="s">
        <v>1614</v>
      </c>
      <c r="I89" s="5" t="s">
        <v>9169</v>
      </c>
      <c r="J89" s="5" t="s">
        <v>1342</v>
      </c>
      <c r="K89" s="5" t="s">
        <v>9170</v>
      </c>
      <c r="L89" s="4" t="s">
        <v>4967</v>
      </c>
      <c r="M89" s="4" t="s">
        <v>4968</v>
      </c>
      <c r="N89" s="6" t="s">
        <v>213</v>
      </c>
      <c r="O89" s="6" t="s">
        <v>85</v>
      </c>
      <c r="P89">
        <v>3456.117431640625</v>
      </c>
      <c r="Q89" t="s">
        <v>21</v>
      </c>
      <c r="R89" t="s">
        <v>9171</v>
      </c>
      <c r="S89" t="s">
        <v>4970</v>
      </c>
      <c r="X89" t="s">
        <v>10729</v>
      </c>
      <c r="Y89" t="s">
        <v>85</v>
      </c>
    </row>
    <row r="90" spans="1:25">
      <c r="A90" s="4" t="s">
        <v>3</v>
      </c>
      <c r="B90" s="4" t="s">
        <v>114</v>
      </c>
      <c r="C90" s="4" t="s">
        <v>2539</v>
      </c>
      <c r="D90" s="4" t="s">
        <v>1336</v>
      </c>
      <c r="E90" s="56">
        <v>41619</v>
      </c>
      <c r="F90" s="4" t="s">
        <v>4921</v>
      </c>
      <c r="G90" s="4" t="s">
        <v>1345</v>
      </c>
      <c r="H90" s="5" t="s">
        <v>1614</v>
      </c>
      <c r="I90" s="5" t="s">
        <v>4965</v>
      </c>
      <c r="J90" s="5" t="s">
        <v>1342</v>
      </c>
      <c r="K90" s="5" t="s">
        <v>4966</v>
      </c>
      <c r="L90" s="4" t="s">
        <v>4967</v>
      </c>
      <c r="M90" s="4" t="s">
        <v>4968</v>
      </c>
      <c r="N90" s="6" t="s">
        <v>213</v>
      </c>
      <c r="O90" s="6" t="s">
        <v>85</v>
      </c>
      <c r="P90">
        <v>10123.98046875</v>
      </c>
      <c r="Q90" t="s">
        <v>21</v>
      </c>
      <c r="R90" t="s">
        <v>4969</v>
      </c>
      <c r="S90" t="s">
        <v>4970</v>
      </c>
      <c r="X90" t="s">
        <v>10729</v>
      </c>
      <c r="Y90" t="s">
        <v>85</v>
      </c>
    </row>
    <row r="91" spans="1:25">
      <c r="A91" s="4" t="s">
        <v>3</v>
      </c>
      <c r="B91" s="4" t="s">
        <v>114</v>
      </c>
      <c r="C91" s="4" t="s">
        <v>2539</v>
      </c>
      <c r="D91" s="4" t="s">
        <v>1336</v>
      </c>
      <c r="E91" s="56">
        <v>41606</v>
      </c>
      <c r="F91" s="4" t="s">
        <v>1337</v>
      </c>
      <c r="G91" s="4" t="s">
        <v>1345</v>
      </c>
      <c r="H91" s="5" t="s">
        <v>1614</v>
      </c>
      <c r="I91" s="5" t="s">
        <v>4965</v>
      </c>
      <c r="J91" s="5" t="s">
        <v>1342</v>
      </c>
      <c r="K91" s="5" t="s">
        <v>4966</v>
      </c>
      <c r="L91" s="4" t="s">
        <v>4967</v>
      </c>
      <c r="M91" s="4" t="s">
        <v>4968</v>
      </c>
      <c r="N91" s="6" t="s">
        <v>85</v>
      </c>
      <c r="O91" s="6" t="s">
        <v>85</v>
      </c>
      <c r="P91">
        <v>7086.7861328125</v>
      </c>
      <c r="Q91" t="s">
        <v>21</v>
      </c>
      <c r="R91" t="s">
        <v>4969</v>
      </c>
      <c r="S91" t="s">
        <v>4970</v>
      </c>
      <c r="X91" t="s">
        <v>10729</v>
      </c>
      <c r="Y91" t="s">
        <v>85</v>
      </c>
    </row>
    <row r="92" spans="1:25">
      <c r="A92" s="4" t="s">
        <v>3</v>
      </c>
      <c r="B92" s="4" t="s">
        <v>114</v>
      </c>
      <c r="C92" s="4" t="s">
        <v>2539</v>
      </c>
      <c r="D92" s="4" t="s">
        <v>1336</v>
      </c>
      <c r="E92" s="56">
        <v>41631</v>
      </c>
      <c r="F92" s="4" t="s">
        <v>4921</v>
      </c>
      <c r="G92" s="4" t="s">
        <v>1345</v>
      </c>
      <c r="H92" s="5" t="s">
        <v>1614</v>
      </c>
      <c r="I92" s="5" t="s">
        <v>9172</v>
      </c>
      <c r="J92" s="5" t="s">
        <v>1342</v>
      </c>
      <c r="K92" s="5" t="s">
        <v>9173</v>
      </c>
      <c r="L92" s="4" t="s">
        <v>4967</v>
      </c>
      <c r="M92" s="4" t="s">
        <v>4968</v>
      </c>
      <c r="N92" s="6" t="s">
        <v>213</v>
      </c>
      <c r="O92" s="6" t="s">
        <v>85</v>
      </c>
      <c r="P92">
        <v>105289.3984375</v>
      </c>
      <c r="Q92" t="s">
        <v>21</v>
      </c>
      <c r="R92" t="s">
        <v>9174</v>
      </c>
      <c r="S92" t="s">
        <v>4970</v>
      </c>
      <c r="X92" t="s">
        <v>10730</v>
      </c>
      <c r="Y92" t="s">
        <v>85</v>
      </c>
    </row>
    <row r="93" spans="1:25">
      <c r="A93" s="4" t="s">
        <v>3</v>
      </c>
      <c r="B93" s="4" t="s">
        <v>114</v>
      </c>
      <c r="C93" s="4" t="s">
        <v>2539</v>
      </c>
      <c r="D93" s="4" t="s">
        <v>1336</v>
      </c>
      <c r="E93" s="56">
        <v>41631</v>
      </c>
      <c r="F93" s="4" t="s">
        <v>4921</v>
      </c>
      <c r="G93" s="4" t="s">
        <v>1345</v>
      </c>
      <c r="H93" s="5" t="s">
        <v>1614</v>
      </c>
      <c r="I93" s="5" t="s">
        <v>9175</v>
      </c>
      <c r="J93" s="5" t="s">
        <v>1342</v>
      </c>
      <c r="K93" s="5" t="s">
        <v>9176</v>
      </c>
      <c r="L93" s="4" t="s">
        <v>4967</v>
      </c>
      <c r="M93" s="4" t="s">
        <v>4968</v>
      </c>
      <c r="N93" s="6" t="s">
        <v>213</v>
      </c>
      <c r="O93" s="6" t="s">
        <v>85</v>
      </c>
      <c r="P93">
        <v>133224.578125</v>
      </c>
      <c r="Q93" t="s">
        <v>21</v>
      </c>
      <c r="R93" t="s">
        <v>9177</v>
      </c>
      <c r="S93" t="s">
        <v>4970</v>
      </c>
      <c r="X93" t="s">
        <v>10730</v>
      </c>
      <c r="Y93" t="s">
        <v>85</v>
      </c>
    </row>
    <row r="94" spans="1:25">
      <c r="A94" s="4" t="s">
        <v>3</v>
      </c>
      <c r="B94" s="4" t="s">
        <v>114</v>
      </c>
      <c r="C94" s="4" t="s">
        <v>2539</v>
      </c>
      <c r="D94" s="4" t="s">
        <v>1336</v>
      </c>
      <c r="E94" s="56">
        <v>41631</v>
      </c>
      <c r="F94" s="4" t="s">
        <v>4921</v>
      </c>
      <c r="G94" s="4" t="s">
        <v>1345</v>
      </c>
      <c r="H94" s="5" t="s">
        <v>1614</v>
      </c>
      <c r="I94" s="5" t="s">
        <v>9178</v>
      </c>
      <c r="J94" s="5" t="s">
        <v>1342</v>
      </c>
      <c r="K94" s="5" t="s">
        <v>9179</v>
      </c>
      <c r="L94" s="4" t="s">
        <v>4967</v>
      </c>
      <c r="M94" s="4" t="s">
        <v>4968</v>
      </c>
      <c r="N94" s="6" t="s">
        <v>213</v>
      </c>
      <c r="O94" s="6" t="s">
        <v>85</v>
      </c>
      <c r="P94">
        <v>28800.978515625</v>
      </c>
      <c r="Q94" t="s">
        <v>21</v>
      </c>
      <c r="R94" t="s">
        <v>9180</v>
      </c>
      <c r="S94" t="s">
        <v>4970</v>
      </c>
      <c r="X94" t="s">
        <v>10729</v>
      </c>
      <c r="Y94" t="s">
        <v>85</v>
      </c>
    </row>
    <row r="95" spans="1:25">
      <c r="A95" s="4" t="s">
        <v>3</v>
      </c>
      <c r="B95" s="4" t="s">
        <v>114</v>
      </c>
      <c r="C95" s="4" t="s">
        <v>2539</v>
      </c>
      <c r="D95" s="4" t="s">
        <v>1336</v>
      </c>
      <c r="E95" s="56">
        <v>41635</v>
      </c>
      <c r="F95" s="4" t="s">
        <v>4921</v>
      </c>
      <c r="G95" s="4" t="s">
        <v>1345</v>
      </c>
      <c r="H95" s="5"/>
      <c r="I95" s="5" t="s">
        <v>9181</v>
      </c>
      <c r="J95" s="5" t="s">
        <v>1342</v>
      </c>
      <c r="K95" s="5" t="s">
        <v>9182</v>
      </c>
      <c r="L95" s="4" t="s">
        <v>9183</v>
      </c>
      <c r="M95" s="4" t="s">
        <v>9184</v>
      </c>
      <c r="N95" s="6" t="s">
        <v>85</v>
      </c>
      <c r="O95" s="6" t="s">
        <v>85</v>
      </c>
      <c r="P95">
        <v>13311.58203125</v>
      </c>
      <c r="Q95" t="s">
        <v>21</v>
      </c>
      <c r="R95" t="s">
        <v>9185</v>
      </c>
      <c r="S95" t="s">
        <v>104</v>
      </c>
      <c r="X95" t="s">
        <v>10729</v>
      </c>
      <c r="Y95" t="s">
        <v>85</v>
      </c>
    </row>
    <row r="96" spans="1:25">
      <c r="A96" s="4" t="s">
        <v>3</v>
      </c>
      <c r="B96" s="4" t="s">
        <v>13</v>
      </c>
      <c r="C96" s="4" t="s">
        <v>1351</v>
      </c>
      <c r="D96" s="4" t="s">
        <v>1336</v>
      </c>
      <c r="E96" s="56">
        <v>41639</v>
      </c>
      <c r="F96" s="4" t="s">
        <v>4921</v>
      </c>
      <c r="G96" s="4" t="s">
        <v>83</v>
      </c>
      <c r="H96" s="5"/>
      <c r="I96" s="5" t="s">
        <v>8140</v>
      </c>
      <c r="J96" s="5" t="s">
        <v>86</v>
      </c>
      <c r="K96" s="5" t="s">
        <v>8141</v>
      </c>
      <c r="L96" s="4" t="s">
        <v>84</v>
      </c>
      <c r="M96" s="4" t="s">
        <v>122</v>
      </c>
      <c r="N96" s="6" t="s">
        <v>1004</v>
      </c>
      <c r="O96" s="6" t="s">
        <v>85</v>
      </c>
      <c r="P96">
        <v>6362.1533203125</v>
      </c>
      <c r="Q96" t="s">
        <v>22</v>
      </c>
      <c r="R96" t="s">
        <v>8142</v>
      </c>
      <c r="S96" t="s">
        <v>104</v>
      </c>
      <c r="X96" t="e">
        <v>#N/A</v>
      </c>
      <c r="Y96" t="s">
        <v>85</v>
      </c>
    </row>
    <row r="97" spans="1:25">
      <c r="A97" s="4" t="s">
        <v>3</v>
      </c>
      <c r="B97" s="4" t="s">
        <v>114</v>
      </c>
      <c r="C97" s="4" t="s">
        <v>2539</v>
      </c>
      <c r="D97" s="4" t="s">
        <v>1336</v>
      </c>
      <c r="E97" s="56">
        <v>41596</v>
      </c>
      <c r="F97" s="4" t="s">
        <v>1337</v>
      </c>
      <c r="G97" s="4" t="s">
        <v>83</v>
      </c>
      <c r="H97" s="5" t="s">
        <v>1614</v>
      </c>
      <c r="I97" s="5" t="s">
        <v>2540</v>
      </c>
      <c r="J97" s="5" t="s">
        <v>86</v>
      </c>
      <c r="K97" s="5" t="s">
        <v>2541</v>
      </c>
      <c r="L97" s="4" t="s">
        <v>2542</v>
      </c>
      <c r="M97" s="4" t="s">
        <v>2543</v>
      </c>
      <c r="N97" s="6" t="s">
        <v>85</v>
      </c>
      <c r="O97" s="6" t="s">
        <v>85</v>
      </c>
      <c r="P97">
        <v>3976.345703125</v>
      </c>
      <c r="Q97" t="s">
        <v>22</v>
      </c>
      <c r="R97" t="s">
        <v>2544</v>
      </c>
      <c r="S97" t="s">
        <v>104</v>
      </c>
      <c r="X97" t="e">
        <v>#N/A</v>
      </c>
      <c r="Y97" t="s">
        <v>85</v>
      </c>
    </row>
    <row r="98" spans="1:25">
      <c r="A98" s="4" t="s">
        <v>3</v>
      </c>
      <c r="B98" s="4" t="s">
        <v>114</v>
      </c>
      <c r="C98" s="4" t="s">
        <v>2539</v>
      </c>
      <c r="D98" s="4" t="s">
        <v>1336</v>
      </c>
      <c r="E98" s="56">
        <v>41634</v>
      </c>
      <c r="F98" s="4" t="s">
        <v>4921</v>
      </c>
      <c r="G98" s="4" t="s">
        <v>1345</v>
      </c>
      <c r="H98" s="5"/>
      <c r="I98" s="5" t="s">
        <v>9186</v>
      </c>
      <c r="J98" s="5" t="s">
        <v>1342</v>
      </c>
      <c r="K98" s="5" t="s">
        <v>9187</v>
      </c>
      <c r="L98" s="4" t="s">
        <v>9188</v>
      </c>
      <c r="M98" s="4" t="s">
        <v>9189</v>
      </c>
      <c r="N98" s="6" t="s">
        <v>85</v>
      </c>
      <c r="O98" s="6" t="s">
        <v>85</v>
      </c>
      <c r="P98">
        <v>5765.36181640625</v>
      </c>
      <c r="Q98" t="s">
        <v>21</v>
      </c>
      <c r="R98" t="s">
        <v>9190</v>
      </c>
      <c r="S98" t="s">
        <v>2833</v>
      </c>
      <c r="X98" t="s">
        <v>10729</v>
      </c>
      <c r="Y98" t="s">
        <v>85</v>
      </c>
    </row>
    <row r="99" spans="1:25">
      <c r="A99" s="4" t="s">
        <v>9</v>
      </c>
      <c r="B99" s="4" t="s">
        <v>10</v>
      </c>
      <c r="C99" s="4" t="s">
        <v>791</v>
      </c>
      <c r="D99" s="4" t="s">
        <v>1336</v>
      </c>
      <c r="E99" s="56">
        <v>41639</v>
      </c>
      <c r="F99" s="4" t="s">
        <v>4921</v>
      </c>
      <c r="G99" s="4" t="s">
        <v>83</v>
      </c>
      <c r="H99" s="5"/>
      <c r="I99" s="5" t="s">
        <v>9191</v>
      </c>
      <c r="J99" s="5" t="s">
        <v>1342</v>
      </c>
      <c r="K99" s="5" t="s">
        <v>9192</v>
      </c>
      <c r="L99" s="4" t="s">
        <v>9193</v>
      </c>
      <c r="M99" s="4" t="s">
        <v>9194</v>
      </c>
      <c r="N99" s="6" t="s">
        <v>85</v>
      </c>
      <c r="O99" s="6" t="s">
        <v>85</v>
      </c>
      <c r="P99">
        <v>-2468.503173828125</v>
      </c>
      <c r="Q99" t="s">
        <v>22</v>
      </c>
      <c r="R99" t="s">
        <v>9195</v>
      </c>
      <c r="S99" t="s">
        <v>104</v>
      </c>
      <c r="X99" t="e">
        <v>#N/A</v>
      </c>
      <c r="Y99" t="s">
        <v>85</v>
      </c>
    </row>
    <row r="100" spans="1:25">
      <c r="A100" s="4" t="s">
        <v>9</v>
      </c>
      <c r="B100" s="4" t="s">
        <v>10</v>
      </c>
      <c r="C100" s="4" t="s">
        <v>791</v>
      </c>
      <c r="D100" s="4" t="s">
        <v>1336</v>
      </c>
      <c r="E100" s="56">
        <v>41639</v>
      </c>
      <c r="F100" s="4" t="s">
        <v>4921</v>
      </c>
      <c r="G100" s="4" t="s">
        <v>83</v>
      </c>
      <c r="H100" s="5"/>
      <c r="I100" s="5" t="s">
        <v>9196</v>
      </c>
      <c r="J100" s="5" t="s">
        <v>1342</v>
      </c>
      <c r="K100" s="5" t="s">
        <v>9197</v>
      </c>
      <c r="L100" s="4" t="s">
        <v>9198</v>
      </c>
      <c r="M100" s="4" t="s">
        <v>9199</v>
      </c>
      <c r="N100" s="6" t="s">
        <v>85</v>
      </c>
      <c r="O100" s="6" t="s">
        <v>85</v>
      </c>
      <c r="P100">
        <v>-2191.43359375</v>
      </c>
      <c r="Q100" t="s">
        <v>22</v>
      </c>
      <c r="R100" t="s">
        <v>9200</v>
      </c>
      <c r="S100" t="s">
        <v>104</v>
      </c>
      <c r="X100" t="e">
        <v>#N/A</v>
      </c>
      <c r="Y100" t="s">
        <v>85</v>
      </c>
    </row>
    <row r="101" spans="1:25">
      <c r="A101" s="4" t="s">
        <v>9</v>
      </c>
      <c r="B101" s="4" t="s">
        <v>10</v>
      </c>
      <c r="C101" s="4" t="s">
        <v>791</v>
      </c>
      <c r="D101" s="4" t="s">
        <v>1336</v>
      </c>
      <c r="E101" s="56">
        <v>41639</v>
      </c>
      <c r="F101" s="4" t="s">
        <v>4921</v>
      </c>
      <c r="G101" s="4" t="s">
        <v>83</v>
      </c>
      <c r="H101" s="5"/>
      <c r="I101" s="5" t="s">
        <v>9196</v>
      </c>
      <c r="J101" s="5" t="s">
        <v>1342</v>
      </c>
      <c r="K101" s="5" t="s">
        <v>9197</v>
      </c>
      <c r="L101" s="4" t="s">
        <v>9198</v>
      </c>
      <c r="M101" s="4" t="s">
        <v>9199</v>
      </c>
      <c r="N101" s="6" t="s">
        <v>85</v>
      </c>
      <c r="O101" s="6" t="s">
        <v>85</v>
      </c>
      <c r="P101">
        <v>-2191.43359375</v>
      </c>
      <c r="Q101" t="s">
        <v>22</v>
      </c>
      <c r="R101" t="s">
        <v>9200</v>
      </c>
      <c r="S101" t="s">
        <v>104</v>
      </c>
      <c r="X101" t="e">
        <v>#N/A</v>
      </c>
      <c r="Y101" t="s">
        <v>85</v>
      </c>
    </row>
    <row r="102" spans="1:25">
      <c r="A102" s="4" t="s">
        <v>9</v>
      </c>
      <c r="B102" s="4" t="s">
        <v>10</v>
      </c>
      <c r="C102" s="4" t="s">
        <v>791</v>
      </c>
      <c r="D102" s="4" t="s">
        <v>1336</v>
      </c>
      <c r="E102" s="56">
        <v>41639</v>
      </c>
      <c r="F102" s="4" t="s">
        <v>4921</v>
      </c>
      <c r="G102" s="4" t="s">
        <v>83</v>
      </c>
      <c r="H102" s="5" t="s">
        <v>792</v>
      </c>
      <c r="I102" s="5" t="s">
        <v>9201</v>
      </c>
      <c r="J102" s="5" t="s">
        <v>1342</v>
      </c>
      <c r="K102" s="5" t="s">
        <v>9202</v>
      </c>
      <c r="L102" s="4" t="s">
        <v>3727</v>
      </c>
      <c r="M102" s="4" t="s">
        <v>3728</v>
      </c>
      <c r="N102" s="6" t="s">
        <v>85</v>
      </c>
      <c r="O102" s="6" t="s">
        <v>85</v>
      </c>
      <c r="P102">
        <v>-2237.814208984375</v>
      </c>
      <c r="Q102" t="s">
        <v>22</v>
      </c>
      <c r="R102" t="s">
        <v>9203</v>
      </c>
      <c r="S102" t="s">
        <v>104</v>
      </c>
      <c r="X102" t="e">
        <v>#N/A</v>
      </c>
      <c r="Y102" t="s">
        <v>85</v>
      </c>
    </row>
    <row r="103" spans="1:25">
      <c r="A103" s="4" t="s">
        <v>9</v>
      </c>
      <c r="B103" s="4" t="s">
        <v>10</v>
      </c>
      <c r="C103" s="4" t="s">
        <v>791</v>
      </c>
      <c r="D103" s="4" t="s">
        <v>1336</v>
      </c>
      <c r="E103" s="56">
        <v>41620</v>
      </c>
      <c r="F103" s="4" t="s">
        <v>4921</v>
      </c>
      <c r="G103" s="4" t="s">
        <v>83</v>
      </c>
      <c r="H103" s="5" t="s">
        <v>792</v>
      </c>
      <c r="I103" s="5" t="s">
        <v>3725</v>
      </c>
      <c r="J103" s="5" t="s">
        <v>86</v>
      </c>
      <c r="K103" s="5" t="s">
        <v>3726</v>
      </c>
      <c r="L103" s="4" t="s">
        <v>3727</v>
      </c>
      <c r="M103" s="4" t="s">
        <v>3728</v>
      </c>
      <c r="N103" s="6" t="s">
        <v>85</v>
      </c>
      <c r="O103" s="6" t="s">
        <v>85</v>
      </c>
      <c r="P103">
        <v>-8206.83984375</v>
      </c>
      <c r="Q103" t="s">
        <v>22</v>
      </c>
      <c r="R103" t="s">
        <v>3729</v>
      </c>
      <c r="S103" t="s">
        <v>104</v>
      </c>
      <c r="X103" t="e">
        <v>#N/A</v>
      </c>
      <c r="Y103" t="s">
        <v>85</v>
      </c>
    </row>
    <row r="104" spans="1:25">
      <c r="A104" s="4" t="s">
        <v>9</v>
      </c>
      <c r="B104" s="4" t="s">
        <v>10</v>
      </c>
      <c r="C104" s="4" t="s">
        <v>791</v>
      </c>
      <c r="D104" s="4" t="s">
        <v>1336</v>
      </c>
      <c r="E104" s="56">
        <v>41603</v>
      </c>
      <c r="F104" s="4" t="s">
        <v>1337</v>
      </c>
      <c r="G104" s="4" t="s">
        <v>83</v>
      </c>
      <c r="H104" s="5" t="s">
        <v>792</v>
      </c>
      <c r="I104" s="5" t="s">
        <v>3725</v>
      </c>
      <c r="J104" s="5" t="s">
        <v>86</v>
      </c>
      <c r="K104" s="5" t="s">
        <v>3726</v>
      </c>
      <c r="L104" s="4" t="s">
        <v>3727</v>
      </c>
      <c r="M104" s="4" t="s">
        <v>3728</v>
      </c>
      <c r="N104" s="6" t="s">
        <v>85</v>
      </c>
      <c r="O104" s="6" t="s">
        <v>85</v>
      </c>
      <c r="P104">
        <v>8206.83984375</v>
      </c>
      <c r="Q104" t="s">
        <v>22</v>
      </c>
      <c r="R104" t="s">
        <v>3729</v>
      </c>
      <c r="S104" t="s">
        <v>104</v>
      </c>
      <c r="X104" t="e">
        <v>#N/A</v>
      </c>
      <c r="Y104" t="s">
        <v>85</v>
      </c>
    </row>
    <row r="105" spans="1:25">
      <c r="A105" s="4" t="s">
        <v>9</v>
      </c>
      <c r="B105" s="4" t="s">
        <v>10</v>
      </c>
      <c r="C105" s="4" t="s">
        <v>791</v>
      </c>
      <c r="D105" s="4" t="s">
        <v>1336</v>
      </c>
      <c r="E105" s="56">
        <v>41639</v>
      </c>
      <c r="F105" s="4" t="s">
        <v>4921</v>
      </c>
      <c r="G105" s="4" t="s">
        <v>83</v>
      </c>
      <c r="H105" s="5"/>
      <c r="I105" s="5" t="s">
        <v>9204</v>
      </c>
      <c r="J105" s="5" t="s">
        <v>1342</v>
      </c>
      <c r="K105" s="5" t="s">
        <v>9205</v>
      </c>
      <c r="L105" s="4" t="s">
        <v>4427</v>
      </c>
      <c r="M105" s="4" t="s">
        <v>4428</v>
      </c>
      <c r="N105" s="6" t="s">
        <v>85</v>
      </c>
      <c r="O105" s="6" t="s">
        <v>85</v>
      </c>
      <c r="P105">
        <v>-1251.607177734375</v>
      </c>
      <c r="Q105" t="s">
        <v>22</v>
      </c>
      <c r="R105" t="s">
        <v>9206</v>
      </c>
      <c r="S105" t="s">
        <v>104</v>
      </c>
      <c r="X105" t="e">
        <v>#N/A</v>
      </c>
      <c r="Y105" t="s">
        <v>85</v>
      </c>
    </row>
    <row r="106" spans="1:25">
      <c r="A106" s="4" t="s">
        <v>9</v>
      </c>
      <c r="B106" s="4" t="s">
        <v>10</v>
      </c>
      <c r="C106" s="4" t="s">
        <v>791</v>
      </c>
      <c r="D106" s="4" t="s">
        <v>1336</v>
      </c>
      <c r="E106" s="56">
        <v>41624</v>
      </c>
      <c r="F106" s="4" t="s">
        <v>4921</v>
      </c>
      <c r="G106" s="4" t="s">
        <v>83</v>
      </c>
      <c r="H106" s="5"/>
      <c r="I106" s="5" t="s">
        <v>9207</v>
      </c>
      <c r="J106" s="5" t="s">
        <v>1342</v>
      </c>
      <c r="K106" s="5" t="s">
        <v>9208</v>
      </c>
      <c r="L106" s="4" t="s">
        <v>9209</v>
      </c>
      <c r="M106" s="4" t="s">
        <v>9210</v>
      </c>
      <c r="N106" s="6" t="s">
        <v>85</v>
      </c>
      <c r="O106" s="6" t="s">
        <v>85</v>
      </c>
      <c r="P106">
        <v>16926.501953125</v>
      </c>
      <c r="Q106" t="s">
        <v>22</v>
      </c>
      <c r="R106" t="s">
        <v>9211</v>
      </c>
      <c r="S106" t="s">
        <v>104</v>
      </c>
      <c r="X106" t="e">
        <v>#N/A</v>
      </c>
      <c r="Y106" t="s">
        <v>85</v>
      </c>
    </row>
    <row r="107" spans="1:25">
      <c r="A107" s="4" t="s">
        <v>9</v>
      </c>
      <c r="B107" s="4" t="s">
        <v>10</v>
      </c>
      <c r="C107" s="4" t="s">
        <v>791</v>
      </c>
      <c r="D107" s="4" t="s">
        <v>1336</v>
      </c>
      <c r="E107" s="56">
        <v>41624</v>
      </c>
      <c r="F107" s="4" t="s">
        <v>4921</v>
      </c>
      <c r="G107" s="4" t="s">
        <v>83</v>
      </c>
      <c r="H107" s="5"/>
      <c r="I107" s="5" t="s">
        <v>9207</v>
      </c>
      <c r="J107" s="5" t="s">
        <v>1342</v>
      </c>
      <c r="K107" s="5" t="s">
        <v>9208</v>
      </c>
      <c r="L107" s="4" t="s">
        <v>9209</v>
      </c>
      <c r="M107" s="4" t="s">
        <v>9210</v>
      </c>
      <c r="N107" s="6" t="s">
        <v>85</v>
      </c>
      <c r="O107" s="6" t="s">
        <v>85</v>
      </c>
      <c r="P107">
        <v>10271.1455078125</v>
      </c>
      <c r="Q107" t="s">
        <v>22</v>
      </c>
      <c r="R107" t="s">
        <v>9211</v>
      </c>
      <c r="S107" t="s">
        <v>104</v>
      </c>
      <c r="X107" t="e">
        <v>#N/A</v>
      </c>
      <c r="Y107" t="s">
        <v>85</v>
      </c>
    </row>
    <row r="108" spans="1:25">
      <c r="A108" s="4" t="s">
        <v>9</v>
      </c>
      <c r="B108" s="4" t="s">
        <v>10</v>
      </c>
      <c r="C108" s="4" t="s">
        <v>791</v>
      </c>
      <c r="D108" s="4" t="s">
        <v>1336</v>
      </c>
      <c r="E108" s="56">
        <v>41624</v>
      </c>
      <c r="F108" s="4" t="s">
        <v>4921</v>
      </c>
      <c r="G108" s="4" t="s">
        <v>83</v>
      </c>
      <c r="H108" s="5"/>
      <c r="I108" s="5" t="s">
        <v>9207</v>
      </c>
      <c r="J108" s="5" t="s">
        <v>1342</v>
      </c>
      <c r="K108" s="5" t="s">
        <v>9208</v>
      </c>
      <c r="L108" s="4" t="s">
        <v>9209</v>
      </c>
      <c r="M108" s="4" t="s">
        <v>9210</v>
      </c>
      <c r="N108" s="6" t="s">
        <v>85</v>
      </c>
      <c r="O108" s="6" t="s">
        <v>85</v>
      </c>
      <c r="P108">
        <v>10271.1455078125</v>
      </c>
      <c r="Q108" t="s">
        <v>22</v>
      </c>
      <c r="R108" t="s">
        <v>9211</v>
      </c>
      <c r="S108" t="s">
        <v>104</v>
      </c>
      <c r="X108" t="e">
        <v>#N/A</v>
      </c>
      <c r="Y108" t="s">
        <v>85</v>
      </c>
    </row>
    <row r="109" spans="1:25">
      <c r="A109" s="4" t="s">
        <v>9</v>
      </c>
      <c r="B109" s="4" t="s">
        <v>10</v>
      </c>
      <c r="C109" s="4" t="s">
        <v>791</v>
      </c>
      <c r="D109" s="4" t="s">
        <v>1336</v>
      </c>
      <c r="E109" s="56">
        <v>41624</v>
      </c>
      <c r="F109" s="4" t="s">
        <v>4921</v>
      </c>
      <c r="G109" s="4" t="s">
        <v>83</v>
      </c>
      <c r="H109" s="5"/>
      <c r="I109" s="5" t="s">
        <v>9207</v>
      </c>
      <c r="J109" s="5" t="s">
        <v>1342</v>
      </c>
      <c r="K109" s="5" t="s">
        <v>9208</v>
      </c>
      <c r="L109" s="4" t="s">
        <v>9209</v>
      </c>
      <c r="M109" s="4" t="s">
        <v>9210</v>
      </c>
      <c r="N109" s="6" t="s">
        <v>85</v>
      </c>
      <c r="O109" s="6" t="s">
        <v>85</v>
      </c>
      <c r="P109">
        <v>16926.501953125</v>
      </c>
      <c r="Q109" t="s">
        <v>22</v>
      </c>
      <c r="R109" t="s">
        <v>9211</v>
      </c>
      <c r="S109" t="s">
        <v>104</v>
      </c>
      <c r="X109" t="e">
        <v>#N/A</v>
      </c>
      <c r="Y109" t="s">
        <v>85</v>
      </c>
    </row>
    <row r="110" spans="1:25">
      <c r="A110" s="4" t="s">
        <v>9</v>
      </c>
      <c r="B110" s="4" t="s">
        <v>10</v>
      </c>
      <c r="C110" s="4" t="s">
        <v>791</v>
      </c>
      <c r="D110" s="4" t="s">
        <v>1336</v>
      </c>
      <c r="E110" s="56">
        <v>41639</v>
      </c>
      <c r="F110" s="4" t="s">
        <v>4921</v>
      </c>
      <c r="G110" s="4" t="s">
        <v>83</v>
      </c>
      <c r="H110" s="5"/>
      <c r="I110" s="5" t="s">
        <v>9212</v>
      </c>
      <c r="J110" s="5" t="s">
        <v>1342</v>
      </c>
      <c r="K110" s="5" t="s">
        <v>9213</v>
      </c>
      <c r="L110" s="4" t="s">
        <v>9214</v>
      </c>
      <c r="M110" s="4" t="s">
        <v>9215</v>
      </c>
      <c r="N110" s="6" t="s">
        <v>85</v>
      </c>
      <c r="O110" s="6" t="s">
        <v>85</v>
      </c>
      <c r="P110">
        <v>-1654.734619140625</v>
      </c>
      <c r="Q110" t="s">
        <v>22</v>
      </c>
      <c r="R110" t="s">
        <v>9216</v>
      </c>
      <c r="S110" t="s">
        <v>104</v>
      </c>
      <c r="X110" t="e">
        <v>#N/A</v>
      </c>
      <c r="Y110" t="s">
        <v>85</v>
      </c>
    </row>
    <row r="111" spans="1:25">
      <c r="A111" s="4" t="s">
        <v>9</v>
      </c>
      <c r="B111" s="4" t="s">
        <v>10</v>
      </c>
      <c r="C111" s="4" t="s">
        <v>791</v>
      </c>
      <c r="D111" s="4" t="s">
        <v>1336</v>
      </c>
      <c r="E111" s="56">
        <v>41639</v>
      </c>
      <c r="F111" s="4" t="s">
        <v>4921</v>
      </c>
      <c r="G111" s="4" t="s">
        <v>83</v>
      </c>
      <c r="H111" s="5"/>
      <c r="I111" s="5" t="s">
        <v>9212</v>
      </c>
      <c r="J111" s="5" t="s">
        <v>1342</v>
      </c>
      <c r="K111" s="5" t="s">
        <v>9213</v>
      </c>
      <c r="L111" s="4" t="s">
        <v>9214</v>
      </c>
      <c r="M111" s="4" t="s">
        <v>9215</v>
      </c>
      <c r="N111" s="6" t="s">
        <v>85</v>
      </c>
      <c r="O111" s="6" t="s">
        <v>85</v>
      </c>
      <c r="P111">
        <v>-1654.734619140625</v>
      </c>
      <c r="Q111" t="s">
        <v>22</v>
      </c>
      <c r="R111" t="s">
        <v>9216</v>
      </c>
      <c r="S111" t="s">
        <v>104</v>
      </c>
      <c r="X111" t="e">
        <v>#N/A</v>
      </c>
      <c r="Y111" t="s">
        <v>85</v>
      </c>
    </row>
    <row r="112" spans="1:25">
      <c r="A112" s="4" t="s">
        <v>9</v>
      </c>
      <c r="B112" s="4" t="s">
        <v>10</v>
      </c>
      <c r="C112" s="4" t="s">
        <v>791</v>
      </c>
      <c r="D112" s="4" t="s">
        <v>1336</v>
      </c>
      <c r="E112" s="56">
        <v>41639</v>
      </c>
      <c r="F112" s="4" t="s">
        <v>4921</v>
      </c>
      <c r="G112" s="4" t="s">
        <v>83</v>
      </c>
      <c r="H112" s="5"/>
      <c r="I112" s="5" t="s">
        <v>9212</v>
      </c>
      <c r="J112" s="5" t="s">
        <v>1342</v>
      </c>
      <c r="K112" s="5" t="s">
        <v>9213</v>
      </c>
      <c r="L112" s="4" t="s">
        <v>9214</v>
      </c>
      <c r="M112" s="4" t="s">
        <v>9215</v>
      </c>
      <c r="N112" s="6" t="s">
        <v>85</v>
      </c>
      <c r="O112" s="6" t="s">
        <v>85</v>
      </c>
      <c r="P112">
        <v>-1241.051025390625</v>
      </c>
      <c r="Q112" t="s">
        <v>22</v>
      </c>
      <c r="R112" t="s">
        <v>9216</v>
      </c>
      <c r="S112" t="s">
        <v>104</v>
      </c>
      <c r="X112" t="e">
        <v>#N/A</v>
      </c>
      <c r="Y112" t="s">
        <v>85</v>
      </c>
    </row>
    <row r="113" spans="1:25">
      <c r="A113" s="4" t="s">
        <v>9</v>
      </c>
      <c r="B113" s="4" t="s">
        <v>10</v>
      </c>
      <c r="C113" s="4" t="s">
        <v>791</v>
      </c>
      <c r="D113" s="4" t="s">
        <v>1336</v>
      </c>
      <c r="E113" s="56">
        <v>41639</v>
      </c>
      <c r="F113" s="4" t="s">
        <v>4921</v>
      </c>
      <c r="G113" s="4" t="s">
        <v>83</v>
      </c>
      <c r="H113" s="5"/>
      <c r="I113" s="5" t="s">
        <v>9212</v>
      </c>
      <c r="J113" s="5" t="s">
        <v>1342</v>
      </c>
      <c r="K113" s="5" t="s">
        <v>9213</v>
      </c>
      <c r="L113" s="4" t="s">
        <v>9214</v>
      </c>
      <c r="M113" s="4" t="s">
        <v>9215</v>
      </c>
      <c r="N113" s="6" t="s">
        <v>85</v>
      </c>
      <c r="O113" s="6" t="s">
        <v>85</v>
      </c>
      <c r="P113">
        <v>-1241.051025390625</v>
      </c>
      <c r="Q113" t="s">
        <v>22</v>
      </c>
      <c r="R113" t="s">
        <v>9216</v>
      </c>
      <c r="S113" t="s">
        <v>104</v>
      </c>
      <c r="X113" t="e">
        <v>#N/A</v>
      </c>
      <c r="Y113" t="s">
        <v>85</v>
      </c>
    </row>
    <row r="114" spans="1:25">
      <c r="A114" s="4" t="s">
        <v>9</v>
      </c>
      <c r="B114" s="4" t="s">
        <v>10</v>
      </c>
      <c r="C114" s="4" t="s">
        <v>791</v>
      </c>
      <c r="D114" s="4" t="s">
        <v>1336</v>
      </c>
      <c r="E114" s="56">
        <v>41639</v>
      </c>
      <c r="F114" s="4" t="s">
        <v>4921</v>
      </c>
      <c r="G114" s="4" t="s">
        <v>83</v>
      </c>
      <c r="H114" s="5"/>
      <c r="I114" s="5" t="s">
        <v>9217</v>
      </c>
      <c r="J114" s="5" t="s">
        <v>1342</v>
      </c>
      <c r="K114" s="5" t="s">
        <v>9218</v>
      </c>
      <c r="L114" s="4" t="s">
        <v>4420</v>
      </c>
      <c r="M114" s="4" t="s">
        <v>4421</v>
      </c>
      <c r="N114" s="6" t="s">
        <v>85</v>
      </c>
      <c r="O114" s="6" t="s">
        <v>85</v>
      </c>
      <c r="P114">
        <v>-1251.607177734375</v>
      </c>
      <c r="Q114" t="s">
        <v>22</v>
      </c>
      <c r="R114" t="s">
        <v>9219</v>
      </c>
      <c r="S114" t="s">
        <v>104</v>
      </c>
      <c r="X114" t="e">
        <v>#N/A</v>
      </c>
      <c r="Y114" t="s">
        <v>85</v>
      </c>
    </row>
    <row r="115" spans="1:25">
      <c r="A115" s="4" t="s">
        <v>9</v>
      </c>
      <c r="B115" s="4" t="s">
        <v>10</v>
      </c>
      <c r="C115" s="4" t="s">
        <v>791</v>
      </c>
      <c r="D115" s="4" t="s">
        <v>1336</v>
      </c>
      <c r="E115" s="56">
        <v>41639</v>
      </c>
      <c r="F115" s="4" t="s">
        <v>4921</v>
      </c>
      <c r="G115" s="4" t="s">
        <v>83</v>
      </c>
      <c r="H115" s="5"/>
      <c r="I115" s="5" t="s">
        <v>9220</v>
      </c>
      <c r="J115" s="5" t="s">
        <v>1342</v>
      </c>
      <c r="K115" s="5" t="s">
        <v>9221</v>
      </c>
      <c r="L115" s="4" t="s">
        <v>9222</v>
      </c>
      <c r="M115" s="4" t="s">
        <v>9223</v>
      </c>
      <c r="N115" s="6" t="s">
        <v>85</v>
      </c>
      <c r="O115" s="6" t="s">
        <v>85</v>
      </c>
      <c r="P115">
        <v>-1540.7486572265625</v>
      </c>
      <c r="Q115" t="s">
        <v>22</v>
      </c>
      <c r="R115" t="s">
        <v>9224</v>
      </c>
      <c r="S115" t="s">
        <v>104</v>
      </c>
      <c r="X115" t="e">
        <v>#N/A</v>
      </c>
      <c r="Y115" t="s">
        <v>85</v>
      </c>
    </row>
    <row r="116" spans="1:25">
      <c r="A116" s="4" t="s">
        <v>9</v>
      </c>
      <c r="B116" s="4" t="s">
        <v>10</v>
      </c>
      <c r="C116" s="4" t="s">
        <v>791</v>
      </c>
      <c r="D116" s="4" t="s">
        <v>1336</v>
      </c>
      <c r="E116" s="56">
        <v>41639</v>
      </c>
      <c r="F116" s="4" t="s">
        <v>4921</v>
      </c>
      <c r="G116" s="4" t="s">
        <v>83</v>
      </c>
      <c r="H116" s="5"/>
      <c r="I116" s="5" t="s">
        <v>9225</v>
      </c>
      <c r="J116" s="5" t="s">
        <v>1342</v>
      </c>
      <c r="K116" s="5" t="s">
        <v>9226</v>
      </c>
      <c r="L116" s="4" t="s">
        <v>4416</v>
      </c>
      <c r="M116" s="4" t="s">
        <v>4417</v>
      </c>
      <c r="N116" s="6" t="s">
        <v>85</v>
      </c>
      <c r="O116" s="6" t="s">
        <v>85</v>
      </c>
      <c r="P116">
        <v>-1251.607177734375</v>
      </c>
      <c r="Q116" t="s">
        <v>22</v>
      </c>
      <c r="R116" t="s">
        <v>9227</v>
      </c>
      <c r="S116" t="s">
        <v>104</v>
      </c>
      <c r="X116" t="e">
        <v>#N/A</v>
      </c>
      <c r="Y116" t="s">
        <v>85</v>
      </c>
    </row>
    <row r="117" spans="1:25">
      <c r="A117" s="4" t="s">
        <v>9</v>
      </c>
      <c r="B117" s="4" t="s">
        <v>10</v>
      </c>
      <c r="C117" s="4" t="s">
        <v>791</v>
      </c>
      <c r="D117" s="4" t="s">
        <v>1336</v>
      </c>
      <c r="E117" s="56">
        <v>41639</v>
      </c>
      <c r="F117" s="4" t="s">
        <v>4921</v>
      </c>
      <c r="G117" s="4" t="s">
        <v>83</v>
      </c>
      <c r="H117" s="5"/>
      <c r="I117" s="5" t="s">
        <v>9228</v>
      </c>
      <c r="J117" s="5" t="s">
        <v>1342</v>
      </c>
      <c r="K117" s="5" t="s">
        <v>9229</v>
      </c>
      <c r="L117" s="4" t="s">
        <v>4416</v>
      </c>
      <c r="M117" s="4" t="s">
        <v>4417</v>
      </c>
      <c r="N117" s="6" t="s">
        <v>85</v>
      </c>
      <c r="O117" s="6" t="s">
        <v>85</v>
      </c>
      <c r="P117">
        <v>-1293.468017578125</v>
      </c>
      <c r="Q117" t="s">
        <v>22</v>
      </c>
      <c r="R117" t="s">
        <v>9230</v>
      </c>
      <c r="S117" t="s">
        <v>104</v>
      </c>
      <c r="X117" t="e">
        <v>#N/A</v>
      </c>
      <c r="Y117" t="s">
        <v>85</v>
      </c>
    </row>
    <row r="118" spans="1:25">
      <c r="A118" s="4" t="s">
        <v>9</v>
      </c>
      <c r="B118" s="4" t="s">
        <v>10</v>
      </c>
      <c r="C118" s="4" t="s">
        <v>791</v>
      </c>
      <c r="D118" s="4" t="s">
        <v>1336</v>
      </c>
      <c r="E118" s="56">
        <v>41639</v>
      </c>
      <c r="F118" s="4" t="s">
        <v>4921</v>
      </c>
      <c r="G118" s="4" t="s">
        <v>83</v>
      </c>
      <c r="H118" s="5"/>
      <c r="I118" s="5" t="s">
        <v>9231</v>
      </c>
      <c r="J118" s="5" t="s">
        <v>1342</v>
      </c>
      <c r="K118" s="5" t="s">
        <v>9232</v>
      </c>
      <c r="L118" s="4" t="s">
        <v>9233</v>
      </c>
      <c r="M118" s="4" t="s">
        <v>9234</v>
      </c>
      <c r="N118" s="6" t="s">
        <v>85</v>
      </c>
      <c r="O118" s="6" t="s">
        <v>85</v>
      </c>
      <c r="P118">
        <v>-1228.0020751953125</v>
      </c>
      <c r="Q118" t="s">
        <v>22</v>
      </c>
      <c r="R118" t="s">
        <v>9235</v>
      </c>
      <c r="S118" t="s">
        <v>104</v>
      </c>
      <c r="X118" t="e">
        <v>#N/A</v>
      </c>
      <c r="Y118" t="s">
        <v>85</v>
      </c>
    </row>
    <row r="119" spans="1:25">
      <c r="A119" s="4" t="s">
        <v>9</v>
      </c>
      <c r="B119" s="4" t="s">
        <v>15</v>
      </c>
      <c r="C119" s="4" t="s">
        <v>15</v>
      </c>
      <c r="D119" s="4" t="s">
        <v>1336</v>
      </c>
      <c r="E119" s="56">
        <v>41632</v>
      </c>
      <c r="F119" s="4" t="s">
        <v>4921</v>
      </c>
      <c r="G119" s="4" t="s">
        <v>83</v>
      </c>
      <c r="H119" s="5"/>
      <c r="I119" s="5" t="s">
        <v>9236</v>
      </c>
      <c r="J119" s="5" t="s">
        <v>86</v>
      </c>
      <c r="K119" s="5" t="s">
        <v>4972</v>
      </c>
      <c r="L119" s="4" t="s">
        <v>4973</v>
      </c>
      <c r="M119" s="4" t="s">
        <v>4974</v>
      </c>
      <c r="N119" s="6" t="s">
        <v>85</v>
      </c>
      <c r="O119" s="6" t="s">
        <v>85</v>
      </c>
      <c r="P119">
        <v>-3767.705322265625</v>
      </c>
      <c r="Q119" t="s">
        <v>22</v>
      </c>
      <c r="R119" t="s">
        <v>4975</v>
      </c>
      <c r="S119" t="s">
        <v>104</v>
      </c>
      <c r="X119" t="e">
        <v>#N/A</v>
      </c>
      <c r="Y119" t="s">
        <v>85</v>
      </c>
    </row>
    <row r="120" spans="1:25">
      <c r="A120" s="4" t="s">
        <v>9</v>
      </c>
      <c r="B120" s="4" t="s">
        <v>15</v>
      </c>
      <c r="C120" s="4" t="s">
        <v>15</v>
      </c>
      <c r="D120" s="4" t="s">
        <v>1336</v>
      </c>
      <c r="E120" s="56">
        <v>41611</v>
      </c>
      <c r="F120" s="4" t="s">
        <v>4921</v>
      </c>
      <c r="G120" s="4" t="s">
        <v>83</v>
      </c>
      <c r="H120" s="5"/>
      <c r="I120" s="5" t="s">
        <v>4971</v>
      </c>
      <c r="J120" s="5" t="s">
        <v>86</v>
      </c>
      <c r="K120" s="5" t="s">
        <v>4972</v>
      </c>
      <c r="L120" s="4" t="s">
        <v>4973</v>
      </c>
      <c r="M120" s="4" t="s">
        <v>4974</v>
      </c>
      <c r="N120" s="6" t="s">
        <v>85</v>
      </c>
      <c r="O120" s="6" t="s">
        <v>85</v>
      </c>
      <c r="P120">
        <v>3767.705322265625</v>
      </c>
      <c r="Q120" t="s">
        <v>22</v>
      </c>
      <c r="R120" t="s">
        <v>4975</v>
      </c>
      <c r="S120" t="s">
        <v>104</v>
      </c>
      <c r="X120" t="e">
        <v>#N/A</v>
      </c>
      <c r="Y120" t="s">
        <v>85</v>
      </c>
    </row>
    <row r="121" spans="1:25">
      <c r="A121" s="4" t="s">
        <v>9</v>
      </c>
      <c r="B121" s="4" t="s">
        <v>15</v>
      </c>
      <c r="C121" s="4" t="s">
        <v>15</v>
      </c>
      <c r="D121" s="4" t="s">
        <v>1336</v>
      </c>
      <c r="E121" s="56">
        <v>41606</v>
      </c>
      <c r="F121" s="4" t="s">
        <v>1337</v>
      </c>
      <c r="G121" s="4" t="s">
        <v>83</v>
      </c>
      <c r="H121" s="5"/>
      <c r="I121" s="5" t="s">
        <v>3730</v>
      </c>
      <c r="J121" s="5" t="s">
        <v>86</v>
      </c>
      <c r="K121" s="5" t="s">
        <v>3731</v>
      </c>
      <c r="L121" s="4" t="s">
        <v>1417</v>
      </c>
      <c r="M121" s="4" t="s">
        <v>1418</v>
      </c>
      <c r="N121" s="6" t="s">
        <v>85</v>
      </c>
      <c r="O121" s="6" t="s">
        <v>85</v>
      </c>
      <c r="P121">
        <v>3595.397705078125</v>
      </c>
      <c r="Q121" t="s">
        <v>22</v>
      </c>
      <c r="R121" t="s">
        <v>3732</v>
      </c>
      <c r="S121" t="s">
        <v>104</v>
      </c>
      <c r="X121" t="e">
        <v>#N/A</v>
      </c>
      <c r="Y121" t="s">
        <v>85</v>
      </c>
    </row>
    <row r="122" spans="1:25">
      <c r="A122" s="4" t="s">
        <v>9</v>
      </c>
      <c r="B122" s="4" t="s">
        <v>15</v>
      </c>
      <c r="C122" s="4" t="s">
        <v>15</v>
      </c>
      <c r="D122" s="4" t="s">
        <v>1336</v>
      </c>
      <c r="E122" s="56">
        <v>41585</v>
      </c>
      <c r="F122" s="4" t="s">
        <v>1337</v>
      </c>
      <c r="G122" s="4" t="s">
        <v>83</v>
      </c>
      <c r="H122" s="5"/>
      <c r="I122" s="5" t="s">
        <v>1415</v>
      </c>
      <c r="J122" s="5" t="s">
        <v>86</v>
      </c>
      <c r="K122" s="5" t="s">
        <v>1416</v>
      </c>
      <c r="L122" s="4" t="s">
        <v>1417</v>
      </c>
      <c r="M122" s="4" t="s">
        <v>1418</v>
      </c>
      <c r="N122" s="6" t="s">
        <v>85</v>
      </c>
      <c r="O122" s="6" t="s">
        <v>85</v>
      </c>
      <c r="P122">
        <v>3595.397705078125</v>
      </c>
      <c r="Q122" t="s">
        <v>22</v>
      </c>
      <c r="R122" t="s">
        <v>1419</v>
      </c>
      <c r="S122" t="s">
        <v>104</v>
      </c>
      <c r="X122" t="e">
        <v>#N/A</v>
      </c>
      <c r="Y122" t="s">
        <v>85</v>
      </c>
    </row>
    <row r="123" spans="1:25">
      <c r="A123" s="4" t="s">
        <v>9</v>
      </c>
      <c r="B123" s="4" t="s">
        <v>15</v>
      </c>
      <c r="C123" s="4" t="s">
        <v>15</v>
      </c>
      <c r="D123" s="4" t="s">
        <v>1336</v>
      </c>
      <c r="E123" s="56">
        <v>41614</v>
      </c>
      <c r="F123" s="4" t="s">
        <v>4921</v>
      </c>
      <c r="G123" s="4" t="s">
        <v>1345</v>
      </c>
      <c r="H123" s="5" t="s">
        <v>188</v>
      </c>
      <c r="I123" s="5" t="s">
        <v>9237</v>
      </c>
      <c r="J123" s="5" t="s">
        <v>1342</v>
      </c>
      <c r="K123" s="5" t="s">
        <v>9238</v>
      </c>
      <c r="L123" s="4" t="s">
        <v>9239</v>
      </c>
      <c r="M123" s="4" t="s">
        <v>9240</v>
      </c>
      <c r="N123" s="6" t="s">
        <v>85</v>
      </c>
      <c r="O123" s="6" t="s">
        <v>85</v>
      </c>
      <c r="P123">
        <v>3777.148193359375</v>
      </c>
      <c r="Q123" t="s">
        <v>21</v>
      </c>
      <c r="R123" t="s">
        <v>9241</v>
      </c>
      <c r="S123" t="s">
        <v>9242</v>
      </c>
      <c r="X123" t="s">
        <v>10729</v>
      </c>
      <c r="Y123" t="s">
        <v>10737</v>
      </c>
    </row>
    <row r="124" spans="1:25">
      <c r="A124" s="4" t="s">
        <v>9</v>
      </c>
      <c r="B124" s="4" t="s">
        <v>15</v>
      </c>
      <c r="C124" s="4" t="s">
        <v>15</v>
      </c>
      <c r="D124" s="4" t="s">
        <v>1336</v>
      </c>
      <c r="E124" s="56">
        <v>41614</v>
      </c>
      <c r="F124" s="4" t="s">
        <v>4921</v>
      </c>
      <c r="G124" s="4" t="s">
        <v>1345</v>
      </c>
      <c r="H124" s="5" t="s">
        <v>188</v>
      </c>
      <c r="I124" s="5" t="s">
        <v>9237</v>
      </c>
      <c r="J124" s="5" t="s">
        <v>1342</v>
      </c>
      <c r="K124" s="5" t="s">
        <v>9238</v>
      </c>
      <c r="L124" s="4" t="s">
        <v>9239</v>
      </c>
      <c r="M124" s="4" t="s">
        <v>9240</v>
      </c>
      <c r="N124" s="6" t="s">
        <v>85</v>
      </c>
      <c r="O124" s="6" t="s">
        <v>85</v>
      </c>
      <c r="P124">
        <v>-24805.447265625</v>
      </c>
      <c r="Q124" t="s">
        <v>21</v>
      </c>
      <c r="R124" t="s">
        <v>9241</v>
      </c>
      <c r="S124" t="s">
        <v>9242</v>
      </c>
      <c r="X124" t="s">
        <v>10729</v>
      </c>
      <c r="Y124" t="s">
        <v>10737</v>
      </c>
    </row>
    <row r="125" spans="1:25">
      <c r="A125" s="4" t="s">
        <v>9</v>
      </c>
      <c r="B125" s="4" t="s">
        <v>15</v>
      </c>
      <c r="C125" s="4" t="s">
        <v>15</v>
      </c>
      <c r="D125" s="4" t="s">
        <v>1336</v>
      </c>
      <c r="E125" s="56">
        <v>41614</v>
      </c>
      <c r="F125" s="4" t="s">
        <v>4921</v>
      </c>
      <c r="G125" s="4" t="s">
        <v>1345</v>
      </c>
      <c r="H125" s="5" t="s">
        <v>188</v>
      </c>
      <c r="I125" s="5" t="s">
        <v>9237</v>
      </c>
      <c r="J125" s="5" t="s">
        <v>1342</v>
      </c>
      <c r="K125" s="5" t="s">
        <v>9238</v>
      </c>
      <c r="L125" s="4" t="s">
        <v>9239</v>
      </c>
      <c r="M125" s="4" t="s">
        <v>9240</v>
      </c>
      <c r="N125" s="6" t="s">
        <v>85</v>
      </c>
      <c r="O125" s="6" t="s">
        <v>85</v>
      </c>
      <c r="P125">
        <v>24079.3203125</v>
      </c>
      <c r="Q125" t="s">
        <v>21</v>
      </c>
      <c r="R125" t="s">
        <v>9241</v>
      </c>
      <c r="S125" t="s">
        <v>9242</v>
      </c>
      <c r="X125" t="s">
        <v>10729</v>
      </c>
      <c r="Y125" t="s">
        <v>10737</v>
      </c>
    </row>
    <row r="126" spans="1:25">
      <c r="A126" s="4" t="s">
        <v>9</v>
      </c>
      <c r="B126" s="4" t="s">
        <v>15</v>
      </c>
      <c r="C126" s="4" t="s">
        <v>15</v>
      </c>
      <c r="D126" s="4" t="s">
        <v>1336</v>
      </c>
      <c r="E126" s="56">
        <v>41614</v>
      </c>
      <c r="F126" s="4" t="s">
        <v>4921</v>
      </c>
      <c r="G126" s="4" t="s">
        <v>1345</v>
      </c>
      <c r="H126" s="5" t="s">
        <v>188</v>
      </c>
      <c r="I126" s="5" t="s">
        <v>9237</v>
      </c>
      <c r="J126" s="5" t="s">
        <v>1342</v>
      </c>
      <c r="K126" s="5" t="s">
        <v>9238</v>
      </c>
      <c r="L126" s="4" t="s">
        <v>9239</v>
      </c>
      <c r="M126" s="4" t="s">
        <v>9240</v>
      </c>
      <c r="N126" s="6" t="s">
        <v>85</v>
      </c>
      <c r="O126" s="6" t="s">
        <v>85</v>
      </c>
      <c r="P126">
        <v>7082.15283203125</v>
      </c>
      <c r="Q126" t="s">
        <v>21</v>
      </c>
      <c r="R126" t="s">
        <v>9241</v>
      </c>
      <c r="S126" t="s">
        <v>9242</v>
      </c>
      <c r="X126" t="s">
        <v>10729</v>
      </c>
      <c r="Y126" t="s">
        <v>10737</v>
      </c>
    </row>
    <row r="127" spans="1:25">
      <c r="A127" s="4" t="s">
        <v>9</v>
      </c>
      <c r="B127" s="4" t="s">
        <v>15</v>
      </c>
      <c r="C127" s="4" t="s">
        <v>15</v>
      </c>
      <c r="D127" s="4" t="s">
        <v>1336</v>
      </c>
      <c r="E127" s="56">
        <v>41614</v>
      </c>
      <c r="F127" s="4" t="s">
        <v>4921</v>
      </c>
      <c r="G127" s="4" t="s">
        <v>1345</v>
      </c>
      <c r="H127" s="5" t="s">
        <v>188</v>
      </c>
      <c r="I127" s="5" t="s">
        <v>9237</v>
      </c>
      <c r="J127" s="5" t="s">
        <v>1342</v>
      </c>
      <c r="K127" s="5" t="s">
        <v>9238</v>
      </c>
      <c r="L127" s="4" t="s">
        <v>9239</v>
      </c>
      <c r="M127" s="4" t="s">
        <v>9240</v>
      </c>
      <c r="N127" s="6" t="s">
        <v>85</v>
      </c>
      <c r="O127" s="6" t="s">
        <v>85</v>
      </c>
      <c r="P127">
        <v>-7295.7197265625</v>
      </c>
      <c r="Q127" t="s">
        <v>21</v>
      </c>
      <c r="R127" t="s">
        <v>9241</v>
      </c>
      <c r="S127" t="s">
        <v>9242</v>
      </c>
      <c r="X127" t="s">
        <v>10729</v>
      </c>
      <c r="Y127" t="s">
        <v>10737</v>
      </c>
    </row>
    <row r="128" spans="1:25">
      <c r="A128" s="4" t="s">
        <v>9</v>
      </c>
      <c r="B128" s="4" t="s">
        <v>15</v>
      </c>
      <c r="C128" s="4" t="s">
        <v>15</v>
      </c>
      <c r="D128" s="4" t="s">
        <v>1336</v>
      </c>
      <c r="E128" s="56">
        <v>41614</v>
      </c>
      <c r="F128" s="4" t="s">
        <v>4921</v>
      </c>
      <c r="G128" s="4" t="s">
        <v>1345</v>
      </c>
      <c r="H128" s="5" t="s">
        <v>1420</v>
      </c>
      <c r="I128" s="5" t="s">
        <v>1421</v>
      </c>
      <c r="J128" s="5" t="s">
        <v>1342</v>
      </c>
      <c r="K128" s="5" t="s">
        <v>1422</v>
      </c>
      <c r="L128" s="4" t="s">
        <v>1423</v>
      </c>
      <c r="M128" s="4" t="s">
        <v>1424</v>
      </c>
      <c r="N128" s="6" t="s">
        <v>85</v>
      </c>
      <c r="O128" s="6" t="s">
        <v>85</v>
      </c>
      <c r="P128">
        <v>26440.037109375</v>
      </c>
      <c r="Q128" t="s">
        <v>21</v>
      </c>
      <c r="R128" t="s">
        <v>1425</v>
      </c>
      <c r="S128" t="s">
        <v>1426</v>
      </c>
      <c r="X128" t="s">
        <v>10729</v>
      </c>
      <c r="Y128" t="s">
        <v>85</v>
      </c>
    </row>
    <row r="129" spans="1:25">
      <c r="A129" s="4" t="s">
        <v>9</v>
      </c>
      <c r="B129" s="4" t="s">
        <v>15</v>
      </c>
      <c r="C129" s="4" t="s">
        <v>15</v>
      </c>
      <c r="D129" s="4" t="s">
        <v>1336</v>
      </c>
      <c r="E129" s="56">
        <v>41614</v>
      </c>
      <c r="F129" s="4" t="s">
        <v>4921</v>
      </c>
      <c r="G129" s="4" t="s">
        <v>1345</v>
      </c>
      <c r="H129" s="5" t="s">
        <v>1420</v>
      </c>
      <c r="I129" s="5" t="s">
        <v>1421</v>
      </c>
      <c r="J129" s="5" t="s">
        <v>1342</v>
      </c>
      <c r="K129" s="5" t="s">
        <v>1422</v>
      </c>
      <c r="L129" s="4" t="s">
        <v>1423</v>
      </c>
      <c r="M129" s="4" t="s">
        <v>1424</v>
      </c>
      <c r="N129" s="6" t="s">
        <v>85</v>
      </c>
      <c r="O129" s="6" t="s">
        <v>85</v>
      </c>
      <c r="P129">
        <v>26440.037109375</v>
      </c>
      <c r="Q129" t="s">
        <v>21</v>
      </c>
      <c r="R129" t="s">
        <v>1425</v>
      </c>
      <c r="S129" t="s">
        <v>1426</v>
      </c>
      <c r="X129" t="s">
        <v>10729</v>
      </c>
      <c r="Y129" t="s">
        <v>85</v>
      </c>
    </row>
    <row r="130" spans="1:25">
      <c r="A130" s="4" t="s">
        <v>9</v>
      </c>
      <c r="B130" s="4" t="s">
        <v>15</v>
      </c>
      <c r="C130" s="4" t="s">
        <v>15</v>
      </c>
      <c r="D130" s="4" t="s">
        <v>1336</v>
      </c>
      <c r="E130" s="56">
        <v>41614</v>
      </c>
      <c r="F130" s="4" t="s">
        <v>4921</v>
      </c>
      <c r="G130" s="4" t="s">
        <v>1345</v>
      </c>
      <c r="H130" s="5" t="s">
        <v>1420</v>
      </c>
      <c r="I130" s="5" t="s">
        <v>1421</v>
      </c>
      <c r="J130" s="5" t="s">
        <v>1342</v>
      </c>
      <c r="K130" s="5" t="s">
        <v>1422</v>
      </c>
      <c r="L130" s="4" t="s">
        <v>1423</v>
      </c>
      <c r="M130" s="4" t="s">
        <v>1424</v>
      </c>
      <c r="N130" s="6" t="s">
        <v>85</v>
      </c>
      <c r="O130" s="6" t="s">
        <v>85</v>
      </c>
      <c r="P130">
        <v>26440.037109375</v>
      </c>
      <c r="Q130" t="s">
        <v>21</v>
      </c>
      <c r="R130" t="s">
        <v>1425</v>
      </c>
      <c r="S130" t="s">
        <v>1426</v>
      </c>
      <c r="X130" t="s">
        <v>10729</v>
      </c>
      <c r="Y130" t="s">
        <v>85</v>
      </c>
    </row>
    <row r="131" spans="1:25">
      <c r="A131" s="4" t="s">
        <v>9</v>
      </c>
      <c r="B131" s="4" t="s">
        <v>15</v>
      </c>
      <c r="C131" s="4" t="s">
        <v>15</v>
      </c>
      <c r="D131" s="4" t="s">
        <v>1336</v>
      </c>
      <c r="E131" s="56">
        <v>41614</v>
      </c>
      <c r="F131" s="4" t="s">
        <v>4921</v>
      </c>
      <c r="G131" s="4" t="s">
        <v>1345</v>
      </c>
      <c r="H131" s="5" t="s">
        <v>1420</v>
      </c>
      <c r="I131" s="5" t="s">
        <v>1421</v>
      </c>
      <c r="J131" s="5" t="s">
        <v>1342</v>
      </c>
      <c r="K131" s="5" t="s">
        <v>1422</v>
      </c>
      <c r="L131" s="4" t="s">
        <v>1423</v>
      </c>
      <c r="M131" s="4" t="s">
        <v>1424</v>
      </c>
      <c r="N131" s="6" t="s">
        <v>85</v>
      </c>
      <c r="O131" s="6" t="s">
        <v>85</v>
      </c>
      <c r="P131">
        <v>-79696.3984375</v>
      </c>
      <c r="Q131" t="s">
        <v>21</v>
      </c>
      <c r="R131" t="s">
        <v>1425</v>
      </c>
      <c r="S131" t="s">
        <v>1426</v>
      </c>
      <c r="X131" t="s">
        <v>10729</v>
      </c>
      <c r="Y131" t="s">
        <v>85</v>
      </c>
    </row>
    <row r="132" spans="1:25">
      <c r="A132" s="4" t="s">
        <v>9</v>
      </c>
      <c r="B132" s="4" t="s">
        <v>15</v>
      </c>
      <c r="C132" s="4" t="s">
        <v>15</v>
      </c>
      <c r="D132" s="4" t="s">
        <v>1336</v>
      </c>
      <c r="E132" s="56">
        <v>41618</v>
      </c>
      <c r="F132" s="4" t="s">
        <v>4921</v>
      </c>
      <c r="G132" s="4" t="s">
        <v>1345</v>
      </c>
      <c r="H132" s="5" t="s">
        <v>1420</v>
      </c>
      <c r="I132" s="5" t="s">
        <v>2549</v>
      </c>
      <c r="J132" s="5" t="s">
        <v>1342</v>
      </c>
      <c r="K132" s="5" t="s">
        <v>2550</v>
      </c>
      <c r="L132" s="4" t="s">
        <v>1423</v>
      </c>
      <c r="M132" s="4" t="s">
        <v>1424</v>
      </c>
      <c r="N132" s="6" t="s">
        <v>85</v>
      </c>
      <c r="O132" s="6" t="s">
        <v>85</v>
      </c>
      <c r="P132">
        <v>280.29269409179688</v>
      </c>
      <c r="Q132" t="s">
        <v>21</v>
      </c>
      <c r="R132" t="s">
        <v>2551</v>
      </c>
      <c r="S132" t="s">
        <v>2552</v>
      </c>
      <c r="X132" t="s">
        <v>10729</v>
      </c>
      <c r="Y132" t="s">
        <v>85</v>
      </c>
    </row>
    <row r="133" spans="1:25">
      <c r="A133" s="4" t="s">
        <v>9</v>
      </c>
      <c r="B133" s="4" t="s">
        <v>15</v>
      </c>
      <c r="C133" s="4" t="s">
        <v>15</v>
      </c>
      <c r="D133" s="4" t="s">
        <v>1336</v>
      </c>
      <c r="E133" s="56">
        <v>41619</v>
      </c>
      <c r="F133" s="4" t="s">
        <v>4921</v>
      </c>
      <c r="G133" s="4" t="s">
        <v>1345</v>
      </c>
      <c r="H133" s="5" t="s">
        <v>1420</v>
      </c>
      <c r="I133" s="5" t="s">
        <v>2549</v>
      </c>
      <c r="J133" s="5" t="s">
        <v>1342</v>
      </c>
      <c r="K133" s="5" t="s">
        <v>2550</v>
      </c>
      <c r="L133" s="4" t="s">
        <v>1423</v>
      </c>
      <c r="M133" s="4" t="s">
        <v>1424</v>
      </c>
      <c r="N133" s="6" t="s">
        <v>85</v>
      </c>
      <c r="O133" s="6" t="s">
        <v>85</v>
      </c>
      <c r="P133">
        <v>-280.29269409179688</v>
      </c>
      <c r="Q133" t="s">
        <v>21</v>
      </c>
      <c r="R133" t="s">
        <v>2551</v>
      </c>
      <c r="S133" t="s">
        <v>2552</v>
      </c>
      <c r="X133" t="s">
        <v>10729</v>
      </c>
      <c r="Y133" t="s">
        <v>85</v>
      </c>
    </row>
    <row r="134" spans="1:25">
      <c r="A134" s="4" t="s">
        <v>9</v>
      </c>
      <c r="B134" s="4" t="s">
        <v>15</v>
      </c>
      <c r="C134" s="4" t="s">
        <v>15</v>
      </c>
      <c r="D134" s="4" t="s">
        <v>1336</v>
      </c>
      <c r="E134" s="56">
        <v>41619</v>
      </c>
      <c r="F134" s="4" t="s">
        <v>4921</v>
      </c>
      <c r="G134" s="4" t="s">
        <v>1345</v>
      </c>
      <c r="H134" s="5" t="s">
        <v>1420</v>
      </c>
      <c r="I134" s="5" t="s">
        <v>9243</v>
      </c>
      <c r="J134" s="5" t="s">
        <v>1342</v>
      </c>
      <c r="K134" s="5" t="s">
        <v>9244</v>
      </c>
      <c r="L134" s="4" t="s">
        <v>1423</v>
      </c>
      <c r="M134" s="4" t="s">
        <v>1424</v>
      </c>
      <c r="N134" s="6" t="s">
        <v>85</v>
      </c>
      <c r="O134" s="6" t="s">
        <v>85</v>
      </c>
      <c r="P134">
        <v>280.29269409179688</v>
      </c>
      <c r="Q134" t="s">
        <v>21</v>
      </c>
      <c r="R134" t="s">
        <v>4978</v>
      </c>
      <c r="S134" t="s">
        <v>2552</v>
      </c>
      <c r="X134" t="s">
        <v>10729</v>
      </c>
      <c r="Y134" t="s">
        <v>85</v>
      </c>
    </row>
    <row r="135" spans="1:25">
      <c r="A135" s="4" t="s">
        <v>9</v>
      </c>
      <c r="B135" s="4" t="s">
        <v>15</v>
      </c>
      <c r="C135" s="4" t="s">
        <v>15</v>
      </c>
      <c r="D135" s="4" t="s">
        <v>1336</v>
      </c>
      <c r="E135" s="56">
        <v>41592</v>
      </c>
      <c r="F135" s="4" t="s">
        <v>1337</v>
      </c>
      <c r="G135" s="4" t="s">
        <v>1345</v>
      </c>
      <c r="H135" s="5" t="s">
        <v>1420</v>
      </c>
      <c r="I135" s="5" t="s">
        <v>2549</v>
      </c>
      <c r="J135" s="5" t="s">
        <v>1342</v>
      </c>
      <c r="K135" s="5" t="s">
        <v>2550</v>
      </c>
      <c r="L135" s="4" t="s">
        <v>1423</v>
      </c>
      <c r="M135" s="4" t="s">
        <v>1424</v>
      </c>
      <c r="N135" s="6" t="s">
        <v>213</v>
      </c>
      <c r="O135" s="6" t="s">
        <v>85</v>
      </c>
      <c r="P135">
        <v>5062.3203125</v>
      </c>
      <c r="Q135" t="s">
        <v>21</v>
      </c>
      <c r="R135" t="s">
        <v>2551</v>
      </c>
      <c r="S135" t="s">
        <v>2552</v>
      </c>
      <c r="X135" t="s">
        <v>10729</v>
      </c>
      <c r="Y135" t="s">
        <v>85</v>
      </c>
    </row>
    <row r="136" spans="1:25">
      <c r="A136" s="4" t="s">
        <v>9</v>
      </c>
      <c r="B136" s="4" t="s">
        <v>15</v>
      </c>
      <c r="C136" s="4" t="s">
        <v>15</v>
      </c>
      <c r="D136" s="4" t="s">
        <v>1336</v>
      </c>
      <c r="E136" s="56">
        <v>41592</v>
      </c>
      <c r="F136" s="4" t="s">
        <v>1337</v>
      </c>
      <c r="G136" s="4" t="s">
        <v>1345</v>
      </c>
      <c r="H136" s="5" t="s">
        <v>1420</v>
      </c>
      <c r="I136" s="5" t="s">
        <v>2549</v>
      </c>
      <c r="J136" s="5" t="s">
        <v>1342</v>
      </c>
      <c r="K136" s="5" t="s">
        <v>2550</v>
      </c>
      <c r="L136" s="4" t="s">
        <v>1423</v>
      </c>
      <c r="M136" s="4" t="s">
        <v>1424</v>
      </c>
      <c r="N136" s="6" t="s">
        <v>213</v>
      </c>
      <c r="O136" s="6" t="s">
        <v>85</v>
      </c>
      <c r="P136">
        <v>33748.80078125</v>
      </c>
      <c r="Q136" t="s">
        <v>21</v>
      </c>
      <c r="R136" t="s">
        <v>2551</v>
      </c>
      <c r="S136" t="s">
        <v>2552</v>
      </c>
      <c r="X136" t="s">
        <v>10729</v>
      </c>
      <c r="Y136" t="s">
        <v>85</v>
      </c>
    </row>
    <row r="137" spans="1:25">
      <c r="A137" s="4" t="s">
        <v>9</v>
      </c>
      <c r="B137" s="4" t="s">
        <v>15</v>
      </c>
      <c r="C137" s="4" t="s">
        <v>15</v>
      </c>
      <c r="D137" s="4" t="s">
        <v>1336</v>
      </c>
      <c r="E137" s="56">
        <v>41582</v>
      </c>
      <c r="F137" s="4" t="s">
        <v>1337</v>
      </c>
      <c r="G137" s="4" t="s">
        <v>1345</v>
      </c>
      <c r="H137" s="5" t="s">
        <v>1420</v>
      </c>
      <c r="I137" s="5" t="s">
        <v>1421</v>
      </c>
      <c r="J137" s="5" t="s">
        <v>1342</v>
      </c>
      <c r="K137" s="5" t="s">
        <v>1422</v>
      </c>
      <c r="L137" s="4" t="s">
        <v>1423</v>
      </c>
      <c r="M137" s="4" t="s">
        <v>1424</v>
      </c>
      <c r="N137" s="6" t="s">
        <v>85</v>
      </c>
      <c r="O137" s="6" t="s">
        <v>85</v>
      </c>
      <c r="P137">
        <v>-83491.4609375</v>
      </c>
      <c r="Q137" t="s">
        <v>21</v>
      </c>
      <c r="R137" t="s">
        <v>1425</v>
      </c>
      <c r="S137" t="s">
        <v>1426</v>
      </c>
      <c r="X137" t="s">
        <v>10729</v>
      </c>
      <c r="Y137" t="s">
        <v>85</v>
      </c>
    </row>
    <row r="138" spans="1:25">
      <c r="A138" s="4" t="s">
        <v>9</v>
      </c>
      <c r="B138" s="4" t="s">
        <v>15</v>
      </c>
      <c r="C138" s="4" t="s">
        <v>15</v>
      </c>
      <c r="D138" s="4" t="s">
        <v>1336</v>
      </c>
      <c r="E138" s="56">
        <v>41582</v>
      </c>
      <c r="F138" s="4" t="s">
        <v>1337</v>
      </c>
      <c r="G138" s="4" t="s">
        <v>1345</v>
      </c>
      <c r="H138" s="5" t="s">
        <v>1420</v>
      </c>
      <c r="I138" s="5" t="s">
        <v>1421</v>
      </c>
      <c r="J138" s="5" t="s">
        <v>1342</v>
      </c>
      <c r="K138" s="5" t="s">
        <v>1422</v>
      </c>
      <c r="L138" s="4" t="s">
        <v>1423</v>
      </c>
      <c r="M138" s="4" t="s">
        <v>1424</v>
      </c>
      <c r="N138" s="6" t="s">
        <v>85</v>
      </c>
      <c r="O138" s="6" t="s">
        <v>85</v>
      </c>
      <c r="P138">
        <v>84372</v>
      </c>
      <c r="Q138" t="s">
        <v>21</v>
      </c>
      <c r="R138" t="s">
        <v>1425</v>
      </c>
      <c r="S138" t="s">
        <v>1426</v>
      </c>
      <c r="X138" t="s">
        <v>10729</v>
      </c>
      <c r="Y138" t="s">
        <v>85</v>
      </c>
    </row>
    <row r="139" spans="1:25">
      <c r="A139" s="4" t="s">
        <v>9</v>
      </c>
      <c r="B139" s="4" t="s">
        <v>15</v>
      </c>
      <c r="C139" s="4" t="s">
        <v>15</v>
      </c>
      <c r="D139" s="4" t="s">
        <v>1336</v>
      </c>
      <c r="E139" s="56">
        <v>41598</v>
      </c>
      <c r="F139" s="4" t="s">
        <v>1337</v>
      </c>
      <c r="G139" s="4" t="s">
        <v>1345</v>
      </c>
      <c r="H139" s="5" t="s">
        <v>1420</v>
      </c>
      <c r="I139" s="5" t="s">
        <v>2545</v>
      </c>
      <c r="J139" s="5" t="s">
        <v>1342</v>
      </c>
      <c r="K139" s="5" t="s">
        <v>2546</v>
      </c>
      <c r="L139" s="4" t="s">
        <v>1423</v>
      </c>
      <c r="M139" s="4" t="s">
        <v>1424</v>
      </c>
      <c r="N139" s="6" t="s">
        <v>213</v>
      </c>
      <c r="O139" s="6" t="s">
        <v>85</v>
      </c>
      <c r="P139">
        <v>1699.5589599609375</v>
      </c>
      <c r="Q139" t="s">
        <v>21</v>
      </c>
      <c r="R139" t="s">
        <v>2547</v>
      </c>
      <c r="S139" t="s">
        <v>2548</v>
      </c>
      <c r="X139" t="s">
        <v>10729</v>
      </c>
      <c r="Y139" t="s">
        <v>85</v>
      </c>
    </row>
    <row r="140" spans="1:25">
      <c r="A140" s="4" t="s">
        <v>9</v>
      </c>
      <c r="B140" s="4" t="s">
        <v>15</v>
      </c>
      <c r="C140" s="4" t="s">
        <v>15</v>
      </c>
      <c r="D140" s="4" t="s">
        <v>1336</v>
      </c>
      <c r="E140" s="56">
        <v>41582</v>
      </c>
      <c r="F140" s="4" t="s">
        <v>1337</v>
      </c>
      <c r="G140" s="4" t="s">
        <v>1391</v>
      </c>
      <c r="H140" s="5" t="s">
        <v>188</v>
      </c>
      <c r="I140" s="5" t="s">
        <v>1427</v>
      </c>
      <c r="J140" s="5" t="s">
        <v>1342</v>
      </c>
      <c r="K140" s="5" t="s">
        <v>1428</v>
      </c>
      <c r="L140" s="4" t="s">
        <v>251</v>
      </c>
      <c r="M140" s="4" t="s">
        <v>252</v>
      </c>
      <c r="N140" s="6" t="s">
        <v>213</v>
      </c>
      <c r="O140" s="6" t="s">
        <v>85</v>
      </c>
      <c r="P140">
        <v>2277.296142578125</v>
      </c>
      <c r="Q140" t="s">
        <v>23</v>
      </c>
      <c r="R140" t="s">
        <v>1429</v>
      </c>
      <c r="S140" t="s">
        <v>104</v>
      </c>
      <c r="X140" t="e">
        <v>#N/A</v>
      </c>
      <c r="Y140" t="s">
        <v>85</v>
      </c>
    </row>
    <row r="141" spans="1:25">
      <c r="A141" s="4" t="s">
        <v>9</v>
      </c>
      <c r="B141" s="4" t="s">
        <v>15</v>
      </c>
      <c r="C141" s="4" t="s">
        <v>15</v>
      </c>
      <c r="D141" s="4" t="s">
        <v>1336</v>
      </c>
      <c r="E141" s="56">
        <v>41582</v>
      </c>
      <c r="F141" s="4" t="s">
        <v>1337</v>
      </c>
      <c r="G141" s="4" t="s">
        <v>1391</v>
      </c>
      <c r="H141" s="5" t="s">
        <v>188</v>
      </c>
      <c r="I141" s="5" t="s">
        <v>1427</v>
      </c>
      <c r="J141" s="5" t="s">
        <v>1342</v>
      </c>
      <c r="K141" s="5" t="s">
        <v>1428</v>
      </c>
      <c r="L141" s="4" t="s">
        <v>251</v>
      </c>
      <c r="M141" s="4" t="s">
        <v>252</v>
      </c>
      <c r="N141" s="6" t="s">
        <v>213</v>
      </c>
      <c r="O141" s="6" t="s">
        <v>85</v>
      </c>
      <c r="P141">
        <v>3705.618408203125</v>
      </c>
      <c r="Q141" t="s">
        <v>23</v>
      </c>
      <c r="R141" t="s">
        <v>1429</v>
      </c>
      <c r="S141" t="s">
        <v>104</v>
      </c>
      <c r="X141" t="e">
        <v>#N/A</v>
      </c>
      <c r="Y141" t="s">
        <v>85</v>
      </c>
    </row>
    <row r="142" spans="1:25">
      <c r="A142" s="4" t="s">
        <v>9</v>
      </c>
      <c r="B142" s="4" t="s">
        <v>15</v>
      </c>
      <c r="C142" s="4" t="s">
        <v>15</v>
      </c>
      <c r="D142" s="4" t="s">
        <v>1336</v>
      </c>
      <c r="E142" s="56">
        <v>41582</v>
      </c>
      <c r="F142" s="4" t="s">
        <v>1337</v>
      </c>
      <c r="G142" s="4" t="s">
        <v>1391</v>
      </c>
      <c r="H142" s="5" t="s">
        <v>188</v>
      </c>
      <c r="I142" s="5" t="s">
        <v>1427</v>
      </c>
      <c r="J142" s="5" t="s">
        <v>1342</v>
      </c>
      <c r="K142" s="5" t="s">
        <v>1428</v>
      </c>
      <c r="L142" s="4" t="s">
        <v>251</v>
      </c>
      <c r="M142" s="4" t="s">
        <v>252</v>
      </c>
      <c r="N142" s="6" t="s">
        <v>213</v>
      </c>
      <c r="O142" s="6" t="s">
        <v>85</v>
      </c>
      <c r="P142">
        <v>2277.296142578125</v>
      </c>
      <c r="Q142" t="s">
        <v>23</v>
      </c>
      <c r="R142" t="s">
        <v>1429</v>
      </c>
      <c r="S142" t="s">
        <v>104</v>
      </c>
      <c r="X142" t="e">
        <v>#N/A</v>
      </c>
      <c r="Y142" t="s">
        <v>85</v>
      </c>
    </row>
    <row r="143" spans="1:25">
      <c r="A143" s="4" t="s">
        <v>9</v>
      </c>
      <c r="B143" s="4" t="s">
        <v>15</v>
      </c>
      <c r="C143" s="4" t="s">
        <v>15</v>
      </c>
      <c r="D143" s="4" t="s">
        <v>1336</v>
      </c>
      <c r="E143" s="56">
        <v>41582</v>
      </c>
      <c r="F143" s="4" t="s">
        <v>1337</v>
      </c>
      <c r="G143" s="4" t="s">
        <v>1391</v>
      </c>
      <c r="H143" s="5" t="s">
        <v>188</v>
      </c>
      <c r="I143" s="5" t="s">
        <v>1427</v>
      </c>
      <c r="J143" s="5" t="s">
        <v>1342</v>
      </c>
      <c r="K143" s="5" t="s">
        <v>1428</v>
      </c>
      <c r="L143" s="4" t="s">
        <v>251</v>
      </c>
      <c r="M143" s="4" t="s">
        <v>252</v>
      </c>
      <c r="N143" s="6" t="s">
        <v>213</v>
      </c>
      <c r="O143" s="6" t="s">
        <v>85</v>
      </c>
      <c r="P143">
        <v>2277.296142578125</v>
      </c>
      <c r="Q143" t="s">
        <v>23</v>
      </c>
      <c r="R143" t="s">
        <v>1429</v>
      </c>
      <c r="S143" t="s">
        <v>104</v>
      </c>
      <c r="X143" t="e">
        <v>#N/A</v>
      </c>
      <c r="Y143" t="s">
        <v>85</v>
      </c>
    </row>
    <row r="144" spans="1:25">
      <c r="A144" s="4" t="s">
        <v>9</v>
      </c>
      <c r="B144" s="4" t="s">
        <v>15</v>
      </c>
      <c r="C144" s="4" t="s">
        <v>15</v>
      </c>
      <c r="D144" s="4" t="s">
        <v>1336</v>
      </c>
      <c r="E144" s="56">
        <v>41582</v>
      </c>
      <c r="F144" s="4" t="s">
        <v>1337</v>
      </c>
      <c r="G144" s="4" t="s">
        <v>1391</v>
      </c>
      <c r="H144" s="5" t="s">
        <v>188</v>
      </c>
      <c r="I144" s="5" t="s">
        <v>1427</v>
      </c>
      <c r="J144" s="5" t="s">
        <v>1342</v>
      </c>
      <c r="K144" s="5" t="s">
        <v>1428</v>
      </c>
      <c r="L144" s="4" t="s">
        <v>251</v>
      </c>
      <c r="M144" s="4" t="s">
        <v>252</v>
      </c>
      <c r="N144" s="6" t="s">
        <v>213</v>
      </c>
      <c r="O144" s="6" t="s">
        <v>85</v>
      </c>
      <c r="P144">
        <v>3705.618408203125</v>
      </c>
      <c r="Q144" t="s">
        <v>23</v>
      </c>
      <c r="R144" t="s">
        <v>1429</v>
      </c>
      <c r="S144" t="s">
        <v>104</v>
      </c>
      <c r="X144" t="e">
        <v>#N/A</v>
      </c>
      <c r="Y144" t="s">
        <v>85</v>
      </c>
    </row>
    <row r="145" spans="1:25">
      <c r="A145" s="4" t="s">
        <v>9</v>
      </c>
      <c r="B145" s="4" t="s">
        <v>15</v>
      </c>
      <c r="C145" s="4" t="s">
        <v>15</v>
      </c>
      <c r="D145" s="4" t="s">
        <v>1336</v>
      </c>
      <c r="E145" s="56">
        <v>41582</v>
      </c>
      <c r="F145" s="4" t="s">
        <v>1337</v>
      </c>
      <c r="G145" s="4" t="s">
        <v>1391</v>
      </c>
      <c r="H145" s="5" t="s">
        <v>188</v>
      </c>
      <c r="I145" s="5" t="s">
        <v>1427</v>
      </c>
      <c r="J145" s="5" t="s">
        <v>1342</v>
      </c>
      <c r="K145" s="5" t="s">
        <v>1428</v>
      </c>
      <c r="L145" s="4" t="s">
        <v>251</v>
      </c>
      <c r="M145" s="4" t="s">
        <v>252</v>
      </c>
      <c r="N145" s="6" t="s">
        <v>213</v>
      </c>
      <c r="O145" s="6" t="s">
        <v>85</v>
      </c>
      <c r="P145">
        <v>2277.296142578125</v>
      </c>
      <c r="Q145" t="s">
        <v>23</v>
      </c>
      <c r="R145" t="s">
        <v>1429</v>
      </c>
      <c r="S145" t="s">
        <v>104</v>
      </c>
      <c r="X145" t="e">
        <v>#N/A</v>
      </c>
      <c r="Y145" t="s">
        <v>85</v>
      </c>
    </row>
    <row r="146" spans="1:25">
      <c r="A146" s="4" t="s">
        <v>9</v>
      </c>
      <c r="B146" s="4" t="s">
        <v>15</v>
      </c>
      <c r="C146" s="4" t="s">
        <v>15</v>
      </c>
      <c r="D146" s="4" t="s">
        <v>1336</v>
      </c>
      <c r="E146" s="56">
        <v>41612</v>
      </c>
      <c r="F146" s="4" t="s">
        <v>4921</v>
      </c>
      <c r="G146" s="4" t="s">
        <v>1345</v>
      </c>
      <c r="H146" s="5" t="s">
        <v>188</v>
      </c>
      <c r="I146" s="5" t="s">
        <v>4980</v>
      </c>
      <c r="J146" s="5" t="s">
        <v>1342</v>
      </c>
      <c r="K146" s="5" t="s">
        <v>4981</v>
      </c>
      <c r="L146" s="4" t="s">
        <v>251</v>
      </c>
      <c r="M146" s="4" t="s">
        <v>252</v>
      </c>
      <c r="N146" s="6" t="s">
        <v>85</v>
      </c>
      <c r="O146" s="6" t="s">
        <v>85</v>
      </c>
      <c r="P146">
        <v>-16280.8349609375</v>
      </c>
      <c r="Q146" t="s">
        <v>21</v>
      </c>
      <c r="R146" t="s">
        <v>4978</v>
      </c>
      <c r="S146" t="s">
        <v>4979</v>
      </c>
      <c r="X146" t="s">
        <v>10729</v>
      </c>
      <c r="Y146" t="s">
        <v>85</v>
      </c>
    </row>
    <row r="147" spans="1:25">
      <c r="A147" s="4" t="s">
        <v>9</v>
      </c>
      <c r="B147" s="4" t="s">
        <v>15</v>
      </c>
      <c r="C147" s="4" t="s">
        <v>15</v>
      </c>
      <c r="D147" s="4" t="s">
        <v>1336</v>
      </c>
      <c r="E147" s="56">
        <v>41612</v>
      </c>
      <c r="F147" s="4" t="s">
        <v>4921</v>
      </c>
      <c r="G147" s="4" t="s">
        <v>1345</v>
      </c>
      <c r="H147" s="5" t="s">
        <v>188</v>
      </c>
      <c r="I147" s="5" t="s">
        <v>4980</v>
      </c>
      <c r="J147" s="5" t="s">
        <v>1342</v>
      </c>
      <c r="K147" s="5" t="s">
        <v>4981</v>
      </c>
      <c r="L147" s="4" t="s">
        <v>251</v>
      </c>
      <c r="M147" s="4" t="s">
        <v>252</v>
      </c>
      <c r="N147" s="6" t="s">
        <v>85</v>
      </c>
      <c r="O147" s="6" t="s">
        <v>85</v>
      </c>
      <c r="P147">
        <v>-999.15362548828125</v>
      </c>
      <c r="Q147" t="s">
        <v>21</v>
      </c>
      <c r="R147" t="s">
        <v>4978</v>
      </c>
      <c r="S147" t="s">
        <v>4979</v>
      </c>
      <c r="X147" t="s">
        <v>10729</v>
      </c>
      <c r="Y147" t="s">
        <v>85</v>
      </c>
    </row>
    <row r="148" spans="1:25">
      <c r="A148" s="4" t="s">
        <v>9</v>
      </c>
      <c r="B148" s="4" t="s">
        <v>15</v>
      </c>
      <c r="C148" s="4" t="s">
        <v>15</v>
      </c>
      <c r="D148" s="4" t="s">
        <v>1336</v>
      </c>
      <c r="E148" s="56">
        <v>41612</v>
      </c>
      <c r="F148" s="4" t="s">
        <v>4921</v>
      </c>
      <c r="G148" s="4" t="s">
        <v>1345</v>
      </c>
      <c r="H148" s="5" t="s">
        <v>188</v>
      </c>
      <c r="I148" s="5" t="s">
        <v>4976</v>
      </c>
      <c r="J148" s="5" t="s">
        <v>1342</v>
      </c>
      <c r="K148" s="5" t="s">
        <v>4977</v>
      </c>
      <c r="L148" s="4" t="s">
        <v>251</v>
      </c>
      <c r="M148" s="4" t="s">
        <v>252</v>
      </c>
      <c r="N148" s="6" t="s">
        <v>85</v>
      </c>
      <c r="O148" s="6" t="s">
        <v>213</v>
      </c>
      <c r="P148">
        <v>969.905517578125</v>
      </c>
      <c r="Q148" t="s">
        <v>21</v>
      </c>
      <c r="R148" t="s">
        <v>4978</v>
      </c>
      <c r="S148" t="s">
        <v>4979</v>
      </c>
      <c r="X148" t="s">
        <v>10729</v>
      </c>
      <c r="Y148" t="s">
        <v>10739</v>
      </c>
    </row>
    <row r="149" spans="1:25">
      <c r="A149" s="4" t="s">
        <v>9</v>
      </c>
      <c r="B149" s="4" t="s">
        <v>15</v>
      </c>
      <c r="C149" s="4" t="s">
        <v>15</v>
      </c>
      <c r="D149" s="4" t="s">
        <v>1336</v>
      </c>
      <c r="E149" s="56">
        <v>41612</v>
      </c>
      <c r="F149" s="4" t="s">
        <v>4921</v>
      </c>
      <c r="G149" s="4" t="s">
        <v>1345</v>
      </c>
      <c r="H149" s="5" t="s">
        <v>188</v>
      </c>
      <c r="I149" s="5" t="s">
        <v>4976</v>
      </c>
      <c r="J149" s="5" t="s">
        <v>1342</v>
      </c>
      <c r="K149" s="5" t="s">
        <v>4977</v>
      </c>
      <c r="L149" s="4" t="s">
        <v>251</v>
      </c>
      <c r="M149" s="4" t="s">
        <v>252</v>
      </c>
      <c r="N149" s="6" t="s">
        <v>85</v>
      </c>
      <c r="O149" s="6" t="s">
        <v>213</v>
      </c>
      <c r="P149">
        <v>16203.9658203125</v>
      </c>
      <c r="Q149" t="s">
        <v>21</v>
      </c>
      <c r="R149" t="s">
        <v>4978</v>
      </c>
      <c r="S149" t="s">
        <v>4979</v>
      </c>
      <c r="X149" t="s">
        <v>10729</v>
      </c>
      <c r="Y149" t="s">
        <v>10739</v>
      </c>
    </row>
    <row r="150" spans="1:25">
      <c r="A150" s="4" t="s">
        <v>9</v>
      </c>
      <c r="B150" s="4" t="s">
        <v>15</v>
      </c>
      <c r="C150" s="4" t="s">
        <v>15</v>
      </c>
      <c r="D150" s="4" t="s">
        <v>1336</v>
      </c>
      <c r="E150" s="56">
        <v>41604</v>
      </c>
      <c r="F150" s="4" t="s">
        <v>1337</v>
      </c>
      <c r="G150" s="4" t="s">
        <v>83</v>
      </c>
      <c r="H150" s="5" t="s">
        <v>188</v>
      </c>
      <c r="I150" s="5" t="s">
        <v>3733</v>
      </c>
      <c r="J150" s="5" t="s">
        <v>86</v>
      </c>
      <c r="K150" s="5" t="s">
        <v>3734</v>
      </c>
      <c r="L150" s="4" t="s">
        <v>251</v>
      </c>
      <c r="M150" s="4" t="s">
        <v>252</v>
      </c>
      <c r="N150" s="6" t="s">
        <v>85</v>
      </c>
      <c r="O150" s="6" t="s">
        <v>85</v>
      </c>
      <c r="P150">
        <v>3056.088134765625</v>
      </c>
      <c r="Q150" t="s">
        <v>22</v>
      </c>
      <c r="R150" t="s">
        <v>3735</v>
      </c>
      <c r="S150" t="s">
        <v>104</v>
      </c>
      <c r="X150" t="e">
        <v>#N/A</v>
      </c>
      <c r="Y150" t="s">
        <v>85</v>
      </c>
    </row>
    <row r="151" spans="1:25">
      <c r="A151" s="4" t="s">
        <v>9</v>
      </c>
      <c r="B151" s="4" t="s">
        <v>15</v>
      </c>
      <c r="C151" s="4" t="s">
        <v>15</v>
      </c>
      <c r="D151" s="4" t="s">
        <v>1336</v>
      </c>
      <c r="E151" s="56">
        <v>41600</v>
      </c>
      <c r="F151" s="4" t="s">
        <v>1337</v>
      </c>
      <c r="G151" s="4" t="s">
        <v>1345</v>
      </c>
      <c r="H151" s="5" t="s">
        <v>1420</v>
      </c>
      <c r="I151" s="5" t="s">
        <v>3631</v>
      </c>
      <c r="J151" s="5" t="s">
        <v>1342</v>
      </c>
      <c r="K151" s="5" t="s">
        <v>3632</v>
      </c>
      <c r="L151" s="4" t="s">
        <v>4603</v>
      </c>
      <c r="M151" s="4" t="s">
        <v>4604</v>
      </c>
      <c r="N151" s="6" t="s">
        <v>85</v>
      </c>
      <c r="O151" s="6" t="s">
        <v>85</v>
      </c>
      <c r="P151">
        <v>19904.123046875</v>
      </c>
      <c r="Q151" t="s">
        <v>21</v>
      </c>
      <c r="R151" t="s">
        <v>3633</v>
      </c>
      <c r="S151" t="s">
        <v>3634</v>
      </c>
      <c r="X151" t="s">
        <v>10729</v>
      </c>
      <c r="Y151" t="s">
        <v>85</v>
      </c>
    </row>
    <row r="152" spans="1:25">
      <c r="A152" s="4" t="s">
        <v>9</v>
      </c>
      <c r="B152" s="4" t="s">
        <v>15</v>
      </c>
      <c r="C152" s="4" t="s">
        <v>15</v>
      </c>
      <c r="D152" s="4" t="s">
        <v>1336</v>
      </c>
      <c r="E152" s="56">
        <v>41589</v>
      </c>
      <c r="F152" s="4" t="s">
        <v>1337</v>
      </c>
      <c r="G152" s="4" t="s">
        <v>1345</v>
      </c>
      <c r="H152" s="5" t="s">
        <v>1420</v>
      </c>
      <c r="I152" s="5" t="s">
        <v>1430</v>
      </c>
      <c r="J152" s="5" t="s">
        <v>1342</v>
      </c>
      <c r="K152" s="5" t="s">
        <v>1431</v>
      </c>
      <c r="L152" s="4" t="s">
        <v>1432</v>
      </c>
      <c r="M152" s="4" t="s">
        <v>1433</v>
      </c>
      <c r="N152" s="6" t="s">
        <v>85</v>
      </c>
      <c r="O152" s="6" t="s">
        <v>85</v>
      </c>
      <c r="P152">
        <v>-1033.4644775390625</v>
      </c>
      <c r="Q152" t="s">
        <v>21</v>
      </c>
      <c r="R152" t="s">
        <v>1434</v>
      </c>
      <c r="S152" t="s">
        <v>1436</v>
      </c>
      <c r="X152" t="s">
        <v>10729</v>
      </c>
      <c r="Y152" t="s">
        <v>85</v>
      </c>
    </row>
    <row r="153" spans="1:25">
      <c r="A153" s="4" t="s">
        <v>9</v>
      </c>
      <c r="B153" s="4" t="s">
        <v>15</v>
      </c>
      <c r="C153" s="4" t="s">
        <v>15</v>
      </c>
      <c r="D153" s="4" t="s">
        <v>1336</v>
      </c>
      <c r="E153" s="56">
        <v>41589</v>
      </c>
      <c r="F153" s="4" t="s">
        <v>1337</v>
      </c>
      <c r="G153" s="4" t="s">
        <v>1345</v>
      </c>
      <c r="H153" s="5" t="s">
        <v>1420</v>
      </c>
      <c r="I153" s="5" t="s">
        <v>1430</v>
      </c>
      <c r="J153" s="5" t="s">
        <v>1342</v>
      </c>
      <c r="K153" s="5" t="s">
        <v>1431</v>
      </c>
      <c r="L153" s="4" t="s">
        <v>1432</v>
      </c>
      <c r="M153" s="4" t="s">
        <v>1433</v>
      </c>
      <c r="N153" s="6" t="s">
        <v>85</v>
      </c>
      <c r="O153" s="6" t="s">
        <v>85</v>
      </c>
      <c r="P153">
        <v>1006.71142578125</v>
      </c>
      <c r="Q153" t="s">
        <v>21</v>
      </c>
      <c r="R153" t="s">
        <v>1434</v>
      </c>
      <c r="S153" t="s">
        <v>1436</v>
      </c>
      <c r="X153" t="s">
        <v>10729</v>
      </c>
      <c r="Y153" t="s">
        <v>85</v>
      </c>
    </row>
    <row r="154" spans="1:25">
      <c r="A154" s="4" t="s">
        <v>9</v>
      </c>
      <c r="B154" s="4" t="s">
        <v>15</v>
      </c>
      <c r="C154" s="4" t="s">
        <v>15</v>
      </c>
      <c r="D154" s="4" t="s">
        <v>1336</v>
      </c>
      <c r="E154" s="56">
        <v>41589</v>
      </c>
      <c r="F154" s="4" t="s">
        <v>1337</v>
      </c>
      <c r="G154" s="4" t="s">
        <v>1345</v>
      </c>
      <c r="H154" s="5" t="s">
        <v>1420</v>
      </c>
      <c r="I154" s="5" t="s">
        <v>1430</v>
      </c>
      <c r="J154" s="5" t="s">
        <v>1342</v>
      </c>
      <c r="K154" s="5" t="s">
        <v>1431</v>
      </c>
      <c r="L154" s="4" t="s">
        <v>1432</v>
      </c>
      <c r="M154" s="4" t="s">
        <v>1433</v>
      </c>
      <c r="N154" s="6" t="s">
        <v>85</v>
      </c>
      <c r="O154" s="6" t="s">
        <v>85</v>
      </c>
      <c r="P154">
        <v>21936.720703125</v>
      </c>
      <c r="Q154" t="s">
        <v>21</v>
      </c>
      <c r="R154" t="s">
        <v>1434</v>
      </c>
      <c r="S154" t="s">
        <v>1435</v>
      </c>
      <c r="X154" t="s">
        <v>10729</v>
      </c>
      <c r="Y154" t="s">
        <v>85</v>
      </c>
    </row>
    <row r="155" spans="1:25">
      <c r="A155" s="4" t="s">
        <v>9</v>
      </c>
      <c r="B155" s="4" t="s">
        <v>15</v>
      </c>
      <c r="C155" s="4" t="s">
        <v>15</v>
      </c>
      <c r="D155" s="4" t="s">
        <v>1336</v>
      </c>
      <c r="E155" s="56">
        <v>41589</v>
      </c>
      <c r="F155" s="4" t="s">
        <v>1337</v>
      </c>
      <c r="G155" s="4" t="s">
        <v>1345</v>
      </c>
      <c r="H155" s="5" t="s">
        <v>1420</v>
      </c>
      <c r="I155" s="5" t="s">
        <v>1430</v>
      </c>
      <c r="J155" s="5" t="s">
        <v>1342</v>
      </c>
      <c r="K155" s="5" t="s">
        <v>1431</v>
      </c>
      <c r="L155" s="4" t="s">
        <v>1432</v>
      </c>
      <c r="M155" s="4" t="s">
        <v>1433</v>
      </c>
      <c r="N155" s="6" t="s">
        <v>85</v>
      </c>
      <c r="O155" s="6" t="s">
        <v>85</v>
      </c>
      <c r="P155">
        <v>23.28849983215332</v>
      </c>
      <c r="Q155" t="s">
        <v>21</v>
      </c>
      <c r="R155" t="s">
        <v>1434</v>
      </c>
      <c r="S155" t="s">
        <v>1435</v>
      </c>
      <c r="X155" t="s">
        <v>10729</v>
      </c>
      <c r="Y155" t="s">
        <v>85</v>
      </c>
    </row>
    <row r="156" spans="1:25">
      <c r="A156" s="4" t="s">
        <v>9</v>
      </c>
      <c r="B156" s="4" t="s">
        <v>15</v>
      </c>
      <c r="C156" s="4" t="s">
        <v>15</v>
      </c>
      <c r="D156" s="4" t="s">
        <v>1336</v>
      </c>
      <c r="E156" s="56">
        <v>41589</v>
      </c>
      <c r="F156" s="4" t="s">
        <v>1337</v>
      </c>
      <c r="G156" s="4" t="s">
        <v>1345</v>
      </c>
      <c r="H156" s="5" t="s">
        <v>1420</v>
      </c>
      <c r="I156" s="5" t="s">
        <v>1430</v>
      </c>
      <c r="J156" s="5" t="s">
        <v>1342</v>
      </c>
      <c r="K156" s="5" t="s">
        <v>1431</v>
      </c>
      <c r="L156" s="4" t="s">
        <v>1432</v>
      </c>
      <c r="M156" s="4" t="s">
        <v>1433</v>
      </c>
      <c r="N156" s="6" t="s">
        <v>85</v>
      </c>
      <c r="O156" s="6" t="s">
        <v>85</v>
      </c>
      <c r="P156">
        <v>-22519.685546875</v>
      </c>
      <c r="Q156" t="s">
        <v>21</v>
      </c>
      <c r="R156" t="s">
        <v>1434</v>
      </c>
      <c r="S156" t="s">
        <v>1435</v>
      </c>
      <c r="X156" t="s">
        <v>10729</v>
      </c>
      <c r="Y156" t="s">
        <v>85</v>
      </c>
    </row>
    <row r="157" spans="1:25">
      <c r="A157" s="4" t="s">
        <v>9</v>
      </c>
      <c r="B157" s="4" t="s">
        <v>15</v>
      </c>
      <c r="C157" s="4" t="s">
        <v>15</v>
      </c>
      <c r="D157" s="4" t="s">
        <v>1336</v>
      </c>
      <c r="E157" s="56">
        <v>41620</v>
      </c>
      <c r="F157" s="4" t="s">
        <v>4921</v>
      </c>
      <c r="G157" s="4" t="s">
        <v>83</v>
      </c>
      <c r="H157" s="5" t="s">
        <v>1420</v>
      </c>
      <c r="I157" s="5" t="s">
        <v>9245</v>
      </c>
      <c r="J157" s="5" t="s">
        <v>86</v>
      </c>
      <c r="K157" s="5" t="s">
        <v>9246</v>
      </c>
      <c r="L157" s="4" t="s">
        <v>1432</v>
      </c>
      <c r="M157" s="4" t="s">
        <v>1433</v>
      </c>
      <c r="N157" s="6" t="s">
        <v>213</v>
      </c>
      <c r="O157" s="6" t="s">
        <v>213</v>
      </c>
      <c r="P157">
        <v>3009.9150390625</v>
      </c>
      <c r="Q157" t="s">
        <v>22</v>
      </c>
      <c r="R157" t="s">
        <v>9247</v>
      </c>
      <c r="S157" t="s">
        <v>104</v>
      </c>
      <c r="X157" t="e">
        <v>#N/A</v>
      </c>
      <c r="Y157" t="s">
        <v>10739</v>
      </c>
    </row>
    <row r="158" spans="1:25">
      <c r="A158" s="4" t="s">
        <v>9</v>
      </c>
      <c r="B158" s="4" t="s">
        <v>15</v>
      </c>
      <c r="C158" s="4" t="s">
        <v>15</v>
      </c>
      <c r="D158" s="4" t="s">
        <v>1336</v>
      </c>
      <c r="E158" s="56">
        <v>41628</v>
      </c>
      <c r="F158" s="4" t="s">
        <v>4921</v>
      </c>
      <c r="G158" s="4" t="s">
        <v>1345</v>
      </c>
      <c r="H158" s="5" t="s">
        <v>1420</v>
      </c>
      <c r="I158" s="5" t="s">
        <v>9248</v>
      </c>
      <c r="J158" s="5" t="s">
        <v>1342</v>
      </c>
      <c r="K158" s="5" t="s">
        <v>9249</v>
      </c>
      <c r="L158" s="4" t="s">
        <v>1432</v>
      </c>
      <c r="M158" s="4" t="s">
        <v>1433</v>
      </c>
      <c r="N158" s="6" t="s">
        <v>85</v>
      </c>
      <c r="O158" s="6" t="s">
        <v>213</v>
      </c>
      <c r="P158">
        <v>124645.890625</v>
      </c>
      <c r="Q158" t="s">
        <v>21</v>
      </c>
      <c r="R158" t="s">
        <v>9250</v>
      </c>
      <c r="S158" t="s">
        <v>9251</v>
      </c>
      <c r="X158" t="s">
        <v>10731</v>
      </c>
      <c r="Y158" t="s">
        <v>10739</v>
      </c>
    </row>
    <row r="159" spans="1:25">
      <c r="A159" s="4" t="s">
        <v>9</v>
      </c>
      <c r="B159" s="4" t="s">
        <v>15</v>
      </c>
      <c r="C159" s="4" t="s">
        <v>15</v>
      </c>
      <c r="D159" s="4" t="s">
        <v>1336</v>
      </c>
      <c r="E159" s="56">
        <v>41628</v>
      </c>
      <c r="F159" s="4" t="s">
        <v>4921</v>
      </c>
      <c r="G159" s="4" t="s">
        <v>1345</v>
      </c>
      <c r="H159" s="5" t="s">
        <v>1420</v>
      </c>
      <c r="I159" s="5" t="s">
        <v>1430</v>
      </c>
      <c r="J159" s="5" t="s">
        <v>1342</v>
      </c>
      <c r="K159" s="5" t="s">
        <v>1431</v>
      </c>
      <c r="L159" s="4" t="s">
        <v>1432</v>
      </c>
      <c r="M159" s="4" t="s">
        <v>1433</v>
      </c>
      <c r="N159" s="6" t="s">
        <v>85</v>
      </c>
      <c r="O159" s="6" t="s">
        <v>213</v>
      </c>
      <c r="P159">
        <v>10236.220703125</v>
      </c>
      <c r="Q159" t="s">
        <v>21</v>
      </c>
      <c r="R159" t="s">
        <v>1434</v>
      </c>
      <c r="S159" t="s">
        <v>1435</v>
      </c>
      <c r="X159" t="s">
        <v>10729</v>
      </c>
      <c r="Y159" t="s">
        <v>10739</v>
      </c>
    </row>
    <row r="160" spans="1:25">
      <c r="A160" s="4" t="s">
        <v>9</v>
      </c>
      <c r="B160" s="4" t="s">
        <v>15</v>
      </c>
      <c r="C160" s="4" t="s">
        <v>15</v>
      </c>
      <c r="D160" s="4" t="s">
        <v>1336</v>
      </c>
      <c r="E160" s="56">
        <v>41628</v>
      </c>
      <c r="F160" s="4" t="s">
        <v>4921</v>
      </c>
      <c r="G160" s="4" t="s">
        <v>1345</v>
      </c>
      <c r="H160" s="5" t="s">
        <v>1420</v>
      </c>
      <c r="I160" s="5" t="s">
        <v>9248</v>
      </c>
      <c r="J160" s="5" t="s">
        <v>1342</v>
      </c>
      <c r="K160" s="5" t="s">
        <v>9249</v>
      </c>
      <c r="L160" s="4" t="s">
        <v>1432</v>
      </c>
      <c r="M160" s="4" t="s">
        <v>1433</v>
      </c>
      <c r="N160" s="6" t="s">
        <v>85</v>
      </c>
      <c r="O160" s="6" t="s">
        <v>213</v>
      </c>
      <c r="P160">
        <v>87818.6953125</v>
      </c>
      <c r="Q160" t="s">
        <v>21</v>
      </c>
      <c r="R160" t="s">
        <v>9250</v>
      </c>
      <c r="S160" t="s">
        <v>9251</v>
      </c>
      <c r="X160" t="s">
        <v>10731</v>
      </c>
      <c r="Y160" t="s">
        <v>10739</v>
      </c>
    </row>
    <row r="161" spans="1:25">
      <c r="A161" s="4" t="s">
        <v>9</v>
      </c>
      <c r="B161" s="4" t="s">
        <v>15</v>
      </c>
      <c r="C161" s="4" t="s">
        <v>15</v>
      </c>
      <c r="D161" s="4" t="s">
        <v>1336</v>
      </c>
      <c r="E161" s="56">
        <v>41628</v>
      </c>
      <c r="F161" s="4" t="s">
        <v>4921</v>
      </c>
      <c r="G161" s="4" t="s">
        <v>1345</v>
      </c>
      <c r="H161" s="5" t="s">
        <v>1420</v>
      </c>
      <c r="I161" s="5" t="s">
        <v>9248</v>
      </c>
      <c r="J161" s="5" t="s">
        <v>1342</v>
      </c>
      <c r="K161" s="5" t="s">
        <v>9249</v>
      </c>
      <c r="L161" s="4" t="s">
        <v>1432</v>
      </c>
      <c r="M161" s="4" t="s">
        <v>1433</v>
      </c>
      <c r="N161" s="6" t="s">
        <v>85</v>
      </c>
      <c r="O161" s="6" t="s">
        <v>213</v>
      </c>
      <c r="P161">
        <v>130311.6171875</v>
      </c>
      <c r="Q161" t="s">
        <v>21</v>
      </c>
      <c r="R161" t="s">
        <v>9250</v>
      </c>
      <c r="S161" t="s">
        <v>9251</v>
      </c>
      <c r="X161" t="s">
        <v>10731</v>
      </c>
      <c r="Y161" t="s">
        <v>10739</v>
      </c>
    </row>
    <row r="162" spans="1:25">
      <c r="A162" s="4" t="s">
        <v>9</v>
      </c>
      <c r="B162" s="4" t="s">
        <v>15</v>
      </c>
      <c r="C162" s="4" t="s">
        <v>15</v>
      </c>
      <c r="D162" s="4" t="s">
        <v>1336</v>
      </c>
      <c r="E162" s="56">
        <v>41617</v>
      </c>
      <c r="F162" s="4" t="s">
        <v>4921</v>
      </c>
      <c r="G162" s="4" t="s">
        <v>1345</v>
      </c>
      <c r="H162" s="5" t="s">
        <v>1420</v>
      </c>
      <c r="I162" s="5" t="s">
        <v>1430</v>
      </c>
      <c r="J162" s="5" t="s">
        <v>1342</v>
      </c>
      <c r="K162" s="5" t="s">
        <v>1431</v>
      </c>
      <c r="L162" s="4" t="s">
        <v>1432</v>
      </c>
      <c r="M162" s="4" t="s">
        <v>1433</v>
      </c>
      <c r="N162" s="6" t="s">
        <v>1004</v>
      </c>
      <c r="O162" s="6" t="s">
        <v>1004</v>
      </c>
      <c r="P162">
        <v>-28277.55859375</v>
      </c>
      <c r="Q162" t="s">
        <v>21</v>
      </c>
      <c r="R162" t="s">
        <v>1434</v>
      </c>
      <c r="S162" t="s">
        <v>1435</v>
      </c>
      <c r="X162" t="s">
        <v>10729</v>
      </c>
      <c r="Y162" t="s">
        <v>10739</v>
      </c>
    </row>
    <row r="163" spans="1:25">
      <c r="A163" s="4" t="s">
        <v>9</v>
      </c>
      <c r="B163" s="4" t="s">
        <v>15</v>
      </c>
      <c r="C163" s="4" t="s">
        <v>15</v>
      </c>
      <c r="D163" s="4" t="s">
        <v>1336</v>
      </c>
      <c r="E163" s="56">
        <v>41617</v>
      </c>
      <c r="F163" s="4" t="s">
        <v>4921</v>
      </c>
      <c r="G163" s="4" t="s">
        <v>1345</v>
      </c>
      <c r="H163" s="5" t="s">
        <v>1420</v>
      </c>
      <c r="I163" s="5" t="s">
        <v>1430</v>
      </c>
      <c r="J163" s="5" t="s">
        <v>1342</v>
      </c>
      <c r="K163" s="5" t="s">
        <v>1431</v>
      </c>
      <c r="L163" s="4" t="s">
        <v>1432</v>
      </c>
      <c r="M163" s="4" t="s">
        <v>1433</v>
      </c>
      <c r="N163" s="6" t="s">
        <v>213</v>
      </c>
      <c r="O163" s="6" t="s">
        <v>213</v>
      </c>
      <c r="P163">
        <v>27129.3671875</v>
      </c>
      <c r="Q163" t="s">
        <v>21</v>
      </c>
      <c r="R163" t="s">
        <v>1434</v>
      </c>
      <c r="S163" t="s">
        <v>1435</v>
      </c>
      <c r="X163" t="s">
        <v>10729</v>
      </c>
      <c r="Y163" t="s">
        <v>10739</v>
      </c>
    </row>
    <row r="164" spans="1:25">
      <c r="A164" s="4" t="s">
        <v>9</v>
      </c>
      <c r="B164" s="4" t="s">
        <v>15</v>
      </c>
      <c r="C164" s="4" t="s">
        <v>15</v>
      </c>
      <c r="D164" s="4" t="s">
        <v>1336</v>
      </c>
      <c r="E164" s="56">
        <v>41627</v>
      </c>
      <c r="F164" s="4" t="s">
        <v>4921</v>
      </c>
      <c r="G164" s="4" t="s">
        <v>3641</v>
      </c>
      <c r="H164" s="5"/>
      <c r="I164" s="5" t="s">
        <v>9252</v>
      </c>
      <c r="J164" s="5" t="s">
        <v>1342</v>
      </c>
      <c r="K164" s="5" t="s">
        <v>9253</v>
      </c>
      <c r="L164" s="4" t="s">
        <v>9254</v>
      </c>
      <c r="M164" s="4" t="s">
        <v>9255</v>
      </c>
      <c r="N164" s="6" t="s">
        <v>85</v>
      </c>
      <c r="O164" s="6" t="s">
        <v>85</v>
      </c>
      <c r="P164">
        <v>2220.963134765625</v>
      </c>
      <c r="Q164" t="s">
        <v>21</v>
      </c>
      <c r="R164" t="s">
        <v>9256</v>
      </c>
      <c r="S164" t="s">
        <v>9257</v>
      </c>
      <c r="X164" t="e">
        <v>#N/A</v>
      </c>
      <c r="Y164" t="s">
        <v>85</v>
      </c>
    </row>
    <row r="165" spans="1:25">
      <c r="A165" s="4" t="s">
        <v>9</v>
      </c>
      <c r="B165" s="4" t="s">
        <v>15</v>
      </c>
      <c r="C165" s="4" t="s">
        <v>15</v>
      </c>
      <c r="D165" s="4" t="s">
        <v>1336</v>
      </c>
      <c r="E165" s="56">
        <v>41627</v>
      </c>
      <c r="F165" s="4" t="s">
        <v>4921</v>
      </c>
      <c r="G165" s="4" t="s">
        <v>3641</v>
      </c>
      <c r="H165" s="5"/>
      <c r="I165" s="5" t="s">
        <v>9252</v>
      </c>
      <c r="J165" s="5" t="s">
        <v>1342</v>
      </c>
      <c r="K165" s="5" t="s">
        <v>9253</v>
      </c>
      <c r="L165" s="4" t="s">
        <v>9254</v>
      </c>
      <c r="M165" s="4" t="s">
        <v>9255</v>
      </c>
      <c r="N165" s="6" t="s">
        <v>85</v>
      </c>
      <c r="O165" s="6" t="s">
        <v>85</v>
      </c>
      <c r="P165">
        <v>19792.255859375</v>
      </c>
      <c r="Q165" t="s">
        <v>21</v>
      </c>
      <c r="R165" t="s">
        <v>9256</v>
      </c>
      <c r="S165" t="s">
        <v>9257</v>
      </c>
      <c r="X165" t="e">
        <v>#N/A</v>
      </c>
      <c r="Y165" t="s">
        <v>85</v>
      </c>
    </row>
    <row r="166" spans="1:25">
      <c r="A166" s="4" t="s">
        <v>9</v>
      </c>
      <c r="B166" s="4" t="s">
        <v>15</v>
      </c>
      <c r="C166" s="4" t="s">
        <v>15</v>
      </c>
      <c r="D166" s="4" t="s">
        <v>1336</v>
      </c>
      <c r="E166" s="56">
        <v>41627</v>
      </c>
      <c r="F166" s="4" t="s">
        <v>4921</v>
      </c>
      <c r="G166" s="4" t="s">
        <v>3641</v>
      </c>
      <c r="H166" s="5"/>
      <c r="I166" s="5" t="s">
        <v>9252</v>
      </c>
      <c r="J166" s="5" t="s">
        <v>1342</v>
      </c>
      <c r="K166" s="5" t="s">
        <v>9253</v>
      </c>
      <c r="L166" s="4" t="s">
        <v>9254</v>
      </c>
      <c r="M166" s="4" t="s">
        <v>9255</v>
      </c>
      <c r="N166" s="6" t="s">
        <v>85</v>
      </c>
      <c r="O166" s="6" t="s">
        <v>85</v>
      </c>
      <c r="P166">
        <v>4441.92626953125</v>
      </c>
      <c r="Q166" t="s">
        <v>21</v>
      </c>
      <c r="R166" t="s">
        <v>9256</v>
      </c>
      <c r="S166" t="s">
        <v>9257</v>
      </c>
      <c r="X166" t="e">
        <v>#N/A</v>
      </c>
      <c r="Y166" t="s">
        <v>85</v>
      </c>
    </row>
    <row r="167" spans="1:25">
      <c r="A167" s="4" t="s">
        <v>9</v>
      </c>
      <c r="B167" s="4" t="s">
        <v>15</v>
      </c>
      <c r="C167" s="4" t="s">
        <v>15</v>
      </c>
      <c r="D167" s="4" t="s">
        <v>1336</v>
      </c>
      <c r="E167" s="56">
        <v>41597</v>
      </c>
      <c r="F167" s="4" t="s">
        <v>1337</v>
      </c>
      <c r="G167" s="4" t="s">
        <v>1345</v>
      </c>
      <c r="H167" s="5" t="s">
        <v>1420</v>
      </c>
      <c r="I167" s="5" t="s">
        <v>2553</v>
      </c>
      <c r="J167" s="5" t="s">
        <v>1342</v>
      </c>
      <c r="K167" s="5" t="s">
        <v>2554</v>
      </c>
      <c r="L167" s="4" t="s">
        <v>2555</v>
      </c>
      <c r="M167" s="4" t="s">
        <v>2556</v>
      </c>
      <c r="N167" s="6" t="s">
        <v>85</v>
      </c>
      <c r="O167" s="6" t="s">
        <v>85</v>
      </c>
      <c r="P167">
        <v>10067.1142578125</v>
      </c>
      <c r="Q167" t="s">
        <v>21</v>
      </c>
      <c r="R167" t="s">
        <v>2557</v>
      </c>
      <c r="S167" t="s">
        <v>2558</v>
      </c>
      <c r="X167" t="s">
        <v>10729</v>
      </c>
      <c r="Y167" t="s">
        <v>85</v>
      </c>
    </row>
    <row r="168" spans="1:25">
      <c r="A168" s="4" t="s">
        <v>9</v>
      </c>
      <c r="B168" s="4" t="s">
        <v>15</v>
      </c>
      <c r="C168" s="4" t="s">
        <v>15</v>
      </c>
      <c r="D168" s="4" t="s">
        <v>1336</v>
      </c>
      <c r="E168" s="56">
        <v>41597</v>
      </c>
      <c r="F168" s="4" t="s">
        <v>1337</v>
      </c>
      <c r="G168" s="4" t="s">
        <v>1345</v>
      </c>
      <c r="H168" s="5" t="s">
        <v>1420</v>
      </c>
      <c r="I168" s="5" t="s">
        <v>2553</v>
      </c>
      <c r="J168" s="5" t="s">
        <v>1342</v>
      </c>
      <c r="K168" s="5" t="s">
        <v>2554</v>
      </c>
      <c r="L168" s="4" t="s">
        <v>2555</v>
      </c>
      <c r="M168" s="4" t="s">
        <v>2556</v>
      </c>
      <c r="N168" s="6" t="s">
        <v>85</v>
      </c>
      <c r="O168" s="6" t="s">
        <v>85</v>
      </c>
      <c r="P168">
        <v>-10214.0078125</v>
      </c>
      <c r="Q168" t="s">
        <v>21</v>
      </c>
      <c r="R168" t="s">
        <v>2557</v>
      </c>
      <c r="S168" t="s">
        <v>2558</v>
      </c>
      <c r="X168" t="s">
        <v>10729</v>
      </c>
      <c r="Y168" t="s">
        <v>85</v>
      </c>
    </row>
    <row r="169" spans="1:25">
      <c r="A169" s="4" t="s">
        <v>9</v>
      </c>
      <c r="B169" s="4" t="s">
        <v>15</v>
      </c>
      <c r="C169" s="4" t="s">
        <v>15</v>
      </c>
      <c r="D169" s="4" t="s">
        <v>1336</v>
      </c>
      <c r="E169" s="56">
        <v>41614</v>
      </c>
      <c r="F169" s="4" t="s">
        <v>4921</v>
      </c>
      <c r="G169" s="4" t="s">
        <v>1345</v>
      </c>
      <c r="H169" s="5" t="s">
        <v>1420</v>
      </c>
      <c r="I169" s="5" t="s">
        <v>9258</v>
      </c>
      <c r="J169" s="5" t="s">
        <v>1342</v>
      </c>
      <c r="K169" s="5" t="s">
        <v>9259</v>
      </c>
      <c r="L169" s="4" t="s">
        <v>2555</v>
      </c>
      <c r="M169" s="4" t="s">
        <v>2556</v>
      </c>
      <c r="N169" s="6" t="s">
        <v>213</v>
      </c>
      <c r="O169" s="6" t="s">
        <v>85</v>
      </c>
      <c r="P169">
        <v>10214.0078125</v>
      </c>
      <c r="Q169" t="s">
        <v>21</v>
      </c>
      <c r="R169" t="s">
        <v>2557</v>
      </c>
      <c r="S169" t="s">
        <v>2558</v>
      </c>
      <c r="X169" t="s">
        <v>10729</v>
      </c>
      <c r="Y169" t="s">
        <v>85</v>
      </c>
    </row>
    <row r="170" spans="1:25">
      <c r="A170" s="4" t="s">
        <v>9</v>
      </c>
      <c r="B170" s="4" t="s">
        <v>15</v>
      </c>
      <c r="C170" s="4" t="s">
        <v>15</v>
      </c>
      <c r="D170" s="4" t="s">
        <v>1336</v>
      </c>
      <c r="E170" s="56">
        <v>41614</v>
      </c>
      <c r="F170" s="4" t="s">
        <v>4921</v>
      </c>
      <c r="G170" s="4" t="s">
        <v>1345</v>
      </c>
      <c r="H170" s="5" t="s">
        <v>1420</v>
      </c>
      <c r="I170" s="5" t="s">
        <v>9258</v>
      </c>
      <c r="J170" s="5" t="s">
        <v>1342</v>
      </c>
      <c r="K170" s="5" t="s">
        <v>9259</v>
      </c>
      <c r="L170" s="4" t="s">
        <v>2555</v>
      </c>
      <c r="M170" s="4" t="s">
        <v>2556</v>
      </c>
      <c r="N170" s="6" t="s">
        <v>199</v>
      </c>
      <c r="O170" s="6" t="s">
        <v>85</v>
      </c>
      <c r="P170">
        <v>-10067.1142578125</v>
      </c>
      <c r="Q170" t="s">
        <v>21</v>
      </c>
      <c r="R170" t="s">
        <v>2557</v>
      </c>
      <c r="S170" t="s">
        <v>2558</v>
      </c>
      <c r="X170" t="s">
        <v>10729</v>
      </c>
      <c r="Y170" t="s">
        <v>85</v>
      </c>
    </row>
    <row r="171" spans="1:25">
      <c r="A171" s="4" t="s">
        <v>9</v>
      </c>
      <c r="B171" s="4" t="s">
        <v>15</v>
      </c>
      <c r="C171" s="4" t="s">
        <v>15</v>
      </c>
      <c r="D171" s="4" t="s">
        <v>1336</v>
      </c>
      <c r="E171" s="56">
        <v>41589</v>
      </c>
      <c r="F171" s="4" t="s">
        <v>1337</v>
      </c>
      <c r="G171" s="4" t="s">
        <v>1345</v>
      </c>
      <c r="H171" s="5"/>
      <c r="I171" s="5" t="s">
        <v>1437</v>
      </c>
      <c r="J171" s="5" t="s">
        <v>1342</v>
      </c>
      <c r="K171" s="5" t="s">
        <v>1438</v>
      </c>
      <c r="L171" s="4" t="s">
        <v>1439</v>
      </c>
      <c r="M171" s="4" t="s">
        <v>1440</v>
      </c>
      <c r="N171" s="6" t="s">
        <v>85</v>
      </c>
      <c r="O171" s="6" t="s">
        <v>85</v>
      </c>
      <c r="P171">
        <v>2198.97412109375</v>
      </c>
      <c r="Q171" t="s">
        <v>21</v>
      </c>
      <c r="R171" t="s">
        <v>1441</v>
      </c>
      <c r="S171" t="s">
        <v>1442</v>
      </c>
      <c r="X171" t="s">
        <v>10729</v>
      </c>
      <c r="Y171" t="s">
        <v>85</v>
      </c>
    </row>
    <row r="172" spans="1:25">
      <c r="A172" s="4" t="s">
        <v>9</v>
      </c>
      <c r="B172" s="4" t="s">
        <v>15</v>
      </c>
      <c r="C172" s="4" t="s">
        <v>15</v>
      </c>
      <c r="D172" s="4" t="s">
        <v>1336</v>
      </c>
      <c r="E172" s="56">
        <v>41597</v>
      </c>
      <c r="F172" s="4" t="s">
        <v>1337</v>
      </c>
      <c r="G172" s="4" t="s">
        <v>1345</v>
      </c>
      <c r="H172" s="5" t="s">
        <v>188</v>
      </c>
      <c r="I172" s="5" t="s">
        <v>2559</v>
      </c>
      <c r="J172" s="5" t="s">
        <v>1342</v>
      </c>
      <c r="K172" s="5" t="s">
        <v>2560</v>
      </c>
      <c r="L172" s="4" t="s">
        <v>191</v>
      </c>
      <c r="M172" s="4" t="s">
        <v>192</v>
      </c>
      <c r="N172" s="6" t="s">
        <v>85</v>
      </c>
      <c r="O172" s="6" t="s">
        <v>85</v>
      </c>
      <c r="P172">
        <v>-1175.278564453125</v>
      </c>
      <c r="Q172" t="s">
        <v>21</v>
      </c>
      <c r="R172" t="s">
        <v>2561</v>
      </c>
      <c r="S172" t="s">
        <v>2563</v>
      </c>
      <c r="X172" t="s">
        <v>10729</v>
      </c>
      <c r="Y172" t="s">
        <v>85</v>
      </c>
    </row>
    <row r="173" spans="1:25">
      <c r="A173" s="4" t="s">
        <v>9</v>
      </c>
      <c r="B173" s="4" t="s">
        <v>15</v>
      </c>
      <c r="C173" s="4" t="s">
        <v>15</v>
      </c>
      <c r="D173" s="4" t="s">
        <v>1336</v>
      </c>
      <c r="E173" s="56">
        <v>41597</v>
      </c>
      <c r="F173" s="4" t="s">
        <v>1337</v>
      </c>
      <c r="G173" s="4" t="s">
        <v>1345</v>
      </c>
      <c r="H173" s="5" t="s">
        <v>188</v>
      </c>
      <c r="I173" s="5" t="s">
        <v>2559</v>
      </c>
      <c r="J173" s="5" t="s">
        <v>1342</v>
      </c>
      <c r="K173" s="5" t="s">
        <v>2560</v>
      </c>
      <c r="L173" s="4" t="s">
        <v>191</v>
      </c>
      <c r="M173" s="4" t="s">
        <v>192</v>
      </c>
      <c r="N173" s="6" t="s">
        <v>85</v>
      </c>
      <c r="O173" s="6" t="s">
        <v>85</v>
      </c>
      <c r="P173">
        <v>-970.97088623046875</v>
      </c>
      <c r="Q173" t="s">
        <v>21</v>
      </c>
      <c r="R173" t="s">
        <v>2561</v>
      </c>
      <c r="S173" t="s">
        <v>2562</v>
      </c>
      <c r="X173" t="s">
        <v>10729</v>
      </c>
      <c r="Y173" t="s">
        <v>85</v>
      </c>
    </row>
    <row r="174" spans="1:25">
      <c r="A174" s="4" t="s">
        <v>9</v>
      </c>
      <c r="B174" s="4" t="s">
        <v>15</v>
      </c>
      <c r="C174" s="4" t="s">
        <v>15</v>
      </c>
      <c r="D174" s="4" t="s">
        <v>1336</v>
      </c>
      <c r="E174" s="56">
        <v>41597</v>
      </c>
      <c r="F174" s="4" t="s">
        <v>1337</v>
      </c>
      <c r="G174" s="4" t="s">
        <v>1345</v>
      </c>
      <c r="H174" s="5" t="s">
        <v>188</v>
      </c>
      <c r="I174" s="5" t="s">
        <v>2559</v>
      </c>
      <c r="J174" s="5" t="s">
        <v>1342</v>
      </c>
      <c r="K174" s="5" t="s">
        <v>2560</v>
      </c>
      <c r="L174" s="4" t="s">
        <v>191</v>
      </c>
      <c r="M174" s="4" t="s">
        <v>192</v>
      </c>
      <c r="N174" s="6" t="s">
        <v>85</v>
      </c>
      <c r="O174" s="6" t="s">
        <v>85</v>
      </c>
      <c r="P174">
        <v>-5825.82568359375</v>
      </c>
      <c r="Q174" t="s">
        <v>21</v>
      </c>
      <c r="R174" t="s">
        <v>2561</v>
      </c>
      <c r="S174" t="s">
        <v>2562</v>
      </c>
      <c r="X174" t="s">
        <v>10729</v>
      </c>
      <c r="Y174" t="s">
        <v>85</v>
      </c>
    </row>
    <row r="175" spans="1:25">
      <c r="A175" s="4" t="s">
        <v>9</v>
      </c>
      <c r="B175" s="4" t="s">
        <v>15</v>
      </c>
      <c r="C175" s="4" t="s">
        <v>15</v>
      </c>
      <c r="D175" s="4" t="s">
        <v>1336</v>
      </c>
      <c r="E175" s="56">
        <v>41597</v>
      </c>
      <c r="F175" s="4" t="s">
        <v>1337</v>
      </c>
      <c r="G175" s="4" t="s">
        <v>1345</v>
      </c>
      <c r="H175" s="5" t="s">
        <v>188</v>
      </c>
      <c r="I175" s="5" t="s">
        <v>2559</v>
      </c>
      <c r="J175" s="5" t="s">
        <v>1342</v>
      </c>
      <c r="K175" s="5" t="s">
        <v>2560</v>
      </c>
      <c r="L175" s="4" t="s">
        <v>191</v>
      </c>
      <c r="M175" s="4" t="s">
        <v>192</v>
      </c>
      <c r="N175" s="6" t="s">
        <v>85</v>
      </c>
      <c r="O175" s="6" t="s">
        <v>85</v>
      </c>
      <c r="P175">
        <v>-3495.495361328125</v>
      </c>
      <c r="Q175" t="s">
        <v>21</v>
      </c>
      <c r="R175" t="s">
        <v>2561</v>
      </c>
      <c r="S175" t="s">
        <v>2562</v>
      </c>
      <c r="X175" t="s">
        <v>10729</v>
      </c>
      <c r="Y175" t="s">
        <v>85</v>
      </c>
    </row>
    <row r="176" spans="1:25">
      <c r="A176" s="4" t="s">
        <v>9</v>
      </c>
      <c r="B176" s="4" t="s">
        <v>15</v>
      </c>
      <c r="C176" s="4" t="s">
        <v>15</v>
      </c>
      <c r="D176" s="4" t="s">
        <v>1336</v>
      </c>
      <c r="E176" s="56">
        <v>41597</v>
      </c>
      <c r="F176" s="4" t="s">
        <v>1337</v>
      </c>
      <c r="G176" s="4" t="s">
        <v>1345</v>
      </c>
      <c r="H176" s="5" t="s">
        <v>188</v>
      </c>
      <c r="I176" s="5" t="s">
        <v>2559</v>
      </c>
      <c r="J176" s="5" t="s">
        <v>1342</v>
      </c>
      <c r="K176" s="5" t="s">
        <v>2560</v>
      </c>
      <c r="L176" s="4" t="s">
        <v>191</v>
      </c>
      <c r="M176" s="4" t="s">
        <v>192</v>
      </c>
      <c r="N176" s="6" t="s">
        <v>85</v>
      </c>
      <c r="O176" s="6" t="s">
        <v>85</v>
      </c>
      <c r="P176">
        <v>-15926.4765625</v>
      </c>
      <c r="Q176" t="s">
        <v>21</v>
      </c>
      <c r="R176" t="s">
        <v>2561</v>
      </c>
      <c r="S176" t="s">
        <v>2562</v>
      </c>
      <c r="X176" t="s">
        <v>10729</v>
      </c>
      <c r="Y176" t="s">
        <v>85</v>
      </c>
    </row>
    <row r="177" spans="1:25">
      <c r="A177" s="4" t="s">
        <v>9</v>
      </c>
      <c r="B177" s="4" t="s">
        <v>15</v>
      </c>
      <c r="C177" s="4" t="s">
        <v>15</v>
      </c>
      <c r="D177" s="4" t="s">
        <v>1336</v>
      </c>
      <c r="E177" s="56">
        <v>41627</v>
      </c>
      <c r="F177" s="4" t="s">
        <v>4921</v>
      </c>
      <c r="G177" s="4" t="s">
        <v>1345</v>
      </c>
      <c r="H177" s="5" t="s">
        <v>188</v>
      </c>
      <c r="I177" s="5" t="s">
        <v>9260</v>
      </c>
      <c r="J177" s="5" t="s">
        <v>1342</v>
      </c>
      <c r="K177" s="5" t="s">
        <v>9261</v>
      </c>
      <c r="L177" s="4" t="s">
        <v>191</v>
      </c>
      <c r="M177" s="4" t="s">
        <v>192</v>
      </c>
      <c r="N177" s="6" t="s">
        <v>213</v>
      </c>
      <c r="O177" s="6" t="s">
        <v>85</v>
      </c>
      <c r="P177">
        <v>39707.26953125</v>
      </c>
      <c r="Q177" t="s">
        <v>21</v>
      </c>
      <c r="R177" t="s">
        <v>9262</v>
      </c>
      <c r="S177" t="s">
        <v>9263</v>
      </c>
      <c r="X177" t="s">
        <v>10729</v>
      </c>
      <c r="Y177" t="s">
        <v>85</v>
      </c>
    </row>
    <row r="178" spans="1:25">
      <c r="A178" s="4" t="s">
        <v>9</v>
      </c>
      <c r="B178" s="4" t="s">
        <v>15</v>
      </c>
      <c r="C178" s="4" t="s">
        <v>15</v>
      </c>
      <c r="D178" s="4" t="s">
        <v>1336</v>
      </c>
      <c r="E178" s="56">
        <v>41606</v>
      </c>
      <c r="F178" s="4" t="s">
        <v>1337</v>
      </c>
      <c r="G178" s="4" t="s">
        <v>3641</v>
      </c>
      <c r="H178" s="5" t="s">
        <v>188</v>
      </c>
      <c r="I178" s="5" t="s">
        <v>4982</v>
      </c>
      <c r="J178" s="5" t="s">
        <v>1342</v>
      </c>
      <c r="K178" s="5" t="s">
        <v>4983</v>
      </c>
      <c r="L178" s="4" t="s">
        <v>191</v>
      </c>
      <c r="M178" s="4" t="s">
        <v>192</v>
      </c>
      <c r="N178" s="6" t="s">
        <v>85</v>
      </c>
      <c r="O178" s="6" t="s">
        <v>85</v>
      </c>
      <c r="P178">
        <v>47890.69921875</v>
      </c>
      <c r="Q178" t="s">
        <v>21</v>
      </c>
      <c r="R178" t="s">
        <v>4984</v>
      </c>
      <c r="S178" t="s">
        <v>4985</v>
      </c>
      <c r="X178" t="e">
        <v>#N/A</v>
      </c>
      <c r="Y178" t="s">
        <v>85</v>
      </c>
    </row>
    <row r="179" spans="1:25">
      <c r="A179" s="4" t="s">
        <v>9</v>
      </c>
      <c r="B179" s="4" t="s">
        <v>15</v>
      </c>
      <c r="C179" s="4" t="s">
        <v>15</v>
      </c>
      <c r="D179" s="4" t="s">
        <v>1336</v>
      </c>
      <c r="E179" s="56">
        <v>41613</v>
      </c>
      <c r="F179" s="4" t="s">
        <v>4921</v>
      </c>
      <c r="G179" s="4" t="s">
        <v>1345</v>
      </c>
      <c r="H179" s="5" t="s">
        <v>188</v>
      </c>
      <c r="I179" s="5" t="s">
        <v>9264</v>
      </c>
      <c r="J179" s="5" t="s">
        <v>1342</v>
      </c>
      <c r="K179" s="5" t="s">
        <v>9265</v>
      </c>
      <c r="L179" s="4" t="s">
        <v>191</v>
      </c>
      <c r="M179" s="4" t="s">
        <v>192</v>
      </c>
      <c r="N179" s="6" t="s">
        <v>85</v>
      </c>
      <c r="O179" s="6" t="s">
        <v>85</v>
      </c>
      <c r="P179">
        <v>861.47113037109375</v>
      </c>
      <c r="Q179" t="s">
        <v>21</v>
      </c>
      <c r="R179" t="s">
        <v>9266</v>
      </c>
      <c r="S179" t="s">
        <v>9267</v>
      </c>
      <c r="X179" t="s">
        <v>10729</v>
      </c>
      <c r="Y179" t="s">
        <v>85</v>
      </c>
    </row>
    <row r="180" spans="1:25">
      <c r="A180" s="4" t="s">
        <v>9</v>
      </c>
      <c r="B180" s="4" t="s">
        <v>15</v>
      </c>
      <c r="C180" s="4" t="s">
        <v>15</v>
      </c>
      <c r="D180" s="4" t="s">
        <v>1336</v>
      </c>
      <c r="E180" s="56">
        <v>41626</v>
      </c>
      <c r="F180" s="4" t="s">
        <v>4921</v>
      </c>
      <c r="G180" s="4" t="s">
        <v>1345</v>
      </c>
      <c r="H180" s="5" t="s">
        <v>188</v>
      </c>
      <c r="I180" s="5" t="s">
        <v>9268</v>
      </c>
      <c r="J180" s="5" t="s">
        <v>1342</v>
      </c>
      <c r="K180" s="5" t="s">
        <v>9269</v>
      </c>
      <c r="L180" s="4" t="s">
        <v>191</v>
      </c>
      <c r="M180" s="4" t="s">
        <v>192</v>
      </c>
      <c r="N180" s="6" t="s">
        <v>213</v>
      </c>
      <c r="O180" s="6" t="s">
        <v>85</v>
      </c>
      <c r="P180">
        <v>131898.015625</v>
      </c>
      <c r="Q180" t="s">
        <v>21</v>
      </c>
      <c r="R180" t="s">
        <v>9270</v>
      </c>
      <c r="S180" t="s">
        <v>9271</v>
      </c>
      <c r="X180" t="s">
        <v>10730</v>
      </c>
      <c r="Y180" t="s">
        <v>85</v>
      </c>
    </row>
    <row r="181" spans="1:25">
      <c r="A181" s="4" t="s">
        <v>9</v>
      </c>
      <c r="B181" s="4" t="s">
        <v>15</v>
      </c>
      <c r="C181" s="4" t="s">
        <v>15</v>
      </c>
      <c r="D181" s="4" t="s">
        <v>1336</v>
      </c>
      <c r="E181" s="56">
        <v>41624</v>
      </c>
      <c r="F181" s="4" t="s">
        <v>4921</v>
      </c>
      <c r="G181" s="4" t="s">
        <v>83</v>
      </c>
      <c r="H181" s="5" t="s">
        <v>4435</v>
      </c>
      <c r="I181" s="5" t="s">
        <v>7480</v>
      </c>
      <c r="J181" s="5" t="s">
        <v>86</v>
      </c>
      <c r="K181" s="5" t="s">
        <v>7481</v>
      </c>
      <c r="L181" s="4" t="s">
        <v>5796</v>
      </c>
      <c r="M181" s="4" t="s">
        <v>5797</v>
      </c>
      <c r="N181" s="6" t="s">
        <v>199</v>
      </c>
      <c r="O181" s="6" t="s">
        <v>85</v>
      </c>
      <c r="P181">
        <v>2691.218017578125</v>
      </c>
      <c r="Q181" t="s">
        <v>22</v>
      </c>
      <c r="R181" t="s">
        <v>7482</v>
      </c>
      <c r="S181" t="s">
        <v>104</v>
      </c>
      <c r="X181" t="e">
        <v>#N/A</v>
      </c>
      <c r="Y181" t="s">
        <v>85</v>
      </c>
    </row>
    <row r="182" spans="1:25">
      <c r="A182" s="4" t="s">
        <v>9</v>
      </c>
      <c r="B182" s="4" t="s">
        <v>15</v>
      </c>
      <c r="C182" s="4" t="s">
        <v>15</v>
      </c>
      <c r="D182" s="4" t="s">
        <v>1336</v>
      </c>
      <c r="E182" s="56">
        <v>41614</v>
      </c>
      <c r="F182" s="4" t="s">
        <v>4921</v>
      </c>
      <c r="G182" s="4" t="s">
        <v>1345</v>
      </c>
      <c r="H182" s="5"/>
      <c r="I182" s="5" t="s">
        <v>1443</v>
      </c>
      <c r="J182" s="5" t="s">
        <v>1342</v>
      </c>
      <c r="K182" s="5" t="s">
        <v>1444</v>
      </c>
      <c r="L182" s="4" t="s">
        <v>1445</v>
      </c>
      <c r="M182" s="4" t="s">
        <v>1446</v>
      </c>
      <c r="N182" s="6" t="s">
        <v>85</v>
      </c>
      <c r="O182" s="6" t="s">
        <v>85</v>
      </c>
      <c r="P182">
        <v>-5512.943359375</v>
      </c>
      <c r="Q182" t="s">
        <v>21</v>
      </c>
      <c r="R182" t="s">
        <v>1447</v>
      </c>
      <c r="S182" t="s">
        <v>1448</v>
      </c>
      <c r="X182" t="s">
        <v>10729</v>
      </c>
      <c r="Y182" t="s">
        <v>85</v>
      </c>
    </row>
    <row r="183" spans="1:25">
      <c r="A183" s="4" t="s">
        <v>9</v>
      </c>
      <c r="B183" s="4" t="s">
        <v>15</v>
      </c>
      <c r="C183" s="4" t="s">
        <v>15</v>
      </c>
      <c r="D183" s="4" t="s">
        <v>1336</v>
      </c>
      <c r="E183" s="56">
        <v>41614</v>
      </c>
      <c r="F183" s="4" t="s">
        <v>4921</v>
      </c>
      <c r="G183" s="4" t="s">
        <v>1345</v>
      </c>
      <c r="H183" s="5"/>
      <c r="I183" s="5" t="s">
        <v>1443</v>
      </c>
      <c r="J183" s="5" t="s">
        <v>1342</v>
      </c>
      <c r="K183" s="5" t="s">
        <v>1444</v>
      </c>
      <c r="L183" s="4" t="s">
        <v>1445</v>
      </c>
      <c r="M183" s="4" t="s">
        <v>1446</v>
      </c>
      <c r="N183" s="6" t="s">
        <v>85</v>
      </c>
      <c r="O183" s="6" t="s">
        <v>85</v>
      </c>
      <c r="P183">
        <v>5429.650390625</v>
      </c>
      <c r="Q183" t="s">
        <v>21</v>
      </c>
      <c r="R183" t="s">
        <v>1447</v>
      </c>
      <c r="S183" t="s">
        <v>1448</v>
      </c>
      <c r="X183" t="s">
        <v>10729</v>
      </c>
      <c r="Y183" t="s">
        <v>85</v>
      </c>
    </row>
    <row r="184" spans="1:25">
      <c r="A184" s="4" t="s">
        <v>9</v>
      </c>
      <c r="B184" s="4" t="s">
        <v>15</v>
      </c>
      <c r="C184" s="4" t="s">
        <v>15</v>
      </c>
      <c r="D184" s="4" t="s">
        <v>1336</v>
      </c>
      <c r="E184" s="56">
        <v>41584</v>
      </c>
      <c r="F184" s="4" t="s">
        <v>1337</v>
      </c>
      <c r="G184" s="4" t="s">
        <v>1345</v>
      </c>
      <c r="H184" s="5"/>
      <c r="I184" s="5" t="s">
        <v>1443</v>
      </c>
      <c r="J184" s="5" t="s">
        <v>1342</v>
      </c>
      <c r="K184" s="5" t="s">
        <v>1444</v>
      </c>
      <c r="L184" s="4" t="s">
        <v>1445</v>
      </c>
      <c r="M184" s="4" t="s">
        <v>1446</v>
      </c>
      <c r="N184" s="6" t="s">
        <v>85</v>
      </c>
      <c r="O184" s="6" t="s">
        <v>85</v>
      </c>
      <c r="P184">
        <v>6951.1025390625</v>
      </c>
      <c r="Q184" t="s">
        <v>21</v>
      </c>
      <c r="R184" t="s">
        <v>1447</v>
      </c>
      <c r="S184" t="s">
        <v>1448</v>
      </c>
      <c r="X184" t="s">
        <v>10729</v>
      </c>
      <c r="Y184" t="s">
        <v>85</v>
      </c>
    </row>
    <row r="185" spans="1:25">
      <c r="A185" s="4" t="s">
        <v>9</v>
      </c>
      <c r="B185" s="4" t="s">
        <v>15</v>
      </c>
      <c r="C185" s="4" t="s">
        <v>15</v>
      </c>
      <c r="D185" s="4" t="s">
        <v>1336</v>
      </c>
      <c r="E185" s="56">
        <v>41603</v>
      </c>
      <c r="F185" s="4" t="s">
        <v>1337</v>
      </c>
      <c r="G185" s="4" t="s">
        <v>1345</v>
      </c>
      <c r="H185" s="5"/>
      <c r="I185" s="5" t="s">
        <v>3736</v>
      </c>
      <c r="J185" s="5" t="s">
        <v>1342</v>
      </c>
      <c r="K185" s="5" t="s">
        <v>3737</v>
      </c>
      <c r="L185" s="4" t="s">
        <v>3738</v>
      </c>
      <c r="M185" s="4" t="s">
        <v>3739</v>
      </c>
      <c r="N185" s="6" t="s">
        <v>85</v>
      </c>
      <c r="O185" s="6" t="s">
        <v>85</v>
      </c>
      <c r="P185">
        <v>-648.1480712890625</v>
      </c>
      <c r="Q185" t="s">
        <v>21</v>
      </c>
      <c r="R185" t="s">
        <v>3740</v>
      </c>
      <c r="S185" t="s">
        <v>104</v>
      </c>
      <c r="X185" t="s">
        <v>10729</v>
      </c>
      <c r="Y185" t="s">
        <v>85</v>
      </c>
    </row>
    <row r="186" spans="1:25">
      <c r="A186" s="4" t="s">
        <v>9</v>
      </c>
      <c r="B186" s="4" t="s">
        <v>15</v>
      </c>
      <c r="C186" s="4" t="s">
        <v>15</v>
      </c>
      <c r="D186" s="4" t="s">
        <v>1336</v>
      </c>
      <c r="E186" s="56">
        <v>41606</v>
      </c>
      <c r="F186" s="4" t="s">
        <v>1337</v>
      </c>
      <c r="G186" s="4" t="s">
        <v>1345</v>
      </c>
      <c r="H186" s="5"/>
      <c r="I186" s="5" t="s">
        <v>4986</v>
      </c>
      <c r="J186" s="5" t="s">
        <v>1342</v>
      </c>
      <c r="K186" s="5" t="s">
        <v>4987</v>
      </c>
      <c r="L186" s="4" t="s">
        <v>4988</v>
      </c>
      <c r="M186" s="4" t="s">
        <v>4989</v>
      </c>
      <c r="N186" s="6" t="s">
        <v>85</v>
      </c>
      <c r="O186" s="6" t="s">
        <v>85</v>
      </c>
      <c r="P186">
        <v>6327.900390625</v>
      </c>
      <c r="Q186" t="s">
        <v>21</v>
      </c>
      <c r="R186" t="s">
        <v>4990</v>
      </c>
      <c r="S186" t="s">
        <v>4991</v>
      </c>
      <c r="X186" t="s">
        <v>10729</v>
      </c>
      <c r="Y186" t="s">
        <v>85</v>
      </c>
    </row>
    <row r="187" spans="1:25">
      <c r="A187" s="4" t="s">
        <v>9</v>
      </c>
      <c r="B187" s="4" t="s">
        <v>15</v>
      </c>
      <c r="C187" s="4" t="s">
        <v>15</v>
      </c>
      <c r="D187" s="4" t="s">
        <v>1336</v>
      </c>
      <c r="E187" s="56">
        <v>41606</v>
      </c>
      <c r="F187" s="4" t="s">
        <v>1337</v>
      </c>
      <c r="G187" s="4" t="s">
        <v>1345</v>
      </c>
      <c r="H187" s="5"/>
      <c r="I187" s="5" t="s">
        <v>4986</v>
      </c>
      <c r="J187" s="5" t="s">
        <v>1342</v>
      </c>
      <c r="K187" s="5" t="s">
        <v>4987</v>
      </c>
      <c r="L187" s="4" t="s">
        <v>4988</v>
      </c>
      <c r="M187" s="4" t="s">
        <v>4989</v>
      </c>
      <c r="N187" s="6" t="s">
        <v>85</v>
      </c>
      <c r="O187" s="6" t="s">
        <v>85</v>
      </c>
      <c r="P187">
        <v>9616.107421875</v>
      </c>
      <c r="Q187" t="s">
        <v>21</v>
      </c>
      <c r="R187" t="s">
        <v>4990</v>
      </c>
      <c r="S187" t="s">
        <v>4991</v>
      </c>
      <c r="X187" t="s">
        <v>10729</v>
      </c>
      <c r="Y187" t="s">
        <v>85</v>
      </c>
    </row>
    <row r="188" spans="1:25">
      <c r="A188" s="4" t="s">
        <v>9</v>
      </c>
      <c r="B188" s="4" t="s">
        <v>15</v>
      </c>
      <c r="C188" s="4" t="s">
        <v>15</v>
      </c>
      <c r="D188" s="4" t="s">
        <v>1336</v>
      </c>
      <c r="E188" s="56">
        <v>41606</v>
      </c>
      <c r="F188" s="4" t="s">
        <v>1337</v>
      </c>
      <c r="G188" s="4" t="s">
        <v>1345</v>
      </c>
      <c r="H188" s="5"/>
      <c r="I188" s="5" t="s">
        <v>4986</v>
      </c>
      <c r="J188" s="5" t="s">
        <v>1342</v>
      </c>
      <c r="K188" s="5" t="s">
        <v>4987</v>
      </c>
      <c r="L188" s="4" t="s">
        <v>4988</v>
      </c>
      <c r="M188" s="4" t="s">
        <v>4989</v>
      </c>
      <c r="N188" s="6" t="s">
        <v>85</v>
      </c>
      <c r="O188" s="6" t="s">
        <v>85</v>
      </c>
      <c r="P188">
        <v>13724.103515625</v>
      </c>
      <c r="Q188" t="s">
        <v>21</v>
      </c>
      <c r="R188" t="s">
        <v>4990</v>
      </c>
      <c r="S188" t="s">
        <v>4991</v>
      </c>
      <c r="X188" t="s">
        <v>10729</v>
      </c>
      <c r="Y188" t="s">
        <v>85</v>
      </c>
    </row>
    <row r="189" spans="1:25">
      <c r="A189" s="4" t="s">
        <v>9</v>
      </c>
      <c r="B189" s="4" t="s">
        <v>15</v>
      </c>
      <c r="C189" s="4" t="s">
        <v>15</v>
      </c>
      <c r="D189" s="4" t="s">
        <v>1336</v>
      </c>
      <c r="E189" s="56">
        <v>41606</v>
      </c>
      <c r="F189" s="4" t="s">
        <v>1337</v>
      </c>
      <c r="G189" s="4" t="s">
        <v>1345</v>
      </c>
      <c r="H189" s="5"/>
      <c r="I189" s="5" t="s">
        <v>4986</v>
      </c>
      <c r="J189" s="5" t="s">
        <v>1342</v>
      </c>
      <c r="K189" s="5" t="s">
        <v>4987</v>
      </c>
      <c r="L189" s="4" t="s">
        <v>4988</v>
      </c>
      <c r="M189" s="4" t="s">
        <v>4989</v>
      </c>
      <c r="N189" s="6" t="s">
        <v>85</v>
      </c>
      <c r="O189" s="6" t="s">
        <v>85</v>
      </c>
      <c r="P189">
        <v>15385.771484375</v>
      </c>
      <c r="Q189" t="s">
        <v>21</v>
      </c>
      <c r="R189" t="s">
        <v>4990</v>
      </c>
      <c r="S189" t="s">
        <v>4991</v>
      </c>
      <c r="X189" t="s">
        <v>10729</v>
      </c>
      <c r="Y189" t="s">
        <v>85</v>
      </c>
    </row>
    <row r="190" spans="1:25">
      <c r="A190" s="4" t="s">
        <v>9</v>
      </c>
      <c r="B190" s="4" t="s">
        <v>15</v>
      </c>
      <c r="C190" s="4" t="s">
        <v>15</v>
      </c>
      <c r="D190" s="4" t="s">
        <v>1336</v>
      </c>
      <c r="E190" s="56">
        <v>41579</v>
      </c>
      <c r="F190" s="4" t="s">
        <v>1337</v>
      </c>
      <c r="G190" s="4" t="s">
        <v>1350</v>
      </c>
      <c r="H190" s="5" t="s">
        <v>188</v>
      </c>
      <c r="I190" s="5" t="s">
        <v>981</v>
      </c>
      <c r="J190" s="5" t="s">
        <v>86</v>
      </c>
      <c r="K190" s="5" t="s">
        <v>982</v>
      </c>
      <c r="L190" s="4" t="s">
        <v>983</v>
      </c>
      <c r="M190" s="4" t="s">
        <v>984</v>
      </c>
      <c r="N190" s="6" t="s">
        <v>199</v>
      </c>
      <c r="O190" s="6" t="s">
        <v>85</v>
      </c>
      <c r="P190">
        <v>50201.015625</v>
      </c>
      <c r="Q190" t="s">
        <v>23</v>
      </c>
      <c r="R190" t="s">
        <v>985</v>
      </c>
      <c r="S190" t="s">
        <v>104</v>
      </c>
      <c r="X190" t="e">
        <v>#N/A</v>
      </c>
      <c r="Y190" t="s">
        <v>85</v>
      </c>
    </row>
    <row r="191" spans="1:25">
      <c r="A191" s="4" t="s">
        <v>9</v>
      </c>
      <c r="B191" s="4" t="s">
        <v>15</v>
      </c>
      <c r="C191" s="4" t="s">
        <v>15</v>
      </c>
      <c r="D191" s="4" t="s">
        <v>1336</v>
      </c>
      <c r="E191" s="56">
        <v>41597</v>
      </c>
      <c r="F191" s="4" t="s">
        <v>1337</v>
      </c>
      <c r="G191" s="4" t="s">
        <v>83</v>
      </c>
      <c r="H191" s="5" t="s">
        <v>2564</v>
      </c>
      <c r="I191" s="5" t="s">
        <v>2565</v>
      </c>
      <c r="J191" s="5" t="s">
        <v>86</v>
      </c>
      <c r="K191" s="5" t="s">
        <v>2566</v>
      </c>
      <c r="L191" s="4" t="s">
        <v>2567</v>
      </c>
      <c r="M191" s="4" t="s">
        <v>2568</v>
      </c>
      <c r="N191" s="6" t="s">
        <v>85</v>
      </c>
      <c r="O191" s="6" t="s">
        <v>85</v>
      </c>
      <c r="P191">
        <v>4889.7412109375</v>
      </c>
      <c r="Q191" t="s">
        <v>22</v>
      </c>
      <c r="R191" t="s">
        <v>2569</v>
      </c>
      <c r="S191" t="s">
        <v>104</v>
      </c>
      <c r="X191" t="e">
        <v>#N/A</v>
      </c>
      <c r="Y191" t="s">
        <v>85</v>
      </c>
    </row>
    <row r="192" spans="1:25">
      <c r="A192" s="4" t="s">
        <v>9</v>
      </c>
      <c r="B192" s="4" t="s">
        <v>15</v>
      </c>
      <c r="C192" s="4" t="s">
        <v>15</v>
      </c>
      <c r="D192" s="4" t="s">
        <v>1336</v>
      </c>
      <c r="E192" s="56">
        <v>41614</v>
      </c>
      <c r="F192" s="4" t="s">
        <v>4921</v>
      </c>
      <c r="G192" s="4" t="s">
        <v>3641</v>
      </c>
      <c r="H192" s="5"/>
      <c r="I192" s="5" t="s">
        <v>9272</v>
      </c>
      <c r="J192" s="5" t="s">
        <v>1342</v>
      </c>
      <c r="K192" s="5" t="s">
        <v>9273</v>
      </c>
      <c r="L192" s="4" t="s">
        <v>9274</v>
      </c>
      <c r="M192" s="4" t="s">
        <v>9275</v>
      </c>
      <c r="N192" s="6" t="s">
        <v>85</v>
      </c>
      <c r="O192" s="6" t="s">
        <v>85</v>
      </c>
      <c r="P192">
        <v>9065.15625</v>
      </c>
      <c r="Q192" t="s">
        <v>21</v>
      </c>
      <c r="R192" t="s">
        <v>9276</v>
      </c>
      <c r="S192" t="s">
        <v>9277</v>
      </c>
      <c r="X192" t="e">
        <v>#N/A</v>
      </c>
      <c r="Y192" t="s">
        <v>85</v>
      </c>
    </row>
    <row r="193" spans="1:25">
      <c r="A193" s="4" t="s">
        <v>9</v>
      </c>
      <c r="B193" s="4" t="s">
        <v>15</v>
      </c>
      <c r="C193" s="4" t="s">
        <v>15</v>
      </c>
      <c r="D193" s="4" t="s">
        <v>1336</v>
      </c>
      <c r="E193" s="56">
        <v>41589</v>
      </c>
      <c r="F193" s="4" t="s">
        <v>1337</v>
      </c>
      <c r="G193" s="4" t="s">
        <v>1345</v>
      </c>
      <c r="H193" s="5"/>
      <c r="I193" s="5" t="s">
        <v>1449</v>
      </c>
      <c r="J193" s="5" t="s">
        <v>1342</v>
      </c>
      <c r="K193" s="5" t="s">
        <v>1450</v>
      </c>
      <c r="L193" s="4" t="s">
        <v>1451</v>
      </c>
      <c r="M193" s="4" t="s">
        <v>1452</v>
      </c>
      <c r="N193" s="6" t="s">
        <v>85</v>
      </c>
      <c r="O193" s="6" t="s">
        <v>85</v>
      </c>
      <c r="P193">
        <v>1534.39111328125</v>
      </c>
      <c r="Q193" t="s">
        <v>21</v>
      </c>
      <c r="R193" t="s">
        <v>1453</v>
      </c>
      <c r="S193" t="s">
        <v>1454</v>
      </c>
      <c r="X193" t="s">
        <v>10729</v>
      </c>
      <c r="Y193" t="s">
        <v>85</v>
      </c>
    </row>
    <row r="194" spans="1:25">
      <c r="A194" s="4" t="s">
        <v>9</v>
      </c>
      <c r="B194" s="4" t="s">
        <v>15</v>
      </c>
      <c r="C194" s="4" t="s">
        <v>15</v>
      </c>
      <c r="D194" s="4" t="s">
        <v>1336</v>
      </c>
      <c r="E194" s="56">
        <v>41626</v>
      </c>
      <c r="F194" s="4" t="s">
        <v>4921</v>
      </c>
      <c r="G194" s="4" t="s">
        <v>83</v>
      </c>
      <c r="H194" s="5"/>
      <c r="I194" s="5" t="s">
        <v>9278</v>
      </c>
      <c r="J194" s="5" t="s">
        <v>86</v>
      </c>
      <c r="K194" s="5" t="s">
        <v>9279</v>
      </c>
      <c r="L194" s="4" t="s">
        <v>84</v>
      </c>
      <c r="M194" s="4" t="s">
        <v>122</v>
      </c>
      <c r="N194" s="6" t="s">
        <v>85</v>
      </c>
      <c r="O194" s="6" t="s">
        <v>85</v>
      </c>
      <c r="P194">
        <v>7082.15283203125</v>
      </c>
      <c r="Q194" t="s">
        <v>22</v>
      </c>
      <c r="R194" t="s">
        <v>9280</v>
      </c>
      <c r="S194" t="s">
        <v>104</v>
      </c>
      <c r="X194" t="e">
        <v>#N/A</v>
      </c>
      <c r="Y194" t="s">
        <v>85</v>
      </c>
    </row>
    <row r="195" spans="1:25">
      <c r="A195" s="4" t="s">
        <v>9</v>
      </c>
      <c r="B195" s="4" t="s">
        <v>15</v>
      </c>
      <c r="C195" s="4" t="s">
        <v>15</v>
      </c>
      <c r="D195" s="4" t="s">
        <v>1336</v>
      </c>
      <c r="E195" s="56">
        <v>41626</v>
      </c>
      <c r="F195" s="4" t="s">
        <v>4921</v>
      </c>
      <c r="G195" s="4" t="s">
        <v>1345</v>
      </c>
      <c r="H195" s="5" t="s">
        <v>188</v>
      </c>
      <c r="I195" s="5" t="s">
        <v>9281</v>
      </c>
      <c r="J195" s="5" t="s">
        <v>1342</v>
      </c>
      <c r="K195" s="5" t="s">
        <v>9282</v>
      </c>
      <c r="L195" s="4" t="s">
        <v>7209</v>
      </c>
      <c r="M195" s="4" t="s">
        <v>7210</v>
      </c>
      <c r="N195" s="6" t="s">
        <v>213</v>
      </c>
      <c r="O195" s="6" t="s">
        <v>85</v>
      </c>
      <c r="P195">
        <v>132200.1875</v>
      </c>
      <c r="Q195" t="s">
        <v>21</v>
      </c>
      <c r="R195" t="s">
        <v>9283</v>
      </c>
      <c r="S195" t="s">
        <v>9284</v>
      </c>
      <c r="X195" t="s">
        <v>10730</v>
      </c>
      <c r="Y195" t="s">
        <v>85</v>
      </c>
    </row>
    <row r="196" spans="1:25">
      <c r="A196" s="4" t="s">
        <v>3</v>
      </c>
      <c r="B196" s="4" t="s">
        <v>112</v>
      </c>
      <c r="C196" s="4" t="s">
        <v>883</v>
      </c>
      <c r="D196" s="4" t="s">
        <v>1336</v>
      </c>
      <c r="E196" s="56">
        <v>41628</v>
      </c>
      <c r="F196" s="4" t="s">
        <v>4921</v>
      </c>
      <c r="G196" s="4" t="s">
        <v>1345</v>
      </c>
      <c r="H196" s="5" t="s">
        <v>3744</v>
      </c>
      <c r="I196" s="5" t="s">
        <v>9285</v>
      </c>
      <c r="J196" s="5" t="s">
        <v>1342</v>
      </c>
      <c r="K196" s="5" t="s">
        <v>9286</v>
      </c>
      <c r="L196" s="4" t="s">
        <v>9287</v>
      </c>
      <c r="M196" s="4" t="s">
        <v>9288</v>
      </c>
      <c r="N196" s="6" t="s">
        <v>85</v>
      </c>
      <c r="O196" s="6" t="s">
        <v>85</v>
      </c>
      <c r="P196">
        <v>-23709.677734375</v>
      </c>
      <c r="Q196" t="s">
        <v>21</v>
      </c>
      <c r="R196" t="s">
        <v>9289</v>
      </c>
      <c r="S196" t="s">
        <v>9290</v>
      </c>
      <c r="X196" t="s">
        <v>10729</v>
      </c>
      <c r="Y196" t="s">
        <v>85</v>
      </c>
    </row>
    <row r="197" spans="1:25">
      <c r="A197" s="4" t="s">
        <v>3</v>
      </c>
      <c r="B197" s="4" t="s">
        <v>112</v>
      </c>
      <c r="C197" s="4" t="s">
        <v>883</v>
      </c>
      <c r="D197" s="4" t="s">
        <v>1336</v>
      </c>
      <c r="E197" s="56">
        <v>41619</v>
      </c>
      <c r="F197" s="4" t="s">
        <v>4921</v>
      </c>
      <c r="G197" s="4" t="s">
        <v>3641</v>
      </c>
      <c r="H197" s="5"/>
      <c r="I197" s="5" t="s">
        <v>9291</v>
      </c>
      <c r="J197" s="5" t="s">
        <v>1342</v>
      </c>
      <c r="K197" s="5" t="s">
        <v>9292</v>
      </c>
      <c r="L197" s="4" t="s">
        <v>9293</v>
      </c>
      <c r="M197" s="4" t="s">
        <v>9294</v>
      </c>
      <c r="N197" s="6" t="s">
        <v>85</v>
      </c>
      <c r="O197" s="6" t="s">
        <v>85</v>
      </c>
      <c r="P197">
        <v>7224.66943359375</v>
      </c>
      <c r="Q197" t="s">
        <v>21</v>
      </c>
      <c r="R197" t="s">
        <v>9295</v>
      </c>
      <c r="S197" t="s">
        <v>9296</v>
      </c>
      <c r="X197" t="e">
        <v>#N/A</v>
      </c>
      <c r="Y197" t="s">
        <v>85</v>
      </c>
    </row>
    <row r="198" spans="1:25">
      <c r="A198" s="4" t="s">
        <v>3</v>
      </c>
      <c r="B198" s="4" t="s">
        <v>112</v>
      </c>
      <c r="C198" s="4" t="s">
        <v>883</v>
      </c>
      <c r="D198" s="4" t="s">
        <v>1336</v>
      </c>
      <c r="E198" s="56">
        <v>41612</v>
      </c>
      <c r="F198" s="4" t="s">
        <v>4921</v>
      </c>
      <c r="G198" s="4" t="s">
        <v>1350</v>
      </c>
      <c r="H198" s="5" t="s">
        <v>3744</v>
      </c>
      <c r="I198" s="5" t="s">
        <v>4751</v>
      </c>
      <c r="J198" s="5" t="s">
        <v>86</v>
      </c>
      <c r="K198" s="5" t="s">
        <v>4752</v>
      </c>
      <c r="L198" s="4" t="s">
        <v>4753</v>
      </c>
      <c r="M198" s="4" t="s">
        <v>4754</v>
      </c>
      <c r="N198" s="6" t="s">
        <v>199</v>
      </c>
      <c r="O198" s="6" t="s">
        <v>213</v>
      </c>
      <c r="P198">
        <v>143.80999755859375</v>
      </c>
      <c r="Q198" t="s">
        <v>23</v>
      </c>
      <c r="R198" t="s">
        <v>4755</v>
      </c>
      <c r="S198" t="s">
        <v>104</v>
      </c>
      <c r="X198" t="e">
        <v>#N/A</v>
      </c>
      <c r="Y198" t="s">
        <v>10739</v>
      </c>
    </row>
    <row r="199" spans="1:25">
      <c r="A199" s="4" t="s">
        <v>3</v>
      </c>
      <c r="B199" s="4" t="s">
        <v>112</v>
      </c>
      <c r="C199" s="4" t="s">
        <v>883</v>
      </c>
      <c r="D199" s="4" t="s">
        <v>1336</v>
      </c>
      <c r="E199" s="56">
        <v>41612</v>
      </c>
      <c r="F199" s="4" t="s">
        <v>4921</v>
      </c>
      <c r="G199" s="4" t="s">
        <v>1350</v>
      </c>
      <c r="H199" s="5" t="s">
        <v>3744</v>
      </c>
      <c r="I199" s="5" t="s">
        <v>4751</v>
      </c>
      <c r="J199" s="5" t="s">
        <v>86</v>
      </c>
      <c r="K199" s="5" t="s">
        <v>4752</v>
      </c>
      <c r="L199" s="4" t="s">
        <v>4753</v>
      </c>
      <c r="M199" s="4" t="s">
        <v>4754</v>
      </c>
      <c r="N199" s="6" t="s">
        <v>199</v>
      </c>
      <c r="O199" s="6" t="s">
        <v>213</v>
      </c>
      <c r="P199">
        <v>15600</v>
      </c>
      <c r="Q199" t="s">
        <v>23</v>
      </c>
      <c r="R199" t="s">
        <v>4755</v>
      </c>
      <c r="S199" t="s">
        <v>104</v>
      </c>
      <c r="X199" t="e">
        <v>#N/A</v>
      </c>
      <c r="Y199" t="s">
        <v>10739</v>
      </c>
    </row>
    <row r="200" spans="1:25">
      <c r="A200" s="4" t="s">
        <v>3</v>
      </c>
      <c r="B200" s="4" t="s">
        <v>112</v>
      </c>
      <c r="C200" s="4" t="s">
        <v>883</v>
      </c>
      <c r="D200" s="4" t="s">
        <v>1336</v>
      </c>
      <c r="E200" s="56">
        <v>41612</v>
      </c>
      <c r="F200" s="4" t="s">
        <v>4921</v>
      </c>
      <c r="G200" s="4" t="s">
        <v>1350</v>
      </c>
      <c r="H200" s="5" t="s">
        <v>3744</v>
      </c>
      <c r="I200" s="5" t="s">
        <v>4751</v>
      </c>
      <c r="J200" s="5" t="s">
        <v>86</v>
      </c>
      <c r="K200" s="5" t="s">
        <v>4752</v>
      </c>
      <c r="L200" s="4" t="s">
        <v>4753</v>
      </c>
      <c r="M200" s="4" t="s">
        <v>4754</v>
      </c>
      <c r="N200" s="6" t="s">
        <v>199</v>
      </c>
      <c r="O200" s="6" t="s">
        <v>213</v>
      </c>
      <c r="P200">
        <v>143.80999755859375</v>
      </c>
      <c r="Q200" t="s">
        <v>23</v>
      </c>
      <c r="R200" t="s">
        <v>4755</v>
      </c>
      <c r="S200" t="s">
        <v>104</v>
      </c>
      <c r="X200" t="e">
        <v>#N/A</v>
      </c>
      <c r="Y200" t="s">
        <v>10739</v>
      </c>
    </row>
    <row r="201" spans="1:25">
      <c r="A201" s="4" t="s">
        <v>3</v>
      </c>
      <c r="B201" s="4" t="s">
        <v>112</v>
      </c>
      <c r="C201" s="4" t="s">
        <v>883</v>
      </c>
      <c r="D201" s="4" t="s">
        <v>1336</v>
      </c>
      <c r="E201" s="56">
        <v>41612</v>
      </c>
      <c r="F201" s="4" t="s">
        <v>4921</v>
      </c>
      <c r="G201" s="4" t="s">
        <v>1391</v>
      </c>
      <c r="H201" s="5" t="s">
        <v>3744</v>
      </c>
      <c r="I201" s="5" t="s">
        <v>4751</v>
      </c>
      <c r="J201" s="5" t="s">
        <v>86</v>
      </c>
      <c r="K201" s="5" t="s">
        <v>4752</v>
      </c>
      <c r="L201" s="4" t="s">
        <v>4753</v>
      </c>
      <c r="M201" s="4" t="s">
        <v>4754</v>
      </c>
      <c r="N201" s="6" t="s">
        <v>199</v>
      </c>
      <c r="O201" s="6" t="s">
        <v>213</v>
      </c>
      <c r="P201">
        <v>2808</v>
      </c>
      <c r="Q201" t="s">
        <v>23</v>
      </c>
      <c r="R201" t="s">
        <v>4755</v>
      </c>
      <c r="S201" t="s">
        <v>104</v>
      </c>
      <c r="X201" t="e">
        <v>#N/A</v>
      </c>
      <c r="Y201" t="s">
        <v>10739</v>
      </c>
    </row>
    <row r="202" spans="1:25">
      <c r="A202" s="4" t="s">
        <v>3</v>
      </c>
      <c r="B202" s="4" t="s">
        <v>112</v>
      </c>
      <c r="C202" s="4" t="s">
        <v>883</v>
      </c>
      <c r="D202" s="4" t="s">
        <v>1336</v>
      </c>
      <c r="E202" s="56">
        <v>41607</v>
      </c>
      <c r="F202" s="4" t="s">
        <v>1337</v>
      </c>
      <c r="G202" s="4" t="s">
        <v>3641</v>
      </c>
      <c r="H202" s="5" t="s">
        <v>3744</v>
      </c>
      <c r="I202" s="5" t="s">
        <v>4992</v>
      </c>
      <c r="J202" s="5" t="s">
        <v>1342</v>
      </c>
      <c r="K202" s="5" t="s">
        <v>4993</v>
      </c>
      <c r="L202" s="4" t="s">
        <v>4753</v>
      </c>
      <c r="M202" s="4" t="s">
        <v>4754</v>
      </c>
      <c r="N202" s="6" t="s">
        <v>213</v>
      </c>
      <c r="O202" s="6" t="s">
        <v>213</v>
      </c>
      <c r="P202">
        <v>7390.728515625</v>
      </c>
      <c r="Q202" t="s">
        <v>21</v>
      </c>
      <c r="R202" t="s">
        <v>4994</v>
      </c>
      <c r="S202" t="s">
        <v>104</v>
      </c>
      <c r="X202" t="e">
        <v>#N/A</v>
      </c>
      <c r="Y202" t="s">
        <v>10739</v>
      </c>
    </row>
    <row r="203" spans="1:25">
      <c r="A203" s="4" t="s">
        <v>3</v>
      </c>
      <c r="B203" s="4" t="s">
        <v>112</v>
      </c>
      <c r="C203" s="4" t="s">
        <v>883</v>
      </c>
      <c r="D203" s="4" t="s">
        <v>1336</v>
      </c>
      <c r="E203" s="56">
        <v>41627</v>
      </c>
      <c r="F203" s="4" t="s">
        <v>4921</v>
      </c>
      <c r="G203" s="4" t="s">
        <v>1345</v>
      </c>
      <c r="H203" s="5" t="s">
        <v>3320</v>
      </c>
      <c r="I203" s="5" t="s">
        <v>9297</v>
      </c>
      <c r="J203" s="5" t="s">
        <v>1342</v>
      </c>
      <c r="K203" s="5" t="s">
        <v>9298</v>
      </c>
      <c r="L203" s="4" t="s">
        <v>3323</v>
      </c>
      <c r="M203" s="4" t="s">
        <v>3324</v>
      </c>
      <c r="N203" s="6" t="s">
        <v>85</v>
      </c>
      <c r="O203" s="6" t="s">
        <v>85</v>
      </c>
      <c r="P203">
        <v>-11313.291015625</v>
      </c>
      <c r="Q203" t="s">
        <v>21</v>
      </c>
      <c r="R203" t="s">
        <v>9299</v>
      </c>
      <c r="S203" t="s">
        <v>9300</v>
      </c>
      <c r="X203" t="s">
        <v>10729</v>
      </c>
      <c r="Y203" t="s">
        <v>85</v>
      </c>
    </row>
    <row r="204" spans="1:25">
      <c r="A204" s="4" t="s">
        <v>3</v>
      </c>
      <c r="B204" s="4" t="s">
        <v>112</v>
      </c>
      <c r="C204" s="4" t="s">
        <v>883</v>
      </c>
      <c r="D204" s="4" t="s">
        <v>1336</v>
      </c>
      <c r="E204" s="56">
        <v>41605</v>
      </c>
      <c r="F204" s="4" t="s">
        <v>1337</v>
      </c>
      <c r="G204" s="4" t="s">
        <v>1345</v>
      </c>
      <c r="H204" s="5" t="s">
        <v>3320</v>
      </c>
      <c r="I204" s="5" t="s">
        <v>3741</v>
      </c>
      <c r="J204" s="5" t="s">
        <v>1342</v>
      </c>
      <c r="K204" s="5" t="s">
        <v>3742</v>
      </c>
      <c r="L204" s="4" t="s">
        <v>3323</v>
      </c>
      <c r="M204" s="4" t="s">
        <v>3324</v>
      </c>
      <c r="N204" s="6" t="s">
        <v>213</v>
      </c>
      <c r="O204" s="6" t="s">
        <v>85</v>
      </c>
      <c r="P204">
        <v>84821.1953125</v>
      </c>
      <c r="Q204" t="s">
        <v>21</v>
      </c>
      <c r="R204" t="s">
        <v>3743</v>
      </c>
      <c r="S204" t="s">
        <v>104</v>
      </c>
      <c r="X204" t="s">
        <v>10729</v>
      </c>
      <c r="Y204" t="s">
        <v>85</v>
      </c>
    </row>
    <row r="205" spans="1:25">
      <c r="A205" s="4" t="s">
        <v>3</v>
      </c>
      <c r="B205" s="4" t="s">
        <v>112</v>
      </c>
      <c r="C205" s="4" t="s">
        <v>883</v>
      </c>
      <c r="D205" s="4" t="s">
        <v>1336</v>
      </c>
      <c r="E205" s="56">
        <v>41624</v>
      </c>
      <c r="F205" s="4" t="s">
        <v>4921</v>
      </c>
      <c r="G205" s="4" t="s">
        <v>1350</v>
      </c>
      <c r="H205" s="5" t="s">
        <v>3320</v>
      </c>
      <c r="I205" s="5" t="s">
        <v>9301</v>
      </c>
      <c r="J205" s="5" t="s">
        <v>86</v>
      </c>
      <c r="K205" s="5" t="s">
        <v>9302</v>
      </c>
      <c r="L205" s="4" t="s">
        <v>3323</v>
      </c>
      <c r="M205" s="4" t="s">
        <v>3324</v>
      </c>
      <c r="N205" s="6" t="s">
        <v>85</v>
      </c>
      <c r="O205" s="6" t="s">
        <v>213</v>
      </c>
      <c r="P205">
        <v>13947.5439453125</v>
      </c>
      <c r="Q205" t="s">
        <v>23</v>
      </c>
      <c r="R205" t="s">
        <v>9303</v>
      </c>
      <c r="S205" t="s">
        <v>104</v>
      </c>
      <c r="X205" t="e">
        <v>#N/A</v>
      </c>
      <c r="Y205" t="s">
        <v>10739</v>
      </c>
    </row>
    <row r="206" spans="1:25">
      <c r="A206" s="4" t="s">
        <v>3</v>
      </c>
      <c r="B206" s="4" t="s">
        <v>112</v>
      </c>
      <c r="C206" s="4" t="s">
        <v>883</v>
      </c>
      <c r="D206" s="4" t="s">
        <v>1336</v>
      </c>
      <c r="E206" s="56">
        <v>41624</v>
      </c>
      <c r="F206" s="4" t="s">
        <v>4921</v>
      </c>
      <c r="G206" s="4" t="s">
        <v>1391</v>
      </c>
      <c r="H206" s="5" t="s">
        <v>3320</v>
      </c>
      <c r="I206" s="5" t="s">
        <v>9301</v>
      </c>
      <c r="J206" s="5" t="s">
        <v>86</v>
      </c>
      <c r="K206" s="5" t="s">
        <v>9302</v>
      </c>
      <c r="L206" s="4" t="s">
        <v>3323</v>
      </c>
      <c r="M206" s="4" t="s">
        <v>3324</v>
      </c>
      <c r="N206" s="6" t="s">
        <v>85</v>
      </c>
      <c r="O206" s="6" t="s">
        <v>213</v>
      </c>
      <c r="P206">
        <v>5388.4140625</v>
      </c>
      <c r="Q206" t="s">
        <v>23</v>
      </c>
      <c r="R206" t="s">
        <v>9303</v>
      </c>
      <c r="S206" t="s">
        <v>104</v>
      </c>
      <c r="X206" t="e">
        <v>#N/A</v>
      </c>
      <c r="Y206" t="s">
        <v>10739</v>
      </c>
    </row>
    <row r="207" spans="1:25">
      <c r="A207" s="4" t="s">
        <v>3</v>
      </c>
      <c r="B207" s="4" t="s">
        <v>112</v>
      </c>
      <c r="C207" s="4" t="s">
        <v>883</v>
      </c>
      <c r="D207" s="4" t="s">
        <v>1336</v>
      </c>
      <c r="E207" s="56">
        <v>41624</v>
      </c>
      <c r="F207" s="4" t="s">
        <v>4921</v>
      </c>
      <c r="G207" s="4" t="s">
        <v>1350</v>
      </c>
      <c r="H207" s="5" t="s">
        <v>3320</v>
      </c>
      <c r="I207" s="5" t="s">
        <v>9301</v>
      </c>
      <c r="J207" s="5" t="s">
        <v>86</v>
      </c>
      <c r="K207" s="5" t="s">
        <v>9302</v>
      </c>
      <c r="L207" s="4" t="s">
        <v>3323</v>
      </c>
      <c r="M207" s="4" t="s">
        <v>3324</v>
      </c>
      <c r="N207" s="6" t="s">
        <v>85</v>
      </c>
      <c r="O207" s="6" t="s">
        <v>213</v>
      </c>
      <c r="P207">
        <v>6974.03076171875</v>
      </c>
      <c r="Q207" t="s">
        <v>23</v>
      </c>
      <c r="R207" t="s">
        <v>9303</v>
      </c>
      <c r="S207" t="s">
        <v>104</v>
      </c>
      <c r="X207" t="e">
        <v>#N/A</v>
      </c>
      <c r="Y207" t="s">
        <v>10739</v>
      </c>
    </row>
    <row r="208" spans="1:25">
      <c r="A208" s="4" t="s">
        <v>3</v>
      </c>
      <c r="B208" s="4" t="s">
        <v>112</v>
      </c>
      <c r="C208" s="4" t="s">
        <v>883</v>
      </c>
      <c r="D208" s="4" t="s">
        <v>1336</v>
      </c>
      <c r="E208" s="56">
        <v>41624</v>
      </c>
      <c r="F208" s="4" t="s">
        <v>4921</v>
      </c>
      <c r="G208" s="4" t="s">
        <v>1391</v>
      </c>
      <c r="H208" s="5" t="s">
        <v>3320</v>
      </c>
      <c r="I208" s="5" t="s">
        <v>9301</v>
      </c>
      <c r="J208" s="5" t="s">
        <v>86</v>
      </c>
      <c r="K208" s="5" t="s">
        <v>9302</v>
      </c>
      <c r="L208" s="4" t="s">
        <v>3323</v>
      </c>
      <c r="M208" s="4" t="s">
        <v>3324</v>
      </c>
      <c r="N208" s="6" t="s">
        <v>85</v>
      </c>
      <c r="O208" s="6" t="s">
        <v>213</v>
      </c>
      <c r="P208">
        <v>2645.8701171875</v>
      </c>
      <c r="Q208" t="s">
        <v>23</v>
      </c>
      <c r="R208" t="s">
        <v>9303</v>
      </c>
      <c r="S208" t="s">
        <v>104</v>
      </c>
      <c r="X208" t="e">
        <v>#N/A</v>
      </c>
      <c r="Y208" t="s">
        <v>10739</v>
      </c>
    </row>
    <row r="209" spans="1:25">
      <c r="A209" s="4" t="s">
        <v>3</v>
      </c>
      <c r="B209" s="4" t="s">
        <v>112</v>
      </c>
      <c r="C209" s="4" t="s">
        <v>883</v>
      </c>
      <c r="D209" s="4" t="s">
        <v>1336</v>
      </c>
      <c r="E209" s="56">
        <v>41625</v>
      </c>
      <c r="F209" s="4" t="s">
        <v>4921</v>
      </c>
      <c r="G209" s="4" t="s">
        <v>1345</v>
      </c>
      <c r="H209" s="5" t="s">
        <v>3320</v>
      </c>
      <c r="I209" s="5" t="s">
        <v>9304</v>
      </c>
      <c r="J209" s="5" t="s">
        <v>1342</v>
      </c>
      <c r="K209" s="5" t="s">
        <v>9305</v>
      </c>
      <c r="L209" s="4" t="s">
        <v>3323</v>
      </c>
      <c r="M209" s="4" t="s">
        <v>3324</v>
      </c>
      <c r="N209" s="6" t="s">
        <v>85</v>
      </c>
      <c r="O209" s="6" t="s">
        <v>213</v>
      </c>
      <c r="P209">
        <v>8259.912109375</v>
      </c>
      <c r="Q209" t="s">
        <v>21</v>
      </c>
      <c r="R209" t="s">
        <v>9306</v>
      </c>
      <c r="S209" t="s">
        <v>9307</v>
      </c>
      <c r="X209" t="s">
        <v>10730</v>
      </c>
      <c r="Y209" t="s">
        <v>10739</v>
      </c>
    </row>
    <row r="210" spans="1:25">
      <c r="A210" s="4" t="s">
        <v>3</v>
      </c>
      <c r="B210" s="4" t="s">
        <v>112</v>
      </c>
      <c r="C210" s="4" t="s">
        <v>883</v>
      </c>
      <c r="D210" s="4" t="s">
        <v>1336</v>
      </c>
      <c r="E210" s="56">
        <v>41625</v>
      </c>
      <c r="F210" s="4" t="s">
        <v>4921</v>
      </c>
      <c r="G210" s="4" t="s">
        <v>1345</v>
      </c>
      <c r="H210" s="5" t="s">
        <v>3320</v>
      </c>
      <c r="I210" s="5" t="s">
        <v>9304</v>
      </c>
      <c r="J210" s="5" t="s">
        <v>1342</v>
      </c>
      <c r="K210" s="5" t="s">
        <v>9305</v>
      </c>
      <c r="L210" s="4" t="s">
        <v>3323</v>
      </c>
      <c r="M210" s="4" t="s">
        <v>3324</v>
      </c>
      <c r="N210" s="6" t="s">
        <v>85</v>
      </c>
      <c r="O210" s="6" t="s">
        <v>213</v>
      </c>
      <c r="P210">
        <v>100088.109375</v>
      </c>
      <c r="Q210" t="s">
        <v>21</v>
      </c>
      <c r="R210" t="s">
        <v>9306</v>
      </c>
      <c r="S210" t="s">
        <v>9307</v>
      </c>
      <c r="X210" t="s">
        <v>10730</v>
      </c>
      <c r="Y210" t="s">
        <v>10739</v>
      </c>
    </row>
    <row r="211" spans="1:25">
      <c r="A211" s="4" t="s">
        <v>3</v>
      </c>
      <c r="B211" s="4" t="s">
        <v>112</v>
      </c>
      <c r="C211" s="4" t="s">
        <v>883</v>
      </c>
      <c r="D211" s="4" t="s">
        <v>1336</v>
      </c>
      <c r="E211" s="56">
        <v>41597</v>
      </c>
      <c r="F211" s="4" t="s">
        <v>1337</v>
      </c>
      <c r="G211" s="4" t="s">
        <v>1345</v>
      </c>
      <c r="H211" s="5"/>
      <c r="I211" s="5" t="s">
        <v>2570</v>
      </c>
      <c r="J211" s="5" t="s">
        <v>1342</v>
      </c>
      <c r="K211" s="5" t="s">
        <v>2571</v>
      </c>
      <c r="L211" s="4" t="s">
        <v>2572</v>
      </c>
      <c r="M211" s="4" t="s">
        <v>2573</v>
      </c>
      <c r="N211" s="6" t="s">
        <v>85</v>
      </c>
      <c r="O211" s="6" t="s">
        <v>85</v>
      </c>
      <c r="P211">
        <v>-2303.79736328125</v>
      </c>
      <c r="Q211" t="s">
        <v>21</v>
      </c>
      <c r="R211" t="s">
        <v>2574</v>
      </c>
      <c r="S211" t="s">
        <v>2575</v>
      </c>
      <c r="X211" t="s">
        <v>10729</v>
      </c>
      <c r="Y211" t="s">
        <v>85</v>
      </c>
    </row>
    <row r="212" spans="1:25">
      <c r="A212" s="4" t="s">
        <v>3</v>
      </c>
      <c r="B212" s="4" t="s">
        <v>112</v>
      </c>
      <c r="C212" s="4" t="s">
        <v>883</v>
      </c>
      <c r="D212" s="4" t="s">
        <v>1336</v>
      </c>
      <c r="E212" s="56">
        <v>41617</v>
      </c>
      <c r="F212" s="4" t="s">
        <v>4921</v>
      </c>
      <c r="G212" s="4" t="s">
        <v>1345</v>
      </c>
      <c r="H212" s="5" t="s">
        <v>3744</v>
      </c>
      <c r="I212" s="5" t="s">
        <v>9308</v>
      </c>
      <c r="J212" s="5" t="s">
        <v>1342</v>
      </c>
      <c r="K212" s="5" t="s">
        <v>9309</v>
      </c>
      <c r="L212" s="4" t="s">
        <v>4997</v>
      </c>
      <c r="M212" s="4" t="s">
        <v>4998</v>
      </c>
      <c r="N212" s="6" t="s">
        <v>85</v>
      </c>
      <c r="O212" s="6" t="s">
        <v>85</v>
      </c>
      <c r="P212">
        <v>-1296.817138671875</v>
      </c>
      <c r="Q212" t="s">
        <v>21</v>
      </c>
      <c r="R212" t="s">
        <v>4999</v>
      </c>
      <c r="S212" t="s">
        <v>5000</v>
      </c>
      <c r="X212" t="s">
        <v>10729</v>
      </c>
      <c r="Y212" t="s">
        <v>10737</v>
      </c>
    </row>
    <row r="213" spans="1:25">
      <c r="A213" s="4" t="s">
        <v>3</v>
      </c>
      <c r="B213" s="4" t="s">
        <v>112</v>
      </c>
      <c r="C213" s="4" t="s">
        <v>883</v>
      </c>
      <c r="D213" s="4" t="s">
        <v>1336</v>
      </c>
      <c r="E213" s="56">
        <v>41628</v>
      </c>
      <c r="F213" s="4" t="s">
        <v>4921</v>
      </c>
      <c r="G213" s="4" t="s">
        <v>3641</v>
      </c>
      <c r="H213" s="5" t="s">
        <v>3744</v>
      </c>
      <c r="I213" s="5" t="s">
        <v>9310</v>
      </c>
      <c r="J213" s="5" t="s">
        <v>1342</v>
      </c>
      <c r="K213" s="5" t="s">
        <v>9311</v>
      </c>
      <c r="L213" s="4" t="s">
        <v>4997</v>
      </c>
      <c r="M213" s="4" t="s">
        <v>4998</v>
      </c>
      <c r="N213" s="6" t="s">
        <v>85</v>
      </c>
      <c r="O213" s="6" t="s">
        <v>85</v>
      </c>
      <c r="P213">
        <v>31662.99609375</v>
      </c>
      <c r="Q213" t="s">
        <v>21</v>
      </c>
      <c r="R213" t="s">
        <v>9312</v>
      </c>
      <c r="S213" t="s">
        <v>104</v>
      </c>
      <c r="X213" t="e">
        <v>#N/A</v>
      </c>
      <c r="Y213" t="s">
        <v>10737</v>
      </c>
    </row>
    <row r="214" spans="1:25">
      <c r="A214" s="4" t="s">
        <v>3</v>
      </c>
      <c r="B214" s="4" t="s">
        <v>112</v>
      </c>
      <c r="C214" s="4" t="s">
        <v>883</v>
      </c>
      <c r="D214" s="4" t="s">
        <v>1336</v>
      </c>
      <c r="E214" s="56">
        <v>41626</v>
      </c>
      <c r="F214" s="4" t="s">
        <v>4921</v>
      </c>
      <c r="G214" s="4" t="s">
        <v>1345</v>
      </c>
      <c r="H214" s="5" t="s">
        <v>3744</v>
      </c>
      <c r="I214" s="5" t="s">
        <v>9313</v>
      </c>
      <c r="J214" s="5" t="s">
        <v>1342</v>
      </c>
      <c r="K214" s="5" t="s">
        <v>9314</v>
      </c>
      <c r="L214" s="4" t="s">
        <v>4997</v>
      </c>
      <c r="M214" s="4" t="s">
        <v>4998</v>
      </c>
      <c r="N214" s="6" t="s">
        <v>85</v>
      </c>
      <c r="O214" s="6" t="s">
        <v>85</v>
      </c>
      <c r="P214">
        <v>-10868.1669921875</v>
      </c>
      <c r="Q214" t="s">
        <v>21</v>
      </c>
      <c r="R214" t="s">
        <v>9315</v>
      </c>
      <c r="S214" t="s">
        <v>104</v>
      </c>
      <c r="X214" t="s">
        <v>10729</v>
      </c>
      <c r="Y214" t="s">
        <v>10737</v>
      </c>
    </row>
    <row r="215" spans="1:25">
      <c r="A215" s="4" t="s">
        <v>3</v>
      </c>
      <c r="B215" s="4" t="s">
        <v>112</v>
      </c>
      <c r="C215" s="4" t="s">
        <v>883</v>
      </c>
      <c r="D215" s="4" t="s">
        <v>1336</v>
      </c>
      <c r="E215" s="56">
        <v>41626</v>
      </c>
      <c r="F215" s="4" t="s">
        <v>4921</v>
      </c>
      <c r="G215" s="4" t="s">
        <v>1345</v>
      </c>
      <c r="H215" s="5" t="s">
        <v>3744</v>
      </c>
      <c r="I215" s="5" t="s">
        <v>9313</v>
      </c>
      <c r="J215" s="5" t="s">
        <v>1342</v>
      </c>
      <c r="K215" s="5" t="s">
        <v>9314</v>
      </c>
      <c r="L215" s="4" t="s">
        <v>4997</v>
      </c>
      <c r="M215" s="4" t="s">
        <v>4998</v>
      </c>
      <c r="N215" s="6" t="s">
        <v>85</v>
      </c>
      <c r="O215" s="6" t="s">
        <v>85</v>
      </c>
      <c r="P215">
        <v>-6327.97412109375</v>
      </c>
      <c r="Q215" t="s">
        <v>21</v>
      </c>
      <c r="R215" t="s">
        <v>9315</v>
      </c>
      <c r="S215" t="s">
        <v>104</v>
      </c>
      <c r="X215" t="s">
        <v>10729</v>
      </c>
      <c r="Y215" t="s">
        <v>10737</v>
      </c>
    </row>
    <row r="216" spans="1:25">
      <c r="A216" s="4" t="s">
        <v>3</v>
      </c>
      <c r="B216" s="4" t="s">
        <v>112</v>
      </c>
      <c r="C216" s="4" t="s">
        <v>883</v>
      </c>
      <c r="D216" s="4" t="s">
        <v>1336</v>
      </c>
      <c r="E216" s="56">
        <v>41612</v>
      </c>
      <c r="F216" s="4" t="s">
        <v>4921</v>
      </c>
      <c r="G216" s="4" t="s">
        <v>1345</v>
      </c>
      <c r="H216" s="5" t="s">
        <v>3744</v>
      </c>
      <c r="I216" s="5" t="s">
        <v>4995</v>
      </c>
      <c r="J216" s="5" t="s">
        <v>1342</v>
      </c>
      <c r="K216" s="5" t="s">
        <v>4996</v>
      </c>
      <c r="L216" s="4" t="s">
        <v>4997</v>
      </c>
      <c r="M216" s="4" t="s">
        <v>4998</v>
      </c>
      <c r="N216" s="6" t="s">
        <v>85</v>
      </c>
      <c r="O216" s="6" t="s">
        <v>85</v>
      </c>
      <c r="P216">
        <v>1167.4007568359375</v>
      </c>
      <c r="Q216" t="s">
        <v>21</v>
      </c>
      <c r="R216" t="s">
        <v>4999</v>
      </c>
      <c r="S216" t="s">
        <v>5000</v>
      </c>
      <c r="X216" t="s">
        <v>10729</v>
      </c>
      <c r="Y216" t="s">
        <v>10737</v>
      </c>
    </row>
    <row r="217" spans="1:25">
      <c r="A217" s="4" t="s">
        <v>3</v>
      </c>
      <c r="B217" s="4" t="s">
        <v>112</v>
      </c>
      <c r="C217" s="4" t="s">
        <v>883</v>
      </c>
      <c r="D217" s="4" t="s">
        <v>1336</v>
      </c>
      <c r="E217" s="56">
        <v>41625</v>
      </c>
      <c r="F217" s="4" t="s">
        <v>4921</v>
      </c>
      <c r="G217" s="4" t="s">
        <v>1345</v>
      </c>
      <c r="H217" s="5" t="s">
        <v>3320</v>
      </c>
      <c r="I217" s="5" t="s">
        <v>9316</v>
      </c>
      <c r="J217" s="5" t="s">
        <v>1342</v>
      </c>
      <c r="K217" s="5" t="s">
        <v>9317</v>
      </c>
      <c r="L217" s="4" t="s">
        <v>9318</v>
      </c>
      <c r="M217" s="4" t="s">
        <v>9319</v>
      </c>
      <c r="N217" s="6" t="s">
        <v>85</v>
      </c>
      <c r="O217" s="6" t="s">
        <v>85</v>
      </c>
      <c r="P217">
        <v>6494.38330078125</v>
      </c>
      <c r="Q217" t="s">
        <v>21</v>
      </c>
      <c r="R217" t="s">
        <v>9320</v>
      </c>
      <c r="S217" t="s">
        <v>9321</v>
      </c>
      <c r="X217" t="s">
        <v>10729</v>
      </c>
      <c r="Y217" t="s">
        <v>85</v>
      </c>
    </row>
    <row r="218" spans="1:25">
      <c r="A218" s="4" t="s">
        <v>3</v>
      </c>
      <c r="B218" s="4" t="s">
        <v>112</v>
      </c>
      <c r="C218" s="4" t="s">
        <v>883</v>
      </c>
      <c r="D218" s="4" t="s">
        <v>1336</v>
      </c>
      <c r="E218" s="56">
        <v>41607</v>
      </c>
      <c r="F218" s="4" t="s">
        <v>1337</v>
      </c>
      <c r="G218" s="4" t="s">
        <v>1345</v>
      </c>
      <c r="H218" s="5"/>
      <c r="I218" s="5" t="s">
        <v>5001</v>
      </c>
      <c r="J218" s="5" t="s">
        <v>1342</v>
      </c>
      <c r="K218" s="5" t="s">
        <v>5002</v>
      </c>
      <c r="L218" s="4" t="s">
        <v>5003</v>
      </c>
      <c r="M218" s="4" t="s">
        <v>5004</v>
      </c>
      <c r="N218" s="6" t="s">
        <v>85</v>
      </c>
      <c r="O218" s="6" t="s">
        <v>85</v>
      </c>
      <c r="P218">
        <v>-12655.9482421875</v>
      </c>
      <c r="Q218" t="s">
        <v>21</v>
      </c>
      <c r="R218" t="s">
        <v>5005</v>
      </c>
      <c r="S218" t="s">
        <v>5006</v>
      </c>
      <c r="X218" t="s">
        <v>10729</v>
      </c>
      <c r="Y218" t="s">
        <v>85</v>
      </c>
    </row>
    <row r="219" spans="1:25">
      <c r="A219" s="4" t="s">
        <v>3</v>
      </c>
      <c r="B219" s="4" t="s">
        <v>112</v>
      </c>
      <c r="C219" s="4" t="s">
        <v>883</v>
      </c>
      <c r="D219" s="4" t="s">
        <v>1336</v>
      </c>
      <c r="E219" s="56">
        <v>41607</v>
      </c>
      <c r="F219" s="4" t="s">
        <v>1337</v>
      </c>
      <c r="G219" s="4" t="s">
        <v>1345</v>
      </c>
      <c r="H219" s="5"/>
      <c r="I219" s="5" t="s">
        <v>5001</v>
      </c>
      <c r="J219" s="5" t="s">
        <v>1342</v>
      </c>
      <c r="K219" s="5" t="s">
        <v>5002</v>
      </c>
      <c r="L219" s="4" t="s">
        <v>5003</v>
      </c>
      <c r="M219" s="4" t="s">
        <v>5004</v>
      </c>
      <c r="N219" s="6" t="s">
        <v>85</v>
      </c>
      <c r="O219" s="6" t="s">
        <v>85</v>
      </c>
      <c r="P219">
        <v>-10700.96484375</v>
      </c>
      <c r="Q219" t="s">
        <v>21</v>
      </c>
      <c r="R219" t="s">
        <v>5005</v>
      </c>
      <c r="S219" t="s">
        <v>5006</v>
      </c>
      <c r="X219" t="s">
        <v>10729</v>
      </c>
      <c r="Y219" t="s">
        <v>85</v>
      </c>
    </row>
    <row r="220" spans="1:25">
      <c r="A220" s="4" t="s">
        <v>3</v>
      </c>
      <c r="B220" s="4" t="s">
        <v>112</v>
      </c>
      <c r="C220" s="4" t="s">
        <v>883</v>
      </c>
      <c r="D220" s="4" t="s">
        <v>1336</v>
      </c>
      <c r="E220" s="56">
        <v>41607</v>
      </c>
      <c r="F220" s="4" t="s">
        <v>1337</v>
      </c>
      <c r="G220" s="4" t="s">
        <v>1345</v>
      </c>
      <c r="H220" s="5" t="s">
        <v>3744</v>
      </c>
      <c r="I220" s="5" t="s">
        <v>5007</v>
      </c>
      <c r="J220" s="5" t="s">
        <v>1342</v>
      </c>
      <c r="K220" s="5" t="s">
        <v>5008</v>
      </c>
      <c r="L220" s="4" t="s">
        <v>5009</v>
      </c>
      <c r="M220" s="4" t="s">
        <v>5010</v>
      </c>
      <c r="N220" s="6" t="s">
        <v>85</v>
      </c>
      <c r="O220" s="6" t="s">
        <v>85</v>
      </c>
      <c r="P220">
        <v>-10265.95703125</v>
      </c>
      <c r="Q220" t="s">
        <v>21</v>
      </c>
      <c r="R220" t="s">
        <v>5011</v>
      </c>
      <c r="S220" t="s">
        <v>5012</v>
      </c>
      <c r="X220" t="s">
        <v>10729</v>
      </c>
      <c r="Y220" t="s">
        <v>85</v>
      </c>
    </row>
    <row r="221" spans="1:25">
      <c r="A221" s="4" t="s">
        <v>3</v>
      </c>
      <c r="B221" s="4" t="s">
        <v>112</v>
      </c>
      <c r="C221" s="4" t="s">
        <v>883</v>
      </c>
      <c r="D221" s="4" t="s">
        <v>1336</v>
      </c>
      <c r="E221" s="56">
        <v>41607</v>
      </c>
      <c r="F221" s="4" t="s">
        <v>1337</v>
      </c>
      <c r="G221" s="4" t="s">
        <v>1345</v>
      </c>
      <c r="H221" s="5" t="s">
        <v>3744</v>
      </c>
      <c r="I221" s="5" t="s">
        <v>5007</v>
      </c>
      <c r="J221" s="5" t="s">
        <v>1342</v>
      </c>
      <c r="K221" s="5" t="s">
        <v>5008</v>
      </c>
      <c r="L221" s="4" t="s">
        <v>5009</v>
      </c>
      <c r="M221" s="4" t="s">
        <v>5010</v>
      </c>
      <c r="N221" s="6" t="s">
        <v>85</v>
      </c>
      <c r="O221" s="6" t="s">
        <v>85</v>
      </c>
      <c r="P221">
        <v>-1595.74462890625</v>
      </c>
      <c r="Q221" t="s">
        <v>21</v>
      </c>
      <c r="R221" t="s">
        <v>5011</v>
      </c>
      <c r="S221" t="s">
        <v>5012</v>
      </c>
      <c r="X221" t="s">
        <v>10729</v>
      </c>
      <c r="Y221" t="s">
        <v>85</v>
      </c>
    </row>
    <row r="222" spans="1:25">
      <c r="A222" s="4" t="s">
        <v>3</v>
      </c>
      <c r="B222" s="4" t="s">
        <v>112</v>
      </c>
      <c r="C222" s="4" t="s">
        <v>883</v>
      </c>
      <c r="D222" s="4" t="s">
        <v>1336</v>
      </c>
      <c r="E222" s="56">
        <v>41618</v>
      </c>
      <c r="F222" s="4" t="s">
        <v>4921</v>
      </c>
      <c r="G222" s="4" t="s">
        <v>1345</v>
      </c>
      <c r="H222" s="5" t="s">
        <v>3744</v>
      </c>
      <c r="I222" s="5" t="s">
        <v>9322</v>
      </c>
      <c r="J222" s="5" t="s">
        <v>1342</v>
      </c>
      <c r="K222" s="5" t="s">
        <v>9323</v>
      </c>
      <c r="L222" s="4" t="s">
        <v>5009</v>
      </c>
      <c r="M222" s="4" t="s">
        <v>5010</v>
      </c>
      <c r="N222" s="6" t="s">
        <v>85</v>
      </c>
      <c r="O222" s="6" t="s">
        <v>85</v>
      </c>
      <c r="P222">
        <v>7488.98681640625</v>
      </c>
      <c r="Q222" t="s">
        <v>21</v>
      </c>
      <c r="R222" t="s">
        <v>9324</v>
      </c>
      <c r="S222" t="s">
        <v>9325</v>
      </c>
      <c r="X222" t="s">
        <v>10729</v>
      </c>
      <c r="Y222" t="s">
        <v>85</v>
      </c>
    </row>
    <row r="223" spans="1:25">
      <c r="A223" s="4" t="s">
        <v>3</v>
      </c>
      <c r="B223" s="4" t="s">
        <v>112</v>
      </c>
      <c r="C223" s="4" t="s">
        <v>883</v>
      </c>
      <c r="D223" s="4" t="s">
        <v>1336</v>
      </c>
      <c r="E223" s="56">
        <v>41618</v>
      </c>
      <c r="F223" s="4" t="s">
        <v>4921</v>
      </c>
      <c r="G223" s="4" t="s">
        <v>1345</v>
      </c>
      <c r="H223" s="5" t="s">
        <v>3744</v>
      </c>
      <c r="I223" s="5" t="s">
        <v>9322</v>
      </c>
      <c r="J223" s="5" t="s">
        <v>1342</v>
      </c>
      <c r="K223" s="5" t="s">
        <v>9323</v>
      </c>
      <c r="L223" s="4" t="s">
        <v>5009</v>
      </c>
      <c r="M223" s="4" t="s">
        <v>5010</v>
      </c>
      <c r="N223" s="6" t="s">
        <v>85</v>
      </c>
      <c r="O223" s="6" t="s">
        <v>85</v>
      </c>
      <c r="P223">
        <v>21145.375</v>
      </c>
      <c r="Q223" t="s">
        <v>21</v>
      </c>
      <c r="R223" t="s">
        <v>9324</v>
      </c>
      <c r="S223" t="s">
        <v>9325</v>
      </c>
      <c r="X223" t="s">
        <v>10729</v>
      </c>
      <c r="Y223" t="s">
        <v>85</v>
      </c>
    </row>
    <row r="224" spans="1:25">
      <c r="A224" s="4" t="s">
        <v>3</v>
      </c>
      <c r="B224" s="4" t="s">
        <v>112</v>
      </c>
      <c r="C224" s="4" t="s">
        <v>883</v>
      </c>
      <c r="D224" s="4" t="s">
        <v>1336</v>
      </c>
      <c r="E224" s="56">
        <v>41610</v>
      </c>
      <c r="F224" s="4" t="s">
        <v>4921</v>
      </c>
      <c r="G224" s="4" t="s">
        <v>1711</v>
      </c>
      <c r="H224" s="5"/>
      <c r="I224" s="5" t="s">
        <v>5031</v>
      </c>
      <c r="J224" s="5" t="s">
        <v>86</v>
      </c>
      <c r="K224" s="5" t="s">
        <v>5032</v>
      </c>
      <c r="L224" s="4" t="s">
        <v>9326</v>
      </c>
      <c r="M224" s="4" t="s">
        <v>9327</v>
      </c>
      <c r="N224" s="6" t="s">
        <v>85</v>
      </c>
      <c r="O224" s="6" t="s">
        <v>85</v>
      </c>
      <c r="P224">
        <v>5528.63427734375</v>
      </c>
      <c r="Q224" t="s">
        <v>21</v>
      </c>
      <c r="R224" t="s">
        <v>5033</v>
      </c>
      <c r="S224" t="s">
        <v>104</v>
      </c>
      <c r="X224" t="s">
        <v>10729</v>
      </c>
      <c r="Y224" t="s">
        <v>85</v>
      </c>
    </row>
    <row r="225" spans="1:25">
      <c r="A225" s="4" t="s">
        <v>3</v>
      </c>
      <c r="B225" s="4" t="s">
        <v>112</v>
      </c>
      <c r="C225" s="4" t="s">
        <v>883</v>
      </c>
      <c r="D225" s="4" t="s">
        <v>1336</v>
      </c>
      <c r="E225" s="56">
        <v>41607</v>
      </c>
      <c r="F225" s="4" t="s">
        <v>1337</v>
      </c>
      <c r="G225" s="4" t="s">
        <v>1345</v>
      </c>
      <c r="H225" s="5" t="s">
        <v>3320</v>
      </c>
      <c r="I225" s="5" t="s">
        <v>5013</v>
      </c>
      <c r="J225" s="5" t="s">
        <v>1342</v>
      </c>
      <c r="K225" s="5" t="s">
        <v>5014</v>
      </c>
      <c r="L225" s="4" t="s">
        <v>5015</v>
      </c>
      <c r="M225" s="4" t="s">
        <v>5016</v>
      </c>
      <c r="N225" s="6" t="s">
        <v>85</v>
      </c>
      <c r="O225" s="6" t="s">
        <v>85</v>
      </c>
      <c r="P225">
        <v>-7524.83447265625</v>
      </c>
      <c r="Q225" t="s">
        <v>21</v>
      </c>
      <c r="R225" t="s">
        <v>5017</v>
      </c>
      <c r="S225" t="s">
        <v>5018</v>
      </c>
      <c r="X225" t="s">
        <v>10729</v>
      </c>
      <c r="Y225" t="s">
        <v>85</v>
      </c>
    </row>
    <row r="226" spans="1:25">
      <c r="A226" s="4" t="s">
        <v>3</v>
      </c>
      <c r="B226" s="4" t="s">
        <v>112</v>
      </c>
      <c r="C226" s="4" t="s">
        <v>883</v>
      </c>
      <c r="D226" s="4" t="s">
        <v>1336</v>
      </c>
      <c r="E226" s="56">
        <v>41607</v>
      </c>
      <c r="F226" s="4" t="s">
        <v>1337</v>
      </c>
      <c r="G226" s="4" t="s">
        <v>1345</v>
      </c>
      <c r="H226" s="5" t="s">
        <v>3320</v>
      </c>
      <c r="I226" s="5" t="s">
        <v>5019</v>
      </c>
      <c r="J226" s="5" t="s">
        <v>1342</v>
      </c>
      <c r="K226" s="5" t="s">
        <v>5020</v>
      </c>
      <c r="L226" s="4" t="s">
        <v>5015</v>
      </c>
      <c r="M226" s="4" t="s">
        <v>5016</v>
      </c>
      <c r="N226" s="6" t="s">
        <v>85</v>
      </c>
      <c r="O226" s="6" t="s">
        <v>85</v>
      </c>
      <c r="P226">
        <v>-8436.7685546875</v>
      </c>
      <c r="Q226" t="s">
        <v>21</v>
      </c>
      <c r="R226" t="s">
        <v>5021</v>
      </c>
      <c r="S226" t="s">
        <v>5018</v>
      </c>
      <c r="X226" t="s">
        <v>10729</v>
      </c>
      <c r="Y226" t="s">
        <v>85</v>
      </c>
    </row>
    <row r="227" spans="1:25">
      <c r="A227" s="4" t="s">
        <v>3</v>
      </c>
      <c r="B227" s="4" t="s">
        <v>112</v>
      </c>
      <c r="C227" s="4" t="s">
        <v>883</v>
      </c>
      <c r="D227" s="4" t="s">
        <v>1336</v>
      </c>
      <c r="E227" s="56">
        <v>41607</v>
      </c>
      <c r="F227" s="4" t="s">
        <v>1337</v>
      </c>
      <c r="G227" s="4" t="s">
        <v>1345</v>
      </c>
      <c r="H227" s="5" t="s">
        <v>3320</v>
      </c>
      <c r="I227" s="5" t="s">
        <v>5013</v>
      </c>
      <c r="J227" s="5" t="s">
        <v>1342</v>
      </c>
      <c r="K227" s="5" t="s">
        <v>5014</v>
      </c>
      <c r="L227" s="4" t="s">
        <v>5015</v>
      </c>
      <c r="M227" s="4" t="s">
        <v>5016</v>
      </c>
      <c r="N227" s="6" t="s">
        <v>85</v>
      </c>
      <c r="O227" s="6" t="s">
        <v>85</v>
      </c>
      <c r="P227">
        <v>-2225.701904296875</v>
      </c>
      <c r="Q227" t="s">
        <v>21</v>
      </c>
      <c r="R227" t="s">
        <v>5017</v>
      </c>
      <c r="S227" t="s">
        <v>5018</v>
      </c>
      <c r="X227" t="s">
        <v>10729</v>
      </c>
      <c r="Y227" t="s">
        <v>85</v>
      </c>
    </row>
    <row r="228" spans="1:25">
      <c r="A228" s="4" t="s">
        <v>3</v>
      </c>
      <c r="B228" s="4" t="s">
        <v>112</v>
      </c>
      <c r="C228" s="4" t="s">
        <v>883</v>
      </c>
      <c r="D228" s="4" t="s">
        <v>1336</v>
      </c>
      <c r="E228" s="56">
        <v>41612</v>
      </c>
      <c r="F228" s="4" t="s">
        <v>4921</v>
      </c>
      <c r="G228" s="4" t="s">
        <v>1345</v>
      </c>
      <c r="H228" s="5" t="s">
        <v>3320</v>
      </c>
      <c r="I228" s="5" t="s">
        <v>5022</v>
      </c>
      <c r="J228" s="5" t="s">
        <v>1342</v>
      </c>
      <c r="K228" s="5" t="s">
        <v>5023</v>
      </c>
      <c r="L228" s="4" t="s">
        <v>5024</v>
      </c>
      <c r="M228" s="4" t="s">
        <v>5025</v>
      </c>
      <c r="N228" s="6" t="s">
        <v>85</v>
      </c>
      <c r="O228" s="6" t="s">
        <v>85</v>
      </c>
      <c r="P228">
        <v>2062.224609375</v>
      </c>
      <c r="Q228" t="s">
        <v>21</v>
      </c>
      <c r="R228" t="s">
        <v>5026</v>
      </c>
      <c r="S228" t="s">
        <v>5027</v>
      </c>
      <c r="X228" t="s">
        <v>10729</v>
      </c>
      <c r="Y228" t="s">
        <v>85</v>
      </c>
    </row>
    <row r="229" spans="1:25">
      <c r="A229" s="4" t="s">
        <v>3</v>
      </c>
      <c r="B229" s="4" t="s">
        <v>112</v>
      </c>
      <c r="C229" s="4" t="s">
        <v>883</v>
      </c>
      <c r="D229" s="4" t="s">
        <v>1336</v>
      </c>
      <c r="E229" s="56">
        <v>41620</v>
      </c>
      <c r="F229" s="4" t="s">
        <v>4921</v>
      </c>
      <c r="G229" s="4" t="s">
        <v>1345</v>
      </c>
      <c r="H229" s="5" t="s">
        <v>3320</v>
      </c>
      <c r="I229" s="5" t="s">
        <v>9328</v>
      </c>
      <c r="J229" s="5" t="s">
        <v>1342</v>
      </c>
      <c r="K229" s="5" t="s">
        <v>9329</v>
      </c>
      <c r="L229" s="4" t="s">
        <v>5024</v>
      </c>
      <c r="M229" s="4" t="s">
        <v>5025</v>
      </c>
      <c r="N229" s="6" t="s">
        <v>85</v>
      </c>
      <c r="O229" s="6" t="s">
        <v>85</v>
      </c>
      <c r="P229">
        <v>179207.046875</v>
      </c>
      <c r="Q229" t="s">
        <v>21</v>
      </c>
      <c r="R229" t="s">
        <v>9330</v>
      </c>
      <c r="S229" t="s">
        <v>9331</v>
      </c>
      <c r="X229" t="s">
        <v>10730</v>
      </c>
      <c r="Y229" t="s">
        <v>85</v>
      </c>
    </row>
    <row r="230" spans="1:25">
      <c r="A230" s="4" t="s">
        <v>3</v>
      </c>
      <c r="B230" s="4" t="s">
        <v>112</v>
      </c>
      <c r="C230" s="4" t="s">
        <v>883</v>
      </c>
      <c r="D230" s="4" t="s">
        <v>1336</v>
      </c>
      <c r="E230" s="56">
        <v>41627</v>
      </c>
      <c r="F230" s="4" t="s">
        <v>4921</v>
      </c>
      <c r="G230" s="4" t="s">
        <v>1345</v>
      </c>
      <c r="H230" s="5" t="s">
        <v>3320</v>
      </c>
      <c r="I230" s="5" t="s">
        <v>9332</v>
      </c>
      <c r="J230" s="5" t="s">
        <v>1342</v>
      </c>
      <c r="K230" s="5" t="s">
        <v>9333</v>
      </c>
      <c r="L230" s="4" t="s">
        <v>5024</v>
      </c>
      <c r="M230" s="4" t="s">
        <v>5025</v>
      </c>
      <c r="N230" s="6" t="s">
        <v>213</v>
      </c>
      <c r="O230" s="6" t="s">
        <v>85</v>
      </c>
      <c r="P230">
        <v>2975.583740234375</v>
      </c>
      <c r="Q230" t="s">
        <v>21</v>
      </c>
      <c r="R230" t="s">
        <v>9334</v>
      </c>
      <c r="S230" t="s">
        <v>9335</v>
      </c>
      <c r="X230" t="s">
        <v>10729</v>
      </c>
      <c r="Y230" t="s">
        <v>85</v>
      </c>
    </row>
    <row r="231" spans="1:25">
      <c r="A231" s="4" t="s">
        <v>3</v>
      </c>
      <c r="B231" s="4" t="s">
        <v>112</v>
      </c>
      <c r="C231" s="4" t="s">
        <v>883</v>
      </c>
      <c r="D231" s="4" t="s">
        <v>1336</v>
      </c>
      <c r="E231" s="56">
        <v>41627</v>
      </c>
      <c r="F231" s="4" t="s">
        <v>4921</v>
      </c>
      <c r="G231" s="4" t="s">
        <v>1345</v>
      </c>
      <c r="H231" s="5" t="s">
        <v>3320</v>
      </c>
      <c r="I231" s="5" t="s">
        <v>5022</v>
      </c>
      <c r="J231" s="5" t="s">
        <v>1342</v>
      </c>
      <c r="K231" s="5" t="s">
        <v>5023</v>
      </c>
      <c r="L231" s="4" t="s">
        <v>5024</v>
      </c>
      <c r="M231" s="4" t="s">
        <v>5025</v>
      </c>
      <c r="N231" s="6" t="s">
        <v>213</v>
      </c>
      <c r="O231" s="6" t="s">
        <v>85</v>
      </c>
      <c r="P231">
        <v>1007.709228515625</v>
      </c>
      <c r="Q231" t="s">
        <v>21</v>
      </c>
      <c r="R231" t="s">
        <v>5026</v>
      </c>
      <c r="S231" t="s">
        <v>5027</v>
      </c>
      <c r="X231" t="s">
        <v>10729</v>
      </c>
      <c r="Y231" t="s">
        <v>85</v>
      </c>
    </row>
    <row r="232" spans="1:25">
      <c r="A232" s="4" t="s">
        <v>3</v>
      </c>
      <c r="B232" s="4" t="s">
        <v>112</v>
      </c>
      <c r="C232" s="4" t="s">
        <v>883</v>
      </c>
      <c r="D232" s="4" t="s">
        <v>1336</v>
      </c>
      <c r="E232" s="56">
        <v>41627</v>
      </c>
      <c r="F232" s="4" t="s">
        <v>4921</v>
      </c>
      <c r="G232" s="4" t="s">
        <v>1345</v>
      </c>
      <c r="H232" s="5" t="s">
        <v>3320</v>
      </c>
      <c r="I232" s="5" t="s">
        <v>9332</v>
      </c>
      <c r="J232" s="5" t="s">
        <v>1342</v>
      </c>
      <c r="K232" s="5" t="s">
        <v>9333</v>
      </c>
      <c r="L232" s="4" t="s">
        <v>5024</v>
      </c>
      <c r="M232" s="4" t="s">
        <v>5025</v>
      </c>
      <c r="N232" s="6" t="s">
        <v>199</v>
      </c>
      <c r="O232" s="6" t="s">
        <v>85</v>
      </c>
      <c r="P232">
        <v>-0.46250000596046448</v>
      </c>
      <c r="Q232" t="s">
        <v>21</v>
      </c>
      <c r="R232" t="s">
        <v>9334</v>
      </c>
      <c r="S232" t="s">
        <v>9335</v>
      </c>
      <c r="X232" t="s">
        <v>10729</v>
      </c>
      <c r="Y232" t="s">
        <v>85</v>
      </c>
    </row>
    <row r="233" spans="1:25">
      <c r="A233" s="4" t="s">
        <v>3</v>
      </c>
      <c r="B233" s="4" t="s">
        <v>112</v>
      </c>
      <c r="C233" s="4" t="s">
        <v>883</v>
      </c>
      <c r="D233" s="4" t="s">
        <v>1336</v>
      </c>
      <c r="E233" s="56">
        <v>41583</v>
      </c>
      <c r="F233" s="4" t="s">
        <v>1337</v>
      </c>
      <c r="G233" s="4" t="s">
        <v>1345</v>
      </c>
      <c r="H233" s="5"/>
      <c r="I233" s="5" t="s">
        <v>1455</v>
      </c>
      <c r="J233" s="5" t="s">
        <v>1342</v>
      </c>
      <c r="K233" s="5" t="s">
        <v>1456</v>
      </c>
      <c r="L233" s="4" t="s">
        <v>1457</v>
      </c>
      <c r="M233" s="4" t="s">
        <v>1458</v>
      </c>
      <c r="N233" s="6" t="s">
        <v>85</v>
      </c>
      <c r="O233" s="6" t="s">
        <v>85</v>
      </c>
      <c r="P233">
        <v>-128.03529357910156</v>
      </c>
      <c r="Q233" t="s">
        <v>21</v>
      </c>
      <c r="R233" t="s">
        <v>1459</v>
      </c>
      <c r="S233" t="s">
        <v>1460</v>
      </c>
      <c r="X233" t="s">
        <v>10729</v>
      </c>
      <c r="Y233" t="s">
        <v>10737</v>
      </c>
    </row>
    <row r="234" spans="1:25">
      <c r="A234" s="4" t="s">
        <v>3</v>
      </c>
      <c r="B234" s="4" t="s">
        <v>112</v>
      </c>
      <c r="C234" s="4" t="s">
        <v>883</v>
      </c>
      <c r="D234" s="4" t="s">
        <v>1336</v>
      </c>
      <c r="E234" s="56">
        <v>41628</v>
      </c>
      <c r="F234" s="4" t="s">
        <v>4921</v>
      </c>
      <c r="G234" s="4" t="s">
        <v>1345</v>
      </c>
      <c r="H234" s="5"/>
      <c r="I234" s="5" t="s">
        <v>9336</v>
      </c>
      <c r="J234" s="5" t="s">
        <v>1342</v>
      </c>
      <c r="K234" s="5" t="s">
        <v>9337</v>
      </c>
      <c r="L234" s="4" t="s">
        <v>1457</v>
      </c>
      <c r="M234" s="4" t="s">
        <v>1458</v>
      </c>
      <c r="N234" s="6" t="s">
        <v>85</v>
      </c>
      <c r="O234" s="6" t="s">
        <v>85</v>
      </c>
      <c r="P234">
        <v>203587</v>
      </c>
      <c r="Q234" t="s">
        <v>21</v>
      </c>
      <c r="R234" t="s">
        <v>9338</v>
      </c>
      <c r="S234" t="s">
        <v>104</v>
      </c>
      <c r="X234" t="s">
        <v>10731</v>
      </c>
      <c r="Y234" t="s">
        <v>10737</v>
      </c>
    </row>
    <row r="235" spans="1:25">
      <c r="A235" s="4" t="s">
        <v>3</v>
      </c>
      <c r="B235" s="4" t="s">
        <v>112</v>
      </c>
      <c r="C235" s="4" t="s">
        <v>883</v>
      </c>
      <c r="D235" s="4" t="s">
        <v>1336</v>
      </c>
      <c r="E235" s="56">
        <v>41628</v>
      </c>
      <c r="F235" s="4" t="s">
        <v>4921</v>
      </c>
      <c r="G235" s="4" t="s">
        <v>1345</v>
      </c>
      <c r="H235" s="5"/>
      <c r="I235" s="5" t="s">
        <v>9336</v>
      </c>
      <c r="J235" s="5" t="s">
        <v>1342</v>
      </c>
      <c r="K235" s="5" t="s">
        <v>9337</v>
      </c>
      <c r="L235" s="4" t="s">
        <v>1457</v>
      </c>
      <c r="M235" s="4" t="s">
        <v>1458</v>
      </c>
      <c r="N235" s="6" t="s">
        <v>85</v>
      </c>
      <c r="O235" s="6" t="s">
        <v>85</v>
      </c>
      <c r="P235">
        <v>791275.3125</v>
      </c>
      <c r="Q235" t="s">
        <v>21</v>
      </c>
      <c r="R235" t="s">
        <v>9338</v>
      </c>
      <c r="S235" t="s">
        <v>104</v>
      </c>
      <c r="X235" t="s">
        <v>10731</v>
      </c>
      <c r="Y235" t="s">
        <v>10737</v>
      </c>
    </row>
    <row r="236" spans="1:25">
      <c r="A236" t="s">
        <v>3</v>
      </c>
      <c r="B236" t="s">
        <v>112</v>
      </c>
      <c r="C236" t="s">
        <v>883</v>
      </c>
      <c r="D236" t="s">
        <v>1336</v>
      </c>
      <c r="E236" s="54">
        <v>41607</v>
      </c>
      <c r="F236" t="s">
        <v>1337</v>
      </c>
      <c r="G236" t="s">
        <v>1345</v>
      </c>
      <c r="I236" t="s">
        <v>5028</v>
      </c>
      <c r="J236" t="s">
        <v>1342</v>
      </c>
      <c r="K236" t="s">
        <v>5029</v>
      </c>
      <c r="L236" t="s">
        <v>1457</v>
      </c>
      <c r="M236" t="s">
        <v>1458</v>
      </c>
      <c r="N236" t="s">
        <v>85</v>
      </c>
      <c r="O236" t="s">
        <v>85</v>
      </c>
      <c r="P236">
        <v>91070.640625</v>
      </c>
      <c r="Q236" t="s">
        <v>21</v>
      </c>
      <c r="R236" t="s">
        <v>5030</v>
      </c>
      <c r="S236" t="s">
        <v>104</v>
      </c>
      <c r="X236" t="s">
        <v>10729</v>
      </c>
      <c r="Y236" t="s">
        <v>10737</v>
      </c>
    </row>
    <row r="237" spans="1:25">
      <c r="A237" t="s">
        <v>3</v>
      </c>
      <c r="B237" t="s">
        <v>112</v>
      </c>
      <c r="C237" t="s">
        <v>883</v>
      </c>
      <c r="D237" t="s">
        <v>1336</v>
      </c>
      <c r="E237" s="54">
        <v>41626</v>
      </c>
      <c r="F237" t="s">
        <v>4921</v>
      </c>
      <c r="G237" t="s">
        <v>1345</v>
      </c>
      <c r="I237" t="s">
        <v>9339</v>
      </c>
      <c r="J237" t="s">
        <v>1342</v>
      </c>
      <c r="K237" t="s">
        <v>9340</v>
      </c>
      <c r="L237" t="s">
        <v>9341</v>
      </c>
      <c r="M237" t="s">
        <v>9342</v>
      </c>
      <c r="N237" t="s">
        <v>85</v>
      </c>
      <c r="O237" t="s">
        <v>85</v>
      </c>
      <c r="P237">
        <v>11150.880859375</v>
      </c>
      <c r="Q237" t="s">
        <v>21</v>
      </c>
      <c r="R237" t="s">
        <v>9343</v>
      </c>
      <c r="S237" t="s">
        <v>9344</v>
      </c>
      <c r="X237" t="s">
        <v>10729</v>
      </c>
      <c r="Y237" t="s">
        <v>85</v>
      </c>
    </row>
    <row r="238" spans="1:25">
      <c r="A238" t="s">
        <v>3</v>
      </c>
      <c r="B238" t="s">
        <v>112</v>
      </c>
      <c r="C238" t="s">
        <v>883</v>
      </c>
      <c r="D238" t="s">
        <v>1336</v>
      </c>
      <c r="E238" s="54">
        <v>41618</v>
      </c>
      <c r="F238" t="s">
        <v>4921</v>
      </c>
      <c r="G238" t="s">
        <v>1345</v>
      </c>
      <c r="H238" t="s">
        <v>3320</v>
      </c>
      <c r="I238" t="s">
        <v>9345</v>
      </c>
      <c r="J238" t="s">
        <v>1342</v>
      </c>
      <c r="K238" t="s">
        <v>9346</v>
      </c>
      <c r="L238" t="s">
        <v>6889</v>
      </c>
      <c r="M238" t="s">
        <v>6890</v>
      </c>
      <c r="N238" t="s">
        <v>85</v>
      </c>
      <c r="O238" t="s">
        <v>85</v>
      </c>
      <c r="P238">
        <v>57125.55078125</v>
      </c>
      <c r="Q238" t="s">
        <v>21</v>
      </c>
      <c r="R238" t="s">
        <v>9347</v>
      </c>
      <c r="S238" t="s">
        <v>9348</v>
      </c>
      <c r="X238" t="s">
        <v>10729</v>
      </c>
      <c r="Y238" t="s">
        <v>10737</v>
      </c>
    </row>
    <row r="239" spans="1:25">
      <c r="A239" t="s">
        <v>3</v>
      </c>
      <c r="B239" t="s">
        <v>112</v>
      </c>
      <c r="C239" t="s">
        <v>883</v>
      </c>
      <c r="D239" t="s">
        <v>1336</v>
      </c>
      <c r="E239" s="54">
        <v>41618</v>
      </c>
      <c r="F239" t="s">
        <v>4921</v>
      </c>
      <c r="G239" t="s">
        <v>1345</v>
      </c>
      <c r="H239" t="s">
        <v>3320</v>
      </c>
      <c r="I239" t="s">
        <v>9345</v>
      </c>
      <c r="J239" t="s">
        <v>1342</v>
      </c>
      <c r="K239" t="s">
        <v>9346</v>
      </c>
      <c r="L239" t="s">
        <v>6889</v>
      </c>
      <c r="M239" t="s">
        <v>6890</v>
      </c>
      <c r="N239" t="s">
        <v>85</v>
      </c>
      <c r="O239" t="s">
        <v>85</v>
      </c>
      <c r="P239">
        <v>8590.30859375</v>
      </c>
      <c r="Q239" t="s">
        <v>21</v>
      </c>
      <c r="R239" t="s">
        <v>9347</v>
      </c>
      <c r="S239" t="s">
        <v>9348</v>
      </c>
      <c r="X239" t="s">
        <v>10729</v>
      </c>
      <c r="Y239" t="s">
        <v>10737</v>
      </c>
    </row>
    <row r="240" spans="1:25">
      <c r="A240" t="s">
        <v>3</v>
      </c>
      <c r="B240" t="s">
        <v>112</v>
      </c>
      <c r="C240" t="s">
        <v>883</v>
      </c>
      <c r="D240" t="s">
        <v>1336</v>
      </c>
      <c r="E240" s="54">
        <v>41627</v>
      </c>
      <c r="F240" t="s">
        <v>4921</v>
      </c>
      <c r="G240" t="s">
        <v>1345</v>
      </c>
      <c r="H240" t="s">
        <v>3320</v>
      </c>
      <c r="I240" t="s">
        <v>9349</v>
      </c>
      <c r="J240" t="s">
        <v>1342</v>
      </c>
      <c r="K240" t="s">
        <v>9350</v>
      </c>
      <c r="L240" t="s">
        <v>6889</v>
      </c>
      <c r="M240" t="s">
        <v>6890</v>
      </c>
      <c r="N240" t="s">
        <v>213</v>
      </c>
      <c r="O240" t="s">
        <v>213</v>
      </c>
      <c r="P240">
        <v>90.032997131347656</v>
      </c>
      <c r="Q240" t="s">
        <v>21</v>
      </c>
      <c r="R240" t="s">
        <v>9351</v>
      </c>
      <c r="S240" t="s">
        <v>9348</v>
      </c>
      <c r="X240" t="s">
        <v>10729</v>
      </c>
      <c r="Y240" t="s">
        <v>10739</v>
      </c>
    </row>
    <row r="241" spans="1:25">
      <c r="A241" t="s">
        <v>3</v>
      </c>
      <c r="B241" t="s">
        <v>112</v>
      </c>
      <c r="C241" t="s">
        <v>883</v>
      </c>
      <c r="D241" t="s">
        <v>1336</v>
      </c>
      <c r="E241" s="54">
        <v>41627</v>
      </c>
      <c r="F241" t="s">
        <v>4921</v>
      </c>
      <c r="G241" t="s">
        <v>83</v>
      </c>
      <c r="H241" t="s">
        <v>3320</v>
      </c>
      <c r="I241" t="s">
        <v>6887</v>
      </c>
      <c r="J241" t="s">
        <v>86</v>
      </c>
      <c r="K241" t="s">
        <v>6888</v>
      </c>
      <c r="L241" t="s">
        <v>6889</v>
      </c>
      <c r="M241" t="s">
        <v>6890</v>
      </c>
      <c r="N241" t="s">
        <v>199</v>
      </c>
      <c r="O241" t="s">
        <v>213</v>
      </c>
      <c r="P241">
        <v>8500</v>
      </c>
      <c r="Q241" t="s">
        <v>22</v>
      </c>
      <c r="R241" t="s">
        <v>6891</v>
      </c>
      <c r="S241" t="s">
        <v>104</v>
      </c>
      <c r="X241" t="e">
        <v>#N/A</v>
      </c>
      <c r="Y241" t="s">
        <v>10739</v>
      </c>
    </row>
    <row r="242" spans="1:25">
      <c r="A242" t="s">
        <v>3</v>
      </c>
      <c r="B242" t="s">
        <v>112</v>
      </c>
      <c r="C242" t="s">
        <v>883</v>
      </c>
      <c r="D242" t="s">
        <v>1336</v>
      </c>
      <c r="E242" s="54">
        <v>41600</v>
      </c>
      <c r="F242" t="s">
        <v>1337</v>
      </c>
      <c r="G242" t="s">
        <v>1345</v>
      </c>
      <c r="H242" t="s">
        <v>3744</v>
      </c>
      <c r="I242" t="s">
        <v>3745</v>
      </c>
      <c r="J242" t="s">
        <v>1342</v>
      </c>
      <c r="K242" t="s">
        <v>3746</v>
      </c>
      <c r="L242" t="s">
        <v>3747</v>
      </c>
      <c r="M242" t="s">
        <v>3748</v>
      </c>
      <c r="N242" t="s">
        <v>85</v>
      </c>
      <c r="O242" t="s">
        <v>85</v>
      </c>
      <c r="P242">
        <v>96423.84375</v>
      </c>
      <c r="Q242" t="s">
        <v>21</v>
      </c>
      <c r="R242" t="s">
        <v>3749</v>
      </c>
      <c r="S242" t="s">
        <v>3750</v>
      </c>
      <c r="X242" t="s">
        <v>10729</v>
      </c>
      <c r="Y242" t="s">
        <v>85</v>
      </c>
    </row>
    <row r="243" spans="1:25">
      <c r="A243" t="s">
        <v>3</v>
      </c>
      <c r="B243" t="s">
        <v>112</v>
      </c>
      <c r="C243" t="s">
        <v>883</v>
      </c>
      <c r="D243" t="s">
        <v>1336</v>
      </c>
      <c r="E243" s="54">
        <v>41606</v>
      </c>
      <c r="F243" t="s">
        <v>1337</v>
      </c>
      <c r="G243" t="s">
        <v>1345</v>
      </c>
      <c r="H243" t="s">
        <v>3744</v>
      </c>
      <c r="I243" t="s">
        <v>5034</v>
      </c>
      <c r="J243" t="s">
        <v>1342</v>
      </c>
      <c r="K243" t="s">
        <v>5035</v>
      </c>
      <c r="L243" t="s">
        <v>3747</v>
      </c>
      <c r="M243" t="s">
        <v>3748</v>
      </c>
      <c r="N243" t="s">
        <v>213</v>
      </c>
      <c r="O243" t="s">
        <v>85</v>
      </c>
      <c r="P243">
        <v>17660.044921875</v>
      </c>
      <c r="Q243" t="s">
        <v>21</v>
      </c>
      <c r="R243" t="s">
        <v>5036</v>
      </c>
      <c r="S243" t="s">
        <v>104</v>
      </c>
      <c r="X243" t="s">
        <v>10729</v>
      </c>
      <c r="Y243" t="s">
        <v>85</v>
      </c>
    </row>
    <row r="244" spans="1:25">
      <c r="A244" t="s">
        <v>5</v>
      </c>
      <c r="B244" t="s">
        <v>16</v>
      </c>
      <c r="C244" t="s">
        <v>235</v>
      </c>
      <c r="D244" t="s">
        <v>1336</v>
      </c>
      <c r="E244" s="54">
        <v>41633</v>
      </c>
      <c r="F244" t="s">
        <v>4921</v>
      </c>
      <c r="G244" t="s">
        <v>83</v>
      </c>
      <c r="I244" t="s">
        <v>9352</v>
      </c>
      <c r="J244" t="s">
        <v>86</v>
      </c>
      <c r="K244" t="s">
        <v>9353</v>
      </c>
      <c r="L244" t="s">
        <v>9354</v>
      </c>
      <c r="M244" t="s">
        <v>9355</v>
      </c>
      <c r="N244" t="s">
        <v>85</v>
      </c>
      <c r="O244" t="s">
        <v>85</v>
      </c>
      <c r="P244">
        <v>149435.1875</v>
      </c>
      <c r="Q244" t="s">
        <v>22</v>
      </c>
      <c r="R244" t="s">
        <v>9356</v>
      </c>
      <c r="S244" t="s">
        <v>104</v>
      </c>
      <c r="X244" t="e">
        <v>#N/A</v>
      </c>
      <c r="Y244" t="s">
        <v>85</v>
      </c>
    </row>
    <row r="245" spans="1:25">
      <c r="A245" t="s">
        <v>5</v>
      </c>
      <c r="B245" t="s">
        <v>16</v>
      </c>
      <c r="C245" t="s">
        <v>235</v>
      </c>
      <c r="D245" t="s">
        <v>1336</v>
      </c>
      <c r="E245" s="54">
        <v>41607</v>
      </c>
      <c r="F245" t="s">
        <v>1337</v>
      </c>
      <c r="G245" t="s">
        <v>1345</v>
      </c>
      <c r="H245" t="s">
        <v>5037</v>
      </c>
      <c r="I245" t="s">
        <v>5038</v>
      </c>
      <c r="J245" t="s">
        <v>1342</v>
      </c>
      <c r="K245" t="s">
        <v>5039</v>
      </c>
      <c r="L245" t="s">
        <v>5040</v>
      </c>
      <c r="M245" t="s">
        <v>5041</v>
      </c>
      <c r="N245" t="s">
        <v>85</v>
      </c>
      <c r="O245" t="s">
        <v>85</v>
      </c>
      <c r="P245">
        <v>43789.5625</v>
      </c>
      <c r="Q245" t="s">
        <v>21</v>
      </c>
      <c r="R245" t="s">
        <v>5042</v>
      </c>
      <c r="S245" t="s">
        <v>5043</v>
      </c>
      <c r="X245" t="s">
        <v>10729</v>
      </c>
      <c r="Y245" t="s">
        <v>85</v>
      </c>
    </row>
    <row r="246" spans="1:25">
      <c r="A246" t="s">
        <v>5</v>
      </c>
      <c r="B246" t="s">
        <v>16</v>
      </c>
      <c r="C246" t="s">
        <v>235</v>
      </c>
      <c r="D246" t="s">
        <v>1336</v>
      </c>
      <c r="E246" s="54">
        <v>41638</v>
      </c>
      <c r="F246" t="s">
        <v>4921</v>
      </c>
      <c r="G246" t="s">
        <v>83</v>
      </c>
      <c r="H246" t="s">
        <v>5037</v>
      </c>
      <c r="I246" t="s">
        <v>9357</v>
      </c>
      <c r="J246" t="s">
        <v>86</v>
      </c>
      <c r="K246" t="s">
        <v>9358</v>
      </c>
      <c r="L246" t="s">
        <v>9359</v>
      </c>
      <c r="M246" t="s">
        <v>9360</v>
      </c>
      <c r="N246" t="s">
        <v>85</v>
      </c>
      <c r="O246" t="s">
        <v>213</v>
      </c>
      <c r="P246">
        <v>58250.484375</v>
      </c>
      <c r="Q246" t="s">
        <v>22</v>
      </c>
      <c r="R246" t="s">
        <v>9361</v>
      </c>
      <c r="S246" t="s">
        <v>104</v>
      </c>
      <c r="X246" t="e">
        <v>#N/A</v>
      </c>
      <c r="Y246" t="s">
        <v>10739</v>
      </c>
    </row>
    <row r="247" spans="1:25">
      <c r="A247" t="s">
        <v>5</v>
      </c>
      <c r="B247" t="s">
        <v>16</v>
      </c>
      <c r="C247" t="s">
        <v>235</v>
      </c>
      <c r="D247" t="s">
        <v>1336</v>
      </c>
      <c r="E247" s="54">
        <v>41638</v>
      </c>
      <c r="F247" t="s">
        <v>4921</v>
      </c>
      <c r="G247" t="s">
        <v>1345</v>
      </c>
      <c r="H247" t="s">
        <v>5037</v>
      </c>
      <c r="I247" t="s">
        <v>9362</v>
      </c>
      <c r="J247" t="s">
        <v>1342</v>
      </c>
      <c r="K247" t="s">
        <v>9363</v>
      </c>
      <c r="L247" t="s">
        <v>9359</v>
      </c>
      <c r="M247" t="s">
        <v>9360</v>
      </c>
      <c r="N247" t="s">
        <v>85</v>
      </c>
      <c r="O247" t="s">
        <v>213</v>
      </c>
      <c r="P247">
        <v>984102.3125</v>
      </c>
      <c r="Q247" t="s">
        <v>21</v>
      </c>
      <c r="R247" t="s">
        <v>9364</v>
      </c>
      <c r="S247" t="s">
        <v>9365</v>
      </c>
      <c r="X247" t="s">
        <v>10731</v>
      </c>
      <c r="Y247" t="s">
        <v>10739</v>
      </c>
    </row>
    <row r="248" spans="1:25">
      <c r="A248" t="s">
        <v>5</v>
      </c>
      <c r="B248" t="s">
        <v>16</v>
      </c>
      <c r="C248" t="s">
        <v>235</v>
      </c>
      <c r="D248" t="s">
        <v>1336</v>
      </c>
      <c r="E248" s="54">
        <v>41621</v>
      </c>
      <c r="F248" t="s">
        <v>4921</v>
      </c>
      <c r="G248" t="s">
        <v>1345</v>
      </c>
      <c r="H248" t="s">
        <v>1461</v>
      </c>
      <c r="I248" t="s">
        <v>9366</v>
      </c>
      <c r="J248" t="s">
        <v>1342</v>
      </c>
      <c r="K248" t="s">
        <v>9367</v>
      </c>
      <c r="L248" t="s">
        <v>1464</v>
      </c>
      <c r="M248" t="s">
        <v>1465</v>
      </c>
      <c r="N248" t="s">
        <v>85</v>
      </c>
      <c r="O248" t="s">
        <v>85</v>
      </c>
      <c r="P248">
        <v>205992.1875</v>
      </c>
      <c r="Q248" t="s">
        <v>21</v>
      </c>
      <c r="R248" t="s">
        <v>1466</v>
      </c>
      <c r="S248" t="s">
        <v>2576</v>
      </c>
      <c r="X248" t="s">
        <v>10730</v>
      </c>
      <c r="Y248" t="s">
        <v>85</v>
      </c>
    </row>
    <row r="249" spans="1:25">
      <c r="A249" t="s">
        <v>5</v>
      </c>
      <c r="B249" t="s">
        <v>16</v>
      </c>
      <c r="C249" t="s">
        <v>235</v>
      </c>
      <c r="D249" t="s">
        <v>1336</v>
      </c>
      <c r="E249" s="54">
        <v>41592</v>
      </c>
      <c r="F249" t="s">
        <v>1337</v>
      </c>
      <c r="G249" t="s">
        <v>1345</v>
      </c>
      <c r="H249" t="s">
        <v>1461</v>
      </c>
      <c r="I249" t="s">
        <v>1462</v>
      </c>
      <c r="J249" t="s">
        <v>1342</v>
      </c>
      <c r="K249" t="s">
        <v>1463</v>
      </c>
      <c r="L249" t="s">
        <v>1464</v>
      </c>
      <c r="M249" t="s">
        <v>1465</v>
      </c>
      <c r="N249" t="s">
        <v>85</v>
      </c>
      <c r="O249" t="s">
        <v>85</v>
      </c>
      <c r="P249">
        <v>205656.6875</v>
      </c>
      <c r="Q249" t="s">
        <v>21</v>
      </c>
      <c r="R249" t="s">
        <v>1466</v>
      </c>
      <c r="S249" t="s">
        <v>2576</v>
      </c>
      <c r="X249" t="s">
        <v>10729</v>
      </c>
      <c r="Y249" t="s">
        <v>85</v>
      </c>
    </row>
    <row r="250" spans="1:25">
      <c r="A250" t="s">
        <v>5</v>
      </c>
      <c r="B250" t="s">
        <v>16</v>
      </c>
      <c r="C250" t="s">
        <v>235</v>
      </c>
      <c r="D250" t="s">
        <v>1336</v>
      </c>
      <c r="E250" s="54">
        <v>41596</v>
      </c>
      <c r="F250" t="s">
        <v>1337</v>
      </c>
      <c r="G250" t="s">
        <v>1345</v>
      </c>
      <c r="H250" t="s">
        <v>1461</v>
      </c>
      <c r="I250" t="s">
        <v>1462</v>
      </c>
      <c r="J250" t="s">
        <v>1342</v>
      </c>
      <c r="K250" t="s">
        <v>1463</v>
      </c>
      <c r="L250" t="s">
        <v>1464</v>
      </c>
      <c r="M250" t="s">
        <v>1465</v>
      </c>
      <c r="N250" t="s">
        <v>85</v>
      </c>
      <c r="O250" t="s">
        <v>85</v>
      </c>
      <c r="P250">
        <v>-205656.6875</v>
      </c>
      <c r="Q250" t="s">
        <v>21</v>
      </c>
      <c r="R250" t="s">
        <v>1466</v>
      </c>
      <c r="S250" t="s">
        <v>2576</v>
      </c>
      <c r="X250" t="s">
        <v>10729</v>
      </c>
      <c r="Y250" t="s">
        <v>85</v>
      </c>
    </row>
    <row r="251" spans="1:25">
      <c r="A251" t="s">
        <v>5</v>
      </c>
      <c r="B251" t="s">
        <v>16</v>
      </c>
      <c r="C251" t="s">
        <v>235</v>
      </c>
      <c r="D251" t="s">
        <v>1336</v>
      </c>
      <c r="E251" s="54">
        <v>41603</v>
      </c>
      <c r="F251" t="s">
        <v>1337</v>
      </c>
      <c r="G251" t="s">
        <v>83</v>
      </c>
      <c r="I251" t="s">
        <v>3757</v>
      </c>
      <c r="J251" t="s">
        <v>86</v>
      </c>
      <c r="K251" t="s">
        <v>3758</v>
      </c>
      <c r="L251" t="s">
        <v>84</v>
      </c>
      <c r="M251" t="s">
        <v>122</v>
      </c>
      <c r="N251" t="s">
        <v>85</v>
      </c>
      <c r="O251" t="s">
        <v>85</v>
      </c>
      <c r="P251">
        <v>57545.6015625</v>
      </c>
      <c r="Q251" t="s">
        <v>22</v>
      </c>
      <c r="R251" t="s">
        <v>3759</v>
      </c>
      <c r="S251" t="s">
        <v>104</v>
      </c>
      <c r="X251" t="e">
        <v>#N/A</v>
      </c>
      <c r="Y251" t="s">
        <v>85</v>
      </c>
    </row>
    <row r="252" spans="1:25">
      <c r="A252" t="s">
        <v>5</v>
      </c>
      <c r="B252" t="s">
        <v>16</v>
      </c>
      <c r="C252" t="s">
        <v>235</v>
      </c>
      <c r="D252" t="s">
        <v>1336</v>
      </c>
      <c r="E252" s="54">
        <v>41603</v>
      </c>
      <c r="F252" t="s">
        <v>1337</v>
      </c>
      <c r="G252" t="s">
        <v>3641</v>
      </c>
      <c r="H252" t="s">
        <v>1461</v>
      </c>
      <c r="I252" t="s">
        <v>3751</v>
      </c>
      <c r="J252" t="s">
        <v>1342</v>
      </c>
      <c r="K252" t="s">
        <v>3752</v>
      </c>
      <c r="L252" t="s">
        <v>3753</v>
      </c>
      <c r="M252" t="s">
        <v>3754</v>
      </c>
      <c r="N252" t="s">
        <v>85</v>
      </c>
      <c r="O252" t="s">
        <v>85</v>
      </c>
      <c r="P252">
        <v>861838.25</v>
      </c>
      <c r="Q252" t="s">
        <v>21</v>
      </c>
      <c r="R252" t="s">
        <v>3755</v>
      </c>
      <c r="S252" t="s">
        <v>3756</v>
      </c>
      <c r="X252" t="e">
        <v>#N/A</v>
      </c>
      <c r="Y252" t="s">
        <v>85</v>
      </c>
    </row>
    <row r="253" spans="1:25">
      <c r="A253" t="s">
        <v>5</v>
      </c>
      <c r="B253" t="s">
        <v>16</v>
      </c>
      <c r="C253" t="s">
        <v>235</v>
      </c>
      <c r="D253" t="s">
        <v>1336</v>
      </c>
      <c r="E253" s="54">
        <v>41606</v>
      </c>
      <c r="F253" t="s">
        <v>1337</v>
      </c>
      <c r="G253" t="s">
        <v>3641</v>
      </c>
      <c r="H253" t="s">
        <v>1461</v>
      </c>
      <c r="I253" t="s">
        <v>3763</v>
      </c>
      <c r="J253" t="s">
        <v>1342</v>
      </c>
      <c r="K253" t="s">
        <v>3764</v>
      </c>
      <c r="L253" t="s">
        <v>3753</v>
      </c>
      <c r="M253" t="s">
        <v>3754</v>
      </c>
      <c r="N253" t="s">
        <v>85</v>
      </c>
      <c r="O253" t="s">
        <v>213</v>
      </c>
      <c r="P253">
        <v>145934.484375</v>
      </c>
      <c r="Q253" t="s">
        <v>21</v>
      </c>
      <c r="R253" t="s">
        <v>3765</v>
      </c>
      <c r="S253" t="s">
        <v>5044</v>
      </c>
      <c r="X253" t="e">
        <v>#N/A</v>
      </c>
      <c r="Y253" t="s">
        <v>10739</v>
      </c>
    </row>
    <row r="254" spans="1:25">
      <c r="A254" t="s">
        <v>5</v>
      </c>
      <c r="B254" t="s">
        <v>16</v>
      </c>
      <c r="C254" t="s">
        <v>235</v>
      </c>
      <c r="D254" t="s">
        <v>1336</v>
      </c>
      <c r="E254" s="54">
        <v>41606</v>
      </c>
      <c r="F254" t="s">
        <v>1337</v>
      </c>
      <c r="G254" t="s">
        <v>83</v>
      </c>
      <c r="I254" t="s">
        <v>3760</v>
      </c>
      <c r="J254" t="s">
        <v>86</v>
      </c>
      <c r="K254" t="s">
        <v>3761</v>
      </c>
      <c r="L254" t="s">
        <v>84</v>
      </c>
      <c r="M254" t="s">
        <v>122</v>
      </c>
      <c r="N254" t="s">
        <v>85</v>
      </c>
      <c r="O254" t="s">
        <v>85</v>
      </c>
      <c r="P254">
        <v>7713.10888671875</v>
      </c>
      <c r="Q254" t="s">
        <v>22</v>
      </c>
      <c r="R254" t="s">
        <v>3762</v>
      </c>
      <c r="S254" t="s">
        <v>104</v>
      </c>
      <c r="X254" t="e">
        <v>#N/A</v>
      </c>
      <c r="Y254" t="s">
        <v>85</v>
      </c>
    </row>
    <row r="255" spans="1:25">
      <c r="A255" t="s">
        <v>5</v>
      </c>
      <c r="B255" t="s">
        <v>16</v>
      </c>
      <c r="C255" t="s">
        <v>235</v>
      </c>
      <c r="D255" t="s">
        <v>1336</v>
      </c>
      <c r="E255" s="54">
        <v>41612</v>
      </c>
      <c r="F255" t="s">
        <v>4921</v>
      </c>
      <c r="G255" t="s">
        <v>83</v>
      </c>
      <c r="H255" t="s">
        <v>1461</v>
      </c>
      <c r="I255" t="s">
        <v>5049</v>
      </c>
      <c r="J255" t="s">
        <v>86</v>
      </c>
      <c r="K255" t="s">
        <v>5050</v>
      </c>
      <c r="L255" t="s">
        <v>3753</v>
      </c>
      <c r="M255" t="s">
        <v>3754</v>
      </c>
      <c r="N255" t="s">
        <v>85</v>
      </c>
      <c r="O255" t="s">
        <v>213</v>
      </c>
      <c r="P255">
        <v>12481.146484375</v>
      </c>
      <c r="Q255" t="s">
        <v>22</v>
      </c>
      <c r="R255" t="s">
        <v>5051</v>
      </c>
      <c r="S255" t="s">
        <v>104</v>
      </c>
      <c r="X255" t="e">
        <v>#N/A</v>
      </c>
      <c r="Y255" t="s">
        <v>10739</v>
      </c>
    </row>
    <row r="256" spans="1:25">
      <c r="A256" t="s">
        <v>5</v>
      </c>
      <c r="B256" t="s">
        <v>16</v>
      </c>
      <c r="C256" t="s">
        <v>235</v>
      </c>
      <c r="D256" t="s">
        <v>1336</v>
      </c>
      <c r="E256" s="54">
        <v>41626</v>
      </c>
      <c r="F256" t="s">
        <v>4921</v>
      </c>
      <c r="G256" t="s">
        <v>1345</v>
      </c>
      <c r="H256" t="s">
        <v>1461</v>
      </c>
      <c r="I256" t="s">
        <v>9368</v>
      </c>
      <c r="J256" t="s">
        <v>1342</v>
      </c>
      <c r="K256" t="s">
        <v>9369</v>
      </c>
      <c r="L256" t="s">
        <v>3753</v>
      </c>
      <c r="M256" t="s">
        <v>3754</v>
      </c>
      <c r="N256" t="s">
        <v>85</v>
      </c>
      <c r="O256" t="s">
        <v>85</v>
      </c>
      <c r="P256">
        <v>31027.732421875</v>
      </c>
      <c r="Q256" t="s">
        <v>21</v>
      </c>
      <c r="R256" t="s">
        <v>9370</v>
      </c>
      <c r="S256" t="s">
        <v>9371</v>
      </c>
      <c r="X256" t="s">
        <v>10729</v>
      </c>
      <c r="Y256" t="s">
        <v>85</v>
      </c>
    </row>
    <row r="257" spans="1:25">
      <c r="A257" t="s">
        <v>5</v>
      </c>
      <c r="B257" t="s">
        <v>16</v>
      </c>
      <c r="C257" t="s">
        <v>235</v>
      </c>
      <c r="D257" t="s">
        <v>1336</v>
      </c>
      <c r="E257" s="54">
        <v>41634</v>
      </c>
      <c r="F257" t="s">
        <v>4921</v>
      </c>
      <c r="G257" t="s">
        <v>83</v>
      </c>
      <c r="I257" t="s">
        <v>9372</v>
      </c>
      <c r="J257" t="s">
        <v>86</v>
      </c>
      <c r="K257" t="s">
        <v>9373</v>
      </c>
      <c r="L257" t="s">
        <v>84</v>
      </c>
      <c r="M257" t="s">
        <v>122</v>
      </c>
      <c r="N257" t="s">
        <v>85</v>
      </c>
      <c r="O257" t="s">
        <v>85</v>
      </c>
      <c r="P257">
        <v>40375.203125</v>
      </c>
      <c r="Q257" t="s">
        <v>22</v>
      </c>
      <c r="R257" t="s">
        <v>9374</v>
      </c>
      <c r="S257" t="s">
        <v>104</v>
      </c>
      <c r="X257" t="e">
        <v>#N/A</v>
      </c>
      <c r="Y257" t="s">
        <v>85</v>
      </c>
    </row>
    <row r="258" spans="1:25">
      <c r="A258" t="s">
        <v>5</v>
      </c>
      <c r="B258" t="s">
        <v>16</v>
      </c>
      <c r="C258" t="s">
        <v>235</v>
      </c>
      <c r="D258" t="s">
        <v>1336</v>
      </c>
      <c r="E258" s="54">
        <v>41634</v>
      </c>
      <c r="F258" t="s">
        <v>4921</v>
      </c>
      <c r="G258" t="s">
        <v>3641</v>
      </c>
      <c r="H258" t="s">
        <v>1461</v>
      </c>
      <c r="I258" t="s">
        <v>9375</v>
      </c>
      <c r="J258" t="s">
        <v>1342</v>
      </c>
      <c r="K258" t="s">
        <v>9376</v>
      </c>
      <c r="L258" t="s">
        <v>3753</v>
      </c>
      <c r="M258" t="s">
        <v>3754</v>
      </c>
      <c r="N258" t="s">
        <v>85</v>
      </c>
      <c r="O258" t="s">
        <v>85</v>
      </c>
      <c r="P258">
        <v>359760.21875</v>
      </c>
      <c r="Q258" t="s">
        <v>21</v>
      </c>
      <c r="R258" t="s">
        <v>9377</v>
      </c>
      <c r="S258" t="s">
        <v>9378</v>
      </c>
      <c r="X258" t="e">
        <v>#N/A</v>
      </c>
      <c r="Y258" t="s">
        <v>85</v>
      </c>
    </row>
    <row r="259" spans="1:25">
      <c r="A259" t="s">
        <v>5</v>
      </c>
      <c r="B259" t="s">
        <v>16</v>
      </c>
      <c r="C259" t="s">
        <v>235</v>
      </c>
      <c r="D259" t="s">
        <v>1336</v>
      </c>
      <c r="E259" s="54">
        <v>41611</v>
      </c>
      <c r="F259" t="s">
        <v>4921</v>
      </c>
      <c r="G259" t="s">
        <v>3641</v>
      </c>
      <c r="H259" t="s">
        <v>1461</v>
      </c>
      <c r="I259" t="s">
        <v>5045</v>
      </c>
      <c r="J259" t="s">
        <v>1342</v>
      </c>
      <c r="K259" t="s">
        <v>5046</v>
      </c>
      <c r="L259" t="s">
        <v>3753</v>
      </c>
      <c r="M259" t="s">
        <v>3754</v>
      </c>
      <c r="N259" t="s">
        <v>85</v>
      </c>
      <c r="O259" t="s">
        <v>213</v>
      </c>
      <c r="P259">
        <v>227600.109375</v>
      </c>
      <c r="Q259" t="s">
        <v>21</v>
      </c>
      <c r="R259" t="s">
        <v>5047</v>
      </c>
      <c r="S259" t="s">
        <v>5048</v>
      </c>
      <c r="X259" t="e">
        <v>#N/A</v>
      </c>
      <c r="Y259" t="s">
        <v>10739</v>
      </c>
    </row>
    <row r="260" spans="1:25">
      <c r="A260" t="s">
        <v>5</v>
      </c>
      <c r="B260" t="s">
        <v>16</v>
      </c>
      <c r="C260" t="s">
        <v>235</v>
      </c>
      <c r="D260" t="s">
        <v>1336</v>
      </c>
      <c r="E260" s="54">
        <v>41604</v>
      </c>
      <c r="F260" t="s">
        <v>1337</v>
      </c>
      <c r="G260" t="s">
        <v>1345</v>
      </c>
      <c r="I260" t="s">
        <v>3766</v>
      </c>
      <c r="J260" t="s">
        <v>1342</v>
      </c>
      <c r="K260" t="s">
        <v>3767</v>
      </c>
      <c r="L260" t="s">
        <v>3768</v>
      </c>
      <c r="M260" t="s">
        <v>3769</v>
      </c>
      <c r="N260" t="s">
        <v>85</v>
      </c>
      <c r="O260" t="s">
        <v>85</v>
      </c>
      <c r="P260">
        <v>73151.6171875</v>
      </c>
      <c r="Q260" t="s">
        <v>21</v>
      </c>
      <c r="R260" t="s">
        <v>3770</v>
      </c>
      <c r="S260" t="s">
        <v>3771</v>
      </c>
      <c r="X260" t="s">
        <v>10729</v>
      </c>
      <c r="Y260" t="s">
        <v>85</v>
      </c>
    </row>
    <row r="261" spans="1:25">
      <c r="A261" t="s">
        <v>5</v>
      </c>
      <c r="B261" t="s">
        <v>16</v>
      </c>
      <c r="C261" t="s">
        <v>235</v>
      </c>
      <c r="D261" t="s">
        <v>1336</v>
      </c>
      <c r="E261" s="54">
        <v>41606</v>
      </c>
      <c r="F261" t="s">
        <v>1337</v>
      </c>
      <c r="G261" t="s">
        <v>1345</v>
      </c>
      <c r="I261" t="s">
        <v>3772</v>
      </c>
      <c r="J261" t="s">
        <v>1342</v>
      </c>
      <c r="K261" t="s">
        <v>3773</v>
      </c>
      <c r="L261" t="s">
        <v>3774</v>
      </c>
      <c r="M261" t="s">
        <v>3775</v>
      </c>
      <c r="N261" t="s">
        <v>85</v>
      </c>
      <c r="O261" t="s">
        <v>85</v>
      </c>
      <c r="P261">
        <v>2193.32080078125</v>
      </c>
      <c r="Q261" t="s">
        <v>21</v>
      </c>
      <c r="R261" t="s">
        <v>3776</v>
      </c>
      <c r="S261" t="s">
        <v>3777</v>
      </c>
      <c r="X261" t="s">
        <v>10729</v>
      </c>
      <c r="Y261" t="s">
        <v>85</v>
      </c>
    </row>
    <row r="262" spans="1:25">
      <c r="A262" t="s">
        <v>5</v>
      </c>
      <c r="B262" t="s">
        <v>16</v>
      </c>
      <c r="C262" t="s">
        <v>235</v>
      </c>
      <c r="D262" t="s">
        <v>1336</v>
      </c>
      <c r="E262" s="54">
        <v>41636</v>
      </c>
      <c r="F262" t="s">
        <v>4921</v>
      </c>
      <c r="G262" t="s">
        <v>1345</v>
      </c>
      <c r="I262" t="s">
        <v>3772</v>
      </c>
      <c r="J262" t="s">
        <v>1342</v>
      </c>
      <c r="K262" t="s">
        <v>3773</v>
      </c>
      <c r="L262" t="s">
        <v>3774</v>
      </c>
      <c r="M262" t="s">
        <v>3775</v>
      </c>
      <c r="N262" t="s">
        <v>85</v>
      </c>
      <c r="O262" t="s">
        <v>85</v>
      </c>
      <c r="P262">
        <v>331.64761352539063</v>
      </c>
      <c r="Q262" t="s">
        <v>21</v>
      </c>
      <c r="R262" t="s">
        <v>3776</v>
      </c>
      <c r="S262" t="s">
        <v>3777</v>
      </c>
      <c r="X262" t="s">
        <v>10729</v>
      </c>
      <c r="Y262" t="s">
        <v>85</v>
      </c>
    </row>
    <row r="263" spans="1:25">
      <c r="A263" t="s">
        <v>9</v>
      </c>
      <c r="B263" t="s">
        <v>10</v>
      </c>
      <c r="C263" t="s">
        <v>963</v>
      </c>
      <c r="D263" t="s">
        <v>1336</v>
      </c>
      <c r="E263" s="54">
        <v>41601</v>
      </c>
      <c r="F263" t="s">
        <v>1337</v>
      </c>
      <c r="G263" t="s">
        <v>1345</v>
      </c>
      <c r="H263" t="s">
        <v>967</v>
      </c>
      <c r="I263" t="s">
        <v>3778</v>
      </c>
      <c r="J263" t="s">
        <v>1342</v>
      </c>
      <c r="K263" t="s">
        <v>3779</v>
      </c>
      <c r="L263" t="s">
        <v>3780</v>
      </c>
      <c r="M263" t="s">
        <v>3781</v>
      </c>
      <c r="N263" t="s">
        <v>85</v>
      </c>
      <c r="O263" t="s">
        <v>85</v>
      </c>
      <c r="P263">
        <v>3310.080078125</v>
      </c>
      <c r="Q263" t="s">
        <v>21</v>
      </c>
      <c r="R263" t="s">
        <v>3782</v>
      </c>
      <c r="S263" t="s">
        <v>3783</v>
      </c>
      <c r="X263" t="s">
        <v>10729</v>
      </c>
      <c r="Y263" t="s">
        <v>85</v>
      </c>
    </row>
    <row r="264" spans="1:25">
      <c r="A264" t="s">
        <v>9</v>
      </c>
      <c r="B264" t="s">
        <v>10</v>
      </c>
      <c r="C264" t="s">
        <v>963</v>
      </c>
      <c r="D264" t="s">
        <v>1336</v>
      </c>
      <c r="E264" s="54">
        <v>41631</v>
      </c>
      <c r="F264" t="s">
        <v>4921</v>
      </c>
      <c r="G264" t="s">
        <v>1345</v>
      </c>
      <c r="H264" t="s">
        <v>967</v>
      </c>
      <c r="I264" t="s">
        <v>3778</v>
      </c>
      <c r="J264" t="s">
        <v>1342</v>
      </c>
      <c r="K264" t="s">
        <v>3779</v>
      </c>
      <c r="L264" t="s">
        <v>3780</v>
      </c>
      <c r="M264" t="s">
        <v>3781</v>
      </c>
      <c r="N264" t="s">
        <v>85</v>
      </c>
      <c r="O264" t="s">
        <v>85</v>
      </c>
      <c r="P264">
        <v>3310.199951171875</v>
      </c>
      <c r="Q264" t="s">
        <v>21</v>
      </c>
      <c r="R264" t="s">
        <v>3782</v>
      </c>
      <c r="S264" t="s">
        <v>3783</v>
      </c>
      <c r="X264" t="s">
        <v>10729</v>
      </c>
      <c r="Y264" t="s">
        <v>85</v>
      </c>
    </row>
    <row r="265" spans="1:25">
      <c r="A265" t="s">
        <v>9</v>
      </c>
      <c r="B265" t="s">
        <v>10</v>
      </c>
      <c r="C265" t="s">
        <v>963</v>
      </c>
      <c r="D265" t="s">
        <v>1336</v>
      </c>
      <c r="E265" s="54">
        <v>41606</v>
      </c>
      <c r="F265" t="s">
        <v>1337</v>
      </c>
      <c r="G265" t="s">
        <v>83</v>
      </c>
      <c r="I265" t="s">
        <v>3286</v>
      </c>
      <c r="J265" t="s">
        <v>86</v>
      </c>
      <c r="K265" t="s">
        <v>3287</v>
      </c>
      <c r="L265" t="s">
        <v>3288</v>
      </c>
      <c r="M265" t="s">
        <v>3289</v>
      </c>
      <c r="N265" t="s">
        <v>199</v>
      </c>
      <c r="O265" t="s">
        <v>85</v>
      </c>
      <c r="P265">
        <v>878.4000244140625</v>
      </c>
      <c r="Q265" t="s">
        <v>22</v>
      </c>
      <c r="R265" t="s">
        <v>3290</v>
      </c>
      <c r="S265" t="s">
        <v>104</v>
      </c>
      <c r="X265" t="e">
        <v>#N/A</v>
      </c>
      <c r="Y265" t="s">
        <v>85</v>
      </c>
    </row>
    <row r="266" spans="1:25">
      <c r="A266" t="s">
        <v>9</v>
      </c>
      <c r="B266" t="s">
        <v>10</v>
      </c>
      <c r="C266" t="s">
        <v>963</v>
      </c>
      <c r="D266" t="s">
        <v>1336</v>
      </c>
      <c r="E266" s="54">
        <v>41634</v>
      </c>
      <c r="F266" t="s">
        <v>4921</v>
      </c>
      <c r="G266" t="s">
        <v>83</v>
      </c>
      <c r="I266" t="s">
        <v>8341</v>
      </c>
      <c r="J266" t="s">
        <v>86</v>
      </c>
      <c r="K266" t="s">
        <v>8342</v>
      </c>
      <c r="L266" t="s">
        <v>3288</v>
      </c>
      <c r="M266" t="s">
        <v>3289</v>
      </c>
      <c r="N266" t="s">
        <v>1004</v>
      </c>
      <c r="O266" t="s">
        <v>85</v>
      </c>
      <c r="P266">
        <v>13366.25</v>
      </c>
      <c r="Q266" t="s">
        <v>22</v>
      </c>
      <c r="R266" t="s">
        <v>8343</v>
      </c>
      <c r="S266" t="s">
        <v>104</v>
      </c>
      <c r="X266" t="e">
        <v>#N/A</v>
      </c>
      <c r="Y266" t="s">
        <v>85</v>
      </c>
    </row>
    <row r="267" spans="1:25">
      <c r="A267" t="s">
        <v>3</v>
      </c>
      <c r="B267" t="s">
        <v>8</v>
      </c>
      <c r="C267" t="s">
        <v>124</v>
      </c>
      <c r="D267" t="s">
        <v>1336</v>
      </c>
      <c r="E267" s="54">
        <v>41605</v>
      </c>
      <c r="F267" t="s">
        <v>1337</v>
      </c>
      <c r="G267" t="s">
        <v>1345</v>
      </c>
      <c r="H267" t="s">
        <v>962</v>
      </c>
      <c r="I267" t="s">
        <v>3784</v>
      </c>
      <c r="J267" t="s">
        <v>1342</v>
      </c>
      <c r="K267" t="s">
        <v>3785</v>
      </c>
      <c r="L267" t="s">
        <v>3786</v>
      </c>
      <c r="M267" t="s">
        <v>3787</v>
      </c>
      <c r="N267" t="s">
        <v>85</v>
      </c>
      <c r="O267" t="s">
        <v>85</v>
      </c>
      <c r="P267">
        <v>16578.947265625</v>
      </c>
      <c r="Q267" t="s">
        <v>21</v>
      </c>
      <c r="R267" t="s">
        <v>3788</v>
      </c>
      <c r="S267" t="s">
        <v>3789</v>
      </c>
      <c r="X267" t="s">
        <v>10729</v>
      </c>
      <c r="Y267" t="s">
        <v>85</v>
      </c>
    </row>
    <row r="268" spans="1:25">
      <c r="A268" t="s">
        <v>3</v>
      </c>
      <c r="B268" t="s">
        <v>13</v>
      </c>
      <c r="C268" t="s">
        <v>217</v>
      </c>
      <c r="D268" t="s">
        <v>1336</v>
      </c>
      <c r="E268" s="54">
        <v>41603</v>
      </c>
      <c r="F268" t="s">
        <v>1337</v>
      </c>
      <c r="G268" t="s">
        <v>1345</v>
      </c>
      <c r="I268" t="s">
        <v>3790</v>
      </c>
      <c r="J268" t="s">
        <v>1342</v>
      </c>
      <c r="K268" t="s">
        <v>3791</v>
      </c>
      <c r="L268" t="s">
        <v>3792</v>
      </c>
      <c r="M268" t="s">
        <v>3793</v>
      </c>
      <c r="N268" t="s">
        <v>85</v>
      </c>
      <c r="O268" t="s">
        <v>85</v>
      </c>
      <c r="P268">
        <v>-307.7869873046875</v>
      </c>
      <c r="Q268" t="s">
        <v>21</v>
      </c>
      <c r="R268" t="s">
        <v>3794</v>
      </c>
      <c r="S268" t="s">
        <v>3795</v>
      </c>
      <c r="X268" t="s">
        <v>10729</v>
      </c>
      <c r="Y268" t="s">
        <v>85</v>
      </c>
    </row>
    <row r="269" spans="1:25">
      <c r="A269" t="s">
        <v>3</v>
      </c>
      <c r="B269" t="s">
        <v>13</v>
      </c>
      <c r="C269" t="s">
        <v>217</v>
      </c>
      <c r="D269" t="s">
        <v>1336</v>
      </c>
      <c r="E269" s="54">
        <v>41603</v>
      </c>
      <c r="F269" t="s">
        <v>1337</v>
      </c>
      <c r="G269" t="s">
        <v>1345</v>
      </c>
      <c r="I269" t="s">
        <v>3796</v>
      </c>
      <c r="J269" t="s">
        <v>1342</v>
      </c>
      <c r="K269" t="s">
        <v>3797</v>
      </c>
      <c r="L269" t="s">
        <v>3792</v>
      </c>
      <c r="M269" t="s">
        <v>3793</v>
      </c>
      <c r="N269" t="s">
        <v>85</v>
      </c>
      <c r="O269" t="s">
        <v>85</v>
      </c>
      <c r="P269">
        <v>-40.676799774169922</v>
      </c>
      <c r="Q269" t="s">
        <v>21</v>
      </c>
      <c r="R269" t="s">
        <v>3798</v>
      </c>
      <c r="S269" t="s">
        <v>3795</v>
      </c>
      <c r="X269" t="s">
        <v>10729</v>
      </c>
      <c r="Y269" t="s">
        <v>85</v>
      </c>
    </row>
    <row r="270" spans="1:25">
      <c r="A270" t="s">
        <v>3</v>
      </c>
      <c r="B270" t="s">
        <v>8</v>
      </c>
      <c r="C270" t="s">
        <v>124</v>
      </c>
      <c r="D270" t="s">
        <v>1336</v>
      </c>
      <c r="E270" s="54">
        <v>41608</v>
      </c>
      <c r="F270" t="s">
        <v>1337</v>
      </c>
      <c r="G270" t="s">
        <v>1345</v>
      </c>
      <c r="H270" t="s">
        <v>962</v>
      </c>
      <c r="I270" t="s">
        <v>5052</v>
      </c>
      <c r="J270" t="s">
        <v>1342</v>
      </c>
      <c r="K270" t="s">
        <v>5053</v>
      </c>
      <c r="L270" t="s">
        <v>5054</v>
      </c>
      <c r="M270" t="s">
        <v>5055</v>
      </c>
      <c r="N270" t="s">
        <v>85</v>
      </c>
      <c r="O270" t="s">
        <v>85</v>
      </c>
      <c r="P270">
        <v>7229.80224609375</v>
      </c>
      <c r="Q270" t="s">
        <v>21</v>
      </c>
      <c r="R270" t="s">
        <v>5056</v>
      </c>
      <c r="S270" t="s">
        <v>5057</v>
      </c>
      <c r="X270" t="s">
        <v>10729</v>
      </c>
      <c r="Y270" t="s">
        <v>85</v>
      </c>
    </row>
    <row r="271" spans="1:25">
      <c r="A271" t="s">
        <v>3</v>
      </c>
      <c r="B271" t="s">
        <v>8</v>
      </c>
      <c r="C271" t="s">
        <v>124</v>
      </c>
      <c r="D271" t="s">
        <v>1336</v>
      </c>
      <c r="E271" s="54">
        <v>41638</v>
      </c>
      <c r="F271" t="s">
        <v>4921</v>
      </c>
      <c r="G271" t="s">
        <v>1345</v>
      </c>
      <c r="H271" t="s">
        <v>962</v>
      </c>
      <c r="I271" t="s">
        <v>5052</v>
      </c>
      <c r="J271" t="s">
        <v>1342</v>
      </c>
      <c r="K271" t="s">
        <v>5053</v>
      </c>
      <c r="L271" t="s">
        <v>5054</v>
      </c>
      <c r="M271" t="s">
        <v>5055</v>
      </c>
      <c r="N271" t="s">
        <v>85</v>
      </c>
      <c r="O271" t="s">
        <v>85</v>
      </c>
      <c r="P271">
        <v>7904.3134765625</v>
      </c>
      <c r="Q271" t="s">
        <v>21</v>
      </c>
      <c r="R271" t="s">
        <v>5056</v>
      </c>
      <c r="S271" t="s">
        <v>5057</v>
      </c>
      <c r="X271" t="s">
        <v>10729</v>
      </c>
      <c r="Y271" t="s">
        <v>85</v>
      </c>
    </row>
    <row r="272" spans="1:25">
      <c r="A272" t="s">
        <v>3</v>
      </c>
      <c r="B272" t="s">
        <v>8</v>
      </c>
      <c r="C272" t="s">
        <v>124</v>
      </c>
      <c r="D272" t="s">
        <v>1336</v>
      </c>
      <c r="E272" s="54">
        <v>41598</v>
      </c>
      <c r="F272" t="s">
        <v>1337</v>
      </c>
      <c r="G272" t="s">
        <v>1345</v>
      </c>
      <c r="I272" t="s">
        <v>2577</v>
      </c>
      <c r="J272" t="s">
        <v>1342</v>
      </c>
      <c r="K272" t="s">
        <v>2578</v>
      </c>
      <c r="L272" t="s">
        <v>128</v>
      </c>
      <c r="M272" t="s">
        <v>129</v>
      </c>
      <c r="N272" t="s">
        <v>213</v>
      </c>
      <c r="O272" t="s">
        <v>85</v>
      </c>
      <c r="P272">
        <v>9894.736328125</v>
      </c>
      <c r="Q272" t="s">
        <v>21</v>
      </c>
      <c r="R272" t="s">
        <v>2579</v>
      </c>
      <c r="S272" t="s">
        <v>2580</v>
      </c>
      <c r="X272" t="s">
        <v>10729</v>
      </c>
      <c r="Y272" t="s">
        <v>85</v>
      </c>
    </row>
    <row r="273" spans="1:25">
      <c r="A273" t="s">
        <v>3</v>
      </c>
      <c r="B273" t="s">
        <v>8</v>
      </c>
      <c r="C273" t="s">
        <v>124</v>
      </c>
      <c r="D273" t="s">
        <v>1336</v>
      </c>
      <c r="E273" s="54">
        <v>41603</v>
      </c>
      <c r="F273" t="s">
        <v>1337</v>
      </c>
      <c r="G273" t="s">
        <v>1345</v>
      </c>
      <c r="I273" t="s">
        <v>3802</v>
      </c>
      <c r="J273" t="s">
        <v>1342</v>
      </c>
      <c r="K273" t="s">
        <v>3803</v>
      </c>
      <c r="L273" t="s">
        <v>3804</v>
      </c>
      <c r="M273" t="s">
        <v>3805</v>
      </c>
      <c r="N273" t="s">
        <v>85</v>
      </c>
      <c r="O273" t="s">
        <v>85</v>
      </c>
      <c r="P273">
        <v>4980.15771484375</v>
      </c>
      <c r="Q273" t="s">
        <v>21</v>
      </c>
      <c r="R273" t="s">
        <v>3806</v>
      </c>
      <c r="S273" t="s">
        <v>3807</v>
      </c>
      <c r="X273" t="s">
        <v>10729</v>
      </c>
      <c r="Y273" t="s">
        <v>85</v>
      </c>
    </row>
    <row r="274" spans="1:25">
      <c r="A274" t="s">
        <v>3</v>
      </c>
      <c r="B274" t="s">
        <v>8</v>
      </c>
      <c r="C274" t="s">
        <v>124</v>
      </c>
      <c r="D274" t="s">
        <v>1336</v>
      </c>
      <c r="E274" s="54">
        <v>41603</v>
      </c>
      <c r="F274" t="s">
        <v>1337</v>
      </c>
      <c r="G274" t="s">
        <v>1345</v>
      </c>
      <c r="I274" t="s">
        <v>3808</v>
      </c>
      <c r="J274" t="s">
        <v>1342</v>
      </c>
      <c r="K274" t="s">
        <v>3809</v>
      </c>
      <c r="L274" t="s">
        <v>3804</v>
      </c>
      <c r="M274" t="s">
        <v>3805</v>
      </c>
      <c r="N274" t="s">
        <v>85</v>
      </c>
      <c r="O274" t="s">
        <v>85</v>
      </c>
      <c r="P274">
        <v>3329.368408203125</v>
      </c>
      <c r="Q274" t="s">
        <v>21</v>
      </c>
      <c r="R274" t="s">
        <v>3810</v>
      </c>
      <c r="S274" t="s">
        <v>104</v>
      </c>
      <c r="X274" t="s">
        <v>10729</v>
      </c>
      <c r="Y274" t="s">
        <v>85</v>
      </c>
    </row>
    <row r="275" spans="1:25">
      <c r="A275" t="s">
        <v>3</v>
      </c>
      <c r="B275" t="s">
        <v>8</v>
      </c>
      <c r="C275" t="s">
        <v>124</v>
      </c>
      <c r="D275" t="s">
        <v>1336</v>
      </c>
      <c r="E275" s="54">
        <v>41628</v>
      </c>
      <c r="F275" t="s">
        <v>4921</v>
      </c>
      <c r="G275" t="s">
        <v>1345</v>
      </c>
      <c r="I275" t="s">
        <v>3802</v>
      </c>
      <c r="J275" t="s">
        <v>1342</v>
      </c>
      <c r="K275" t="s">
        <v>3803</v>
      </c>
      <c r="L275" t="s">
        <v>3804</v>
      </c>
      <c r="M275" t="s">
        <v>3805</v>
      </c>
      <c r="N275" t="s">
        <v>85</v>
      </c>
      <c r="O275" t="s">
        <v>85</v>
      </c>
      <c r="P275">
        <v>4707.61181640625</v>
      </c>
      <c r="Q275" t="s">
        <v>21</v>
      </c>
      <c r="R275" t="s">
        <v>3806</v>
      </c>
      <c r="S275" t="s">
        <v>3807</v>
      </c>
      <c r="X275" t="s">
        <v>10729</v>
      </c>
      <c r="Y275" t="s">
        <v>85</v>
      </c>
    </row>
    <row r="276" spans="1:25">
      <c r="A276" t="s">
        <v>3</v>
      </c>
      <c r="B276" t="s">
        <v>8</v>
      </c>
      <c r="C276" t="s">
        <v>124</v>
      </c>
      <c r="D276" t="s">
        <v>1336</v>
      </c>
      <c r="E276" s="54">
        <v>41604</v>
      </c>
      <c r="F276" t="s">
        <v>1337</v>
      </c>
      <c r="G276" t="s">
        <v>1345</v>
      </c>
      <c r="I276" t="s">
        <v>3811</v>
      </c>
      <c r="J276" t="s">
        <v>1342</v>
      </c>
      <c r="K276" t="s">
        <v>3812</v>
      </c>
      <c r="L276" t="s">
        <v>3804</v>
      </c>
      <c r="M276" t="s">
        <v>3805</v>
      </c>
      <c r="N276" t="s">
        <v>85</v>
      </c>
      <c r="O276" t="s">
        <v>85</v>
      </c>
      <c r="P276">
        <v>1261.4210205078125</v>
      </c>
      <c r="Q276" t="s">
        <v>21</v>
      </c>
      <c r="R276" t="s">
        <v>3813</v>
      </c>
      <c r="S276" t="s">
        <v>104</v>
      </c>
      <c r="X276" t="s">
        <v>10729</v>
      </c>
      <c r="Y276" t="s">
        <v>85</v>
      </c>
    </row>
    <row r="277" spans="1:25">
      <c r="A277" t="s">
        <v>3</v>
      </c>
      <c r="B277" t="s">
        <v>8</v>
      </c>
      <c r="C277" t="s">
        <v>124</v>
      </c>
      <c r="D277" t="s">
        <v>1336</v>
      </c>
      <c r="E277" s="54">
        <v>41605</v>
      </c>
      <c r="F277" t="s">
        <v>1337</v>
      </c>
      <c r="G277" t="s">
        <v>83</v>
      </c>
      <c r="I277" t="s">
        <v>3814</v>
      </c>
      <c r="J277" t="s">
        <v>86</v>
      </c>
      <c r="K277" t="s">
        <v>3815</v>
      </c>
      <c r="L277" t="s">
        <v>3816</v>
      </c>
      <c r="M277" t="s">
        <v>3817</v>
      </c>
      <c r="N277" t="s">
        <v>85</v>
      </c>
      <c r="O277" t="s">
        <v>85</v>
      </c>
      <c r="P277">
        <v>2856.15478515625</v>
      </c>
      <c r="Q277" t="s">
        <v>22</v>
      </c>
      <c r="R277" t="s">
        <v>3818</v>
      </c>
      <c r="S277" t="s">
        <v>104</v>
      </c>
      <c r="X277" t="e">
        <v>#N/A</v>
      </c>
      <c r="Y277" t="s">
        <v>85</v>
      </c>
    </row>
    <row r="278" spans="1:25">
      <c r="A278" t="s">
        <v>3</v>
      </c>
      <c r="B278" t="s">
        <v>8</v>
      </c>
      <c r="C278" t="s">
        <v>124</v>
      </c>
      <c r="D278" t="s">
        <v>1336</v>
      </c>
      <c r="E278" s="54">
        <v>41631</v>
      </c>
      <c r="F278" t="s">
        <v>4921</v>
      </c>
      <c r="G278" t="s">
        <v>83</v>
      </c>
      <c r="I278" t="s">
        <v>9379</v>
      </c>
      <c r="J278" t="s">
        <v>86</v>
      </c>
      <c r="K278" t="s">
        <v>8475</v>
      </c>
      <c r="L278" t="s">
        <v>8476</v>
      </c>
      <c r="M278" t="s">
        <v>8477</v>
      </c>
      <c r="N278" t="s">
        <v>199</v>
      </c>
      <c r="O278" t="s">
        <v>85</v>
      </c>
      <c r="P278">
        <v>2365.671630859375</v>
      </c>
      <c r="Q278" t="s">
        <v>22</v>
      </c>
      <c r="R278" t="s">
        <v>8478</v>
      </c>
      <c r="S278" t="s">
        <v>104</v>
      </c>
      <c r="X278" t="e">
        <v>#N/A</v>
      </c>
      <c r="Y278" t="s">
        <v>85</v>
      </c>
    </row>
    <row r="279" spans="1:25">
      <c r="A279" t="s">
        <v>3</v>
      </c>
      <c r="B279" t="s">
        <v>8</v>
      </c>
      <c r="C279" t="s">
        <v>124</v>
      </c>
      <c r="D279" t="s">
        <v>1336</v>
      </c>
      <c r="E279" s="54">
        <v>41628</v>
      </c>
      <c r="F279" t="s">
        <v>4921</v>
      </c>
      <c r="G279" t="s">
        <v>1345</v>
      </c>
      <c r="H279" t="s">
        <v>962</v>
      </c>
      <c r="I279" t="s">
        <v>9380</v>
      </c>
      <c r="J279" t="s">
        <v>1342</v>
      </c>
      <c r="K279" t="s">
        <v>9381</v>
      </c>
      <c r="L279" t="s">
        <v>9382</v>
      </c>
      <c r="M279" t="s">
        <v>9383</v>
      </c>
      <c r="N279" t="s">
        <v>85</v>
      </c>
      <c r="O279" t="s">
        <v>85</v>
      </c>
      <c r="P279">
        <v>10963.880859375</v>
      </c>
      <c r="Q279" t="s">
        <v>21</v>
      </c>
      <c r="R279" t="s">
        <v>9384</v>
      </c>
      <c r="S279" t="s">
        <v>9385</v>
      </c>
      <c r="X279" t="s">
        <v>10729</v>
      </c>
      <c r="Y279" t="s">
        <v>85</v>
      </c>
    </row>
    <row r="280" spans="1:25">
      <c r="A280" t="s">
        <v>3</v>
      </c>
      <c r="B280" t="s">
        <v>8</v>
      </c>
      <c r="C280" t="s">
        <v>124</v>
      </c>
      <c r="D280" t="s">
        <v>1336</v>
      </c>
      <c r="E280" s="54">
        <v>41607</v>
      </c>
      <c r="F280" t="s">
        <v>1337</v>
      </c>
      <c r="G280" t="s">
        <v>83</v>
      </c>
      <c r="I280" t="s">
        <v>5058</v>
      </c>
      <c r="J280" t="s">
        <v>1342</v>
      </c>
      <c r="K280" t="s">
        <v>5059</v>
      </c>
      <c r="L280" t="s">
        <v>5060</v>
      </c>
      <c r="M280" t="s">
        <v>5061</v>
      </c>
      <c r="N280" t="s">
        <v>85</v>
      </c>
      <c r="O280" t="s">
        <v>85</v>
      </c>
      <c r="P280">
        <v>-2726.98486328125</v>
      </c>
      <c r="Q280" t="s">
        <v>22</v>
      </c>
      <c r="R280" t="s">
        <v>3818</v>
      </c>
      <c r="S280" t="s">
        <v>104</v>
      </c>
      <c r="X280" t="e">
        <v>#N/A</v>
      </c>
      <c r="Y280" t="s">
        <v>85</v>
      </c>
    </row>
    <row r="281" spans="1:25">
      <c r="A281" t="s">
        <v>3</v>
      </c>
      <c r="B281" t="s">
        <v>8</v>
      </c>
      <c r="C281" t="s">
        <v>124</v>
      </c>
      <c r="D281" t="s">
        <v>1336</v>
      </c>
      <c r="E281" s="54">
        <v>41627</v>
      </c>
      <c r="F281" t="s">
        <v>4921</v>
      </c>
      <c r="G281" t="s">
        <v>3641</v>
      </c>
      <c r="H281" t="s">
        <v>962</v>
      </c>
      <c r="I281" t="s">
        <v>9386</v>
      </c>
      <c r="J281" t="s">
        <v>1342</v>
      </c>
      <c r="K281" t="s">
        <v>9387</v>
      </c>
      <c r="L281" t="s">
        <v>8719</v>
      </c>
      <c r="M281" t="s">
        <v>8720</v>
      </c>
      <c r="N281" t="s">
        <v>85</v>
      </c>
      <c r="O281" t="s">
        <v>85</v>
      </c>
      <c r="P281">
        <v>15298.955078125</v>
      </c>
      <c r="Q281" t="s">
        <v>21</v>
      </c>
      <c r="R281" t="s">
        <v>9388</v>
      </c>
      <c r="S281" t="s">
        <v>9389</v>
      </c>
      <c r="X281" t="e">
        <v>#N/A</v>
      </c>
      <c r="Y281" t="s">
        <v>85</v>
      </c>
    </row>
    <row r="282" spans="1:25">
      <c r="A282" t="s">
        <v>3</v>
      </c>
      <c r="B282" t="s">
        <v>8</v>
      </c>
      <c r="C282" t="s">
        <v>124</v>
      </c>
      <c r="D282" t="s">
        <v>1336</v>
      </c>
      <c r="E282" s="54">
        <v>41605</v>
      </c>
      <c r="F282" t="s">
        <v>1337</v>
      </c>
      <c r="G282" t="s">
        <v>83</v>
      </c>
      <c r="I282" t="s">
        <v>3799</v>
      </c>
      <c r="J282" t="s">
        <v>86</v>
      </c>
      <c r="K282" t="s">
        <v>3800</v>
      </c>
      <c r="L282" t="s">
        <v>5062</v>
      </c>
      <c r="M282" t="s">
        <v>5063</v>
      </c>
      <c r="N282" t="s">
        <v>85</v>
      </c>
      <c r="O282" t="s">
        <v>85</v>
      </c>
      <c r="P282">
        <v>2002.105224609375</v>
      </c>
      <c r="Q282" t="s">
        <v>22</v>
      </c>
      <c r="R282" t="s">
        <v>3801</v>
      </c>
      <c r="S282" t="s">
        <v>104</v>
      </c>
      <c r="X282" t="e">
        <v>#N/A</v>
      </c>
      <c r="Y282" t="s">
        <v>85</v>
      </c>
    </row>
    <row r="283" spans="1:25">
      <c r="A283" t="s">
        <v>3</v>
      </c>
      <c r="B283" t="s">
        <v>8</v>
      </c>
      <c r="C283" t="s">
        <v>124</v>
      </c>
      <c r="D283" t="s">
        <v>1336</v>
      </c>
      <c r="E283" s="54">
        <v>41618</v>
      </c>
      <c r="F283" t="s">
        <v>4921</v>
      </c>
      <c r="G283" t="s">
        <v>83</v>
      </c>
      <c r="I283" t="s">
        <v>9390</v>
      </c>
      <c r="J283" t="s">
        <v>86</v>
      </c>
      <c r="K283" t="s">
        <v>9391</v>
      </c>
      <c r="L283" t="s">
        <v>5062</v>
      </c>
      <c r="M283" t="s">
        <v>5063</v>
      </c>
      <c r="N283" t="s">
        <v>85</v>
      </c>
      <c r="O283" t="s">
        <v>85</v>
      </c>
      <c r="P283">
        <v>2365.671630859375</v>
      </c>
      <c r="Q283" t="s">
        <v>22</v>
      </c>
      <c r="R283" t="s">
        <v>9392</v>
      </c>
      <c r="S283" t="s">
        <v>104</v>
      </c>
      <c r="X283" t="e">
        <v>#N/A</v>
      </c>
      <c r="Y283" t="s">
        <v>85</v>
      </c>
    </row>
    <row r="284" spans="1:25">
      <c r="A284" t="s">
        <v>3</v>
      </c>
      <c r="B284" t="s">
        <v>8</v>
      </c>
      <c r="C284" t="s">
        <v>124</v>
      </c>
      <c r="D284" t="s">
        <v>1336</v>
      </c>
      <c r="E284" s="54">
        <v>41625</v>
      </c>
      <c r="F284" t="s">
        <v>4921</v>
      </c>
      <c r="G284" t="s">
        <v>83</v>
      </c>
      <c r="I284" t="s">
        <v>9393</v>
      </c>
      <c r="J284" t="s">
        <v>86</v>
      </c>
      <c r="K284" t="s">
        <v>9394</v>
      </c>
      <c r="L284" t="s">
        <v>5062</v>
      </c>
      <c r="M284" t="s">
        <v>5063</v>
      </c>
      <c r="N284" t="s">
        <v>85</v>
      </c>
      <c r="O284" t="s">
        <v>85</v>
      </c>
      <c r="P284">
        <v>1349.9014892578125</v>
      </c>
      <c r="Q284" t="s">
        <v>22</v>
      </c>
      <c r="R284" t="s">
        <v>5056</v>
      </c>
      <c r="S284" t="s">
        <v>104</v>
      </c>
      <c r="X284" t="e">
        <v>#N/A</v>
      </c>
      <c r="Y284" t="s">
        <v>85</v>
      </c>
    </row>
    <row r="285" spans="1:25">
      <c r="A285" t="s">
        <v>3</v>
      </c>
      <c r="B285" t="s">
        <v>8</v>
      </c>
      <c r="C285" t="s">
        <v>124</v>
      </c>
      <c r="D285" t="s">
        <v>1336</v>
      </c>
      <c r="E285" s="54">
        <v>41625</v>
      </c>
      <c r="F285" t="s">
        <v>4921</v>
      </c>
      <c r="G285" t="s">
        <v>83</v>
      </c>
      <c r="I285" t="s">
        <v>9395</v>
      </c>
      <c r="J285" t="s">
        <v>86</v>
      </c>
      <c r="K285" t="s">
        <v>9394</v>
      </c>
      <c r="L285" t="s">
        <v>5062</v>
      </c>
      <c r="M285" t="s">
        <v>5063</v>
      </c>
      <c r="N285" t="s">
        <v>85</v>
      </c>
      <c r="O285" t="s">
        <v>85</v>
      </c>
      <c r="P285">
        <v>3599.797607421875</v>
      </c>
      <c r="Q285" t="s">
        <v>22</v>
      </c>
      <c r="R285" t="s">
        <v>5056</v>
      </c>
      <c r="S285" t="s">
        <v>104</v>
      </c>
      <c r="X285" t="e">
        <v>#N/A</v>
      </c>
      <c r="Y285" t="s">
        <v>85</v>
      </c>
    </row>
    <row r="286" spans="1:25">
      <c r="A286" t="s">
        <v>3</v>
      </c>
      <c r="B286" t="s">
        <v>8</v>
      </c>
      <c r="C286" t="s">
        <v>124</v>
      </c>
      <c r="D286" t="s">
        <v>1336</v>
      </c>
      <c r="E286" s="54">
        <v>41626</v>
      </c>
      <c r="F286" t="s">
        <v>4921</v>
      </c>
      <c r="G286" t="s">
        <v>83</v>
      </c>
      <c r="I286" t="s">
        <v>9396</v>
      </c>
      <c r="J286" t="s">
        <v>86</v>
      </c>
      <c r="K286" t="s">
        <v>9397</v>
      </c>
      <c r="L286" t="s">
        <v>5062</v>
      </c>
      <c r="M286" t="s">
        <v>5063</v>
      </c>
      <c r="N286" t="s">
        <v>85</v>
      </c>
      <c r="O286" t="s">
        <v>85</v>
      </c>
      <c r="P286">
        <v>4802.23876953125</v>
      </c>
      <c r="Q286" t="s">
        <v>22</v>
      </c>
      <c r="R286" t="s">
        <v>9398</v>
      </c>
      <c r="S286" t="s">
        <v>104</v>
      </c>
      <c r="X286" t="e">
        <v>#N/A</v>
      </c>
      <c r="Y286" t="s">
        <v>85</v>
      </c>
    </row>
    <row r="287" spans="1:25">
      <c r="A287" t="s">
        <v>3</v>
      </c>
      <c r="B287" t="s">
        <v>8</v>
      </c>
      <c r="C287" t="s">
        <v>124</v>
      </c>
      <c r="D287" t="s">
        <v>1336</v>
      </c>
      <c r="E287" s="54">
        <v>41629</v>
      </c>
      <c r="F287" t="s">
        <v>4921</v>
      </c>
      <c r="G287" t="s">
        <v>1345</v>
      </c>
      <c r="I287" t="s">
        <v>9399</v>
      </c>
      <c r="J287" t="s">
        <v>1342</v>
      </c>
      <c r="K287" t="s">
        <v>9400</v>
      </c>
      <c r="L287" t="s">
        <v>9401</v>
      </c>
      <c r="M287" t="s">
        <v>9402</v>
      </c>
      <c r="N287" t="s">
        <v>85</v>
      </c>
      <c r="O287" t="s">
        <v>85</v>
      </c>
      <c r="P287">
        <v>75621.890625</v>
      </c>
      <c r="Q287" t="s">
        <v>21</v>
      </c>
      <c r="R287" t="s">
        <v>9403</v>
      </c>
      <c r="S287" t="s">
        <v>9404</v>
      </c>
      <c r="X287" t="s">
        <v>10729</v>
      </c>
      <c r="Y287" t="s">
        <v>85</v>
      </c>
    </row>
    <row r="288" spans="1:25">
      <c r="A288" t="s">
        <v>3</v>
      </c>
      <c r="B288" t="s">
        <v>8</v>
      </c>
      <c r="C288" t="s">
        <v>124</v>
      </c>
      <c r="D288" t="s">
        <v>1336</v>
      </c>
      <c r="E288" s="54">
        <v>41625</v>
      </c>
      <c r="F288" t="s">
        <v>4921</v>
      </c>
      <c r="G288" t="s">
        <v>1345</v>
      </c>
      <c r="H288" t="s">
        <v>962</v>
      </c>
      <c r="I288" t="s">
        <v>9405</v>
      </c>
      <c r="J288" t="s">
        <v>1342</v>
      </c>
      <c r="K288" t="s">
        <v>9406</v>
      </c>
      <c r="L288" t="s">
        <v>9407</v>
      </c>
      <c r="M288" t="s">
        <v>9408</v>
      </c>
      <c r="N288" t="s">
        <v>85</v>
      </c>
      <c r="O288" t="s">
        <v>85</v>
      </c>
      <c r="P288">
        <v>2454.328369140625</v>
      </c>
      <c r="Q288" t="s">
        <v>21</v>
      </c>
      <c r="R288" t="s">
        <v>9409</v>
      </c>
      <c r="S288" t="s">
        <v>9410</v>
      </c>
      <c r="X288" t="s">
        <v>10729</v>
      </c>
      <c r="Y288" t="s">
        <v>85</v>
      </c>
    </row>
    <row r="289" spans="1:25">
      <c r="A289" t="s">
        <v>3</v>
      </c>
      <c r="B289" t="s">
        <v>112</v>
      </c>
      <c r="C289" t="s">
        <v>269</v>
      </c>
      <c r="D289" t="s">
        <v>1336</v>
      </c>
      <c r="E289" s="54">
        <v>41585</v>
      </c>
      <c r="F289" t="s">
        <v>1337</v>
      </c>
      <c r="G289" t="s">
        <v>1345</v>
      </c>
      <c r="I289" t="s">
        <v>1467</v>
      </c>
      <c r="J289" t="s">
        <v>1342</v>
      </c>
      <c r="K289" t="s">
        <v>1468</v>
      </c>
      <c r="L289" t="s">
        <v>1469</v>
      </c>
      <c r="M289" t="s">
        <v>1470</v>
      </c>
      <c r="N289" t="s">
        <v>85</v>
      </c>
      <c r="O289" t="s">
        <v>85</v>
      </c>
      <c r="P289">
        <v>-1927.800048828125</v>
      </c>
      <c r="Q289" t="s">
        <v>21</v>
      </c>
      <c r="R289" t="s">
        <v>1471</v>
      </c>
      <c r="S289" t="s">
        <v>1472</v>
      </c>
      <c r="X289" t="s">
        <v>10729</v>
      </c>
      <c r="Y289" t="s">
        <v>85</v>
      </c>
    </row>
    <row r="290" spans="1:25">
      <c r="A290" t="s">
        <v>3</v>
      </c>
      <c r="B290" t="s">
        <v>112</v>
      </c>
      <c r="C290" t="s">
        <v>269</v>
      </c>
      <c r="D290" t="s">
        <v>1336</v>
      </c>
      <c r="E290" s="54">
        <v>41617</v>
      </c>
      <c r="F290" t="s">
        <v>4921</v>
      </c>
      <c r="G290" t="s">
        <v>1345</v>
      </c>
      <c r="H290" t="s">
        <v>1498</v>
      </c>
      <c r="I290" t="s">
        <v>9411</v>
      </c>
      <c r="J290" t="s">
        <v>1342</v>
      </c>
      <c r="K290" t="s">
        <v>9412</v>
      </c>
      <c r="L290" t="s">
        <v>9413</v>
      </c>
      <c r="M290" t="s">
        <v>9414</v>
      </c>
      <c r="N290" t="s">
        <v>85</v>
      </c>
      <c r="O290" t="s">
        <v>85</v>
      </c>
      <c r="P290">
        <v>26508.97265625</v>
      </c>
      <c r="Q290" t="s">
        <v>21</v>
      </c>
      <c r="R290" t="s">
        <v>9415</v>
      </c>
      <c r="S290" t="s">
        <v>9416</v>
      </c>
      <c r="X290" t="s">
        <v>10729</v>
      </c>
      <c r="Y290" t="s">
        <v>85</v>
      </c>
    </row>
    <row r="291" spans="1:25">
      <c r="A291" t="s">
        <v>3</v>
      </c>
      <c r="B291" t="s">
        <v>112</v>
      </c>
      <c r="C291" t="s">
        <v>269</v>
      </c>
      <c r="D291" t="s">
        <v>1336</v>
      </c>
      <c r="E291" s="54">
        <v>41617</v>
      </c>
      <c r="F291" t="s">
        <v>4921</v>
      </c>
      <c r="G291" t="s">
        <v>1345</v>
      </c>
      <c r="H291" t="s">
        <v>1498</v>
      </c>
      <c r="I291" t="s">
        <v>9411</v>
      </c>
      <c r="J291" t="s">
        <v>1342</v>
      </c>
      <c r="K291" t="s">
        <v>9412</v>
      </c>
      <c r="L291" t="s">
        <v>9413</v>
      </c>
      <c r="M291" t="s">
        <v>9414</v>
      </c>
      <c r="N291" t="s">
        <v>85</v>
      </c>
      <c r="O291" t="s">
        <v>85</v>
      </c>
      <c r="P291">
        <v>3058.7275390625</v>
      </c>
      <c r="Q291" t="s">
        <v>21</v>
      </c>
      <c r="R291" t="s">
        <v>9415</v>
      </c>
      <c r="S291" t="s">
        <v>9416</v>
      </c>
      <c r="X291" t="s">
        <v>10729</v>
      </c>
      <c r="Y291" t="s">
        <v>85</v>
      </c>
    </row>
    <row r="292" spans="1:25">
      <c r="A292" t="s">
        <v>3</v>
      </c>
      <c r="B292" t="s">
        <v>112</v>
      </c>
      <c r="C292" t="s">
        <v>269</v>
      </c>
      <c r="D292" t="s">
        <v>1336</v>
      </c>
      <c r="E292" s="54">
        <v>41620</v>
      </c>
      <c r="F292" t="s">
        <v>4921</v>
      </c>
      <c r="G292" t="s">
        <v>83</v>
      </c>
      <c r="H292" t="s">
        <v>1473</v>
      </c>
      <c r="I292" t="s">
        <v>9417</v>
      </c>
      <c r="J292" t="s">
        <v>86</v>
      </c>
      <c r="K292" t="s">
        <v>9418</v>
      </c>
      <c r="L292" t="s">
        <v>9419</v>
      </c>
      <c r="M292" t="s">
        <v>9420</v>
      </c>
      <c r="N292" t="s">
        <v>85</v>
      </c>
      <c r="O292" t="s">
        <v>85</v>
      </c>
      <c r="P292">
        <v>2037.112548828125</v>
      </c>
      <c r="Q292" t="s">
        <v>22</v>
      </c>
      <c r="R292" t="s">
        <v>9421</v>
      </c>
      <c r="S292" t="s">
        <v>104</v>
      </c>
      <c r="X292" t="e">
        <v>#N/A</v>
      </c>
      <c r="Y292" t="s">
        <v>85</v>
      </c>
    </row>
    <row r="293" spans="1:25">
      <c r="A293" t="s">
        <v>3</v>
      </c>
      <c r="B293" t="s">
        <v>112</v>
      </c>
      <c r="C293" t="s">
        <v>269</v>
      </c>
      <c r="D293" t="s">
        <v>1336</v>
      </c>
      <c r="E293" s="54">
        <v>41626</v>
      </c>
      <c r="F293" t="s">
        <v>4921</v>
      </c>
      <c r="G293" t="s">
        <v>1345</v>
      </c>
      <c r="I293" t="s">
        <v>9422</v>
      </c>
      <c r="J293" t="s">
        <v>1342</v>
      </c>
      <c r="K293" t="s">
        <v>9423</v>
      </c>
      <c r="L293" t="s">
        <v>84</v>
      </c>
      <c r="M293" t="s">
        <v>76</v>
      </c>
      <c r="N293" t="s">
        <v>85</v>
      </c>
      <c r="O293" t="s">
        <v>85</v>
      </c>
      <c r="P293">
        <v>61728.0859375</v>
      </c>
      <c r="Q293" t="s">
        <v>21</v>
      </c>
      <c r="R293" t="s">
        <v>9424</v>
      </c>
      <c r="S293" t="s">
        <v>9425</v>
      </c>
      <c r="X293" t="s">
        <v>10729</v>
      </c>
      <c r="Y293" t="s">
        <v>85</v>
      </c>
    </row>
    <row r="294" spans="1:25">
      <c r="A294" t="s">
        <v>3</v>
      </c>
      <c r="B294" t="s">
        <v>112</v>
      </c>
      <c r="C294" t="s">
        <v>269</v>
      </c>
      <c r="D294" t="s">
        <v>1336</v>
      </c>
      <c r="E294" s="54">
        <v>41605</v>
      </c>
      <c r="F294" t="s">
        <v>1337</v>
      </c>
      <c r="G294" t="s">
        <v>1345</v>
      </c>
      <c r="I294" t="s">
        <v>3819</v>
      </c>
      <c r="J294" t="s">
        <v>1342</v>
      </c>
      <c r="K294" t="s">
        <v>3820</v>
      </c>
      <c r="L294" t="s">
        <v>3821</v>
      </c>
      <c r="M294" t="s">
        <v>3822</v>
      </c>
      <c r="N294" t="s">
        <v>85</v>
      </c>
      <c r="O294" t="s">
        <v>85</v>
      </c>
      <c r="P294">
        <v>27.756900787353516</v>
      </c>
      <c r="Q294" t="s">
        <v>21</v>
      </c>
      <c r="R294" t="s">
        <v>3823</v>
      </c>
      <c r="S294" t="s">
        <v>3824</v>
      </c>
      <c r="X294" t="s">
        <v>10729</v>
      </c>
      <c r="Y294" t="s">
        <v>85</v>
      </c>
    </row>
    <row r="295" spans="1:25">
      <c r="A295" t="s">
        <v>3</v>
      </c>
      <c r="B295" t="s">
        <v>112</v>
      </c>
      <c r="C295" t="s">
        <v>269</v>
      </c>
      <c r="D295" t="s">
        <v>1336</v>
      </c>
      <c r="E295" s="54">
        <v>41624</v>
      </c>
      <c r="F295" t="s">
        <v>4921</v>
      </c>
      <c r="G295" t="s">
        <v>1345</v>
      </c>
      <c r="H295" t="s">
        <v>1498</v>
      </c>
      <c r="I295" t="s">
        <v>9426</v>
      </c>
      <c r="J295" t="s">
        <v>1342</v>
      </c>
      <c r="K295" t="s">
        <v>9427</v>
      </c>
      <c r="L295" t="s">
        <v>9428</v>
      </c>
      <c r="M295" t="s">
        <v>9429</v>
      </c>
      <c r="N295" t="s">
        <v>85</v>
      </c>
      <c r="O295" t="s">
        <v>85</v>
      </c>
      <c r="P295">
        <v>16313.2138671875</v>
      </c>
      <c r="Q295" t="s">
        <v>21</v>
      </c>
      <c r="R295" t="s">
        <v>9430</v>
      </c>
      <c r="S295" t="s">
        <v>9431</v>
      </c>
      <c r="X295" t="s">
        <v>10729</v>
      </c>
      <c r="Y295" t="s">
        <v>85</v>
      </c>
    </row>
    <row r="296" spans="1:25">
      <c r="A296" t="s">
        <v>3</v>
      </c>
      <c r="B296" t="s">
        <v>112</v>
      </c>
      <c r="C296" t="s">
        <v>269</v>
      </c>
      <c r="D296" t="s">
        <v>1336</v>
      </c>
      <c r="E296" s="54">
        <v>41624</v>
      </c>
      <c r="F296" t="s">
        <v>4921</v>
      </c>
      <c r="G296" t="s">
        <v>1345</v>
      </c>
      <c r="H296" t="s">
        <v>1498</v>
      </c>
      <c r="I296" t="s">
        <v>9426</v>
      </c>
      <c r="J296" t="s">
        <v>1342</v>
      </c>
      <c r="K296" t="s">
        <v>9427</v>
      </c>
      <c r="L296" t="s">
        <v>9428</v>
      </c>
      <c r="M296" t="s">
        <v>9429</v>
      </c>
      <c r="N296" t="s">
        <v>85</v>
      </c>
      <c r="O296" t="s">
        <v>85</v>
      </c>
      <c r="P296">
        <v>4859.97802734375</v>
      </c>
      <c r="Q296" t="s">
        <v>21</v>
      </c>
      <c r="R296" t="s">
        <v>9430</v>
      </c>
      <c r="S296" t="s">
        <v>9431</v>
      </c>
      <c r="X296" t="s">
        <v>10729</v>
      </c>
      <c r="Y296" t="s">
        <v>85</v>
      </c>
    </row>
    <row r="297" spans="1:25">
      <c r="A297" t="s">
        <v>3</v>
      </c>
      <c r="B297" t="s">
        <v>112</v>
      </c>
      <c r="C297" t="s">
        <v>269</v>
      </c>
      <c r="D297" t="s">
        <v>1336</v>
      </c>
      <c r="E297" s="54">
        <v>41627</v>
      </c>
      <c r="F297" t="s">
        <v>4921</v>
      </c>
      <c r="G297" t="s">
        <v>1345</v>
      </c>
      <c r="H297" t="s">
        <v>2987</v>
      </c>
      <c r="I297" t="s">
        <v>9432</v>
      </c>
      <c r="J297" t="s">
        <v>1342</v>
      </c>
      <c r="K297" t="s">
        <v>9433</v>
      </c>
      <c r="L297" t="s">
        <v>3071</v>
      </c>
      <c r="M297" t="s">
        <v>3072</v>
      </c>
      <c r="N297" t="s">
        <v>213</v>
      </c>
      <c r="O297" t="s">
        <v>85</v>
      </c>
      <c r="P297">
        <v>78167.484375</v>
      </c>
      <c r="Q297" t="s">
        <v>21</v>
      </c>
      <c r="R297" t="s">
        <v>9434</v>
      </c>
      <c r="S297" t="s">
        <v>9435</v>
      </c>
      <c r="X297" t="s">
        <v>10729</v>
      </c>
      <c r="Y297" t="s">
        <v>10737</v>
      </c>
    </row>
    <row r="298" spans="1:25">
      <c r="A298" t="s">
        <v>3</v>
      </c>
      <c r="B298" t="s">
        <v>112</v>
      </c>
      <c r="C298" t="s">
        <v>269</v>
      </c>
      <c r="D298" t="s">
        <v>1336</v>
      </c>
      <c r="E298" s="54">
        <v>41590</v>
      </c>
      <c r="F298" t="s">
        <v>1337</v>
      </c>
      <c r="G298" t="s">
        <v>1345</v>
      </c>
      <c r="H298" t="s">
        <v>1473</v>
      </c>
      <c r="I298" t="s">
        <v>1474</v>
      </c>
      <c r="J298" t="s">
        <v>1342</v>
      </c>
      <c r="K298" t="s">
        <v>1475</v>
      </c>
      <c r="L298" t="s">
        <v>1476</v>
      </c>
      <c r="M298" t="s">
        <v>1477</v>
      </c>
      <c r="N298" t="s">
        <v>85</v>
      </c>
      <c r="O298" t="s">
        <v>85</v>
      </c>
      <c r="P298">
        <v>29363.78515625</v>
      </c>
      <c r="Q298" t="s">
        <v>21</v>
      </c>
      <c r="R298" t="s">
        <v>1478</v>
      </c>
      <c r="S298" t="s">
        <v>1479</v>
      </c>
      <c r="X298" t="s">
        <v>10729</v>
      </c>
      <c r="Y298" t="s">
        <v>85</v>
      </c>
    </row>
    <row r="299" spans="1:25">
      <c r="A299" t="s">
        <v>3</v>
      </c>
      <c r="B299" t="s">
        <v>112</v>
      </c>
      <c r="C299" t="s">
        <v>269</v>
      </c>
      <c r="D299" t="s">
        <v>1336</v>
      </c>
      <c r="E299" s="54">
        <v>41604</v>
      </c>
      <c r="F299" t="s">
        <v>1337</v>
      </c>
      <c r="G299" t="s">
        <v>1345</v>
      </c>
      <c r="H299" t="s">
        <v>1538</v>
      </c>
      <c r="I299" t="s">
        <v>3825</v>
      </c>
      <c r="J299" t="s">
        <v>1342</v>
      </c>
      <c r="K299" t="s">
        <v>3826</v>
      </c>
      <c r="L299" t="s">
        <v>3827</v>
      </c>
      <c r="M299" t="s">
        <v>3828</v>
      </c>
      <c r="N299" t="s">
        <v>85</v>
      </c>
      <c r="O299" t="s">
        <v>85</v>
      </c>
      <c r="P299">
        <v>24571.77734375</v>
      </c>
      <c r="Q299" t="s">
        <v>21</v>
      </c>
      <c r="R299" t="s">
        <v>3829</v>
      </c>
      <c r="S299" t="s">
        <v>3830</v>
      </c>
      <c r="X299" t="s">
        <v>10729</v>
      </c>
      <c r="Y299" t="s">
        <v>85</v>
      </c>
    </row>
    <row r="300" spans="1:25">
      <c r="A300" t="s">
        <v>3</v>
      </c>
      <c r="B300" t="s">
        <v>112</v>
      </c>
      <c r="C300" t="s">
        <v>269</v>
      </c>
      <c r="D300" t="s">
        <v>1336</v>
      </c>
      <c r="E300" s="54">
        <v>41604</v>
      </c>
      <c r="F300" t="s">
        <v>1337</v>
      </c>
      <c r="G300" t="s">
        <v>1345</v>
      </c>
      <c r="H300" t="s">
        <v>1538</v>
      </c>
      <c r="I300" t="s">
        <v>3825</v>
      </c>
      <c r="J300" t="s">
        <v>1342</v>
      </c>
      <c r="K300" t="s">
        <v>3826</v>
      </c>
      <c r="L300" t="s">
        <v>3827</v>
      </c>
      <c r="M300" t="s">
        <v>3828</v>
      </c>
      <c r="N300" t="s">
        <v>85</v>
      </c>
      <c r="O300" t="s">
        <v>85</v>
      </c>
      <c r="P300">
        <v>611.7454833984375</v>
      </c>
      <c r="Q300" t="s">
        <v>21</v>
      </c>
      <c r="R300" t="s">
        <v>3829</v>
      </c>
      <c r="S300" t="s">
        <v>3830</v>
      </c>
      <c r="X300" t="s">
        <v>10729</v>
      </c>
      <c r="Y300" t="s">
        <v>85</v>
      </c>
    </row>
    <row r="301" spans="1:25">
      <c r="A301" t="s">
        <v>3</v>
      </c>
      <c r="B301" t="s">
        <v>112</v>
      </c>
      <c r="C301" t="s">
        <v>269</v>
      </c>
      <c r="D301" t="s">
        <v>1336</v>
      </c>
      <c r="E301" s="54">
        <v>41624</v>
      </c>
      <c r="F301" t="s">
        <v>4921</v>
      </c>
      <c r="G301" t="s">
        <v>1345</v>
      </c>
      <c r="H301" t="s">
        <v>2987</v>
      </c>
      <c r="I301" t="s">
        <v>9436</v>
      </c>
      <c r="J301" t="s">
        <v>1342</v>
      </c>
      <c r="K301" t="s">
        <v>9437</v>
      </c>
      <c r="L301" t="s">
        <v>9438</v>
      </c>
      <c r="M301" t="s">
        <v>9439</v>
      </c>
      <c r="N301" t="s">
        <v>85</v>
      </c>
      <c r="O301" t="s">
        <v>85</v>
      </c>
      <c r="P301">
        <v>-5421.17041015625</v>
      </c>
      <c r="Q301" t="s">
        <v>21</v>
      </c>
      <c r="R301" t="s">
        <v>9440</v>
      </c>
      <c r="S301" t="s">
        <v>104</v>
      </c>
      <c r="X301" t="s">
        <v>10729</v>
      </c>
      <c r="Y301" t="s">
        <v>85</v>
      </c>
    </row>
    <row r="302" spans="1:25">
      <c r="A302" t="s">
        <v>3</v>
      </c>
      <c r="B302" t="s">
        <v>112</v>
      </c>
      <c r="C302" t="s">
        <v>269</v>
      </c>
      <c r="D302" t="s">
        <v>1336</v>
      </c>
      <c r="E302" s="54">
        <v>41624</v>
      </c>
      <c r="F302" t="s">
        <v>4921</v>
      </c>
      <c r="G302" t="s">
        <v>1345</v>
      </c>
      <c r="H302" t="s">
        <v>1192</v>
      </c>
      <c r="I302" t="s">
        <v>3834</v>
      </c>
      <c r="J302" t="s">
        <v>1342</v>
      </c>
      <c r="K302" t="s">
        <v>3835</v>
      </c>
      <c r="L302" t="s">
        <v>1482</v>
      </c>
      <c r="M302" t="s">
        <v>1483</v>
      </c>
      <c r="N302" t="s">
        <v>213</v>
      </c>
      <c r="O302" t="s">
        <v>213</v>
      </c>
      <c r="P302">
        <v>229950.625</v>
      </c>
      <c r="Q302" t="s">
        <v>21</v>
      </c>
      <c r="R302" t="s">
        <v>3836</v>
      </c>
      <c r="S302" t="s">
        <v>3837</v>
      </c>
      <c r="X302" t="s">
        <v>10731</v>
      </c>
      <c r="Y302" t="s">
        <v>10739</v>
      </c>
    </row>
    <row r="303" spans="1:25">
      <c r="A303" t="s">
        <v>3</v>
      </c>
      <c r="B303" t="s">
        <v>112</v>
      </c>
      <c r="C303" t="s">
        <v>269</v>
      </c>
      <c r="D303" t="s">
        <v>1336</v>
      </c>
      <c r="E303" s="54">
        <v>41624</v>
      </c>
      <c r="F303" t="s">
        <v>4921</v>
      </c>
      <c r="G303" t="s">
        <v>1345</v>
      </c>
      <c r="H303" t="s">
        <v>1192</v>
      </c>
      <c r="I303" t="s">
        <v>3834</v>
      </c>
      <c r="J303" t="s">
        <v>1342</v>
      </c>
      <c r="K303" t="s">
        <v>3835</v>
      </c>
      <c r="L303" t="s">
        <v>1482</v>
      </c>
      <c r="M303" t="s">
        <v>1483</v>
      </c>
      <c r="N303" t="s">
        <v>199</v>
      </c>
      <c r="O303" t="s">
        <v>199</v>
      </c>
      <c r="P303">
        <v>-43941.2734375</v>
      </c>
      <c r="Q303" t="s">
        <v>21</v>
      </c>
      <c r="R303" t="s">
        <v>3836</v>
      </c>
      <c r="S303" t="s">
        <v>3837</v>
      </c>
      <c r="X303" t="s">
        <v>10731</v>
      </c>
      <c r="Y303" t="s">
        <v>10739</v>
      </c>
    </row>
    <row r="304" spans="1:25">
      <c r="A304" t="s">
        <v>3</v>
      </c>
      <c r="B304" t="s">
        <v>112</v>
      </c>
      <c r="C304" t="s">
        <v>269</v>
      </c>
      <c r="D304" t="s">
        <v>1336</v>
      </c>
      <c r="E304" s="54">
        <v>41624</v>
      </c>
      <c r="F304" t="s">
        <v>4921</v>
      </c>
      <c r="G304" t="s">
        <v>1345</v>
      </c>
      <c r="H304" t="s">
        <v>1192</v>
      </c>
      <c r="I304" t="s">
        <v>3838</v>
      </c>
      <c r="J304" t="s">
        <v>1342</v>
      </c>
      <c r="K304" t="s">
        <v>3839</v>
      </c>
      <c r="L304" t="s">
        <v>1482</v>
      </c>
      <c r="M304" t="s">
        <v>1483</v>
      </c>
      <c r="N304" t="s">
        <v>199</v>
      </c>
      <c r="O304" t="s">
        <v>199</v>
      </c>
      <c r="P304">
        <v>-347297.4375</v>
      </c>
      <c r="Q304" t="s">
        <v>21</v>
      </c>
      <c r="R304" t="s">
        <v>3836</v>
      </c>
      <c r="S304" t="s">
        <v>3837</v>
      </c>
      <c r="X304" t="s">
        <v>10729</v>
      </c>
      <c r="Y304" t="s">
        <v>10739</v>
      </c>
    </row>
    <row r="305" spans="1:25">
      <c r="A305" t="s">
        <v>3</v>
      </c>
      <c r="B305" t="s">
        <v>112</v>
      </c>
      <c r="C305" t="s">
        <v>269</v>
      </c>
      <c r="D305" t="s">
        <v>1336</v>
      </c>
      <c r="E305" s="54">
        <v>41624</v>
      </c>
      <c r="F305" t="s">
        <v>4921</v>
      </c>
      <c r="G305" t="s">
        <v>1345</v>
      </c>
      <c r="H305" t="s">
        <v>1192</v>
      </c>
      <c r="I305" t="s">
        <v>3834</v>
      </c>
      <c r="J305" t="s">
        <v>1342</v>
      </c>
      <c r="K305" t="s">
        <v>3835</v>
      </c>
      <c r="L305" t="s">
        <v>1482</v>
      </c>
      <c r="M305" t="s">
        <v>1483</v>
      </c>
      <c r="N305" t="s">
        <v>213</v>
      </c>
      <c r="O305" t="s">
        <v>213</v>
      </c>
      <c r="P305">
        <v>1340175.875</v>
      </c>
      <c r="Q305" t="s">
        <v>21</v>
      </c>
      <c r="R305" t="s">
        <v>3836</v>
      </c>
      <c r="S305" t="s">
        <v>3837</v>
      </c>
      <c r="X305" t="s">
        <v>10731</v>
      </c>
      <c r="Y305" t="s">
        <v>10739</v>
      </c>
    </row>
    <row r="306" spans="1:25">
      <c r="A306" t="s">
        <v>3</v>
      </c>
      <c r="B306" t="s">
        <v>112</v>
      </c>
      <c r="C306" t="s">
        <v>269</v>
      </c>
      <c r="D306" t="s">
        <v>1336</v>
      </c>
      <c r="E306" s="54">
        <v>41620</v>
      </c>
      <c r="F306" t="s">
        <v>4921</v>
      </c>
      <c r="G306" t="s">
        <v>1345</v>
      </c>
      <c r="H306" t="s">
        <v>1192</v>
      </c>
      <c r="I306" t="s">
        <v>1486</v>
      </c>
      <c r="J306" t="s">
        <v>1342</v>
      </c>
      <c r="K306" t="s">
        <v>1487</v>
      </c>
      <c r="L306" t="s">
        <v>1482</v>
      </c>
      <c r="M306" t="s">
        <v>1483</v>
      </c>
      <c r="N306" t="s">
        <v>85</v>
      </c>
      <c r="O306" t="s">
        <v>85</v>
      </c>
      <c r="P306">
        <v>76260.3828125</v>
      </c>
      <c r="Q306" t="s">
        <v>21</v>
      </c>
      <c r="R306" t="s">
        <v>1488</v>
      </c>
      <c r="S306" t="s">
        <v>1485</v>
      </c>
      <c r="X306" t="s">
        <v>10731</v>
      </c>
      <c r="Y306" t="s">
        <v>10737</v>
      </c>
    </row>
    <row r="307" spans="1:25">
      <c r="A307" t="s">
        <v>3</v>
      </c>
      <c r="B307" t="s">
        <v>112</v>
      </c>
      <c r="C307" t="s">
        <v>269</v>
      </c>
      <c r="D307" t="s">
        <v>1336</v>
      </c>
      <c r="E307" s="54">
        <v>41620</v>
      </c>
      <c r="F307" t="s">
        <v>4921</v>
      </c>
      <c r="G307" t="s">
        <v>1345</v>
      </c>
      <c r="H307" t="s">
        <v>1192</v>
      </c>
      <c r="I307" t="s">
        <v>1496</v>
      </c>
      <c r="J307" t="s">
        <v>1342</v>
      </c>
      <c r="K307" t="s">
        <v>1497</v>
      </c>
      <c r="L307" t="s">
        <v>1482</v>
      </c>
      <c r="M307" t="s">
        <v>1483</v>
      </c>
      <c r="N307" t="s">
        <v>85</v>
      </c>
      <c r="O307" t="s">
        <v>85</v>
      </c>
      <c r="P307">
        <v>13542.740234375</v>
      </c>
      <c r="Q307" t="s">
        <v>21</v>
      </c>
      <c r="R307" t="s">
        <v>1495</v>
      </c>
      <c r="S307" t="s">
        <v>1492</v>
      </c>
      <c r="X307" t="s">
        <v>10731</v>
      </c>
      <c r="Y307" t="s">
        <v>10737</v>
      </c>
    </row>
    <row r="308" spans="1:25">
      <c r="A308" t="s">
        <v>3</v>
      </c>
      <c r="B308" t="s">
        <v>112</v>
      </c>
      <c r="C308" t="s">
        <v>269</v>
      </c>
      <c r="D308" t="s">
        <v>1336</v>
      </c>
      <c r="E308" s="54">
        <v>41628</v>
      </c>
      <c r="F308" t="s">
        <v>4921</v>
      </c>
      <c r="G308" t="s">
        <v>1345</v>
      </c>
      <c r="H308" t="s">
        <v>1192</v>
      </c>
      <c r="I308" t="s">
        <v>9441</v>
      </c>
      <c r="J308" t="s">
        <v>1342</v>
      </c>
      <c r="K308" t="s">
        <v>9442</v>
      </c>
      <c r="L308" t="s">
        <v>1482</v>
      </c>
      <c r="M308" t="s">
        <v>1483</v>
      </c>
      <c r="N308" t="s">
        <v>213</v>
      </c>
      <c r="O308" t="s">
        <v>213</v>
      </c>
      <c r="P308">
        <v>92550.296875</v>
      </c>
      <c r="Q308" t="s">
        <v>21</v>
      </c>
      <c r="R308" t="s">
        <v>9443</v>
      </c>
      <c r="S308" t="s">
        <v>9444</v>
      </c>
      <c r="X308" t="s">
        <v>10731</v>
      </c>
      <c r="Y308" t="s">
        <v>10739</v>
      </c>
    </row>
    <row r="309" spans="1:25">
      <c r="A309" t="s">
        <v>3</v>
      </c>
      <c r="B309" t="s">
        <v>112</v>
      </c>
      <c r="C309" t="s">
        <v>269</v>
      </c>
      <c r="D309" t="s">
        <v>1336</v>
      </c>
      <c r="E309" s="54">
        <v>41628</v>
      </c>
      <c r="F309" t="s">
        <v>4921</v>
      </c>
      <c r="G309" t="s">
        <v>1345</v>
      </c>
      <c r="H309" t="s">
        <v>1192</v>
      </c>
      <c r="I309" t="s">
        <v>9441</v>
      </c>
      <c r="J309" t="s">
        <v>1342</v>
      </c>
      <c r="K309" t="s">
        <v>9442</v>
      </c>
      <c r="L309" t="s">
        <v>1482</v>
      </c>
      <c r="M309" t="s">
        <v>1483</v>
      </c>
      <c r="N309" t="s">
        <v>213</v>
      </c>
      <c r="O309" t="s">
        <v>213</v>
      </c>
      <c r="P309">
        <v>71044.046875</v>
      </c>
      <c r="Q309" t="s">
        <v>21</v>
      </c>
      <c r="R309" t="s">
        <v>9443</v>
      </c>
      <c r="S309" t="s">
        <v>9444</v>
      </c>
      <c r="X309" t="s">
        <v>10731</v>
      </c>
      <c r="Y309" t="s">
        <v>10739</v>
      </c>
    </row>
    <row r="310" spans="1:25">
      <c r="A310" t="s">
        <v>3</v>
      </c>
      <c r="B310" t="s">
        <v>112</v>
      </c>
      <c r="C310" t="s">
        <v>269</v>
      </c>
      <c r="D310" t="s">
        <v>1336</v>
      </c>
      <c r="E310" s="54">
        <v>41628</v>
      </c>
      <c r="F310" t="s">
        <v>4921</v>
      </c>
      <c r="G310" t="s">
        <v>1345</v>
      </c>
      <c r="H310" t="s">
        <v>1192</v>
      </c>
      <c r="I310" t="s">
        <v>9441</v>
      </c>
      <c r="J310" t="s">
        <v>1342</v>
      </c>
      <c r="K310" t="s">
        <v>9442</v>
      </c>
      <c r="L310" t="s">
        <v>1482</v>
      </c>
      <c r="M310" t="s">
        <v>1483</v>
      </c>
      <c r="N310" t="s">
        <v>213</v>
      </c>
      <c r="O310" t="s">
        <v>213</v>
      </c>
      <c r="P310">
        <v>172224.03125</v>
      </c>
      <c r="Q310" t="s">
        <v>21</v>
      </c>
      <c r="R310" t="s">
        <v>9443</v>
      </c>
      <c r="S310" t="s">
        <v>9444</v>
      </c>
      <c r="X310" t="s">
        <v>10731</v>
      </c>
      <c r="Y310" t="s">
        <v>10739</v>
      </c>
    </row>
    <row r="311" spans="1:25">
      <c r="A311" t="s">
        <v>3</v>
      </c>
      <c r="B311" t="s">
        <v>112</v>
      </c>
      <c r="C311" t="s">
        <v>269</v>
      </c>
      <c r="D311" t="s">
        <v>1336</v>
      </c>
      <c r="E311" s="54">
        <v>41628</v>
      </c>
      <c r="F311" t="s">
        <v>4921</v>
      </c>
      <c r="G311" t="s">
        <v>83</v>
      </c>
      <c r="H311" t="s">
        <v>1192</v>
      </c>
      <c r="I311" t="s">
        <v>9445</v>
      </c>
      <c r="J311" t="s">
        <v>86</v>
      </c>
      <c r="K311" t="s">
        <v>9446</v>
      </c>
      <c r="L311" t="s">
        <v>1482</v>
      </c>
      <c r="M311" t="s">
        <v>1483</v>
      </c>
      <c r="N311" t="s">
        <v>213</v>
      </c>
      <c r="O311" t="s">
        <v>213</v>
      </c>
      <c r="P311">
        <v>2586.8134765625</v>
      </c>
      <c r="Q311" t="s">
        <v>22</v>
      </c>
      <c r="R311" t="s">
        <v>3833</v>
      </c>
      <c r="S311" t="s">
        <v>104</v>
      </c>
      <c r="X311" t="e">
        <v>#N/A</v>
      </c>
      <c r="Y311" t="s">
        <v>10739</v>
      </c>
    </row>
    <row r="312" spans="1:25">
      <c r="A312" t="s">
        <v>3</v>
      </c>
      <c r="B312" t="s">
        <v>112</v>
      </c>
      <c r="C312" t="s">
        <v>269</v>
      </c>
      <c r="D312" t="s">
        <v>1336</v>
      </c>
      <c r="E312" s="54">
        <v>41640</v>
      </c>
      <c r="F312" t="s">
        <v>9165</v>
      </c>
      <c r="G312" t="s">
        <v>1345</v>
      </c>
      <c r="H312" t="s">
        <v>1192</v>
      </c>
      <c r="I312" t="s">
        <v>1486</v>
      </c>
      <c r="J312" t="s">
        <v>1342</v>
      </c>
      <c r="K312" t="s">
        <v>1487</v>
      </c>
      <c r="L312" t="s">
        <v>1482</v>
      </c>
      <c r="M312" t="s">
        <v>1483</v>
      </c>
      <c r="N312" t="s">
        <v>85</v>
      </c>
      <c r="O312" t="s">
        <v>85</v>
      </c>
      <c r="P312">
        <v>76677.3359375</v>
      </c>
      <c r="Q312" t="s">
        <v>21</v>
      </c>
      <c r="R312" t="s">
        <v>1488</v>
      </c>
      <c r="S312" t="s">
        <v>1485</v>
      </c>
      <c r="X312" t="s">
        <v>10731</v>
      </c>
      <c r="Y312" t="s">
        <v>10737</v>
      </c>
    </row>
    <row r="313" spans="1:25">
      <c r="A313" t="s">
        <v>3</v>
      </c>
      <c r="B313" t="s">
        <v>112</v>
      </c>
      <c r="C313" t="s">
        <v>269</v>
      </c>
      <c r="D313" t="s">
        <v>1336</v>
      </c>
      <c r="E313" s="54">
        <v>41590</v>
      </c>
      <c r="F313" t="s">
        <v>1337</v>
      </c>
      <c r="G313" t="s">
        <v>1345</v>
      </c>
      <c r="H313" t="s">
        <v>1192</v>
      </c>
      <c r="I313" t="s">
        <v>1480</v>
      </c>
      <c r="J313" t="s">
        <v>1342</v>
      </c>
      <c r="K313" t="s">
        <v>1481</v>
      </c>
      <c r="L313" t="s">
        <v>1482</v>
      </c>
      <c r="M313" t="s">
        <v>1483</v>
      </c>
      <c r="N313" t="s">
        <v>85</v>
      </c>
      <c r="O313" t="s">
        <v>85</v>
      </c>
      <c r="P313">
        <v>-911037.625</v>
      </c>
      <c r="Q313" t="s">
        <v>21</v>
      </c>
      <c r="R313" t="s">
        <v>1484</v>
      </c>
      <c r="S313" t="s">
        <v>1485</v>
      </c>
      <c r="X313" t="s">
        <v>10729</v>
      </c>
      <c r="Y313" t="s">
        <v>10737</v>
      </c>
    </row>
    <row r="314" spans="1:25">
      <c r="A314" t="s">
        <v>3</v>
      </c>
      <c r="B314" t="s">
        <v>112</v>
      </c>
      <c r="C314" t="s">
        <v>269</v>
      </c>
      <c r="D314" t="s">
        <v>1336</v>
      </c>
      <c r="E314" s="54">
        <v>41590</v>
      </c>
      <c r="F314" t="s">
        <v>1337</v>
      </c>
      <c r="G314" t="s">
        <v>1345</v>
      </c>
      <c r="H314" t="s">
        <v>1192</v>
      </c>
      <c r="I314" t="s">
        <v>1486</v>
      </c>
      <c r="J314" t="s">
        <v>1342</v>
      </c>
      <c r="K314" t="s">
        <v>1487</v>
      </c>
      <c r="L314" t="s">
        <v>1482</v>
      </c>
      <c r="M314" t="s">
        <v>1483</v>
      </c>
      <c r="N314" t="s">
        <v>85</v>
      </c>
      <c r="O314" t="s">
        <v>85</v>
      </c>
      <c r="P314">
        <v>915124.625</v>
      </c>
      <c r="Q314" t="s">
        <v>21</v>
      </c>
      <c r="R314" t="s">
        <v>1488</v>
      </c>
      <c r="S314" t="s">
        <v>1485</v>
      </c>
      <c r="X314" t="s">
        <v>10731</v>
      </c>
      <c r="Y314" t="s">
        <v>10737</v>
      </c>
    </row>
    <row r="315" spans="1:25">
      <c r="A315" t="s">
        <v>3</v>
      </c>
      <c r="B315" t="s">
        <v>112</v>
      </c>
      <c r="C315" t="s">
        <v>269</v>
      </c>
      <c r="D315" t="s">
        <v>1336</v>
      </c>
      <c r="E315" s="54">
        <v>41605</v>
      </c>
      <c r="F315" t="s">
        <v>1337</v>
      </c>
      <c r="G315" t="s">
        <v>1345</v>
      </c>
      <c r="H315" t="s">
        <v>1192</v>
      </c>
      <c r="I315" t="s">
        <v>3834</v>
      </c>
      <c r="J315" t="s">
        <v>1342</v>
      </c>
      <c r="K315" t="s">
        <v>3835</v>
      </c>
      <c r="L315" t="s">
        <v>1482</v>
      </c>
      <c r="M315" t="s">
        <v>1483</v>
      </c>
      <c r="N315" t="s">
        <v>85</v>
      </c>
      <c r="O315" t="s">
        <v>213</v>
      </c>
      <c r="P315">
        <v>43941.2734375</v>
      </c>
      <c r="Q315" t="s">
        <v>21</v>
      </c>
      <c r="R315" t="s">
        <v>3836</v>
      </c>
      <c r="S315" t="s">
        <v>3837</v>
      </c>
      <c r="X315" t="s">
        <v>10731</v>
      </c>
      <c r="Y315" t="s">
        <v>10739</v>
      </c>
    </row>
    <row r="316" spans="1:25">
      <c r="A316" t="s">
        <v>3</v>
      </c>
      <c r="B316" t="s">
        <v>112</v>
      </c>
      <c r="C316" t="s">
        <v>269</v>
      </c>
      <c r="D316" t="s">
        <v>1336</v>
      </c>
      <c r="E316" s="54">
        <v>41605</v>
      </c>
      <c r="F316" t="s">
        <v>1337</v>
      </c>
      <c r="G316" t="s">
        <v>1345</v>
      </c>
      <c r="H316" t="s">
        <v>1192</v>
      </c>
      <c r="I316" t="s">
        <v>3834</v>
      </c>
      <c r="J316" t="s">
        <v>1342</v>
      </c>
      <c r="K316" t="s">
        <v>3835</v>
      </c>
      <c r="L316" t="s">
        <v>1482</v>
      </c>
      <c r="M316" t="s">
        <v>1483</v>
      </c>
      <c r="N316" t="s">
        <v>85</v>
      </c>
      <c r="O316" t="s">
        <v>213</v>
      </c>
      <c r="P316">
        <v>957268.4375</v>
      </c>
      <c r="Q316" t="s">
        <v>21</v>
      </c>
      <c r="R316" t="s">
        <v>3836</v>
      </c>
      <c r="S316" t="s">
        <v>3837</v>
      </c>
      <c r="X316" t="s">
        <v>10731</v>
      </c>
      <c r="Y316" t="s">
        <v>10739</v>
      </c>
    </row>
    <row r="317" spans="1:25">
      <c r="A317" t="s">
        <v>3</v>
      </c>
      <c r="B317" t="s">
        <v>112</v>
      </c>
      <c r="C317" t="s">
        <v>269</v>
      </c>
      <c r="D317" t="s">
        <v>1336</v>
      </c>
      <c r="E317" s="54">
        <v>41605</v>
      </c>
      <c r="F317" t="s">
        <v>1337</v>
      </c>
      <c r="G317" t="s">
        <v>83</v>
      </c>
      <c r="H317" t="s">
        <v>1192</v>
      </c>
      <c r="I317" t="s">
        <v>3840</v>
      </c>
      <c r="J317" t="s">
        <v>1342</v>
      </c>
      <c r="K317" t="s">
        <v>3841</v>
      </c>
      <c r="L317" t="s">
        <v>1482</v>
      </c>
      <c r="M317" t="s">
        <v>1483</v>
      </c>
      <c r="N317" t="s">
        <v>85</v>
      </c>
      <c r="O317" t="s">
        <v>213</v>
      </c>
      <c r="P317">
        <v>130777.484375</v>
      </c>
      <c r="Q317" t="s">
        <v>22</v>
      </c>
      <c r="R317" t="s">
        <v>3842</v>
      </c>
      <c r="S317" t="s">
        <v>104</v>
      </c>
      <c r="X317" t="e">
        <v>#N/A</v>
      </c>
      <c r="Y317" t="s">
        <v>10739</v>
      </c>
    </row>
    <row r="318" spans="1:25">
      <c r="A318" t="s">
        <v>3</v>
      </c>
      <c r="B318" t="s">
        <v>112</v>
      </c>
      <c r="C318" t="s">
        <v>269</v>
      </c>
      <c r="D318" t="s">
        <v>1336</v>
      </c>
      <c r="E318" s="54">
        <v>41605</v>
      </c>
      <c r="F318" t="s">
        <v>1337</v>
      </c>
      <c r="G318" t="s">
        <v>83</v>
      </c>
      <c r="H318" t="s">
        <v>1192</v>
      </c>
      <c r="I318" t="s">
        <v>3840</v>
      </c>
      <c r="J318" t="s">
        <v>1342</v>
      </c>
      <c r="K318" t="s">
        <v>3841</v>
      </c>
      <c r="L318" t="s">
        <v>1482</v>
      </c>
      <c r="M318" t="s">
        <v>1483</v>
      </c>
      <c r="N318" t="s">
        <v>85</v>
      </c>
      <c r="O318" t="s">
        <v>213</v>
      </c>
      <c r="P318">
        <v>0.10869999974966049</v>
      </c>
      <c r="Q318" t="s">
        <v>22</v>
      </c>
      <c r="R318" t="s">
        <v>3842</v>
      </c>
      <c r="S318" t="s">
        <v>104</v>
      </c>
      <c r="X318" t="e">
        <v>#N/A</v>
      </c>
      <c r="Y318" t="s">
        <v>10739</v>
      </c>
    </row>
    <row r="319" spans="1:25">
      <c r="A319" t="s">
        <v>3</v>
      </c>
      <c r="B319" t="s">
        <v>112</v>
      </c>
      <c r="C319" t="s">
        <v>269</v>
      </c>
      <c r="D319" t="s">
        <v>1336</v>
      </c>
      <c r="E319" s="54">
        <v>41605</v>
      </c>
      <c r="F319" t="s">
        <v>1337</v>
      </c>
      <c r="G319" t="s">
        <v>83</v>
      </c>
      <c r="H319" t="s">
        <v>1192</v>
      </c>
      <c r="I319" t="s">
        <v>3831</v>
      </c>
      <c r="J319" t="s">
        <v>1342</v>
      </c>
      <c r="K319" t="s">
        <v>3832</v>
      </c>
      <c r="L319" t="s">
        <v>1482</v>
      </c>
      <c r="M319" t="s">
        <v>1483</v>
      </c>
      <c r="N319" t="s">
        <v>85</v>
      </c>
      <c r="O319" t="s">
        <v>213</v>
      </c>
      <c r="P319">
        <v>36215.3359375</v>
      </c>
      <c r="Q319" t="s">
        <v>22</v>
      </c>
      <c r="R319" t="s">
        <v>3833</v>
      </c>
      <c r="S319" t="s">
        <v>104</v>
      </c>
      <c r="X319" t="e">
        <v>#N/A</v>
      </c>
      <c r="Y319" t="s">
        <v>10739</v>
      </c>
    </row>
    <row r="320" spans="1:25">
      <c r="A320" t="s">
        <v>3</v>
      </c>
      <c r="B320" t="s">
        <v>112</v>
      </c>
      <c r="C320" t="s">
        <v>269</v>
      </c>
      <c r="D320" t="s">
        <v>1336</v>
      </c>
      <c r="E320" s="54">
        <v>41605</v>
      </c>
      <c r="F320" t="s">
        <v>1337</v>
      </c>
      <c r="G320" t="s">
        <v>1345</v>
      </c>
      <c r="H320" t="s">
        <v>1192</v>
      </c>
      <c r="I320" t="s">
        <v>3838</v>
      </c>
      <c r="J320" t="s">
        <v>1342</v>
      </c>
      <c r="K320" t="s">
        <v>3839</v>
      </c>
      <c r="L320" t="s">
        <v>1482</v>
      </c>
      <c r="M320" t="s">
        <v>1483</v>
      </c>
      <c r="N320" t="s">
        <v>85</v>
      </c>
      <c r="O320" t="s">
        <v>213</v>
      </c>
      <c r="P320">
        <v>347297.4375</v>
      </c>
      <c r="Q320" t="s">
        <v>21</v>
      </c>
      <c r="R320" t="s">
        <v>3836</v>
      </c>
      <c r="S320" t="s">
        <v>3837</v>
      </c>
      <c r="X320" t="s">
        <v>10729</v>
      </c>
      <c r="Y320" t="s">
        <v>10739</v>
      </c>
    </row>
    <row r="321" spans="1:25">
      <c r="A321" t="s">
        <v>3</v>
      </c>
      <c r="B321" t="s">
        <v>112</v>
      </c>
      <c r="C321" t="s">
        <v>269</v>
      </c>
      <c r="D321" t="s">
        <v>1336</v>
      </c>
      <c r="E321" s="54">
        <v>41607</v>
      </c>
      <c r="F321" t="s">
        <v>1337</v>
      </c>
      <c r="G321" t="s">
        <v>83</v>
      </c>
      <c r="H321" t="s">
        <v>1192</v>
      </c>
      <c r="I321" t="s">
        <v>5064</v>
      </c>
      <c r="J321" t="s">
        <v>86</v>
      </c>
      <c r="K321" t="s">
        <v>5065</v>
      </c>
      <c r="L321" t="s">
        <v>1482</v>
      </c>
      <c r="M321" t="s">
        <v>1483</v>
      </c>
      <c r="N321" t="s">
        <v>85</v>
      </c>
      <c r="O321" t="s">
        <v>213</v>
      </c>
      <c r="P321">
        <v>2586.8134765625</v>
      </c>
      <c r="Q321" t="s">
        <v>22</v>
      </c>
      <c r="R321" t="s">
        <v>3833</v>
      </c>
      <c r="S321" t="s">
        <v>104</v>
      </c>
      <c r="X321" t="e">
        <v>#N/A</v>
      </c>
      <c r="Y321" t="s">
        <v>10739</v>
      </c>
    </row>
    <row r="322" spans="1:25">
      <c r="A322" t="s">
        <v>3</v>
      </c>
      <c r="B322" t="s">
        <v>112</v>
      </c>
      <c r="C322" t="s">
        <v>269</v>
      </c>
      <c r="D322" t="s">
        <v>1336</v>
      </c>
      <c r="E322" s="54">
        <v>41607</v>
      </c>
      <c r="F322" t="s">
        <v>1337</v>
      </c>
      <c r="G322" t="s">
        <v>83</v>
      </c>
      <c r="H322" t="s">
        <v>1192</v>
      </c>
      <c r="I322" t="s">
        <v>3831</v>
      </c>
      <c r="J322" t="s">
        <v>1342</v>
      </c>
      <c r="K322" t="s">
        <v>3832</v>
      </c>
      <c r="L322" t="s">
        <v>1482</v>
      </c>
      <c r="M322" t="s">
        <v>1483</v>
      </c>
      <c r="N322" t="s">
        <v>85</v>
      </c>
      <c r="O322" t="s">
        <v>199</v>
      </c>
      <c r="P322">
        <v>-2586.7861328125</v>
      </c>
      <c r="Q322" t="s">
        <v>22</v>
      </c>
      <c r="R322" t="s">
        <v>3833</v>
      </c>
      <c r="S322" t="s">
        <v>104</v>
      </c>
      <c r="X322" t="e">
        <v>#N/A</v>
      </c>
      <c r="Y322" t="s">
        <v>10739</v>
      </c>
    </row>
    <row r="323" spans="1:25">
      <c r="A323" t="s">
        <v>3</v>
      </c>
      <c r="B323" t="s">
        <v>112</v>
      </c>
      <c r="C323" t="s">
        <v>269</v>
      </c>
      <c r="D323" t="s">
        <v>1336</v>
      </c>
      <c r="E323" s="54">
        <v>41579</v>
      </c>
      <c r="F323" t="s">
        <v>1337</v>
      </c>
      <c r="G323" t="s">
        <v>1345</v>
      </c>
      <c r="H323" t="s">
        <v>1192</v>
      </c>
      <c r="I323" t="s">
        <v>1496</v>
      </c>
      <c r="J323" t="s">
        <v>1342</v>
      </c>
      <c r="K323" t="s">
        <v>1497</v>
      </c>
      <c r="L323" t="s">
        <v>1482</v>
      </c>
      <c r="M323" t="s">
        <v>1483</v>
      </c>
      <c r="N323" t="s">
        <v>85</v>
      </c>
      <c r="O323" t="s">
        <v>85</v>
      </c>
      <c r="P323">
        <v>359379.21875</v>
      </c>
      <c r="Q323" t="s">
        <v>21</v>
      </c>
      <c r="R323" t="s">
        <v>1495</v>
      </c>
      <c r="S323" t="s">
        <v>1492</v>
      </c>
      <c r="X323" t="s">
        <v>10731</v>
      </c>
      <c r="Y323" t="s">
        <v>10737</v>
      </c>
    </row>
    <row r="324" spans="1:25">
      <c r="A324" t="s">
        <v>3</v>
      </c>
      <c r="B324" t="s">
        <v>112</v>
      </c>
      <c r="C324" t="s">
        <v>269</v>
      </c>
      <c r="D324" t="s">
        <v>1336</v>
      </c>
      <c r="E324" s="54">
        <v>41579</v>
      </c>
      <c r="F324" t="s">
        <v>1337</v>
      </c>
      <c r="G324" t="s">
        <v>1345</v>
      </c>
      <c r="H324" t="s">
        <v>1192</v>
      </c>
      <c r="I324" t="s">
        <v>1493</v>
      </c>
      <c r="J324" t="s">
        <v>1342</v>
      </c>
      <c r="K324" t="s">
        <v>1494</v>
      </c>
      <c r="L324" t="s">
        <v>1482</v>
      </c>
      <c r="M324" t="s">
        <v>1483</v>
      </c>
      <c r="N324" t="s">
        <v>85</v>
      </c>
      <c r="O324" t="s">
        <v>85</v>
      </c>
      <c r="P324">
        <v>-566953.5</v>
      </c>
      <c r="Q324" t="s">
        <v>21</v>
      </c>
      <c r="R324" t="s">
        <v>1495</v>
      </c>
      <c r="S324" t="s">
        <v>1492</v>
      </c>
      <c r="X324" t="s">
        <v>10729</v>
      </c>
      <c r="Y324" t="s">
        <v>10737</v>
      </c>
    </row>
    <row r="325" spans="1:25">
      <c r="A325" t="s">
        <v>3</v>
      </c>
      <c r="B325" t="s">
        <v>112</v>
      </c>
      <c r="C325" t="s">
        <v>269</v>
      </c>
      <c r="D325" t="s">
        <v>1336</v>
      </c>
      <c r="E325" s="54">
        <v>41579</v>
      </c>
      <c r="F325" t="s">
        <v>1337</v>
      </c>
      <c r="G325" t="s">
        <v>1345</v>
      </c>
      <c r="H325" t="s">
        <v>1192</v>
      </c>
      <c r="I325" t="s">
        <v>1496</v>
      </c>
      <c r="J325" t="s">
        <v>1342</v>
      </c>
      <c r="K325" t="s">
        <v>1497</v>
      </c>
      <c r="L325" t="s">
        <v>1482</v>
      </c>
      <c r="M325" t="s">
        <v>1483</v>
      </c>
      <c r="N325" t="s">
        <v>85</v>
      </c>
      <c r="O325" t="s">
        <v>85</v>
      </c>
      <c r="P325">
        <v>210117.671875</v>
      </c>
      <c r="Q325" t="s">
        <v>21</v>
      </c>
      <c r="R325" t="s">
        <v>1495</v>
      </c>
      <c r="S325" t="s">
        <v>1492</v>
      </c>
      <c r="X325" t="s">
        <v>10731</v>
      </c>
      <c r="Y325" t="s">
        <v>10737</v>
      </c>
    </row>
    <row r="326" spans="1:25">
      <c r="A326" t="s">
        <v>3</v>
      </c>
      <c r="B326" t="s">
        <v>112</v>
      </c>
      <c r="C326" t="s">
        <v>269</v>
      </c>
      <c r="D326" t="s">
        <v>1336</v>
      </c>
      <c r="E326" s="54">
        <v>41579</v>
      </c>
      <c r="F326" t="s">
        <v>1337</v>
      </c>
      <c r="G326" t="s">
        <v>1345</v>
      </c>
      <c r="H326" t="s">
        <v>1192</v>
      </c>
      <c r="I326" t="s">
        <v>1489</v>
      </c>
      <c r="J326" t="s">
        <v>1342</v>
      </c>
      <c r="K326" t="s">
        <v>1490</v>
      </c>
      <c r="L326" t="s">
        <v>1482</v>
      </c>
      <c r="M326" t="s">
        <v>1483</v>
      </c>
      <c r="N326" t="s">
        <v>85</v>
      </c>
      <c r="O326" t="s">
        <v>85</v>
      </c>
      <c r="P326">
        <v>-2597.320068359375</v>
      </c>
      <c r="Q326" t="s">
        <v>21</v>
      </c>
      <c r="R326" t="s">
        <v>1491</v>
      </c>
      <c r="S326" t="s">
        <v>1492</v>
      </c>
      <c r="X326" t="s">
        <v>10729</v>
      </c>
      <c r="Y326" t="s">
        <v>10737</v>
      </c>
    </row>
    <row r="327" spans="1:25">
      <c r="A327" t="s">
        <v>3</v>
      </c>
      <c r="B327" t="s">
        <v>112</v>
      </c>
      <c r="C327" t="s">
        <v>269</v>
      </c>
      <c r="D327" t="s">
        <v>1336</v>
      </c>
      <c r="E327" s="54">
        <v>41579</v>
      </c>
      <c r="F327" t="s">
        <v>1337</v>
      </c>
      <c r="G327" t="s">
        <v>1345</v>
      </c>
      <c r="H327" t="s">
        <v>1192</v>
      </c>
      <c r="I327" t="s">
        <v>1489</v>
      </c>
      <c r="J327" t="s">
        <v>1342</v>
      </c>
      <c r="K327" t="s">
        <v>1490</v>
      </c>
      <c r="L327" t="s">
        <v>1482</v>
      </c>
      <c r="M327" t="s">
        <v>1483</v>
      </c>
      <c r="N327" t="s">
        <v>85</v>
      </c>
      <c r="O327" t="s">
        <v>85</v>
      </c>
      <c r="P327">
        <v>-29533.939453125</v>
      </c>
      <c r="Q327" t="s">
        <v>21</v>
      </c>
      <c r="R327" t="s">
        <v>1491</v>
      </c>
      <c r="S327" t="s">
        <v>1492</v>
      </c>
      <c r="X327" t="s">
        <v>10729</v>
      </c>
      <c r="Y327" t="s">
        <v>10737</v>
      </c>
    </row>
    <row r="328" spans="1:25">
      <c r="A328" t="s">
        <v>3</v>
      </c>
      <c r="B328" t="s">
        <v>112</v>
      </c>
      <c r="C328" t="s">
        <v>269</v>
      </c>
      <c r="D328" t="s">
        <v>1336</v>
      </c>
      <c r="E328" s="54">
        <v>41599</v>
      </c>
      <c r="F328" t="s">
        <v>1337</v>
      </c>
      <c r="G328" t="s">
        <v>1345</v>
      </c>
      <c r="H328" t="s">
        <v>2987</v>
      </c>
      <c r="I328" t="s">
        <v>3843</v>
      </c>
      <c r="J328" t="s">
        <v>1342</v>
      </c>
      <c r="K328" t="s">
        <v>3844</v>
      </c>
      <c r="L328" t="s">
        <v>3845</v>
      </c>
      <c r="M328" t="s">
        <v>3846</v>
      </c>
      <c r="N328" t="s">
        <v>85</v>
      </c>
      <c r="O328" t="s">
        <v>85</v>
      </c>
      <c r="P328">
        <v>17672.6484375</v>
      </c>
      <c r="Q328" t="s">
        <v>21</v>
      </c>
      <c r="R328" t="s">
        <v>3847</v>
      </c>
      <c r="S328" t="s">
        <v>3848</v>
      </c>
      <c r="X328" t="s">
        <v>10729</v>
      </c>
      <c r="Y328" t="s">
        <v>85</v>
      </c>
    </row>
    <row r="329" spans="1:25">
      <c r="A329" t="s">
        <v>3</v>
      </c>
      <c r="B329" t="s">
        <v>112</v>
      </c>
      <c r="C329" t="s">
        <v>269</v>
      </c>
      <c r="D329" t="s">
        <v>1336</v>
      </c>
      <c r="E329" s="54">
        <v>41617</v>
      </c>
      <c r="F329" t="s">
        <v>4921</v>
      </c>
      <c r="G329" t="s">
        <v>1345</v>
      </c>
      <c r="H329" t="s">
        <v>2987</v>
      </c>
      <c r="I329" t="s">
        <v>9447</v>
      </c>
      <c r="J329" t="s">
        <v>1342</v>
      </c>
      <c r="K329" t="s">
        <v>9448</v>
      </c>
      <c r="L329" t="s">
        <v>3845</v>
      </c>
      <c r="M329" t="s">
        <v>3846</v>
      </c>
      <c r="N329" t="s">
        <v>85</v>
      </c>
      <c r="O329" t="s">
        <v>85</v>
      </c>
      <c r="P329">
        <v>543.773681640625</v>
      </c>
      <c r="Q329" t="s">
        <v>21</v>
      </c>
      <c r="R329" t="s">
        <v>9449</v>
      </c>
      <c r="S329" t="s">
        <v>9450</v>
      </c>
      <c r="X329" t="s">
        <v>10729</v>
      </c>
      <c r="Y329" t="s">
        <v>85</v>
      </c>
    </row>
    <row r="330" spans="1:25">
      <c r="A330" t="s">
        <v>3</v>
      </c>
      <c r="B330" t="s">
        <v>112</v>
      </c>
      <c r="C330" t="s">
        <v>269</v>
      </c>
      <c r="D330" t="s">
        <v>1336</v>
      </c>
      <c r="E330" s="54">
        <v>41603</v>
      </c>
      <c r="F330" t="s">
        <v>1337</v>
      </c>
      <c r="G330" t="s">
        <v>1391</v>
      </c>
      <c r="H330" t="s">
        <v>2987</v>
      </c>
      <c r="I330" t="s">
        <v>3849</v>
      </c>
      <c r="J330" t="s">
        <v>1342</v>
      </c>
      <c r="K330" t="s">
        <v>3850</v>
      </c>
      <c r="L330" t="s">
        <v>5066</v>
      </c>
      <c r="M330" t="s">
        <v>5067</v>
      </c>
      <c r="N330" t="s">
        <v>85</v>
      </c>
      <c r="O330" t="s">
        <v>85</v>
      </c>
      <c r="P330">
        <v>2402.12060546875</v>
      </c>
      <c r="Q330" t="s">
        <v>23</v>
      </c>
      <c r="R330" t="s">
        <v>3851</v>
      </c>
      <c r="S330" t="s">
        <v>104</v>
      </c>
      <c r="X330" t="e">
        <v>#N/A</v>
      </c>
      <c r="Y330" t="s">
        <v>85</v>
      </c>
    </row>
    <row r="331" spans="1:25">
      <c r="A331" t="s">
        <v>3</v>
      </c>
      <c r="B331" t="s">
        <v>112</v>
      </c>
      <c r="C331" t="s">
        <v>269</v>
      </c>
      <c r="D331" t="s">
        <v>1336</v>
      </c>
      <c r="E331" s="54">
        <v>41603</v>
      </c>
      <c r="F331" t="s">
        <v>1337</v>
      </c>
      <c r="G331" t="s">
        <v>1391</v>
      </c>
      <c r="H331" t="s">
        <v>2987</v>
      </c>
      <c r="I331" t="s">
        <v>3849</v>
      </c>
      <c r="J331" t="s">
        <v>1342</v>
      </c>
      <c r="K331" t="s">
        <v>3850</v>
      </c>
      <c r="L331" t="s">
        <v>5066</v>
      </c>
      <c r="M331" t="s">
        <v>5067</v>
      </c>
      <c r="N331" t="s">
        <v>85</v>
      </c>
      <c r="O331" t="s">
        <v>85</v>
      </c>
      <c r="P331">
        <v>2402.12060546875</v>
      </c>
      <c r="Q331" t="s">
        <v>23</v>
      </c>
      <c r="R331" t="s">
        <v>3851</v>
      </c>
      <c r="S331" t="s">
        <v>104</v>
      </c>
      <c r="X331" t="e">
        <v>#N/A</v>
      </c>
      <c r="Y331" t="s">
        <v>85</v>
      </c>
    </row>
    <row r="332" spans="1:25">
      <c r="A332" t="s">
        <v>3</v>
      </c>
      <c r="B332" t="s">
        <v>112</v>
      </c>
      <c r="C332" t="s">
        <v>269</v>
      </c>
      <c r="D332" t="s">
        <v>1336</v>
      </c>
      <c r="E332" s="54">
        <v>41624</v>
      </c>
      <c r="F332" t="s">
        <v>4921</v>
      </c>
      <c r="G332" t="s">
        <v>1345</v>
      </c>
      <c r="H332" t="s">
        <v>1514</v>
      </c>
      <c r="I332" t="s">
        <v>9451</v>
      </c>
      <c r="J332" t="s">
        <v>1342</v>
      </c>
      <c r="K332" t="s">
        <v>9452</v>
      </c>
      <c r="L332" t="s">
        <v>9453</v>
      </c>
      <c r="M332" t="s">
        <v>9454</v>
      </c>
      <c r="N332" t="s">
        <v>85</v>
      </c>
      <c r="O332" t="s">
        <v>85</v>
      </c>
      <c r="P332">
        <v>-1046.3909912109375</v>
      </c>
      <c r="Q332" t="s">
        <v>21</v>
      </c>
      <c r="R332" t="s">
        <v>9455</v>
      </c>
      <c r="S332" t="s">
        <v>1665</v>
      </c>
      <c r="X332" t="s">
        <v>10729</v>
      </c>
      <c r="Y332" t="s">
        <v>85</v>
      </c>
    </row>
    <row r="333" spans="1:25">
      <c r="A333" t="s">
        <v>3</v>
      </c>
      <c r="B333" t="s">
        <v>112</v>
      </c>
      <c r="C333" t="s">
        <v>269</v>
      </c>
      <c r="D333" t="s">
        <v>1336</v>
      </c>
      <c r="E333" s="54">
        <v>41606</v>
      </c>
      <c r="F333" t="s">
        <v>1337</v>
      </c>
      <c r="G333" t="s">
        <v>1345</v>
      </c>
      <c r="H333" t="s">
        <v>1498</v>
      </c>
      <c r="I333" t="s">
        <v>5068</v>
      </c>
      <c r="J333" t="s">
        <v>1342</v>
      </c>
      <c r="K333" t="s">
        <v>5069</v>
      </c>
      <c r="L333" t="s">
        <v>1501</v>
      </c>
      <c r="M333" t="s">
        <v>1502</v>
      </c>
      <c r="N333" t="s">
        <v>85</v>
      </c>
      <c r="O333" t="s">
        <v>85</v>
      </c>
      <c r="P333">
        <v>9053.833984375</v>
      </c>
      <c r="Q333" t="s">
        <v>21</v>
      </c>
      <c r="R333" t="s">
        <v>5070</v>
      </c>
      <c r="S333" t="s">
        <v>1504</v>
      </c>
      <c r="X333" t="s">
        <v>10729</v>
      </c>
      <c r="Y333" t="s">
        <v>10737</v>
      </c>
    </row>
    <row r="334" spans="1:25">
      <c r="A334" t="s">
        <v>3</v>
      </c>
      <c r="B334" t="s">
        <v>112</v>
      </c>
      <c r="C334" t="s">
        <v>269</v>
      </c>
      <c r="D334" t="s">
        <v>1336</v>
      </c>
      <c r="E334" s="54">
        <v>41606</v>
      </c>
      <c r="F334" t="s">
        <v>1337</v>
      </c>
      <c r="G334" t="s">
        <v>1345</v>
      </c>
      <c r="H334" t="s">
        <v>1498</v>
      </c>
      <c r="I334" t="s">
        <v>5071</v>
      </c>
      <c r="J334" t="s">
        <v>1342</v>
      </c>
      <c r="K334" t="s">
        <v>5072</v>
      </c>
      <c r="L334" t="s">
        <v>1501</v>
      </c>
      <c r="M334" t="s">
        <v>1502</v>
      </c>
      <c r="N334" t="s">
        <v>85</v>
      </c>
      <c r="O334" t="s">
        <v>85</v>
      </c>
      <c r="P334">
        <v>65184.8828125</v>
      </c>
      <c r="Q334" t="s">
        <v>21</v>
      </c>
      <c r="R334" t="s">
        <v>9456</v>
      </c>
      <c r="S334" t="s">
        <v>1504</v>
      </c>
      <c r="X334" t="s">
        <v>10729</v>
      </c>
      <c r="Y334" t="s">
        <v>10737</v>
      </c>
    </row>
    <row r="335" spans="1:25">
      <c r="A335" t="s">
        <v>3</v>
      </c>
      <c r="B335" t="s">
        <v>112</v>
      </c>
      <c r="C335" t="s">
        <v>269</v>
      </c>
      <c r="D335" t="s">
        <v>1336</v>
      </c>
      <c r="E335" s="54">
        <v>41606</v>
      </c>
      <c r="F335" t="s">
        <v>1337</v>
      </c>
      <c r="G335" t="s">
        <v>1345</v>
      </c>
      <c r="H335" t="s">
        <v>1498</v>
      </c>
      <c r="I335" t="s">
        <v>5068</v>
      </c>
      <c r="J335" t="s">
        <v>1342</v>
      </c>
      <c r="K335" t="s">
        <v>5069</v>
      </c>
      <c r="L335" t="s">
        <v>1501</v>
      </c>
      <c r="M335" t="s">
        <v>1502</v>
      </c>
      <c r="N335" t="s">
        <v>85</v>
      </c>
      <c r="O335" t="s">
        <v>85</v>
      </c>
      <c r="P335">
        <v>3480.152099609375</v>
      </c>
      <c r="Q335" t="s">
        <v>21</v>
      </c>
      <c r="R335" t="s">
        <v>5070</v>
      </c>
      <c r="S335" t="s">
        <v>1504</v>
      </c>
      <c r="X335" t="s">
        <v>10729</v>
      </c>
      <c r="Y335" t="s">
        <v>10737</v>
      </c>
    </row>
    <row r="336" spans="1:25">
      <c r="A336" t="s">
        <v>3</v>
      </c>
      <c r="B336" t="s">
        <v>112</v>
      </c>
      <c r="C336" t="s">
        <v>269</v>
      </c>
      <c r="D336" t="s">
        <v>1336</v>
      </c>
      <c r="E336" s="54">
        <v>41628</v>
      </c>
      <c r="F336" t="s">
        <v>4921</v>
      </c>
      <c r="G336" t="s">
        <v>1345</v>
      </c>
      <c r="H336" t="s">
        <v>1498</v>
      </c>
      <c r="I336" t="s">
        <v>9457</v>
      </c>
      <c r="J336" t="s">
        <v>1342</v>
      </c>
      <c r="K336" t="s">
        <v>9458</v>
      </c>
      <c r="L336" t="s">
        <v>1501</v>
      </c>
      <c r="M336" t="s">
        <v>1502</v>
      </c>
      <c r="N336" t="s">
        <v>85</v>
      </c>
      <c r="O336" t="s">
        <v>85</v>
      </c>
      <c r="P336">
        <v>588743.875</v>
      </c>
      <c r="Q336" t="s">
        <v>21</v>
      </c>
      <c r="R336" t="s">
        <v>9459</v>
      </c>
      <c r="S336" t="s">
        <v>9460</v>
      </c>
      <c r="X336" t="s">
        <v>10731</v>
      </c>
      <c r="Y336" t="s">
        <v>10737</v>
      </c>
    </row>
    <row r="337" spans="1:25">
      <c r="A337" t="s">
        <v>3</v>
      </c>
      <c r="B337" t="s">
        <v>112</v>
      </c>
      <c r="C337" t="s">
        <v>269</v>
      </c>
      <c r="D337" t="s">
        <v>1336</v>
      </c>
      <c r="E337" s="54">
        <v>41628</v>
      </c>
      <c r="F337" t="s">
        <v>4921</v>
      </c>
      <c r="G337" t="s">
        <v>1345</v>
      </c>
      <c r="H337" t="s">
        <v>1498</v>
      </c>
      <c r="I337" t="s">
        <v>9457</v>
      </c>
      <c r="J337" t="s">
        <v>1342</v>
      </c>
      <c r="K337" t="s">
        <v>9458</v>
      </c>
      <c r="L337" t="s">
        <v>1501</v>
      </c>
      <c r="M337" t="s">
        <v>1502</v>
      </c>
      <c r="N337" t="s">
        <v>85</v>
      </c>
      <c r="O337" t="s">
        <v>85</v>
      </c>
      <c r="P337">
        <v>21003.26171875</v>
      </c>
      <c r="Q337" t="s">
        <v>21</v>
      </c>
      <c r="R337" t="s">
        <v>9459</v>
      </c>
      <c r="S337" t="s">
        <v>9460</v>
      </c>
      <c r="X337" t="s">
        <v>10731</v>
      </c>
      <c r="Y337" t="s">
        <v>10737</v>
      </c>
    </row>
    <row r="338" spans="1:25">
      <c r="A338" t="s">
        <v>3</v>
      </c>
      <c r="B338" t="s">
        <v>112</v>
      </c>
      <c r="C338" t="s">
        <v>269</v>
      </c>
      <c r="D338" t="s">
        <v>1336</v>
      </c>
      <c r="E338" s="54">
        <v>41603</v>
      </c>
      <c r="F338" t="s">
        <v>1337</v>
      </c>
      <c r="G338" t="s">
        <v>1345</v>
      </c>
      <c r="H338" t="s">
        <v>1498</v>
      </c>
      <c r="I338" t="s">
        <v>3852</v>
      </c>
      <c r="J338" t="s">
        <v>1342</v>
      </c>
      <c r="K338" t="s">
        <v>3853</v>
      </c>
      <c r="L338" t="s">
        <v>1501</v>
      </c>
      <c r="M338" t="s">
        <v>1502</v>
      </c>
      <c r="N338" t="s">
        <v>85</v>
      </c>
      <c r="O338" t="s">
        <v>85</v>
      </c>
      <c r="P338">
        <v>35277.32421875</v>
      </c>
      <c r="Q338" t="s">
        <v>21</v>
      </c>
      <c r="R338" t="s">
        <v>3854</v>
      </c>
      <c r="S338" t="s">
        <v>3855</v>
      </c>
      <c r="X338" t="s">
        <v>10729</v>
      </c>
      <c r="Y338" t="s">
        <v>10737</v>
      </c>
    </row>
    <row r="339" spans="1:25">
      <c r="A339" t="s">
        <v>3</v>
      </c>
      <c r="B339" t="s">
        <v>112</v>
      </c>
      <c r="C339" t="s">
        <v>269</v>
      </c>
      <c r="D339" t="s">
        <v>1336</v>
      </c>
      <c r="E339" s="54">
        <v>41579</v>
      </c>
      <c r="F339" t="s">
        <v>1337</v>
      </c>
      <c r="G339" t="s">
        <v>1345</v>
      </c>
      <c r="H339" t="s">
        <v>1498</v>
      </c>
      <c r="I339" t="s">
        <v>1499</v>
      </c>
      <c r="J339" t="s">
        <v>1342</v>
      </c>
      <c r="K339" t="s">
        <v>1500</v>
      </c>
      <c r="L339" t="s">
        <v>1501</v>
      </c>
      <c r="M339" t="s">
        <v>1502</v>
      </c>
      <c r="N339" t="s">
        <v>213</v>
      </c>
      <c r="O339" t="s">
        <v>85</v>
      </c>
      <c r="P339">
        <v>5558.19970703125</v>
      </c>
      <c r="Q339" t="s">
        <v>21</v>
      </c>
      <c r="R339" t="s">
        <v>1503</v>
      </c>
      <c r="S339" t="s">
        <v>1504</v>
      </c>
      <c r="X339" t="s">
        <v>10729</v>
      </c>
      <c r="Y339" t="s">
        <v>10737</v>
      </c>
    </row>
    <row r="340" spans="1:25">
      <c r="A340" t="s">
        <v>3</v>
      </c>
      <c r="B340" t="s">
        <v>112</v>
      </c>
      <c r="C340" t="s">
        <v>269</v>
      </c>
      <c r="D340" t="s">
        <v>1336</v>
      </c>
      <c r="E340" s="54">
        <v>41579</v>
      </c>
      <c r="F340" t="s">
        <v>1337</v>
      </c>
      <c r="G340" t="s">
        <v>1345</v>
      </c>
      <c r="H340" t="s">
        <v>1498</v>
      </c>
      <c r="I340" t="s">
        <v>1499</v>
      </c>
      <c r="J340" t="s">
        <v>1342</v>
      </c>
      <c r="K340" t="s">
        <v>1500</v>
      </c>
      <c r="L340" t="s">
        <v>1501</v>
      </c>
      <c r="M340" t="s">
        <v>1502</v>
      </c>
      <c r="N340" t="s">
        <v>213</v>
      </c>
      <c r="O340" t="s">
        <v>85</v>
      </c>
      <c r="P340">
        <v>760.0955810546875</v>
      </c>
      <c r="Q340" t="s">
        <v>21</v>
      </c>
      <c r="R340" t="s">
        <v>1503</v>
      </c>
      <c r="S340" t="s">
        <v>1504</v>
      </c>
      <c r="X340" t="s">
        <v>10729</v>
      </c>
      <c r="Y340" t="s">
        <v>10737</v>
      </c>
    </row>
    <row r="341" spans="1:25">
      <c r="A341" t="s">
        <v>3</v>
      </c>
      <c r="B341" t="s">
        <v>112</v>
      </c>
      <c r="C341" t="s">
        <v>269</v>
      </c>
      <c r="D341" t="s">
        <v>1336</v>
      </c>
      <c r="E341" s="54">
        <v>41579</v>
      </c>
      <c r="F341" t="s">
        <v>1337</v>
      </c>
      <c r="G341" t="s">
        <v>1345</v>
      </c>
      <c r="H341" t="s">
        <v>1498</v>
      </c>
      <c r="I341" t="s">
        <v>1499</v>
      </c>
      <c r="J341" t="s">
        <v>1342</v>
      </c>
      <c r="K341" t="s">
        <v>1500</v>
      </c>
      <c r="L341" t="s">
        <v>1501</v>
      </c>
      <c r="M341" t="s">
        <v>1502</v>
      </c>
      <c r="N341" t="s">
        <v>213</v>
      </c>
      <c r="O341" t="s">
        <v>85</v>
      </c>
      <c r="P341">
        <v>5273.16357421875</v>
      </c>
      <c r="Q341" t="s">
        <v>21</v>
      </c>
      <c r="R341" t="s">
        <v>1503</v>
      </c>
      <c r="S341" t="s">
        <v>1504</v>
      </c>
      <c r="X341" t="s">
        <v>10729</v>
      </c>
      <c r="Y341" t="s">
        <v>10737</v>
      </c>
    </row>
    <row r="342" spans="1:25">
      <c r="A342" t="s">
        <v>3</v>
      </c>
      <c r="B342" t="s">
        <v>112</v>
      </c>
      <c r="C342" t="s">
        <v>269</v>
      </c>
      <c r="D342" t="s">
        <v>1336</v>
      </c>
      <c r="E342" s="54">
        <v>41606</v>
      </c>
      <c r="F342" t="s">
        <v>1337</v>
      </c>
      <c r="G342" t="s">
        <v>1345</v>
      </c>
      <c r="H342" t="s">
        <v>1498</v>
      </c>
      <c r="I342" t="s">
        <v>5068</v>
      </c>
      <c r="J342" t="s">
        <v>1342</v>
      </c>
      <c r="K342" t="s">
        <v>5069</v>
      </c>
      <c r="L342" t="s">
        <v>1501</v>
      </c>
      <c r="M342" t="s">
        <v>1502</v>
      </c>
      <c r="N342" t="s">
        <v>85</v>
      </c>
      <c r="O342" t="s">
        <v>85</v>
      </c>
      <c r="P342">
        <v>16965.7421875</v>
      </c>
      <c r="Q342" t="s">
        <v>21</v>
      </c>
      <c r="R342" t="s">
        <v>5070</v>
      </c>
      <c r="S342" t="s">
        <v>1504</v>
      </c>
      <c r="X342" t="s">
        <v>10729</v>
      </c>
      <c r="Y342" t="s">
        <v>10737</v>
      </c>
    </row>
    <row r="343" spans="1:25">
      <c r="A343" t="s">
        <v>3</v>
      </c>
      <c r="B343" t="s">
        <v>112</v>
      </c>
      <c r="C343" t="s">
        <v>269</v>
      </c>
      <c r="D343" t="s">
        <v>1336</v>
      </c>
      <c r="E343" s="54">
        <v>41606</v>
      </c>
      <c r="F343" t="s">
        <v>1337</v>
      </c>
      <c r="G343" t="s">
        <v>1345</v>
      </c>
      <c r="H343" t="s">
        <v>1498</v>
      </c>
      <c r="I343" t="s">
        <v>5073</v>
      </c>
      <c r="J343" t="s">
        <v>1342</v>
      </c>
      <c r="K343" t="s">
        <v>5074</v>
      </c>
      <c r="L343" t="s">
        <v>1501</v>
      </c>
      <c r="M343" t="s">
        <v>1502</v>
      </c>
      <c r="N343" t="s">
        <v>85</v>
      </c>
      <c r="O343" t="s">
        <v>85</v>
      </c>
      <c r="P343">
        <v>4241.435546875</v>
      </c>
      <c r="Q343" t="s">
        <v>21</v>
      </c>
      <c r="R343" t="s">
        <v>5075</v>
      </c>
      <c r="S343" t="s">
        <v>1504</v>
      </c>
      <c r="X343" t="s">
        <v>10729</v>
      </c>
      <c r="Y343" t="s">
        <v>10737</v>
      </c>
    </row>
    <row r="344" spans="1:25">
      <c r="A344" t="s">
        <v>3</v>
      </c>
      <c r="B344" t="s">
        <v>112</v>
      </c>
      <c r="C344" t="s">
        <v>269</v>
      </c>
      <c r="D344" t="s">
        <v>1336</v>
      </c>
      <c r="E344" s="54">
        <v>41607</v>
      </c>
      <c r="F344" t="s">
        <v>1337</v>
      </c>
      <c r="G344" t="s">
        <v>1345</v>
      </c>
      <c r="H344" t="s">
        <v>2987</v>
      </c>
      <c r="I344" t="s">
        <v>5076</v>
      </c>
      <c r="J344" t="s">
        <v>1342</v>
      </c>
      <c r="K344" t="s">
        <v>5077</v>
      </c>
      <c r="L344" t="s">
        <v>5078</v>
      </c>
      <c r="M344" t="s">
        <v>5079</v>
      </c>
      <c r="N344" t="s">
        <v>85</v>
      </c>
      <c r="O344" t="s">
        <v>85</v>
      </c>
      <c r="P344">
        <v>815.66058349609375</v>
      </c>
      <c r="Q344" t="s">
        <v>21</v>
      </c>
      <c r="R344" t="s">
        <v>5080</v>
      </c>
      <c r="S344" t="s">
        <v>104</v>
      </c>
      <c r="X344" t="s">
        <v>10729</v>
      </c>
      <c r="Y344" t="s">
        <v>85</v>
      </c>
    </row>
    <row r="345" spans="1:25">
      <c r="A345" t="s">
        <v>3</v>
      </c>
      <c r="B345" t="s">
        <v>112</v>
      </c>
      <c r="C345" t="s">
        <v>269</v>
      </c>
      <c r="D345" t="s">
        <v>1336</v>
      </c>
      <c r="E345" s="54">
        <v>41579</v>
      </c>
      <c r="F345" t="s">
        <v>1337</v>
      </c>
      <c r="G345" t="s">
        <v>1345</v>
      </c>
      <c r="H345" t="s">
        <v>1498</v>
      </c>
      <c r="I345" t="s">
        <v>1505</v>
      </c>
      <c r="J345" t="s">
        <v>1342</v>
      </c>
      <c r="K345" t="s">
        <v>1506</v>
      </c>
      <c r="L345" t="s">
        <v>1507</v>
      </c>
      <c r="M345" t="s">
        <v>1508</v>
      </c>
      <c r="N345" t="s">
        <v>213</v>
      </c>
      <c r="O345" t="s">
        <v>85</v>
      </c>
      <c r="P345">
        <v>242.08369445800781</v>
      </c>
      <c r="Q345" t="s">
        <v>21</v>
      </c>
      <c r="R345" t="s">
        <v>1509</v>
      </c>
      <c r="S345" t="s">
        <v>1510</v>
      </c>
      <c r="X345" t="s">
        <v>10729</v>
      </c>
      <c r="Y345" t="s">
        <v>85</v>
      </c>
    </row>
    <row r="346" spans="1:25">
      <c r="A346" t="s">
        <v>3</v>
      </c>
      <c r="B346" t="s">
        <v>112</v>
      </c>
      <c r="C346" t="s">
        <v>269</v>
      </c>
      <c r="D346" t="s">
        <v>1336</v>
      </c>
      <c r="E346" s="54">
        <v>41586</v>
      </c>
      <c r="F346" t="s">
        <v>1337</v>
      </c>
      <c r="G346" t="s">
        <v>1345</v>
      </c>
      <c r="H346" t="s">
        <v>1498</v>
      </c>
      <c r="I346" t="s">
        <v>1511</v>
      </c>
      <c r="J346" t="s">
        <v>1342</v>
      </c>
      <c r="K346" t="s">
        <v>1512</v>
      </c>
      <c r="L346" t="s">
        <v>1507</v>
      </c>
      <c r="M346" t="s">
        <v>1508</v>
      </c>
      <c r="N346" t="s">
        <v>85</v>
      </c>
      <c r="O346" t="s">
        <v>85</v>
      </c>
      <c r="P346">
        <v>-242.39999389648438</v>
      </c>
      <c r="Q346" t="s">
        <v>21</v>
      </c>
      <c r="R346" t="s">
        <v>1513</v>
      </c>
      <c r="S346" t="s">
        <v>1510</v>
      </c>
      <c r="X346" t="s">
        <v>10729</v>
      </c>
      <c r="Y346" t="s">
        <v>85</v>
      </c>
    </row>
    <row r="347" spans="1:25">
      <c r="A347" t="s">
        <v>3</v>
      </c>
      <c r="B347" t="s">
        <v>115</v>
      </c>
      <c r="C347" t="s">
        <v>602</v>
      </c>
      <c r="D347" t="s">
        <v>1336</v>
      </c>
      <c r="E347" s="54">
        <v>41621</v>
      </c>
      <c r="F347" t="s">
        <v>4921</v>
      </c>
      <c r="G347" t="s">
        <v>1345</v>
      </c>
      <c r="H347" t="s">
        <v>1498</v>
      </c>
      <c r="I347" t="s">
        <v>9461</v>
      </c>
      <c r="J347" t="s">
        <v>1342</v>
      </c>
      <c r="K347" t="s">
        <v>9462</v>
      </c>
      <c r="L347" t="s">
        <v>3858</v>
      </c>
      <c r="M347" t="s">
        <v>3859</v>
      </c>
      <c r="N347" t="s">
        <v>85</v>
      </c>
      <c r="O347" t="s">
        <v>85</v>
      </c>
      <c r="P347">
        <v>183903.671875</v>
      </c>
      <c r="Q347" t="s">
        <v>21</v>
      </c>
      <c r="R347" t="s">
        <v>9463</v>
      </c>
      <c r="S347" t="s">
        <v>9464</v>
      </c>
      <c r="X347" t="s">
        <v>10731</v>
      </c>
      <c r="Y347" t="s">
        <v>85</v>
      </c>
    </row>
    <row r="348" spans="1:25">
      <c r="A348" t="s">
        <v>3</v>
      </c>
      <c r="B348" t="s">
        <v>115</v>
      </c>
      <c r="C348" t="s">
        <v>602</v>
      </c>
      <c r="D348" t="s">
        <v>1336</v>
      </c>
      <c r="E348" s="54">
        <v>41621</v>
      </c>
      <c r="F348" t="s">
        <v>4921</v>
      </c>
      <c r="G348" t="s">
        <v>1345</v>
      </c>
      <c r="H348" t="s">
        <v>1498</v>
      </c>
      <c r="I348" t="s">
        <v>9461</v>
      </c>
      <c r="J348" t="s">
        <v>1342</v>
      </c>
      <c r="K348" t="s">
        <v>9462</v>
      </c>
      <c r="L348" t="s">
        <v>3858</v>
      </c>
      <c r="M348" t="s">
        <v>3859</v>
      </c>
      <c r="N348" t="s">
        <v>85</v>
      </c>
      <c r="O348" t="s">
        <v>85</v>
      </c>
      <c r="P348">
        <v>40367.9453125</v>
      </c>
      <c r="Q348" t="s">
        <v>21</v>
      </c>
      <c r="R348" t="s">
        <v>9463</v>
      </c>
      <c r="S348" t="s">
        <v>9464</v>
      </c>
      <c r="X348" t="s">
        <v>10731</v>
      </c>
      <c r="Y348" t="s">
        <v>85</v>
      </c>
    </row>
    <row r="349" spans="1:25">
      <c r="A349" t="s">
        <v>3</v>
      </c>
      <c r="B349" t="s">
        <v>115</v>
      </c>
      <c r="C349" t="s">
        <v>602</v>
      </c>
      <c r="D349" t="s">
        <v>1336</v>
      </c>
      <c r="E349" s="54">
        <v>41621</v>
      </c>
      <c r="F349" t="s">
        <v>4921</v>
      </c>
      <c r="G349" t="s">
        <v>1345</v>
      </c>
      <c r="H349" t="s">
        <v>1498</v>
      </c>
      <c r="I349" t="s">
        <v>9461</v>
      </c>
      <c r="J349" t="s">
        <v>1342</v>
      </c>
      <c r="K349" t="s">
        <v>9462</v>
      </c>
      <c r="L349" t="s">
        <v>3858</v>
      </c>
      <c r="M349" t="s">
        <v>3859</v>
      </c>
      <c r="N349" t="s">
        <v>85</v>
      </c>
      <c r="O349" t="s">
        <v>85</v>
      </c>
      <c r="P349">
        <v>127744.15625</v>
      </c>
      <c r="Q349" t="s">
        <v>21</v>
      </c>
      <c r="R349" t="s">
        <v>9463</v>
      </c>
      <c r="S349" t="s">
        <v>9464</v>
      </c>
      <c r="X349" t="s">
        <v>10731</v>
      </c>
      <c r="Y349" t="s">
        <v>85</v>
      </c>
    </row>
    <row r="350" spans="1:25">
      <c r="A350" t="s">
        <v>3</v>
      </c>
      <c r="B350" t="s">
        <v>115</v>
      </c>
      <c r="C350" t="s">
        <v>602</v>
      </c>
      <c r="D350" t="s">
        <v>1336</v>
      </c>
      <c r="E350" s="54">
        <v>41621</v>
      </c>
      <c r="F350" t="s">
        <v>4921</v>
      </c>
      <c r="G350" t="s">
        <v>1345</v>
      </c>
      <c r="H350" t="s">
        <v>1498</v>
      </c>
      <c r="I350" t="s">
        <v>9461</v>
      </c>
      <c r="J350" t="s">
        <v>1342</v>
      </c>
      <c r="K350" t="s">
        <v>9462</v>
      </c>
      <c r="L350" t="s">
        <v>3858</v>
      </c>
      <c r="M350" t="s">
        <v>3859</v>
      </c>
      <c r="N350" t="s">
        <v>85</v>
      </c>
      <c r="O350" t="s">
        <v>85</v>
      </c>
      <c r="P350">
        <v>43627.2421875</v>
      </c>
      <c r="Q350" t="s">
        <v>21</v>
      </c>
      <c r="R350" t="s">
        <v>9463</v>
      </c>
      <c r="S350" t="s">
        <v>9464</v>
      </c>
      <c r="X350" t="s">
        <v>10731</v>
      </c>
      <c r="Y350" t="s">
        <v>85</v>
      </c>
    </row>
    <row r="351" spans="1:25">
      <c r="A351" t="s">
        <v>3</v>
      </c>
      <c r="B351" t="s">
        <v>115</v>
      </c>
      <c r="C351" t="s">
        <v>602</v>
      </c>
      <c r="D351" t="s">
        <v>1336</v>
      </c>
      <c r="E351" s="54">
        <v>41634</v>
      </c>
      <c r="F351" t="s">
        <v>4921</v>
      </c>
      <c r="G351" t="s">
        <v>1345</v>
      </c>
      <c r="H351" t="s">
        <v>1498</v>
      </c>
      <c r="I351" t="s">
        <v>3856</v>
      </c>
      <c r="J351" t="s">
        <v>1342</v>
      </c>
      <c r="K351" t="s">
        <v>3857</v>
      </c>
      <c r="L351" t="s">
        <v>3858</v>
      </c>
      <c r="M351" t="s">
        <v>3859</v>
      </c>
      <c r="N351" t="s">
        <v>85</v>
      </c>
      <c r="O351" t="s">
        <v>85</v>
      </c>
      <c r="P351">
        <v>26750.17578125</v>
      </c>
      <c r="Q351" t="s">
        <v>21</v>
      </c>
      <c r="R351" t="s">
        <v>3860</v>
      </c>
      <c r="S351" t="s">
        <v>3861</v>
      </c>
      <c r="X351" t="s">
        <v>10729</v>
      </c>
      <c r="Y351" t="s">
        <v>85</v>
      </c>
    </row>
    <row r="352" spans="1:25">
      <c r="A352" t="s">
        <v>3</v>
      </c>
      <c r="B352" t="s">
        <v>115</v>
      </c>
      <c r="C352" t="s">
        <v>602</v>
      </c>
      <c r="D352" t="s">
        <v>1336</v>
      </c>
      <c r="E352" s="54">
        <v>41634</v>
      </c>
      <c r="F352" t="s">
        <v>4921</v>
      </c>
      <c r="G352" t="s">
        <v>1345</v>
      </c>
      <c r="H352" t="s">
        <v>1498</v>
      </c>
      <c r="I352" t="s">
        <v>3856</v>
      </c>
      <c r="J352" t="s">
        <v>1342</v>
      </c>
      <c r="K352" t="s">
        <v>3857</v>
      </c>
      <c r="L352" t="s">
        <v>3858</v>
      </c>
      <c r="M352" t="s">
        <v>3859</v>
      </c>
      <c r="N352" t="s">
        <v>85</v>
      </c>
      <c r="O352" t="s">
        <v>85</v>
      </c>
      <c r="P352">
        <v>19527.2421875</v>
      </c>
      <c r="Q352" t="s">
        <v>21</v>
      </c>
      <c r="R352" t="s">
        <v>3860</v>
      </c>
      <c r="S352" t="s">
        <v>3861</v>
      </c>
      <c r="X352" t="s">
        <v>10729</v>
      </c>
      <c r="Y352" t="s">
        <v>85</v>
      </c>
    </row>
    <row r="353" spans="1:25">
      <c r="A353" t="s">
        <v>3</v>
      </c>
      <c r="B353" t="s">
        <v>115</v>
      </c>
      <c r="C353" t="s">
        <v>602</v>
      </c>
      <c r="D353" t="s">
        <v>1336</v>
      </c>
      <c r="E353" s="54">
        <v>41604</v>
      </c>
      <c r="F353" t="s">
        <v>1337</v>
      </c>
      <c r="G353" t="s">
        <v>1345</v>
      </c>
      <c r="H353" t="s">
        <v>1498</v>
      </c>
      <c r="I353" t="s">
        <v>3856</v>
      </c>
      <c r="J353" t="s">
        <v>1342</v>
      </c>
      <c r="K353" t="s">
        <v>3857</v>
      </c>
      <c r="L353" t="s">
        <v>3858</v>
      </c>
      <c r="M353" t="s">
        <v>3859</v>
      </c>
      <c r="N353" t="s">
        <v>85</v>
      </c>
      <c r="O353" t="s">
        <v>85</v>
      </c>
      <c r="P353">
        <v>26750.1640625</v>
      </c>
      <c r="Q353" t="s">
        <v>21</v>
      </c>
      <c r="R353" t="s">
        <v>3860</v>
      </c>
      <c r="S353" t="s">
        <v>3861</v>
      </c>
      <c r="X353" t="s">
        <v>10729</v>
      </c>
      <c r="Y353" t="s">
        <v>85</v>
      </c>
    </row>
    <row r="354" spans="1:25">
      <c r="A354" t="s">
        <v>3</v>
      </c>
      <c r="B354" t="s">
        <v>115</v>
      </c>
      <c r="C354" t="s">
        <v>602</v>
      </c>
      <c r="D354" t="s">
        <v>1336</v>
      </c>
      <c r="E354" s="54">
        <v>41604</v>
      </c>
      <c r="F354" t="s">
        <v>1337</v>
      </c>
      <c r="G354" t="s">
        <v>1345</v>
      </c>
      <c r="H354" t="s">
        <v>1498</v>
      </c>
      <c r="I354" t="s">
        <v>3856</v>
      </c>
      <c r="J354" t="s">
        <v>1342</v>
      </c>
      <c r="K354" t="s">
        <v>3857</v>
      </c>
      <c r="L354" t="s">
        <v>3858</v>
      </c>
      <c r="M354" t="s">
        <v>3859</v>
      </c>
      <c r="N354" t="s">
        <v>85</v>
      </c>
      <c r="O354" t="s">
        <v>85</v>
      </c>
      <c r="P354">
        <v>19527.2421875</v>
      </c>
      <c r="Q354" t="s">
        <v>21</v>
      </c>
      <c r="R354" t="s">
        <v>3860</v>
      </c>
      <c r="S354" t="s">
        <v>3861</v>
      </c>
      <c r="X354" t="s">
        <v>10729</v>
      </c>
      <c r="Y354" t="s">
        <v>85</v>
      </c>
    </row>
    <row r="355" spans="1:25">
      <c r="A355" t="s">
        <v>3</v>
      </c>
      <c r="B355" t="s">
        <v>112</v>
      </c>
      <c r="C355" t="s">
        <v>269</v>
      </c>
      <c r="D355" t="s">
        <v>1336</v>
      </c>
      <c r="E355" s="54">
        <v>41628</v>
      </c>
      <c r="F355" t="s">
        <v>4921</v>
      </c>
      <c r="G355" t="s">
        <v>1345</v>
      </c>
      <c r="H355" t="s">
        <v>2987</v>
      </c>
      <c r="I355" t="s">
        <v>9465</v>
      </c>
      <c r="J355" t="s">
        <v>1342</v>
      </c>
      <c r="K355" t="s">
        <v>9466</v>
      </c>
      <c r="L355" t="s">
        <v>9467</v>
      </c>
      <c r="M355" t="s">
        <v>9468</v>
      </c>
      <c r="N355" t="s">
        <v>85</v>
      </c>
      <c r="O355" t="s">
        <v>85</v>
      </c>
      <c r="P355">
        <v>-22642.48046875</v>
      </c>
      <c r="Q355" t="s">
        <v>21</v>
      </c>
      <c r="R355" t="s">
        <v>9469</v>
      </c>
      <c r="S355" t="s">
        <v>9470</v>
      </c>
      <c r="X355" t="s">
        <v>10729</v>
      </c>
      <c r="Y355" t="s">
        <v>85</v>
      </c>
    </row>
    <row r="356" spans="1:25">
      <c r="A356" t="s">
        <v>3</v>
      </c>
      <c r="B356" t="s">
        <v>112</v>
      </c>
      <c r="C356" t="s">
        <v>269</v>
      </c>
      <c r="D356" t="s">
        <v>1336</v>
      </c>
      <c r="E356" s="54">
        <v>41628</v>
      </c>
      <c r="F356" t="s">
        <v>4921</v>
      </c>
      <c r="G356" t="s">
        <v>1345</v>
      </c>
      <c r="H356" t="s">
        <v>2987</v>
      </c>
      <c r="I356" t="s">
        <v>9465</v>
      </c>
      <c r="J356" t="s">
        <v>1342</v>
      </c>
      <c r="K356" t="s">
        <v>9466</v>
      </c>
      <c r="L356" t="s">
        <v>9467</v>
      </c>
      <c r="M356" t="s">
        <v>9468</v>
      </c>
      <c r="N356" t="s">
        <v>85</v>
      </c>
      <c r="O356" t="s">
        <v>85</v>
      </c>
      <c r="P356">
        <v>-1254.3419189453125</v>
      </c>
      <c r="Q356" t="s">
        <v>21</v>
      </c>
      <c r="R356" t="s">
        <v>9469</v>
      </c>
      <c r="S356" t="s">
        <v>9470</v>
      </c>
      <c r="X356" t="s">
        <v>10729</v>
      </c>
      <c r="Y356" t="s">
        <v>85</v>
      </c>
    </row>
    <row r="357" spans="1:25">
      <c r="A357" t="s">
        <v>3</v>
      </c>
      <c r="B357" t="s">
        <v>112</v>
      </c>
      <c r="C357" t="s">
        <v>269</v>
      </c>
      <c r="D357" t="s">
        <v>1336</v>
      </c>
      <c r="E357" s="54">
        <v>41606</v>
      </c>
      <c r="F357" t="s">
        <v>1337</v>
      </c>
      <c r="G357" t="s">
        <v>3641</v>
      </c>
      <c r="H357" t="s">
        <v>1514</v>
      </c>
      <c r="I357" t="s">
        <v>5081</v>
      </c>
      <c r="J357" t="s">
        <v>1342</v>
      </c>
      <c r="K357" t="s">
        <v>5082</v>
      </c>
      <c r="L357" t="s">
        <v>1517</v>
      </c>
      <c r="M357" t="s">
        <v>1518</v>
      </c>
      <c r="N357" t="s">
        <v>85</v>
      </c>
      <c r="O357" t="s">
        <v>85</v>
      </c>
      <c r="P357">
        <v>4893.9638671875</v>
      </c>
      <c r="Q357" t="s">
        <v>21</v>
      </c>
      <c r="R357" t="s">
        <v>1519</v>
      </c>
      <c r="S357" t="s">
        <v>5083</v>
      </c>
      <c r="X357" t="e">
        <v>#N/A</v>
      </c>
      <c r="Y357" t="s">
        <v>85</v>
      </c>
    </row>
    <row r="358" spans="1:25">
      <c r="A358" t="s">
        <v>3</v>
      </c>
      <c r="B358" t="s">
        <v>112</v>
      </c>
      <c r="C358" t="s">
        <v>269</v>
      </c>
      <c r="D358" t="s">
        <v>1336</v>
      </c>
      <c r="E358" s="54">
        <v>41579</v>
      </c>
      <c r="F358" t="s">
        <v>1337</v>
      </c>
      <c r="G358" t="s">
        <v>1345</v>
      </c>
      <c r="H358" t="s">
        <v>1514</v>
      </c>
      <c r="I358" t="s">
        <v>1515</v>
      </c>
      <c r="J358" t="s">
        <v>1342</v>
      </c>
      <c r="K358" t="s">
        <v>1516</v>
      </c>
      <c r="L358" t="s">
        <v>1517</v>
      </c>
      <c r="M358" t="s">
        <v>1518</v>
      </c>
      <c r="N358" t="s">
        <v>85</v>
      </c>
      <c r="O358" t="s">
        <v>85</v>
      </c>
      <c r="P358">
        <v>1425.179443359375</v>
      </c>
      <c r="Q358" t="s">
        <v>21</v>
      </c>
      <c r="R358" t="s">
        <v>1519</v>
      </c>
      <c r="S358" t="s">
        <v>1472</v>
      </c>
      <c r="X358" t="s">
        <v>10729</v>
      </c>
      <c r="Y358" t="s">
        <v>85</v>
      </c>
    </row>
    <row r="359" spans="1:25">
      <c r="A359" t="s">
        <v>3</v>
      </c>
      <c r="B359" t="s">
        <v>112</v>
      </c>
      <c r="C359" t="s">
        <v>269</v>
      </c>
      <c r="D359" t="s">
        <v>1336</v>
      </c>
      <c r="E359" s="54">
        <v>41579</v>
      </c>
      <c r="F359" t="s">
        <v>1337</v>
      </c>
      <c r="G359" t="s">
        <v>1345</v>
      </c>
      <c r="H359" t="s">
        <v>1514</v>
      </c>
      <c r="I359" t="s">
        <v>1515</v>
      </c>
      <c r="J359" t="s">
        <v>1342</v>
      </c>
      <c r="K359" t="s">
        <v>1516</v>
      </c>
      <c r="L359" t="s">
        <v>1517</v>
      </c>
      <c r="M359" t="s">
        <v>1518</v>
      </c>
      <c r="N359" t="s">
        <v>85</v>
      </c>
      <c r="O359" t="s">
        <v>85</v>
      </c>
      <c r="P359">
        <v>500.5640869140625</v>
      </c>
      <c r="Q359" t="s">
        <v>21</v>
      </c>
      <c r="R359" t="s">
        <v>1519</v>
      </c>
      <c r="S359" t="s">
        <v>1472</v>
      </c>
      <c r="X359" t="s">
        <v>10729</v>
      </c>
      <c r="Y359" t="s">
        <v>85</v>
      </c>
    </row>
    <row r="360" spans="1:25">
      <c r="A360" t="s">
        <v>3</v>
      </c>
      <c r="B360" t="s">
        <v>112</v>
      </c>
      <c r="C360" t="s">
        <v>269</v>
      </c>
      <c r="D360" t="s">
        <v>1336</v>
      </c>
      <c r="E360" s="54">
        <v>41579</v>
      </c>
      <c r="F360" t="s">
        <v>1337</v>
      </c>
      <c r="G360" t="s">
        <v>1345</v>
      </c>
      <c r="H360" t="s">
        <v>1498</v>
      </c>
      <c r="I360" t="s">
        <v>1520</v>
      </c>
      <c r="J360" t="s">
        <v>1342</v>
      </c>
      <c r="K360" t="s">
        <v>1521</v>
      </c>
      <c r="L360" t="s">
        <v>1522</v>
      </c>
      <c r="M360" t="s">
        <v>1523</v>
      </c>
      <c r="N360" t="s">
        <v>85</v>
      </c>
      <c r="O360" t="s">
        <v>85</v>
      </c>
      <c r="P360">
        <v>707.29010009765625</v>
      </c>
      <c r="Q360" t="s">
        <v>21</v>
      </c>
      <c r="R360" t="s">
        <v>1524</v>
      </c>
      <c r="S360" t="s">
        <v>1525</v>
      </c>
      <c r="X360" t="s">
        <v>10729</v>
      </c>
      <c r="Y360" t="s">
        <v>85</v>
      </c>
    </row>
    <row r="361" spans="1:25">
      <c r="A361" t="s">
        <v>3</v>
      </c>
      <c r="B361" t="s">
        <v>112</v>
      </c>
      <c r="C361" t="s">
        <v>269</v>
      </c>
      <c r="D361" t="s">
        <v>1336</v>
      </c>
      <c r="E361" s="54">
        <v>41583</v>
      </c>
      <c r="F361" t="s">
        <v>1337</v>
      </c>
      <c r="G361" t="s">
        <v>1345</v>
      </c>
      <c r="H361" t="s">
        <v>1498</v>
      </c>
      <c r="I361" t="s">
        <v>1526</v>
      </c>
      <c r="J361" t="s">
        <v>1342</v>
      </c>
      <c r="K361" t="s">
        <v>1527</v>
      </c>
      <c r="L361" t="s">
        <v>1522</v>
      </c>
      <c r="M361" t="s">
        <v>1523</v>
      </c>
      <c r="N361" t="s">
        <v>85</v>
      </c>
      <c r="O361" t="s">
        <v>85</v>
      </c>
      <c r="P361">
        <v>-722.27001953125</v>
      </c>
      <c r="Q361" t="s">
        <v>21</v>
      </c>
      <c r="R361" t="s">
        <v>1491</v>
      </c>
      <c r="S361" t="s">
        <v>1525</v>
      </c>
      <c r="X361" t="s">
        <v>10729</v>
      </c>
      <c r="Y361" t="s">
        <v>85</v>
      </c>
    </row>
    <row r="362" spans="1:25">
      <c r="A362" t="s">
        <v>3</v>
      </c>
      <c r="B362" t="s">
        <v>112</v>
      </c>
      <c r="C362" t="s">
        <v>269</v>
      </c>
      <c r="D362" t="s">
        <v>1336</v>
      </c>
      <c r="E362" s="54">
        <v>41582</v>
      </c>
      <c r="F362" t="s">
        <v>1337</v>
      </c>
      <c r="G362" t="s">
        <v>83</v>
      </c>
      <c r="I362" t="s">
        <v>1528</v>
      </c>
      <c r="J362" t="s">
        <v>86</v>
      </c>
      <c r="K362" t="s">
        <v>1529</v>
      </c>
      <c r="L362" t="s">
        <v>1530</v>
      </c>
      <c r="M362" t="s">
        <v>1531</v>
      </c>
      <c r="N362" t="s">
        <v>85</v>
      </c>
      <c r="O362" t="s">
        <v>85</v>
      </c>
      <c r="P362">
        <v>3772.4306640625</v>
      </c>
      <c r="Q362" t="s">
        <v>22</v>
      </c>
      <c r="R362" t="s">
        <v>1532</v>
      </c>
      <c r="S362" t="s">
        <v>104</v>
      </c>
      <c r="X362" t="e">
        <v>#N/A</v>
      </c>
      <c r="Y362" t="s">
        <v>85</v>
      </c>
    </row>
    <row r="363" spans="1:25">
      <c r="A363" t="s">
        <v>3</v>
      </c>
      <c r="B363" t="s">
        <v>112</v>
      </c>
      <c r="C363" t="s">
        <v>269</v>
      </c>
      <c r="D363" t="s">
        <v>1336</v>
      </c>
      <c r="E363" s="54">
        <v>41607</v>
      </c>
      <c r="F363" t="s">
        <v>1337</v>
      </c>
      <c r="G363" t="s">
        <v>83</v>
      </c>
      <c r="H363" t="s">
        <v>1192</v>
      </c>
      <c r="I363" t="s">
        <v>5084</v>
      </c>
      <c r="J363" t="s">
        <v>1342</v>
      </c>
      <c r="K363" t="s">
        <v>5085</v>
      </c>
      <c r="L363" t="s">
        <v>1535</v>
      </c>
      <c r="M363" t="s">
        <v>1536</v>
      </c>
      <c r="N363" t="s">
        <v>85</v>
      </c>
      <c r="O363" t="s">
        <v>85</v>
      </c>
      <c r="P363">
        <v>-21962.80078125</v>
      </c>
      <c r="Q363" t="s">
        <v>22</v>
      </c>
      <c r="R363" t="s">
        <v>5086</v>
      </c>
      <c r="S363" t="s">
        <v>104</v>
      </c>
      <c r="X363" t="e">
        <v>#N/A</v>
      </c>
      <c r="Y363" t="s">
        <v>10737</v>
      </c>
    </row>
    <row r="364" spans="1:25">
      <c r="A364" t="s">
        <v>3</v>
      </c>
      <c r="B364" t="s">
        <v>112</v>
      </c>
      <c r="C364" t="s">
        <v>269</v>
      </c>
      <c r="D364" t="s">
        <v>1336</v>
      </c>
      <c r="E364" s="54">
        <v>41585</v>
      </c>
      <c r="F364" t="s">
        <v>1337</v>
      </c>
      <c r="G364" t="s">
        <v>1350</v>
      </c>
      <c r="H364" t="s">
        <v>1192</v>
      </c>
      <c r="I364" t="s">
        <v>1533</v>
      </c>
      <c r="J364" t="s">
        <v>86</v>
      </c>
      <c r="K364" t="s">
        <v>1534</v>
      </c>
      <c r="L364" t="s">
        <v>1535</v>
      </c>
      <c r="M364" t="s">
        <v>1536</v>
      </c>
      <c r="N364" t="s">
        <v>85</v>
      </c>
      <c r="O364" t="s">
        <v>85</v>
      </c>
      <c r="P364">
        <v>7141.21826171875</v>
      </c>
      <c r="Q364" t="s">
        <v>23</v>
      </c>
      <c r="R364" t="s">
        <v>1537</v>
      </c>
      <c r="S364" t="s">
        <v>104</v>
      </c>
      <c r="X364" t="e">
        <v>#N/A</v>
      </c>
      <c r="Y364" t="s">
        <v>10737</v>
      </c>
    </row>
    <row r="365" spans="1:25">
      <c r="A365" t="s">
        <v>3</v>
      </c>
      <c r="B365" t="s">
        <v>112</v>
      </c>
      <c r="C365" t="s">
        <v>269</v>
      </c>
      <c r="D365" t="s">
        <v>1336</v>
      </c>
      <c r="E365" s="54">
        <v>41585</v>
      </c>
      <c r="F365" t="s">
        <v>1337</v>
      </c>
      <c r="G365" t="s">
        <v>1350</v>
      </c>
      <c r="H365" t="s">
        <v>1192</v>
      </c>
      <c r="I365" t="s">
        <v>1533</v>
      </c>
      <c r="J365" t="s">
        <v>86</v>
      </c>
      <c r="K365" t="s">
        <v>1534</v>
      </c>
      <c r="L365" t="s">
        <v>1535</v>
      </c>
      <c r="M365" t="s">
        <v>1536</v>
      </c>
      <c r="N365" t="s">
        <v>85</v>
      </c>
      <c r="O365" t="s">
        <v>85</v>
      </c>
      <c r="P365">
        <v>46415.796875</v>
      </c>
      <c r="Q365" t="s">
        <v>23</v>
      </c>
      <c r="R365" t="s">
        <v>1537</v>
      </c>
      <c r="S365" t="s">
        <v>104</v>
      </c>
      <c r="X365" t="e">
        <v>#N/A</v>
      </c>
      <c r="Y365" t="s">
        <v>10737</v>
      </c>
    </row>
    <row r="366" spans="1:25">
      <c r="A366" t="s">
        <v>3</v>
      </c>
      <c r="B366" t="s">
        <v>112</v>
      </c>
      <c r="C366" t="s">
        <v>269</v>
      </c>
      <c r="D366" t="s">
        <v>1336</v>
      </c>
      <c r="E366" s="54">
        <v>41585</v>
      </c>
      <c r="F366" t="s">
        <v>1337</v>
      </c>
      <c r="G366" t="s">
        <v>1350</v>
      </c>
      <c r="H366" t="s">
        <v>1192</v>
      </c>
      <c r="I366" t="s">
        <v>1533</v>
      </c>
      <c r="J366" t="s">
        <v>86</v>
      </c>
      <c r="K366" t="s">
        <v>1534</v>
      </c>
      <c r="L366" t="s">
        <v>1535</v>
      </c>
      <c r="M366" t="s">
        <v>1536</v>
      </c>
      <c r="N366" t="s">
        <v>85</v>
      </c>
      <c r="O366" t="s">
        <v>85</v>
      </c>
      <c r="P366">
        <v>7141.21826171875</v>
      </c>
      <c r="Q366" t="s">
        <v>23</v>
      </c>
      <c r="R366" t="s">
        <v>1537</v>
      </c>
      <c r="S366" t="s">
        <v>104</v>
      </c>
      <c r="X366" t="e">
        <v>#N/A</v>
      </c>
      <c r="Y366" t="s">
        <v>10737</v>
      </c>
    </row>
    <row r="367" spans="1:25">
      <c r="A367" t="s">
        <v>3</v>
      </c>
      <c r="B367" t="s">
        <v>112</v>
      </c>
      <c r="C367" t="s">
        <v>269</v>
      </c>
      <c r="D367" t="s">
        <v>1336</v>
      </c>
      <c r="E367" s="54">
        <v>41626</v>
      </c>
      <c r="F367" t="s">
        <v>4921</v>
      </c>
      <c r="G367" t="s">
        <v>1345</v>
      </c>
      <c r="H367" t="s">
        <v>2270</v>
      </c>
      <c r="I367" t="s">
        <v>9471</v>
      </c>
      <c r="J367" t="s">
        <v>1342</v>
      </c>
      <c r="K367" t="s">
        <v>9472</v>
      </c>
      <c r="L367" t="s">
        <v>2273</v>
      </c>
      <c r="M367" t="s">
        <v>2274</v>
      </c>
      <c r="N367" t="s">
        <v>85</v>
      </c>
      <c r="O367" t="s">
        <v>85</v>
      </c>
      <c r="P367">
        <v>90062.53125</v>
      </c>
      <c r="Q367" t="s">
        <v>21</v>
      </c>
      <c r="R367" t="s">
        <v>9473</v>
      </c>
      <c r="S367" t="s">
        <v>9474</v>
      </c>
      <c r="X367" t="s">
        <v>10729</v>
      </c>
      <c r="Y367" t="s">
        <v>10737</v>
      </c>
    </row>
    <row r="368" spans="1:25">
      <c r="A368" t="s">
        <v>3</v>
      </c>
      <c r="B368" t="s">
        <v>112</v>
      </c>
      <c r="C368" t="s">
        <v>269</v>
      </c>
      <c r="D368" t="s">
        <v>1336</v>
      </c>
      <c r="E368" s="54">
        <v>41628</v>
      </c>
      <c r="F368" t="s">
        <v>4921</v>
      </c>
      <c r="G368" t="s">
        <v>1345</v>
      </c>
      <c r="H368" t="s">
        <v>1538</v>
      </c>
      <c r="I368" t="s">
        <v>9475</v>
      </c>
      <c r="J368" t="s">
        <v>1342</v>
      </c>
      <c r="K368" t="s">
        <v>9476</v>
      </c>
      <c r="L368" t="s">
        <v>1541</v>
      </c>
      <c r="M368" t="s">
        <v>1542</v>
      </c>
      <c r="N368" t="s">
        <v>85</v>
      </c>
      <c r="O368" t="s">
        <v>85</v>
      </c>
      <c r="P368">
        <v>-3182.601806640625</v>
      </c>
      <c r="Q368" t="s">
        <v>21</v>
      </c>
      <c r="R368" t="s">
        <v>9477</v>
      </c>
      <c r="S368" t="s">
        <v>9478</v>
      </c>
      <c r="X368" t="s">
        <v>10729</v>
      </c>
      <c r="Y368" t="s">
        <v>85</v>
      </c>
    </row>
    <row r="369" spans="1:25">
      <c r="A369" t="s">
        <v>3</v>
      </c>
      <c r="B369" t="s">
        <v>112</v>
      </c>
      <c r="C369" t="s">
        <v>269</v>
      </c>
      <c r="D369" t="s">
        <v>1336</v>
      </c>
      <c r="E369" s="54">
        <v>41628</v>
      </c>
      <c r="F369" t="s">
        <v>4921</v>
      </c>
      <c r="G369" t="s">
        <v>1345</v>
      </c>
      <c r="H369" t="s">
        <v>1538</v>
      </c>
      <c r="I369" t="s">
        <v>9479</v>
      </c>
      <c r="J369" t="s">
        <v>1342</v>
      </c>
      <c r="K369" t="s">
        <v>9480</v>
      </c>
      <c r="L369" t="s">
        <v>1541</v>
      </c>
      <c r="M369" t="s">
        <v>1542</v>
      </c>
      <c r="N369" t="s">
        <v>85</v>
      </c>
      <c r="O369" t="s">
        <v>85</v>
      </c>
      <c r="P369">
        <v>10603.5888671875</v>
      </c>
      <c r="Q369" t="s">
        <v>21</v>
      </c>
      <c r="R369" t="s">
        <v>9481</v>
      </c>
      <c r="S369" t="s">
        <v>1544</v>
      </c>
      <c r="X369" t="s">
        <v>10729</v>
      </c>
      <c r="Y369" t="s">
        <v>85</v>
      </c>
    </row>
    <row r="370" spans="1:25">
      <c r="A370" t="s">
        <v>3</v>
      </c>
      <c r="B370" t="s">
        <v>112</v>
      </c>
      <c r="C370" t="s">
        <v>269</v>
      </c>
      <c r="D370" t="s">
        <v>1336</v>
      </c>
      <c r="E370" s="54">
        <v>41628</v>
      </c>
      <c r="F370" t="s">
        <v>4921</v>
      </c>
      <c r="G370" t="s">
        <v>1345</v>
      </c>
      <c r="H370" t="s">
        <v>1538</v>
      </c>
      <c r="I370" t="s">
        <v>9475</v>
      </c>
      <c r="J370" t="s">
        <v>1342</v>
      </c>
      <c r="K370" t="s">
        <v>9476</v>
      </c>
      <c r="L370" t="s">
        <v>1541</v>
      </c>
      <c r="M370" t="s">
        <v>1542</v>
      </c>
      <c r="N370" t="s">
        <v>85</v>
      </c>
      <c r="O370" t="s">
        <v>85</v>
      </c>
      <c r="P370">
        <v>-9013.220703125</v>
      </c>
      <c r="Q370" t="s">
        <v>21</v>
      </c>
      <c r="R370" t="s">
        <v>9477</v>
      </c>
      <c r="S370" t="s">
        <v>9478</v>
      </c>
      <c r="X370" t="s">
        <v>10729</v>
      </c>
      <c r="Y370" t="s">
        <v>85</v>
      </c>
    </row>
    <row r="371" spans="1:25">
      <c r="A371" t="s">
        <v>3</v>
      </c>
      <c r="B371" t="s">
        <v>112</v>
      </c>
      <c r="C371" t="s">
        <v>269</v>
      </c>
      <c r="D371" t="s">
        <v>1336</v>
      </c>
      <c r="E371" s="54">
        <v>41628</v>
      </c>
      <c r="F371" t="s">
        <v>4921</v>
      </c>
      <c r="G371" t="s">
        <v>1345</v>
      </c>
      <c r="H371" t="s">
        <v>1538</v>
      </c>
      <c r="I371" t="s">
        <v>9482</v>
      </c>
      <c r="J371" t="s">
        <v>1342</v>
      </c>
      <c r="K371" t="s">
        <v>9483</v>
      </c>
      <c r="L371" t="s">
        <v>1541</v>
      </c>
      <c r="M371" t="s">
        <v>1542</v>
      </c>
      <c r="N371" t="s">
        <v>85</v>
      </c>
      <c r="O371" t="s">
        <v>85</v>
      </c>
      <c r="P371">
        <v>-635.172607421875</v>
      </c>
      <c r="Q371" t="s">
        <v>21</v>
      </c>
      <c r="R371" t="s">
        <v>9484</v>
      </c>
      <c r="S371" t="s">
        <v>9485</v>
      </c>
      <c r="X371" t="s">
        <v>10729</v>
      </c>
      <c r="Y371" t="s">
        <v>85</v>
      </c>
    </row>
    <row r="372" spans="1:25">
      <c r="A372" t="s">
        <v>3</v>
      </c>
      <c r="B372" t="s">
        <v>112</v>
      </c>
      <c r="C372" t="s">
        <v>269</v>
      </c>
      <c r="D372" t="s">
        <v>1336</v>
      </c>
      <c r="E372" s="54">
        <v>41628</v>
      </c>
      <c r="F372" t="s">
        <v>4921</v>
      </c>
      <c r="G372" t="s">
        <v>1345</v>
      </c>
      <c r="H372" t="s">
        <v>1538</v>
      </c>
      <c r="I372" t="s">
        <v>9486</v>
      </c>
      <c r="J372" t="s">
        <v>1342</v>
      </c>
      <c r="K372" t="s">
        <v>9487</v>
      </c>
      <c r="L372" t="s">
        <v>1541</v>
      </c>
      <c r="M372" t="s">
        <v>1542</v>
      </c>
      <c r="N372" t="s">
        <v>85</v>
      </c>
      <c r="O372" t="s">
        <v>85</v>
      </c>
      <c r="P372">
        <v>-3064.50048828125</v>
      </c>
      <c r="Q372" t="s">
        <v>21</v>
      </c>
      <c r="R372" t="s">
        <v>9488</v>
      </c>
      <c r="S372" t="s">
        <v>1665</v>
      </c>
      <c r="X372" t="s">
        <v>10729</v>
      </c>
      <c r="Y372" t="s">
        <v>85</v>
      </c>
    </row>
    <row r="373" spans="1:25">
      <c r="A373" t="s">
        <v>3</v>
      </c>
      <c r="B373" t="s">
        <v>112</v>
      </c>
      <c r="C373" t="s">
        <v>269</v>
      </c>
      <c r="D373" t="s">
        <v>1336</v>
      </c>
      <c r="E373" s="54">
        <v>41628</v>
      </c>
      <c r="F373" t="s">
        <v>4921</v>
      </c>
      <c r="G373" t="s">
        <v>1345</v>
      </c>
      <c r="H373" t="s">
        <v>1538</v>
      </c>
      <c r="I373" t="s">
        <v>9479</v>
      </c>
      <c r="J373" t="s">
        <v>1342</v>
      </c>
      <c r="K373" t="s">
        <v>9480</v>
      </c>
      <c r="L373" t="s">
        <v>1541</v>
      </c>
      <c r="M373" t="s">
        <v>1542</v>
      </c>
      <c r="N373" t="s">
        <v>85</v>
      </c>
      <c r="O373" t="s">
        <v>85</v>
      </c>
      <c r="P373">
        <v>88363.2421875</v>
      </c>
      <c r="Q373" t="s">
        <v>21</v>
      </c>
      <c r="R373" t="s">
        <v>9481</v>
      </c>
      <c r="S373" t="s">
        <v>1544</v>
      </c>
      <c r="X373" t="s">
        <v>10729</v>
      </c>
      <c r="Y373" t="s">
        <v>85</v>
      </c>
    </row>
    <row r="374" spans="1:25">
      <c r="A374" t="s">
        <v>3</v>
      </c>
      <c r="B374" t="s">
        <v>112</v>
      </c>
      <c r="C374" t="s">
        <v>269</v>
      </c>
      <c r="D374" t="s">
        <v>1336</v>
      </c>
      <c r="E374" s="54">
        <v>41628</v>
      </c>
      <c r="F374" t="s">
        <v>4921</v>
      </c>
      <c r="G374" t="s">
        <v>1345</v>
      </c>
      <c r="H374" t="s">
        <v>1538</v>
      </c>
      <c r="I374" t="s">
        <v>9489</v>
      </c>
      <c r="J374" t="s">
        <v>1342</v>
      </c>
      <c r="K374" t="s">
        <v>9490</v>
      </c>
      <c r="L374" t="s">
        <v>1541</v>
      </c>
      <c r="M374" t="s">
        <v>1542</v>
      </c>
      <c r="N374" t="s">
        <v>85</v>
      </c>
      <c r="O374" t="s">
        <v>85</v>
      </c>
      <c r="P374">
        <v>-13173.806640625</v>
      </c>
      <c r="Q374" t="s">
        <v>21</v>
      </c>
      <c r="R374" t="s">
        <v>9491</v>
      </c>
      <c r="S374" t="s">
        <v>9492</v>
      </c>
      <c r="X374" t="s">
        <v>10729</v>
      </c>
      <c r="Y374" t="s">
        <v>85</v>
      </c>
    </row>
    <row r="375" spans="1:25">
      <c r="A375" t="s">
        <v>3</v>
      </c>
      <c r="B375" t="s">
        <v>112</v>
      </c>
      <c r="C375" t="s">
        <v>269</v>
      </c>
      <c r="D375" t="s">
        <v>1336</v>
      </c>
      <c r="E375" s="54">
        <v>41628</v>
      </c>
      <c r="F375" t="s">
        <v>4921</v>
      </c>
      <c r="G375" t="s">
        <v>1345</v>
      </c>
      <c r="H375" t="s">
        <v>1538</v>
      </c>
      <c r="I375" t="s">
        <v>9489</v>
      </c>
      <c r="J375" t="s">
        <v>1342</v>
      </c>
      <c r="K375" t="s">
        <v>9490</v>
      </c>
      <c r="L375" t="s">
        <v>1541</v>
      </c>
      <c r="M375" t="s">
        <v>1542</v>
      </c>
      <c r="N375" t="s">
        <v>85</v>
      </c>
      <c r="O375" t="s">
        <v>85</v>
      </c>
      <c r="P375">
        <v>-1235.0443115234375</v>
      </c>
      <c r="Q375" t="s">
        <v>21</v>
      </c>
      <c r="R375" t="s">
        <v>9491</v>
      </c>
      <c r="S375" t="s">
        <v>9492</v>
      </c>
      <c r="X375" t="s">
        <v>10729</v>
      </c>
      <c r="Y375" t="s">
        <v>85</v>
      </c>
    </row>
    <row r="376" spans="1:25">
      <c r="A376" t="s">
        <v>3</v>
      </c>
      <c r="B376" t="s">
        <v>112</v>
      </c>
      <c r="C376" t="s">
        <v>269</v>
      </c>
      <c r="D376" t="s">
        <v>1336</v>
      </c>
      <c r="E376" s="54">
        <v>41628</v>
      </c>
      <c r="F376" t="s">
        <v>4921</v>
      </c>
      <c r="G376" t="s">
        <v>1345</v>
      </c>
      <c r="H376" t="s">
        <v>1538</v>
      </c>
      <c r="I376" t="s">
        <v>9482</v>
      </c>
      <c r="J376" t="s">
        <v>1342</v>
      </c>
      <c r="K376" t="s">
        <v>9483</v>
      </c>
      <c r="L376" t="s">
        <v>1541</v>
      </c>
      <c r="M376" t="s">
        <v>1542</v>
      </c>
      <c r="N376" t="s">
        <v>85</v>
      </c>
      <c r="O376" t="s">
        <v>85</v>
      </c>
      <c r="P376">
        <v>-6775.17529296875</v>
      </c>
      <c r="Q376" t="s">
        <v>21</v>
      </c>
      <c r="R376" t="s">
        <v>9484</v>
      </c>
      <c r="S376" t="s">
        <v>9485</v>
      </c>
      <c r="X376" t="s">
        <v>10729</v>
      </c>
      <c r="Y376" t="s">
        <v>85</v>
      </c>
    </row>
    <row r="377" spans="1:25">
      <c r="A377" t="s">
        <v>3</v>
      </c>
      <c r="B377" t="s">
        <v>112</v>
      </c>
      <c r="C377" t="s">
        <v>269</v>
      </c>
      <c r="D377" t="s">
        <v>1336</v>
      </c>
      <c r="E377" s="54">
        <v>41628</v>
      </c>
      <c r="F377" t="s">
        <v>4921</v>
      </c>
      <c r="G377" t="s">
        <v>1345</v>
      </c>
      <c r="H377" t="s">
        <v>1538</v>
      </c>
      <c r="I377" t="s">
        <v>9493</v>
      </c>
      <c r="J377" t="s">
        <v>1342</v>
      </c>
      <c r="K377" t="s">
        <v>9494</v>
      </c>
      <c r="L377" t="s">
        <v>1541</v>
      </c>
      <c r="M377" t="s">
        <v>1542</v>
      </c>
      <c r="N377" t="s">
        <v>85</v>
      </c>
      <c r="O377" t="s">
        <v>85</v>
      </c>
      <c r="P377">
        <v>-16262.330078125</v>
      </c>
      <c r="Q377" t="s">
        <v>21</v>
      </c>
      <c r="R377" t="s">
        <v>9495</v>
      </c>
      <c r="S377" t="s">
        <v>1665</v>
      </c>
      <c r="X377" t="s">
        <v>10729</v>
      </c>
      <c r="Y377" t="s">
        <v>85</v>
      </c>
    </row>
    <row r="378" spans="1:25">
      <c r="A378" t="s">
        <v>3</v>
      </c>
      <c r="B378" t="s">
        <v>112</v>
      </c>
      <c r="C378" t="s">
        <v>269</v>
      </c>
      <c r="D378" t="s">
        <v>1336</v>
      </c>
      <c r="E378" s="54">
        <v>41628</v>
      </c>
      <c r="F378" t="s">
        <v>4921</v>
      </c>
      <c r="G378" t="s">
        <v>1345</v>
      </c>
      <c r="H378" t="s">
        <v>1538</v>
      </c>
      <c r="I378" t="s">
        <v>9493</v>
      </c>
      <c r="J378" t="s">
        <v>1342</v>
      </c>
      <c r="K378" t="s">
        <v>9494</v>
      </c>
      <c r="L378" t="s">
        <v>1541</v>
      </c>
      <c r="M378" t="s">
        <v>1542</v>
      </c>
      <c r="N378" t="s">
        <v>85</v>
      </c>
      <c r="O378" t="s">
        <v>85</v>
      </c>
      <c r="P378">
        <v>-2399.360107421875</v>
      </c>
      <c r="Q378" t="s">
        <v>21</v>
      </c>
      <c r="R378" t="s">
        <v>9495</v>
      </c>
      <c r="S378" t="s">
        <v>1665</v>
      </c>
      <c r="X378" t="s">
        <v>10729</v>
      </c>
      <c r="Y378" t="s">
        <v>85</v>
      </c>
    </row>
    <row r="379" spans="1:25">
      <c r="A379" t="s">
        <v>3</v>
      </c>
      <c r="B379" t="s">
        <v>112</v>
      </c>
      <c r="C379" t="s">
        <v>269</v>
      </c>
      <c r="D379" t="s">
        <v>1336</v>
      </c>
      <c r="E379" s="54">
        <v>41579</v>
      </c>
      <c r="F379" t="s">
        <v>1337</v>
      </c>
      <c r="G379" t="s">
        <v>1345</v>
      </c>
      <c r="H379" t="s">
        <v>1538</v>
      </c>
      <c r="I379" t="s">
        <v>1539</v>
      </c>
      <c r="J379" t="s">
        <v>1342</v>
      </c>
      <c r="K379" t="s">
        <v>1540</v>
      </c>
      <c r="L379" t="s">
        <v>1541</v>
      </c>
      <c r="M379" t="s">
        <v>1542</v>
      </c>
      <c r="N379" t="s">
        <v>85</v>
      </c>
      <c r="O379" t="s">
        <v>85</v>
      </c>
      <c r="P379">
        <v>227.67630004882813</v>
      </c>
      <c r="Q379" t="s">
        <v>21</v>
      </c>
      <c r="R379" t="s">
        <v>1543</v>
      </c>
      <c r="S379" t="s">
        <v>1544</v>
      </c>
      <c r="X379" t="s">
        <v>10729</v>
      </c>
      <c r="Y379" t="s">
        <v>85</v>
      </c>
    </row>
    <row r="380" spans="1:25">
      <c r="A380" t="s">
        <v>3</v>
      </c>
      <c r="B380" t="s">
        <v>112</v>
      </c>
      <c r="C380" t="s">
        <v>269</v>
      </c>
      <c r="D380" t="s">
        <v>1336</v>
      </c>
      <c r="E380" s="54">
        <v>41579</v>
      </c>
      <c r="F380" t="s">
        <v>1337</v>
      </c>
      <c r="G380" t="s">
        <v>1345</v>
      </c>
      <c r="H380" t="s">
        <v>1538</v>
      </c>
      <c r="I380" t="s">
        <v>1539</v>
      </c>
      <c r="J380" t="s">
        <v>1342</v>
      </c>
      <c r="K380" t="s">
        <v>1540</v>
      </c>
      <c r="L380" t="s">
        <v>1541</v>
      </c>
      <c r="M380" t="s">
        <v>1542</v>
      </c>
      <c r="N380" t="s">
        <v>85</v>
      </c>
      <c r="O380" t="s">
        <v>85</v>
      </c>
      <c r="P380">
        <v>27.321199417114258</v>
      </c>
      <c r="Q380" t="s">
        <v>21</v>
      </c>
      <c r="R380" t="s">
        <v>1543</v>
      </c>
      <c r="S380" t="s">
        <v>1544</v>
      </c>
      <c r="X380" t="s">
        <v>10729</v>
      </c>
      <c r="Y380" t="s">
        <v>85</v>
      </c>
    </row>
    <row r="381" spans="1:25">
      <c r="A381" t="s">
        <v>3</v>
      </c>
      <c r="B381" t="s">
        <v>112</v>
      </c>
      <c r="C381" t="s">
        <v>269</v>
      </c>
      <c r="D381" t="s">
        <v>1336</v>
      </c>
      <c r="E381" s="54">
        <v>41612</v>
      </c>
      <c r="F381" t="s">
        <v>4921</v>
      </c>
      <c r="G381" t="s">
        <v>83</v>
      </c>
      <c r="H381" t="s">
        <v>1514</v>
      </c>
      <c r="I381" t="s">
        <v>4649</v>
      </c>
      <c r="J381" t="s">
        <v>86</v>
      </c>
      <c r="K381" t="s">
        <v>4650</v>
      </c>
      <c r="L381" t="s">
        <v>3076</v>
      </c>
      <c r="M381" t="s">
        <v>3077</v>
      </c>
      <c r="N381" t="s">
        <v>199</v>
      </c>
      <c r="O381" t="s">
        <v>85</v>
      </c>
      <c r="P381">
        <v>251.49530029296875</v>
      </c>
      <c r="Q381" t="s">
        <v>22</v>
      </c>
      <c r="R381" t="s">
        <v>4651</v>
      </c>
      <c r="S381" t="s">
        <v>104</v>
      </c>
      <c r="X381" t="e">
        <v>#N/A</v>
      </c>
      <c r="Y381" t="s">
        <v>85</v>
      </c>
    </row>
    <row r="382" spans="1:25">
      <c r="A382" t="s">
        <v>3</v>
      </c>
      <c r="B382" t="s">
        <v>112</v>
      </c>
      <c r="C382" t="s">
        <v>269</v>
      </c>
      <c r="D382" t="s">
        <v>1336</v>
      </c>
      <c r="E382" s="54">
        <v>41603</v>
      </c>
      <c r="F382" t="s">
        <v>1337</v>
      </c>
      <c r="G382" t="s">
        <v>83</v>
      </c>
      <c r="H382" t="s">
        <v>1192</v>
      </c>
      <c r="I382" t="s">
        <v>3865</v>
      </c>
      <c r="J382" t="s">
        <v>86</v>
      </c>
      <c r="K382" t="s">
        <v>3866</v>
      </c>
      <c r="L382" t="s">
        <v>1195</v>
      </c>
      <c r="M382" t="s">
        <v>1196</v>
      </c>
      <c r="N382" t="s">
        <v>85</v>
      </c>
      <c r="O382" t="s">
        <v>85</v>
      </c>
      <c r="P382">
        <v>1810.766845703125</v>
      </c>
      <c r="Q382" t="s">
        <v>22</v>
      </c>
      <c r="R382" t="s">
        <v>3867</v>
      </c>
      <c r="S382" t="s">
        <v>104</v>
      </c>
      <c r="X382" t="e">
        <v>#N/A</v>
      </c>
      <c r="Y382" t="s">
        <v>10737</v>
      </c>
    </row>
    <row r="383" spans="1:25">
      <c r="A383" t="s">
        <v>3</v>
      </c>
      <c r="B383" t="s">
        <v>112</v>
      </c>
      <c r="C383" t="s">
        <v>269</v>
      </c>
      <c r="D383" t="s">
        <v>1336</v>
      </c>
      <c r="E383" s="54">
        <v>41603</v>
      </c>
      <c r="F383" t="s">
        <v>1337</v>
      </c>
      <c r="G383" t="s">
        <v>83</v>
      </c>
      <c r="H383" t="s">
        <v>1192</v>
      </c>
      <c r="I383" t="s">
        <v>3862</v>
      </c>
      <c r="J383" t="s">
        <v>86</v>
      </c>
      <c r="K383" t="s">
        <v>3863</v>
      </c>
      <c r="L383" t="s">
        <v>1195</v>
      </c>
      <c r="M383" t="s">
        <v>1196</v>
      </c>
      <c r="N383" t="s">
        <v>85</v>
      </c>
      <c r="O383" t="s">
        <v>85</v>
      </c>
      <c r="P383">
        <v>3017.944580078125</v>
      </c>
      <c r="Q383" t="s">
        <v>22</v>
      </c>
      <c r="R383" t="s">
        <v>3864</v>
      </c>
      <c r="S383" t="s">
        <v>104</v>
      </c>
      <c r="X383" t="e">
        <v>#N/A</v>
      </c>
      <c r="Y383" t="s">
        <v>10737</v>
      </c>
    </row>
    <row r="384" spans="1:25">
      <c r="A384" t="s">
        <v>3</v>
      </c>
      <c r="B384" t="s">
        <v>112</v>
      </c>
      <c r="C384" t="s">
        <v>269</v>
      </c>
      <c r="D384" t="s">
        <v>1336</v>
      </c>
      <c r="E384" s="54">
        <v>41599</v>
      </c>
      <c r="F384" t="s">
        <v>1337</v>
      </c>
      <c r="G384" t="s">
        <v>83</v>
      </c>
      <c r="H384" t="s">
        <v>1192</v>
      </c>
      <c r="I384" t="s">
        <v>2483</v>
      </c>
      <c r="J384" t="s">
        <v>86</v>
      </c>
      <c r="K384" t="s">
        <v>2484</v>
      </c>
      <c r="L384" t="s">
        <v>1195</v>
      </c>
      <c r="M384" t="s">
        <v>1196</v>
      </c>
      <c r="N384" t="s">
        <v>85</v>
      </c>
      <c r="O384" t="s">
        <v>85</v>
      </c>
      <c r="P384">
        <v>25149.537109375</v>
      </c>
      <c r="Q384" t="s">
        <v>22</v>
      </c>
      <c r="R384" t="s">
        <v>2485</v>
      </c>
      <c r="S384" t="s">
        <v>104</v>
      </c>
      <c r="X384" t="e">
        <v>#N/A</v>
      </c>
      <c r="Y384" t="s">
        <v>10737</v>
      </c>
    </row>
    <row r="385" spans="1:25">
      <c r="A385" t="s">
        <v>3</v>
      </c>
      <c r="B385" t="s">
        <v>112</v>
      </c>
      <c r="C385" t="s">
        <v>269</v>
      </c>
      <c r="D385" t="s">
        <v>1336</v>
      </c>
      <c r="E385" s="54">
        <v>41582</v>
      </c>
      <c r="F385" t="s">
        <v>1337</v>
      </c>
      <c r="G385" t="s">
        <v>83</v>
      </c>
      <c r="I385" t="s">
        <v>1545</v>
      </c>
      <c r="J385" t="s">
        <v>86</v>
      </c>
      <c r="K385" t="s">
        <v>1546</v>
      </c>
      <c r="L385" t="s">
        <v>1547</v>
      </c>
      <c r="M385" t="s">
        <v>1548</v>
      </c>
      <c r="N385" t="s">
        <v>85</v>
      </c>
      <c r="O385" t="s">
        <v>85</v>
      </c>
      <c r="P385">
        <v>3017.944580078125</v>
      </c>
      <c r="Q385" t="s">
        <v>22</v>
      </c>
      <c r="R385" t="s">
        <v>1549</v>
      </c>
      <c r="S385" t="s">
        <v>104</v>
      </c>
      <c r="X385" t="e">
        <v>#N/A</v>
      </c>
      <c r="Y385" t="s">
        <v>85</v>
      </c>
    </row>
    <row r="386" spans="1:25">
      <c r="A386" t="s">
        <v>3</v>
      </c>
      <c r="B386" t="s">
        <v>112</v>
      </c>
      <c r="C386" t="s">
        <v>269</v>
      </c>
      <c r="D386" t="s">
        <v>1336</v>
      </c>
      <c r="E386" s="54">
        <v>41631</v>
      </c>
      <c r="F386" t="s">
        <v>4921</v>
      </c>
      <c r="G386" t="s">
        <v>83</v>
      </c>
      <c r="I386" t="s">
        <v>9496</v>
      </c>
      <c r="J386" t="s">
        <v>86</v>
      </c>
      <c r="K386" t="s">
        <v>9497</v>
      </c>
      <c r="L386" t="s">
        <v>1547</v>
      </c>
      <c r="M386" t="s">
        <v>1548</v>
      </c>
      <c r="N386" t="s">
        <v>85</v>
      </c>
      <c r="O386" t="s">
        <v>85</v>
      </c>
      <c r="P386">
        <v>2414.355712890625</v>
      </c>
      <c r="Q386" t="s">
        <v>22</v>
      </c>
      <c r="R386" t="s">
        <v>9498</v>
      </c>
      <c r="S386" t="s">
        <v>104</v>
      </c>
      <c r="X386" t="e">
        <v>#N/A</v>
      </c>
      <c r="Y386" t="s">
        <v>85</v>
      </c>
    </row>
    <row r="387" spans="1:25">
      <c r="A387" t="s">
        <v>3</v>
      </c>
      <c r="B387" t="s">
        <v>112</v>
      </c>
      <c r="C387" t="s">
        <v>269</v>
      </c>
      <c r="D387" t="s">
        <v>1336</v>
      </c>
      <c r="E387" s="54">
        <v>41631</v>
      </c>
      <c r="F387" t="s">
        <v>4921</v>
      </c>
      <c r="G387" t="s">
        <v>83</v>
      </c>
      <c r="I387" t="s">
        <v>9499</v>
      </c>
      <c r="J387" t="s">
        <v>86</v>
      </c>
      <c r="K387" t="s">
        <v>9500</v>
      </c>
      <c r="L387" t="s">
        <v>1547</v>
      </c>
      <c r="M387" t="s">
        <v>1548</v>
      </c>
      <c r="N387" t="s">
        <v>85</v>
      </c>
      <c r="O387" t="s">
        <v>85</v>
      </c>
      <c r="P387">
        <v>2414.355712890625</v>
      </c>
      <c r="Q387" t="s">
        <v>22</v>
      </c>
      <c r="R387" t="s">
        <v>9501</v>
      </c>
      <c r="S387" t="s">
        <v>104</v>
      </c>
      <c r="X387" t="e">
        <v>#N/A</v>
      </c>
      <c r="Y387" t="s">
        <v>85</v>
      </c>
    </row>
    <row r="388" spans="1:25">
      <c r="A388" t="s">
        <v>3</v>
      </c>
      <c r="B388" t="s">
        <v>112</v>
      </c>
      <c r="C388" t="s">
        <v>269</v>
      </c>
      <c r="D388" t="s">
        <v>1336</v>
      </c>
      <c r="E388" s="54">
        <v>41585</v>
      </c>
      <c r="F388" t="s">
        <v>1337</v>
      </c>
      <c r="G388" t="s">
        <v>1391</v>
      </c>
      <c r="I388" t="s">
        <v>1550</v>
      </c>
      <c r="J388" t="s">
        <v>1342</v>
      </c>
      <c r="K388" t="s">
        <v>1551</v>
      </c>
      <c r="L388" t="s">
        <v>1552</v>
      </c>
      <c r="M388" t="s">
        <v>1553</v>
      </c>
      <c r="N388" t="s">
        <v>85</v>
      </c>
      <c r="O388" t="s">
        <v>85</v>
      </c>
      <c r="P388">
        <v>2453.50732421875</v>
      </c>
      <c r="Q388" t="s">
        <v>23</v>
      </c>
      <c r="R388" t="s">
        <v>1554</v>
      </c>
      <c r="S388" t="s">
        <v>104</v>
      </c>
      <c r="X388" t="e">
        <v>#N/A</v>
      </c>
      <c r="Y388" t="s">
        <v>85</v>
      </c>
    </row>
    <row r="389" spans="1:25">
      <c r="A389" t="s">
        <v>3</v>
      </c>
      <c r="B389" t="s">
        <v>112</v>
      </c>
      <c r="C389" t="s">
        <v>269</v>
      </c>
      <c r="D389" t="s">
        <v>1336</v>
      </c>
      <c r="E389" s="54">
        <v>41585</v>
      </c>
      <c r="F389" t="s">
        <v>1337</v>
      </c>
      <c r="G389" t="s">
        <v>1391</v>
      </c>
      <c r="I389" t="s">
        <v>1550</v>
      </c>
      <c r="J389" t="s">
        <v>1342</v>
      </c>
      <c r="K389" t="s">
        <v>1551</v>
      </c>
      <c r="L389" t="s">
        <v>1552</v>
      </c>
      <c r="M389" t="s">
        <v>1553</v>
      </c>
      <c r="N389" t="s">
        <v>85</v>
      </c>
      <c r="O389" t="s">
        <v>85</v>
      </c>
      <c r="P389">
        <v>2453.50732421875</v>
      </c>
      <c r="Q389" t="s">
        <v>23</v>
      </c>
      <c r="R389" t="s">
        <v>1554</v>
      </c>
      <c r="S389" t="s">
        <v>104</v>
      </c>
      <c r="X389" t="e">
        <v>#N/A</v>
      </c>
      <c r="Y389" t="s">
        <v>85</v>
      </c>
    </row>
    <row r="390" spans="1:25">
      <c r="A390" t="s">
        <v>3</v>
      </c>
      <c r="B390" t="s">
        <v>112</v>
      </c>
      <c r="C390" t="s">
        <v>269</v>
      </c>
      <c r="D390" t="s">
        <v>1336</v>
      </c>
      <c r="E390" s="54">
        <v>41628</v>
      </c>
      <c r="F390" t="s">
        <v>4921</v>
      </c>
      <c r="G390" t="s">
        <v>1345</v>
      </c>
      <c r="H390" t="s">
        <v>1514</v>
      </c>
      <c r="I390" t="s">
        <v>9502</v>
      </c>
      <c r="J390" t="s">
        <v>1342</v>
      </c>
      <c r="K390" t="s">
        <v>9503</v>
      </c>
      <c r="L390" t="s">
        <v>1557</v>
      </c>
      <c r="M390" t="s">
        <v>1558</v>
      </c>
      <c r="N390" t="s">
        <v>85</v>
      </c>
      <c r="O390" t="s">
        <v>85</v>
      </c>
      <c r="P390">
        <v>1312.0037841796875</v>
      </c>
      <c r="Q390" t="s">
        <v>21</v>
      </c>
      <c r="R390" t="s">
        <v>9504</v>
      </c>
      <c r="S390" t="s">
        <v>1560</v>
      </c>
      <c r="X390" t="s">
        <v>10729</v>
      </c>
      <c r="Y390" t="s">
        <v>85</v>
      </c>
    </row>
    <row r="391" spans="1:25">
      <c r="A391" t="s">
        <v>3</v>
      </c>
      <c r="B391" t="s">
        <v>112</v>
      </c>
      <c r="C391" t="s">
        <v>269</v>
      </c>
      <c r="D391" t="s">
        <v>1336</v>
      </c>
      <c r="E391" s="54">
        <v>41589</v>
      </c>
      <c r="F391" t="s">
        <v>1337</v>
      </c>
      <c r="G391" t="s">
        <v>1345</v>
      </c>
      <c r="H391" t="s">
        <v>1514</v>
      </c>
      <c r="I391" t="s">
        <v>1555</v>
      </c>
      <c r="J391" t="s">
        <v>1342</v>
      </c>
      <c r="K391" t="s">
        <v>1556</v>
      </c>
      <c r="L391" t="s">
        <v>1557</v>
      </c>
      <c r="M391" t="s">
        <v>1558</v>
      </c>
      <c r="N391" t="s">
        <v>85</v>
      </c>
      <c r="O391" t="s">
        <v>85</v>
      </c>
      <c r="P391">
        <v>-33.204601287841797</v>
      </c>
      <c r="Q391" t="s">
        <v>21</v>
      </c>
      <c r="R391" t="s">
        <v>1559</v>
      </c>
      <c r="S391" t="s">
        <v>1560</v>
      </c>
      <c r="X391" t="s">
        <v>10729</v>
      </c>
      <c r="Y391" t="s">
        <v>85</v>
      </c>
    </row>
    <row r="392" spans="1:25">
      <c r="A392" t="s">
        <v>3</v>
      </c>
      <c r="B392" t="s">
        <v>112</v>
      </c>
      <c r="C392" t="s">
        <v>269</v>
      </c>
      <c r="D392" t="s">
        <v>1336</v>
      </c>
      <c r="E392" s="54">
        <v>41626</v>
      </c>
      <c r="F392" t="s">
        <v>4921</v>
      </c>
      <c r="G392" t="s">
        <v>1345</v>
      </c>
      <c r="H392" t="s">
        <v>1192</v>
      </c>
      <c r="I392" t="s">
        <v>9505</v>
      </c>
      <c r="J392" t="s">
        <v>1342</v>
      </c>
      <c r="K392" t="s">
        <v>9506</v>
      </c>
      <c r="L392" t="s">
        <v>9507</v>
      </c>
      <c r="M392" t="s">
        <v>9508</v>
      </c>
      <c r="N392" t="s">
        <v>85</v>
      </c>
      <c r="O392" t="s">
        <v>85</v>
      </c>
      <c r="P392">
        <v>-58936.22265625</v>
      </c>
      <c r="Q392" t="s">
        <v>21</v>
      </c>
      <c r="R392" t="s">
        <v>9509</v>
      </c>
      <c r="S392" t="s">
        <v>1560</v>
      </c>
      <c r="X392" t="s">
        <v>10729</v>
      </c>
      <c r="Y392" t="s">
        <v>85</v>
      </c>
    </row>
    <row r="393" spans="1:25">
      <c r="A393" t="s">
        <v>3</v>
      </c>
      <c r="B393" t="s">
        <v>112</v>
      </c>
      <c r="C393" t="s">
        <v>269</v>
      </c>
      <c r="D393" t="s">
        <v>1336</v>
      </c>
      <c r="E393" s="54">
        <v>41627</v>
      </c>
      <c r="F393" t="s">
        <v>4921</v>
      </c>
      <c r="G393" t="s">
        <v>1345</v>
      </c>
      <c r="I393" t="s">
        <v>9510</v>
      </c>
      <c r="J393" t="s">
        <v>1342</v>
      </c>
      <c r="K393" t="s">
        <v>9511</v>
      </c>
      <c r="L393" t="s">
        <v>9512</v>
      </c>
      <c r="M393" t="s">
        <v>9513</v>
      </c>
      <c r="N393" t="s">
        <v>85</v>
      </c>
      <c r="O393" t="s">
        <v>85</v>
      </c>
      <c r="P393">
        <v>-4340.3466796875</v>
      </c>
      <c r="Q393" t="s">
        <v>21</v>
      </c>
      <c r="R393" t="s">
        <v>9514</v>
      </c>
      <c r="S393" t="s">
        <v>1560</v>
      </c>
      <c r="X393" t="s">
        <v>10729</v>
      </c>
      <c r="Y393" t="s">
        <v>85</v>
      </c>
    </row>
    <row r="394" spans="1:25">
      <c r="A394" t="s">
        <v>3</v>
      </c>
      <c r="B394" t="s">
        <v>112</v>
      </c>
      <c r="C394" t="s">
        <v>269</v>
      </c>
      <c r="D394" t="s">
        <v>1336</v>
      </c>
      <c r="E394" s="54">
        <v>41627</v>
      </c>
      <c r="F394" t="s">
        <v>4921</v>
      </c>
      <c r="G394" t="s">
        <v>1345</v>
      </c>
      <c r="I394" t="s">
        <v>9510</v>
      </c>
      <c r="J394" t="s">
        <v>1342</v>
      </c>
      <c r="K394" t="s">
        <v>9511</v>
      </c>
      <c r="L394" t="s">
        <v>9512</v>
      </c>
      <c r="M394" t="s">
        <v>9513</v>
      </c>
      <c r="N394" t="s">
        <v>85</v>
      </c>
      <c r="O394" t="s">
        <v>85</v>
      </c>
      <c r="P394">
        <v>-3572.84619140625</v>
      </c>
      <c r="Q394" t="s">
        <v>21</v>
      </c>
      <c r="R394" t="s">
        <v>9514</v>
      </c>
      <c r="S394" t="s">
        <v>1560</v>
      </c>
      <c r="X394" t="s">
        <v>10729</v>
      </c>
      <c r="Y394" t="s">
        <v>85</v>
      </c>
    </row>
    <row r="395" spans="1:25">
      <c r="A395" t="s">
        <v>3</v>
      </c>
      <c r="B395" t="s">
        <v>112</v>
      </c>
      <c r="C395" t="s">
        <v>269</v>
      </c>
      <c r="D395" t="s">
        <v>1336</v>
      </c>
      <c r="E395" s="54">
        <v>41620</v>
      </c>
      <c r="F395" t="s">
        <v>4921</v>
      </c>
      <c r="G395" t="s">
        <v>1345</v>
      </c>
      <c r="H395" t="s">
        <v>2987</v>
      </c>
      <c r="I395" t="s">
        <v>9515</v>
      </c>
      <c r="J395" t="s">
        <v>1342</v>
      </c>
      <c r="K395" t="s">
        <v>9516</v>
      </c>
      <c r="L395" t="s">
        <v>9517</v>
      </c>
      <c r="M395" t="s">
        <v>9518</v>
      </c>
      <c r="N395" t="s">
        <v>85</v>
      </c>
      <c r="O395" t="s">
        <v>85</v>
      </c>
      <c r="P395">
        <v>19575.85546875</v>
      </c>
      <c r="Q395" t="s">
        <v>21</v>
      </c>
      <c r="R395" t="s">
        <v>9519</v>
      </c>
      <c r="S395" t="s">
        <v>1560</v>
      </c>
      <c r="X395" t="s">
        <v>10729</v>
      </c>
      <c r="Y395" t="s">
        <v>85</v>
      </c>
    </row>
    <row r="396" spans="1:25">
      <c r="A396" t="s">
        <v>3</v>
      </c>
      <c r="B396" t="s">
        <v>112</v>
      </c>
      <c r="C396" t="s">
        <v>269</v>
      </c>
      <c r="D396" t="s">
        <v>1336</v>
      </c>
      <c r="E396" s="54">
        <v>41625</v>
      </c>
      <c r="F396" t="s">
        <v>4921</v>
      </c>
      <c r="G396" t="s">
        <v>3641</v>
      </c>
      <c r="H396" t="s">
        <v>2987</v>
      </c>
      <c r="I396" t="s">
        <v>9520</v>
      </c>
      <c r="J396" t="s">
        <v>1342</v>
      </c>
      <c r="K396" t="s">
        <v>9521</v>
      </c>
      <c r="L396" t="s">
        <v>3339</v>
      </c>
      <c r="M396" t="s">
        <v>3340</v>
      </c>
      <c r="N396" t="s">
        <v>85</v>
      </c>
      <c r="O396" t="s">
        <v>85</v>
      </c>
      <c r="P396">
        <v>4377.37890625</v>
      </c>
      <c r="Q396" t="s">
        <v>21</v>
      </c>
      <c r="R396" t="s">
        <v>9522</v>
      </c>
      <c r="S396" t="s">
        <v>9523</v>
      </c>
      <c r="X396" t="e">
        <v>#N/A</v>
      </c>
      <c r="Y396" t="s">
        <v>10737</v>
      </c>
    </row>
    <row r="397" spans="1:25">
      <c r="A397" t="s">
        <v>3</v>
      </c>
      <c r="B397" t="s">
        <v>112</v>
      </c>
      <c r="C397" t="s">
        <v>269</v>
      </c>
      <c r="D397" t="s">
        <v>1336</v>
      </c>
      <c r="E397" s="54">
        <v>41626</v>
      </c>
      <c r="F397" t="s">
        <v>4921</v>
      </c>
      <c r="G397" t="s">
        <v>1345</v>
      </c>
      <c r="H397" t="s">
        <v>2987</v>
      </c>
      <c r="I397" t="s">
        <v>9524</v>
      </c>
      <c r="J397" t="s">
        <v>1342</v>
      </c>
      <c r="K397" t="s">
        <v>9525</v>
      </c>
      <c r="L397" t="s">
        <v>3339</v>
      </c>
      <c r="M397" t="s">
        <v>3340</v>
      </c>
      <c r="N397" t="s">
        <v>85</v>
      </c>
      <c r="O397" t="s">
        <v>85</v>
      </c>
      <c r="P397">
        <v>13594.3447265625</v>
      </c>
      <c r="Q397" t="s">
        <v>21</v>
      </c>
      <c r="R397" t="s">
        <v>9526</v>
      </c>
      <c r="S397" t="s">
        <v>9527</v>
      </c>
      <c r="X397" t="s">
        <v>10730</v>
      </c>
      <c r="Y397" t="s">
        <v>10737</v>
      </c>
    </row>
    <row r="398" spans="1:25">
      <c r="A398" t="s">
        <v>3</v>
      </c>
      <c r="B398" t="s">
        <v>112</v>
      </c>
      <c r="C398" t="s">
        <v>269</v>
      </c>
      <c r="D398" t="s">
        <v>1336</v>
      </c>
      <c r="E398" s="54">
        <v>41626</v>
      </c>
      <c r="F398" t="s">
        <v>4921</v>
      </c>
      <c r="G398" t="s">
        <v>1345</v>
      </c>
      <c r="H398" t="s">
        <v>2987</v>
      </c>
      <c r="I398" t="s">
        <v>9524</v>
      </c>
      <c r="J398" t="s">
        <v>1342</v>
      </c>
      <c r="K398" t="s">
        <v>9525</v>
      </c>
      <c r="L398" t="s">
        <v>3339</v>
      </c>
      <c r="M398" t="s">
        <v>3340</v>
      </c>
      <c r="N398" t="s">
        <v>85</v>
      </c>
      <c r="O398" t="s">
        <v>85</v>
      </c>
      <c r="P398">
        <v>100598.1484375</v>
      </c>
      <c r="Q398" t="s">
        <v>21</v>
      </c>
      <c r="R398" t="s">
        <v>9526</v>
      </c>
      <c r="S398" t="s">
        <v>9527</v>
      </c>
      <c r="X398" t="s">
        <v>10730</v>
      </c>
      <c r="Y398" t="s">
        <v>10737</v>
      </c>
    </row>
    <row r="399" spans="1:25">
      <c r="A399" t="s">
        <v>3</v>
      </c>
      <c r="B399" t="s">
        <v>112</v>
      </c>
      <c r="C399" t="s">
        <v>269</v>
      </c>
      <c r="D399" t="s">
        <v>1336</v>
      </c>
      <c r="E399" s="54">
        <v>41624</v>
      </c>
      <c r="F399" t="s">
        <v>4921</v>
      </c>
      <c r="G399" t="s">
        <v>3641</v>
      </c>
      <c r="H399" t="s">
        <v>2987</v>
      </c>
      <c r="I399" t="s">
        <v>9528</v>
      </c>
      <c r="J399" t="s">
        <v>1342</v>
      </c>
      <c r="K399" t="s">
        <v>9529</v>
      </c>
      <c r="L399" t="s">
        <v>3339</v>
      </c>
      <c r="M399" t="s">
        <v>3340</v>
      </c>
      <c r="N399" t="s">
        <v>85</v>
      </c>
      <c r="O399" t="s">
        <v>85</v>
      </c>
      <c r="P399">
        <v>10943.447265625</v>
      </c>
      <c r="Q399" t="s">
        <v>21</v>
      </c>
      <c r="R399" t="s">
        <v>9530</v>
      </c>
      <c r="S399" t="s">
        <v>9523</v>
      </c>
      <c r="X399" t="e">
        <v>#N/A</v>
      </c>
      <c r="Y399" t="s">
        <v>10737</v>
      </c>
    </row>
    <row r="400" spans="1:25">
      <c r="A400" t="s">
        <v>3</v>
      </c>
      <c r="B400" t="s">
        <v>112</v>
      </c>
      <c r="C400" t="s">
        <v>269</v>
      </c>
      <c r="D400" t="s">
        <v>1336</v>
      </c>
      <c r="E400" s="54">
        <v>41613</v>
      </c>
      <c r="F400" t="s">
        <v>4921</v>
      </c>
      <c r="G400" t="s">
        <v>1345</v>
      </c>
      <c r="H400" t="s">
        <v>1498</v>
      </c>
      <c r="I400" t="s">
        <v>9531</v>
      </c>
      <c r="J400" t="s">
        <v>1342</v>
      </c>
      <c r="K400" t="s">
        <v>9532</v>
      </c>
      <c r="L400" t="s">
        <v>1563</v>
      </c>
      <c r="M400" t="s">
        <v>1564</v>
      </c>
      <c r="N400" t="s">
        <v>85</v>
      </c>
      <c r="O400" t="s">
        <v>85</v>
      </c>
      <c r="P400">
        <v>15769.439453125</v>
      </c>
      <c r="Q400" t="s">
        <v>21</v>
      </c>
      <c r="R400" t="s">
        <v>9533</v>
      </c>
      <c r="S400" t="s">
        <v>9534</v>
      </c>
      <c r="X400" t="s">
        <v>10729</v>
      </c>
      <c r="Y400" t="s">
        <v>85</v>
      </c>
    </row>
    <row r="401" spans="1:25">
      <c r="A401" t="s">
        <v>3</v>
      </c>
      <c r="B401" t="s">
        <v>112</v>
      </c>
      <c r="C401" t="s">
        <v>269</v>
      </c>
      <c r="D401" t="s">
        <v>1336</v>
      </c>
      <c r="E401" s="54">
        <v>41613</v>
      </c>
      <c r="F401" t="s">
        <v>4921</v>
      </c>
      <c r="G401" t="s">
        <v>1345</v>
      </c>
      <c r="H401" t="s">
        <v>1498</v>
      </c>
      <c r="I401" t="s">
        <v>9535</v>
      </c>
      <c r="J401" t="s">
        <v>1342</v>
      </c>
      <c r="K401" t="s">
        <v>9536</v>
      </c>
      <c r="L401" t="s">
        <v>1563</v>
      </c>
      <c r="M401" t="s">
        <v>1564</v>
      </c>
      <c r="N401" t="s">
        <v>85</v>
      </c>
      <c r="O401" t="s">
        <v>85</v>
      </c>
      <c r="P401">
        <v>2039.1517333984375</v>
      </c>
      <c r="Q401" t="s">
        <v>21</v>
      </c>
      <c r="R401" t="s">
        <v>9533</v>
      </c>
      <c r="S401" t="s">
        <v>104</v>
      </c>
      <c r="X401" t="s">
        <v>10729</v>
      </c>
      <c r="Y401" t="s">
        <v>85</v>
      </c>
    </row>
    <row r="402" spans="1:25">
      <c r="A402" t="s">
        <v>3</v>
      </c>
      <c r="B402" t="s">
        <v>112</v>
      </c>
      <c r="C402" t="s">
        <v>269</v>
      </c>
      <c r="D402" t="s">
        <v>1336</v>
      </c>
      <c r="E402" s="54">
        <v>41613</v>
      </c>
      <c r="F402" t="s">
        <v>4921</v>
      </c>
      <c r="G402" t="s">
        <v>1345</v>
      </c>
      <c r="H402" t="s">
        <v>1498</v>
      </c>
      <c r="I402" t="s">
        <v>9531</v>
      </c>
      <c r="J402" t="s">
        <v>1342</v>
      </c>
      <c r="K402" t="s">
        <v>9532</v>
      </c>
      <c r="L402" t="s">
        <v>1563</v>
      </c>
      <c r="M402" t="s">
        <v>1564</v>
      </c>
      <c r="N402" t="s">
        <v>85</v>
      </c>
      <c r="O402" t="s">
        <v>85</v>
      </c>
      <c r="P402">
        <v>2039.1517333984375</v>
      </c>
      <c r="Q402" t="s">
        <v>21</v>
      </c>
      <c r="R402" t="s">
        <v>9533</v>
      </c>
      <c r="S402" t="s">
        <v>9534</v>
      </c>
      <c r="X402" t="s">
        <v>10729</v>
      </c>
      <c r="Y402" t="s">
        <v>85</v>
      </c>
    </row>
    <row r="403" spans="1:25">
      <c r="A403" t="s">
        <v>3</v>
      </c>
      <c r="B403" t="s">
        <v>112</v>
      </c>
      <c r="C403" t="s">
        <v>269</v>
      </c>
      <c r="D403" t="s">
        <v>1336</v>
      </c>
      <c r="E403" s="54">
        <v>41613</v>
      </c>
      <c r="F403" t="s">
        <v>4921</v>
      </c>
      <c r="G403" t="s">
        <v>1345</v>
      </c>
      <c r="H403" t="s">
        <v>1498</v>
      </c>
      <c r="I403" t="s">
        <v>9535</v>
      </c>
      <c r="J403" t="s">
        <v>1342</v>
      </c>
      <c r="K403" t="s">
        <v>9536</v>
      </c>
      <c r="L403" t="s">
        <v>1563</v>
      </c>
      <c r="M403" t="s">
        <v>1564</v>
      </c>
      <c r="N403" t="s">
        <v>85</v>
      </c>
      <c r="O403" t="s">
        <v>85</v>
      </c>
      <c r="P403">
        <v>13866.2314453125</v>
      </c>
      <c r="Q403" t="s">
        <v>21</v>
      </c>
      <c r="R403" t="s">
        <v>9533</v>
      </c>
      <c r="S403" t="s">
        <v>104</v>
      </c>
      <c r="X403" t="s">
        <v>10729</v>
      </c>
      <c r="Y403" t="s">
        <v>85</v>
      </c>
    </row>
    <row r="404" spans="1:25">
      <c r="A404" t="s">
        <v>3</v>
      </c>
      <c r="B404" t="s">
        <v>112</v>
      </c>
      <c r="C404" t="s">
        <v>269</v>
      </c>
      <c r="D404" t="s">
        <v>1336</v>
      </c>
      <c r="E404" s="54">
        <v>41583</v>
      </c>
      <c r="F404" t="s">
        <v>1337</v>
      </c>
      <c r="G404" t="s">
        <v>1345</v>
      </c>
      <c r="H404" t="s">
        <v>1498</v>
      </c>
      <c r="I404" t="s">
        <v>1561</v>
      </c>
      <c r="J404" t="s">
        <v>1342</v>
      </c>
      <c r="K404" t="s">
        <v>1562</v>
      </c>
      <c r="L404" t="s">
        <v>1563</v>
      </c>
      <c r="M404" t="s">
        <v>1564</v>
      </c>
      <c r="N404" t="s">
        <v>85</v>
      </c>
      <c r="O404" t="s">
        <v>85</v>
      </c>
      <c r="P404">
        <v>-1402.25</v>
      </c>
      <c r="Q404" t="s">
        <v>21</v>
      </c>
      <c r="R404" t="s">
        <v>1491</v>
      </c>
      <c r="S404" t="s">
        <v>1565</v>
      </c>
      <c r="X404" t="s">
        <v>10729</v>
      </c>
      <c r="Y404" t="s">
        <v>85</v>
      </c>
    </row>
    <row r="405" spans="1:25">
      <c r="A405" t="s">
        <v>3</v>
      </c>
      <c r="B405" t="s">
        <v>112</v>
      </c>
      <c r="C405" t="s">
        <v>269</v>
      </c>
      <c r="D405" t="s">
        <v>1336</v>
      </c>
      <c r="E405" s="54">
        <v>41640</v>
      </c>
      <c r="F405" t="s">
        <v>9165</v>
      </c>
      <c r="G405" t="s">
        <v>83</v>
      </c>
      <c r="I405" t="s">
        <v>9537</v>
      </c>
      <c r="J405" t="s">
        <v>1342</v>
      </c>
      <c r="K405" t="s">
        <v>9538</v>
      </c>
      <c r="L405" t="s">
        <v>6470</v>
      </c>
      <c r="M405" t="s">
        <v>6471</v>
      </c>
      <c r="N405" t="s">
        <v>85</v>
      </c>
      <c r="O405" t="s">
        <v>85</v>
      </c>
      <c r="P405">
        <v>30091.580078125</v>
      </c>
      <c r="Q405" t="s">
        <v>22</v>
      </c>
      <c r="R405" t="s">
        <v>9539</v>
      </c>
      <c r="S405" t="s">
        <v>104</v>
      </c>
      <c r="X405" t="e">
        <v>#N/A</v>
      </c>
      <c r="Y405" t="s">
        <v>85</v>
      </c>
    </row>
    <row r="406" spans="1:25">
      <c r="A406" t="s">
        <v>3</v>
      </c>
      <c r="B406" t="s">
        <v>112</v>
      </c>
      <c r="C406" t="s">
        <v>269</v>
      </c>
      <c r="D406" t="s">
        <v>1336</v>
      </c>
      <c r="E406" s="54">
        <v>41606</v>
      </c>
      <c r="F406" t="s">
        <v>1337</v>
      </c>
      <c r="G406" t="s">
        <v>1345</v>
      </c>
      <c r="H406" t="s">
        <v>1473</v>
      </c>
      <c r="I406" t="s">
        <v>5087</v>
      </c>
      <c r="J406" t="s">
        <v>1342</v>
      </c>
      <c r="K406" t="s">
        <v>5088</v>
      </c>
      <c r="L406" t="s">
        <v>3001</v>
      </c>
      <c r="M406" t="s">
        <v>3002</v>
      </c>
      <c r="N406" t="s">
        <v>85</v>
      </c>
      <c r="O406" t="s">
        <v>85</v>
      </c>
      <c r="P406">
        <v>-2664.248779296875</v>
      </c>
      <c r="Q406" t="s">
        <v>21</v>
      </c>
      <c r="R406" t="s">
        <v>5089</v>
      </c>
      <c r="S406" t="s">
        <v>1560</v>
      </c>
      <c r="X406" t="s">
        <v>10729</v>
      </c>
      <c r="Y406" t="s">
        <v>85</v>
      </c>
    </row>
    <row r="407" spans="1:25">
      <c r="A407" t="s">
        <v>3</v>
      </c>
      <c r="B407" t="s">
        <v>112</v>
      </c>
      <c r="C407" t="s">
        <v>269</v>
      </c>
      <c r="D407" t="s">
        <v>1336</v>
      </c>
      <c r="E407" s="54">
        <v>41611</v>
      </c>
      <c r="F407" t="s">
        <v>4921</v>
      </c>
      <c r="G407" t="s">
        <v>3641</v>
      </c>
      <c r="H407" t="s">
        <v>1514</v>
      </c>
      <c r="I407" t="s">
        <v>5090</v>
      </c>
      <c r="J407" t="s">
        <v>1342</v>
      </c>
      <c r="K407" t="s">
        <v>5091</v>
      </c>
      <c r="L407" t="s">
        <v>5092</v>
      </c>
      <c r="M407" t="s">
        <v>5093</v>
      </c>
      <c r="N407" t="s">
        <v>85</v>
      </c>
      <c r="O407" t="s">
        <v>85</v>
      </c>
      <c r="P407">
        <v>13594.3447265625</v>
      </c>
      <c r="Q407" t="s">
        <v>21</v>
      </c>
      <c r="R407" t="s">
        <v>5094</v>
      </c>
      <c r="S407" t="s">
        <v>104</v>
      </c>
      <c r="X407" t="e">
        <v>#N/A</v>
      </c>
      <c r="Y407" t="s">
        <v>85</v>
      </c>
    </row>
    <row r="408" spans="1:25">
      <c r="A408" t="s">
        <v>3</v>
      </c>
      <c r="B408" t="s">
        <v>114</v>
      </c>
      <c r="C408" t="s">
        <v>116</v>
      </c>
      <c r="D408" t="s">
        <v>1336</v>
      </c>
      <c r="E408" s="54">
        <v>41582</v>
      </c>
      <c r="F408" t="s">
        <v>1337</v>
      </c>
      <c r="G408" t="s">
        <v>83</v>
      </c>
      <c r="I408" t="s">
        <v>1571</v>
      </c>
      <c r="J408" t="s">
        <v>86</v>
      </c>
      <c r="K408" t="s">
        <v>1567</v>
      </c>
      <c r="L408" t="s">
        <v>1568</v>
      </c>
      <c r="M408" t="s">
        <v>1569</v>
      </c>
      <c r="N408" t="s">
        <v>85</v>
      </c>
      <c r="O408" t="s">
        <v>85</v>
      </c>
      <c r="P408">
        <v>-618.5792236328125</v>
      </c>
      <c r="Q408" t="s">
        <v>22</v>
      </c>
      <c r="R408" t="s">
        <v>1570</v>
      </c>
      <c r="S408" t="s">
        <v>104</v>
      </c>
      <c r="X408" t="e">
        <v>#N/A</v>
      </c>
      <c r="Y408" t="s">
        <v>85</v>
      </c>
    </row>
    <row r="409" spans="1:25">
      <c r="A409" t="s">
        <v>3</v>
      </c>
      <c r="B409" t="s">
        <v>114</v>
      </c>
      <c r="C409" t="s">
        <v>116</v>
      </c>
      <c r="D409" t="s">
        <v>1336</v>
      </c>
      <c r="E409" s="54">
        <v>41582</v>
      </c>
      <c r="F409" t="s">
        <v>1337</v>
      </c>
      <c r="G409" t="s">
        <v>83</v>
      </c>
      <c r="I409" t="s">
        <v>1566</v>
      </c>
      <c r="J409" t="s">
        <v>86</v>
      </c>
      <c r="K409" t="s">
        <v>1567</v>
      </c>
      <c r="L409" t="s">
        <v>1568</v>
      </c>
      <c r="M409" t="s">
        <v>1569</v>
      </c>
      <c r="N409" t="s">
        <v>85</v>
      </c>
      <c r="O409" t="s">
        <v>85</v>
      </c>
      <c r="P409">
        <v>3396</v>
      </c>
      <c r="Q409" t="s">
        <v>22</v>
      </c>
      <c r="R409" t="s">
        <v>1570</v>
      </c>
      <c r="S409" t="s">
        <v>104</v>
      </c>
      <c r="X409" t="e">
        <v>#N/A</v>
      </c>
      <c r="Y409" t="s">
        <v>85</v>
      </c>
    </row>
    <row r="410" spans="1:25">
      <c r="A410" t="s">
        <v>3</v>
      </c>
      <c r="B410" t="s">
        <v>114</v>
      </c>
      <c r="C410" t="s">
        <v>116</v>
      </c>
      <c r="D410" t="s">
        <v>1336</v>
      </c>
      <c r="E410" s="54">
        <v>41607</v>
      </c>
      <c r="F410" t="s">
        <v>1337</v>
      </c>
      <c r="G410" t="s">
        <v>1345</v>
      </c>
      <c r="H410" t="s">
        <v>3868</v>
      </c>
      <c r="I410" t="s">
        <v>5095</v>
      </c>
      <c r="J410" t="s">
        <v>1342</v>
      </c>
      <c r="K410" t="s">
        <v>5096</v>
      </c>
      <c r="L410" t="s">
        <v>5097</v>
      </c>
      <c r="M410" t="s">
        <v>5098</v>
      </c>
      <c r="N410" t="s">
        <v>85</v>
      </c>
      <c r="O410" t="s">
        <v>85</v>
      </c>
      <c r="P410">
        <v>693.989013671875</v>
      </c>
      <c r="Q410" t="s">
        <v>21</v>
      </c>
      <c r="R410" t="s">
        <v>5099</v>
      </c>
      <c r="S410" t="s">
        <v>5100</v>
      </c>
      <c r="X410" t="s">
        <v>10729</v>
      </c>
      <c r="Y410" t="s">
        <v>85</v>
      </c>
    </row>
    <row r="411" spans="1:25">
      <c r="A411" t="s">
        <v>3</v>
      </c>
      <c r="B411" t="s">
        <v>114</v>
      </c>
      <c r="C411" t="s">
        <v>116</v>
      </c>
      <c r="D411" t="s">
        <v>1336</v>
      </c>
      <c r="E411" s="54">
        <v>41607</v>
      </c>
      <c r="F411" t="s">
        <v>1337</v>
      </c>
      <c r="G411" t="s">
        <v>1345</v>
      </c>
      <c r="H411" t="s">
        <v>3868</v>
      </c>
      <c r="I411" t="s">
        <v>5101</v>
      </c>
      <c r="J411" t="s">
        <v>1342</v>
      </c>
      <c r="K411" t="s">
        <v>5102</v>
      </c>
      <c r="L411" t="s">
        <v>5103</v>
      </c>
      <c r="M411" t="s">
        <v>5104</v>
      </c>
      <c r="N411" t="s">
        <v>85</v>
      </c>
      <c r="O411" t="s">
        <v>85</v>
      </c>
      <c r="P411">
        <v>80874.3203125</v>
      </c>
      <c r="Q411" t="s">
        <v>21</v>
      </c>
      <c r="R411" t="s">
        <v>5105</v>
      </c>
      <c r="S411" t="s">
        <v>5106</v>
      </c>
      <c r="X411" t="s">
        <v>10731</v>
      </c>
      <c r="Y411" t="s">
        <v>10737</v>
      </c>
    </row>
    <row r="412" spans="1:25">
      <c r="A412" t="s">
        <v>3</v>
      </c>
      <c r="B412" t="s">
        <v>114</v>
      </c>
      <c r="C412" t="s">
        <v>116</v>
      </c>
      <c r="D412" t="s">
        <v>1336</v>
      </c>
      <c r="E412" s="54">
        <v>41607</v>
      </c>
      <c r="F412" t="s">
        <v>1337</v>
      </c>
      <c r="G412" t="s">
        <v>1345</v>
      </c>
      <c r="H412" t="s">
        <v>3868</v>
      </c>
      <c r="I412" t="s">
        <v>5111</v>
      </c>
      <c r="J412" t="s">
        <v>1342</v>
      </c>
      <c r="K412" t="s">
        <v>5112</v>
      </c>
      <c r="L412" t="s">
        <v>5103</v>
      </c>
      <c r="M412" t="s">
        <v>5104</v>
      </c>
      <c r="N412" t="s">
        <v>85</v>
      </c>
      <c r="O412" t="s">
        <v>85</v>
      </c>
      <c r="P412">
        <v>-1989.0699462890625</v>
      </c>
      <c r="Q412" t="s">
        <v>21</v>
      </c>
      <c r="R412" t="s">
        <v>5113</v>
      </c>
      <c r="S412" t="s">
        <v>5110</v>
      </c>
      <c r="X412" t="s">
        <v>10729</v>
      </c>
      <c r="Y412" t="s">
        <v>10737</v>
      </c>
    </row>
    <row r="413" spans="1:25">
      <c r="A413" t="s">
        <v>3</v>
      </c>
      <c r="B413" t="s">
        <v>114</v>
      </c>
      <c r="C413" t="s">
        <v>116</v>
      </c>
      <c r="D413" t="s">
        <v>1336</v>
      </c>
      <c r="E413" s="54">
        <v>41607</v>
      </c>
      <c r="F413" t="s">
        <v>1337</v>
      </c>
      <c r="G413" t="s">
        <v>1345</v>
      </c>
      <c r="H413" t="s">
        <v>3868</v>
      </c>
      <c r="I413" t="s">
        <v>5101</v>
      </c>
      <c r="J413" t="s">
        <v>1342</v>
      </c>
      <c r="K413" t="s">
        <v>5102</v>
      </c>
      <c r="L413" t="s">
        <v>5103</v>
      </c>
      <c r="M413" t="s">
        <v>5104</v>
      </c>
      <c r="N413" t="s">
        <v>85</v>
      </c>
      <c r="O413" t="s">
        <v>85</v>
      </c>
      <c r="P413">
        <v>109289.6171875</v>
      </c>
      <c r="Q413" t="s">
        <v>21</v>
      </c>
      <c r="R413" t="s">
        <v>5105</v>
      </c>
      <c r="S413" t="s">
        <v>5106</v>
      </c>
      <c r="X413" t="s">
        <v>10731</v>
      </c>
      <c r="Y413" t="s">
        <v>10737</v>
      </c>
    </row>
    <row r="414" spans="1:25">
      <c r="A414" t="s">
        <v>3</v>
      </c>
      <c r="B414" t="s">
        <v>114</v>
      </c>
      <c r="C414" t="s">
        <v>116</v>
      </c>
      <c r="D414" t="s">
        <v>1336</v>
      </c>
      <c r="E414" s="54">
        <v>41607</v>
      </c>
      <c r="F414" t="s">
        <v>1337</v>
      </c>
      <c r="G414" t="s">
        <v>1345</v>
      </c>
      <c r="H414" t="s">
        <v>3868</v>
      </c>
      <c r="I414" t="s">
        <v>5101</v>
      </c>
      <c r="J414" t="s">
        <v>1342</v>
      </c>
      <c r="K414" t="s">
        <v>5102</v>
      </c>
      <c r="L414" t="s">
        <v>5103</v>
      </c>
      <c r="M414" t="s">
        <v>5104</v>
      </c>
      <c r="N414" t="s">
        <v>85</v>
      </c>
      <c r="O414" t="s">
        <v>85</v>
      </c>
      <c r="P414">
        <v>142076.5</v>
      </c>
      <c r="Q414" t="s">
        <v>21</v>
      </c>
      <c r="R414" t="s">
        <v>5105</v>
      </c>
      <c r="S414" t="s">
        <v>5106</v>
      </c>
      <c r="X414" t="s">
        <v>10731</v>
      </c>
      <c r="Y414" t="s">
        <v>10737</v>
      </c>
    </row>
    <row r="415" spans="1:25">
      <c r="A415" t="s">
        <v>3</v>
      </c>
      <c r="B415" t="s">
        <v>114</v>
      </c>
      <c r="C415" t="s">
        <v>116</v>
      </c>
      <c r="D415" t="s">
        <v>1336</v>
      </c>
      <c r="E415" s="54">
        <v>41607</v>
      </c>
      <c r="F415" t="s">
        <v>1337</v>
      </c>
      <c r="G415" t="s">
        <v>1345</v>
      </c>
      <c r="H415" t="s">
        <v>3868</v>
      </c>
      <c r="I415" t="s">
        <v>5101</v>
      </c>
      <c r="J415" t="s">
        <v>1342</v>
      </c>
      <c r="K415" t="s">
        <v>5102</v>
      </c>
      <c r="L415" t="s">
        <v>5103</v>
      </c>
      <c r="M415" t="s">
        <v>5104</v>
      </c>
      <c r="N415" t="s">
        <v>85</v>
      </c>
      <c r="O415" t="s">
        <v>85</v>
      </c>
      <c r="P415">
        <v>93989.0703125</v>
      </c>
      <c r="Q415" t="s">
        <v>21</v>
      </c>
      <c r="R415" t="s">
        <v>5105</v>
      </c>
      <c r="S415" t="s">
        <v>5106</v>
      </c>
      <c r="X415" t="s">
        <v>10731</v>
      </c>
      <c r="Y415" t="s">
        <v>10737</v>
      </c>
    </row>
    <row r="416" spans="1:25">
      <c r="A416" t="s">
        <v>3</v>
      </c>
      <c r="B416" t="s">
        <v>114</v>
      </c>
      <c r="C416" t="s">
        <v>116</v>
      </c>
      <c r="D416" t="s">
        <v>1336</v>
      </c>
      <c r="E416" s="54">
        <v>41607</v>
      </c>
      <c r="F416" t="s">
        <v>1337</v>
      </c>
      <c r="G416" t="s">
        <v>1345</v>
      </c>
      <c r="H416" t="s">
        <v>3868</v>
      </c>
      <c r="I416" t="s">
        <v>5101</v>
      </c>
      <c r="J416" t="s">
        <v>1342</v>
      </c>
      <c r="K416" t="s">
        <v>5102</v>
      </c>
      <c r="L416" t="s">
        <v>5103</v>
      </c>
      <c r="M416" t="s">
        <v>5104</v>
      </c>
      <c r="N416" t="s">
        <v>85</v>
      </c>
      <c r="O416" t="s">
        <v>85</v>
      </c>
      <c r="P416">
        <v>114754.1015625</v>
      </c>
      <c r="Q416" t="s">
        <v>21</v>
      </c>
      <c r="R416" t="s">
        <v>5105</v>
      </c>
      <c r="S416" t="s">
        <v>5106</v>
      </c>
      <c r="X416" t="s">
        <v>10731</v>
      </c>
      <c r="Y416" t="s">
        <v>10737</v>
      </c>
    </row>
    <row r="417" spans="1:25">
      <c r="A417" t="s">
        <v>3</v>
      </c>
      <c r="B417" t="s">
        <v>114</v>
      </c>
      <c r="C417" t="s">
        <v>116</v>
      </c>
      <c r="D417" t="s">
        <v>1336</v>
      </c>
      <c r="E417" s="54">
        <v>41607</v>
      </c>
      <c r="F417" t="s">
        <v>1337</v>
      </c>
      <c r="G417" t="s">
        <v>1345</v>
      </c>
      <c r="H417" t="s">
        <v>3868</v>
      </c>
      <c r="I417" t="s">
        <v>5101</v>
      </c>
      <c r="J417" t="s">
        <v>1342</v>
      </c>
      <c r="K417" t="s">
        <v>5102</v>
      </c>
      <c r="L417" t="s">
        <v>5103</v>
      </c>
      <c r="M417" t="s">
        <v>5104</v>
      </c>
      <c r="N417" t="s">
        <v>85</v>
      </c>
      <c r="O417" t="s">
        <v>85</v>
      </c>
      <c r="P417">
        <v>54644.80859375</v>
      </c>
      <c r="Q417" t="s">
        <v>21</v>
      </c>
      <c r="R417" t="s">
        <v>5105</v>
      </c>
      <c r="S417" t="s">
        <v>5106</v>
      </c>
      <c r="X417" t="s">
        <v>10731</v>
      </c>
      <c r="Y417" t="s">
        <v>10737</v>
      </c>
    </row>
    <row r="418" spans="1:25">
      <c r="A418" t="s">
        <v>3</v>
      </c>
      <c r="B418" t="s">
        <v>114</v>
      </c>
      <c r="C418" t="s">
        <v>116</v>
      </c>
      <c r="D418" t="s">
        <v>1336</v>
      </c>
      <c r="E418" s="54">
        <v>41606</v>
      </c>
      <c r="F418" t="s">
        <v>1337</v>
      </c>
      <c r="G418" t="s">
        <v>1345</v>
      </c>
      <c r="H418" t="s">
        <v>3868</v>
      </c>
      <c r="I418" t="s">
        <v>5107</v>
      </c>
      <c r="J418" t="s">
        <v>1342</v>
      </c>
      <c r="K418" t="s">
        <v>5108</v>
      </c>
      <c r="L418" t="s">
        <v>5103</v>
      </c>
      <c r="M418" t="s">
        <v>5104</v>
      </c>
      <c r="N418" t="s">
        <v>85</v>
      </c>
      <c r="O418" t="s">
        <v>85</v>
      </c>
      <c r="P418">
        <v>1989.071044921875</v>
      </c>
      <c r="Q418" t="s">
        <v>21</v>
      </c>
      <c r="R418" t="s">
        <v>5109</v>
      </c>
      <c r="S418" t="s">
        <v>5110</v>
      </c>
      <c r="X418" t="s">
        <v>10729</v>
      </c>
      <c r="Y418" t="s">
        <v>10737</v>
      </c>
    </row>
    <row r="419" spans="1:25">
      <c r="A419" t="s">
        <v>3</v>
      </c>
      <c r="B419" t="s">
        <v>114</v>
      </c>
      <c r="C419" t="s">
        <v>116</v>
      </c>
      <c r="D419" t="s">
        <v>1336</v>
      </c>
      <c r="E419" s="54">
        <v>41635</v>
      </c>
      <c r="F419" t="s">
        <v>4921</v>
      </c>
      <c r="G419" t="s">
        <v>1345</v>
      </c>
      <c r="H419" t="s">
        <v>3868</v>
      </c>
      <c r="I419" t="s">
        <v>9540</v>
      </c>
      <c r="J419" t="s">
        <v>1342</v>
      </c>
      <c r="K419" t="s">
        <v>9541</v>
      </c>
      <c r="L419" t="s">
        <v>5103</v>
      </c>
      <c r="M419" t="s">
        <v>5104</v>
      </c>
      <c r="N419" t="s">
        <v>213</v>
      </c>
      <c r="O419" t="s">
        <v>85</v>
      </c>
      <c r="P419">
        <v>441.44259643554688</v>
      </c>
      <c r="Q419" t="s">
        <v>21</v>
      </c>
      <c r="R419" t="s">
        <v>9542</v>
      </c>
      <c r="S419" t="s">
        <v>5110</v>
      </c>
      <c r="X419" t="s">
        <v>10729</v>
      </c>
      <c r="Y419" t="s">
        <v>10737</v>
      </c>
    </row>
    <row r="420" spans="1:25">
      <c r="A420" t="s">
        <v>3</v>
      </c>
      <c r="B420" t="s">
        <v>114</v>
      </c>
      <c r="C420" t="s">
        <v>116</v>
      </c>
      <c r="D420" t="s">
        <v>1336</v>
      </c>
      <c r="E420" s="54">
        <v>41638</v>
      </c>
      <c r="F420" t="s">
        <v>4921</v>
      </c>
      <c r="G420" t="s">
        <v>83</v>
      </c>
      <c r="H420" t="s">
        <v>3868</v>
      </c>
      <c r="I420" t="s">
        <v>7857</v>
      </c>
      <c r="J420" t="s">
        <v>86</v>
      </c>
      <c r="K420" t="s">
        <v>7858</v>
      </c>
      <c r="L420" t="s">
        <v>7859</v>
      </c>
      <c r="M420" t="s">
        <v>7860</v>
      </c>
      <c r="N420" t="s">
        <v>199</v>
      </c>
      <c r="O420" t="s">
        <v>85</v>
      </c>
      <c r="P420">
        <v>25000</v>
      </c>
      <c r="Q420" t="s">
        <v>22</v>
      </c>
      <c r="R420" t="s">
        <v>7861</v>
      </c>
      <c r="S420" t="s">
        <v>104</v>
      </c>
      <c r="X420" t="e">
        <v>#N/A</v>
      </c>
      <c r="Y420" t="s">
        <v>10737</v>
      </c>
    </row>
    <row r="421" spans="1:25">
      <c r="A421" t="s">
        <v>3</v>
      </c>
      <c r="B421" t="s">
        <v>114</v>
      </c>
      <c r="C421" t="s">
        <v>116</v>
      </c>
      <c r="D421" t="s">
        <v>1336</v>
      </c>
      <c r="E421" s="54">
        <v>41621</v>
      </c>
      <c r="F421" t="s">
        <v>4921</v>
      </c>
      <c r="G421" t="s">
        <v>3641</v>
      </c>
      <c r="I421" t="s">
        <v>5119</v>
      </c>
      <c r="J421" t="s">
        <v>1342</v>
      </c>
      <c r="K421" t="s">
        <v>5120</v>
      </c>
      <c r="L421" t="s">
        <v>5116</v>
      </c>
      <c r="M421" t="s">
        <v>5117</v>
      </c>
      <c r="N421" t="s">
        <v>213</v>
      </c>
      <c r="O421" t="s">
        <v>85</v>
      </c>
      <c r="P421">
        <v>4.5047001838684082</v>
      </c>
      <c r="Q421" t="s">
        <v>21</v>
      </c>
      <c r="R421" t="s">
        <v>1471</v>
      </c>
      <c r="S421" t="s">
        <v>104</v>
      </c>
      <c r="X421" t="e">
        <v>#N/A</v>
      </c>
      <c r="Y421" t="s">
        <v>85</v>
      </c>
    </row>
    <row r="422" spans="1:25">
      <c r="A422" t="s">
        <v>3</v>
      </c>
      <c r="B422" t="s">
        <v>114</v>
      </c>
      <c r="C422" t="s">
        <v>116</v>
      </c>
      <c r="D422" t="s">
        <v>1336</v>
      </c>
      <c r="E422" s="54">
        <v>41607</v>
      </c>
      <c r="F422" t="s">
        <v>1337</v>
      </c>
      <c r="G422" t="s">
        <v>1345</v>
      </c>
      <c r="I422" t="s">
        <v>5114</v>
      </c>
      <c r="J422" t="s">
        <v>1342</v>
      </c>
      <c r="K422" t="s">
        <v>5115</v>
      </c>
      <c r="L422" t="s">
        <v>5116</v>
      </c>
      <c r="M422" t="s">
        <v>5117</v>
      </c>
      <c r="N422" t="s">
        <v>85</v>
      </c>
      <c r="O422" t="s">
        <v>85</v>
      </c>
      <c r="P422">
        <v>13063.77734375</v>
      </c>
      <c r="Q422" t="s">
        <v>21</v>
      </c>
      <c r="R422" t="s">
        <v>5118</v>
      </c>
      <c r="S422" t="s">
        <v>104</v>
      </c>
      <c r="X422" t="s">
        <v>10729</v>
      </c>
      <c r="Y422" t="s">
        <v>85</v>
      </c>
    </row>
    <row r="423" spans="1:25">
      <c r="A423" t="s">
        <v>3</v>
      </c>
      <c r="B423" t="s">
        <v>114</v>
      </c>
      <c r="C423" t="s">
        <v>116</v>
      </c>
      <c r="D423" t="s">
        <v>1336</v>
      </c>
      <c r="E423" s="54">
        <v>41607</v>
      </c>
      <c r="F423" t="s">
        <v>1337</v>
      </c>
      <c r="G423" t="s">
        <v>3641</v>
      </c>
      <c r="I423" t="s">
        <v>5119</v>
      </c>
      <c r="J423" t="s">
        <v>1342</v>
      </c>
      <c r="K423" t="s">
        <v>5120</v>
      </c>
      <c r="L423" t="s">
        <v>5116</v>
      </c>
      <c r="M423" t="s">
        <v>5117</v>
      </c>
      <c r="N423" t="s">
        <v>85</v>
      </c>
      <c r="O423" t="s">
        <v>85</v>
      </c>
      <c r="P423">
        <v>92169.65625</v>
      </c>
      <c r="Q423" t="s">
        <v>21</v>
      </c>
      <c r="R423" t="s">
        <v>1471</v>
      </c>
      <c r="S423" t="s">
        <v>104</v>
      </c>
      <c r="X423" t="e">
        <v>#N/A</v>
      </c>
      <c r="Y423" t="s">
        <v>85</v>
      </c>
    </row>
    <row r="424" spans="1:25">
      <c r="A424" t="s">
        <v>3</v>
      </c>
      <c r="B424" t="s">
        <v>114</v>
      </c>
      <c r="C424" t="s">
        <v>116</v>
      </c>
      <c r="D424" t="s">
        <v>1336</v>
      </c>
      <c r="E424" s="54">
        <v>41631</v>
      </c>
      <c r="F424" t="s">
        <v>4921</v>
      </c>
      <c r="G424" t="s">
        <v>3641</v>
      </c>
      <c r="I424" t="s">
        <v>5119</v>
      </c>
      <c r="J424" t="s">
        <v>1342</v>
      </c>
      <c r="K424" t="s">
        <v>5120</v>
      </c>
      <c r="L424" t="s">
        <v>5116</v>
      </c>
      <c r="M424" t="s">
        <v>5117</v>
      </c>
      <c r="N424" t="s">
        <v>85</v>
      </c>
      <c r="O424" t="s">
        <v>85</v>
      </c>
      <c r="P424">
        <v>-4.5047001838684082</v>
      </c>
      <c r="Q424" t="s">
        <v>21</v>
      </c>
      <c r="R424" t="s">
        <v>9543</v>
      </c>
      <c r="S424" t="s">
        <v>104</v>
      </c>
      <c r="X424" t="e">
        <v>#N/A</v>
      </c>
      <c r="Y424" t="s">
        <v>85</v>
      </c>
    </row>
    <row r="425" spans="1:25">
      <c r="A425" t="s">
        <v>3</v>
      </c>
      <c r="B425" t="s">
        <v>114</v>
      </c>
      <c r="C425" t="s">
        <v>116</v>
      </c>
      <c r="D425" t="s">
        <v>1336</v>
      </c>
      <c r="E425" s="54">
        <v>41627</v>
      </c>
      <c r="F425" t="s">
        <v>4921</v>
      </c>
      <c r="G425" t="s">
        <v>1345</v>
      </c>
      <c r="I425" t="s">
        <v>5114</v>
      </c>
      <c r="J425" t="s">
        <v>1342</v>
      </c>
      <c r="K425" t="s">
        <v>5115</v>
      </c>
      <c r="L425" t="s">
        <v>5116</v>
      </c>
      <c r="M425" t="s">
        <v>5117</v>
      </c>
      <c r="N425" t="s">
        <v>213</v>
      </c>
      <c r="O425" t="s">
        <v>85</v>
      </c>
      <c r="P425">
        <v>13063.77734375</v>
      </c>
      <c r="Q425" t="s">
        <v>21</v>
      </c>
      <c r="R425" t="s">
        <v>5118</v>
      </c>
      <c r="S425" t="s">
        <v>104</v>
      </c>
      <c r="X425" t="s">
        <v>10729</v>
      </c>
      <c r="Y425" t="s">
        <v>85</v>
      </c>
    </row>
    <row r="426" spans="1:25">
      <c r="A426" t="s">
        <v>3</v>
      </c>
      <c r="B426" t="s">
        <v>114</v>
      </c>
      <c r="C426" t="s">
        <v>116</v>
      </c>
      <c r="D426" t="s">
        <v>1336</v>
      </c>
      <c r="E426" s="54">
        <v>41627</v>
      </c>
      <c r="F426" t="s">
        <v>4921</v>
      </c>
      <c r="G426" t="s">
        <v>1345</v>
      </c>
      <c r="H426" t="s">
        <v>3868</v>
      </c>
      <c r="I426" t="s">
        <v>5121</v>
      </c>
      <c r="J426" t="s">
        <v>1342</v>
      </c>
      <c r="K426" t="s">
        <v>5122</v>
      </c>
      <c r="L426" t="s">
        <v>5123</v>
      </c>
      <c r="M426" t="s">
        <v>5124</v>
      </c>
      <c r="N426" t="s">
        <v>85</v>
      </c>
      <c r="O426" t="s">
        <v>85</v>
      </c>
      <c r="P426">
        <v>7117.26416015625</v>
      </c>
      <c r="Q426" t="s">
        <v>21</v>
      </c>
      <c r="R426" t="s">
        <v>5125</v>
      </c>
      <c r="S426" t="s">
        <v>104</v>
      </c>
      <c r="X426" t="s">
        <v>10729</v>
      </c>
      <c r="Y426" t="s">
        <v>85</v>
      </c>
    </row>
    <row r="427" spans="1:25">
      <c r="A427" t="s">
        <v>3</v>
      </c>
      <c r="B427" t="s">
        <v>114</v>
      </c>
      <c r="C427" t="s">
        <v>116</v>
      </c>
      <c r="D427" t="s">
        <v>1336</v>
      </c>
      <c r="E427" s="54">
        <v>41631</v>
      </c>
      <c r="F427" t="s">
        <v>4921</v>
      </c>
      <c r="G427" t="s">
        <v>1345</v>
      </c>
      <c r="H427" t="s">
        <v>3868</v>
      </c>
      <c r="I427" t="s">
        <v>9544</v>
      </c>
      <c r="J427" t="s">
        <v>1342</v>
      </c>
      <c r="K427" t="s">
        <v>9545</v>
      </c>
      <c r="L427" t="s">
        <v>5123</v>
      </c>
      <c r="M427" t="s">
        <v>5124</v>
      </c>
      <c r="N427" t="s">
        <v>85</v>
      </c>
      <c r="O427" t="s">
        <v>85</v>
      </c>
      <c r="P427">
        <v>13455.830078125</v>
      </c>
      <c r="Q427" t="s">
        <v>21</v>
      </c>
      <c r="R427" t="s">
        <v>9546</v>
      </c>
      <c r="S427" t="s">
        <v>9547</v>
      </c>
      <c r="X427" t="s">
        <v>10729</v>
      </c>
      <c r="Y427" t="s">
        <v>85</v>
      </c>
    </row>
    <row r="428" spans="1:25">
      <c r="A428" t="s">
        <v>3</v>
      </c>
      <c r="B428" t="s">
        <v>114</v>
      </c>
      <c r="C428" t="s">
        <v>116</v>
      </c>
      <c r="D428" t="s">
        <v>1336</v>
      </c>
      <c r="E428" s="54">
        <v>41607</v>
      </c>
      <c r="F428" t="s">
        <v>1337</v>
      </c>
      <c r="G428" t="s">
        <v>1345</v>
      </c>
      <c r="H428" t="s">
        <v>3868</v>
      </c>
      <c r="I428" t="s">
        <v>5121</v>
      </c>
      <c r="J428" t="s">
        <v>1342</v>
      </c>
      <c r="K428" t="s">
        <v>5122</v>
      </c>
      <c r="L428" t="s">
        <v>5123</v>
      </c>
      <c r="M428" t="s">
        <v>5124</v>
      </c>
      <c r="N428" t="s">
        <v>85</v>
      </c>
      <c r="O428" t="s">
        <v>85</v>
      </c>
      <c r="P428">
        <v>7117.26416015625</v>
      </c>
      <c r="Q428" t="s">
        <v>21</v>
      </c>
      <c r="R428" t="s">
        <v>5125</v>
      </c>
      <c r="S428" t="s">
        <v>104</v>
      </c>
      <c r="X428" t="s">
        <v>10729</v>
      </c>
      <c r="Y428" t="s">
        <v>85</v>
      </c>
    </row>
    <row r="429" spans="1:25">
      <c r="A429" t="s">
        <v>3</v>
      </c>
      <c r="B429" t="s">
        <v>114</v>
      </c>
      <c r="C429" t="s">
        <v>116</v>
      </c>
      <c r="D429" t="s">
        <v>1336</v>
      </c>
      <c r="E429" s="54">
        <v>41605</v>
      </c>
      <c r="F429" t="s">
        <v>1337</v>
      </c>
      <c r="G429" t="s">
        <v>1345</v>
      </c>
      <c r="H429" t="s">
        <v>3868</v>
      </c>
      <c r="I429" t="s">
        <v>3869</v>
      </c>
      <c r="J429" t="s">
        <v>1342</v>
      </c>
      <c r="K429" t="s">
        <v>3870</v>
      </c>
      <c r="L429" t="s">
        <v>3871</v>
      </c>
      <c r="M429" t="s">
        <v>3872</v>
      </c>
      <c r="N429" t="s">
        <v>85</v>
      </c>
      <c r="O429" t="s">
        <v>85</v>
      </c>
      <c r="P429">
        <v>-35512.62890625</v>
      </c>
      <c r="Q429" t="s">
        <v>21</v>
      </c>
      <c r="R429" t="s">
        <v>3873</v>
      </c>
      <c r="S429" t="s">
        <v>3874</v>
      </c>
      <c r="X429" t="s">
        <v>10729</v>
      </c>
      <c r="Y429" t="s">
        <v>85</v>
      </c>
    </row>
    <row r="430" spans="1:25">
      <c r="A430" t="s">
        <v>3</v>
      </c>
      <c r="B430" t="s">
        <v>114</v>
      </c>
      <c r="C430" t="s">
        <v>116</v>
      </c>
      <c r="D430" t="s">
        <v>1336</v>
      </c>
      <c r="E430" s="54">
        <v>41627</v>
      </c>
      <c r="F430" t="s">
        <v>4921</v>
      </c>
      <c r="G430" t="s">
        <v>1345</v>
      </c>
      <c r="H430" t="s">
        <v>3868</v>
      </c>
      <c r="I430" t="s">
        <v>9548</v>
      </c>
      <c r="J430" t="s">
        <v>1342</v>
      </c>
      <c r="K430" t="s">
        <v>9549</v>
      </c>
      <c r="L430" t="s">
        <v>9550</v>
      </c>
      <c r="M430" t="s">
        <v>9551</v>
      </c>
      <c r="N430" t="s">
        <v>85</v>
      </c>
      <c r="O430" t="s">
        <v>85</v>
      </c>
      <c r="P430">
        <v>182149.359375</v>
      </c>
      <c r="Q430" t="s">
        <v>21</v>
      </c>
      <c r="R430" t="s">
        <v>9552</v>
      </c>
      <c r="S430" t="s">
        <v>9553</v>
      </c>
      <c r="X430" t="s">
        <v>10730</v>
      </c>
      <c r="Y430" t="s">
        <v>85</v>
      </c>
    </row>
    <row r="431" spans="1:25">
      <c r="A431" t="s">
        <v>3</v>
      </c>
      <c r="B431" t="s">
        <v>113</v>
      </c>
      <c r="C431" t="s">
        <v>9554</v>
      </c>
      <c r="D431" t="s">
        <v>1336</v>
      </c>
      <c r="E431" s="54">
        <v>41637</v>
      </c>
      <c r="F431" t="s">
        <v>4921</v>
      </c>
      <c r="G431" t="s">
        <v>1345</v>
      </c>
      <c r="I431" t="s">
        <v>9555</v>
      </c>
      <c r="J431" t="s">
        <v>1342</v>
      </c>
      <c r="K431" t="s">
        <v>9556</v>
      </c>
      <c r="L431" t="s">
        <v>9557</v>
      </c>
      <c r="M431" t="s">
        <v>9558</v>
      </c>
      <c r="N431" t="s">
        <v>85</v>
      </c>
      <c r="O431" t="s">
        <v>85</v>
      </c>
      <c r="P431">
        <v>7680</v>
      </c>
      <c r="Q431" t="s">
        <v>21</v>
      </c>
      <c r="R431" t="s">
        <v>9559</v>
      </c>
      <c r="S431" t="s">
        <v>104</v>
      </c>
      <c r="X431" t="s">
        <v>10729</v>
      </c>
      <c r="Y431" t="s">
        <v>85</v>
      </c>
    </row>
    <row r="432" spans="1:25">
      <c r="A432" t="s">
        <v>3</v>
      </c>
      <c r="B432" t="s">
        <v>113</v>
      </c>
      <c r="C432" t="s">
        <v>9554</v>
      </c>
      <c r="D432" t="s">
        <v>1336</v>
      </c>
      <c r="E432" s="54">
        <v>41625</v>
      </c>
      <c r="F432" t="s">
        <v>4921</v>
      </c>
      <c r="G432" t="s">
        <v>83</v>
      </c>
      <c r="I432" t="s">
        <v>9560</v>
      </c>
      <c r="J432" t="s">
        <v>1342</v>
      </c>
      <c r="K432" t="s">
        <v>9561</v>
      </c>
      <c r="L432" t="s">
        <v>9562</v>
      </c>
      <c r="M432" t="s">
        <v>9563</v>
      </c>
      <c r="N432" t="s">
        <v>85</v>
      </c>
      <c r="O432" t="s">
        <v>85</v>
      </c>
      <c r="P432">
        <v>5520</v>
      </c>
      <c r="Q432" t="s">
        <v>22</v>
      </c>
      <c r="R432" t="s">
        <v>9564</v>
      </c>
      <c r="S432" t="s">
        <v>104</v>
      </c>
      <c r="X432" t="e">
        <v>#N/A</v>
      </c>
      <c r="Y432" t="s">
        <v>85</v>
      </c>
    </row>
    <row r="433" spans="1:25">
      <c r="A433" t="s">
        <v>3</v>
      </c>
      <c r="B433" t="s">
        <v>115</v>
      </c>
      <c r="C433" t="s">
        <v>734</v>
      </c>
      <c r="D433" t="s">
        <v>1336</v>
      </c>
      <c r="E433" s="54">
        <v>41628</v>
      </c>
      <c r="F433" t="s">
        <v>4921</v>
      </c>
      <c r="G433" t="s">
        <v>83</v>
      </c>
      <c r="I433" t="s">
        <v>9565</v>
      </c>
      <c r="J433" t="s">
        <v>1342</v>
      </c>
      <c r="K433" t="s">
        <v>9566</v>
      </c>
      <c r="L433" t="s">
        <v>5128</v>
      </c>
      <c r="M433" t="s">
        <v>5129</v>
      </c>
      <c r="N433" t="s">
        <v>85</v>
      </c>
      <c r="O433" t="s">
        <v>85</v>
      </c>
      <c r="P433">
        <v>-50438.14453125</v>
      </c>
      <c r="Q433" t="s">
        <v>22</v>
      </c>
      <c r="R433" t="s">
        <v>9567</v>
      </c>
      <c r="S433" t="s">
        <v>104</v>
      </c>
      <c r="X433" t="e">
        <v>#N/A</v>
      </c>
      <c r="Y433" t="s">
        <v>85</v>
      </c>
    </row>
    <row r="434" spans="1:25">
      <c r="A434" t="s">
        <v>3</v>
      </c>
      <c r="B434" t="s">
        <v>115</v>
      </c>
      <c r="C434" t="s">
        <v>734</v>
      </c>
      <c r="D434" t="s">
        <v>1336</v>
      </c>
      <c r="E434" s="54">
        <v>41606</v>
      </c>
      <c r="F434" t="s">
        <v>1337</v>
      </c>
      <c r="G434" t="s">
        <v>1345</v>
      </c>
      <c r="I434" t="s">
        <v>5126</v>
      </c>
      <c r="J434" t="s">
        <v>1342</v>
      </c>
      <c r="K434" t="s">
        <v>5127</v>
      </c>
      <c r="L434" t="s">
        <v>5128</v>
      </c>
      <c r="M434" t="s">
        <v>5129</v>
      </c>
      <c r="N434" t="s">
        <v>85</v>
      </c>
      <c r="O434" t="s">
        <v>85</v>
      </c>
      <c r="P434">
        <v>50908.45703125</v>
      </c>
      <c r="Q434" t="s">
        <v>21</v>
      </c>
      <c r="R434" t="s">
        <v>5130</v>
      </c>
      <c r="S434" t="s">
        <v>5131</v>
      </c>
      <c r="X434" t="s">
        <v>10729</v>
      </c>
      <c r="Y434" t="s">
        <v>85</v>
      </c>
    </row>
    <row r="435" spans="1:25">
      <c r="A435" t="s">
        <v>3</v>
      </c>
      <c r="B435" t="s">
        <v>115</v>
      </c>
      <c r="C435" t="s">
        <v>734</v>
      </c>
      <c r="D435" t="s">
        <v>1336</v>
      </c>
      <c r="E435" s="54">
        <v>41631</v>
      </c>
      <c r="F435" t="s">
        <v>4921</v>
      </c>
      <c r="G435" t="s">
        <v>1345</v>
      </c>
      <c r="I435" t="s">
        <v>9568</v>
      </c>
      <c r="J435" t="s">
        <v>1342</v>
      </c>
      <c r="K435" t="s">
        <v>9569</v>
      </c>
      <c r="L435" t="s">
        <v>5128</v>
      </c>
      <c r="M435" t="s">
        <v>5129</v>
      </c>
      <c r="N435" t="s">
        <v>85</v>
      </c>
      <c r="O435" t="s">
        <v>85</v>
      </c>
      <c r="P435">
        <v>50908.45703125</v>
      </c>
      <c r="Q435" t="s">
        <v>21</v>
      </c>
      <c r="R435" t="s">
        <v>5130</v>
      </c>
      <c r="S435" t="s">
        <v>5131</v>
      </c>
      <c r="X435" t="s">
        <v>10729</v>
      </c>
      <c r="Y435" t="s">
        <v>85</v>
      </c>
    </row>
    <row r="436" spans="1:25">
      <c r="A436" t="s">
        <v>3</v>
      </c>
      <c r="B436" t="s">
        <v>115</v>
      </c>
      <c r="C436" t="s">
        <v>734</v>
      </c>
      <c r="D436" t="s">
        <v>1336</v>
      </c>
      <c r="E436" s="54">
        <v>41606</v>
      </c>
      <c r="F436" t="s">
        <v>1337</v>
      </c>
      <c r="G436" t="s">
        <v>1345</v>
      </c>
      <c r="H436" t="s">
        <v>2581</v>
      </c>
      <c r="I436" t="s">
        <v>5132</v>
      </c>
      <c r="J436" t="s">
        <v>1342</v>
      </c>
      <c r="K436" t="s">
        <v>5133</v>
      </c>
      <c r="L436" t="s">
        <v>5134</v>
      </c>
      <c r="M436" t="s">
        <v>5135</v>
      </c>
      <c r="N436" t="s">
        <v>85</v>
      </c>
      <c r="O436" t="s">
        <v>85</v>
      </c>
      <c r="P436">
        <v>73507.34375</v>
      </c>
      <c r="Q436" t="s">
        <v>21</v>
      </c>
      <c r="R436" t="s">
        <v>5136</v>
      </c>
      <c r="S436" t="s">
        <v>104</v>
      </c>
      <c r="X436" t="s">
        <v>10729</v>
      </c>
      <c r="Y436" t="s">
        <v>85</v>
      </c>
    </row>
    <row r="437" spans="1:25">
      <c r="A437" t="s">
        <v>3</v>
      </c>
      <c r="B437" t="s">
        <v>115</v>
      </c>
      <c r="C437" t="s">
        <v>734</v>
      </c>
      <c r="D437" t="s">
        <v>1336</v>
      </c>
      <c r="E437" s="54">
        <v>41607</v>
      </c>
      <c r="F437" t="s">
        <v>1337</v>
      </c>
      <c r="G437" t="s">
        <v>1345</v>
      </c>
      <c r="H437" t="s">
        <v>2581</v>
      </c>
      <c r="I437" t="s">
        <v>5137</v>
      </c>
      <c r="J437" t="s">
        <v>1342</v>
      </c>
      <c r="K437" t="s">
        <v>5138</v>
      </c>
      <c r="L437" t="s">
        <v>5134</v>
      </c>
      <c r="M437" t="s">
        <v>5135</v>
      </c>
      <c r="N437" t="s">
        <v>85</v>
      </c>
      <c r="O437" t="s">
        <v>85</v>
      </c>
      <c r="P437">
        <v>281402.9375</v>
      </c>
      <c r="Q437" t="s">
        <v>21</v>
      </c>
      <c r="R437" t="s">
        <v>5139</v>
      </c>
      <c r="S437" t="s">
        <v>5140</v>
      </c>
      <c r="X437" t="s">
        <v>10731</v>
      </c>
      <c r="Y437" t="s">
        <v>85</v>
      </c>
    </row>
    <row r="438" spans="1:25">
      <c r="A438" t="s">
        <v>3</v>
      </c>
      <c r="B438" t="s">
        <v>115</v>
      </c>
      <c r="C438" t="s">
        <v>734</v>
      </c>
      <c r="D438" t="s">
        <v>1336</v>
      </c>
      <c r="E438" s="54">
        <v>41628</v>
      </c>
      <c r="F438" t="s">
        <v>4921</v>
      </c>
      <c r="G438" t="s">
        <v>1345</v>
      </c>
      <c r="H438" t="s">
        <v>2581</v>
      </c>
      <c r="I438" t="s">
        <v>9570</v>
      </c>
      <c r="J438" t="s">
        <v>1342</v>
      </c>
      <c r="K438" t="s">
        <v>9571</v>
      </c>
      <c r="L438" t="s">
        <v>5134</v>
      </c>
      <c r="M438" t="s">
        <v>5135</v>
      </c>
      <c r="N438" t="s">
        <v>85</v>
      </c>
      <c r="O438" t="s">
        <v>85</v>
      </c>
      <c r="P438">
        <v>9558.7958984375</v>
      </c>
      <c r="Q438" t="s">
        <v>21</v>
      </c>
      <c r="R438" t="s">
        <v>9572</v>
      </c>
      <c r="S438" t="s">
        <v>104</v>
      </c>
      <c r="X438" t="s">
        <v>10729</v>
      </c>
      <c r="Y438" t="s">
        <v>85</v>
      </c>
    </row>
    <row r="439" spans="1:25">
      <c r="A439" t="s">
        <v>3</v>
      </c>
      <c r="B439" t="s">
        <v>115</v>
      </c>
      <c r="C439" t="s">
        <v>734</v>
      </c>
      <c r="D439" t="s">
        <v>1336</v>
      </c>
      <c r="E439" s="54">
        <v>41639</v>
      </c>
      <c r="F439" t="s">
        <v>4921</v>
      </c>
      <c r="G439" t="s">
        <v>1345</v>
      </c>
      <c r="H439" t="s">
        <v>2581</v>
      </c>
      <c r="I439" t="s">
        <v>9573</v>
      </c>
      <c r="J439" t="s">
        <v>1342</v>
      </c>
      <c r="K439" t="s">
        <v>9574</v>
      </c>
      <c r="L439" t="s">
        <v>5134</v>
      </c>
      <c r="M439" t="s">
        <v>5135</v>
      </c>
      <c r="N439" t="s">
        <v>85</v>
      </c>
      <c r="O439" t="s">
        <v>85</v>
      </c>
      <c r="P439">
        <v>42728.38671875</v>
      </c>
      <c r="Q439" t="s">
        <v>21</v>
      </c>
      <c r="R439" t="s">
        <v>9575</v>
      </c>
      <c r="S439" t="s">
        <v>104</v>
      </c>
      <c r="X439" t="s">
        <v>10729</v>
      </c>
      <c r="Y439" t="s">
        <v>85</v>
      </c>
    </row>
    <row r="440" spans="1:25">
      <c r="A440" t="s">
        <v>3</v>
      </c>
      <c r="B440" t="s">
        <v>115</v>
      </c>
      <c r="C440" t="s">
        <v>734</v>
      </c>
      <c r="D440" t="s">
        <v>1336</v>
      </c>
      <c r="E440" s="54">
        <v>41624</v>
      </c>
      <c r="F440" t="s">
        <v>4921</v>
      </c>
      <c r="G440" t="s">
        <v>1345</v>
      </c>
      <c r="H440" t="s">
        <v>2581</v>
      </c>
      <c r="I440" t="s">
        <v>9576</v>
      </c>
      <c r="J440" t="s">
        <v>1342</v>
      </c>
      <c r="K440" t="s">
        <v>9577</v>
      </c>
      <c r="L440" t="s">
        <v>2584</v>
      </c>
      <c r="M440" t="s">
        <v>2585</v>
      </c>
      <c r="N440" t="s">
        <v>85</v>
      </c>
      <c r="O440" t="s">
        <v>85</v>
      </c>
      <c r="P440">
        <v>10222.947265625</v>
      </c>
      <c r="Q440" t="s">
        <v>21</v>
      </c>
      <c r="R440" t="s">
        <v>2586</v>
      </c>
      <c r="S440" t="s">
        <v>104</v>
      </c>
      <c r="X440" t="s">
        <v>10729</v>
      </c>
      <c r="Y440" t="s">
        <v>85</v>
      </c>
    </row>
    <row r="441" spans="1:25">
      <c r="A441" t="s">
        <v>3</v>
      </c>
      <c r="B441" t="s">
        <v>115</v>
      </c>
      <c r="C441" t="s">
        <v>734</v>
      </c>
      <c r="D441" t="s">
        <v>1336</v>
      </c>
      <c r="E441" s="54">
        <v>41598</v>
      </c>
      <c r="F441" t="s">
        <v>1337</v>
      </c>
      <c r="G441" t="s">
        <v>1345</v>
      </c>
      <c r="H441" t="s">
        <v>2581</v>
      </c>
      <c r="I441" t="s">
        <v>2582</v>
      </c>
      <c r="J441" t="s">
        <v>1342</v>
      </c>
      <c r="K441" t="s">
        <v>2583</v>
      </c>
      <c r="L441" t="s">
        <v>2584</v>
      </c>
      <c r="M441" t="s">
        <v>2585</v>
      </c>
      <c r="N441" t="s">
        <v>85</v>
      </c>
      <c r="O441" t="s">
        <v>85</v>
      </c>
      <c r="P441">
        <v>10222.947265625</v>
      </c>
      <c r="Q441" t="s">
        <v>21</v>
      </c>
      <c r="R441" t="s">
        <v>2586</v>
      </c>
      <c r="S441" t="s">
        <v>104</v>
      </c>
      <c r="X441" t="s">
        <v>10729</v>
      </c>
      <c r="Y441" t="s">
        <v>85</v>
      </c>
    </row>
    <row r="442" spans="1:25">
      <c r="A442" t="s">
        <v>3</v>
      </c>
      <c r="B442" t="s">
        <v>115</v>
      </c>
      <c r="C442" t="s">
        <v>734</v>
      </c>
      <c r="D442" t="s">
        <v>1336</v>
      </c>
      <c r="E442" s="54">
        <v>41632</v>
      </c>
      <c r="F442" t="s">
        <v>4921</v>
      </c>
      <c r="G442" t="s">
        <v>1345</v>
      </c>
      <c r="H442" t="s">
        <v>2581</v>
      </c>
      <c r="I442" t="s">
        <v>9578</v>
      </c>
      <c r="J442" t="s">
        <v>1342</v>
      </c>
      <c r="K442" t="s">
        <v>9579</v>
      </c>
      <c r="L442" t="s">
        <v>9580</v>
      </c>
      <c r="M442" t="s">
        <v>9581</v>
      </c>
      <c r="N442" t="s">
        <v>85</v>
      </c>
      <c r="O442" t="s">
        <v>85</v>
      </c>
      <c r="P442">
        <v>8895.798828125</v>
      </c>
      <c r="Q442" t="s">
        <v>21</v>
      </c>
      <c r="R442" t="s">
        <v>9582</v>
      </c>
      <c r="S442" t="s">
        <v>9583</v>
      </c>
      <c r="X442" t="s">
        <v>10729</v>
      </c>
      <c r="Y442" t="s">
        <v>85</v>
      </c>
    </row>
    <row r="443" spans="1:25">
      <c r="A443" t="s">
        <v>3</v>
      </c>
      <c r="B443" t="s">
        <v>115</v>
      </c>
      <c r="C443" t="s">
        <v>734</v>
      </c>
      <c r="D443" t="s">
        <v>1336</v>
      </c>
      <c r="E443" s="54">
        <v>41603</v>
      </c>
      <c r="F443" t="s">
        <v>1337</v>
      </c>
      <c r="G443" t="s">
        <v>1345</v>
      </c>
      <c r="H443" t="s">
        <v>2104</v>
      </c>
      <c r="I443" t="s">
        <v>3875</v>
      </c>
      <c r="J443" t="s">
        <v>1342</v>
      </c>
      <c r="K443" t="s">
        <v>3876</v>
      </c>
      <c r="L443" t="s">
        <v>3877</v>
      </c>
      <c r="M443" t="s">
        <v>3878</v>
      </c>
      <c r="N443" t="s">
        <v>85</v>
      </c>
      <c r="O443" t="s">
        <v>85</v>
      </c>
      <c r="P443">
        <v>-0.87050002813339233</v>
      </c>
      <c r="Q443" t="s">
        <v>21</v>
      </c>
      <c r="R443" t="s">
        <v>3879</v>
      </c>
      <c r="S443" t="s">
        <v>3880</v>
      </c>
      <c r="X443" t="s">
        <v>10729</v>
      </c>
      <c r="Y443" t="s">
        <v>85</v>
      </c>
    </row>
    <row r="444" spans="1:25">
      <c r="A444" t="s">
        <v>3</v>
      </c>
      <c r="B444" t="s">
        <v>115</v>
      </c>
      <c r="C444" t="s">
        <v>734</v>
      </c>
      <c r="D444" t="s">
        <v>1336</v>
      </c>
      <c r="E444" s="54">
        <v>41625</v>
      </c>
      <c r="F444" t="s">
        <v>4921</v>
      </c>
      <c r="G444" t="s">
        <v>1345</v>
      </c>
      <c r="H444" t="s">
        <v>2104</v>
      </c>
      <c r="I444" t="s">
        <v>9584</v>
      </c>
      <c r="J444" t="s">
        <v>1342</v>
      </c>
      <c r="K444" t="s">
        <v>9585</v>
      </c>
      <c r="L444" t="s">
        <v>3877</v>
      </c>
      <c r="M444" t="s">
        <v>3878</v>
      </c>
      <c r="N444" t="s">
        <v>85</v>
      </c>
      <c r="O444" t="s">
        <v>85</v>
      </c>
      <c r="P444">
        <v>93578.03125</v>
      </c>
      <c r="Q444" t="s">
        <v>21</v>
      </c>
      <c r="R444" t="s">
        <v>9586</v>
      </c>
      <c r="S444" t="s">
        <v>104</v>
      </c>
      <c r="X444" t="s">
        <v>10729</v>
      </c>
      <c r="Y444" t="s">
        <v>85</v>
      </c>
    </row>
    <row r="445" spans="1:25">
      <c r="A445" t="s">
        <v>3</v>
      </c>
      <c r="B445" t="s">
        <v>115</v>
      </c>
      <c r="C445" t="s">
        <v>734</v>
      </c>
      <c r="D445" t="s">
        <v>1336</v>
      </c>
      <c r="E445" s="54">
        <v>41631</v>
      </c>
      <c r="F445" t="s">
        <v>4921</v>
      </c>
      <c r="G445" t="s">
        <v>83</v>
      </c>
      <c r="H445" t="s">
        <v>3889</v>
      </c>
      <c r="I445" t="s">
        <v>9587</v>
      </c>
      <c r="J445" t="s">
        <v>86</v>
      </c>
      <c r="K445" t="s">
        <v>9588</v>
      </c>
      <c r="L445" t="s">
        <v>5141</v>
      </c>
      <c r="M445" t="s">
        <v>5142</v>
      </c>
      <c r="N445" t="s">
        <v>85</v>
      </c>
      <c r="O445" t="s">
        <v>85</v>
      </c>
      <c r="P445">
        <v>6905.92724609375</v>
      </c>
      <c r="Q445" t="s">
        <v>22</v>
      </c>
      <c r="R445" t="s">
        <v>9589</v>
      </c>
      <c r="S445" t="s">
        <v>104</v>
      </c>
      <c r="X445" t="e">
        <v>#N/A</v>
      </c>
      <c r="Y445" t="s">
        <v>85</v>
      </c>
    </row>
    <row r="446" spans="1:25">
      <c r="A446" t="s">
        <v>3</v>
      </c>
      <c r="B446" t="s">
        <v>115</v>
      </c>
      <c r="C446" t="s">
        <v>734</v>
      </c>
      <c r="D446" t="s">
        <v>1336</v>
      </c>
      <c r="E446" s="54">
        <v>41603</v>
      </c>
      <c r="F446" t="s">
        <v>1337</v>
      </c>
      <c r="G446" t="s">
        <v>1391</v>
      </c>
      <c r="H446" t="s">
        <v>3889</v>
      </c>
      <c r="I446" t="s">
        <v>3896</v>
      </c>
      <c r="J446" t="s">
        <v>1342</v>
      </c>
      <c r="K446" t="s">
        <v>3897</v>
      </c>
      <c r="L446" t="s">
        <v>5141</v>
      </c>
      <c r="M446" t="s">
        <v>5142</v>
      </c>
      <c r="N446" t="s">
        <v>85</v>
      </c>
      <c r="O446" t="s">
        <v>85</v>
      </c>
      <c r="P446">
        <v>4771.16650390625</v>
      </c>
      <c r="Q446" t="s">
        <v>23</v>
      </c>
      <c r="R446" t="s">
        <v>3898</v>
      </c>
      <c r="S446" t="s">
        <v>104</v>
      </c>
      <c r="X446" t="e">
        <v>#N/A</v>
      </c>
      <c r="Y446" t="s">
        <v>85</v>
      </c>
    </row>
    <row r="447" spans="1:25">
      <c r="A447" t="s">
        <v>3</v>
      </c>
      <c r="B447" t="s">
        <v>115</v>
      </c>
      <c r="C447" t="s">
        <v>734</v>
      </c>
      <c r="D447" t="s">
        <v>1336</v>
      </c>
      <c r="E447" s="54">
        <v>41603</v>
      </c>
      <c r="F447" t="s">
        <v>1337</v>
      </c>
      <c r="G447" t="s">
        <v>1391</v>
      </c>
      <c r="H447" t="s">
        <v>3889</v>
      </c>
      <c r="I447" t="s">
        <v>3896</v>
      </c>
      <c r="J447" t="s">
        <v>1342</v>
      </c>
      <c r="K447" t="s">
        <v>3897</v>
      </c>
      <c r="L447" t="s">
        <v>5141</v>
      </c>
      <c r="M447" t="s">
        <v>5142</v>
      </c>
      <c r="N447" t="s">
        <v>85</v>
      </c>
      <c r="O447" t="s">
        <v>85</v>
      </c>
      <c r="P447">
        <v>4771.16650390625</v>
      </c>
      <c r="Q447" t="s">
        <v>23</v>
      </c>
      <c r="R447" t="s">
        <v>3898</v>
      </c>
      <c r="S447" t="s">
        <v>104</v>
      </c>
      <c r="X447" t="e">
        <v>#N/A</v>
      </c>
      <c r="Y447" t="s">
        <v>85</v>
      </c>
    </row>
    <row r="448" spans="1:25">
      <c r="A448" t="s">
        <v>3</v>
      </c>
      <c r="B448" t="s">
        <v>115</v>
      </c>
      <c r="C448" t="s">
        <v>734</v>
      </c>
      <c r="D448" t="s">
        <v>1336</v>
      </c>
      <c r="E448" s="54">
        <v>41600</v>
      </c>
      <c r="F448" t="s">
        <v>1337</v>
      </c>
      <c r="G448" t="s">
        <v>1345</v>
      </c>
      <c r="H448" t="s">
        <v>2104</v>
      </c>
      <c r="I448" t="s">
        <v>3881</v>
      </c>
      <c r="J448" t="s">
        <v>1342</v>
      </c>
      <c r="K448" t="s">
        <v>3882</v>
      </c>
      <c r="L448" t="s">
        <v>3883</v>
      </c>
      <c r="M448" t="s">
        <v>3884</v>
      </c>
      <c r="N448" t="s">
        <v>85</v>
      </c>
      <c r="O448" t="s">
        <v>85</v>
      </c>
      <c r="P448">
        <v>-148165.078125</v>
      </c>
      <c r="Q448" t="s">
        <v>21</v>
      </c>
      <c r="R448" t="s">
        <v>3885</v>
      </c>
      <c r="S448" t="s">
        <v>104</v>
      </c>
      <c r="X448" t="s">
        <v>10729</v>
      </c>
      <c r="Y448" t="s">
        <v>85</v>
      </c>
    </row>
    <row r="449" spans="1:25">
      <c r="A449" t="s">
        <v>3</v>
      </c>
      <c r="B449" t="s">
        <v>115</v>
      </c>
      <c r="C449" t="s">
        <v>734</v>
      </c>
      <c r="D449" t="s">
        <v>1336</v>
      </c>
      <c r="E449" s="54">
        <v>41600</v>
      </c>
      <c r="F449" t="s">
        <v>1337</v>
      </c>
      <c r="G449" t="s">
        <v>1345</v>
      </c>
      <c r="H449" t="s">
        <v>2104</v>
      </c>
      <c r="I449" t="s">
        <v>3881</v>
      </c>
      <c r="J449" t="s">
        <v>1342</v>
      </c>
      <c r="K449" t="s">
        <v>3882</v>
      </c>
      <c r="L449" t="s">
        <v>3883</v>
      </c>
      <c r="M449" t="s">
        <v>3884</v>
      </c>
      <c r="N449" t="s">
        <v>85</v>
      </c>
      <c r="O449" t="s">
        <v>85</v>
      </c>
      <c r="P449">
        <v>138859.4375</v>
      </c>
      <c r="Q449" t="s">
        <v>21</v>
      </c>
      <c r="R449" t="s">
        <v>3885</v>
      </c>
      <c r="S449" t="s">
        <v>104</v>
      </c>
      <c r="X449" t="s">
        <v>10729</v>
      </c>
      <c r="Y449" t="s">
        <v>85</v>
      </c>
    </row>
    <row r="450" spans="1:25">
      <c r="A450" t="s">
        <v>3</v>
      </c>
      <c r="B450" t="s">
        <v>115</v>
      </c>
      <c r="C450" t="s">
        <v>734</v>
      </c>
      <c r="D450" t="s">
        <v>1336</v>
      </c>
      <c r="E450" s="54">
        <v>41606</v>
      </c>
      <c r="F450" t="s">
        <v>1337</v>
      </c>
      <c r="G450" t="s">
        <v>1345</v>
      </c>
      <c r="H450" t="s">
        <v>2104</v>
      </c>
      <c r="I450" t="s">
        <v>5145</v>
      </c>
      <c r="J450" t="s">
        <v>1342</v>
      </c>
      <c r="K450" t="s">
        <v>5146</v>
      </c>
      <c r="L450" t="s">
        <v>3883</v>
      </c>
      <c r="M450" t="s">
        <v>3884</v>
      </c>
      <c r="N450" t="s">
        <v>85</v>
      </c>
      <c r="O450" t="s">
        <v>85</v>
      </c>
      <c r="P450">
        <v>148165.078125</v>
      </c>
      <c r="Q450" t="s">
        <v>21</v>
      </c>
      <c r="R450" t="s">
        <v>3885</v>
      </c>
      <c r="S450" t="s">
        <v>104</v>
      </c>
      <c r="X450" t="s">
        <v>10730</v>
      </c>
      <c r="Y450" t="s">
        <v>85</v>
      </c>
    </row>
    <row r="451" spans="1:25">
      <c r="A451" t="s">
        <v>3</v>
      </c>
      <c r="B451" t="s">
        <v>115</v>
      </c>
      <c r="C451" t="s">
        <v>734</v>
      </c>
      <c r="D451" t="s">
        <v>1336</v>
      </c>
      <c r="E451" s="54">
        <v>41606</v>
      </c>
      <c r="F451" t="s">
        <v>1337</v>
      </c>
      <c r="G451" t="s">
        <v>1345</v>
      </c>
      <c r="H451" t="s">
        <v>2104</v>
      </c>
      <c r="I451" t="s">
        <v>5143</v>
      </c>
      <c r="J451" t="s">
        <v>1342</v>
      </c>
      <c r="K451" t="s">
        <v>5144</v>
      </c>
      <c r="L451" t="s">
        <v>3883</v>
      </c>
      <c r="M451" t="s">
        <v>3884</v>
      </c>
      <c r="N451" t="s">
        <v>85</v>
      </c>
      <c r="O451" t="s">
        <v>85</v>
      </c>
      <c r="P451">
        <v>-138859.4375</v>
      </c>
      <c r="Q451" t="s">
        <v>21</v>
      </c>
      <c r="R451" t="s">
        <v>3885</v>
      </c>
      <c r="S451" t="s">
        <v>104</v>
      </c>
      <c r="X451" t="s">
        <v>10729</v>
      </c>
      <c r="Y451" t="s">
        <v>85</v>
      </c>
    </row>
    <row r="452" spans="1:25">
      <c r="A452" t="s">
        <v>3</v>
      </c>
      <c r="B452" t="s">
        <v>115</v>
      </c>
      <c r="C452" t="s">
        <v>734</v>
      </c>
      <c r="D452" t="s">
        <v>1336</v>
      </c>
      <c r="E452" s="54">
        <v>41627</v>
      </c>
      <c r="F452" t="s">
        <v>4921</v>
      </c>
      <c r="G452" t="s">
        <v>83</v>
      </c>
      <c r="H452" t="s">
        <v>2104</v>
      </c>
      <c r="I452" t="s">
        <v>9590</v>
      </c>
      <c r="J452" t="s">
        <v>86</v>
      </c>
      <c r="K452" t="s">
        <v>9591</v>
      </c>
      <c r="L452" t="s">
        <v>9592</v>
      </c>
      <c r="M452" t="s">
        <v>9593</v>
      </c>
      <c r="N452" t="s">
        <v>85</v>
      </c>
      <c r="O452" t="s">
        <v>85</v>
      </c>
      <c r="P452">
        <v>27732.462890625</v>
      </c>
      <c r="Q452" t="s">
        <v>22</v>
      </c>
      <c r="R452" t="s">
        <v>9594</v>
      </c>
      <c r="S452" t="s">
        <v>104</v>
      </c>
      <c r="X452" t="e">
        <v>#N/A</v>
      </c>
      <c r="Y452" t="s">
        <v>85</v>
      </c>
    </row>
    <row r="453" spans="1:25">
      <c r="A453" t="s">
        <v>3</v>
      </c>
      <c r="B453" t="s">
        <v>115</v>
      </c>
      <c r="C453" t="s">
        <v>734</v>
      </c>
      <c r="D453" t="s">
        <v>1336</v>
      </c>
      <c r="E453" s="54">
        <v>41634</v>
      </c>
      <c r="F453" t="s">
        <v>4921</v>
      </c>
      <c r="G453" t="s">
        <v>1345</v>
      </c>
      <c r="H453" t="s">
        <v>735</v>
      </c>
      <c r="I453" t="s">
        <v>9595</v>
      </c>
      <c r="J453" t="s">
        <v>1342</v>
      </c>
      <c r="K453" t="s">
        <v>9596</v>
      </c>
      <c r="L453" t="s">
        <v>8775</v>
      </c>
      <c r="M453" t="s">
        <v>8776</v>
      </c>
      <c r="N453" t="s">
        <v>213</v>
      </c>
      <c r="O453" t="s">
        <v>85</v>
      </c>
      <c r="P453">
        <v>79086.4609375</v>
      </c>
      <c r="Q453" t="s">
        <v>21</v>
      </c>
      <c r="R453" t="s">
        <v>9597</v>
      </c>
      <c r="S453" t="s">
        <v>9598</v>
      </c>
      <c r="X453" t="s">
        <v>10729</v>
      </c>
      <c r="Y453" t="s">
        <v>10737</v>
      </c>
    </row>
    <row r="454" spans="1:25">
      <c r="A454" t="s">
        <v>3</v>
      </c>
      <c r="B454" t="s">
        <v>115</v>
      </c>
      <c r="C454" t="s">
        <v>734</v>
      </c>
      <c r="D454" t="s">
        <v>1336</v>
      </c>
      <c r="E454" s="54">
        <v>41634</v>
      </c>
      <c r="F454" t="s">
        <v>4921</v>
      </c>
      <c r="G454" t="s">
        <v>1345</v>
      </c>
      <c r="H454" t="s">
        <v>735</v>
      </c>
      <c r="I454" t="s">
        <v>9599</v>
      </c>
      <c r="J454" t="s">
        <v>1342</v>
      </c>
      <c r="K454" t="s">
        <v>9600</v>
      </c>
      <c r="L454" t="s">
        <v>8775</v>
      </c>
      <c r="M454" t="s">
        <v>8776</v>
      </c>
      <c r="N454" t="s">
        <v>199</v>
      </c>
      <c r="O454" t="s">
        <v>85</v>
      </c>
      <c r="P454">
        <v>30587.275390625</v>
      </c>
      <c r="Q454" t="s">
        <v>21</v>
      </c>
      <c r="R454" t="s">
        <v>8777</v>
      </c>
      <c r="S454" t="s">
        <v>9601</v>
      </c>
      <c r="X454" t="s">
        <v>10729</v>
      </c>
      <c r="Y454" t="s">
        <v>10737</v>
      </c>
    </row>
    <row r="455" spans="1:25">
      <c r="A455" t="s">
        <v>3</v>
      </c>
      <c r="B455" t="s">
        <v>115</v>
      </c>
      <c r="C455" t="s">
        <v>734</v>
      </c>
      <c r="D455" t="s">
        <v>1336</v>
      </c>
      <c r="E455" s="54">
        <v>41632</v>
      </c>
      <c r="F455" t="s">
        <v>4921</v>
      </c>
      <c r="G455" t="s">
        <v>1345</v>
      </c>
      <c r="H455" t="s">
        <v>2104</v>
      </c>
      <c r="I455" t="s">
        <v>9602</v>
      </c>
      <c r="J455" t="s">
        <v>1342</v>
      </c>
      <c r="K455" t="s">
        <v>9603</v>
      </c>
      <c r="L455" t="s">
        <v>2107</v>
      </c>
      <c r="M455" t="s">
        <v>2108</v>
      </c>
      <c r="N455" t="s">
        <v>85</v>
      </c>
      <c r="O455" t="s">
        <v>85</v>
      </c>
      <c r="P455">
        <v>51837.95703125</v>
      </c>
      <c r="Q455" t="s">
        <v>21</v>
      </c>
      <c r="R455" t="s">
        <v>9582</v>
      </c>
      <c r="S455" t="s">
        <v>104</v>
      </c>
      <c r="X455" t="s">
        <v>10729</v>
      </c>
      <c r="Y455" t="s">
        <v>85</v>
      </c>
    </row>
    <row r="456" spans="1:25">
      <c r="A456" t="s">
        <v>3</v>
      </c>
      <c r="B456" t="s">
        <v>115</v>
      </c>
      <c r="C456" t="s">
        <v>734</v>
      </c>
      <c r="D456" t="s">
        <v>1336</v>
      </c>
      <c r="E456" s="54">
        <v>41603</v>
      </c>
      <c r="F456" t="s">
        <v>1337</v>
      </c>
      <c r="G456" t="s">
        <v>1345</v>
      </c>
      <c r="H456" t="s">
        <v>735</v>
      </c>
      <c r="I456" t="s">
        <v>3886</v>
      </c>
      <c r="J456" t="s">
        <v>1342</v>
      </c>
      <c r="K456" t="s">
        <v>3887</v>
      </c>
      <c r="L456" t="s">
        <v>738</v>
      </c>
      <c r="M456" t="s">
        <v>739</v>
      </c>
      <c r="N456" t="s">
        <v>85</v>
      </c>
      <c r="O456" t="s">
        <v>85</v>
      </c>
      <c r="P456">
        <v>19055.1796875</v>
      </c>
      <c r="Q456" t="s">
        <v>21</v>
      </c>
      <c r="R456" t="s">
        <v>3888</v>
      </c>
      <c r="S456" t="s">
        <v>104</v>
      </c>
      <c r="X456" t="s">
        <v>10729</v>
      </c>
      <c r="Y456" t="s">
        <v>85</v>
      </c>
    </row>
    <row r="457" spans="1:25">
      <c r="A457" t="s">
        <v>3</v>
      </c>
      <c r="B457" t="s">
        <v>115</v>
      </c>
      <c r="C457" t="s">
        <v>734</v>
      </c>
      <c r="D457" t="s">
        <v>1336</v>
      </c>
      <c r="E457" s="54">
        <v>41623</v>
      </c>
      <c r="F457" t="s">
        <v>4921</v>
      </c>
      <c r="G457" t="s">
        <v>1345</v>
      </c>
      <c r="H457" t="s">
        <v>735</v>
      </c>
      <c r="I457" t="s">
        <v>9604</v>
      </c>
      <c r="J457" t="s">
        <v>1342</v>
      </c>
      <c r="K457" t="s">
        <v>9605</v>
      </c>
      <c r="L457" t="s">
        <v>738</v>
      </c>
      <c r="M457" t="s">
        <v>739</v>
      </c>
      <c r="N457" t="s">
        <v>85</v>
      </c>
      <c r="O457" t="s">
        <v>85</v>
      </c>
      <c r="P457">
        <v>19055.1796875</v>
      </c>
      <c r="Q457" t="s">
        <v>21</v>
      </c>
      <c r="R457" t="s">
        <v>3888</v>
      </c>
      <c r="S457" t="s">
        <v>104</v>
      </c>
      <c r="X457" t="s">
        <v>10729</v>
      </c>
      <c r="Y457" t="s">
        <v>85</v>
      </c>
    </row>
    <row r="458" spans="1:25">
      <c r="A458" t="s">
        <v>3</v>
      </c>
      <c r="B458" t="s">
        <v>115</v>
      </c>
      <c r="C458" t="s">
        <v>734</v>
      </c>
      <c r="D458" t="s">
        <v>1336</v>
      </c>
      <c r="E458" s="54">
        <v>41625</v>
      </c>
      <c r="F458" t="s">
        <v>4921</v>
      </c>
      <c r="G458" t="s">
        <v>1345</v>
      </c>
      <c r="H458" t="s">
        <v>3889</v>
      </c>
      <c r="I458" t="s">
        <v>9606</v>
      </c>
      <c r="J458" t="s">
        <v>1342</v>
      </c>
      <c r="K458" t="s">
        <v>9607</v>
      </c>
      <c r="L458" t="s">
        <v>3892</v>
      </c>
      <c r="M458" t="s">
        <v>3893</v>
      </c>
      <c r="N458" t="s">
        <v>85</v>
      </c>
      <c r="O458" t="s">
        <v>85</v>
      </c>
      <c r="P458">
        <v>8509.189453125</v>
      </c>
      <c r="Q458" t="s">
        <v>21</v>
      </c>
      <c r="R458" t="s">
        <v>3894</v>
      </c>
      <c r="S458" t="s">
        <v>3895</v>
      </c>
      <c r="X458" t="s">
        <v>10729</v>
      </c>
      <c r="Y458" t="s">
        <v>85</v>
      </c>
    </row>
    <row r="459" spans="1:25">
      <c r="A459" t="s">
        <v>3</v>
      </c>
      <c r="B459" t="s">
        <v>115</v>
      </c>
      <c r="C459" t="s">
        <v>734</v>
      </c>
      <c r="D459" t="s">
        <v>1336</v>
      </c>
      <c r="E459" s="54">
        <v>41599</v>
      </c>
      <c r="F459" t="s">
        <v>1337</v>
      </c>
      <c r="G459" t="s">
        <v>1345</v>
      </c>
      <c r="H459" t="s">
        <v>3889</v>
      </c>
      <c r="I459" t="s">
        <v>3890</v>
      </c>
      <c r="J459" t="s">
        <v>1342</v>
      </c>
      <c r="K459" t="s">
        <v>3891</v>
      </c>
      <c r="L459" t="s">
        <v>3892</v>
      </c>
      <c r="M459" t="s">
        <v>3893</v>
      </c>
      <c r="N459" t="s">
        <v>85</v>
      </c>
      <c r="O459" t="s">
        <v>85</v>
      </c>
      <c r="P459">
        <v>9404.8935546875</v>
      </c>
      <c r="Q459" t="s">
        <v>21</v>
      </c>
      <c r="R459" t="s">
        <v>3894</v>
      </c>
      <c r="S459" t="s">
        <v>3895</v>
      </c>
      <c r="X459" t="s">
        <v>10729</v>
      </c>
      <c r="Y459" t="s">
        <v>85</v>
      </c>
    </row>
    <row r="460" spans="1:25">
      <c r="A460" t="s">
        <v>3</v>
      </c>
      <c r="B460" t="s">
        <v>115</v>
      </c>
      <c r="C460" t="s">
        <v>734</v>
      </c>
      <c r="D460" t="s">
        <v>1336</v>
      </c>
      <c r="E460" s="54">
        <v>41639</v>
      </c>
      <c r="F460" t="s">
        <v>4921</v>
      </c>
      <c r="G460" t="s">
        <v>1345</v>
      </c>
      <c r="H460" t="s">
        <v>2581</v>
      </c>
      <c r="I460" t="s">
        <v>9608</v>
      </c>
      <c r="J460" t="s">
        <v>1342</v>
      </c>
      <c r="K460" t="s">
        <v>9609</v>
      </c>
      <c r="L460" t="s">
        <v>9610</v>
      </c>
      <c r="M460" t="s">
        <v>9611</v>
      </c>
      <c r="N460" t="s">
        <v>85</v>
      </c>
      <c r="O460" t="s">
        <v>85</v>
      </c>
      <c r="P460">
        <v>12744.6982421875</v>
      </c>
      <c r="Q460" t="s">
        <v>21</v>
      </c>
      <c r="R460" t="s">
        <v>9612</v>
      </c>
      <c r="S460" t="s">
        <v>9613</v>
      </c>
      <c r="X460" t="s">
        <v>10729</v>
      </c>
      <c r="Y460" t="s">
        <v>85</v>
      </c>
    </row>
    <row r="461" spans="1:25">
      <c r="A461" t="s">
        <v>3</v>
      </c>
      <c r="B461" t="s">
        <v>115</v>
      </c>
      <c r="C461" t="s">
        <v>734</v>
      </c>
      <c r="D461" t="s">
        <v>1336</v>
      </c>
      <c r="E461" s="54">
        <v>41638</v>
      </c>
      <c r="F461" t="s">
        <v>4921</v>
      </c>
      <c r="G461" t="s">
        <v>1345</v>
      </c>
      <c r="H461" t="s">
        <v>3889</v>
      </c>
      <c r="I461" t="s">
        <v>9614</v>
      </c>
      <c r="J461" t="s">
        <v>1342</v>
      </c>
      <c r="K461" t="s">
        <v>9615</v>
      </c>
      <c r="L461" t="s">
        <v>9616</v>
      </c>
      <c r="M461" t="s">
        <v>9617</v>
      </c>
      <c r="N461" t="s">
        <v>85</v>
      </c>
      <c r="O461" t="s">
        <v>85</v>
      </c>
      <c r="P461">
        <v>267799.0625</v>
      </c>
      <c r="Q461" t="s">
        <v>21</v>
      </c>
      <c r="R461" t="s">
        <v>9618</v>
      </c>
      <c r="S461" t="s">
        <v>9619</v>
      </c>
      <c r="X461" t="s">
        <v>10731</v>
      </c>
      <c r="Y461" t="s">
        <v>85</v>
      </c>
    </row>
    <row r="462" spans="1:25">
      <c r="A462" t="s">
        <v>3</v>
      </c>
      <c r="B462" t="s">
        <v>115</v>
      </c>
      <c r="C462" t="s">
        <v>734</v>
      </c>
      <c r="D462" t="s">
        <v>1336</v>
      </c>
      <c r="E462" s="54">
        <v>41635</v>
      </c>
      <c r="F462" t="s">
        <v>4921</v>
      </c>
      <c r="G462" t="s">
        <v>83</v>
      </c>
      <c r="I462" t="s">
        <v>8785</v>
      </c>
      <c r="J462" t="s">
        <v>86</v>
      </c>
      <c r="K462" t="s">
        <v>8786</v>
      </c>
      <c r="L462" t="s">
        <v>84</v>
      </c>
      <c r="M462" t="s">
        <v>122</v>
      </c>
      <c r="N462" t="s">
        <v>1004</v>
      </c>
      <c r="O462" t="s">
        <v>85</v>
      </c>
      <c r="P462">
        <v>12983.142578125</v>
      </c>
      <c r="Q462" t="s">
        <v>22</v>
      </c>
      <c r="R462" t="s">
        <v>8787</v>
      </c>
      <c r="S462" t="s">
        <v>104</v>
      </c>
      <c r="X462" t="e">
        <v>#N/A</v>
      </c>
      <c r="Y462" t="s">
        <v>85</v>
      </c>
    </row>
    <row r="463" spans="1:25">
      <c r="A463" t="s">
        <v>3</v>
      </c>
      <c r="B463" t="s">
        <v>115</v>
      </c>
      <c r="C463" t="s">
        <v>734</v>
      </c>
      <c r="D463" t="s">
        <v>1336</v>
      </c>
      <c r="E463" s="54">
        <v>41624</v>
      </c>
      <c r="F463" t="s">
        <v>4921</v>
      </c>
      <c r="G463" t="s">
        <v>1345</v>
      </c>
      <c r="H463" t="s">
        <v>735</v>
      </c>
      <c r="I463" t="s">
        <v>9620</v>
      </c>
      <c r="J463" t="s">
        <v>1342</v>
      </c>
      <c r="K463" t="s">
        <v>9621</v>
      </c>
      <c r="L463" t="s">
        <v>5149</v>
      </c>
      <c r="M463" t="s">
        <v>5150</v>
      </c>
      <c r="N463" t="s">
        <v>85</v>
      </c>
      <c r="O463" t="s">
        <v>85</v>
      </c>
      <c r="P463">
        <v>-47.987201690673828</v>
      </c>
      <c r="Q463" t="s">
        <v>21</v>
      </c>
      <c r="R463" t="s">
        <v>9622</v>
      </c>
      <c r="S463" t="s">
        <v>104</v>
      </c>
      <c r="X463" t="s">
        <v>10729</v>
      </c>
      <c r="Y463" t="s">
        <v>85</v>
      </c>
    </row>
    <row r="464" spans="1:25">
      <c r="A464" t="s">
        <v>3</v>
      </c>
      <c r="B464" t="s">
        <v>115</v>
      </c>
      <c r="C464" t="s">
        <v>734</v>
      </c>
      <c r="D464" t="s">
        <v>1336</v>
      </c>
      <c r="E464" s="54">
        <v>41636</v>
      </c>
      <c r="F464" t="s">
        <v>4921</v>
      </c>
      <c r="G464" t="s">
        <v>1345</v>
      </c>
      <c r="H464" t="s">
        <v>735</v>
      </c>
      <c r="I464" t="s">
        <v>5147</v>
      </c>
      <c r="J464" t="s">
        <v>1342</v>
      </c>
      <c r="K464" t="s">
        <v>5148</v>
      </c>
      <c r="L464" t="s">
        <v>5149</v>
      </c>
      <c r="M464" t="s">
        <v>5150</v>
      </c>
      <c r="N464" t="s">
        <v>85</v>
      </c>
      <c r="O464" t="s">
        <v>85</v>
      </c>
      <c r="P464">
        <v>6462.7109375</v>
      </c>
      <c r="Q464" t="s">
        <v>21</v>
      </c>
      <c r="R464" t="s">
        <v>5151</v>
      </c>
      <c r="S464" t="s">
        <v>5152</v>
      </c>
      <c r="X464" t="s">
        <v>10730</v>
      </c>
      <c r="Y464" t="s">
        <v>85</v>
      </c>
    </row>
    <row r="465" spans="1:25">
      <c r="A465" t="s">
        <v>3</v>
      </c>
      <c r="B465" t="s">
        <v>115</v>
      </c>
      <c r="C465" t="s">
        <v>734</v>
      </c>
      <c r="D465" t="s">
        <v>1336</v>
      </c>
      <c r="E465" s="54">
        <v>41636</v>
      </c>
      <c r="F465" t="s">
        <v>4921</v>
      </c>
      <c r="G465" t="s">
        <v>1345</v>
      </c>
      <c r="H465" t="s">
        <v>735</v>
      </c>
      <c r="I465" t="s">
        <v>5147</v>
      </c>
      <c r="J465" t="s">
        <v>1342</v>
      </c>
      <c r="K465" t="s">
        <v>5148</v>
      </c>
      <c r="L465" t="s">
        <v>5149</v>
      </c>
      <c r="M465" t="s">
        <v>5150</v>
      </c>
      <c r="N465" t="s">
        <v>85</v>
      </c>
      <c r="O465" t="s">
        <v>85</v>
      </c>
      <c r="P465">
        <v>11452.0390625</v>
      </c>
      <c r="Q465" t="s">
        <v>21</v>
      </c>
      <c r="R465" t="s">
        <v>5151</v>
      </c>
      <c r="S465" t="s">
        <v>5152</v>
      </c>
      <c r="X465" t="s">
        <v>10730</v>
      </c>
      <c r="Y465" t="s">
        <v>85</v>
      </c>
    </row>
    <row r="466" spans="1:25">
      <c r="A466" t="s">
        <v>3</v>
      </c>
      <c r="B466" t="s">
        <v>115</v>
      </c>
      <c r="C466" t="s">
        <v>734</v>
      </c>
      <c r="D466" t="s">
        <v>1336</v>
      </c>
      <c r="E466" s="54">
        <v>41636</v>
      </c>
      <c r="F466" t="s">
        <v>4921</v>
      </c>
      <c r="G466" t="s">
        <v>1345</v>
      </c>
      <c r="H466" t="s">
        <v>735</v>
      </c>
      <c r="I466" t="s">
        <v>5147</v>
      </c>
      <c r="J466" t="s">
        <v>1342</v>
      </c>
      <c r="K466" t="s">
        <v>5148</v>
      </c>
      <c r="L466" t="s">
        <v>5149</v>
      </c>
      <c r="M466" t="s">
        <v>5150</v>
      </c>
      <c r="N466" t="s">
        <v>85</v>
      </c>
      <c r="O466" t="s">
        <v>85</v>
      </c>
      <c r="P466">
        <v>57805.1796875</v>
      </c>
      <c r="Q466" t="s">
        <v>21</v>
      </c>
      <c r="R466" t="s">
        <v>5151</v>
      </c>
      <c r="S466" t="s">
        <v>5152</v>
      </c>
      <c r="X466" t="s">
        <v>10730</v>
      </c>
      <c r="Y466" t="s">
        <v>85</v>
      </c>
    </row>
    <row r="467" spans="1:25">
      <c r="A467" t="s">
        <v>3</v>
      </c>
      <c r="B467" t="s">
        <v>115</v>
      </c>
      <c r="C467" t="s">
        <v>734</v>
      </c>
      <c r="D467" t="s">
        <v>1336</v>
      </c>
      <c r="E467" s="54">
        <v>41606</v>
      </c>
      <c r="F467" t="s">
        <v>1337</v>
      </c>
      <c r="G467" t="s">
        <v>1345</v>
      </c>
      <c r="H467" t="s">
        <v>735</v>
      </c>
      <c r="I467" t="s">
        <v>5147</v>
      </c>
      <c r="J467" t="s">
        <v>1342</v>
      </c>
      <c r="K467" t="s">
        <v>5148</v>
      </c>
      <c r="L467" t="s">
        <v>5149</v>
      </c>
      <c r="M467" t="s">
        <v>5150</v>
      </c>
      <c r="N467" t="s">
        <v>85</v>
      </c>
      <c r="O467" t="s">
        <v>85</v>
      </c>
      <c r="P467">
        <v>11452.0390625</v>
      </c>
      <c r="Q467" t="s">
        <v>21</v>
      </c>
      <c r="R467" t="s">
        <v>5151</v>
      </c>
      <c r="S467" t="s">
        <v>5152</v>
      </c>
      <c r="X467" t="s">
        <v>10730</v>
      </c>
      <c r="Y467" t="s">
        <v>85</v>
      </c>
    </row>
    <row r="468" spans="1:25">
      <c r="A468" t="s">
        <v>3</v>
      </c>
      <c r="B468" t="s">
        <v>115</v>
      </c>
      <c r="C468" t="s">
        <v>734</v>
      </c>
      <c r="D468" t="s">
        <v>1336</v>
      </c>
      <c r="E468" s="54">
        <v>41606</v>
      </c>
      <c r="F468" t="s">
        <v>1337</v>
      </c>
      <c r="G468" t="s">
        <v>1345</v>
      </c>
      <c r="H468" t="s">
        <v>735</v>
      </c>
      <c r="I468" t="s">
        <v>5147</v>
      </c>
      <c r="J468" t="s">
        <v>1342</v>
      </c>
      <c r="K468" t="s">
        <v>5148</v>
      </c>
      <c r="L468" t="s">
        <v>5149</v>
      </c>
      <c r="M468" t="s">
        <v>5150</v>
      </c>
      <c r="N468" t="s">
        <v>85</v>
      </c>
      <c r="O468" t="s">
        <v>85</v>
      </c>
      <c r="P468">
        <v>57805.1796875</v>
      </c>
      <c r="Q468" t="s">
        <v>21</v>
      </c>
      <c r="R468" t="s">
        <v>5151</v>
      </c>
      <c r="S468" t="s">
        <v>5152</v>
      </c>
      <c r="X468" t="s">
        <v>10730</v>
      </c>
      <c r="Y468" t="s">
        <v>85</v>
      </c>
    </row>
    <row r="469" spans="1:25">
      <c r="A469" t="s">
        <v>3</v>
      </c>
      <c r="B469" t="s">
        <v>115</v>
      </c>
      <c r="C469" t="s">
        <v>734</v>
      </c>
      <c r="D469" t="s">
        <v>1336</v>
      </c>
      <c r="E469" s="54">
        <v>41606</v>
      </c>
      <c r="F469" t="s">
        <v>1337</v>
      </c>
      <c r="G469" t="s">
        <v>1345</v>
      </c>
      <c r="H469" t="s">
        <v>735</v>
      </c>
      <c r="I469" t="s">
        <v>5147</v>
      </c>
      <c r="J469" t="s">
        <v>1342</v>
      </c>
      <c r="K469" t="s">
        <v>5148</v>
      </c>
      <c r="L469" t="s">
        <v>5149</v>
      </c>
      <c r="M469" t="s">
        <v>5150</v>
      </c>
      <c r="N469" t="s">
        <v>85</v>
      </c>
      <c r="O469" t="s">
        <v>85</v>
      </c>
      <c r="P469">
        <v>6462.7109375</v>
      </c>
      <c r="Q469" t="s">
        <v>21</v>
      </c>
      <c r="R469" t="s">
        <v>5151</v>
      </c>
      <c r="S469" t="s">
        <v>5152</v>
      </c>
      <c r="X469" t="s">
        <v>10730</v>
      </c>
      <c r="Y469" t="s">
        <v>85</v>
      </c>
    </row>
    <row r="470" spans="1:25">
      <c r="A470" t="s">
        <v>3</v>
      </c>
      <c r="B470" t="s">
        <v>115</v>
      </c>
      <c r="C470" t="s">
        <v>734</v>
      </c>
      <c r="D470" t="s">
        <v>1336</v>
      </c>
      <c r="E470" s="54">
        <v>41604</v>
      </c>
      <c r="F470" t="s">
        <v>1337</v>
      </c>
      <c r="G470" t="s">
        <v>1345</v>
      </c>
      <c r="I470" t="s">
        <v>3899</v>
      </c>
      <c r="J470" t="s">
        <v>1342</v>
      </c>
      <c r="K470" t="s">
        <v>3900</v>
      </c>
      <c r="L470" t="s">
        <v>3901</v>
      </c>
      <c r="M470" t="s">
        <v>3902</v>
      </c>
      <c r="N470" t="s">
        <v>85</v>
      </c>
      <c r="O470" t="s">
        <v>85</v>
      </c>
      <c r="P470">
        <v>7830.34228515625</v>
      </c>
      <c r="Q470" t="s">
        <v>21</v>
      </c>
      <c r="R470" t="s">
        <v>3903</v>
      </c>
      <c r="S470" t="s">
        <v>104</v>
      </c>
      <c r="X470" t="s">
        <v>10729</v>
      </c>
      <c r="Y470" t="s">
        <v>85</v>
      </c>
    </row>
    <row r="471" spans="1:25">
      <c r="A471" t="s">
        <v>3</v>
      </c>
      <c r="B471" t="s">
        <v>115</v>
      </c>
      <c r="C471" t="s">
        <v>734</v>
      </c>
      <c r="D471" t="s">
        <v>1336</v>
      </c>
      <c r="E471" s="54">
        <v>41633</v>
      </c>
      <c r="F471" t="s">
        <v>4921</v>
      </c>
      <c r="G471" t="s">
        <v>1345</v>
      </c>
      <c r="H471" t="s">
        <v>2581</v>
      </c>
      <c r="I471" t="s">
        <v>9623</v>
      </c>
      <c r="J471" t="s">
        <v>1342</v>
      </c>
      <c r="K471" t="s">
        <v>9624</v>
      </c>
      <c r="L471" t="s">
        <v>9625</v>
      </c>
      <c r="M471" t="s">
        <v>9626</v>
      </c>
      <c r="N471" t="s">
        <v>85</v>
      </c>
      <c r="O471" t="s">
        <v>85</v>
      </c>
      <c r="P471">
        <v>24632.953125</v>
      </c>
      <c r="Q471" t="s">
        <v>21</v>
      </c>
      <c r="R471" t="s">
        <v>9627</v>
      </c>
      <c r="S471" t="s">
        <v>9628</v>
      </c>
      <c r="X471" t="s">
        <v>10729</v>
      </c>
      <c r="Y471" t="s">
        <v>85</v>
      </c>
    </row>
    <row r="472" spans="1:25">
      <c r="A472" t="s">
        <v>3</v>
      </c>
      <c r="B472" t="s">
        <v>115</v>
      </c>
      <c r="C472" t="s">
        <v>734</v>
      </c>
      <c r="D472" t="s">
        <v>1336</v>
      </c>
      <c r="E472" s="54">
        <v>41621</v>
      </c>
      <c r="F472" t="s">
        <v>4921</v>
      </c>
      <c r="G472" t="s">
        <v>1345</v>
      </c>
      <c r="H472" t="s">
        <v>2581</v>
      </c>
      <c r="I472" t="s">
        <v>9629</v>
      </c>
      <c r="J472" t="s">
        <v>1342</v>
      </c>
      <c r="K472" t="s">
        <v>9630</v>
      </c>
      <c r="L472" t="s">
        <v>9625</v>
      </c>
      <c r="M472" t="s">
        <v>9626</v>
      </c>
      <c r="N472" t="s">
        <v>85</v>
      </c>
      <c r="O472" t="s">
        <v>85</v>
      </c>
      <c r="P472">
        <v>8854.6904296875</v>
      </c>
      <c r="Q472" t="s">
        <v>21</v>
      </c>
      <c r="R472" t="s">
        <v>9631</v>
      </c>
      <c r="S472" t="s">
        <v>9632</v>
      </c>
      <c r="X472" t="s">
        <v>10729</v>
      </c>
      <c r="Y472" t="s">
        <v>85</v>
      </c>
    </row>
    <row r="473" spans="1:25">
      <c r="A473" t="s">
        <v>3</v>
      </c>
      <c r="B473" t="s">
        <v>115</v>
      </c>
      <c r="C473" t="s">
        <v>734</v>
      </c>
      <c r="D473" t="s">
        <v>1336</v>
      </c>
      <c r="E473" s="54">
        <v>41607</v>
      </c>
      <c r="F473" t="s">
        <v>1337</v>
      </c>
      <c r="G473" t="s">
        <v>83</v>
      </c>
      <c r="I473" t="s">
        <v>5153</v>
      </c>
      <c r="J473" t="s">
        <v>86</v>
      </c>
      <c r="K473" t="s">
        <v>5154</v>
      </c>
      <c r="L473" t="s">
        <v>5155</v>
      </c>
      <c r="M473" t="s">
        <v>5156</v>
      </c>
      <c r="N473" t="s">
        <v>85</v>
      </c>
      <c r="O473" t="s">
        <v>85</v>
      </c>
      <c r="P473">
        <v>6905.92724609375</v>
      </c>
      <c r="Q473" t="s">
        <v>22</v>
      </c>
      <c r="R473" t="s">
        <v>5157</v>
      </c>
      <c r="S473" t="s">
        <v>104</v>
      </c>
      <c r="X473" t="e">
        <v>#N/A</v>
      </c>
      <c r="Y473" t="s">
        <v>85</v>
      </c>
    </row>
    <row r="474" spans="1:25">
      <c r="A474" t="s">
        <v>3</v>
      </c>
      <c r="B474" t="s">
        <v>115</v>
      </c>
      <c r="C474" t="s">
        <v>734</v>
      </c>
      <c r="D474" t="s">
        <v>1336</v>
      </c>
      <c r="E474" s="54">
        <v>41593</v>
      </c>
      <c r="F474" t="s">
        <v>1337</v>
      </c>
      <c r="G474" t="s">
        <v>83</v>
      </c>
      <c r="H474" t="s">
        <v>2581</v>
      </c>
      <c r="I474" t="s">
        <v>2587</v>
      </c>
      <c r="J474" t="s">
        <v>1342</v>
      </c>
      <c r="K474" t="s">
        <v>2588</v>
      </c>
      <c r="L474" t="s">
        <v>2589</v>
      </c>
      <c r="M474" t="s">
        <v>2590</v>
      </c>
      <c r="N474" t="s">
        <v>85</v>
      </c>
      <c r="O474" t="s">
        <v>85</v>
      </c>
      <c r="P474">
        <v>5876.94384765625</v>
      </c>
      <c r="Q474" t="s">
        <v>22</v>
      </c>
      <c r="R474" t="s">
        <v>2591</v>
      </c>
      <c r="S474" t="s">
        <v>104</v>
      </c>
      <c r="X474" t="e">
        <v>#N/A</v>
      </c>
      <c r="Y474" t="s">
        <v>85</v>
      </c>
    </row>
    <row r="475" spans="1:25">
      <c r="A475" t="s">
        <v>3</v>
      </c>
      <c r="B475" t="s">
        <v>114</v>
      </c>
      <c r="C475" t="s">
        <v>333</v>
      </c>
      <c r="D475" t="s">
        <v>1336</v>
      </c>
      <c r="E475" s="54">
        <v>41611</v>
      </c>
      <c r="F475" t="s">
        <v>4921</v>
      </c>
      <c r="G475" t="s">
        <v>83</v>
      </c>
      <c r="H475" t="s">
        <v>4459</v>
      </c>
      <c r="I475" t="s">
        <v>4460</v>
      </c>
      <c r="J475" t="s">
        <v>86</v>
      </c>
      <c r="K475" t="s">
        <v>4461</v>
      </c>
      <c r="L475" t="s">
        <v>4462</v>
      </c>
      <c r="M475" t="s">
        <v>4463</v>
      </c>
      <c r="N475" t="s">
        <v>199</v>
      </c>
      <c r="O475" t="s">
        <v>85</v>
      </c>
      <c r="P475">
        <v>61663.94921875</v>
      </c>
      <c r="Q475" t="s">
        <v>22</v>
      </c>
      <c r="R475" t="s">
        <v>4464</v>
      </c>
      <c r="S475" t="s">
        <v>104</v>
      </c>
      <c r="X475" t="e">
        <v>#N/A</v>
      </c>
      <c r="Y475" t="s">
        <v>85</v>
      </c>
    </row>
    <row r="476" spans="1:25">
      <c r="A476" t="s">
        <v>3</v>
      </c>
      <c r="B476" t="s">
        <v>114</v>
      </c>
      <c r="C476" t="s">
        <v>333</v>
      </c>
      <c r="D476" t="s">
        <v>1336</v>
      </c>
      <c r="E476" s="54">
        <v>41611</v>
      </c>
      <c r="F476" t="s">
        <v>4921</v>
      </c>
      <c r="G476" t="s">
        <v>1391</v>
      </c>
      <c r="H476" t="s">
        <v>4459</v>
      </c>
      <c r="I476" t="s">
        <v>4465</v>
      </c>
      <c r="J476" t="s">
        <v>86</v>
      </c>
      <c r="K476" t="s">
        <v>4461</v>
      </c>
      <c r="L476" t="s">
        <v>4462</v>
      </c>
      <c r="M476" t="s">
        <v>4463</v>
      </c>
      <c r="N476" t="s">
        <v>199</v>
      </c>
      <c r="O476" t="s">
        <v>85</v>
      </c>
      <c r="P476">
        <v>-3496.00341796875</v>
      </c>
      <c r="Q476" t="s">
        <v>23</v>
      </c>
      <c r="R476" t="s">
        <v>4464</v>
      </c>
      <c r="S476" t="s">
        <v>104</v>
      </c>
      <c r="X476" t="e">
        <v>#N/A</v>
      </c>
      <c r="Y476" t="s">
        <v>85</v>
      </c>
    </row>
    <row r="477" spans="1:25">
      <c r="A477" t="s">
        <v>3</v>
      </c>
      <c r="B477" t="s">
        <v>114</v>
      </c>
      <c r="C477" t="s">
        <v>333</v>
      </c>
      <c r="D477" t="s">
        <v>1336</v>
      </c>
      <c r="E477" s="54">
        <v>41611</v>
      </c>
      <c r="F477" t="s">
        <v>4921</v>
      </c>
      <c r="G477" t="s">
        <v>83</v>
      </c>
      <c r="H477" t="s">
        <v>4459</v>
      </c>
      <c r="I477" t="s">
        <v>4465</v>
      </c>
      <c r="J477" t="s">
        <v>86</v>
      </c>
      <c r="K477" t="s">
        <v>4461</v>
      </c>
      <c r="L477" t="s">
        <v>4462</v>
      </c>
      <c r="M477" t="s">
        <v>4463</v>
      </c>
      <c r="N477" t="s">
        <v>199</v>
      </c>
      <c r="O477" t="s">
        <v>85</v>
      </c>
      <c r="P477">
        <v>-61663.94921875</v>
      </c>
      <c r="Q477" t="s">
        <v>22</v>
      </c>
      <c r="R477" t="s">
        <v>4464</v>
      </c>
      <c r="S477" t="s">
        <v>104</v>
      </c>
      <c r="X477" t="e">
        <v>#N/A</v>
      </c>
      <c r="Y477" t="s">
        <v>85</v>
      </c>
    </row>
    <row r="478" spans="1:25">
      <c r="A478" t="s">
        <v>3</v>
      </c>
      <c r="B478" t="s">
        <v>114</v>
      </c>
      <c r="C478" t="s">
        <v>333</v>
      </c>
      <c r="D478" t="s">
        <v>1336</v>
      </c>
      <c r="E478" s="54">
        <v>41611</v>
      </c>
      <c r="F478" t="s">
        <v>4921</v>
      </c>
      <c r="G478" t="s">
        <v>1391</v>
      </c>
      <c r="H478" t="s">
        <v>4459</v>
      </c>
      <c r="I478" t="s">
        <v>4460</v>
      </c>
      <c r="J478" t="s">
        <v>86</v>
      </c>
      <c r="K478" t="s">
        <v>4461</v>
      </c>
      <c r="L478" t="s">
        <v>4462</v>
      </c>
      <c r="M478" t="s">
        <v>4463</v>
      </c>
      <c r="N478" t="s">
        <v>199</v>
      </c>
      <c r="O478" t="s">
        <v>85</v>
      </c>
      <c r="P478">
        <v>3496.00341796875</v>
      </c>
      <c r="Q478" t="s">
        <v>23</v>
      </c>
      <c r="R478" t="s">
        <v>4464</v>
      </c>
      <c r="S478" t="s">
        <v>104</v>
      </c>
      <c r="X478" t="e">
        <v>#N/A</v>
      </c>
      <c r="Y478" t="s">
        <v>85</v>
      </c>
    </row>
    <row r="479" spans="1:25">
      <c r="A479" t="s">
        <v>3</v>
      </c>
      <c r="B479" t="s">
        <v>114</v>
      </c>
      <c r="C479" t="s">
        <v>333</v>
      </c>
      <c r="D479" t="s">
        <v>1336</v>
      </c>
      <c r="E479" s="54">
        <v>41611</v>
      </c>
      <c r="F479" t="s">
        <v>4921</v>
      </c>
      <c r="G479" t="s">
        <v>1350</v>
      </c>
      <c r="H479" t="s">
        <v>4459</v>
      </c>
      <c r="I479" t="s">
        <v>4465</v>
      </c>
      <c r="J479" t="s">
        <v>86</v>
      </c>
      <c r="K479" t="s">
        <v>4461</v>
      </c>
      <c r="L479" t="s">
        <v>4462</v>
      </c>
      <c r="M479" t="s">
        <v>4463</v>
      </c>
      <c r="N479" t="s">
        <v>199</v>
      </c>
      <c r="O479" t="s">
        <v>85</v>
      </c>
      <c r="P479">
        <v>-15333.197265625</v>
      </c>
      <c r="Q479" t="s">
        <v>23</v>
      </c>
      <c r="R479" t="s">
        <v>4464</v>
      </c>
      <c r="S479" t="s">
        <v>104</v>
      </c>
      <c r="X479" t="e">
        <v>#N/A</v>
      </c>
      <c r="Y479" t="s">
        <v>85</v>
      </c>
    </row>
    <row r="480" spans="1:25">
      <c r="A480" t="s">
        <v>3</v>
      </c>
      <c r="B480" t="s">
        <v>114</v>
      </c>
      <c r="C480" t="s">
        <v>333</v>
      </c>
      <c r="D480" t="s">
        <v>1336</v>
      </c>
      <c r="E480" s="54">
        <v>41611</v>
      </c>
      <c r="F480" t="s">
        <v>4921</v>
      </c>
      <c r="G480" t="s">
        <v>1350</v>
      </c>
      <c r="H480" t="s">
        <v>4459</v>
      </c>
      <c r="I480" t="s">
        <v>4460</v>
      </c>
      <c r="J480" t="s">
        <v>86</v>
      </c>
      <c r="K480" t="s">
        <v>4461</v>
      </c>
      <c r="L480" t="s">
        <v>4462</v>
      </c>
      <c r="M480" t="s">
        <v>4463</v>
      </c>
      <c r="N480" t="s">
        <v>199</v>
      </c>
      <c r="O480" t="s">
        <v>85</v>
      </c>
      <c r="P480">
        <v>15333.197265625</v>
      </c>
      <c r="Q480" t="s">
        <v>23</v>
      </c>
      <c r="R480" t="s">
        <v>4464</v>
      </c>
      <c r="S480" t="s">
        <v>104</v>
      </c>
      <c r="X480" t="e">
        <v>#N/A</v>
      </c>
      <c r="Y480" t="s">
        <v>85</v>
      </c>
    </row>
    <row r="481" spans="1:25">
      <c r="A481" t="s">
        <v>3</v>
      </c>
      <c r="B481" t="s">
        <v>114</v>
      </c>
      <c r="C481" t="s">
        <v>333</v>
      </c>
      <c r="D481" t="s">
        <v>1336</v>
      </c>
      <c r="E481" s="54">
        <v>41611</v>
      </c>
      <c r="F481" t="s">
        <v>4921</v>
      </c>
      <c r="G481" t="s">
        <v>1391</v>
      </c>
      <c r="H481" t="s">
        <v>4459</v>
      </c>
      <c r="I481" t="s">
        <v>4460</v>
      </c>
      <c r="J481" t="s">
        <v>86</v>
      </c>
      <c r="K481" t="s">
        <v>4461</v>
      </c>
      <c r="L481" t="s">
        <v>4462</v>
      </c>
      <c r="M481" t="s">
        <v>4463</v>
      </c>
      <c r="N481" t="s">
        <v>199</v>
      </c>
      <c r="O481" t="s">
        <v>85</v>
      </c>
      <c r="P481">
        <v>10010.8623046875</v>
      </c>
      <c r="Q481" t="s">
        <v>23</v>
      </c>
      <c r="R481" t="s">
        <v>4464</v>
      </c>
      <c r="S481" t="s">
        <v>104</v>
      </c>
      <c r="X481" t="e">
        <v>#N/A</v>
      </c>
      <c r="Y481" t="s">
        <v>85</v>
      </c>
    </row>
    <row r="482" spans="1:25">
      <c r="A482" t="s">
        <v>3</v>
      </c>
      <c r="B482" t="s">
        <v>114</v>
      </c>
      <c r="C482" t="s">
        <v>333</v>
      </c>
      <c r="D482" t="s">
        <v>1336</v>
      </c>
      <c r="E482" s="54">
        <v>41611</v>
      </c>
      <c r="F482" t="s">
        <v>4921</v>
      </c>
      <c r="G482" t="s">
        <v>1391</v>
      </c>
      <c r="H482" t="s">
        <v>4459</v>
      </c>
      <c r="I482" t="s">
        <v>4460</v>
      </c>
      <c r="J482" t="s">
        <v>86</v>
      </c>
      <c r="K482" t="s">
        <v>4461</v>
      </c>
      <c r="L482" t="s">
        <v>4462</v>
      </c>
      <c r="M482" t="s">
        <v>4463</v>
      </c>
      <c r="N482" t="s">
        <v>199</v>
      </c>
      <c r="O482" t="s">
        <v>85</v>
      </c>
      <c r="P482">
        <v>10010.8623046875</v>
      </c>
      <c r="Q482" t="s">
        <v>23</v>
      </c>
      <c r="R482" t="s">
        <v>4464</v>
      </c>
      <c r="S482" t="s">
        <v>104</v>
      </c>
      <c r="X482" t="e">
        <v>#N/A</v>
      </c>
      <c r="Y482" t="s">
        <v>85</v>
      </c>
    </row>
    <row r="483" spans="1:25">
      <c r="A483" t="s">
        <v>3</v>
      </c>
      <c r="B483" t="s">
        <v>114</v>
      </c>
      <c r="C483" t="s">
        <v>333</v>
      </c>
      <c r="D483" t="s">
        <v>1336</v>
      </c>
      <c r="E483" s="54">
        <v>41611</v>
      </c>
      <c r="F483" t="s">
        <v>4921</v>
      </c>
      <c r="G483" t="s">
        <v>1350</v>
      </c>
      <c r="H483" t="s">
        <v>4459</v>
      </c>
      <c r="I483" t="s">
        <v>4460</v>
      </c>
      <c r="J483" t="s">
        <v>86</v>
      </c>
      <c r="K483" t="s">
        <v>4461</v>
      </c>
      <c r="L483" t="s">
        <v>4462</v>
      </c>
      <c r="M483" t="s">
        <v>4463</v>
      </c>
      <c r="N483" t="s">
        <v>199</v>
      </c>
      <c r="O483" t="s">
        <v>85</v>
      </c>
      <c r="P483">
        <v>74.22509765625</v>
      </c>
      <c r="Q483" t="s">
        <v>23</v>
      </c>
      <c r="R483" t="s">
        <v>4464</v>
      </c>
      <c r="S483" t="s">
        <v>104</v>
      </c>
      <c r="X483" t="e">
        <v>#N/A</v>
      </c>
      <c r="Y483" t="s">
        <v>85</v>
      </c>
    </row>
    <row r="484" spans="1:25">
      <c r="A484" t="s">
        <v>3</v>
      </c>
      <c r="B484" t="s">
        <v>114</v>
      </c>
      <c r="C484" t="s">
        <v>333</v>
      </c>
      <c r="D484" t="s">
        <v>1336</v>
      </c>
      <c r="E484" s="54">
        <v>41611</v>
      </c>
      <c r="F484" t="s">
        <v>4921</v>
      </c>
      <c r="G484" t="s">
        <v>1350</v>
      </c>
      <c r="H484" t="s">
        <v>4459</v>
      </c>
      <c r="I484" t="s">
        <v>4460</v>
      </c>
      <c r="J484" t="s">
        <v>86</v>
      </c>
      <c r="K484" t="s">
        <v>4461</v>
      </c>
      <c r="L484" t="s">
        <v>4462</v>
      </c>
      <c r="M484" t="s">
        <v>4463</v>
      </c>
      <c r="N484" t="s">
        <v>199</v>
      </c>
      <c r="O484" t="s">
        <v>85</v>
      </c>
      <c r="P484">
        <v>74.22509765625</v>
      </c>
      <c r="Q484" t="s">
        <v>23</v>
      </c>
      <c r="R484" t="s">
        <v>4464</v>
      </c>
      <c r="S484" t="s">
        <v>104</v>
      </c>
      <c r="X484" t="e">
        <v>#N/A</v>
      </c>
      <c r="Y484" t="s">
        <v>85</v>
      </c>
    </row>
    <row r="485" spans="1:25">
      <c r="A485" t="s">
        <v>3</v>
      </c>
      <c r="B485" t="s">
        <v>114</v>
      </c>
      <c r="C485" t="s">
        <v>333</v>
      </c>
      <c r="D485" t="s">
        <v>1336</v>
      </c>
      <c r="E485" s="54">
        <v>41611</v>
      </c>
      <c r="F485" t="s">
        <v>4921</v>
      </c>
      <c r="G485" t="s">
        <v>1350</v>
      </c>
      <c r="H485" t="s">
        <v>4459</v>
      </c>
      <c r="I485" t="s">
        <v>4460</v>
      </c>
      <c r="J485" t="s">
        <v>86</v>
      </c>
      <c r="K485" t="s">
        <v>4461</v>
      </c>
      <c r="L485" t="s">
        <v>4462</v>
      </c>
      <c r="M485" t="s">
        <v>4463</v>
      </c>
      <c r="N485" t="s">
        <v>199</v>
      </c>
      <c r="O485" t="s">
        <v>85</v>
      </c>
      <c r="P485">
        <v>43909.59765625</v>
      </c>
      <c r="Q485" t="s">
        <v>23</v>
      </c>
      <c r="R485" t="s">
        <v>4464</v>
      </c>
      <c r="S485" t="s">
        <v>104</v>
      </c>
      <c r="X485" t="e">
        <v>#N/A</v>
      </c>
      <c r="Y485" t="s">
        <v>85</v>
      </c>
    </row>
    <row r="486" spans="1:25">
      <c r="A486" t="s">
        <v>3</v>
      </c>
      <c r="B486" t="s">
        <v>114</v>
      </c>
      <c r="C486" t="s">
        <v>333</v>
      </c>
      <c r="D486" t="s">
        <v>1336</v>
      </c>
      <c r="E486" s="54">
        <v>41611</v>
      </c>
      <c r="F486" t="s">
        <v>4921</v>
      </c>
      <c r="G486" t="s">
        <v>1350</v>
      </c>
      <c r="H486" t="s">
        <v>4459</v>
      </c>
      <c r="I486" t="s">
        <v>4460</v>
      </c>
      <c r="J486" t="s">
        <v>86</v>
      </c>
      <c r="K486" t="s">
        <v>4461</v>
      </c>
      <c r="L486" t="s">
        <v>4462</v>
      </c>
      <c r="M486" t="s">
        <v>4463</v>
      </c>
      <c r="N486" t="s">
        <v>199</v>
      </c>
      <c r="O486" t="s">
        <v>85</v>
      </c>
      <c r="P486">
        <v>74.22509765625</v>
      </c>
      <c r="Q486" t="s">
        <v>23</v>
      </c>
      <c r="R486" t="s">
        <v>4464</v>
      </c>
      <c r="S486" t="s">
        <v>104</v>
      </c>
      <c r="X486" t="e">
        <v>#N/A</v>
      </c>
      <c r="Y486" t="s">
        <v>85</v>
      </c>
    </row>
    <row r="487" spans="1:25">
      <c r="A487" t="s">
        <v>3</v>
      </c>
      <c r="B487" t="s">
        <v>114</v>
      </c>
      <c r="C487" t="s">
        <v>333</v>
      </c>
      <c r="D487" t="s">
        <v>1336</v>
      </c>
      <c r="E487" s="54">
        <v>41611</v>
      </c>
      <c r="F487" t="s">
        <v>4921</v>
      </c>
      <c r="G487" t="s">
        <v>1350</v>
      </c>
      <c r="H487" t="s">
        <v>4459</v>
      </c>
      <c r="I487" t="s">
        <v>4460</v>
      </c>
      <c r="J487" t="s">
        <v>86</v>
      </c>
      <c r="K487" t="s">
        <v>4461</v>
      </c>
      <c r="L487" t="s">
        <v>4462</v>
      </c>
      <c r="M487" t="s">
        <v>4463</v>
      </c>
      <c r="N487" t="s">
        <v>199</v>
      </c>
      <c r="O487" t="s">
        <v>85</v>
      </c>
      <c r="P487">
        <v>43909.59765625</v>
      </c>
      <c r="Q487" t="s">
        <v>23</v>
      </c>
      <c r="R487" t="s">
        <v>4464</v>
      </c>
      <c r="S487" t="s">
        <v>104</v>
      </c>
      <c r="X487" t="e">
        <v>#N/A</v>
      </c>
      <c r="Y487" t="s">
        <v>85</v>
      </c>
    </row>
    <row r="488" spans="1:25">
      <c r="A488" t="s">
        <v>3</v>
      </c>
      <c r="B488" t="s">
        <v>114</v>
      </c>
      <c r="C488" t="s">
        <v>333</v>
      </c>
      <c r="D488" t="s">
        <v>1336</v>
      </c>
      <c r="E488" s="54">
        <v>41589</v>
      </c>
      <c r="F488" t="s">
        <v>1337</v>
      </c>
      <c r="G488" t="s">
        <v>83</v>
      </c>
      <c r="H488" t="s">
        <v>4459</v>
      </c>
      <c r="I488" t="s">
        <v>1572</v>
      </c>
      <c r="J488" t="s">
        <v>86</v>
      </c>
      <c r="K488" t="s">
        <v>1573</v>
      </c>
      <c r="L488" t="s">
        <v>4462</v>
      </c>
      <c r="M488" t="s">
        <v>4463</v>
      </c>
      <c r="N488" t="s">
        <v>85</v>
      </c>
      <c r="O488" t="s">
        <v>85</v>
      </c>
      <c r="P488">
        <v>12204.3232421875</v>
      </c>
      <c r="Q488" t="s">
        <v>22</v>
      </c>
      <c r="R488" t="s">
        <v>1574</v>
      </c>
      <c r="S488" t="s">
        <v>104</v>
      </c>
      <c r="X488" t="e">
        <v>#N/A</v>
      </c>
      <c r="Y488" t="s">
        <v>85</v>
      </c>
    </row>
    <row r="489" spans="1:25">
      <c r="A489" t="s">
        <v>3</v>
      </c>
      <c r="B489" t="s">
        <v>114</v>
      </c>
      <c r="C489" t="s">
        <v>333</v>
      </c>
      <c r="D489" t="s">
        <v>1336</v>
      </c>
      <c r="E489" s="54">
        <v>41607</v>
      </c>
      <c r="F489" t="s">
        <v>1337</v>
      </c>
      <c r="G489" t="s">
        <v>83</v>
      </c>
      <c r="I489" t="s">
        <v>5158</v>
      </c>
      <c r="J489" t="s">
        <v>86</v>
      </c>
      <c r="K489" t="s">
        <v>5159</v>
      </c>
      <c r="L489" t="s">
        <v>5160</v>
      </c>
      <c r="M489" t="s">
        <v>5161</v>
      </c>
      <c r="N489" t="s">
        <v>85</v>
      </c>
      <c r="O489" t="s">
        <v>85</v>
      </c>
      <c r="P489">
        <v>27120.71875</v>
      </c>
      <c r="Q489" t="s">
        <v>22</v>
      </c>
      <c r="R489" t="s">
        <v>5162</v>
      </c>
      <c r="S489" t="s">
        <v>104</v>
      </c>
      <c r="X489" t="e">
        <v>#N/A</v>
      </c>
      <c r="Y489" t="s">
        <v>85</v>
      </c>
    </row>
    <row r="490" spans="1:25">
      <c r="A490" t="s">
        <v>3</v>
      </c>
      <c r="B490" t="s">
        <v>4</v>
      </c>
      <c r="C490" t="s">
        <v>4</v>
      </c>
      <c r="D490" t="s">
        <v>1336</v>
      </c>
      <c r="E490" s="54">
        <v>41606</v>
      </c>
      <c r="F490" t="s">
        <v>1337</v>
      </c>
      <c r="G490" t="s">
        <v>83</v>
      </c>
      <c r="H490" t="s">
        <v>2592</v>
      </c>
      <c r="I490" t="s">
        <v>3904</v>
      </c>
      <c r="J490" t="s">
        <v>86</v>
      </c>
      <c r="K490" t="s">
        <v>3905</v>
      </c>
      <c r="L490" t="s">
        <v>3906</v>
      </c>
      <c r="M490" t="s">
        <v>3907</v>
      </c>
      <c r="N490" t="s">
        <v>85</v>
      </c>
      <c r="O490" t="s">
        <v>85</v>
      </c>
      <c r="P490">
        <v>3568.515380859375</v>
      </c>
      <c r="Q490" t="s">
        <v>22</v>
      </c>
      <c r="R490" t="s">
        <v>3908</v>
      </c>
      <c r="S490" t="s">
        <v>104</v>
      </c>
      <c r="X490" t="e">
        <v>#N/A</v>
      </c>
      <c r="Y490" t="s">
        <v>85</v>
      </c>
    </row>
    <row r="491" spans="1:25">
      <c r="A491" t="s">
        <v>3</v>
      </c>
      <c r="B491" t="s">
        <v>4</v>
      </c>
      <c r="C491" t="s">
        <v>4</v>
      </c>
      <c r="D491" t="s">
        <v>1336</v>
      </c>
      <c r="E491" s="54">
        <v>41624</v>
      </c>
      <c r="F491" t="s">
        <v>4921</v>
      </c>
      <c r="G491" t="s">
        <v>1345</v>
      </c>
      <c r="H491" t="s">
        <v>2592</v>
      </c>
      <c r="I491" t="s">
        <v>9633</v>
      </c>
      <c r="J491" t="s">
        <v>1342</v>
      </c>
      <c r="K491" t="s">
        <v>9634</v>
      </c>
      <c r="L491" t="s">
        <v>3906</v>
      </c>
      <c r="M491" t="s">
        <v>3907</v>
      </c>
      <c r="N491" t="s">
        <v>85</v>
      </c>
      <c r="O491" t="s">
        <v>85</v>
      </c>
      <c r="P491">
        <v>17672.6484375</v>
      </c>
      <c r="Q491" t="s">
        <v>21</v>
      </c>
      <c r="R491" t="s">
        <v>9635</v>
      </c>
      <c r="S491" t="s">
        <v>9636</v>
      </c>
      <c r="X491" t="s">
        <v>10729</v>
      </c>
      <c r="Y491" t="s">
        <v>85</v>
      </c>
    </row>
    <row r="492" spans="1:25">
      <c r="A492" t="s">
        <v>3</v>
      </c>
      <c r="B492" t="s">
        <v>4</v>
      </c>
      <c r="C492" t="s">
        <v>4</v>
      </c>
      <c r="D492" t="s">
        <v>1336</v>
      </c>
      <c r="E492" s="54">
        <v>41606</v>
      </c>
      <c r="F492" t="s">
        <v>1337</v>
      </c>
      <c r="G492" t="s">
        <v>83</v>
      </c>
      <c r="I492" t="s">
        <v>3909</v>
      </c>
      <c r="J492" t="s">
        <v>86</v>
      </c>
      <c r="K492" t="s">
        <v>3910</v>
      </c>
      <c r="L492" t="s">
        <v>3911</v>
      </c>
      <c r="M492" t="s">
        <v>3912</v>
      </c>
      <c r="N492" t="s">
        <v>85</v>
      </c>
      <c r="O492" t="s">
        <v>85</v>
      </c>
      <c r="P492">
        <v>1717.9036865234375</v>
      </c>
      <c r="Q492" t="s">
        <v>22</v>
      </c>
      <c r="R492" t="s">
        <v>3913</v>
      </c>
      <c r="S492" t="s">
        <v>104</v>
      </c>
      <c r="X492" t="e">
        <v>#N/A</v>
      </c>
      <c r="Y492" t="s">
        <v>85</v>
      </c>
    </row>
    <row r="493" spans="1:25">
      <c r="A493" t="s">
        <v>3</v>
      </c>
      <c r="B493" t="s">
        <v>4</v>
      </c>
      <c r="C493" t="s">
        <v>4</v>
      </c>
      <c r="D493" t="s">
        <v>1336</v>
      </c>
      <c r="E493" s="54">
        <v>41624</v>
      </c>
      <c r="F493" t="s">
        <v>4921</v>
      </c>
      <c r="G493" t="s">
        <v>1345</v>
      </c>
      <c r="I493" t="s">
        <v>9637</v>
      </c>
      <c r="J493" t="s">
        <v>1342</v>
      </c>
      <c r="K493" t="s">
        <v>9638</v>
      </c>
      <c r="L493" t="s">
        <v>9639</v>
      </c>
      <c r="M493" t="s">
        <v>9640</v>
      </c>
      <c r="N493" t="s">
        <v>85</v>
      </c>
      <c r="O493" t="s">
        <v>85</v>
      </c>
      <c r="P493">
        <v>259.5159912109375</v>
      </c>
      <c r="Q493" t="s">
        <v>21</v>
      </c>
      <c r="R493" t="s">
        <v>9641</v>
      </c>
      <c r="S493" t="s">
        <v>9642</v>
      </c>
      <c r="X493" t="s">
        <v>10729</v>
      </c>
      <c r="Y493" t="s">
        <v>85</v>
      </c>
    </row>
    <row r="494" spans="1:25">
      <c r="A494" t="s">
        <v>3</v>
      </c>
      <c r="B494" t="s">
        <v>4</v>
      </c>
      <c r="C494" t="s">
        <v>4</v>
      </c>
      <c r="D494" t="s">
        <v>1336</v>
      </c>
      <c r="E494" s="54">
        <v>41605</v>
      </c>
      <c r="F494" t="s">
        <v>1337</v>
      </c>
      <c r="G494" t="s">
        <v>83</v>
      </c>
      <c r="H494" t="s">
        <v>907</v>
      </c>
      <c r="I494" t="s">
        <v>3917</v>
      </c>
      <c r="J494" t="s">
        <v>1342</v>
      </c>
      <c r="K494" t="s">
        <v>3918</v>
      </c>
      <c r="L494" t="s">
        <v>910</v>
      </c>
      <c r="M494" t="s">
        <v>911</v>
      </c>
      <c r="N494" t="s">
        <v>85</v>
      </c>
      <c r="O494" t="s">
        <v>85</v>
      </c>
      <c r="P494">
        <v>-23207.470703125</v>
      </c>
      <c r="Q494" t="s">
        <v>22</v>
      </c>
      <c r="R494" t="s">
        <v>3919</v>
      </c>
      <c r="S494" t="s">
        <v>104</v>
      </c>
      <c r="X494" t="e">
        <v>#N/A</v>
      </c>
      <c r="Y494" t="s">
        <v>85</v>
      </c>
    </row>
    <row r="495" spans="1:25">
      <c r="A495" t="s">
        <v>3</v>
      </c>
      <c r="B495" t="s">
        <v>4</v>
      </c>
      <c r="C495" t="s">
        <v>4</v>
      </c>
      <c r="D495" t="s">
        <v>1336</v>
      </c>
      <c r="E495" s="54">
        <v>41605</v>
      </c>
      <c r="F495" t="s">
        <v>1337</v>
      </c>
      <c r="G495" t="s">
        <v>83</v>
      </c>
      <c r="H495" t="s">
        <v>907</v>
      </c>
      <c r="I495" t="s">
        <v>3917</v>
      </c>
      <c r="J495" t="s">
        <v>1342</v>
      </c>
      <c r="K495" t="s">
        <v>3918</v>
      </c>
      <c r="L495" t="s">
        <v>910</v>
      </c>
      <c r="M495" t="s">
        <v>911</v>
      </c>
      <c r="N495" t="s">
        <v>85</v>
      </c>
      <c r="O495" t="s">
        <v>85</v>
      </c>
      <c r="P495">
        <v>-2.7607998847961426</v>
      </c>
      <c r="Q495" t="s">
        <v>22</v>
      </c>
      <c r="R495" t="s">
        <v>3919</v>
      </c>
      <c r="S495" t="s">
        <v>104</v>
      </c>
      <c r="X495" t="e">
        <v>#N/A</v>
      </c>
      <c r="Y495" t="s">
        <v>85</v>
      </c>
    </row>
    <row r="496" spans="1:25">
      <c r="A496" t="s">
        <v>3</v>
      </c>
      <c r="B496" t="s">
        <v>4</v>
      </c>
      <c r="C496" t="s">
        <v>4</v>
      </c>
      <c r="D496" t="s">
        <v>1336</v>
      </c>
      <c r="E496" s="54">
        <v>41604</v>
      </c>
      <c r="F496" t="s">
        <v>1337</v>
      </c>
      <c r="G496" t="s">
        <v>83</v>
      </c>
      <c r="H496" t="s">
        <v>907</v>
      </c>
      <c r="I496" t="s">
        <v>3914</v>
      </c>
      <c r="J496" t="s">
        <v>86</v>
      </c>
      <c r="K496" t="s">
        <v>3915</v>
      </c>
      <c r="L496" t="s">
        <v>910</v>
      </c>
      <c r="M496" t="s">
        <v>911</v>
      </c>
      <c r="N496" t="s">
        <v>85</v>
      </c>
      <c r="O496" t="s">
        <v>85</v>
      </c>
      <c r="P496">
        <v>20935.291015625</v>
      </c>
      <c r="Q496" t="s">
        <v>22</v>
      </c>
      <c r="R496" t="s">
        <v>3916</v>
      </c>
      <c r="S496" t="s">
        <v>104</v>
      </c>
      <c r="X496" t="e">
        <v>#N/A</v>
      </c>
      <c r="Y496" t="s">
        <v>85</v>
      </c>
    </row>
    <row r="497" spans="1:25">
      <c r="A497" t="s">
        <v>3</v>
      </c>
      <c r="B497" t="s">
        <v>4</v>
      </c>
      <c r="C497" t="s">
        <v>4</v>
      </c>
      <c r="D497" t="s">
        <v>1336</v>
      </c>
      <c r="E497" s="54">
        <v>41604</v>
      </c>
      <c r="F497" t="s">
        <v>1337</v>
      </c>
      <c r="G497" t="s">
        <v>83</v>
      </c>
      <c r="H497" t="s">
        <v>907</v>
      </c>
      <c r="I497" t="s">
        <v>3914</v>
      </c>
      <c r="J497" t="s">
        <v>86</v>
      </c>
      <c r="K497" t="s">
        <v>3915</v>
      </c>
      <c r="L497" t="s">
        <v>910</v>
      </c>
      <c r="M497" t="s">
        <v>911</v>
      </c>
      <c r="N497" t="s">
        <v>85</v>
      </c>
      <c r="O497" t="s">
        <v>85</v>
      </c>
      <c r="P497">
        <v>2379.01025390625</v>
      </c>
      <c r="Q497" t="s">
        <v>22</v>
      </c>
      <c r="R497" t="s">
        <v>3916</v>
      </c>
      <c r="S497" t="s">
        <v>104</v>
      </c>
      <c r="X497" t="e">
        <v>#N/A</v>
      </c>
      <c r="Y497" t="s">
        <v>85</v>
      </c>
    </row>
    <row r="498" spans="1:25">
      <c r="A498" t="s">
        <v>3</v>
      </c>
      <c r="B498" t="s">
        <v>4</v>
      </c>
      <c r="C498" t="s">
        <v>4</v>
      </c>
      <c r="D498" t="s">
        <v>1336</v>
      </c>
      <c r="E498" s="54">
        <v>41605</v>
      </c>
      <c r="F498" t="s">
        <v>1337</v>
      </c>
      <c r="G498" t="s">
        <v>1345</v>
      </c>
      <c r="H498" t="s">
        <v>3920</v>
      </c>
      <c r="I498" t="s">
        <v>3921</v>
      </c>
      <c r="J498" t="s">
        <v>1342</v>
      </c>
      <c r="K498" t="s">
        <v>3922</v>
      </c>
      <c r="L498" t="s">
        <v>3923</v>
      </c>
      <c r="M498" t="s">
        <v>3924</v>
      </c>
      <c r="N498" t="s">
        <v>85</v>
      </c>
      <c r="O498" t="s">
        <v>85</v>
      </c>
      <c r="P498">
        <v>-2052.395751953125</v>
      </c>
      <c r="Q498" t="s">
        <v>21</v>
      </c>
      <c r="R498" t="s">
        <v>3925</v>
      </c>
      <c r="S498" t="s">
        <v>3926</v>
      </c>
      <c r="X498" t="s">
        <v>10729</v>
      </c>
      <c r="Y498" t="s">
        <v>85</v>
      </c>
    </row>
    <row r="499" spans="1:25">
      <c r="A499" t="s">
        <v>3</v>
      </c>
      <c r="B499" t="s">
        <v>4</v>
      </c>
      <c r="C499" t="s">
        <v>4</v>
      </c>
      <c r="D499" t="s">
        <v>1336</v>
      </c>
      <c r="E499" s="54">
        <v>41632</v>
      </c>
      <c r="F499" t="s">
        <v>4921</v>
      </c>
      <c r="G499" t="s">
        <v>1345</v>
      </c>
      <c r="H499" t="s">
        <v>956</v>
      </c>
      <c r="I499" t="s">
        <v>9643</v>
      </c>
      <c r="J499" t="s">
        <v>1342</v>
      </c>
      <c r="K499" t="s">
        <v>9644</v>
      </c>
      <c r="L499" t="s">
        <v>6833</v>
      </c>
      <c r="M499" t="s">
        <v>6834</v>
      </c>
      <c r="N499" t="s">
        <v>213</v>
      </c>
      <c r="O499" t="s">
        <v>85</v>
      </c>
      <c r="P499">
        <v>512479.59375</v>
      </c>
      <c r="Q499" t="s">
        <v>21</v>
      </c>
      <c r="R499" t="s">
        <v>9645</v>
      </c>
      <c r="S499" t="s">
        <v>9646</v>
      </c>
      <c r="X499" t="s">
        <v>10731</v>
      </c>
      <c r="Y499" t="s">
        <v>10737</v>
      </c>
    </row>
    <row r="500" spans="1:25">
      <c r="A500" t="s">
        <v>3</v>
      </c>
      <c r="B500" t="s">
        <v>4</v>
      </c>
      <c r="C500" t="s">
        <v>4</v>
      </c>
      <c r="D500" t="s">
        <v>1336</v>
      </c>
      <c r="E500" s="54">
        <v>41632</v>
      </c>
      <c r="F500" t="s">
        <v>4921</v>
      </c>
      <c r="G500" t="s">
        <v>1345</v>
      </c>
      <c r="H500" t="s">
        <v>956</v>
      </c>
      <c r="I500" t="s">
        <v>9647</v>
      </c>
      <c r="J500" t="s">
        <v>1342</v>
      </c>
      <c r="K500" t="s">
        <v>9648</v>
      </c>
      <c r="L500" t="s">
        <v>5165</v>
      </c>
      <c r="M500" t="s">
        <v>5166</v>
      </c>
      <c r="N500" t="s">
        <v>85</v>
      </c>
      <c r="O500" t="s">
        <v>213</v>
      </c>
      <c r="P500">
        <v>42115.28125</v>
      </c>
      <c r="Q500" t="s">
        <v>21</v>
      </c>
      <c r="R500" t="s">
        <v>9649</v>
      </c>
      <c r="S500" t="s">
        <v>9650</v>
      </c>
      <c r="X500" t="s">
        <v>10729</v>
      </c>
      <c r="Y500" t="s">
        <v>10739</v>
      </c>
    </row>
    <row r="501" spans="1:25">
      <c r="A501" t="s">
        <v>3</v>
      </c>
      <c r="B501" t="s">
        <v>4</v>
      </c>
      <c r="C501" t="s">
        <v>4</v>
      </c>
      <c r="D501" t="s">
        <v>1336</v>
      </c>
      <c r="E501" s="54">
        <v>41607</v>
      </c>
      <c r="F501" t="s">
        <v>1337</v>
      </c>
      <c r="G501" t="s">
        <v>83</v>
      </c>
      <c r="H501" t="s">
        <v>956</v>
      </c>
      <c r="I501" t="s">
        <v>5163</v>
      </c>
      <c r="J501" t="s">
        <v>1342</v>
      </c>
      <c r="K501" t="s">
        <v>5164</v>
      </c>
      <c r="L501" t="s">
        <v>5165</v>
      </c>
      <c r="M501" t="s">
        <v>5166</v>
      </c>
      <c r="N501" t="s">
        <v>85</v>
      </c>
      <c r="O501" t="s">
        <v>85</v>
      </c>
      <c r="P501">
        <v>3654.159912109375</v>
      </c>
      <c r="Q501" t="s">
        <v>22</v>
      </c>
      <c r="R501" t="s">
        <v>5167</v>
      </c>
      <c r="S501" t="s">
        <v>104</v>
      </c>
      <c r="X501" t="e">
        <v>#N/A</v>
      </c>
      <c r="Y501" t="s">
        <v>85</v>
      </c>
    </row>
    <row r="502" spans="1:25">
      <c r="A502" t="s">
        <v>3</v>
      </c>
      <c r="B502" t="s">
        <v>4</v>
      </c>
      <c r="C502" t="s">
        <v>4</v>
      </c>
      <c r="D502" t="s">
        <v>1336</v>
      </c>
      <c r="E502" s="54">
        <v>41607</v>
      </c>
      <c r="F502" t="s">
        <v>1337</v>
      </c>
      <c r="G502" t="s">
        <v>83</v>
      </c>
      <c r="H502" t="s">
        <v>956</v>
      </c>
      <c r="I502" t="s">
        <v>5163</v>
      </c>
      <c r="J502" t="s">
        <v>1342</v>
      </c>
      <c r="K502" t="s">
        <v>5164</v>
      </c>
      <c r="L502" t="s">
        <v>5165</v>
      </c>
      <c r="M502" t="s">
        <v>5166</v>
      </c>
      <c r="N502" t="s">
        <v>85</v>
      </c>
      <c r="O502" t="s">
        <v>85</v>
      </c>
      <c r="P502">
        <v>6.1310000419616699</v>
      </c>
      <c r="Q502" t="s">
        <v>22</v>
      </c>
      <c r="R502" t="s">
        <v>5167</v>
      </c>
      <c r="S502" t="s">
        <v>104</v>
      </c>
      <c r="X502" t="e">
        <v>#N/A</v>
      </c>
      <c r="Y502" t="s">
        <v>85</v>
      </c>
    </row>
    <row r="503" spans="1:25">
      <c r="A503" t="s">
        <v>3</v>
      </c>
      <c r="B503" t="s">
        <v>4</v>
      </c>
      <c r="C503" t="s">
        <v>4</v>
      </c>
      <c r="D503" t="s">
        <v>1336</v>
      </c>
      <c r="E503" s="54">
        <v>41625</v>
      </c>
      <c r="F503" t="s">
        <v>4921</v>
      </c>
      <c r="G503" t="s">
        <v>83</v>
      </c>
      <c r="H503" t="s">
        <v>956</v>
      </c>
      <c r="I503" t="s">
        <v>9651</v>
      </c>
      <c r="J503" t="s">
        <v>86</v>
      </c>
      <c r="K503" t="s">
        <v>9652</v>
      </c>
      <c r="L503" t="s">
        <v>5165</v>
      </c>
      <c r="M503" t="s">
        <v>5166</v>
      </c>
      <c r="N503" t="s">
        <v>85</v>
      </c>
      <c r="O503" t="s">
        <v>213</v>
      </c>
      <c r="P503">
        <v>3660.291015625</v>
      </c>
      <c r="Q503" t="s">
        <v>22</v>
      </c>
      <c r="R503" t="s">
        <v>9653</v>
      </c>
      <c r="S503" t="s">
        <v>104</v>
      </c>
      <c r="X503" t="e">
        <v>#N/A</v>
      </c>
      <c r="Y503" t="s">
        <v>10739</v>
      </c>
    </row>
    <row r="504" spans="1:25">
      <c r="A504" t="s">
        <v>3</v>
      </c>
      <c r="B504" t="s">
        <v>4</v>
      </c>
      <c r="C504" t="s">
        <v>4</v>
      </c>
      <c r="D504" t="s">
        <v>1336</v>
      </c>
      <c r="E504" s="54">
        <v>41626</v>
      </c>
      <c r="F504" t="s">
        <v>4921</v>
      </c>
      <c r="G504" t="s">
        <v>83</v>
      </c>
      <c r="H504" t="s">
        <v>956</v>
      </c>
      <c r="I504" t="s">
        <v>5163</v>
      </c>
      <c r="J504" t="s">
        <v>1342</v>
      </c>
      <c r="K504" t="s">
        <v>5164</v>
      </c>
      <c r="L504" t="s">
        <v>5165</v>
      </c>
      <c r="M504" t="s">
        <v>5166</v>
      </c>
      <c r="N504" t="s">
        <v>85</v>
      </c>
      <c r="O504" t="s">
        <v>85</v>
      </c>
      <c r="P504">
        <v>-3654.159912109375</v>
      </c>
      <c r="Q504" t="s">
        <v>22</v>
      </c>
      <c r="R504" t="s">
        <v>5167</v>
      </c>
      <c r="S504" t="s">
        <v>104</v>
      </c>
      <c r="X504" t="e">
        <v>#N/A</v>
      </c>
      <c r="Y504" t="s">
        <v>85</v>
      </c>
    </row>
    <row r="505" spans="1:25">
      <c r="A505" t="s">
        <v>3</v>
      </c>
      <c r="B505" t="s">
        <v>4</v>
      </c>
      <c r="C505" t="s">
        <v>4</v>
      </c>
      <c r="D505" t="s">
        <v>1336</v>
      </c>
      <c r="E505" s="54">
        <v>41626</v>
      </c>
      <c r="F505" t="s">
        <v>4921</v>
      </c>
      <c r="G505" t="s">
        <v>83</v>
      </c>
      <c r="H505" t="s">
        <v>956</v>
      </c>
      <c r="I505" t="s">
        <v>5163</v>
      </c>
      <c r="J505" t="s">
        <v>1342</v>
      </c>
      <c r="K505" t="s">
        <v>5164</v>
      </c>
      <c r="L505" t="s">
        <v>5165</v>
      </c>
      <c r="M505" t="s">
        <v>5166</v>
      </c>
      <c r="N505" t="s">
        <v>85</v>
      </c>
      <c r="O505" t="s">
        <v>85</v>
      </c>
      <c r="P505">
        <v>-6.1310000419616699</v>
      </c>
      <c r="Q505" t="s">
        <v>22</v>
      </c>
      <c r="R505" t="s">
        <v>5167</v>
      </c>
      <c r="S505" t="s">
        <v>104</v>
      </c>
      <c r="X505" t="e">
        <v>#N/A</v>
      </c>
      <c r="Y505" t="s">
        <v>85</v>
      </c>
    </row>
    <row r="506" spans="1:25">
      <c r="A506" t="s">
        <v>3</v>
      </c>
      <c r="B506" t="s">
        <v>4</v>
      </c>
      <c r="C506" t="s">
        <v>4</v>
      </c>
      <c r="D506" t="s">
        <v>1336</v>
      </c>
      <c r="E506" s="54">
        <v>41612</v>
      </c>
      <c r="F506" t="s">
        <v>4921</v>
      </c>
      <c r="G506" t="s">
        <v>1345</v>
      </c>
      <c r="H506" t="s">
        <v>2619</v>
      </c>
      <c r="I506" t="s">
        <v>5168</v>
      </c>
      <c r="J506" t="s">
        <v>1342</v>
      </c>
      <c r="K506" t="s">
        <v>5169</v>
      </c>
      <c r="L506" t="s">
        <v>5170</v>
      </c>
      <c r="M506" t="s">
        <v>5171</v>
      </c>
      <c r="N506" t="s">
        <v>85</v>
      </c>
      <c r="O506" t="s">
        <v>85</v>
      </c>
      <c r="P506">
        <v>-14309.623046875</v>
      </c>
      <c r="Q506" t="s">
        <v>21</v>
      </c>
      <c r="R506" t="s">
        <v>5172</v>
      </c>
      <c r="S506" t="s">
        <v>5173</v>
      </c>
      <c r="X506" t="s">
        <v>10729</v>
      </c>
      <c r="Y506" t="s">
        <v>85</v>
      </c>
    </row>
    <row r="507" spans="1:25">
      <c r="A507" t="s">
        <v>3</v>
      </c>
      <c r="B507" t="s">
        <v>4</v>
      </c>
      <c r="C507" t="s">
        <v>4</v>
      </c>
      <c r="D507" t="s">
        <v>1336</v>
      </c>
      <c r="E507" s="54">
        <v>41621</v>
      </c>
      <c r="F507" t="s">
        <v>4921</v>
      </c>
      <c r="G507" t="s">
        <v>1345</v>
      </c>
      <c r="H507" t="s">
        <v>956</v>
      </c>
      <c r="I507" t="s">
        <v>9654</v>
      </c>
      <c r="J507" t="s">
        <v>1342</v>
      </c>
      <c r="K507" t="s">
        <v>9655</v>
      </c>
      <c r="L507" t="s">
        <v>9656</v>
      </c>
      <c r="M507" t="s">
        <v>9657</v>
      </c>
      <c r="N507" t="s">
        <v>85</v>
      </c>
      <c r="O507" t="s">
        <v>85</v>
      </c>
      <c r="P507">
        <v>-8288.025390625</v>
      </c>
      <c r="Q507" t="s">
        <v>21</v>
      </c>
      <c r="R507" t="s">
        <v>9658</v>
      </c>
      <c r="S507" t="s">
        <v>9659</v>
      </c>
      <c r="X507" t="s">
        <v>10729</v>
      </c>
      <c r="Y507" t="s">
        <v>10737</v>
      </c>
    </row>
    <row r="508" spans="1:25">
      <c r="A508" t="s">
        <v>3</v>
      </c>
      <c r="B508" t="s">
        <v>4</v>
      </c>
      <c r="C508" t="s">
        <v>4</v>
      </c>
      <c r="D508" t="s">
        <v>1336</v>
      </c>
      <c r="E508" s="54">
        <v>41627</v>
      </c>
      <c r="F508" t="s">
        <v>4921</v>
      </c>
      <c r="G508" t="s">
        <v>83</v>
      </c>
      <c r="H508" t="s">
        <v>907</v>
      </c>
      <c r="I508" t="s">
        <v>9660</v>
      </c>
      <c r="J508" t="s">
        <v>86</v>
      </c>
      <c r="K508" t="s">
        <v>9661</v>
      </c>
      <c r="L508" t="s">
        <v>9662</v>
      </c>
      <c r="M508" t="s">
        <v>9663</v>
      </c>
      <c r="N508" t="s">
        <v>85</v>
      </c>
      <c r="O508" t="s">
        <v>85</v>
      </c>
      <c r="P508">
        <v>3364.600341796875</v>
      </c>
      <c r="Q508" t="s">
        <v>22</v>
      </c>
      <c r="R508" t="s">
        <v>9664</v>
      </c>
      <c r="S508" t="s">
        <v>104</v>
      </c>
      <c r="X508" t="e">
        <v>#N/A</v>
      </c>
      <c r="Y508" t="s">
        <v>85</v>
      </c>
    </row>
    <row r="509" spans="1:25">
      <c r="A509" t="s">
        <v>3</v>
      </c>
      <c r="B509" t="s">
        <v>4</v>
      </c>
      <c r="C509" t="s">
        <v>4</v>
      </c>
      <c r="D509" t="s">
        <v>1336</v>
      </c>
      <c r="E509" s="54">
        <v>41632</v>
      </c>
      <c r="F509" t="s">
        <v>4921</v>
      </c>
      <c r="G509" t="s">
        <v>1345</v>
      </c>
      <c r="H509" t="s">
        <v>956</v>
      </c>
      <c r="I509" t="s">
        <v>9665</v>
      </c>
      <c r="J509" t="s">
        <v>1342</v>
      </c>
      <c r="K509" t="s">
        <v>9666</v>
      </c>
      <c r="L509" t="s">
        <v>959</v>
      </c>
      <c r="M509" t="s">
        <v>960</v>
      </c>
      <c r="N509" t="s">
        <v>85</v>
      </c>
      <c r="O509" t="s">
        <v>85</v>
      </c>
      <c r="P509">
        <v>112561.171875</v>
      </c>
      <c r="Q509" t="s">
        <v>21</v>
      </c>
      <c r="R509" t="s">
        <v>9667</v>
      </c>
      <c r="S509" t="s">
        <v>9668</v>
      </c>
      <c r="X509" t="s">
        <v>10730</v>
      </c>
      <c r="Y509" t="s">
        <v>85</v>
      </c>
    </row>
    <row r="510" spans="1:25">
      <c r="A510" t="s">
        <v>3</v>
      </c>
      <c r="B510" t="s">
        <v>4</v>
      </c>
      <c r="C510" t="s">
        <v>4</v>
      </c>
      <c r="D510" t="s">
        <v>1336</v>
      </c>
      <c r="E510" s="54">
        <v>41606</v>
      </c>
      <c r="F510" t="s">
        <v>1337</v>
      </c>
      <c r="G510" t="s">
        <v>1345</v>
      </c>
      <c r="H510" t="s">
        <v>956</v>
      </c>
      <c r="I510" t="s">
        <v>5174</v>
      </c>
      <c r="J510" t="s">
        <v>1342</v>
      </c>
      <c r="K510" t="s">
        <v>5175</v>
      </c>
      <c r="L510" t="s">
        <v>959</v>
      </c>
      <c r="M510" t="s">
        <v>960</v>
      </c>
      <c r="N510" t="s">
        <v>85</v>
      </c>
      <c r="O510" t="s">
        <v>85</v>
      </c>
      <c r="P510">
        <v>66324.0859375</v>
      </c>
      <c r="Q510" t="s">
        <v>21</v>
      </c>
      <c r="R510" t="s">
        <v>5176</v>
      </c>
      <c r="S510" t="s">
        <v>5177</v>
      </c>
      <c r="X510" t="s">
        <v>10729</v>
      </c>
      <c r="Y510" t="s">
        <v>85</v>
      </c>
    </row>
    <row r="511" spans="1:25">
      <c r="A511" t="s">
        <v>3</v>
      </c>
      <c r="B511" t="s">
        <v>4</v>
      </c>
      <c r="C511" t="s">
        <v>4</v>
      </c>
      <c r="D511" t="s">
        <v>1336</v>
      </c>
      <c r="E511" s="54">
        <v>41624</v>
      </c>
      <c r="F511" t="s">
        <v>4921</v>
      </c>
      <c r="G511" t="s">
        <v>1345</v>
      </c>
      <c r="H511" t="s">
        <v>956</v>
      </c>
      <c r="I511" t="s">
        <v>9669</v>
      </c>
      <c r="J511" t="s">
        <v>1342</v>
      </c>
      <c r="K511" t="s">
        <v>9670</v>
      </c>
      <c r="L511" t="s">
        <v>959</v>
      </c>
      <c r="M511" t="s">
        <v>960</v>
      </c>
      <c r="N511" t="s">
        <v>85</v>
      </c>
      <c r="O511" t="s">
        <v>85</v>
      </c>
      <c r="P511">
        <v>700163.125</v>
      </c>
      <c r="Q511" t="s">
        <v>21</v>
      </c>
      <c r="R511" t="s">
        <v>9671</v>
      </c>
      <c r="S511" t="s">
        <v>9672</v>
      </c>
      <c r="X511" t="s">
        <v>10731</v>
      </c>
      <c r="Y511" t="s">
        <v>85</v>
      </c>
    </row>
    <row r="512" spans="1:25">
      <c r="A512" t="s">
        <v>3</v>
      </c>
      <c r="B512" t="s">
        <v>4</v>
      </c>
      <c r="C512" t="s">
        <v>4</v>
      </c>
      <c r="D512" t="s">
        <v>1336</v>
      </c>
      <c r="E512" s="54">
        <v>41604</v>
      </c>
      <c r="F512" t="s">
        <v>1337</v>
      </c>
      <c r="G512" t="s">
        <v>1345</v>
      </c>
      <c r="H512" t="s">
        <v>956</v>
      </c>
      <c r="I512" t="s">
        <v>3931</v>
      </c>
      <c r="J512" t="s">
        <v>1342</v>
      </c>
      <c r="K512" t="s">
        <v>3932</v>
      </c>
      <c r="L512" t="s">
        <v>959</v>
      </c>
      <c r="M512" t="s">
        <v>960</v>
      </c>
      <c r="N512" t="s">
        <v>85</v>
      </c>
      <c r="O512" t="s">
        <v>85</v>
      </c>
      <c r="P512">
        <v>-63.608001708984375</v>
      </c>
      <c r="Q512" t="s">
        <v>21</v>
      </c>
      <c r="R512" t="s">
        <v>3933</v>
      </c>
      <c r="S512" t="s">
        <v>3934</v>
      </c>
      <c r="X512" t="s">
        <v>10729</v>
      </c>
      <c r="Y512" t="s">
        <v>85</v>
      </c>
    </row>
    <row r="513" spans="1:25">
      <c r="A513" t="s">
        <v>3</v>
      </c>
      <c r="B513" t="s">
        <v>4</v>
      </c>
      <c r="C513" t="s">
        <v>4</v>
      </c>
      <c r="D513" t="s">
        <v>1336</v>
      </c>
      <c r="E513" s="54">
        <v>41604</v>
      </c>
      <c r="F513" t="s">
        <v>1337</v>
      </c>
      <c r="G513" t="s">
        <v>1345</v>
      </c>
      <c r="H513" t="s">
        <v>956</v>
      </c>
      <c r="I513" t="s">
        <v>3935</v>
      </c>
      <c r="J513" t="s">
        <v>1342</v>
      </c>
      <c r="K513" t="s">
        <v>3936</v>
      </c>
      <c r="L513" t="s">
        <v>959</v>
      </c>
      <c r="M513" t="s">
        <v>960</v>
      </c>
      <c r="N513" t="s">
        <v>85</v>
      </c>
      <c r="O513" t="s">
        <v>85</v>
      </c>
      <c r="P513">
        <v>-51.060199737548828</v>
      </c>
      <c r="Q513" t="s">
        <v>21</v>
      </c>
      <c r="R513" t="s">
        <v>3937</v>
      </c>
      <c r="S513" t="s">
        <v>3938</v>
      </c>
      <c r="X513" t="s">
        <v>10729</v>
      </c>
      <c r="Y513" t="s">
        <v>85</v>
      </c>
    </row>
    <row r="514" spans="1:25">
      <c r="A514" t="s">
        <v>3</v>
      </c>
      <c r="B514" t="s">
        <v>4</v>
      </c>
      <c r="C514" t="s">
        <v>4</v>
      </c>
      <c r="D514" t="s">
        <v>1336</v>
      </c>
      <c r="E514" s="54">
        <v>41604</v>
      </c>
      <c r="F514" t="s">
        <v>1337</v>
      </c>
      <c r="G514" t="s">
        <v>1345</v>
      </c>
      <c r="H514" t="s">
        <v>956</v>
      </c>
      <c r="I514" t="s">
        <v>3927</v>
      </c>
      <c r="J514" t="s">
        <v>1342</v>
      </c>
      <c r="K514" t="s">
        <v>3928</v>
      </c>
      <c r="L514" t="s">
        <v>959</v>
      </c>
      <c r="M514" t="s">
        <v>960</v>
      </c>
      <c r="N514" t="s">
        <v>85</v>
      </c>
      <c r="O514" t="s">
        <v>85</v>
      </c>
      <c r="P514">
        <v>10496.193359375</v>
      </c>
      <c r="Q514" t="s">
        <v>21</v>
      </c>
      <c r="R514" t="s">
        <v>3929</v>
      </c>
      <c r="S514" t="s">
        <v>3930</v>
      </c>
      <c r="X514" t="s">
        <v>10729</v>
      </c>
      <c r="Y514" t="s">
        <v>85</v>
      </c>
    </row>
    <row r="515" spans="1:25">
      <c r="A515" t="s">
        <v>3</v>
      </c>
      <c r="B515" t="s">
        <v>4</v>
      </c>
      <c r="C515" t="s">
        <v>4</v>
      </c>
      <c r="D515" t="s">
        <v>1336</v>
      </c>
      <c r="E515" s="54">
        <v>41628</v>
      </c>
      <c r="F515" t="s">
        <v>4921</v>
      </c>
      <c r="G515" t="s">
        <v>83</v>
      </c>
      <c r="I515" t="s">
        <v>9673</v>
      </c>
      <c r="J515" t="s">
        <v>1342</v>
      </c>
      <c r="K515" t="s">
        <v>9674</v>
      </c>
      <c r="L515" t="s">
        <v>9675</v>
      </c>
      <c r="M515" t="s">
        <v>9676</v>
      </c>
      <c r="N515" t="s">
        <v>85</v>
      </c>
      <c r="O515" t="s">
        <v>85</v>
      </c>
      <c r="P515">
        <v>-8103.93798828125</v>
      </c>
      <c r="Q515" t="s">
        <v>22</v>
      </c>
      <c r="R515" t="s">
        <v>9677</v>
      </c>
      <c r="S515" t="s">
        <v>104</v>
      </c>
      <c r="X515" t="e">
        <v>#N/A</v>
      </c>
      <c r="Y515" t="s">
        <v>10737</v>
      </c>
    </row>
    <row r="516" spans="1:25">
      <c r="A516" t="s">
        <v>3</v>
      </c>
      <c r="B516" t="s">
        <v>4</v>
      </c>
      <c r="C516" t="s">
        <v>4</v>
      </c>
      <c r="D516" t="s">
        <v>1336</v>
      </c>
      <c r="E516" s="54">
        <v>41628</v>
      </c>
      <c r="F516" t="s">
        <v>4921</v>
      </c>
      <c r="G516" t="s">
        <v>83</v>
      </c>
      <c r="I516" t="s">
        <v>9673</v>
      </c>
      <c r="J516" t="s">
        <v>1342</v>
      </c>
      <c r="K516" t="s">
        <v>9674</v>
      </c>
      <c r="L516" t="s">
        <v>9675</v>
      </c>
      <c r="M516" t="s">
        <v>9676</v>
      </c>
      <c r="N516" t="s">
        <v>85</v>
      </c>
      <c r="O516" t="s">
        <v>85</v>
      </c>
      <c r="P516">
        <v>10.231399536132813</v>
      </c>
      <c r="Q516" t="s">
        <v>22</v>
      </c>
      <c r="R516" t="s">
        <v>9677</v>
      </c>
      <c r="S516" t="s">
        <v>104</v>
      </c>
      <c r="X516" t="e">
        <v>#N/A</v>
      </c>
      <c r="Y516" t="s">
        <v>10737</v>
      </c>
    </row>
    <row r="517" spans="1:25">
      <c r="A517" t="s">
        <v>3</v>
      </c>
      <c r="B517" t="s">
        <v>4</v>
      </c>
      <c r="C517" t="s">
        <v>4</v>
      </c>
      <c r="D517" t="s">
        <v>1336</v>
      </c>
      <c r="E517" s="54">
        <v>41627</v>
      </c>
      <c r="F517" t="s">
        <v>4921</v>
      </c>
      <c r="G517" t="s">
        <v>83</v>
      </c>
      <c r="I517" t="s">
        <v>9678</v>
      </c>
      <c r="J517" t="s">
        <v>86</v>
      </c>
      <c r="K517" t="s">
        <v>9679</v>
      </c>
      <c r="L517" t="s">
        <v>84</v>
      </c>
      <c r="M517" t="s">
        <v>122</v>
      </c>
      <c r="N517" t="s">
        <v>85</v>
      </c>
      <c r="O517" t="s">
        <v>85</v>
      </c>
      <c r="P517">
        <v>8129.41796875</v>
      </c>
      <c r="Q517" t="s">
        <v>22</v>
      </c>
      <c r="R517" t="s">
        <v>9680</v>
      </c>
      <c r="S517" t="s">
        <v>104</v>
      </c>
      <c r="X517" t="e">
        <v>#N/A</v>
      </c>
      <c r="Y517" t="s">
        <v>85</v>
      </c>
    </row>
    <row r="518" spans="1:25">
      <c r="A518" t="s">
        <v>3</v>
      </c>
      <c r="B518" t="s">
        <v>4</v>
      </c>
      <c r="C518" t="s">
        <v>4</v>
      </c>
      <c r="D518" t="s">
        <v>1336</v>
      </c>
      <c r="E518" s="54">
        <v>41607</v>
      </c>
      <c r="F518" t="s">
        <v>1337</v>
      </c>
      <c r="G518" t="s">
        <v>83</v>
      </c>
      <c r="I518" t="s">
        <v>5178</v>
      </c>
      <c r="J518" t="s">
        <v>86</v>
      </c>
      <c r="K518" t="s">
        <v>5179</v>
      </c>
      <c r="L518" t="s">
        <v>5180</v>
      </c>
      <c r="M518" t="s">
        <v>5181</v>
      </c>
      <c r="N518" t="s">
        <v>85</v>
      </c>
      <c r="O518" t="s">
        <v>85</v>
      </c>
      <c r="P518">
        <v>2854.812255859375</v>
      </c>
      <c r="Q518" t="s">
        <v>22</v>
      </c>
      <c r="R518" t="s">
        <v>5182</v>
      </c>
      <c r="S518" t="s">
        <v>104</v>
      </c>
      <c r="X518" t="e">
        <v>#N/A</v>
      </c>
      <c r="Y518" t="s">
        <v>10737</v>
      </c>
    </row>
    <row r="519" spans="1:25">
      <c r="A519" t="s">
        <v>3</v>
      </c>
      <c r="B519" t="s">
        <v>4</v>
      </c>
      <c r="C519" t="s">
        <v>4</v>
      </c>
      <c r="D519" t="s">
        <v>1336</v>
      </c>
      <c r="E519" s="54">
        <v>41632</v>
      </c>
      <c r="F519" t="s">
        <v>4921</v>
      </c>
      <c r="G519" t="s">
        <v>1345</v>
      </c>
      <c r="H519" t="s">
        <v>2592</v>
      </c>
      <c r="I519" t="s">
        <v>9681</v>
      </c>
      <c r="J519" t="s">
        <v>1342</v>
      </c>
      <c r="K519" t="s">
        <v>9682</v>
      </c>
      <c r="L519" t="s">
        <v>2595</v>
      </c>
      <c r="M519" t="s">
        <v>2596</v>
      </c>
      <c r="N519" t="s">
        <v>213</v>
      </c>
      <c r="O519" t="s">
        <v>85</v>
      </c>
      <c r="P519">
        <v>78303.421875</v>
      </c>
      <c r="Q519" t="s">
        <v>21</v>
      </c>
      <c r="R519" t="s">
        <v>9683</v>
      </c>
      <c r="S519" t="s">
        <v>9684</v>
      </c>
      <c r="X519" t="s">
        <v>10729</v>
      </c>
      <c r="Y519" t="s">
        <v>85</v>
      </c>
    </row>
    <row r="520" spans="1:25">
      <c r="A520" t="s">
        <v>3</v>
      </c>
      <c r="B520" t="s">
        <v>4</v>
      </c>
      <c r="C520" t="s">
        <v>4</v>
      </c>
      <c r="D520" t="s">
        <v>1336</v>
      </c>
      <c r="E520" s="54">
        <v>41598</v>
      </c>
      <c r="F520" t="s">
        <v>1337</v>
      </c>
      <c r="G520" t="s">
        <v>83</v>
      </c>
      <c r="H520" t="s">
        <v>2592</v>
      </c>
      <c r="I520" t="s">
        <v>2600</v>
      </c>
      <c r="J520" t="s">
        <v>86</v>
      </c>
      <c r="K520" t="s">
        <v>2594</v>
      </c>
      <c r="L520" t="s">
        <v>2595</v>
      </c>
      <c r="M520" t="s">
        <v>2596</v>
      </c>
      <c r="N520" t="s">
        <v>85</v>
      </c>
      <c r="O520" t="s">
        <v>85</v>
      </c>
      <c r="P520">
        <v>-3364.600341796875</v>
      </c>
      <c r="Q520" t="s">
        <v>22</v>
      </c>
      <c r="R520" t="s">
        <v>2599</v>
      </c>
      <c r="S520" t="s">
        <v>104</v>
      </c>
      <c r="X520" t="e">
        <v>#N/A</v>
      </c>
      <c r="Y520" t="s">
        <v>85</v>
      </c>
    </row>
    <row r="521" spans="1:25">
      <c r="A521" t="s">
        <v>3</v>
      </c>
      <c r="B521" t="s">
        <v>4</v>
      </c>
      <c r="C521" t="s">
        <v>4</v>
      </c>
      <c r="D521" t="s">
        <v>1336</v>
      </c>
      <c r="E521" s="54">
        <v>41598</v>
      </c>
      <c r="F521" t="s">
        <v>1337</v>
      </c>
      <c r="G521" t="s">
        <v>83</v>
      </c>
      <c r="H521" t="s">
        <v>2592</v>
      </c>
      <c r="I521" t="s">
        <v>2601</v>
      </c>
      <c r="J521" t="s">
        <v>86</v>
      </c>
      <c r="K521" t="s">
        <v>2594</v>
      </c>
      <c r="L521" t="s">
        <v>2595</v>
      </c>
      <c r="M521" t="s">
        <v>2596</v>
      </c>
      <c r="N521" t="s">
        <v>85</v>
      </c>
      <c r="O521" t="s">
        <v>85</v>
      </c>
      <c r="P521">
        <v>3364.600341796875</v>
      </c>
      <c r="Q521" t="s">
        <v>22</v>
      </c>
      <c r="R521" t="s">
        <v>2599</v>
      </c>
      <c r="S521" t="s">
        <v>104</v>
      </c>
      <c r="X521" t="e">
        <v>#N/A</v>
      </c>
      <c r="Y521" t="s">
        <v>85</v>
      </c>
    </row>
    <row r="522" spans="1:25">
      <c r="A522" t="s">
        <v>3</v>
      </c>
      <c r="B522" t="s">
        <v>4</v>
      </c>
      <c r="C522" t="s">
        <v>4</v>
      </c>
      <c r="D522" t="s">
        <v>1336</v>
      </c>
      <c r="E522" s="54">
        <v>41597</v>
      </c>
      <c r="F522" t="s">
        <v>1337</v>
      </c>
      <c r="G522" t="s">
        <v>83</v>
      </c>
      <c r="H522" t="s">
        <v>2592</v>
      </c>
      <c r="I522" t="s">
        <v>2598</v>
      </c>
      <c r="J522" t="s">
        <v>86</v>
      </c>
      <c r="K522" t="s">
        <v>2594</v>
      </c>
      <c r="L522" t="s">
        <v>2595</v>
      </c>
      <c r="M522" t="s">
        <v>2596</v>
      </c>
      <c r="N522" t="s">
        <v>85</v>
      </c>
      <c r="O522" t="s">
        <v>85</v>
      </c>
      <c r="P522">
        <v>3364.600341796875</v>
      </c>
      <c r="Q522" t="s">
        <v>22</v>
      </c>
      <c r="R522" t="s">
        <v>2599</v>
      </c>
      <c r="S522" t="s">
        <v>104</v>
      </c>
      <c r="X522" t="e">
        <v>#N/A</v>
      </c>
      <c r="Y522" t="s">
        <v>85</v>
      </c>
    </row>
    <row r="523" spans="1:25">
      <c r="A523" t="s">
        <v>3</v>
      </c>
      <c r="B523" t="s">
        <v>4</v>
      </c>
      <c r="C523" t="s">
        <v>4</v>
      </c>
      <c r="D523" t="s">
        <v>1336</v>
      </c>
      <c r="E523" s="54">
        <v>41597</v>
      </c>
      <c r="F523" t="s">
        <v>1337</v>
      </c>
      <c r="G523" t="s">
        <v>83</v>
      </c>
      <c r="H523" t="s">
        <v>2592</v>
      </c>
      <c r="I523" t="s">
        <v>2593</v>
      </c>
      <c r="J523" t="s">
        <v>86</v>
      </c>
      <c r="K523" t="s">
        <v>2594</v>
      </c>
      <c r="L523" t="s">
        <v>2595</v>
      </c>
      <c r="M523" t="s">
        <v>2596</v>
      </c>
      <c r="N523" t="s">
        <v>85</v>
      </c>
      <c r="O523" t="s">
        <v>85</v>
      </c>
      <c r="P523">
        <v>-3364.600341796875</v>
      </c>
      <c r="Q523" t="s">
        <v>22</v>
      </c>
      <c r="R523" t="s">
        <v>2597</v>
      </c>
      <c r="S523" t="s">
        <v>104</v>
      </c>
      <c r="X523" t="e">
        <v>#N/A</v>
      </c>
      <c r="Y523" t="s">
        <v>85</v>
      </c>
    </row>
    <row r="524" spans="1:25">
      <c r="A524" t="s">
        <v>3</v>
      </c>
      <c r="B524" t="s">
        <v>4</v>
      </c>
      <c r="C524" t="s">
        <v>4</v>
      </c>
      <c r="D524" t="s">
        <v>1336</v>
      </c>
      <c r="E524" s="54">
        <v>41631</v>
      </c>
      <c r="F524" t="s">
        <v>4921</v>
      </c>
      <c r="G524" t="s">
        <v>83</v>
      </c>
      <c r="I524" t="s">
        <v>9685</v>
      </c>
      <c r="J524" t="s">
        <v>86</v>
      </c>
      <c r="K524" t="s">
        <v>9686</v>
      </c>
      <c r="L524" t="s">
        <v>9687</v>
      </c>
      <c r="M524" t="s">
        <v>9688</v>
      </c>
      <c r="N524" t="s">
        <v>85</v>
      </c>
      <c r="O524" t="s">
        <v>85</v>
      </c>
      <c r="P524">
        <v>3568.515380859375</v>
      </c>
      <c r="Q524" t="s">
        <v>22</v>
      </c>
      <c r="R524" t="s">
        <v>9689</v>
      </c>
      <c r="S524" t="s">
        <v>104</v>
      </c>
      <c r="X524" t="e">
        <v>#N/A</v>
      </c>
      <c r="Y524" t="s">
        <v>85</v>
      </c>
    </row>
    <row r="525" spans="1:25">
      <c r="A525" t="s">
        <v>3</v>
      </c>
      <c r="B525" t="s">
        <v>4</v>
      </c>
      <c r="C525" t="s">
        <v>4</v>
      </c>
      <c r="D525" t="s">
        <v>1336</v>
      </c>
      <c r="E525" s="54">
        <v>41606</v>
      </c>
      <c r="F525" t="s">
        <v>1337</v>
      </c>
      <c r="G525" t="s">
        <v>83</v>
      </c>
      <c r="I525" t="s">
        <v>3939</v>
      </c>
      <c r="J525" t="s">
        <v>86</v>
      </c>
      <c r="K525" t="s">
        <v>3940</v>
      </c>
      <c r="L525" t="s">
        <v>3941</v>
      </c>
      <c r="M525" t="s">
        <v>3942</v>
      </c>
      <c r="N525" t="s">
        <v>85</v>
      </c>
      <c r="O525" t="s">
        <v>85</v>
      </c>
      <c r="P525">
        <v>5921.6962890625</v>
      </c>
      <c r="Q525" t="s">
        <v>22</v>
      </c>
      <c r="R525" t="s">
        <v>3943</v>
      </c>
      <c r="S525" t="s">
        <v>104</v>
      </c>
      <c r="X525" t="e">
        <v>#N/A</v>
      </c>
      <c r="Y525" t="s">
        <v>10737</v>
      </c>
    </row>
    <row r="526" spans="1:25">
      <c r="A526" t="s">
        <v>3</v>
      </c>
      <c r="B526" t="s">
        <v>4</v>
      </c>
      <c r="C526" t="s">
        <v>4</v>
      </c>
      <c r="D526" t="s">
        <v>1336</v>
      </c>
      <c r="E526" s="54">
        <v>41621</v>
      </c>
      <c r="F526" t="s">
        <v>4921</v>
      </c>
      <c r="G526" t="s">
        <v>83</v>
      </c>
      <c r="I526" t="s">
        <v>9690</v>
      </c>
      <c r="J526" t="s">
        <v>86</v>
      </c>
      <c r="K526" t="s">
        <v>9691</v>
      </c>
      <c r="L526" t="s">
        <v>3941</v>
      </c>
      <c r="M526" t="s">
        <v>3942</v>
      </c>
      <c r="N526" t="s">
        <v>85</v>
      </c>
      <c r="O526" t="s">
        <v>85</v>
      </c>
      <c r="P526">
        <v>11072.3486328125</v>
      </c>
      <c r="Q526" t="s">
        <v>22</v>
      </c>
      <c r="R526" t="s">
        <v>9692</v>
      </c>
      <c r="S526" t="s">
        <v>104</v>
      </c>
      <c r="X526" t="e">
        <v>#N/A</v>
      </c>
      <c r="Y526" t="s">
        <v>10737</v>
      </c>
    </row>
    <row r="527" spans="1:25">
      <c r="A527" t="s">
        <v>3</v>
      </c>
      <c r="B527" t="s">
        <v>4</v>
      </c>
      <c r="C527" t="s">
        <v>4</v>
      </c>
      <c r="D527" t="s">
        <v>1336</v>
      </c>
      <c r="E527" s="54">
        <v>41621</v>
      </c>
      <c r="F527" t="s">
        <v>4921</v>
      </c>
      <c r="G527" t="s">
        <v>83</v>
      </c>
      <c r="I527" t="s">
        <v>9690</v>
      </c>
      <c r="J527" t="s">
        <v>86</v>
      </c>
      <c r="K527" t="s">
        <v>9691</v>
      </c>
      <c r="L527" t="s">
        <v>3941</v>
      </c>
      <c r="M527" t="s">
        <v>3942</v>
      </c>
      <c r="N527" t="s">
        <v>85</v>
      </c>
      <c r="O527" t="s">
        <v>85</v>
      </c>
      <c r="P527">
        <v>4935.64453125</v>
      </c>
      <c r="Q527" t="s">
        <v>22</v>
      </c>
      <c r="R527" t="s">
        <v>9692</v>
      </c>
      <c r="S527" t="s">
        <v>104</v>
      </c>
      <c r="X527" t="e">
        <v>#N/A</v>
      </c>
      <c r="Y527" t="s">
        <v>10737</v>
      </c>
    </row>
    <row r="528" spans="1:25">
      <c r="A528" t="s">
        <v>3</v>
      </c>
      <c r="B528" t="s">
        <v>4</v>
      </c>
      <c r="C528" t="s">
        <v>4</v>
      </c>
      <c r="D528" t="s">
        <v>1336</v>
      </c>
      <c r="E528" s="54">
        <v>41627</v>
      </c>
      <c r="F528" t="s">
        <v>4921</v>
      </c>
      <c r="G528" t="s">
        <v>83</v>
      </c>
      <c r="I528" t="s">
        <v>9693</v>
      </c>
      <c r="J528" t="s">
        <v>86</v>
      </c>
      <c r="K528" t="s">
        <v>9694</v>
      </c>
      <c r="L528" t="s">
        <v>3941</v>
      </c>
      <c r="M528" t="s">
        <v>3942</v>
      </c>
      <c r="N528" t="s">
        <v>85</v>
      </c>
      <c r="O528" t="s">
        <v>85</v>
      </c>
      <c r="P528">
        <v>5921.6962890625</v>
      </c>
      <c r="Q528" t="s">
        <v>22</v>
      </c>
      <c r="R528" t="s">
        <v>3943</v>
      </c>
      <c r="S528" t="s">
        <v>104</v>
      </c>
      <c r="X528" t="e">
        <v>#N/A</v>
      </c>
      <c r="Y528" t="s">
        <v>10737</v>
      </c>
    </row>
    <row r="529" spans="1:25">
      <c r="A529" t="s">
        <v>3</v>
      </c>
      <c r="B529" t="s">
        <v>4</v>
      </c>
      <c r="C529" t="s">
        <v>4</v>
      </c>
      <c r="D529" t="s">
        <v>1336</v>
      </c>
      <c r="E529" s="54">
        <v>41607</v>
      </c>
      <c r="F529" t="s">
        <v>1337</v>
      </c>
      <c r="G529" t="s">
        <v>1345</v>
      </c>
      <c r="H529" t="s">
        <v>2619</v>
      </c>
      <c r="I529" t="s">
        <v>5183</v>
      </c>
      <c r="J529" t="s">
        <v>1342</v>
      </c>
      <c r="K529" t="s">
        <v>5184</v>
      </c>
      <c r="L529" t="s">
        <v>5185</v>
      </c>
      <c r="M529" t="s">
        <v>5186</v>
      </c>
      <c r="N529" t="s">
        <v>85</v>
      </c>
      <c r="O529" t="s">
        <v>85</v>
      </c>
      <c r="P529">
        <v>4961.564453125</v>
      </c>
      <c r="Q529" t="s">
        <v>21</v>
      </c>
      <c r="R529" t="s">
        <v>5187</v>
      </c>
      <c r="S529" t="s">
        <v>5188</v>
      </c>
      <c r="X529" t="s">
        <v>10729</v>
      </c>
      <c r="Y529" t="s">
        <v>10737</v>
      </c>
    </row>
    <row r="530" spans="1:25">
      <c r="A530" t="s">
        <v>3</v>
      </c>
      <c r="B530" t="s">
        <v>4</v>
      </c>
      <c r="C530" t="s">
        <v>4</v>
      </c>
      <c r="D530" t="s">
        <v>1336</v>
      </c>
      <c r="E530" s="54">
        <v>41638</v>
      </c>
      <c r="F530" t="s">
        <v>4921</v>
      </c>
      <c r="G530" t="s">
        <v>1345</v>
      </c>
      <c r="H530" t="s">
        <v>2619</v>
      </c>
      <c r="I530" t="s">
        <v>5183</v>
      </c>
      <c r="J530" t="s">
        <v>1342</v>
      </c>
      <c r="K530" t="s">
        <v>5184</v>
      </c>
      <c r="L530" t="s">
        <v>5185</v>
      </c>
      <c r="M530" t="s">
        <v>5186</v>
      </c>
      <c r="N530" t="s">
        <v>213</v>
      </c>
      <c r="O530" t="s">
        <v>85</v>
      </c>
      <c r="P530">
        <v>1273.4063720703125</v>
      </c>
      <c r="Q530" t="s">
        <v>21</v>
      </c>
      <c r="R530" t="s">
        <v>5187</v>
      </c>
      <c r="S530" t="s">
        <v>5188</v>
      </c>
      <c r="X530" t="s">
        <v>10729</v>
      </c>
      <c r="Y530" t="s">
        <v>10737</v>
      </c>
    </row>
    <row r="531" spans="1:25">
      <c r="A531" t="s">
        <v>3</v>
      </c>
      <c r="B531" t="s">
        <v>4</v>
      </c>
      <c r="C531" t="s">
        <v>4</v>
      </c>
      <c r="D531" t="s">
        <v>1336</v>
      </c>
      <c r="E531" s="54">
        <v>41639</v>
      </c>
      <c r="F531" t="s">
        <v>4921</v>
      </c>
      <c r="G531" t="s">
        <v>1345</v>
      </c>
      <c r="H531" t="s">
        <v>2619</v>
      </c>
      <c r="I531" t="s">
        <v>5183</v>
      </c>
      <c r="J531" t="s">
        <v>1342</v>
      </c>
      <c r="K531" t="s">
        <v>5184</v>
      </c>
      <c r="L531" t="s">
        <v>5185</v>
      </c>
      <c r="M531" t="s">
        <v>5186</v>
      </c>
      <c r="N531" t="s">
        <v>213</v>
      </c>
      <c r="O531" t="s">
        <v>85</v>
      </c>
      <c r="P531">
        <v>2181.1748046875</v>
      </c>
      <c r="Q531" t="s">
        <v>21</v>
      </c>
      <c r="R531" t="s">
        <v>5187</v>
      </c>
      <c r="S531" t="s">
        <v>5188</v>
      </c>
      <c r="X531" t="s">
        <v>10729</v>
      </c>
      <c r="Y531" t="s">
        <v>10737</v>
      </c>
    </row>
    <row r="532" spans="1:25">
      <c r="A532" t="s">
        <v>3</v>
      </c>
      <c r="B532" t="s">
        <v>4</v>
      </c>
      <c r="C532" t="s">
        <v>4</v>
      </c>
      <c r="D532" t="s">
        <v>1336</v>
      </c>
      <c r="E532" s="54">
        <v>41606</v>
      </c>
      <c r="F532" t="s">
        <v>1337</v>
      </c>
      <c r="G532" t="s">
        <v>1345</v>
      </c>
      <c r="H532" t="s">
        <v>2619</v>
      </c>
      <c r="I532" t="s">
        <v>5183</v>
      </c>
      <c r="J532" t="s">
        <v>1342</v>
      </c>
      <c r="K532" t="s">
        <v>5184</v>
      </c>
      <c r="L532" t="s">
        <v>5185</v>
      </c>
      <c r="M532" t="s">
        <v>5186</v>
      </c>
      <c r="N532" t="s">
        <v>85</v>
      </c>
      <c r="O532" t="s">
        <v>85</v>
      </c>
      <c r="P532">
        <v>1076.072509765625</v>
      </c>
      <c r="Q532" t="s">
        <v>21</v>
      </c>
      <c r="R532" t="s">
        <v>5187</v>
      </c>
      <c r="S532" t="s">
        <v>5188</v>
      </c>
      <c r="X532" t="s">
        <v>10729</v>
      </c>
      <c r="Y532" t="s">
        <v>10737</v>
      </c>
    </row>
    <row r="533" spans="1:25">
      <c r="A533" t="s">
        <v>3</v>
      </c>
      <c r="B533" t="s">
        <v>4</v>
      </c>
      <c r="C533" t="s">
        <v>4</v>
      </c>
      <c r="D533" t="s">
        <v>1336</v>
      </c>
      <c r="E533" s="54">
        <v>41628</v>
      </c>
      <c r="F533" t="s">
        <v>4921</v>
      </c>
      <c r="G533" t="s">
        <v>1345</v>
      </c>
      <c r="H533" t="s">
        <v>907</v>
      </c>
      <c r="I533" t="s">
        <v>9695</v>
      </c>
      <c r="J533" t="s">
        <v>1342</v>
      </c>
      <c r="K533" t="s">
        <v>9696</v>
      </c>
      <c r="L533" t="s">
        <v>9697</v>
      </c>
      <c r="M533" t="s">
        <v>9698</v>
      </c>
      <c r="N533" t="s">
        <v>85</v>
      </c>
      <c r="O533" t="s">
        <v>85</v>
      </c>
      <c r="P533">
        <v>-2095.832763671875</v>
      </c>
      <c r="Q533" t="s">
        <v>21</v>
      </c>
      <c r="R533" t="s">
        <v>9699</v>
      </c>
      <c r="S533" t="s">
        <v>9700</v>
      </c>
      <c r="X533" t="s">
        <v>10729</v>
      </c>
      <c r="Y533" t="s">
        <v>85</v>
      </c>
    </row>
    <row r="534" spans="1:25">
      <c r="A534" t="s">
        <v>3</v>
      </c>
      <c r="B534" t="s">
        <v>4</v>
      </c>
      <c r="C534" t="s">
        <v>4</v>
      </c>
      <c r="D534" t="s">
        <v>1336</v>
      </c>
      <c r="E534" s="54">
        <v>41628</v>
      </c>
      <c r="F534" t="s">
        <v>4921</v>
      </c>
      <c r="G534" t="s">
        <v>1345</v>
      </c>
      <c r="H534" t="s">
        <v>2619</v>
      </c>
      <c r="I534" t="s">
        <v>9701</v>
      </c>
      <c r="J534" t="s">
        <v>1342</v>
      </c>
      <c r="K534" t="s">
        <v>9702</v>
      </c>
      <c r="L534" t="s">
        <v>5191</v>
      </c>
      <c r="M534" t="s">
        <v>5192</v>
      </c>
      <c r="N534" t="s">
        <v>85</v>
      </c>
      <c r="O534" t="s">
        <v>85</v>
      </c>
      <c r="P534">
        <v>1099.3746337890625</v>
      </c>
      <c r="Q534" t="s">
        <v>21</v>
      </c>
      <c r="R534" t="s">
        <v>9703</v>
      </c>
      <c r="S534" t="s">
        <v>9704</v>
      </c>
      <c r="X534" t="s">
        <v>10729</v>
      </c>
      <c r="Y534" t="s">
        <v>10737</v>
      </c>
    </row>
    <row r="535" spans="1:25">
      <c r="A535" t="s">
        <v>3</v>
      </c>
      <c r="B535" t="s">
        <v>4</v>
      </c>
      <c r="C535" t="s">
        <v>4</v>
      </c>
      <c r="D535" t="s">
        <v>1336</v>
      </c>
      <c r="E535" s="54">
        <v>41638</v>
      </c>
      <c r="F535" t="s">
        <v>4921</v>
      </c>
      <c r="G535" t="s">
        <v>1345</v>
      </c>
      <c r="H535" t="s">
        <v>2619</v>
      </c>
      <c r="I535" t="s">
        <v>9705</v>
      </c>
      <c r="J535" t="s">
        <v>1342</v>
      </c>
      <c r="K535" t="s">
        <v>9706</v>
      </c>
      <c r="L535" t="s">
        <v>5191</v>
      </c>
      <c r="M535" t="s">
        <v>5192</v>
      </c>
      <c r="N535" t="s">
        <v>85</v>
      </c>
      <c r="O535" t="s">
        <v>85</v>
      </c>
      <c r="P535">
        <v>14274.0615234375</v>
      </c>
      <c r="Q535" t="s">
        <v>21</v>
      </c>
      <c r="R535" t="s">
        <v>9707</v>
      </c>
      <c r="S535" t="s">
        <v>104</v>
      </c>
      <c r="X535" t="s">
        <v>10729</v>
      </c>
      <c r="Y535" t="s">
        <v>10737</v>
      </c>
    </row>
    <row r="536" spans="1:25">
      <c r="A536" t="s">
        <v>3</v>
      </c>
      <c r="B536" t="s">
        <v>4</v>
      </c>
      <c r="C536" t="s">
        <v>4</v>
      </c>
      <c r="D536" t="s">
        <v>1336</v>
      </c>
      <c r="E536" s="54">
        <v>41607</v>
      </c>
      <c r="F536" t="s">
        <v>1337</v>
      </c>
      <c r="G536" t="s">
        <v>3641</v>
      </c>
      <c r="H536" t="s">
        <v>2619</v>
      </c>
      <c r="I536" t="s">
        <v>5189</v>
      </c>
      <c r="J536" t="s">
        <v>1342</v>
      </c>
      <c r="K536" t="s">
        <v>5190</v>
      </c>
      <c r="L536" t="s">
        <v>5191</v>
      </c>
      <c r="M536" t="s">
        <v>5192</v>
      </c>
      <c r="N536" t="s">
        <v>85</v>
      </c>
      <c r="O536" t="s">
        <v>85</v>
      </c>
      <c r="P536">
        <v>47716.1484375</v>
      </c>
      <c r="Q536" t="s">
        <v>21</v>
      </c>
      <c r="R536" t="s">
        <v>5193</v>
      </c>
      <c r="S536" t="s">
        <v>5194</v>
      </c>
      <c r="X536" t="e">
        <v>#N/A</v>
      </c>
      <c r="Y536" t="s">
        <v>10737</v>
      </c>
    </row>
    <row r="537" spans="1:25">
      <c r="A537" t="s">
        <v>3</v>
      </c>
      <c r="B537" t="s">
        <v>4</v>
      </c>
      <c r="C537" t="s">
        <v>4</v>
      </c>
      <c r="D537" t="s">
        <v>1336</v>
      </c>
      <c r="E537" s="54">
        <v>41612</v>
      </c>
      <c r="F537" t="s">
        <v>4921</v>
      </c>
      <c r="G537" t="s">
        <v>3641</v>
      </c>
      <c r="I537" t="s">
        <v>5195</v>
      </c>
      <c r="J537" t="s">
        <v>1342</v>
      </c>
      <c r="K537" t="s">
        <v>5196</v>
      </c>
      <c r="L537" t="s">
        <v>5197</v>
      </c>
      <c r="M537" t="s">
        <v>5198</v>
      </c>
      <c r="N537" t="s">
        <v>85</v>
      </c>
      <c r="O537" t="s">
        <v>85</v>
      </c>
      <c r="P537">
        <v>5250.8154296875</v>
      </c>
      <c r="Q537" t="s">
        <v>21</v>
      </c>
      <c r="R537" t="s">
        <v>5199</v>
      </c>
      <c r="S537" t="s">
        <v>5200</v>
      </c>
      <c r="X537" t="e">
        <v>#N/A</v>
      </c>
      <c r="Y537" t="s">
        <v>85</v>
      </c>
    </row>
    <row r="538" spans="1:25">
      <c r="A538" t="s">
        <v>3</v>
      </c>
      <c r="B538" t="s">
        <v>4</v>
      </c>
      <c r="C538" t="s">
        <v>4</v>
      </c>
      <c r="D538" t="s">
        <v>1336</v>
      </c>
      <c r="E538" s="54">
        <v>41607</v>
      </c>
      <c r="F538" t="s">
        <v>1337</v>
      </c>
      <c r="G538" t="s">
        <v>1345</v>
      </c>
      <c r="I538" t="s">
        <v>5201</v>
      </c>
      <c r="J538" t="s">
        <v>1342</v>
      </c>
      <c r="K538" t="s">
        <v>5202</v>
      </c>
      <c r="L538" t="s">
        <v>3946</v>
      </c>
      <c r="M538" t="s">
        <v>3947</v>
      </c>
      <c r="N538" t="s">
        <v>85</v>
      </c>
      <c r="O538" t="s">
        <v>85</v>
      </c>
      <c r="P538">
        <v>7476.8896484375</v>
      </c>
      <c r="Q538" t="s">
        <v>21</v>
      </c>
      <c r="R538" t="s">
        <v>5203</v>
      </c>
      <c r="S538" t="s">
        <v>5204</v>
      </c>
      <c r="X538" t="s">
        <v>10729</v>
      </c>
      <c r="Y538" t="s">
        <v>85</v>
      </c>
    </row>
    <row r="539" spans="1:25">
      <c r="A539" t="s">
        <v>3</v>
      </c>
      <c r="B539" t="s">
        <v>4</v>
      </c>
      <c r="C539" t="s">
        <v>4</v>
      </c>
      <c r="D539" t="s">
        <v>1336</v>
      </c>
      <c r="E539" s="54">
        <v>41627</v>
      </c>
      <c r="F539" t="s">
        <v>4921</v>
      </c>
      <c r="G539" t="s">
        <v>1345</v>
      </c>
      <c r="I539" t="s">
        <v>9708</v>
      </c>
      <c r="J539" t="s">
        <v>1342</v>
      </c>
      <c r="K539" t="s">
        <v>9709</v>
      </c>
      <c r="L539" t="s">
        <v>5207</v>
      </c>
      <c r="M539" t="s">
        <v>5208</v>
      </c>
      <c r="N539" t="s">
        <v>85</v>
      </c>
      <c r="O539" t="s">
        <v>85</v>
      </c>
      <c r="P539">
        <v>1301.400146484375</v>
      </c>
      <c r="Q539" t="s">
        <v>21</v>
      </c>
      <c r="R539" t="s">
        <v>9710</v>
      </c>
      <c r="S539" t="s">
        <v>9711</v>
      </c>
      <c r="X539" t="s">
        <v>10729</v>
      </c>
      <c r="Y539" t="s">
        <v>85</v>
      </c>
    </row>
    <row r="540" spans="1:25">
      <c r="A540" t="s">
        <v>3</v>
      </c>
      <c r="B540" t="s">
        <v>4</v>
      </c>
      <c r="C540" t="s">
        <v>4</v>
      </c>
      <c r="D540" t="s">
        <v>1336</v>
      </c>
      <c r="E540" s="54">
        <v>41607</v>
      </c>
      <c r="F540" t="s">
        <v>1337</v>
      </c>
      <c r="G540" t="s">
        <v>3641</v>
      </c>
      <c r="I540" t="s">
        <v>5205</v>
      </c>
      <c r="J540" t="s">
        <v>1342</v>
      </c>
      <c r="K540" t="s">
        <v>5206</v>
      </c>
      <c r="L540" t="s">
        <v>5207</v>
      </c>
      <c r="M540" t="s">
        <v>5208</v>
      </c>
      <c r="N540" t="s">
        <v>85</v>
      </c>
      <c r="O540" t="s">
        <v>85</v>
      </c>
      <c r="P540">
        <v>16789.015625</v>
      </c>
      <c r="Q540" t="s">
        <v>21</v>
      </c>
      <c r="R540" t="s">
        <v>5209</v>
      </c>
      <c r="S540" t="s">
        <v>5210</v>
      </c>
      <c r="X540" t="e">
        <v>#N/A</v>
      </c>
      <c r="Y540" t="s">
        <v>85</v>
      </c>
    </row>
    <row r="541" spans="1:25">
      <c r="A541" t="s">
        <v>3</v>
      </c>
      <c r="B541" t="s">
        <v>4</v>
      </c>
      <c r="C541" t="s">
        <v>4</v>
      </c>
      <c r="D541" t="s">
        <v>1336</v>
      </c>
      <c r="E541" s="54">
        <v>41606</v>
      </c>
      <c r="F541" t="s">
        <v>1337</v>
      </c>
      <c r="G541" t="s">
        <v>3641</v>
      </c>
      <c r="H541" t="s">
        <v>2619</v>
      </c>
      <c r="I541" t="s">
        <v>5211</v>
      </c>
      <c r="J541" t="s">
        <v>1342</v>
      </c>
      <c r="K541" t="s">
        <v>5212</v>
      </c>
      <c r="L541" t="s">
        <v>5213</v>
      </c>
      <c r="M541" t="s">
        <v>5214</v>
      </c>
      <c r="N541" t="s">
        <v>85</v>
      </c>
      <c r="O541" t="s">
        <v>85</v>
      </c>
      <c r="P541">
        <v>5165.85107421875</v>
      </c>
      <c r="Q541" t="s">
        <v>21</v>
      </c>
      <c r="R541" t="s">
        <v>5215</v>
      </c>
      <c r="S541" t="s">
        <v>5216</v>
      </c>
      <c r="X541" t="e">
        <v>#N/A</v>
      </c>
      <c r="Y541" t="s">
        <v>85</v>
      </c>
    </row>
    <row r="542" spans="1:25">
      <c r="A542" t="s">
        <v>3</v>
      </c>
      <c r="B542" t="s">
        <v>4</v>
      </c>
      <c r="C542" t="s">
        <v>4</v>
      </c>
      <c r="D542" t="s">
        <v>1336</v>
      </c>
      <c r="E542" s="54">
        <v>41606</v>
      </c>
      <c r="F542" t="s">
        <v>1337</v>
      </c>
      <c r="G542" t="s">
        <v>3641</v>
      </c>
      <c r="H542" t="s">
        <v>2619</v>
      </c>
      <c r="I542" t="s">
        <v>5217</v>
      </c>
      <c r="J542" t="s">
        <v>1342</v>
      </c>
      <c r="K542" t="s">
        <v>5218</v>
      </c>
      <c r="L542" t="s">
        <v>5213</v>
      </c>
      <c r="M542" t="s">
        <v>5214</v>
      </c>
      <c r="N542" t="s">
        <v>85</v>
      </c>
      <c r="O542" t="s">
        <v>85</v>
      </c>
      <c r="P542">
        <v>7569.3310546875</v>
      </c>
      <c r="Q542" t="s">
        <v>21</v>
      </c>
      <c r="R542" t="s">
        <v>5219</v>
      </c>
      <c r="S542" t="s">
        <v>5220</v>
      </c>
      <c r="X542" t="e">
        <v>#N/A</v>
      </c>
      <c r="Y542" t="s">
        <v>85</v>
      </c>
    </row>
    <row r="543" spans="1:25">
      <c r="A543" t="s">
        <v>3</v>
      </c>
      <c r="B543" t="s">
        <v>4</v>
      </c>
      <c r="C543" t="s">
        <v>4</v>
      </c>
      <c r="D543" t="s">
        <v>1336</v>
      </c>
      <c r="E543" s="54">
        <v>41606</v>
      </c>
      <c r="F543" t="s">
        <v>1337</v>
      </c>
      <c r="G543" t="s">
        <v>3641</v>
      </c>
      <c r="H543" t="s">
        <v>2619</v>
      </c>
      <c r="I543" t="s">
        <v>5211</v>
      </c>
      <c r="J543" t="s">
        <v>1342</v>
      </c>
      <c r="K543" t="s">
        <v>5212</v>
      </c>
      <c r="L543" t="s">
        <v>5213</v>
      </c>
      <c r="M543" t="s">
        <v>5214</v>
      </c>
      <c r="N543" t="s">
        <v>85</v>
      </c>
      <c r="O543" t="s">
        <v>85</v>
      </c>
      <c r="P543">
        <v>22430.66796875</v>
      </c>
      <c r="Q543" t="s">
        <v>21</v>
      </c>
      <c r="R543" t="s">
        <v>5215</v>
      </c>
      <c r="S543" t="s">
        <v>5216</v>
      </c>
      <c r="X543" t="e">
        <v>#N/A</v>
      </c>
      <c r="Y543" t="s">
        <v>85</v>
      </c>
    </row>
    <row r="544" spans="1:25">
      <c r="A544" t="s">
        <v>3</v>
      </c>
      <c r="B544" t="s">
        <v>4</v>
      </c>
      <c r="C544" t="s">
        <v>4</v>
      </c>
      <c r="D544" t="s">
        <v>1336</v>
      </c>
      <c r="E544" s="54">
        <v>41635</v>
      </c>
      <c r="F544" t="s">
        <v>4921</v>
      </c>
      <c r="G544" t="s">
        <v>1345</v>
      </c>
      <c r="H544" t="s">
        <v>2619</v>
      </c>
      <c r="I544" t="s">
        <v>9712</v>
      </c>
      <c r="J544" t="s">
        <v>1342</v>
      </c>
      <c r="K544" t="s">
        <v>9713</v>
      </c>
      <c r="L544" t="s">
        <v>5213</v>
      </c>
      <c r="M544" t="s">
        <v>5214</v>
      </c>
      <c r="N544" t="s">
        <v>85</v>
      </c>
      <c r="O544" t="s">
        <v>85</v>
      </c>
      <c r="P544">
        <v>33442.08984375</v>
      </c>
      <c r="Q544" t="s">
        <v>21</v>
      </c>
      <c r="R544" t="s">
        <v>9714</v>
      </c>
      <c r="S544" t="s">
        <v>5220</v>
      </c>
      <c r="X544" t="s">
        <v>10729</v>
      </c>
      <c r="Y544" t="s">
        <v>85</v>
      </c>
    </row>
    <row r="545" spans="1:25">
      <c r="A545" t="s">
        <v>3</v>
      </c>
      <c r="B545" t="s">
        <v>4</v>
      </c>
      <c r="C545" t="s">
        <v>4</v>
      </c>
      <c r="D545" t="s">
        <v>1336</v>
      </c>
      <c r="E545" s="54">
        <v>41611</v>
      </c>
      <c r="F545" t="s">
        <v>4921</v>
      </c>
      <c r="G545" t="s">
        <v>83</v>
      </c>
      <c r="I545" t="s">
        <v>5221</v>
      </c>
      <c r="J545" t="s">
        <v>86</v>
      </c>
      <c r="K545" t="s">
        <v>5222</v>
      </c>
      <c r="L545" t="s">
        <v>5223</v>
      </c>
      <c r="M545" t="s">
        <v>5224</v>
      </c>
      <c r="N545" t="s">
        <v>85</v>
      </c>
      <c r="O545" t="s">
        <v>85</v>
      </c>
      <c r="P545">
        <v>2283.849853515625</v>
      </c>
      <c r="Q545" t="s">
        <v>22</v>
      </c>
      <c r="R545" t="s">
        <v>5225</v>
      </c>
      <c r="S545" t="s">
        <v>104</v>
      </c>
      <c r="X545" t="e">
        <v>#N/A</v>
      </c>
      <c r="Y545" t="s">
        <v>85</v>
      </c>
    </row>
    <row r="546" spans="1:25">
      <c r="A546" t="s">
        <v>3</v>
      </c>
      <c r="B546" t="s">
        <v>4</v>
      </c>
      <c r="C546" t="s">
        <v>4</v>
      </c>
      <c r="D546" t="s">
        <v>1336</v>
      </c>
      <c r="E546" s="54">
        <v>41605</v>
      </c>
      <c r="F546" t="s">
        <v>1337</v>
      </c>
      <c r="G546" t="s">
        <v>83</v>
      </c>
      <c r="H546" t="s">
        <v>2619</v>
      </c>
      <c r="I546" t="s">
        <v>3944</v>
      </c>
      <c r="J546" t="s">
        <v>86</v>
      </c>
      <c r="K546" t="s">
        <v>3945</v>
      </c>
      <c r="L546" t="s">
        <v>5226</v>
      </c>
      <c r="M546" t="s">
        <v>5227</v>
      </c>
      <c r="N546" t="s">
        <v>85</v>
      </c>
      <c r="O546" t="s">
        <v>85</v>
      </c>
      <c r="P546">
        <v>5358.890625</v>
      </c>
      <c r="Q546" t="s">
        <v>22</v>
      </c>
      <c r="R546" t="s">
        <v>3948</v>
      </c>
      <c r="S546" t="s">
        <v>104</v>
      </c>
      <c r="X546" t="e">
        <v>#N/A</v>
      </c>
      <c r="Y546" t="s">
        <v>85</v>
      </c>
    </row>
    <row r="547" spans="1:25">
      <c r="A547" t="s">
        <v>3</v>
      </c>
      <c r="B547" t="s">
        <v>4</v>
      </c>
      <c r="C547" t="s">
        <v>4</v>
      </c>
      <c r="D547" t="s">
        <v>1336</v>
      </c>
      <c r="E547" s="54">
        <v>41607</v>
      </c>
      <c r="F547" t="s">
        <v>1337</v>
      </c>
      <c r="G547" t="s">
        <v>83</v>
      </c>
      <c r="I547" t="s">
        <v>5228</v>
      </c>
      <c r="J547" t="s">
        <v>1342</v>
      </c>
      <c r="K547" t="s">
        <v>5229</v>
      </c>
      <c r="L547" t="s">
        <v>3951</v>
      </c>
      <c r="M547" t="s">
        <v>3952</v>
      </c>
      <c r="N547" t="s">
        <v>85</v>
      </c>
      <c r="O547" t="s">
        <v>85</v>
      </c>
      <c r="P547">
        <v>-15955.6123046875</v>
      </c>
      <c r="Q547" t="s">
        <v>22</v>
      </c>
      <c r="R547" t="s">
        <v>5230</v>
      </c>
      <c r="S547" t="s">
        <v>104</v>
      </c>
      <c r="X547" t="e">
        <v>#N/A</v>
      </c>
      <c r="Y547" t="s">
        <v>85</v>
      </c>
    </row>
    <row r="548" spans="1:25">
      <c r="A548" t="s">
        <v>3</v>
      </c>
      <c r="B548" t="s">
        <v>4</v>
      </c>
      <c r="C548" t="s">
        <v>4</v>
      </c>
      <c r="D548" t="s">
        <v>1336</v>
      </c>
      <c r="E548" s="54">
        <v>41607</v>
      </c>
      <c r="F548" t="s">
        <v>1337</v>
      </c>
      <c r="G548" t="s">
        <v>3641</v>
      </c>
      <c r="I548" t="s">
        <v>5231</v>
      </c>
      <c r="J548" t="s">
        <v>1342</v>
      </c>
      <c r="K548" t="s">
        <v>5232</v>
      </c>
      <c r="L548" t="s">
        <v>3951</v>
      </c>
      <c r="M548" t="s">
        <v>3952</v>
      </c>
      <c r="N548" t="s">
        <v>85</v>
      </c>
      <c r="O548" t="s">
        <v>213</v>
      </c>
      <c r="P548">
        <v>51658.51171875</v>
      </c>
      <c r="Q548" t="s">
        <v>21</v>
      </c>
      <c r="R548" t="s">
        <v>5233</v>
      </c>
      <c r="S548" t="s">
        <v>5234</v>
      </c>
      <c r="X548" t="e">
        <v>#N/A</v>
      </c>
      <c r="Y548" t="s">
        <v>10739</v>
      </c>
    </row>
    <row r="549" spans="1:25">
      <c r="A549" t="s">
        <v>3</v>
      </c>
      <c r="B549" t="s">
        <v>4</v>
      </c>
      <c r="C549" t="s">
        <v>4</v>
      </c>
      <c r="D549" t="s">
        <v>1336</v>
      </c>
      <c r="E549" s="54">
        <v>41612</v>
      </c>
      <c r="F549" t="s">
        <v>4921</v>
      </c>
      <c r="G549" t="s">
        <v>83</v>
      </c>
      <c r="I549" t="s">
        <v>5235</v>
      </c>
      <c r="J549" t="s">
        <v>86</v>
      </c>
      <c r="K549" t="s">
        <v>5236</v>
      </c>
      <c r="L549" t="s">
        <v>3951</v>
      </c>
      <c r="M549" t="s">
        <v>3952</v>
      </c>
      <c r="N549" t="s">
        <v>85</v>
      </c>
      <c r="O549" t="s">
        <v>213</v>
      </c>
      <c r="P549">
        <v>3364.396484375</v>
      </c>
      <c r="Q549" t="s">
        <v>22</v>
      </c>
      <c r="R549" t="s">
        <v>5237</v>
      </c>
      <c r="S549" t="s">
        <v>104</v>
      </c>
      <c r="X549" t="e">
        <v>#N/A</v>
      </c>
      <c r="Y549" t="s">
        <v>10739</v>
      </c>
    </row>
    <row r="550" spans="1:25">
      <c r="A550" t="s">
        <v>3</v>
      </c>
      <c r="B550" t="s">
        <v>4</v>
      </c>
      <c r="C550" t="s">
        <v>4</v>
      </c>
      <c r="D550" t="s">
        <v>1336</v>
      </c>
      <c r="E550" s="54">
        <v>41612</v>
      </c>
      <c r="F550" t="s">
        <v>4921</v>
      </c>
      <c r="G550" t="s">
        <v>83</v>
      </c>
      <c r="I550" t="s">
        <v>5235</v>
      </c>
      <c r="J550" t="s">
        <v>86</v>
      </c>
      <c r="K550" t="s">
        <v>5236</v>
      </c>
      <c r="L550" t="s">
        <v>3951</v>
      </c>
      <c r="M550" t="s">
        <v>3952</v>
      </c>
      <c r="N550" t="s">
        <v>85</v>
      </c>
      <c r="O550" t="s">
        <v>213</v>
      </c>
      <c r="P550">
        <v>0.20389999449253082</v>
      </c>
      <c r="Q550" t="s">
        <v>22</v>
      </c>
      <c r="R550" t="s">
        <v>5237</v>
      </c>
      <c r="S550" t="s">
        <v>104</v>
      </c>
      <c r="X550" t="e">
        <v>#N/A</v>
      </c>
      <c r="Y550" t="s">
        <v>10739</v>
      </c>
    </row>
    <row r="551" spans="1:25">
      <c r="A551" t="s">
        <v>3</v>
      </c>
      <c r="B551" t="s">
        <v>4</v>
      </c>
      <c r="C551" t="s">
        <v>4</v>
      </c>
      <c r="D551" t="s">
        <v>1336</v>
      </c>
      <c r="E551" s="54">
        <v>41604</v>
      </c>
      <c r="F551" t="s">
        <v>1337</v>
      </c>
      <c r="G551" t="s">
        <v>1345</v>
      </c>
      <c r="I551" t="s">
        <v>3949</v>
      </c>
      <c r="J551" t="s">
        <v>1342</v>
      </c>
      <c r="K551" t="s">
        <v>3950</v>
      </c>
      <c r="L551" t="s">
        <v>3951</v>
      </c>
      <c r="M551" t="s">
        <v>3952</v>
      </c>
      <c r="N551" t="s">
        <v>85</v>
      </c>
      <c r="O551" t="s">
        <v>85</v>
      </c>
      <c r="P551">
        <v>-3122.927978515625</v>
      </c>
      <c r="Q551" t="s">
        <v>21</v>
      </c>
      <c r="R551" t="s">
        <v>3953</v>
      </c>
      <c r="S551" t="s">
        <v>3954</v>
      </c>
      <c r="X551" t="s">
        <v>10729</v>
      </c>
      <c r="Y551" t="s">
        <v>85</v>
      </c>
    </row>
    <row r="552" spans="1:25">
      <c r="A552" t="s">
        <v>3</v>
      </c>
      <c r="B552" t="s">
        <v>4</v>
      </c>
      <c r="C552" t="s">
        <v>4</v>
      </c>
      <c r="D552" t="s">
        <v>1336</v>
      </c>
      <c r="E552" s="54">
        <v>41582</v>
      </c>
      <c r="F552" t="s">
        <v>1337</v>
      </c>
      <c r="G552" t="s">
        <v>83</v>
      </c>
      <c r="I552" t="s">
        <v>1338</v>
      </c>
      <c r="J552" t="s">
        <v>86</v>
      </c>
      <c r="K552" t="s">
        <v>1339</v>
      </c>
      <c r="L552" t="s">
        <v>3955</v>
      </c>
      <c r="M552" t="s">
        <v>3956</v>
      </c>
      <c r="N552" t="s">
        <v>85</v>
      </c>
      <c r="O552" t="s">
        <v>85</v>
      </c>
      <c r="P552">
        <v>2480.9677734375</v>
      </c>
      <c r="Q552" t="s">
        <v>22</v>
      </c>
      <c r="R552" t="s">
        <v>1340</v>
      </c>
      <c r="S552" t="s">
        <v>104</v>
      </c>
      <c r="X552" t="e">
        <v>#N/A</v>
      </c>
      <c r="Y552" t="s">
        <v>85</v>
      </c>
    </row>
    <row r="553" spans="1:25">
      <c r="A553" t="s">
        <v>3</v>
      </c>
      <c r="B553" t="s">
        <v>4</v>
      </c>
      <c r="C553" t="s">
        <v>4</v>
      </c>
      <c r="D553" t="s">
        <v>1336</v>
      </c>
      <c r="E553" s="54">
        <v>41604</v>
      </c>
      <c r="F553" t="s">
        <v>1337</v>
      </c>
      <c r="G553" t="s">
        <v>83</v>
      </c>
      <c r="I553" t="s">
        <v>3957</v>
      </c>
      <c r="J553" t="s">
        <v>86</v>
      </c>
      <c r="K553" t="s">
        <v>3958</v>
      </c>
      <c r="L553" t="s">
        <v>3959</v>
      </c>
      <c r="M553" t="s">
        <v>3960</v>
      </c>
      <c r="N553" t="s">
        <v>85</v>
      </c>
      <c r="O553" t="s">
        <v>85</v>
      </c>
      <c r="P553">
        <v>3318.719482421875</v>
      </c>
      <c r="Q553" t="s">
        <v>22</v>
      </c>
      <c r="R553" t="s">
        <v>3961</v>
      </c>
      <c r="S553" t="s">
        <v>104</v>
      </c>
      <c r="X553" t="e">
        <v>#N/A</v>
      </c>
      <c r="Y553" t="s">
        <v>85</v>
      </c>
    </row>
    <row r="554" spans="1:25">
      <c r="A554" t="s">
        <v>3</v>
      </c>
      <c r="B554" t="s">
        <v>4</v>
      </c>
      <c r="C554" t="s">
        <v>4</v>
      </c>
      <c r="D554" t="s">
        <v>1336</v>
      </c>
      <c r="E554" s="54">
        <v>41607</v>
      </c>
      <c r="F554" t="s">
        <v>1337</v>
      </c>
      <c r="G554" t="s">
        <v>1345</v>
      </c>
      <c r="I554" t="s">
        <v>5238</v>
      </c>
      <c r="J554" t="s">
        <v>1342</v>
      </c>
      <c r="K554" t="s">
        <v>5239</v>
      </c>
      <c r="L554" t="s">
        <v>2604</v>
      </c>
      <c r="M554" t="s">
        <v>2605</v>
      </c>
      <c r="N554" t="s">
        <v>85</v>
      </c>
      <c r="O554" t="s">
        <v>85</v>
      </c>
      <c r="P554">
        <v>181.54719543457031</v>
      </c>
      <c r="Q554" t="s">
        <v>21</v>
      </c>
      <c r="R554" t="s">
        <v>5240</v>
      </c>
      <c r="S554" t="s">
        <v>5241</v>
      </c>
      <c r="X554" t="s">
        <v>10729</v>
      </c>
      <c r="Y554" t="s">
        <v>85</v>
      </c>
    </row>
    <row r="555" spans="1:25">
      <c r="A555" t="s">
        <v>3</v>
      </c>
      <c r="B555" t="s">
        <v>4</v>
      </c>
      <c r="C555" t="s">
        <v>4</v>
      </c>
      <c r="D555" t="s">
        <v>1336</v>
      </c>
      <c r="E555" s="54">
        <v>41593</v>
      </c>
      <c r="F555" t="s">
        <v>1337</v>
      </c>
      <c r="G555" t="s">
        <v>1345</v>
      </c>
      <c r="I555" t="s">
        <v>2602</v>
      </c>
      <c r="J555" t="s">
        <v>1342</v>
      </c>
      <c r="K555" t="s">
        <v>2603</v>
      </c>
      <c r="L555" t="s">
        <v>2604</v>
      </c>
      <c r="M555" t="s">
        <v>2605</v>
      </c>
      <c r="N555" t="s">
        <v>85</v>
      </c>
      <c r="O555" t="s">
        <v>85</v>
      </c>
      <c r="P555">
        <v>2112.012451171875</v>
      </c>
      <c r="Q555" t="s">
        <v>21</v>
      </c>
      <c r="R555" t="s">
        <v>2606</v>
      </c>
      <c r="S555" t="s">
        <v>2607</v>
      </c>
      <c r="X555" t="s">
        <v>10729</v>
      </c>
      <c r="Y555" t="s">
        <v>85</v>
      </c>
    </row>
    <row r="556" spans="1:25">
      <c r="A556" t="s">
        <v>3</v>
      </c>
      <c r="B556" t="s">
        <v>4</v>
      </c>
      <c r="C556" t="s">
        <v>4</v>
      </c>
      <c r="D556" t="s">
        <v>1336</v>
      </c>
      <c r="E556" s="54">
        <v>41625</v>
      </c>
      <c r="F556" t="s">
        <v>4921</v>
      </c>
      <c r="G556" t="s">
        <v>1345</v>
      </c>
      <c r="I556" t="s">
        <v>2602</v>
      </c>
      <c r="J556" t="s">
        <v>1342</v>
      </c>
      <c r="K556" t="s">
        <v>2603</v>
      </c>
      <c r="L556" t="s">
        <v>2604</v>
      </c>
      <c r="M556" t="s">
        <v>2605</v>
      </c>
      <c r="N556" t="s">
        <v>85</v>
      </c>
      <c r="O556" t="s">
        <v>85</v>
      </c>
      <c r="P556">
        <v>1099.222412109375</v>
      </c>
      <c r="Q556" t="s">
        <v>21</v>
      </c>
      <c r="R556" t="s">
        <v>2606</v>
      </c>
      <c r="S556" t="s">
        <v>2607</v>
      </c>
      <c r="X556" t="s">
        <v>10729</v>
      </c>
      <c r="Y556" t="s">
        <v>85</v>
      </c>
    </row>
    <row r="557" spans="1:25">
      <c r="A557" t="s">
        <v>3</v>
      </c>
      <c r="B557" t="s">
        <v>4</v>
      </c>
      <c r="C557" t="s">
        <v>4</v>
      </c>
      <c r="D557" t="s">
        <v>1336</v>
      </c>
      <c r="E557" s="54">
        <v>41620</v>
      </c>
      <c r="F557" t="s">
        <v>4921</v>
      </c>
      <c r="G557" t="s">
        <v>83</v>
      </c>
      <c r="I557" t="s">
        <v>9715</v>
      </c>
      <c r="J557" t="s">
        <v>86</v>
      </c>
      <c r="K557" t="s">
        <v>9716</v>
      </c>
      <c r="L557" t="s">
        <v>2610</v>
      </c>
      <c r="M557" t="s">
        <v>2611</v>
      </c>
      <c r="N557" t="s">
        <v>85</v>
      </c>
      <c r="O557" t="s">
        <v>85</v>
      </c>
      <c r="P557">
        <v>-6729.20068359375</v>
      </c>
      <c r="Q557" t="s">
        <v>22</v>
      </c>
      <c r="R557" t="s">
        <v>2612</v>
      </c>
      <c r="S557" t="s">
        <v>104</v>
      </c>
      <c r="X557" t="e">
        <v>#N/A</v>
      </c>
      <c r="Y557" t="s">
        <v>85</v>
      </c>
    </row>
    <row r="558" spans="1:25">
      <c r="A558" t="s">
        <v>3</v>
      </c>
      <c r="B558" t="s">
        <v>4</v>
      </c>
      <c r="C558" t="s">
        <v>4</v>
      </c>
      <c r="D558" t="s">
        <v>1336</v>
      </c>
      <c r="E558" s="54">
        <v>41628</v>
      </c>
      <c r="F558" t="s">
        <v>4921</v>
      </c>
      <c r="G558" t="s">
        <v>83</v>
      </c>
      <c r="I558" t="s">
        <v>3962</v>
      </c>
      <c r="J558" t="s">
        <v>1342</v>
      </c>
      <c r="K558" t="s">
        <v>3963</v>
      </c>
      <c r="L558" t="s">
        <v>2610</v>
      </c>
      <c r="M558" t="s">
        <v>2611</v>
      </c>
      <c r="N558" t="s">
        <v>85</v>
      </c>
      <c r="O558" t="s">
        <v>85</v>
      </c>
      <c r="P558">
        <v>-23284.15625</v>
      </c>
      <c r="Q558" t="s">
        <v>22</v>
      </c>
      <c r="R558" t="s">
        <v>3964</v>
      </c>
      <c r="S558" t="s">
        <v>104</v>
      </c>
      <c r="X558" t="e">
        <v>#N/A</v>
      </c>
      <c r="Y558" t="s">
        <v>85</v>
      </c>
    </row>
    <row r="559" spans="1:25">
      <c r="A559" t="s">
        <v>3</v>
      </c>
      <c r="B559" t="s">
        <v>4</v>
      </c>
      <c r="C559" t="s">
        <v>4</v>
      </c>
      <c r="D559" t="s">
        <v>1336</v>
      </c>
      <c r="E559" s="54">
        <v>41638</v>
      </c>
      <c r="F559" t="s">
        <v>4921</v>
      </c>
      <c r="G559" t="s">
        <v>83</v>
      </c>
      <c r="I559" t="s">
        <v>9717</v>
      </c>
      <c r="J559" t="s">
        <v>1342</v>
      </c>
      <c r="K559" t="s">
        <v>9718</v>
      </c>
      <c r="L559" t="s">
        <v>2610</v>
      </c>
      <c r="M559" t="s">
        <v>2611</v>
      </c>
      <c r="N559" t="s">
        <v>85</v>
      </c>
      <c r="O559" t="s">
        <v>85</v>
      </c>
      <c r="P559">
        <v>47104.40625</v>
      </c>
      <c r="Q559" t="s">
        <v>22</v>
      </c>
      <c r="R559" t="s">
        <v>9719</v>
      </c>
      <c r="S559" t="s">
        <v>104</v>
      </c>
      <c r="X559" t="e">
        <v>#N/A</v>
      </c>
      <c r="Y559" t="s">
        <v>85</v>
      </c>
    </row>
    <row r="560" spans="1:25">
      <c r="A560" t="s">
        <v>3</v>
      </c>
      <c r="B560" t="s">
        <v>4</v>
      </c>
      <c r="C560" t="s">
        <v>4</v>
      </c>
      <c r="D560" t="s">
        <v>1336</v>
      </c>
      <c r="E560" s="54">
        <v>41638</v>
      </c>
      <c r="F560" t="s">
        <v>4921</v>
      </c>
      <c r="G560" t="s">
        <v>83</v>
      </c>
      <c r="I560" t="s">
        <v>9720</v>
      </c>
      <c r="J560" t="s">
        <v>1342</v>
      </c>
      <c r="K560" t="s">
        <v>9721</v>
      </c>
      <c r="L560" t="s">
        <v>2610</v>
      </c>
      <c r="M560" t="s">
        <v>2611</v>
      </c>
      <c r="N560" t="s">
        <v>85</v>
      </c>
      <c r="O560" t="s">
        <v>85</v>
      </c>
      <c r="P560">
        <v>47104.40625</v>
      </c>
      <c r="Q560" t="s">
        <v>22</v>
      </c>
      <c r="R560" t="s">
        <v>9722</v>
      </c>
      <c r="S560" t="s">
        <v>104</v>
      </c>
      <c r="X560" t="e">
        <v>#N/A</v>
      </c>
      <c r="Y560" t="s">
        <v>85</v>
      </c>
    </row>
    <row r="561" spans="1:25">
      <c r="A561" t="s">
        <v>3</v>
      </c>
      <c r="B561" t="s">
        <v>4</v>
      </c>
      <c r="C561" t="s">
        <v>4</v>
      </c>
      <c r="D561" t="s">
        <v>1336</v>
      </c>
      <c r="E561" s="54">
        <v>41638</v>
      </c>
      <c r="F561" t="s">
        <v>4921</v>
      </c>
      <c r="G561" t="s">
        <v>83</v>
      </c>
      <c r="I561" t="s">
        <v>9723</v>
      </c>
      <c r="J561" t="s">
        <v>1342</v>
      </c>
      <c r="K561" t="s">
        <v>9724</v>
      </c>
      <c r="L561" t="s">
        <v>2610</v>
      </c>
      <c r="M561" t="s">
        <v>2611</v>
      </c>
      <c r="N561" t="s">
        <v>85</v>
      </c>
      <c r="O561" t="s">
        <v>85</v>
      </c>
      <c r="P561">
        <v>47104.40625</v>
      </c>
      <c r="Q561" t="s">
        <v>22</v>
      </c>
      <c r="R561" t="s">
        <v>9725</v>
      </c>
      <c r="S561" t="s">
        <v>104</v>
      </c>
      <c r="X561" t="e">
        <v>#N/A</v>
      </c>
      <c r="Y561" t="s">
        <v>85</v>
      </c>
    </row>
    <row r="562" spans="1:25">
      <c r="A562" t="s">
        <v>3</v>
      </c>
      <c r="B562" t="s">
        <v>4</v>
      </c>
      <c r="C562" t="s">
        <v>4</v>
      </c>
      <c r="D562" t="s">
        <v>1336</v>
      </c>
      <c r="E562" s="54">
        <v>41618</v>
      </c>
      <c r="F562" t="s">
        <v>4921</v>
      </c>
      <c r="G562" t="s">
        <v>83</v>
      </c>
      <c r="I562" t="s">
        <v>9726</v>
      </c>
      <c r="J562" t="s">
        <v>86</v>
      </c>
      <c r="K562" t="s">
        <v>9716</v>
      </c>
      <c r="L562" t="s">
        <v>2610</v>
      </c>
      <c r="M562" t="s">
        <v>2611</v>
      </c>
      <c r="N562" t="s">
        <v>85</v>
      </c>
      <c r="O562" t="s">
        <v>85</v>
      </c>
      <c r="P562">
        <v>6729.20068359375</v>
      </c>
      <c r="Q562" t="s">
        <v>22</v>
      </c>
      <c r="R562" t="s">
        <v>2612</v>
      </c>
      <c r="S562" t="s">
        <v>104</v>
      </c>
      <c r="X562" t="e">
        <v>#N/A</v>
      </c>
      <c r="Y562" t="s">
        <v>85</v>
      </c>
    </row>
    <row r="563" spans="1:25">
      <c r="A563" t="s">
        <v>3</v>
      </c>
      <c r="B563" t="s">
        <v>4</v>
      </c>
      <c r="C563" t="s">
        <v>4</v>
      </c>
      <c r="D563" t="s">
        <v>1336</v>
      </c>
      <c r="E563" s="54">
        <v>41598</v>
      </c>
      <c r="F563" t="s">
        <v>1337</v>
      </c>
      <c r="G563" t="s">
        <v>83</v>
      </c>
      <c r="I563" t="s">
        <v>2608</v>
      </c>
      <c r="J563" t="s">
        <v>86</v>
      </c>
      <c r="K563" t="s">
        <v>2609</v>
      </c>
      <c r="L563" t="s">
        <v>2610</v>
      </c>
      <c r="M563" t="s">
        <v>2611</v>
      </c>
      <c r="N563" t="s">
        <v>85</v>
      </c>
      <c r="O563" t="s">
        <v>85</v>
      </c>
      <c r="P563">
        <v>6729.20068359375</v>
      </c>
      <c r="Q563" t="s">
        <v>22</v>
      </c>
      <c r="R563" t="s">
        <v>2612</v>
      </c>
      <c r="S563" t="s">
        <v>104</v>
      </c>
      <c r="X563" t="e">
        <v>#N/A</v>
      </c>
      <c r="Y563" t="s">
        <v>85</v>
      </c>
    </row>
    <row r="564" spans="1:25">
      <c r="A564" t="s">
        <v>3</v>
      </c>
      <c r="B564" t="s">
        <v>4</v>
      </c>
      <c r="C564" t="s">
        <v>4</v>
      </c>
      <c r="D564" t="s">
        <v>1336</v>
      </c>
      <c r="E564" s="54">
        <v>41627</v>
      </c>
      <c r="F564" t="s">
        <v>4921</v>
      </c>
      <c r="G564" t="s">
        <v>83</v>
      </c>
      <c r="I564" t="s">
        <v>9727</v>
      </c>
      <c r="J564" t="s">
        <v>86</v>
      </c>
      <c r="K564" t="s">
        <v>9728</v>
      </c>
      <c r="L564" t="s">
        <v>2610</v>
      </c>
      <c r="M564" t="s">
        <v>2611</v>
      </c>
      <c r="N564" t="s">
        <v>85</v>
      </c>
      <c r="O564" t="s">
        <v>85</v>
      </c>
      <c r="P564">
        <v>24673.736328125</v>
      </c>
      <c r="Q564" t="s">
        <v>22</v>
      </c>
      <c r="R564" t="s">
        <v>2612</v>
      </c>
      <c r="S564" t="s">
        <v>104</v>
      </c>
      <c r="X564" t="e">
        <v>#N/A</v>
      </c>
      <c r="Y564" t="s">
        <v>85</v>
      </c>
    </row>
    <row r="565" spans="1:25">
      <c r="A565" t="s">
        <v>3</v>
      </c>
      <c r="B565" t="s">
        <v>4</v>
      </c>
      <c r="C565" t="s">
        <v>4</v>
      </c>
      <c r="D565" t="s">
        <v>1336</v>
      </c>
      <c r="E565" s="54">
        <v>41604</v>
      </c>
      <c r="F565" t="s">
        <v>1337</v>
      </c>
      <c r="G565" t="s">
        <v>83</v>
      </c>
      <c r="I565" t="s">
        <v>3962</v>
      </c>
      <c r="J565" t="s">
        <v>1342</v>
      </c>
      <c r="K565" t="s">
        <v>3963</v>
      </c>
      <c r="L565" t="s">
        <v>2610</v>
      </c>
      <c r="M565" t="s">
        <v>2611</v>
      </c>
      <c r="N565" t="s">
        <v>85</v>
      </c>
      <c r="O565" t="s">
        <v>85</v>
      </c>
      <c r="P565">
        <v>-6350.224609375</v>
      </c>
      <c r="Q565" t="s">
        <v>22</v>
      </c>
      <c r="R565" t="s">
        <v>3964</v>
      </c>
      <c r="S565" t="s">
        <v>104</v>
      </c>
      <c r="X565" t="e">
        <v>#N/A</v>
      </c>
      <c r="Y565" t="s">
        <v>85</v>
      </c>
    </row>
    <row r="566" spans="1:25">
      <c r="A566" t="s">
        <v>3</v>
      </c>
      <c r="B566" t="s">
        <v>4</v>
      </c>
      <c r="C566" t="s">
        <v>4</v>
      </c>
      <c r="D566" t="s">
        <v>1336</v>
      </c>
      <c r="E566" s="54">
        <v>41604</v>
      </c>
      <c r="F566" t="s">
        <v>1337</v>
      </c>
      <c r="G566" t="s">
        <v>1345</v>
      </c>
      <c r="H566" t="s">
        <v>2592</v>
      </c>
      <c r="I566" t="s">
        <v>2613</v>
      </c>
      <c r="J566" t="s">
        <v>1342</v>
      </c>
      <c r="K566" t="s">
        <v>2614</v>
      </c>
      <c r="L566" t="s">
        <v>2615</v>
      </c>
      <c r="M566" t="s">
        <v>2616</v>
      </c>
      <c r="N566" t="s">
        <v>85</v>
      </c>
      <c r="O566" t="s">
        <v>85</v>
      </c>
      <c r="P566">
        <v>553507.3125</v>
      </c>
      <c r="Q566" t="s">
        <v>21</v>
      </c>
      <c r="R566" t="s">
        <v>2617</v>
      </c>
      <c r="S566" t="s">
        <v>2618</v>
      </c>
      <c r="X566" t="s">
        <v>10731</v>
      </c>
      <c r="Y566" t="s">
        <v>10737</v>
      </c>
    </row>
    <row r="567" spans="1:25">
      <c r="A567" t="s">
        <v>3</v>
      </c>
      <c r="B567" t="s">
        <v>4</v>
      </c>
      <c r="C567" t="s">
        <v>4</v>
      </c>
      <c r="D567" t="s">
        <v>1336</v>
      </c>
      <c r="E567" s="54">
        <v>41604</v>
      </c>
      <c r="F567" t="s">
        <v>1337</v>
      </c>
      <c r="G567" t="s">
        <v>1345</v>
      </c>
      <c r="H567" t="s">
        <v>2592</v>
      </c>
      <c r="I567" t="s">
        <v>2613</v>
      </c>
      <c r="J567" t="s">
        <v>1342</v>
      </c>
      <c r="K567" t="s">
        <v>2614</v>
      </c>
      <c r="L567" t="s">
        <v>2615</v>
      </c>
      <c r="M567" t="s">
        <v>2616</v>
      </c>
      <c r="N567" t="s">
        <v>85</v>
      </c>
      <c r="O567" t="s">
        <v>85</v>
      </c>
      <c r="P567">
        <v>-553507.3125</v>
      </c>
      <c r="Q567" t="s">
        <v>21</v>
      </c>
      <c r="R567" t="s">
        <v>2617</v>
      </c>
      <c r="S567" t="s">
        <v>2618</v>
      </c>
      <c r="X567" t="s">
        <v>10731</v>
      </c>
      <c r="Y567" t="s">
        <v>10737</v>
      </c>
    </row>
    <row r="568" spans="1:25">
      <c r="A568" t="s">
        <v>3</v>
      </c>
      <c r="B568" t="s">
        <v>4</v>
      </c>
      <c r="C568" t="s">
        <v>4</v>
      </c>
      <c r="D568" t="s">
        <v>1336</v>
      </c>
      <c r="E568" s="54">
        <v>41592</v>
      </c>
      <c r="F568" t="s">
        <v>1337</v>
      </c>
      <c r="G568" t="s">
        <v>1345</v>
      </c>
      <c r="H568" t="s">
        <v>2592</v>
      </c>
      <c r="I568" t="s">
        <v>2613</v>
      </c>
      <c r="J568" t="s">
        <v>1342</v>
      </c>
      <c r="K568" t="s">
        <v>2614</v>
      </c>
      <c r="L568" t="s">
        <v>2615</v>
      </c>
      <c r="M568" t="s">
        <v>2616</v>
      </c>
      <c r="N568" t="s">
        <v>85</v>
      </c>
      <c r="O568" t="s">
        <v>85</v>
      </c>
      <c r="P568">
        <v>681076.6875</v>
      </c>
      <c r="Q568" t="s">
        <v>21</v>
      </c>
      <c r="R568" t="s">
        <v>2617</v>
      </c>
      <c r="S568" t="s">
        <v>2618</v>
      </c>
      <c r="X568" t="s">
        <v>10731</v>
      </c>
      <c r="Y568" t="s">
        <v>10737</v>
      </c>
    </row>
    <row r="569" spans="1:25">
      <c r="A569" t="s">
        <v>3</v>
      </c>
      <c r="B569" t="s">
        <v>4</v>
      </c>
      <c r="C569" t="s">
        <v>4</v>
      </c>
      <c r="D569" t="s">
        <v>1336</v>
      </c>
      <c r="E569" s="54">
        <v>41592</v>
      </c>
      <c r="F569" t="s">
        <v>1337</v>
      </c>
      <c r="G569" t="s">
        <v>1345</v>
      </c>
      <c r="H569" t="s">
        <v>2619</v>
      </c>
      <c r="I569" t="s">
        <v>2620</v>
      </c>
      <c r="J569" t="s">
        <v>1342</v>
      </c>
      <c r="K569" t="s">
        <v>2621</v>
      </c>
      <c r="L569" t="s">
        <v>2622</v>
      </c>
      <c r="M569" t="s">
        <v>2623</v>
      </c>
      <c r="N569" t="s">
        <v>85</v>
      </c>
      <c r="O569" t="s">
        <v>85</v>
      </c>
      <c r="P569">
        <v>450.58450317382813</v>
      </c>
      <c r="Q569" t="s">
        <v>21</v>
      </c>
      <c r="R569" t="s">
        <v>2624</v>
      </c>
      <c r="S569" t="s">
        <v>2625</v>
      </c>
      <c r="X569" t="s">
        <v>10729</v>
      </c>
      <c r="Y569" t="s">
        <v>85</v>
      </c>
    </row>
    <row r="570" spans="1:25">
      <c r="A570" t="s">
        <v>3</v>
      </c>
      <c r="B570" t="s">
        <v>4</v>
      </c>
      <c r="C570" t="s">
        <v>4</v>
      </c>
      <c r="D570" t="s">
        <v>1336</v>
      </c>
      <c r="E570" s="54">
        <v>41611</v>
      </c>
      <c r="F570" t="s">
        <v>4921</v>
      </c>
      <c r="G570" t="s">
        <v>1345</v>
      </c>
      <c r="H570" t="s">
        <v>2619</v>
      </c>
      <c r="I570" t="s">
        <v>2620</v>
      </c>
      <c r="J570" t="s">
        <v>1342</v>
      </c>
      <c r="K570" t="s">
        <v>2621</v>
      </c>
      <c r="L570" t="s">
        <v>2622</v>
      </c>
      <c r="M570" t="s">
        <v>2623</v>
      </c>
      <c r="N570" t="s">
        <v>85</v>
      </c>
      <c r="O570" t="s">
        <v>85</v>
      </c>
      <c r="P570">
        <v>629.07830810546875</v>
      </c>
      <c r="Q570" t="s">
        <v>21</v>
      </c>
      <c r="R570" t="s">
        <v>2624</v>
      </c>
      <c r="S570" t="s">
        <v>2625</v>
      </c>
      <c r="X570" t="s">
        <v>10729</v>
      </c>
      <c r="Y570" t="s">
        <v>85</v>
      </c>
    </row>
    <row r="571" spans="1:25">
      <c r="A571" t="s">
        <v>3</v>
      </c>
      <c r="B571" t="s">
        <v>4</v>
      </c>
      <c r="C571" t="s">
        <v>4</v>
      </c>
      <c r="D571" t="s">
        <v>1336</v>
      </c>
      <c r="E571" s="54">
        <v>41619</v>
      </c>
      <c r="F571" t="s">
        <v>4921</v>
      </c>
      <c r="G571" t="s">
        <v>1345</v>
      </c>
      <c r="H571" t="s">
        <v>2619</v>
      </c>
      <c r="I571" t="s">
        <v>2620</v>
      </c>
      <c r="J571" t="s">
        <v>1342</v>
      </c>
      <c r="K571" t="s">
        <v>2621</v>
      </c>
      <c r="L571" t="s">
        <v>2622</v>
      </c>
      <c r="M571" t="s">
        <v>2623</v>
      </c>
      <c r="N571" t="s">
        <v>85</v>
      </c>
      <c r="O571" t="s">
        <v>85</v>
      </c>
      <c r="P571">
        <v>-71.919097900390625</v>
      </c>
      <c r="Q571" t="s">
        <v>21</v>
      </c>
      <c r="R571" t="s">
        <v>2624</v>
      </c>
      <c r="S571" t="s">
        <v>2625</v>
      </c>
      <c r="X571" t="s">
        <v>10729</v>
      </c>
      <c r="Y571" t="s">
        <v>85</v>
      </c>
    </row>
    <row r="572" spans="1:25">
      <c r="A572" t="s">
        <v>3</v>
      </c>
      <c r="B572" t="s">
        <v>4</v>
      </c>
      <c r="C572" t="s">
        <v>4</v>
      </c>
      <c r="D572" t="s">
        <v>1336</v>
      </c>
      <c r="E572" s="54">
        <v>41606</v>
      </c>
      <c r="F572" t="s">
        <v>1337</v>
      </c>
      <c r="G572" t="s">
        <v>83</v>
      </c>
      <c r="I572" t="s">
        <v>3965</v>
      </c>
      <c r="J572" t="s">
        <v>86</v>
      </c>
      <c r="K572" t="s">
        <v>3966</v>
      </c>
      <c r="L572" t="s">
        <v>3967</v>
      </c>
      <c r="M572" t="s">
        <v>3968</v>
      </c>
      <c r="N572" t="s">
        <v>85</v>
      </c>
      <c r="O572" t="s">
        <v>85</v>
      </c>
      <c r="P572">
        <v>2442.2919921875</v>
      </c>
      <c r="Q572" t="s">
        <v>22</v>
      </c>
      <c r="R572" t="s">
        <v>3969</v>
      </c>
      <c r="S572" t="s">
        <v>104</v>
      </c>
      <c r="X572" t="e">
        <v>#N/A</v>
      </c>
      <c r="Y572" t="s">
        <v>85</v>
      </c>
    </row>
    <row r="573" spans="1:25">
      <c r="A573" t="s">
        <v>3</v>
      </c>
      <c r="B573" t="s">
        <v>4</v>
      </c>
      <c r="C573" t="s">
        <v>4</v>
      </c>
      <c r="D573" t="s">
        <v>1336</v>
      </c>
      <c r="E573" s="54">
        <v>41607</v>
      </c>
      <c r="F573" t="s">
        <v>1337</v>
      </c>
      <c r="G573" t="s">
        <v>83</v>
      </c>
      <c r="I573" t="s">
        <v>5242</v>
      </c>
      <c r="J573" t="s">
        <v>86</v>
      </c>
      <c r="K573" t="s">
        <v>5243</v>
      </c>
      <c r="L573" t="s">
        <v>3967</v>
      </c>
      <c r="M573" t="s">
        <v>3968</v>
      </c>
      <c r="N573" t="s">
        <v>85</v>
      </c>
      <c r="O573" t="s">
        <v>85</v>
      </c>
      <c r="P573">
        <v>14661.0927734375</v>
      </c>
      <c r="Q573" t="s">
        <v>22</v>
      </c>
      <c r="R573" t="s">
        <v>3969</v>
      </c>
      <c r="S573" t="s">
        <v>104</v>
      </c>
      <c r="X573" t="e">
        <v>#N/A</v>
      </c>
      <c r="Y573" t="s">
        <v>85</v>
      </c>
    </row>
    <row r="574" spans="1:25">
      <c r="A574" t="s">
        <v>3</v>
      </c>
      <c r="B574" t="s">
        <v>4</v>
      </c>
      <c r="C574" t="s">
        <v>4</v>
      </c>
      <c r="D574" t="s">
        <v>1336</v>
      </c>
      <c r="E574" s="54">
        <v>41606</v>
      </c>
      <c r="F574" t="s">
        <v>1337</v>
      </c>
      <c r="G574" t="s">
        <v>1345</v>
      </c>
      <c r="H574" t="s">
        <v>3920</v>
      </c>
      <c r="I574" t="s">
        <v>5244</v>
      </c>
      <c r="J574" t="s">
        <v>1342</v>
      </c>
      <c r="K574" t="s">
        <v>5245</v>
      </c>
      <c r="L574" t="s">
        <v>5246</v>
      </c>
      <c r="M574" t="s">
        <v>5247</v>
      </c>
      <c r="N574" t="s">
        <v>85</v>
      </c>
      <c r="O574" t="s">
        <v>85</v>
      </c>
      <c r="P574">
        <v>7569.3310546875</v>
      </c>
      <c r="Q574" t="s">
        <v>21</v>
      </c>
      <c r="R574" t="s">
        <v>5248</v>
      </c>
      <c r="S574" t="s">
        <v>5249</v>
      </c>
      <c r="X574" t="s">
        <v>10729</v>
      </c>
      <c r="Y574" t="s">
        <v>85</v>
      </c>
    </row>
    <row r="575" spans="1:25">
      <c r="A575" t="s">
        <v>3</v>
      </c>
      <c r="B575" t="s">
        <v>4</v>
      </c>
      <c r="C575" t="s">
        <v>4</v>
      </c>
      <c r="D575" t="s">
        <v>1336</v>
      </c>
      <c r="E575" s="54">
        <v>41619</v>
      </c>
      <c r="F575" t="s">
        <v>4921</v>
      </c>
      <c r="G575" t="s">
        <v>3641</v>
      </c>
      <c r="H575" t="s">
        <v>2592</v>
      </c>
      <c r="I575" t="s">
        <v>9729</v>
      </c>
      <c r="J575" t="s">
        <v>1342</v>
      </c>
      <c r="K575" t="s">
        <v>9730</v>
      </c>
      <c r="L575" t="s">
        <v>9731</v>
      </c>
      <c r="M575" t="s">
        <v>9732</v>
      </c>
      <c r="N575" t="s">
        <v>85</v>
      </c>
      <c r="O575" t="s">
        <v>85</v>
      </c>
      <c r="P575">
        <v>4458.94482421875</v>
      </c>
      <c r="Q575" t="s">
        <v>21</v>
      </c>
      <c r="R575" t="s">
        <v>9733</v>
      </c>
      <c r="S575" t="s">
        <v>9734</v>
      </c>
      <c r="X575" t="e">
        <v>#N/A</v>
      </c>
      <c r="Y575" t="s">
        <v>85</v>
      </c>
    </row>
    <row r="576" spans="1:25">
      <c r="A576" t="s">
        <v>3</v>
      </c>
      <c r="B576" t="s">
        <v>13</v>
      </c>
      <c r="C576" t="s">
        <v>217</v>
      </c>
      <c r="D576" t="s">
        <v>1336</v>
      </c>
      <c r="E576" s="54">
        <v>41628</v>
      </c>
      <c r="F576" t="s">
        <v>4921</v>
      </c>
      <c r="G576" t="s">
        <v>1345</v>
      </c>
      <c r="H576" t="s">
        <v>1156</v>
      </c>
      <c r="I576" t="s">
        <v>9735</v>
      </c>
      <c r="J576" t="s">
        <v>1342</v>
      </c>
      <c r="K576" t="s">
        <v>9736</v>
      </c>
      <c r="L576" t="s">
        <v>9737</v>
      </c>
      <c r="M576" t="s">
        <v>9738</v>
      </c>
      <c r="N576" t="s">
        <v>85</v>
      </c>
      <c r="O576" t="s">
        <v>85</v>
      </c>
      <c r="P576">
        <v>-5629.69140625</v>
      </c>
      <c r="Q576" t="s">
        <v>21</v>
      </c>
      <c r="R576" t="s">
        <v>9739</v>
      </c>
      <c r="S576" t="s">
        <v>9740</v>
      </c>
      <c r="X576" t="s">
        <v>10729</v>
      </c>
      <c r="Y576" t="s">
        <v>85</v>
      </c>
    </row>
    <row r="577" spans="1:25">
      <c r="A577" t="s">
        <v>3</v>
      </c>
      <c r="B577" t="s">
        <v>13</v>
      </c>
      <c r="C577" t="s">
        <v>217</v>
      </c>
      <c r="D577" t="s">
        <v>1336</v>
      </c>
      <c r="E577" s="54">
        <v>41628</v>
      </c>
      <c r="F577" t="s">
        <v>4921</v>
      </c>
      <c r="G577" t="s">
        <v>1345</v>
      </c>
      <c r="H577" t="s">
        <v>1156</v>
      </c>
      <c r="I577" t="s">
        <v>9735</v>
      </c>
      <c r="J577" t="s">
        <v>1342</v>
      </c>
      <c r="K577" t="s">
        <v>9736</v>
      </c>
      <c r="L577" t="s">
        <v>9737</v>
      </c>
      <c r="M577" t="s">
        <v>9738</v>
      </c>
      <c r="N577" t="s">
        <v>85</v>
      </c>
      <c r="O577" t="s">
        <v>85</v>
      </c>
      <c r="P577">
        <v>-37140.5</v>
      </c>
      <c r="Q577" t="s">
        <v>21</v>
      </c>
      <c r="R577" t="s">
        <v>9739</v>
      </c>
      <c r="S577" t="s">
        <v>9740</v>
      </c>
      <c r="X577" t="s">
        <v>10729</v>
      </c>
      <c r="Y577" t="s">
        <v>85</v>
      </c>
    </row>
    <row r="578" spans="1:25">
      <c r="A578" t="s">
        <v>3</v>
      </c>
      <c r="B578" t="s">
        <v>13</v>
      </c>
      <c r="C578" t="s">
        <v>217</v>
      </c>
      <c r="D578" t="s">
        <v>1336</v>
      </c>
      <c r="E578" s="54">
        <v>41604</v>
      </c>
      <c r="F578" t="s">
        <v>1337</v>
      </c>
      <c r="G578" t="s">
        <v>1345</v>
      </c>
      <c r="H578" t="s">
        <v>3010</v>
      </c>
      <c r="I578" t="s">
        <v>3970</v>
      </c>
      <c r="J578" t="s">
        <v>1342</v>
      </c>
      <c r="K578" t="s">
        <v>3971</v>
      </c>
      <c r="L578" t="s">
        <v>3972</v>
      </c>
      <c r="M578" t="s">
        <v>3973</v>
      </c>
      <c r="N578" t="s">
        <v>85</v>
      </c>
      <c r="O578" t="s">
        <v>85</v>
      </c>
      <c r="P578">
        <v>-65822.4296875</v>
      </c>
      <c r="Q578" t="s">
        <v>21</v>
      </c>
      <c r="R578" t="s">
        <v>3974</v>
      </c>
      <c r="S578" t="s">
        <v>3975</v>
      </c>
      <c r="X578" t="s">
        <v>10729</v>
      </c>
      <c r="Y578" t="s">
        <v>85</v>
      </c>
    </row>
    <row r="579" spans="1:25">
      <c r="A579" t="s">
        <v>3</v>
      </c>
      <c r="B579" t="s">
        <v>13</v>
      </c>
      <c r="C579" t="s">
        <v>217</v>
      </c>
      <c r="D579" t="s">
        <v>1336</v>
      </c>
      <c r="E579" s="54">
        <v>41604</v>
      </c>
      <c r="F579" t="s">
        <v>1337</v>
      </c>
      <c r="G579" t="s">
        <v>1345</v>
      </c>
      <c r="H579" t="s">
        <v>3010</v>
      </c>
      <c r="I579" t="s">
        <v>3970</v>
      </c>
      <c r="J579" t="s">
        <v>1342</v>
      </c>
      <c r="K579" t="s">
        <v>3971</v>
      </c>
      <c r="L579" t="s">
        <v>3972</v>
      </c>
      <c r="M579" t="s">
        <v>3973</v>
      </c>
      <c r="N579" t="s">
        <v>85</v>
      </c>
      <c r="O579" t="s">
        <v>85</v>
      </c>
      <c r="P579">
        <v>-139903.09375</v>
      </c>
      <c r="Q579" t="s">
        <v>21</v>
      </c>
      <c r="R579" t="s">
        <v>3974</v>
      </c>
      <c r="S579" t="s">
        <v>3975</v>
      </c>
      <c r="X579" t="s">
        <v>10729</v>
      </c>
      <c r="Y579" t="s">
        <v>85</v>
      </c>
    </row>
    <row r="580" spans="1:25">
      <c r="A580" t="s">
        <v>3</v>
      </c>
      <c r="B580" t="s">
        <v>13</v>
      </c>
      <c r="C580" t="s">
        <v>217</v>
      </c>
      <c r="D580" t="s">
        <v>1336</v>
      </c>
      <c r="E580" s="54">
        <v>41604</v>
      </c>
      <c r="F580" t="s">
        <v>1337</v>
      </c>
      <c r="G580" t="s">
        <v>1345</v>
      </c>
      <c r="H580" t="s">
        <v>3010</v>
      </c>
      <c r="I580" t="s">
        <v>3970</v>
      </c>
      <c r="J580" t="s">
        <v>1342</v>
      </c>
      <c r="K580" t="s">
        <v>3971</v>
      </c>
      <c r="L580" t="s">
        <v>3972</v>
      </c>
      <c r="M580" t="s">
        <v>3973</v>
      </c>
      <c r="N580" t="s">
        <v>85</v>
      </c>
      <c r="O580" t="s">
        <v>85</v>
      </c>
      <c r="P580">
        <v>-155625</v>
      </c>
      <c r="Q580" t="s">
        <v>21</v>
      </c>
      <c r="R580" t="s">
        <v>3974</v>
      </c>
      <c r="S580" t="s">
        <v>3975</v>
      </c>
      <c r="X580" t="s">
        <v>10729</v>
      </c>
      <c r="Y580" t="s">
        <v>85</v>
      </c>
    </row>
    <row r="581" spans="1:25">
      <c r="A581" t="s">
        <v>3</v>
      </c>
      <c r="B581" t="s">
        <v>13</v>
      </c>
      <c r="C581" t="s">
        <v>217</v>
      </c>
      <c r="D581" t="s">
        <v>1336</v>
      </c>
      <c r="E581" s="54">
        <v>41604</v>
      </c>
      <c r="F581" t="s">
        <v>1337</v>
      </c>
      <c r="G581" t="s">
        <v>1345</v>
      </c>
      <c r="H581" t="s">
        <v>3010</v>
      </c>
      <c r="I581" t="s">
        <v>3970</v>
      </c>
      <c r="J581" t="s">
        <v>1342</v>
      </c>
      <c r="K581" t="s">
        <v>3971</v>
      </c>
      <c r="L581" t="s">
        <v>3972</v>
      </c>
      <c r="M581" t="s">
        <v>3973</v>
      </c>
      <c r="N581" t="s">
        <v>85</v>
      </c>
      <c r="O581" t="s">
        <v>85</v>
      </c>
      <c r="P581">
        <v>-157671.1875</v>
      </c>
      <c r="Q581" t="s">
        <v>21</v>
      </c>
      <c r="R581" t="s">
        <v>3974</v>
      </c>
      <c r="S581" t="s">
        <v>3975</v>
      </c>
      <c r="X581" t="s">
        <v>10729</v>
      </c>
      <c r="Y581" t="s">
        <v>85</v>
      </c>
    </row>
    <row r="582" spans="1:25">
      <c r="A582" t="s">
        <v>3</v>
      </c>
      <c r="B582" t="s">
        <v>13</v>
      </c>
      <c r="C582" t="s">
        <v>217</v>
      </c>
      <c r="D582" t="s">
        <v>1336</v>
      </c>
      <c r="E582" s="54">
        <v>41604</v>
      </c>
      <c r="F582" t="s">
        <v>1337</v>
      </c>
      <c r="G582" t="s">
        <v>1345</v>
      </c>
      <c r="H582" t="s">
        <v>3010</v>
      </c>
      <c r="I582" t="s">
        <v>3970</v>
      </c>
      <c r="J582" t="s">
        <v>1342</v>
      </c>
      <c r="K582" t="s">
        <v>3971</v>
      </c>
      <c r="L582" t="s">
        <v>3972</v>
      </c>
      <c r="M582" t="s">
        <v>3973</v>
      </c>
      <c r="N582" t="s">
        <v>85</v>
      </c>
      <c r="O582" t="s">
        <v>85</v>
      </c>
      <c r="P582">
        <v>-182231.515625</v>
      </c>
      <c r="Q582" t="s">
        <v>21</v>
      </c>
      <c r="R582" t="s">
        <v>3974</v>
      </c>
      <c r="S582" t="s">
        <v>3975</v>
      </c>
      <c r="X582" t="s">
        <v>10729</v>
      </c>
      <c r="Y582" t="s">
        <v>85</v>
      </c>
    </row>
    <row r="583" spans="1:25">
      <c r="A583" t="s">
        <v>3</v>
      </c>
      <c r="B583" t="s">
        <v>13</v>
      </c>
      <c r="C583" t="s">
        <v>217</v>
      </c>
      <c r="D583" t="s">
        <v>1336</v>
      </c>
      <c r="E583" s="54">
        <v>41604</v>
      </c>
      <c r="F583" t="s">
        <v>1337</v>
      </c>
      <c r="G583" t="s">
        <v>1345</v>
      </c>
      <c r="H583" t="s">
        <v>3010</v>
      </c>
      <c r="I583" t="s">
        <v>3970</v>
      </c>
      <c r="J583" t="s">
        <v>1342</v>
      </c>
      <c r="K583" t="s">
        <v>3971</v>
      </c>
      <c r="L583" t="s">
        <v>3972</v>
      </c>
      <c r="M583" t="s">
        <v>3973</v>
      </c>
      <c r="N583" t="s">
        <v>85</v>
      </c>
      <c r="O583" t="s">
        <v>85</v>
      </c>
      <c r="P583">
        <v>-373749.5625</v>
      </c>
      <c r="Q583" t="s">
        <v>21</v>
      </c>
      <c r="R583" t="s">
        <v>3974</v>
      </c>
      <c r="S583" t="s">
        <v>3975</v>
      </c>
      <c r="X583" t="s">
        <v>10729</v>
      </c>
      <c r="Y583" t="s">
        <v>85</v>
      </c>
    </row>
    <row r="584" spans="1:25">
      <c r="A584" t="s">
        <v>3</v>
      </c>
      <c r="B584" t="s">
        <v>13</v>
      </c>
      <c r="C584" t="s">
        <v>217</v>
      </c>
      <c r="D584" t="s">
        <v>1336</v>
      </c>
      <c r="E584" s="54">
        <v>41604</v>
      </c>
      <c r="F584" t="s">
        <v>1337</v>
      </c>
      <c r="G584" t="s">
        <v>1345</v>
      </c>
      <c r="H584" t="s">
        <v>3010</v>
      </c>
      <c r="I584" t="s">
        <v>3970</v>
      </c>
      <c r="J584" t="s">
        <v>1342</v>
      </c>
      <c r="K584" t="s">
        <v>3971</v>
      </c>
      <c r="L584" t="s">
        <v>3972</v>
      </c>
      <c r="M584" t="s">
        <v>3973</v>
      </c>
      <c r="N584" t="s">
        <v>85</v>
      </c>
      <c r="O584" t="s">
        <v>85</v>
      </c>
      <c r="P584">
        <v>-181928.296875</v>
      </c>
      <c r="Q584" t="s">
        <v>21</v>
      </c>
      <c r="R584" t="s">
        <v>3974</v>
      </c>
      <c r="S584" t="s">
        <v>3975</v>
      </c>
      <c r="X584" t="s">
        <v>10729</v>
      </c>
      <c r="Y584" t="s">
        <v>85</v>
      </c>
    </row>
    <row r="585" spans="1:25">
      <c r="A585" t="s">
        <v>3</v>
      </c>
      <c r="B585" t="s">
        <v>13</v>
      </c>
      <c r="C585" t="s">
        <v>217</v>
      </c>
      <c r="D585" t="s">
        <v>1336</v>
      </c>
      <c r="E585" s="54">
        <v>41604</v>
      </c>
      <c r="F585" t="s">
        <v>1337</v>
      </c>
      <c r="G585" t="s">
        <v>1345</v>
      </c>
      <c r="H585" t="s">
        <v>3010</v>
      </c>
      <c r="I585" t="s">
        <v>3970</v>
      </c>
      <c r="J585" t="s">
        <v>1342</v>
      </c>
      <c r="K585" t="s">
        <v>3971</v>
      </c>
      <c r="L585" t="s">
        <v>3972</v>
      </c>
      <c r="M585" t="s">
        <v>3973</v>
      </c>
      <c r="N585" t="s">
        <v>85</v>
      </c>
      <c r="O585" t="s">
        <v>85</v>
      </c>
      <c r="P585">
        <v>-100273.8984375</v>
      </c>
      <c r="Q585" t="s">
        <v>21</v>
      </c>
      <c r="R585" t="s">
        <v>3974</v>
      </c>
      <c r="S585" t="s">
        <v>3975</v>
      </c>
      <c r="X585" t="s">
        <v>10729</v>
      </c>
      <c r="Y585" t="s">
        <v>85</v>
      </c>
    </row>
    <row r="586" spans="1:25">
      <c r="A586" t="s">
        <v>3</v>
      </c>
      <c r="B586" t="s">
        <v>13</v>
      </c>
      <c r="C586" t="s">
        <v>217</v>
      </c>
      <c r="D586" t="s">
        <v>1336</v>
      </c>
      <c r="E586" s="54">
        <v>41604</v>
      </c>
      <c r="F586" t="s">
        <v>1337</v>
      </c>
      <c r="G586" t="s">
        <v>1345</v>
      </c>
      <c r="H586" t="s">
        <v>3010</v>
      </c>
      <c r="I586" t="s">
        <v>3970</v>
      </c>
      <c r="J586" t="s">
        <v>1342</v>
      </c>
      <c r="K586" t="s">
        <v>3971</v>
      </c>
      <c r="L586" t="s">
        <v>3972</v>
      </c>
      <c r="M586" t="s">
        <v>3973</v>
      </c>
      <c r="N586" t="s">
        <v>85</v>
      </c>
      <c r="O586" t="s">
        <v>85</v>
      </c>
      <c r="P586">
        <v>-49145.52734375</v>
      </c>
      <c r="Q586" t="s">
        <v>21</v>
      </c>
      <c r="R586" t="s">
        <v>3974</v>
      </c>
      <c r="S586" t="s">
        <v>3975</v>
      </c>
      <c r="X586" t="s">
        <v>10729</v>
      </c>
      <c r="Y586" t="s">
        <v>85</v>
      </c>
    </row>
    <row r="587" spans="1:25">
      <c r="A587" t="s">
        <v>3</v>
      </c>
      <c r="B587" t="s">
        <v>13</v>
      </c>
      <c r="C587" t="s">
        <v>217</v>
      </c>
      <c r="D587" t="s">
        <v>1336</v>
      </c>
      <c r="E587" s="54">
        <v>41604</v>
      </c>
      <c r="F587" t="s">
        <v>1337</v>
      </c>
      <c r="G587" t="s">
        <v>1345</v>
      </c>
      <c r="H587" t="s">
        <v>3010</v>
      </c>
      <c r="I587" t="s">
        <v>3970</v>
      </c>
      <c r="J587" t="s">
        <v>1342</v>
      </c>
      <c r="K587" t="s">
        <v>3971</v>
      </c>
      <c r="L587" t="s">
        <v>3972</v>
      </c>
      <c r="M587" t="s">
        <v>3973</v>
      </c>
      <c r="N587" t="s">
        <v>85</v>
      </c>
      <c r="O587" t="s">
        <v>85</v>
      </c>
      <c r="P587">
        <v>-161849.375</v>
      </c>
      <c r="Q587" t="s">
        <v>21</v>
      </c>
      <c r="R587" t="s">
        <v>3974</v>
      </c>
      <c r="S587" t="s">
        <v>3975</v>
      </c>
      <c r="X587" t="s">
        <v>10729</v>
      </c>
      <c r="Y587" t="s">
        <v>85</v>
      </c>
    </row>
    <row r="588" spans="1:25">
      <c r="A588" t="s">
        <v>3</v>
      </c>
      <c r="B588" t="s">
        <v>13</v>
      </c>
      <c r="C588" t="s">
        <v>217</v>
      </c>
      <c r="D588" t="s">
        <v>1336</v>
      </c>
      <c r="E588" s="54">
        <v>41607</v>
      </c>
      <c r="F588" t="s">
        <v>1337</v>
      </c>
      <c r="G588" t="s">
        <v>1345</v>
      </c>
      <c r="H588" t="s">
        <v>3010</v>
      </c>
      <c r="I588" t="s">
        <v>5250</v>
      </c>
      <c r="J588" t="s">
        <v>1342</v>
      </c>
      <c r="K588" t="s">
        <v>5251</v>
      </c>
      <c r="L588" t="s">
        <v>3013</v>
      </c>
      <c r="M588" t="s">
        <v>3014</v>
      </c>
      <c r="N588" t="s">
        <v>213</v>
      </c>
      <c r="O588" t="s">
        <v>213</v>
      </c>
      <c r="P588">
        <v>202344.625</v>
      </c>
      <c r="Q588" t="s">
        <v>21</v>
      </c>
      <c r="R588" t="s">
        <v>5252</v>
      </c>
      <c r="S588" t="s">
        <v>5253</v>
      </c>
      <c r="X588" t="s">
        <v>10730</v>
      </c>
      <c r="Y588" t="s">
        <v>10739</v>
      </c>
    </row>
    <row r="589" spans="1:25">
      <c r="A589" t="s">
        <v>3</v>
      </c>
      <c r="B589" t="s">
        <v>13</v>
      </c>
      <c r="C589" t="s">
        <v>217</v>
      </c>
      <c r="D589" t="s">
        <v>1336</v>
      </c>
      <c r="E589" s="54">
        <v>41607</v>
      </c>
      <c r="F589" t="s">
        <v>1337</v>
      </c>
      <c r="G589" t="s">
        <v>1345</v>
      </c>
      <c r="H589" t="s">
        <v>3010</v>
      </c>
      <c r="I589" t="s">
        <v>5261</v>
      </c>
      <c r="J589" t="s">
        <v>1342</v>
      </c>
      <c r="K589" t="s">
        <v>5262</v>
      </c>
      <c r="L589" t="s">
        <v>3013</v>
      </c>
      <c r="M589" t="s">
        <v>3014</v>
      </c>
      <c r="N589" t="s">
        <v>213</v>
      </c>
      <c r="O589" t="s">
        <v>213</v>
      </c>
      <c r="P589">
        <v>107917.1328125</v>
      </c>
      <c r="Q589" t="s">
        <v>21</v>
      </c>
      <c r="R589" t="s">
        <v>5263</v>
      </c>
      <c r="S589" t="s">
        <v>5264</v>
      </c>
      <c r="X589" t="s">
        <v>10730</v>
      </c>
      <c r="Y589" t="s">
        <v>10739</v>
      </c>
    </row>
    <row r="590" spans="1:25">
      <c r="A590" t="s">
        <v>3</v>
      </c>
      <c r="B590" t="s">
        <v>13</v>
      </c>
      <c r="C590" t="s">
        <v>217</v>
      </c>
      <c r="D590" t="s">
        <v>1336</v>
      </c>
      <c r="E590" s="54">
        <v>41607</v>
      </c>
      <c r="F590" t="s">
        <v>1337</v>
      </c>
      <c r="G590" t="s">
        <v>1345</v>
      </c>
      <c r="H590" t="s">
        <v>3010</v>
      </c>
      <c r="I590" t="s">
        <v>5265</v>
      </c>
      <c r="J590" t="s">
        <v>1342</v>
      </c>
      <c r="K590" t="s">
        <v>5266</v>
      </c>
      <c r="L590" t="s">
        <v>3013</v>
      </c>
      <c r="M590" t="s">
        <v>3014</v>
      </c>
      <c r="N590" t="s">
        <v>213</v>
      </c>
      <c r="O590" t="s">
        <v>213</v>
      </c>
      <c r="P590">
        <v>108880.6796875</v>
      </c>
      <c r="Q590" t="s">
        <v>21</v>
      </c>
      <c r="R590" t="s">
        <v>5263</v>
      </c>
      <c r="S590" t="s">
        <v>5264</v>
      </c>
      <c r="X590" t="s">
        <v>10730</v>
      </c>
      <c r="Y590" t="s">
        <v>10739</v>
      </c>
    </row>
    <row r="591" spans="1:25">
      <c r="A591" t="s">
        <v>3</v>
      </c>
      <c r="B591" t="s">
        <v>13</v>
      </c>
      <c r="C591" t="s">
        <v>217</v>
      </c>
      <c r="D591" t="s">
        <v>1336</v>
      </c>
      <c r="E591" s="54">
        <v>41607</v>
      </c>
      <c r="F591" t="s">
        <v>1337</v>
      </c>
      <c r="G591" t="s">
        <v>1345</v>
      </c>
      <c r="H591" t="s">
        <v>3010</v>
      </c>
      <c r="I591" t="s">
        <v>5250</v>
      </c>
      <c r="J591" t="s">
        <v>1342</v>
      </c>
      <c r="K591" t="s">
        <v>5251</v>
      </c>
      <c r="L591" t="s">
        <v>3013</v>
      </c>
      <c r="M591" t="s">
        <v>3014</v>
      </c>
      <c r="N591" t="s">
        <v>213</v>
      </c>
      <c r="O591" t="s">
        <v>213</v>
      </c>
      <c r="P591">
        <v>6401.15625</v>
      </c>
      <c r="Q591" t="s">
        <v>21</v>
      </c>
      <c r="R591" t="s">
        <v>5252</v>
      </c>
      <c r="S591" t="s">
        <v>5253</v>
      </c>
      <c r="X591" t="s">
        <v>10730</v>
      </c>
      <c r="Y591" t="s">
        <v>10739</v>
      </c>
    </row>
    <row r="592" spans="1:25">
      <c r="A592" t="s">
        <v>3</v>
      </c>
      <c r="B592" t="s">
        <v>13</v>
      </c>
      <c r="C592" t="s">
        <v>217</v>
      </c>
      <c r="D592" t="s">
        <v>1336</v>
      </c>
      <c r="E592" s="54">
        <v>41603</v>
      </c>
      <c r="F592" t="s">
        <v>1337</v>
      </c>
      <c r="G592" t="s">
        <v>1345</v>
      </c>
      <c r="H592" t="s">
        <v>3010</v>
      </c>
      <c r="I592" t="s">
        <v>3976</v>
      </c>
      <c r="J592" t="s">
        <v>1342</v>
      </c>
      <c r="K592" t="s">
        <v>3977</v>
      </c>
      <c r="L592" t="s">
        <v>3013</v>
      </c>
      <c r="M592" t="s">
        <v>3014</v>
      </c>
      <c r="N592" t="s">
        <v>85</v>
      </c>
      <c r="O592" t="s">
        <v>85</v>
      </c>
      <c r="P592">
        <v>-758.95562744140625</v>
      </c>
      <c r="Q592" t="s">
        <v>21</v>
      </c>
      <c r="R592" t="s">
        <v>3978</v>
      </c>
      <c r="S592" t="s">
        <v>3979</v>
      </c>
      <c r="X592" t="s">
        <v>10729</v>
      </c>
      <c r="Y592" t="s">
        <v>10737</v>
      </c>
    </row>
    <row r="593" spans="1:25">
      <c r="A593" t="s">
        <v>3</v>
      </c>
      <c r="B593" t="s">
        <v>13</v>
      </c>
      <c r="C593" t="s">
        <v>217</v>
      </c>
      <c r="D593" t="s">
        <v>1336</v>
      </c>
      <c r="E593" s="54">
        <v>41603</v>
      </c>
      <c r="F593" t="s">
        <v>1337</v>
      </c>
      <c r="G593" t="s">
        <v>1345</v>
      </c>
      <c r="H593" t="s">
        <v>3010</v>
      </c>
      <c r="I593" t="s">
        <v>3976</v>
      </c>
      <c r="J593" t="s">
        <v>1342</v>
      </c>
      <c r="K593" t="s">
        <v>3977</v>
      </c>
      <c r="L593" t="s">
        <v>3013</v>
      </c>
      <c r="M593" t="s">
        <v>3014</v>
      </c>
      <c r="N593" t="s">
        <v>85</v>
      </c>
      <c r="O593" t="s">
        <v>85</v>
      </c>
      <c r="P593">
        <v>-668.3060302734375</v>
      </c>
      <c r="Q593" t="s">
        <v>21</v>
      </c>
      <c r="R593" t="s">
        <v>3978</v>
      </c>
      <c r="S593" t="s">
        <v>3979</v>
      </c>
      <c r="X593" t="s">
        <v>10729</v>
      </c>
      <c r="Y593" t="s">
        <v>10737</v>
      </c>
    </row>
    <row r="594" spans="1:25">
      <c r="A594" t="s">
        <v>3</v>
      </c>
      <c r="B594" t="s">
        <v>13</v>
      </c>
      <c r="C594" t="s">
        <v>217</v>
      </c>
      <c r="D594" t="s">
        <v>1336</v>
      </c>
      <c r="E594" s="54">
        <v>41607</v>
      </c>
      <c r="F594" t="s">
        <v>1337</v>
      </c>
      <c r="G594" t="s">
        <v>1345</v>
      </c>
      <c r="H594" t="s">
        <v>3010</v>
      </c>
      <c r="I594" t="s">
        <v>5258</v>
      </c>
      <c r="J594" t="s">
        <v>1342</v>
      </c>
      <c r="K594" t="s">
        <v>5259</v>
      </c>
      <c r="L594" t="s">
        <v>3013</v>
      </c>
      <c r="M594" t="s">
        <v>3014</v>
      </c>
      <c r="N594" t="s">
        <v>199</v>
      </c>
      <c r="O594" t="s">
        <v>199</v>
      </c>
      <c r="P594">
        <v>665633.5625</v>
      </c>
      <c r="Q594" t="s">
        <v>21</v>
      </c>
      <c r="R594" t="s">
        <v>3015</v>
      </c>
      <c r="S594" t="s">
        <v>5260</v>
      </c>
      <c r="X594" t="s">
        <v>10731</v>
      </c>
      <c r="Y594" t="s">
        <v>10739</v>
      </c>
    </row>
    <row r="595" spans="1:25">
      <c r="A595" t="s">
        <v>3</v>
      </c>
      <c r="B595" t="s">
        <v>13</v>
      </c>
      <c r="C595" t="s">
        <v>217</v>
      </c>
      <c r="D595" t="s">
        <v>1336</v>
      </c>
      <c r="E595" s="54">
        <v>41607</v>
      </c>
      <c r="F595" t="s">
        <v>1337</v>
      </c>
      <c r="G595" t="s">
        <v>1345</v>
      </c>
      <c r="H595" t="s">
        <v>3010</v>
      </c>
      <c r="I595" t="s">
        <v>5254</v>
      </c>
      <c r="J595" t="s">
        <v>1342</v>
      </c>
      <c r="K595" t="s">
        <v>5255</v>
      </c>
      <c r="L595" t="s">
        <v>3013</v>
      </c>
      <c r="M595" t="s">
        <v>3014</v>
      </c>
      <c r="N595" t="s">
        <v>213</v>
      </c>
      <c r="O595" t="s">
        <v>213</v>
      </c>
      <c r="P595">
        <v>21201.220703125</v>
      </c>
      <c r="Q595" t="s">
        <v>21</v>
      </c>
      <c r="R595" t="s">
        <v>5256</v>
      </c>
      <c r="S595" t="s">
        <v>5257</v>
      </c>
      <c r="X595" t="s">
        <v>10729</v>
      </c>
      <c r="Y595" t="s">
        <v>10739</v>
      </c>
    </row>
    <row r="596" spans="1:25">
      <c r="A596" t="s">
        <v>3</v>
      </c>
      <c r="B596" t="s">
        <v>13</v>
      </c>
      <c r="C596" t="s">
        <v>217</v>
      </c>
      <c r="D596" t="s">
        <v>1336</v>
      </c>
      <c r="E596" s="54">
        <v>41628</v>
      </c>
      <c r="F596" t="s">
        <v>4921</v>
      </c>
      <c r="G596" t="s">
        <v>1345</v>
      </c>
      <c r="H596" t="s">
        <v>3010</v>
      </c>
      <c r="I596" t="s">
        <v>9741</v>
      </c>
      <c r="J596" t="s">
        <v>1342</v>
      </c>
      <c r="K596" t="s">
        <v>9742</v>
      </c>
      <c r="L596" t="s">
        <v>3013</v>
      </c>
      <c r="M596" t="s">
        <v>3014</v>
      </c>
      <c r="N596" t="s">
        <v>85</v>
      </c>
      <c r="O596" t="s">
        <v>85</v>
      </c>
      <c r="P596">
        <v>543385.9375</v>
      </c>
      <c r="Q596" t="s">
        <v>21</v>
      </c>
      <c r="R596" t="s">
        <v>9743</v>
      </c>
      <c r="S596" t="s">
        <v>9744</v>
      </c>
      <c r="X596" t="s">
        <v>10731</v>
      </c>
      <c r="Y596" t="s">
        <v>10737</v>
      </c>
    </row>
    <row r="597" spans="1:25">
      <c r="A597" t="s">
        <v>3</v>
      </c>
      <c r="B597" t="s">
        <v>13</v>
      </c>
      <c r="C597" t="s">
        <v>217</v>
      </c>
      <c r="D597" t="s">
        <v>1336</v>
      </c>
      <c r="E597" s="54">
        <v>41628</v>
      </c>
      <c r="F597" t="s">
        <v>4921</v>
      </c>
      <c r="G597" t="s">
        <v>1345</v>
      </c>
      <c r="H597" t="s">
        <v>3010</v>
      </c>
      <c r="I597" t="s">
        <v>3976</v>
      </c>
      <c r="J597" t="s">
        <v>1342</v>
      </c>
      <c r="K597" t="s">
        <v>3977</v>
      </c>
      <c r="L597" t="s">
        <v>3013</v>
      </c>
      <c r="M597" t="s">
        <v>3014</v>
      </c>
      <c r="N597" t="s">
        <v>85</v>
      </c>
      <c r="O597" t="s">
        <v>85</v>
      </c>
      <c r="P597">
        <v>716.26239013671875</v>
      </c>
      <c r="Q597" t="s">
        <v>21</v>
      </c>
      <c r="R597" t="s">
        <v>3978</v>
      </c>
      <c r="S597" t="s">
        <v>3979</v>
      </c>
      <c r="X597" t="s">
        <v>10729</v>
      </c>
      <c r="Y597" t="s">
        <v>10737</v>
      </c>
    </row>
    <row r="598" spans="1:25">
      <c r="A598" t="s">
        <v>3</v>
      </c>
      <c r="B598" t="s">
        <v>13</v>
      </c>
      <c r="C598" t="s">
        <v>217</v>
      </c>
      <c r="D598" t="s">
        <v>1336</v>
      </c>
      <c r="E598" s="54">
        <v>41604</v>
      </c>
      <c r="F598" t="s">
        <v>1337</v>
      </c>
      <c r="G598" t="s">
        <v>1350</v>
      </c>
      <c r="H598" t="s">
        <v>3010</v>
      </c>
      <c r="I598" t="s">
        <v>3011</v>
      </c>
      <c r="J598" t="s">
        <v>86</v>
      </c>
      <c r="K598" t="s">
        <v>3012</v>
      </c>
      <c r="L598" t="s">
        <v>3013</v>
      </c>
      <c r="M598" t="s">
        <v>3014</v>
      </c>
      <c r="N598" t="s">
        <v>199</v>
      </c>
      <c r="O598" t="s">
        <v>199</v>
      </c>
      <c r="P598">
        <v>31184.359375</v>
      </c>
      <c r="Q598" t="s">
        <v>23</v>
      </c>
      <c r="R598" t="s">
        <v>3015</v>
      </c>
      <c r="S598" t="s">
        <v>104</v>
      </c>
      <c r="X598" t="e">
        <v>#N/A</v>
      </c>
      <c r="Y598" t="s">
        <v>10739</v>
      </c>
    </row>
    <row r="599" spans="1:25">
      <c r="A599" t="s">
        <v>3</v>
      </c>
      <c r="B599" t="s">
        <v>13</v>
      </c>
      <c r="C599" t="s">
        <v>217</v>
      </c>
      <c r="D599" t="s">
        <v>1336</v>
      </c>
      <c r="E599" s="54">
        <v>41604</v>
      </c>
      <c r="F599" t="s">
        <v>1337</v>
      </c>
      <c r="G599" t="s">
        <v>83</v>
      </c>
      <c r="H599" t="s">
        <v>3010</v>
      </c>
      <c r="I599" t="s">
        <v>3011</v>
      </c>
      <c r="J599" t="s">
        <v>86</v>
      </c>
      <c r="K599" t="s">
        <v>3012</v>
      </c>
      <c r="L599" t="s">
        <v>3013</v>
      </c>
      <c r="M599" t="s">
        <v>3014</v>
      </c>
      <c r="N599" t="s">
        <v>199</v>
      </c>
      <c r="O599" t="s">
        <v>199</v>
      </c>
      <c r="P599">
        <v>22482.736328125</v>
      </c>
      <c r="Q599" t="s">
        <v>22</v>
      </c>
      <c r="R599" t="s">
        <v>3015</v>
      </c>
      <c r="S599" t="s">
        <v>104</v>
      </c>
      <c r="X599" t="e">
        <v>#N/A</v>
      </c>
      <c r="Y599" t="s">
        <v>10739</v>
      </c>
    </row>
    <row r="600" spans="1:25">
      <c r="A600" t="s">
        <v>3</v>
      </c>
      <c r="B600" t="s">
        <v>13</v>
      </c>
      <c r="C600" t="s">
        <v>217</v>
      </c>
      <c r="D600" t="s">
        <v>1336</v>
      </c>
      <c r="E600" s="54">
        <v>41604</v>
      </c>
      <c r="F600" t="s">
        <v>1337</v>
      </c>
      <c r="G600" t="s">
        <v>1391</v>
      </c>
      <c r="H600" t="s">
        <v>3010</v>
      </c>
      <c r="I600" t="s">
        <v>3011</v>
      </c>
      <c r="J600" t="s">
        <v>86</v>
      </c>
      <c r="K600" t="s">
        <v>3012</v>
      </c>
      <c r="L600" t="s">
        <v>3013</v>
      </c>
      <c r="M600" t="s">
        <v>3014</v>
      </c>
      <c r="N600" t="s">
        <v>199</v>
      </c>
      <c r="O600" t="s">
        <v>199</v>
      </c>
      <c r="P600">
        <v>6819.49560546875</v>
      </c>
      <c r="Q600" t="s">
        <v>23</v>
      </c>
      <c r="R600" t="s">
        <v>3015</v>
      </c>
      <c r="S600" t="s">
        <v>104</v>
      </c>
      <c r="X600" t="e">
        <v>#N/A</v>
      </c>
      <c r="Y600" t="s">
        <v>10739</v>
      </c>
    </row>
    <row r="601" spans="1:25">
      <c r="A601" t="s">
        <v>3</v>
      </c>
      <c r="B601" t="s">
        <v>13</v>
      </c>
      <c r="C601" t="s">
        <v>1351</v>
      </c>
      <c r="D601" t="s">
        <v>1336</v>
      </c>
      <c r="E601" s="54">
        <v>41586</v>
      </c>
      <c r="F601" t="s">
        <v>1337</v>
      </c>
      <c r="G601" t="s">
        <v>83</v>
      </c>
      <c r="I601" t="s">
        <v>1352</v>
      </c>
      <c r="J601" t="s">
        <v>86</v>
      </c>
      <c r="K601" t="s">
        <v>1353</v>
      </c>
      <c r="L601" t="s">
        <v>2362</v>
      </c>
      <c r="M601" t="s">
        <v>2363</v>
      </c>
      <c r="N601" t="s">
        <v>213</v>
      </c>
      <c r="O601" t="s">
        <v>85</v>
      </c>
      <c r="P601">
        <v>3613.296875</v>
      </c>
      <c r="Q601" t="s">
        <v>22</v>
      </c>
      <c r="R601" t="s">
        <v>1354</v>
      </c>
      <c r="S601" t="s">
        <v>104</v>
      </c>
      <c r="X601" t="e">
        <v>#N/A</v>
      </c>
      <c r="Y601" t="s">
        <v>85</v>
      </c>
    </row>
    <row r="602" spans="1:25">
      <c r="A602" t="s">
        <v>3</v>
      </c>
      <c r="B602" t="s">
        <v>13</v>
      </c>
      <c r="C602" t="s">
        <v>217</v>
      </c>
      <c r="D602" t="s">
        <v>1336</v>
      </c>
      <c r="E602" s="54">
        <v>41600</v>
      </c>
      <c r="F602" t="s">
        <v>1337</v>
      </c>
      <c r="G602" t="s">
        <v>83</v>
      </c>
      <c r="I602" t="s">
        <v>3983</v>
      </c>
      <c r="J602" t="s">
        <v>86</v>
      </c>
      <c r="K602" t="s">
        <v>3984</v>
      </c>
      <c r="L602" t="s">
        <v>2362</v>
      </c>
      <c r="M602" t="s">
        <v>2363</v>
      </c>
      <c r="N602" t="s">
        <v>85</v>
      </c>
      <c r="O602" t="s">
        <v>85</v>
      </c>
      <c r="P602">
        <v>-3613.296875</v>
      </c>
      <c r="Q602" t="s">
        <v>22</v>
      </c>
      <c r="R602" t="s">
        <v>3985</v>
      </c>
      <c r="S602" t="s">
        <v>104</v>
      </c>
      <c r="X602" t="e">
        <v>#N/A</v>
      </c>
      <c r="Y602" t="s">
        <v>85</v>
      </c>
    </row>
    <row r="603" spans="1:25">
      <c r="A603" t="s">
        <v>3</v>
      </c>
      <c r="B603" t="s">
        <v>13</v>
      </c>
      <c r="C603" t="s">
        <v>217</v>
      </c>
      <c r="D603" t="s">
        <v>1336</v>
      </c>
      <c r="E603" s="54">
        <v>41600</v>
      </c>
      <c r="F603" t="s">
        <v>1337</v>
      </c>
      <c r="G603" t="s">
        <v>83</v>
      </c>
      <c r="I603" t="s">
        <v>3980</v>
      </c>
      <c r="J603" t="s">
        <v>86</v>
      </c>
      <c r="K603" t="s">
        <v>3981</v>
      </c>
      <c r="L603" t="s">
        <v>2362</v>
      </c>
      <c r="M603" t="s">
        <v>2363</v>
      </c>
      <c r="N603" t="s">
        <v>85</v>
      </c>
      <c r="O603" t="s">
        <v>85</v>
      </c>
      <c r="P603">
        <v>-3613.296875</v>
      </c>
      <c r="Q603" t="s">
        <v>22</v>
      </c>
      <c r="R603" t="s">
        <v>3982</v>
      </c>
      <c r="S603" t="s">
        <v>104</v>
      </c>
      <c r="X603" t="e">
        <v>#N/A</v>
      </c>
      <c r="Y603" t="s">
        <v>85</v>
      </c>
    </row>
    <row r="604" spans="1:25">
      <c r="A604" t="s">
        <v>3</v>
      </c>
      <c r="B604" t="s">
        <v>13</v>
      </c>
      <c r="C604" t="s">
        <v>217</v>
      </c>
      <c r="D604" t="s">
        <v>1336</v>
      </c>
      <c r="E604" s="54">
        <v>41605</v>
      </c>
      <c r="F604" t="s">
        <v>1337</v>
      </c>
      <c r="G604" t="s">
        <v>1345</v>
      </c>
      <c r="I604" t="s">
        <v>3986</v>
      </c>
      <c r="J604" t="s">
        <v>1342</v>
      </c>
      <c r="K604" t="s">
        <v>3987</v>
      </c>
      <c r="L604" t="s">
        <v>3988</v>
      </c>
      <c r="M604" t="s">
        <v>3989</v>
      </c>
      <c r="N604" t="s">
        <v>85</v>
      </c>
      <c r="O604" t="s">
        <v>85</v>
      </c>
      <c r="P604">
        <v>39601.734375</v>
      </c>
      <c r="Q604" t="s">
        <v>21</v>
      </c>
      <c r="R604" t="s">
        <v>3990</v>
      </c>
      <c r="S604" t="s">
        <v>3991</v>
      </c>
      <c r="X604" t="s">
        <v>10729</v>
      </c>
      <c r="Y604" t="s">
        <v>85</v>
      </c>
    </row>
    <row r="605" spans="1:25">
      <c r="A605" t="s">
        <v>3</v>
      </c>
      <c r="B605" t="s">
        <v>13</v>
      </c>
      <c r="C605" t="s">
        <v>217</v>
      </c>
      <c r="D605" t="s">
        <v>1336</v>
      </c>
      <c r="E605" s="54">
        <v>41605</v>
      </c>
      <c r="F605" t="s">
        <v>1337</v>
      </c>
      <c r="G605" t="s">
        <v>1345</v>
      </c>
      <c r="I605" t="s">
        <v>3986</v>
      </c>
      <c r="J605" t="s">
        <v>1342</v>
      </c>
      <c r="K605" t="s">
        <v>3987</v>
      </c>
      <c r="L605" t="s">
        <v>3988</v>
      </c>
      <c r="M605" t="s">
        <v>3989</v>
      </c>
      <c r="N605" t="s">
        <v>85</v>
      </c>
      <c r="O605" t="s">
        <v>85</v>
      </c>
      <c r="P605">
        <v>30496.2265625</v>
      </c>
      <c r="Q605" t="s">
        <v>21</v>
      </c>
      <c r="R605" t="s">
        <v>3990</v>
      </c>
      <c r="S605" t="s">
        <v>3991</v>
      </c>
      <c r="X605" t="s">
        <v>10729</v>
      </c>
      <c r="Y605" t="s">
        <v>85</v>
      </c>
    </row>
    <row r="606" spans="1:25">
      <c r="A606" t="s">
        <v>3</v>
      </c>
      <c r="B606" t="s">
        <v>13</v>
      </c>
      <c r="C606" t="s">
        <v>217</v>
      </c>
      <c r="D606" t="s">
        <v>1336</v>
      </c>
      <c r="E606" s="54">
        <v>41605</v>
      </c>
      <c r="F606" t="s">
        <v>1337</v>
      </c>
      <c r="G606" t="s">
        <v>1345</v>
      </c>
      <c r="I606" t="s">
        <v>3986</v>
      </c>
      <c r="J606" t="s">
        <v>1342</v>
      </c>
      <c r="K606" t="s">
        <v>3987</v>
      </c>
      <c r="L606" t="s">
        <v>3988</v>
      </c>
      <c r="M606" t="s">
        <v>3989</v>
      </c>
      <c r="N606" t="s">
        <v>85</v>
      </c>
      <c r="O606" t="s">
        <v>85</v>
      </c>
      <c r="P606">
        <v>2408.864501953125</v>
      </c>
      <c r="Q606" t="s">
        <v>21</v>
      </c>
      <c r="R606" t="s">
        <v>3990</v>
      </c>
      <c r="S606" t="s">
        <v>3991</v>
      </c>
      <c r="X606" t="s">
        <v>10729</v>
      </c>
      <c r="Y606" t="s">
        <v>85</v>
      </c>
    </row>
    <row r="607" spans="1:25">
      <c r="A607" t="s">
        <v>3</v>
      </c>
      <c r="B607" t="s">
        <v>13</v>
      </c>
      <c r="C607" t="s">
        <v>217</v>
      </c>
      <c r="D607" t="s">
        <v>1336</v>
      </c>
      <c r="E607" s="54">
        <v>41604</v>
      </c>
      <c r="F607" t="s">
        <v>1337</v>
      </c>
      <c r="G607" t="s">
        <v>1345</v>
      </c>
      <c r="I607" t="s">
        <v>3992</v>
      </c>
      <c r="J607" t="s">
        <v>1342</v>
      </c>
      <c r="K607" t="s">
        <v>3993</v>
      </c>
      <c r="L607" t="s">
        <v>3988</v>
      </c>
      <c r="M607" t="s">
        <v>3989</v>
      </c>
      <c r="N607" t="s">
        <v>85</v>
      </c>
      <c r="O607" t="s">
        <v>85</v>
      </c>
      <c r="P607">
        <v>-791.78277587890625</v>
      </c>
      <c r="Q607" t="s">
        <v>21</v>
      </c>
      <c r="R607" t="s">
        <v>3990</v>
      </c>
      <c r="S607" t="s">
        <v>3991</v>
      </c>
      <c r="X607" t="s">
        <v>10729</v>
      </c>
      <c r="Y607" t="s">
        <v>85</v>
      </c>
    </row>
    <row r="608" spans="1:25">
      <c r="A608" t="s">
        <v>3</v>
      </c>
      <c r="B608" t="s">
        <v>13</v>
      </c>
      <c r="C608" t="s">
        <v>217</v>
      </c>
      <c r="D608" t="s">
        <v>1336</v>
      </c>
      <c r="E608" s="54">
        <v>41628</v>
      </c>
      <c r="F608" t="s">
        <v>4921</v>
      </c>
      <c r="G608" t="s">
        <v>1345</v>
      </c>
      <c r="I608" t="s">
        <v>9745</v>
      </c>
      <c r="J608" t="s">
        <v>1342</v>
      </c>
      <c r="K608" t="s">
        <v>9746</v>
      </c>
      <c r="L608" t="s">
        <v>9747</v>
      </c>
      <c r="M608" t="s">
        <v>9748</v>
      </c>
      <c r="N608" t="s">
        <v>85</v>
      </c>
      <c r="O608" t="s">
        <v>85</v>
      </c>
      <c r="P608">
        <v>10743.9365234375</v>
      </c>
      <c r="Q608" t="s">
        <v>21</v>
      </c>
      <c r="R608" t="s">
        <v>9749</v>
      </c>
      <c r="S608" t="s">
        <v>9750</v>
      </c>
      <c r="X608" t="s">
        <v>10729</v>
      </c>
      <c r="Y608" t="s">
        <v>85</v>
      </c>
    </row>
    <row r="609" spans="1:25">
      <c r="A609" t="s">
        <v>3</v>
      </c>
      <c r="B609" t="s">
        <v>13</v>
      </c>
      <c r="C609" t="s">
        <v>217</v>
      </c>
      <c r="D609" t="s">
        <v>1336</v>
      </c>
      <c r="E609" s="54">
        <v>41628</v>
      </c>
      <c r="F609" t="s">
        <v>4921</v>
      </c>
      <c r="G609" t="s">
        <v>1345</v>
      </c>
      <c r="I609" t="s">
        <v>9745</v>
      </c>
      <c r="J609" t="s">
        <v>1342</v>
      </c>
      <c r="K609" t="s">
        <v>9746</v>
      </c>
      <c r="L609" t="s">
        <v>9747</v>
      </c>
      <c r="M609" t="s">
        <v>9748</v>
      </c>
      <c r="N609" t="s">
        <v>85</v>
      </c>
      <c r="O609" t="s">
        <v>85</v>
      </c>
      <c r="P609">
        <v>732.54107666015625</v>
      </c>
      <c r="Q609" t="s">
        <v>21</v>
      </c>
      <c r="R609" t="s">
        <v>9749</v>
      </c>
      <c r="S609" t="s">
        <v>9750</v>
      </c>
      <c r="X609" t="s">
        <v>10729</v>
      </c>
      <c r="Y609" t="s">
        <v>85</v>
      </c>
    </row>
    <row r="610" spans="1:25">
      <c r="A610" t="s">
        <v>3</v>
      </c>
      <c r="B610" t="s">
        <v>13</v>
      </c>
      <c r="C610" t="s">
        <v>217</v>
      </c>
      <c r="D610" t="s">
        <v>1336</v>
      </c>
      <c r="E610" s="54">
        <v>41604</v>
      </c>
      <c r="F610" t="s">
        <v>1337</v>
      </c>
      <c r="G610" t="s">
        <v>1345</v>
      </c>
      <c r="H610" t="s">
        <v>365</v>
      </c>
      <c r="I610" t="s">
        <v>3994</v>
      </c>
      <c r="J610" t="s">
        <v>1342</v>
      </c>
      <c r="K610" t="s">
        <v>3995</v>
      </c>
      <c r="L610" t="s">
        <v>368</v>
      </c>
      <c r="M610" t="s">
        <v>369</v>
      </c>
      <c r="N610" t="s">
        <v>85</v>
      </c>
      <c r="O610" t="s">
        <v>85</v>
      </c>
      <c r="P610">
        <v>-4867.02099609375</v>
      </c>
      <c r="Q610" t="s">
        <v>21</v>
      </c>
      <c r="R610" t="s">
        <v>3996</v>
      </c>
      <c r="S610" t="s">
        <v>3997</v>
      </c>
      <c r="X610" t="s">
        <v>10729</v>
      </c>
      <c r="Y610" t="s">
        <v>10737</v>
      </c>
    </row>
    <row r="611" spans="1:25">
      <c r="A611" t="s">
        <v>3</v>
      </c>
      <c r="B611" t="s">
        <v>13</v>
      </c>
      <c r="C611" t="s">
        <v>217</v>
      </c>
      <c r="D611" t="s">
        <v>1336</v>
      </c>
      <c r="E611" s="54">
        <v>41604</v>
      </c>
      <c r="F611" t="s">
        <v>1337</v>
      </c>
      <c r="G611" t="s">
        <v>1345</v>
      </c>
      <c r="H611" t="s">
        <v>365</v>
      </c>
      <c r="I611" t="s">
        <v>3994</v>
      </c>
      <c r="J611" t="s">
        <v>1342</v>
      </c>
      <c r="K611" t="s">
        <v>3995</v>
      </c>
      <c r="L611" t="s">
        <v>368</v>
      </c>
      <c r="M611" t="s">
        <v>369</v>
      </c>
      <c r="N611" t="s">
        <v>85</v>
      </c>
      <c r="O611" t="s">
        <v>85</v>
      </c>
      <c r="P611">
        <v>-6777.83154296875</v>
      </c>
      <c r="Q611" t="s">
        <v>21</v>
      </c>
      <c r="R611" t="s">
        <v>3996</v>
      </c>
      <c r="S611" t="s">
        <v>3997</v>
      </c>
      <c r="X611" t="s">
        <v>10729</v>
      </c>
      <c r="Y611" t="s">
        <v>10737</v>
      </c>
    </row>
    <row r="612" spans="1:25">
      <c r="A612" t="s">
        <v>3</v>
      </c>
      <c r="B612" t="s">
        <v>13</v>
      </c>
      <c r="C612" t="s">
        <v>217</v>
      </c>
      <c r="D612" t="s">
        <v>1336</v>
      </c>
      <c r="E612" s="54">
        <v>41606</v>
      </c>
      <c r="F612" t="s">
        <v>1337</v>
      </c>
      <c r="G612" t="s">
        <v>83</v>
      </c>
      <c r="H612" t="s">
        <v>365</v>
      </c>
      <c r="I612" t="s">
        <v>3998</v>
      </c>
      <c r="J612" t="s">
        <v>86</v>
      </c>
      <c r="K612" t="s">
        <v>3999</v>
      </c>
      <c r="L612" t="s">
        <v>368</v>
      </c>
      <c r="M612" t="s">
        <v>369</v>
      </c>
      <c r="N612" t="s">
        <v>85</v>
      </c>
      <c r="O612" t="s">
        <v>85</v>
      </c>
      <c r="P612">
        <v>8671.9130859375</v>
      </c>
      <c r="Q612" t="s">
        <v>22</v>
      </c>
      <c r="R612" t="s">
        <v>4000</v>
      </c>
      <c r="S612" t="s">
        <v>104</v>
      </c>
      <c r="X612" t="e">
        <v>#N/A</v>
      </c>
      <c r="Y612" t="s">
        <v>10737</v>
      </c>
    </row>
    <row r="613" spans="1:25">
      <c r="A613" t="s">
        <v>3</v>
      </c>
      <c r="B613" t="s">
        <v>112</v>
      </c>
      <c r="C613" t="s">
        <v>269</v>
      </c>
      <c r="D613" t="s">
        <v>1336</v>
      </c>
      <c r="E613" s="54">
        <v>41605</v>
      </c>
      <c r="F613" t="s">
        <v>1337</v>
      </c>
      <c r="G613" t="s">
        <v>83</v>
      </c>
      <c r="I613" t="s">
        <v>4161</v>
      </c>
      <c r="J613" t="s">
        <v>86</v>
      </c>
      <c r="K613" t="s">
        <v>4162</v>
      </c>
      <c r="L613" t="s">
        <v>5267</v>
      </c>
      <c r="M613" t="s">
        <v>5268</v>
      </c>
      <c r="N613" t="s">
        <v>85</v>
      </c>
      <c r="O613" t="s">
        <v>85</v>
      </c>
      <c r="P613">
        <v>22634.583984375</v>
      </c>
      <c r="Q613" t="s">
        <v>22</v>
      </c>
      <c r="R613" t="s">
        <v>4165</v>
      </c>
      <c r="S613" t="s">
        <v>104</v>
      </c>
      <c r="X613" t="e">
        <v>#N/A</v>
      </c>
      <c r="Y613" t="s">
        <v>85</v>
      </c>
    </row>
    <row r="614" spans="1:25">
      <c r="A614" t="s">
        <v>3</v>
      </c>
      <c r="B614" t="s">
        <v>13</v>
      </c>
      <c r="C614" t="s">
        <v>217</v>
      </c>
      <c r="D614" t="s">
        <v>1336</v>
      </c>
      <c r="E614" s="54">
        <v>41604</v>
      </c>
      <c r="F614" t="s">
        <v>1337</v>
      </c>
      <c r="G614" t="s">
        <v>1345</v>
      </c>
      <c r="I614" t="s">
        <v>4009</v>
      </c>
      <c r="J614" t="s">
        <v>1342</v>
      </c>
      <c r="K614" t="s">
        <v>4010</v>
      </c>
      <c r="L614" t="s">
        <v>2628</v>
      </c>
      <c r="M614" t="s">
        <v>2629</v>
      </c>
      <c r="N614" t="s">
        <v>85</v>
      </c>
      <c r="O614" t="s">
        <v>85</v>
      </c>
      <c r="P614">
        <v>-424144.625</v>
      </c>
      <c r="Q614" t="s">
        <v>21</v>
      </c>
      <c r="R614" t="s">
        <v>4011</v>
      </c>
      <c r="S614" t="s">
        <v>4012</v>
      </c>
      <c r="X614" t="s">
        <v>10729</v>
      </c>
      <c r="Y614" t="s">
        <v>85</v>
      </c>
    </row>
    <row r="615" spans="1:25">
      <c r="A615" t="s">
        <v>3</v>
      </c>
      <c r="B615" t="s">
        <v>13</v>
      </c>
      <c r="C615" t="s">
        <v>217</v>
      </c>
      <c r="D615" t="s">
        <v>1336</v>
      </c>
      <c r="E615" s="54">
        <v>41604</v>
      </c>
      <c r="F615" t="s">
        <v>1337</v>
      </c>
      <c r="G615" t="s">
        <v>1345</v>
      </c>
      <c r="I615" t="s">
        <v>4009</v>
      </c>
      <c r="J615" t="s">
        <v>1342</v>
      </c>
      <c r="K615" t="s">
        <v>4010</v>
      </c>
      <c r="L615" t="s">
        <v>2628</v>
      </c>
      <c r="M615" t="s">
        <v>2629</v>
      </c>
      <c r="N615" t="s">
        <v>85</v>
      </c>
      <c r="O615" t="s">
        <v>85</v>
      </c>
      <c r="P615">
        <v>-28276.306640625</v>
      </c>
      <c r="Q615" t="s">
        <v>21</v>
      </c>
      <c r="R615" t="s">
        <v>4011</v>
      </c>
      <c r="S615" t="s">
        <v>4012</v>
      </c>
      <c r="X615" t="s">
        <v>10729</v>
      </c>
      <c r="Y615" t="s">
        <v>85</v>
      </c>
    </row>
    <row r="616" spans="1:25">
      <c r="A616" t="s">
        <v>3</v>
      </c>
      <c r="B616" t="s">
        <v>13</v>
      </c>
      <c r="C616" t="s">
        <v>217</v>
      </c>
      <c r="D616" t="s">
        <v>1336</v>
      </c>
      <c r="E616" s="54">
        <v>41604</v>
      </c>
      <c r="F616" t="s">
        <v>1337</v>
      </c>
      <c r="G616" t="s">
        <v>1345</v>
      </c>
      <c r="I616" t="s">
        <v>4009</v>
      </c>
      <c r="J616" t="s">
        <v>1342</v>
      </c>
      <c r="K616" t="s">
        <v>4010</v>
      </c>
      <c r="L616" t="s">
        <v>2628</v>
      </c>
      <c r="M616" t="s">
        <v>2629</v>
      </c>
      <c r="N616" t="s">
        <v>85</v>
      </c>
      <c r="O616" t="s">
        <v>85</v>
      </c>
      <c r="P616">
        <v>-212072.3125</v>
      </c>
      <c r="Q616" t="s">
        <v>21</v>
      </c>
      <c r="R616" t="s">
        <v>4011</v>
      </c>
      <c r="S616" t="s">
        <v>4012</v>
      </c>
      <c r="X616" t="s">
        <v>10729</v>
      </c>
      <c r="Y616" t="s">
        <v>85</v>
      </c>
    </row>
    <row r="617" spans="1:25">
      <c r="A617" t="s">
        <v>3</v>
      </c>
      <c r="B617" t="s">
        <v>13</v>
      </c>
      <c r="C617" t="s">
        <v>217</v>
      </c>
      <c r="D617" t="s">
        <v>1336</v>
      </c>
      <c r="E617" s="54">
        <v>41604</v>
      </c>
      <c r="F617" t="s">
        <v>1337</v>
      </c>
      <c r="G617" t="s">
        <v>1345</v>
      </c>
      <c r="I617" t="s">
        <v>4009</v>
      </c>
      <c r="J617" t="s">
        <v>1342</v>
      </c>
      <c r="K617" t="s">
        <v>4010</v>
      </c>
      <c r="L617" t="s">
        <v>2628</v>
      </c>
      <c r="M617" t="s">
        <v>2629</v>
      </c>
      <c r="N617" t="s">
        <v>85</v>
      </c>
      <c r="O617" t="s">
        <v>85</v>
      </c>
      <c r="P617">
        <v>-2014.2027587890625</v>
      </c>
      <c r="Q617" t="s">
        <v>21</v>
      </c>
      <c r="R617" t="s">
        <v>4011</v>
      </c>
      <c r="S617" t="s">
        <v>4012</v>
      </c>
      <c r="X617" t="s">
        <v>10729</v>
      </c>
      <c r="Y617" t="s">
        <v>85</v>
      </c>
    </row>
    <row r="618" spans="1:25">
      <c r="A618" t="s">
        <v>3</v>
      </c>
      <c r="B618" t="s">
        <v>13</v>
      </c>
      <c r="C618" t="s">
        <v>217</v>
      </c>
      <c r="D618" t="s">
        <v>1336</v>
      </c>
      <c r="E618" s="54">
        <v>41604</v>
      </c>
      <c r="F618" t="s">
        <v>1337</v>
      </c>
      <c r="G618" t="s">
        <v>1345</v>
      </c>
      <c r="I618" t="s">
        <v>4009</v>
      </c>
      <c r="J618" t="s">
        <v>1342</v>
      </c>
      <c r="K618" t="s">
        <v>4010</v>
      </c>
      <c r="L618" t="s">
        <v>2628</v>
      </c>
      <c r="M618" t="s">
        <v>2629</v>
      </c>
      <c r="N618" t="s">
        <v>85</v>
      </c>
      <c r="O618" t="s">
        <v>85</v>
      </c>
      <c r="P618">
        <v>-113105.2265625</v>
      </c>
      <c r="Q618" t="s">
        <v>21</v>
      </c>
      <c r="R618" t="s">
        <v>4011</v>
      </c>
      <c r="S618" t="s">
        <v>4012</v>
      </c>
      <c r="X618" t="s">
        <v>10729</v>
      </c>
      <c r="Y618" t="s">
        <v>85</v>
      </c>
    </row>
    <row r="619" spans="1:25">
      <c r="A619" t="s">
        <v>3</v>
      </c>
      <c r="B619" t="s">
        <v>13</v>
      </c>
      <c r="C619" t="s">
        <v>217</v>
      </c>
      <c r="D619" t="s">
        <v>1336</v>
      </c>
      <c r="E619" s="54">
        <v>41604</v>
      </c>
      <c r="F619" t="s">
        <v>1337</v>
      </c>
      <c r="G619" t="s">
        <v>1345</v>
      </c>
      <c r="I619" t="s">
        <v>4013</v>
      </c>
      <c r="J619" t="s">
        <v>1342</v>
      </c>
      <c r="K619" t="s">
        <v>4014</v>
      </c>
      <c r="L619" t="s">
        <v>2628</v>
      </c>
      <c r="M619" t="s">
        <v>2629</v>
      </c>
      <c r="N619" t="s">
        <v>85</v>
      </c>
      <c r="O619" t="s">
        <v>85</v>
      </c>
      <c r="P619">
        <v>-43116.44921875</v>
      </c>
      <c r="Q619" t="s">
        <v>21</v>
      </c>
      <c r="R619" t="s">
        <v>4015</v>
      </c>
      <c r="S619" t="s">
        <v>4016</v>
      </c>
      <c r="X619" t="s">
        <v>10729</v>
      </c>
      <c r="Y619" t="s">
        <v>85</v>
      </c>
    </row>
    <row r="620" spans="1:25">
      <c r="A620" t="s">
        <v>3</v>
      </c>
      <c r="B620" t="s">
        <v>13</v>
      </c>
      <c r="C620" t="s">
        <v>217</v>
      </c>
      <c r="D620" t="s">
        <v>1336</v>
      </c>
      <c r="E620" s="54">
        <v>41604</v>
      </c>
      <c r="F620" t="s">
        <v>1337</v>
      </c>
      <c r="G620" t="s">
        <v>1345</v>
      </c>
      <c r="I620" t="s">
        <v>4013</v>
      </c>
      <c r="J620" t="s">
        <v>1342</v>
      </c>
      <c r="K620" t="s">
        <v>4014</v>
      </c>
      <c r="L620" t="s">
        <v>2628</v>
      </c>
      <c r="M620" t="s">
        <v>2629</v>
      </c>
      <c r="N620" t="s">
        <v>85</v>
      </c>
      <c r="O620" t="s">
        <v>85</v>
      </c>
      <c r="P620">
        <v>-11714.9365234375</v>
      </c>
      <c r="Q620" t="s">
        <v>21</v>
      </c>
      <c r="R620" t="s">
        <v>4015</v>
      </c>
      <c r="S620" t="s">
        <v>4016</v>
      </c>
      <c r="X620" t="s">
        <v>10729</v>
      </c>
      <c r="Y620" t="s">
        <v>85</v>
      </c>
    </row>
    <row r="621" spans="1:25">
      <c r="A621" t="s">
        <v>3</v>
      </c>
      <c r="B621" t="s">
        <v>13</v>
      </c>
      <c r="C621" t="s">
        <v>217</v>
      </c>
      <c r="D621" t="s">
        <v>1336</v>
      </c>
      <c r="E621" s="54">
        <v>41600</v>
      </c>
      <c r="F621" t="s">
        <v>1337</v>
      </c>
      <c r="G621" t="s">
        <v>1345</v>
      </c>
      <c r="I621" t="s">
        <v>4005</v>
      </c>
      <c r="J621" t="s">
        <v>1342</v>
      </c>
      <c r="K621" t="s">
        <v>4006</v>
      </c>
      <c r="L621" t="s">
        <v>2628</v>
      </c>
      <c r="M621" t="s">
        <v>2629</v>
      </c>
      <c r="N621" t="s">
        <v>85</v>
      </c>
      <c r="O621" t="s">
        <v>85</v>
      </c>
      <c r="P621">
        <v>128319</v>
      </c>
      <c r="Q621" t="s">
        <v>21</v>
      </c>
      <c r="R621" t="s">
        <v>4007</v>
      </c>
      <c r="S621" t="s">
        <v>4008</v>
      </c>
      <c r="X621" t="s">
        <v>10731</v>
      </c>
      <c r="Y621" t="s">
        <v>85</v>
      </c>
    </row>
    <row r="622" spans="1:25">
      <c r="A622" t="s">
        <v>3</v>
      </c>
      <c r="B622" t="s">
        <v>13</v>
      </c>
      <c r="C622" t="s">
        <v>217</v>
      </c>
      <c r="D622" t="s">
        <v>1336</v>
      </c>
      <c r="E622" s="54">
        <v>41600</v>
      </c>
      <c r="F622" t="s">
        <v>1337</v>
      </c>
      <c r="G622" t="s">
        <v>1345</v>
      </c>
      <c r="I622" t="s">
        <v>4001</v>
      </c>
      <c r="J622" t="s">
        <v>1342</v>
      </c>
      <c r="K622" t="s">
        <v>4002</v>
      </c>
      <c r="L622" t="s">
        <v>2628</v>
      </c>
      <c r="M622" t="s">
        <v>2629</v>
      </c>
      <c r="N622" t="s">
        <v>85</v>
      </c>
      <c r="O622" t="s">
        <v>85</v>
      </c>
      <c r="P622">
        <v>20774.109375</v>
      </c>
      <c r="Q622" t="s">
        <v>21</v>
      </c>
      <c r="R622" t="s">
        <v>4003</v>
      </c>
      <c r="S622" t="s">
        <v>4004</v>
      </c>
      <c r="X622" t="s">
        <v>10729</v>
      </c>
      <c r="Y622" t="s">
        <v>85</v>
      </c>
    </row>
    <row r="623" spans="1:25">
      <c r="A623" t="s">
        <v>3</v>
      </c>
      <c r="B623" t="s">
        <v>13</v>
      </c>
      <c r="C623" t="s">
        <v>217</v>
      </c>
      <c r="D623" t="s">
        <v>1336</v>
      </c>
      <c r="E623" s="54">
        <v>41603</v>
      </c>
      <c r="F623" t="s">
        <v>1337</v>
      </c>
      <c r="G623" t="s">
        <v>1345</v>
      </c>
      <c r="I623" t="s">
        <v>4020</v>
      </c>
      <c r="J623" t="s">
        <v>1342</v>
      </c>
      <c r="K623" t="s">
        <v>4021</v>
      </c>
      <c r="L623" t="s">
        <v>2628</v>
      </c>
      <c r="M623" t="s">
        <v>2629</v>
      </c>
      <c r="N623" t="s">
        <v>85</v>
      </c>
      <c r="O623" t="s">
        <v>85</v>
      </c>
      <c r="P623">
        <v>-13674.6630859375</v>
      </c>
      <c r="Q623" t="s">
        <v>21</v>
      </c>
      <c r="R623" t="s">
        <v>4022</v>
      </c>
      <c r="S623" t="s">
        <v>4023</v>
      </c>
      <c r="X623" t="s">
        <v>10729</v>
      </c>
      <c r="Y623" t="s">
        <v>85</v>
      </c>
    </row>
    <row r="624" spans="1:25">
      <c r="A624" t="s">
        <v>3</v>
      </c>
      <c r="B624" t="s">
        <v>13</v>
      </c>
      <c r="C624" t="s">
        <v>217</v>
      </c>
      <c r="D624" t="s">
        <v>1336</v>
      </c>
      <c r="E624" s="54">
        <v>41603</v>
      </c>
      <c r="F624" t="s">
        <v>1337</v>
      </c>
      <c r="G624" t="s">
        <v>1345</v>
      </c>
      <c r="I624" t="s">
        <v>4024</v>
      </c>
      <c r="J624" t="s">
        <v>1342</v>
      </c>
      <c r="K624" t="s">
        <v>4025</v>
      </c>
      <c r="L624" t="s">
        <v>2628</v>
      </c>
      <c r="M624" t="s">
        <v>2629</v>
      </c>
      <c r="N624" t="s">
        <v>85</v>
      </c>
      <c r="O624" t="s">
        <v>85</v>
      </c>
      <c r="P624">
        <v>-1429.8724365234375</v>
      </c>
      <c r="Q624" t="s">
        <v>21</v>
      </c>
      <c r="R624" t="s">
        <v>1471</v>
      </c>
      <c r="S624" t="s">
        <v>4026</v>
      </c>
      <c r="X624" t="s">
        <v>10729</v>
      </c>
      <c r="Y624" t="s">
        <v>85</v>
      </c>
    </row>
    <row r="625" spans="1:25">
      <c r="A625" t="s">
        <v>3</v>
      </c>
      <c r="B625" t="s">
        <v>13</v>
      </c>
      <c r="C625" t="s">
        <v>217</v>
      </c>
      <c r="D625" t="s">
        <v>1336</v>
      </c>
      <c r="E625" s="54">
        <v>41602</v>
      </c>
      <c r="F625" t="s">
        <v>1337</v>
      </c>
      <c r="G625" t="s">
        <v>1345</v>
      </c>
      <c r="I625" t="s">
        <v>4017</v>
      </c>
      <c r="J625" t="s">
        <v>1342</v>
      </c>
      <c r="K625" t="s">
        <v>4018</v>
      </c>
      <c r="L625" t="s">
        <v>2628</v>
      </c>
      <c r="M625" t="s">
        <v>2629</v>
      </c>
      <c r="N625" t="s">
        <v>85</v>
      </c>
      <c r="O625" t="s">
        <v>85</v>
      </c>
      <c r="P625">
        <v>72562.90625</v>
      </c>
      <c r="Q625" t="s">
        <v>21</v>
      </c>
      <c r="R625" t="s">
        <v>1471</v>
      </c>
      <c r="S625" t="s">
        <v>4019</v>
      </c>
      <c r="X625" t="s">
        <v>10730</v>
      </c>
      <c r="Y625" t="s">
        <v>85</v>
      </c>
    </row>
    <row r="626" spans="1:25">
      <c r="A626" t="s">
        <v>3</v>
      </c>
      <c r="B626" t="s">
        <v>13</v>
      </c>
      <c r="C626" t="s">
        <v>217</v>
      </c>
      <c r="D626" t="s">
        <v>1336</v>
      </c>
      <c r="E626" s="54">
        <v>41607</v>
      </c>
      <c r="F626" t="s">
        <v>1337</v>
      </c>
      <c r="G626" t="s">
        <v>1345</v>
      </c>
      <c r="I626" t="s">
        <v>5275</v>
      </c>
      <c r="J626" t="s">
        <v>1342</v>
      </c>
      <c r="K626" t="s">
        <v>5276</v>
      </c>
      <c r="L626" t="s">
        <v>2628</v>
      </c>
      <c r="M626" t="s">
        <v>2629</v>
      </c>
      <c r="N626" t="s">
        <v>85</v>
      </c>
      <c r="O626" t="s">
        <v>85</v>
      </c>
      <c r="P626">
        <v>571729.5625</v>
      </c>
      <c r="Q626" t="s">
        <v>21</v>
      </c>
      <c r="R626" t="s">
        <v>1471</v>
      </c>
      <c r="S626" t="s">
        <v>5277</v>
      </c>
      <c r="X626" t="s">
        <v>10731</v>
      </c>
      <c r="Y626" t="s">
        <v>85</v>
      </c>
    </row>
    <row r="627" spans="1:25">
      <c r="A627" t="s">
        <v>3</v>
      </c>
      <c r="B627" t="s">
        <v>13</v>
      </c>
      <c r="C627" t="s">
        <v>217</v>
      </c>
      <c r="D627" t="s">
        <v>1336</v>
      </c>
      <c r="E627" s="54">
        <v>41607</v>
      </c>
      <c r="F627" t="s">
        <v>1337</v>
      </c>
      <c r="G627" t="s">
        <v>1345</v>
      </c>
      <c r="I627" t="s">
        <v>5272</v>
      </c>
      <c r="J627" t="s">
        <v>1342</v>
      </c>
      <c r="K627" t="s">
        <v>5273</v>
      </c>
      <c r="L627" t="s">
        <v>2628</v>
      </c>
      <c r="M627" t="s">
        <v>2629</v>
      </c>
      <c r="N627" t="s">
        <v>85</v>
      </c>
      <c r="O627" t="s">
        <v>85</v>
      </c>
      <c r="P627">
        <v>5781.27490234375</v>
      </c>
      <c r="Q627" t="s">
        <v>21</v>
      </c>
      <c r="R627" t="s">
        <v>5274</v>
      </c>
      <c r="S627" t="s">
        <v>4019</v>
      </c>
      <c r="X627" t="s">
        <v>10730</v>
      </c>
      <c r="Y627" t="s">
        <v>85</v>
      </c>
    </row>
    <row r="628" spans="1:25">
      <c r="A628" t="s">
        <v>3</v>
      </c>
      <c r="B628" t="s">
        <v>13</v>
      </c>
      <c r="C628" t="s">
        <v>217</v>
      </c>
      <c r="D628" t="s">
        <v>1336</v>
      </c>
      <c r="E628" s="54">
        <v>41607</v>
      </c>
      <c r="F628" t="s">
        <v>1337</v>
      </c>
      <c r="G628" t="s">
        <v>1345</v>
      </c>
      <c r="I628" t="s">
        <v>5272</v>
      </c>
      <c r="J628" t="s">
        <v>1342</v>
      </c>
      <c r="K628" t="s">
        <v>5273</v>
      </c>
      <c r="L628" t="s">
        <v>2628</v>
      </c>
      <c r="M628" t="s">
        <v>2629</v>
      </c>
      <c r="N628" t="s">
        <v>85</v>
      </c>
      <c r="O628" t="s">
        <v>85</v>
      </c>
      <c r="P628">
        <v>145736.3125</v>
      </c>
      <c r="Q628" t="s">
        <v>21</v>
      </c>
      <c r="R628" t="s">
        <v>5274</v>
      </c>
      <c r="S628" t="s">
        <v>4019</v>
      </c>
      <c r="X628" t="s">
        <v>10730</v>
      </c>
      <c r="Y628" t="s">
        <v>85</v>
      </c>
    </row>
    <row r="629" spans="1:25">
      <c r="A629" t="s">
        <v>3</v>
      </c>
      <c r="B629" t="s">
        <v>13</v>
      </c>
      <c r="C629" t="s">
        <v>217</v>
      </c>
      <c r="D629" t="s">
        <v>1336</v>
      </c>
      <c r="E629" s="54">
        <v>41598</v>
      </c>
      <c r="F629" t="s">
        <v>1337</v>
      </c>
      <c r="G629" t="s">
        <v>1345</v>
      </c>
      <c r="I629" t="s">
        <v>2626</v>
      </c>
      <c r="J629" t="s">
        <v>1342</v>
      </c>
      <c r="K629" t="s">
        <v>2627</v>
      </c>
      <c r="L629" t="s">
        <v>2628</v>
      </c>
      <c r="M629" t="s">
        <v>2629</v>
      </c>
      <c r="N629" t="s">
        <v>85</v>
      </c>
      <c r="O629" t="s">
        <v>85</v>
      </c>
      <c r="P629">
        <v>47153.4609375</v>
      </c>
      <c r="Q629" t="s">
        <v>21</v>
      </c>
      <c r="R629" t="s">
        <v>1471</v>
      </c>
      <c r="S629" t="s">
        <v>2630</v>
      </c>
      <c r="X629" t="s">
        <v>10729</v>
      </c>
      <c r="Y629" t="s">
        <v>85</v>
      </c>
    </row>
    <row r="630" spans="1:25">
      <c r="A630" t="s">
        <v>3</v>
      </c>
      <c r="B630" t="s">
        <v>13</v>
      </c>
      <c r="C630" t="s">
        <v>217</v>
      </c>
      <c r="D630" t="s">
        <v>1336</v>
      </c>
      <c r="E630" s="54">
        <v>41598</v>
      </c>
      <c r="F630" t="s">
        <v>1337</v>
      </c>
      <c r="G630" t="s">
        <v>1345</v>
      </c>
      <c r="I630" t="s">
        <v>2631</v>
      </c>
      <c r="J630" t="s">
        <v>1342</v>
      </c>
      <c r="K630" t="s">
        <v>2632</v>
      </c>
      <c r="L630" t="s">
        <v>2628</v>
      </c>
      <c r="M630" t="s">
        <v>2629</v>
      </c>
      <c r="N630" t="s">
        <v>85</v>
      </c>
      <c r="O630" t="s">
        <v>85</v>
      </c>
      <c r="P630">
        <v>17189.787109375</v>
      </c>
      <c r="Q630" t="s">
        <v>21</v>
      </c>
      <c r="R630" t="s">
        <v>1471</v>
      </c>
      <c r="S630" t="s">
        <v>2633</v>
      </c>
      <c r="X630" t="s">
        <v>10729</v>
      </c>
      <c r="Y630" t="s">
        <v>85</v>
      </c>
    </row>
    <row r="631" spans="1:25">
      <c r="A631" t="s">
        <v>3</v>
      </c>
      <c r="B631" t="s">
        <v>13</v>
      </c>
      <c r="C631" t="s">
        <v>217</v>
      </c>
      <c r="D631" t="s">
        <v>1336</v>
      </c>
      <c r="E631" s="54">
        <v>41628</v>
      </c>
      <c r="F631" t="s">
        <v>4921</v>
      </c>
      <c r="G631" t="s">
        <v>1345</v>
      </c>
      <c r="I631" t="s">
        <v>9751</v>
      </c>
      <c r="J631" t="s">
        <v>1342</v>
      </c>
      <c r="K631" t="s">
        <v>9752</v>
      </c>
      <c r="L631" t="s">
        <v>2628</v>
      </c>
      <c r="M631" t="s">
        <v>2629</v>
      </c>
      <c r="N631" t="s">
        <v>85</v>
      </c>
      <c r="O631" t="s">
        <v>85</v>
      </c>
      <c r="P631">
        <v>-655.93499755859375</v>
      </c>
      <c r="Q631" t="s">
        <v>21</v>
      </c>
      <c r="R631" t="s">
        <v>9753</v>
      </c>
      <c r="S631" t="s">
        <v>9754</v>
      </c>
      <c r="X631" t="s">
        <v>10729</v>
      </c>
      <c r="Y631" t="s">
        <v>85</v>
      </c>
    </row>
    <row r="632" spans="1:25">
      <c r="A632" t="s">
        <v>3</v>
      </c>
      <c r="B632" t="s">
        <v>13</v>
      </c>
      <c r="C632" t="s">
        <v>217</v>
      </c>
      <c r="D632" t="s">
        <v>1336</v>
      </c>
      <c r="E632" s="54">
        <v>41628</v>
      </c>
      <c r="F632" t="s">
        <v>4921</v>
      </c>
      <c r="G632" t="s">
        <v>1345</v>
      </c>
      <c r="I632" t="s">
        <v>9755</v>
      </c>
      <c r="J632" t="s">
        <v>1342</v>
      </c>
      <c r="K632" t="s">
        <v>9756</v>
      </c>
      <c r="L632" t="s">
        <v>2628</v>
      </c>
      <c r="M632" t="s">
        <v>2629</v>
      </c>
      <c r="N632" t="s">
        <v>85</v>
      </c>
      <c r="O632" t="s">
        <v>85</v>
      </c>
      <c r="P632">
        <v>-15336.5673828125</v>
      </c>
      <c r="Q632" t="s">
        <v>21</v>
      </c>
      <c r="R632" t="s">
        <v>9757</v>
      </c>
      <c r="S632" t="s">
        <v>9758</v>
      </c>
      <c r="X632" t="s">
        <v>10729</v>
      </c>
      <c r="Y632" t="s">
        <v>85</v>
      </c>
    </row>
    <row r="633" spans="1:25">
      <c r="A633" t="s">
        <v>3</v>
      </c>
      <c r="B633" t="s">
        <v>13</v>
      </c>
      <c r="C633" t="s">
        <v>217</v>
      </c>
      <c r="D633" t="s">
        <v>1336</v>
      </c>
      <c r="E633" s="54">
        <v>41628</v>
      </c>
      <c r="F633" t="s">
        <v>4921</v>
      </c>
      <c r="G633" t="s">
        <v>1345</v>
      </c>
      <c r="I633" t="s">
        <v>9759</v>
      </c>
      <c r="J633" t="s">
        <v>1342</v>
      </c>
      <c r="K633" t="s">
        <v>9760</v>
      </c>
      <c r="L633" t="s">
        <v>2628</v>
      </c>
      <c r="M633" t="s">
        <v>2629</v>
      </c>
      <c r="N633" t="s">
        <v>85</v>
      </c>
      <c r="O633" t="s">
        <v>85</v>
      </c>
      <c r="P633">
        <v>-23598.2421875</v>
      </c>
      <c r="Q633" t="s">
        <v>21</v>
      </c>
      <c r="R633" t="s">
        <v>9761</v>
      </c>
      <c r="S633" t="s">
        <v>9762</v>
      </c>
      <c r="X633" t="s">
        <v>10729</v>
      </c>
      <c r="Y633" t="s">
        <v>85</v>
      </c>
    </row>
    <row r="634" spans="1:25">
      <c r="A634" t="s">
        <v>3</v>
      </c>
      <c r="B634" t="s">
        <v>13</v>
      </c>
      <c r="C634" t="s">
        <v>217</v>
      </c>
      <c r="D634" t="s">
        <v>1336</v>
      </c>
      <c r="E634" s="54">
        <v>41627</v>
      </c>
      <c r="F634" t="s">
        <v>4921</v>
      </c>
      <c r="G634" t="s">
        <v>1345</v>
      </c>
      <c r="I634" t="s">
        <v>9763</v>
      </c>
      <c r="J634" t="s">
        <v>1342</v>
      </c>
      <c r="K634" t="s">
        <v>9764</v>
      </c>
      <c r="L634" t="s">
        <v>2628</v>
      </c>
      <c r="M634" t="s">
        <v>2629</v>
      </c>
      <c r="N634" t="s">
        <v>85</v>
      </c>
      <c r="O634" t="s">
        <v>85</v>
      </c>
      <c r="P634">
        <v>80960.4453125</v>
      </c>
      <c r="Q634" t="s">
        <v>21</v>
      </c>
      <c r="R634" t="s">
        <v>9765</v>
      </c>
      <c r="S634" t="s">
        <v>9766</v>
      </c>
      <c r="X634" t="s">
        <v>10729</v>
      </c>
      <c r="Y634" t="s">
        <v>85</v>
      </c>
    </row>
    <row r="635" spans="1:25">
      <c r="A635" t="s">
        <v>3</v>
      </c>
      <c r="B635" t="s">
        <v>13</v>
      </c>
      <c r="C635" t="s">
        <v>217</v>
      </c>
      <c r="D635" t="s">
        <v>1336</v>
      </c>
      <c r="E635" s="54">
        <v>41632</v>
      </c>
      <c r="F635" t="s">
        <v>4921</v>
      </c>
      <c r="G635" t="s">
        <v>1345</v>
      </c>
      <c r="I635" t="s">
        <v>4017</v>
      </c>
      <c r="J635" t="s">
        <v>1342</v>
      </c>
      <c r="K635" t="s">
        <v>4018</v>
      </c>
      <c r="L635" t="s">
        <v>2628</v>
      </c>
      <c r="M635" t="s">
        <v>2629</v>
      </c>
      <c r="N635" t="s">
        <v>85</v>
      </c>
      <c r="O635" t="s">
        <v>85</v>
      </c>
      <c r="P635">
        <v>73555.1328125</v>
      </c>
      <c r="Q635" t="s">
        <v>21</v>
      </c>
      <c r="R635" t="s">
        <v>1471</v>
      </c>
      <c r="S635" t="s">
        <v>4019</v>
      </c>
      <c r="X635" t="s">
        <v>10730</v>
      </c>
      <c r="Y635" t="s">
        <v>85</v>
      </c>
    </row>
    <row r="636" spans="1:25">
      <c r="A636" t="s">
        <v>3</v>
      </c>
      <c r="B636" t="s">
        <v>13</v>
      </c>
      <c r="C636" t="s">
        <v>217</v>
      </c>
      <c r="D636" t="s">
        <v>1336</v>
      </c>
      <c r="E636" s="54">
        <v>41606</v>
      </c>
      <c r="F636" t="s">
        <v>1337</v>
      </c>
      <c r="G636" t="s">
        <v>1345</v>
      </c>
      <c r="I636" t="s">
        <v>5269</v>
      </c>
      <c r="J636" t="s">
        <v>1342</v>
      </c>
      <c r="K636" t="s">
        <v>5270</v>
      </c>
      <c r="L636" t="s">
        <v>2628</v>
      </c>
      <c r="M636" t="s">
        <v>2629</v>
      </c>
      <c r="N636" t="s">
        <v>85</v>
      </c>
      <c r="O636" t="s">
        <v>85</v>
      </c>
      <c r="P636">
        <v>92607.5703125</v>
      </c>
      <c r="Q636" t="s">
        <v>21</v>
      </c>
      <c r="R636" t="s">
        <v>1491</v>
      </c>
      <c r="S636" t="s">
        <v>5271</v>
      </c>
      <c r="X636" t="s">
        <v>10730</v>
      </c>
      <c r="Y636" t="s">
        <v>85</v>
      </c>
    </row>
    <row r="637" spans="1:25">
      <c r="A637" t="s">
        <v>3</v>
      </c>
      <c r="B637" t="s">
        <v>13</v>
      </c>
      <c r="C637" t="s">
        <v>217</v>
      </c>
      <c r="D637" t="s">
        <v>1336</v>
      </c>
      <c r="E637" s="54">
        <v>41606</v>
      </c>
      <c r="F637" t="s">
        <v>1337</v>
      </c>
      <c r="G637" t="s">
        <v>1345</v>
      </c>
      <c r="I637" t="s">
        <v>5269</v>
      </c>
      <c r="J637" t="s">
        <v>1342</v>
      </c>
      <c r="K637" t="s">
        <v>5270</v>
      </c>
      <c r="L637" t="s">
        <v>2628</v>
      </c>
      <c r="M637" t="s">
        <v>2629</v>
      </c>
      <c r="N637" t="s">
        <v>85</v>
      </c>
      <c r="O637" t="s">
        <v>85</v>
      </c>
      <c r="P637">
        <v>18393.560546875</v>
      </c>
      <c r="Q637" t="s">
        <v>21</v>
      </c>
      <c r="R637" t="s">
        <v>1491</v>
      </c>
      <c r="S637" t="s">
        <v>5271</v>
      </c>
      <c r="X637" t="s">
        <v>10730</v>
      </c>
      <c r="Y637" t="s">
        <v>85</v>
      </c>
    </row>
    <row r="638" spans="1:25">
      <c r="A638" t="s">
        <v>3</v>
      </c>
      <c r="B638" t="s">
        <v>13</v>
      </c>
      <c r="C638" t="s">
        <v>217</v>
      </c>
      <c r="D638" t="s">
        <v>1336</v>
      </c>
      <c r="E638" s="54">
        <v>41624</v>
      </c>
      <c r="F638" t="s">
        <v>4921</v>
      </c>
      <c r="G638" t="s">
        <v>1345</v>
      </c>
      <c r="I638" t="s">
        <v>2626</v>
      </c>
      <c r="J638" t="s">
        <v>1342</v>
      </c>
      <c r="K638" t="s">
        <v>2627</v>
      </c>
      <c r="L638" t="s">
        <v>2628</v>
      </c>
      <c r="M638" t="s">
        <v>2629</v>
      </c>
      <c r="N638" t="s">
        <v>85</v>
      </c>
      <c r="O638" t="s">
        <v>85</v>
      </c>
      <c r="P638">
        <v>47798.2421875</v>
      </c>
      <c r="Q638" t="s">
        <v>21</v>
      </c>
      <c r="R638" t="s">
        <v>1471</v>
      </c>
      <c r="S638" t="s">
        <v>2630</v>
      </c>
      <c r="X638" t="s">
        <v>10729</v>
      </c>
      <c r="Y638" t="s">
        <v>85</v>
      </c>
    </row>
    <row r="639" spans="1:25">
      <c r="A639" t="s">
        <v>3</v>
      </c>
      <c r="B639" t="s">
        <v>13</v>
      </c>
      <c r="C639" t="s">
        <v>217</v>
      </c>
      <c r="D639" t="s">
        <v>1336</v>
      </c>
      <c r="E639" s="54">
        <v>41624</v>
      </c>
      <c r="F639" t="s">
        <v>4921</v>
      </c>
      <c r="G639" t="s">
        <v>1345</v>
      </c>
      <c r="I639" t="s">
        <v>2631</v>
      </c>
      <c r="J639" t="s">
        <v>1342</v>
      </c>
      <c r="K639" t="s">
        <v>2632</v>
      </c>
      <c r="L639" t="s">
        <v>2628</v>
      </c>
      <c r="M639" t="s">
        <v>2629</v>
      </c>
      <c r="N639" t="s">
        <v>85</v>
      </c>
      <c r="O639" t="s">
        <v>85</v>
      </c>
      <c r="P639">
        <v>17424.841796875</v>
      </c>
      <c r="Q639" t="s">
        <v>21</v>
      </c>
      <c r="R639" t="s">
        <v>1471</v>
      </c>
      <c r="S639" t="s">
        <v>2633</v>
      </c>
      <c r="X639" t="s">
        <v>10729</v>
      </c>
      <c r="Y639" t="s">
        <v>85</v>
      </c>
    </row>
    <row r="640" spans="1:25">
      <c r="A640" t="s">
        <v>3</v>
      </c>
      <c r="B640" t="s">
        <v>13</v>
      </c>
      <c r="C640" t="s">
        <v>217</v>
      </c>
      <c r="D640" t="s">
        <v>1336</v>
      </c>
      <c r="E640" s="54">
        <v>41624</v>
      </c>
      <c r="F640" t="s">
        <v>4921</v>
      </c>
      <c r="G640" t="s">
        <v>1345</v>
      </c>
      <c r="I640" t="s">
        <v>4001</v>
      </c>
      <c r="J640" t="s">
        <v>1342</v>
      </c>
      <c r="K640" t="s">
        <v>4002</v>
      </c>
      <c r="L640" t="s">
        <v>2628</v>
      </c>
      <c r="M640" t="s">
        <v>2629</v>
      </c>
      <c r="N640" t="s">
        <v>85</v>
      </c>
      <c r="O640" t="s">
        <v>85</v>
      </c>
      <c r="P640">
        <v>20774.109375</v>
      </c>
      <c r="Q640" t="s">
        <v>21</v>
      </c>
      <c r="R640" t="s">
        <v>4003</v>
      </c>
      <c r="S640" t="s">
        <v>4004</v>
      </c>
      <c r="X640" t="s">
        <v>10729</v>
      </c>
      <c r="Y640" t="s">
        <v>85</v>
      </c>
    </row>
    <row r="641" spans="1:25">
      <c r="A641" t="s">
        <v>3</v>
      </c>
      <c r="B641" t="s">
        <v>13</v>
      </c>
      <c r="C641" t="s">
        <v>217</v>
      </c>
      <c r="D641" t="s">
        <v>1336</v>
      </c>
      <c r="E641" s="54">
        <v>41624</v>
      </c>
      <c r="F641" t="s">
        <v>4921</v>
      </c>
      <c r="G641" t="s">
        <v>1345</v>
      </c>
      <c r="I641" t="s">
        <v>4005</v>
      </c>
      <c r="J641" t="s">
        <v>1342</v>
      </c>
      <c r="K641" t="s">
        <v>4006</v>
      </c>
      <c r="L641" t="s">
        <v>2628</v>
      </c>
      <c r="M641" t="s">
        <v>2629</v>
      </c>
      <c r="N641" t="s">
        <v>85</v>
      </c>
      <c r="O641" t="s">
        <v>85</v>
      </c>
      <c r="P641">
        <v>128319</v>
      </c>
      <c r="Q641" t="s">
        <v>21</v>
      </c>
      <c r="R641" t="s">
        <v>4007</v>
      </c>
      <c r="S641" t="s">
        <v>4008</v>
      </c>
      <c r="X641" t="s">
        <v>10731</v>
      </c>
      <c r="Y641" t="s">
        <v>85</v>
      </c>
    </row>
    <row r="642" spans="1:25">
      <c r="A642" t="s">
        <v>3</v>
      </c>
      <c r="B642" t="s">
        <v>13</v>
      </c>
      <c r="C642" t="s">
        <v>217</v>
      </c>
      <c r="D642" t="s">
        <v>1336</v>
      </c>
      <c r="E642" s="54">
        <v>41636</v>
      </c>
      <c r="F642" t="s">
        <v>4921</v>
      </c>
      <c r="G642" t="s">
        <v>1345</v>
      </c>
      <c r="I642" t="s">
        <v>5269</v>
      </c>
      <c r="J642" t="s">
        <v>1342</v>
      </c>
      <c r="K642" t="s">
        <v>5270</v>
      </c>
      <c r="L642" t="s">
        <v>2628</v>
      </c>
      <c r="M642" t="s">
        <v>2629</v>
      </c>
      <c r="N642" t="s">
        <v>85</v>
      </c>
      <c r="O642" t="s">
        <v>85</v>
      </c>
      <c r="P642">
        <v>18393.560546875</v>
      </c>
      <c r="Q642" t="s">
        <v>21</v>
      </c>
      <c r="R642" t="s">
        <v>1491</v>
      </c>
      <c r="S642" t="s">
        <v>5271</v>
      </c>
      <c r="X642" t="s">
        <v>10730</v>
      </c>
      <c r="Y642" t="s">
        <v>85</v>
      </c>
    </row>
    <row r="643" spans="1:25">
      <c r="A643" t="s">
        <v>3</v>
      </c>
      <c r="B643" t="s">
        <v>13</v>
      </c>
      <c r="C643" t="s">
        <v>217</v>
      </c>
      <c r="D643" t="s">
        <v>1336</v>
      </c>
      <c r="E643" s="54">
        <v>41636</v>
      </c>
      <c r="F643" t="s">
        <v>4921</v>
      </c>
      <c r="G643" t="s">
        <v>1345</v>
      </c>
      <c r="I643" t="s">
        <v>5269</v>
      </c>
      <c r="J643" t="s">
        <v>1342</v>
      </c>
      <c r="K643" t="s">
        <v>5270</v>
      </c>
      <c r="L643" t="s">
        <v>2628</v>
      </c>
      <c r="M643" t="s">
        <v>2629</v>
      </c>
      <c r="N643" t="s">
        <v>85</v>
      </c>
      <c r="O643" t="s">
        <v>85</v>
      </c>
      <c r="P643">
        <v>92607.5703125</v>
      </c>
      <c r="Q643" t="s">
        <v>21</v>
      </c>
      <c r="R643" t="s">
        <v>1491</v>
      </c>
      <c r="S643" t="s">
        <v>5271</v>
      </c>
      <c r="X643" t="s">
        <v>10730</v>
      </c>
      <c r="Y643" t="s">
        <v>85</v>
      </c>
    </row>
    <row r="644" spans="1:25">
      <c r="A644" t="s">
        <v>3</v>
      </c>
      <c r="B644" t="s">
        <v>13</v>
      </c>
      <c r="C644" t="s">
        <v>217</v>
      </c>
      <c r="D644" t="s">
        <v>1336</v>
      </c>
      <c r="E644" s="54">
        <v>41604</v>
      </c>
      <c r="F644" t="s">
        <v>1337</v>
      </c>
      <c r="G644" t="s">
        <v>1345</v>
      </c>
      <c r="I644" t="s">
        <v>4009</v>
      </c>
      <c r="J644" t="s">
        <v>1342</v>
      </c>
      <c r="K644" t="s">
        <v>4010</v>
      </c>
      <c r="L644" t="s">
        <v>2628</v>
      </c>
      <c r="M644" t="s">
        <v>2629</v>
      </c>
      <c r="N644" t="s">
        <v>85</v>
      </c>
      <c r="O644" t="s">
        <v>85</v>
      </c>
      <c r="P644">
        <v>-24209.16796875</v>
      </c>
      <c r="Q644" t="s">
        <v>21</v>
      </c>
      <c r="R644" t="s">
        <v>4011</v>
      </c>
      <c r="S644" t="s">
        <v>4012</v>
      </c>
      <c r="X644" t="s">
        <v>10729</v>
      </c>
      <c r="Y644" t="s">
        <v>85</v>
      </c>
    </row>
    <row r="645" spans="1:25">
      <c r="A645" t="s">
        <v>3</v>
      </c>
      <c r="B645" t="s">
        <v>13</v>
      </c>
      <c r="C645" t="s">
        <v>217</v>
      </c>
      <c r="D645" t="s">
        <v>1336</v>
      </c>
      <c r="E645" s="54">
        <v>41604</v>
      </c>
      <c r="F645" t="s">
        <v>1337</v>
      </c>
      <c r="G645" t="s">
        <v>1345</v>
      </c>
      <c r="I645" t="s">
        <v>4009</v>
      </c>
      <c r="J645" t="s">
        <v>1342</v>
      </c>
      <c r="K645" t="s">
        <v>4010</v>
      </c>
      <c r="L645" t="s">
        <v>2628</v>
      </c>
      <c r="M645" t="s">
        <v>2629</v>
      </c>
      <c r="N645" t="s">
        <v>85</v>
      </c>
      <c r="O645" t="s">
        <v>85</v>
      </c>
      <c r="P645">
        <v>-72627.5</v>
      </c>
      <c r="Q645" t="s">
        <v>21</v>
      </c>
      <c r="R645" t="s">
        <v>4011</v>
      </c>
      <c r="S645" t="s">
        <v>4012</v>
      </c>
      <c r="X645" t="s">
        <v>10729</v>
      </c>
      <c r="Y645" t="s">
        <v>85</v>
      </c>
    </row>
    <row r="646" spans="1:25">
      <c r="A646" t="s">
        <v>3</v>
      </c>
      <c r="B646" t="s">
        <v>13</v>
      </c>
      <c r="C646" t="s">
        <v>217</v>
      </c>
      <c r="D646" t="s">
        <v>1336</v>
      </c>
      <c r="E646" s="54">
        <v>41604</v>
      </c>
      <c r="F646" t="s">
        <v>1337</v>
      </c>
      <c r="G646" t="s">
        <v>1345</v>
      </c>
      <c r="I646" t="s">
        <v>4009</v>
      </c>
      <c r="J646" t="s">
        <v>1342</v>
      </c>
      <c r="K646" t="s">
        <v>4010</v>
      </c>
      <c r="L646" t="s">
        <v>2628</v>
      </c>
      <c r="M646" t="s">
        <v>2629</v>
      </c>
      <c r="N646" t="s">
        <v>85</v>
      </c>
      <c r="O646" t="s">
        <v>85</v>
      </c>
      <c r="P646">
        <v>-9683.6669921875</v>
      </c>
      <c r="Q646" t="s">
        <v>21</v>
      </c>
      <c r="R646" t="s">
        <v>4011</v>
      </c>
      <c r="S646" t="s">
        <v>4012</v>
      </c>
      <c r="X646" t="s">
        <v>10729</v>
      </c>
      <c r="Y646" t="s">
        <v>85</v>
      </c>
    </row>
    <row r="647" spans="1:25">
      <c r="A647" t="s">
        <v>3</v>
      </c>
      <c r="B647" t="s">
        <v>13</v>
      </c>
      <c r="C647" t="s">
        <v>217</v>
      </c>
      <c r="D647" t="s">
        <v>1336</v>
      </c>
      <c r="E647" s="54">
        <v>41612</v>
      </c>
      <c r="F647" t="s">
        <v>4921</v>
      </c>
      <c r="G647" t="s">
        <v>83</v>
      </c>
      <c r="I647" t="s">
        <v>5278</v>
      </c>
      <c r="J647" t="s">
        <v>86</v>
      </c>
      <c r="K647" t="s">
        <v>5279</v>
      </c>
      <c r="L647" t="s">
        <v>2642</v>
      </c>
      <c r="M647" t="s">
        <v>2643</v>
      </c>
      <c r="N647" t="s">
        <v>85</v>
      </c>
      <c r="O647" t="s">
        <v>85</v>
      </c>
      <c r="P647">
        <v>6226.599609375</v>
      </c>
      <c r="Q647" t="s">
        <v>22</v>
      </c>
      <c r="R647" t="s">
        <v>5280</v>
      </c>
      <c r="S647" t="s">
        <v>104</v>
      </c>
      <c r="X647" t="e">
        <v>#N/A</v>
      </c>
      <c r="Y647" t="s">
        <v>85</v>
      </c>
    </row>
    <row r="648" spans="1:25">
      <c r="A648" t="s">
        <v>3</v>
      </c>
      <c r="B648" t="s">
        <v>13</v>
      </c>
      <c r="C648" t="s">
        <v>217</v>
      </c>
      <c r="D648" t="s">
        <v>1336</v>
      </c>
      <c r="E648" s="54">
        <v>41586</v>
      </c>
      <c r="F648" t="s">
        <v>1337</v>
      </c>
      <c r="G648" t="s">
        <v>83</v>
      </c>
      <c r="I648" t="s">
        <v>1575</v>
      </c>
      <c r="J648" t="s">
        <v>86</v>
      </c>
      <c r="K648" t="s">
        <v>1576</v>
      </c>
      <c r="L648" t="s">
        <v>2642</v>
      </c>
      <c r="M648" t="s">
        <v>2643</v>
      </c>
      <c r="N648" t="s">
        <v>85</v>
      </c>
      <c r="O648" t="s">
        <v>85</v>
      </c>
      <c r="P648">
        <v>20475.349609375</v>
      </c>
      <c r="Q648" t="s">
        <v>22</v>
      </c>
      <c r="R648" t="s">
        <v>1577</v>
      </c>
      <c r="S648" t="s">
        <v>104</v>
      </c>
      <c r="X648" t="e">
        <v>#N/A</v>
      </c>
      <c r="Y648" t="s">
        <v>85</v>
      </c>
    </row>
    <row r="649" spans="1:25">
      <c r="A649" t="s">
        <v>3</v>
      </c>
      <c r="B649" t="s">
        <v>13</v>
      </c>
      <c r="C649" t="s">
        <v>217</v>
      </c>
      <c r="D649" t="s">
        <v>1336</v>
      </c>
      <c r="E649" s="54">
        <v>41596</v>
      </c>
      <c r="F649" t="s">
        <v>1337</v>
      </c>
      <c r="G649" t="s">
        <v>83</v>
      </c>
      <c r="I649" t="s">
        <v>2640</v>
      </c>
      <c r="J649" t="s">
        <v>86</v>
      </c>
      <c r="K649" t="s">
        <v>2641</v>
      </c>
      <c r="L649" t="s">
        <v>2642</v>
      </c>
      <c r="M649" t="s">
        <v>2643</v>
      </c>
      <c r="N649" t="s">
        <v>85</v>
      </c>
      <c r="O649" t="s">
        <v>85</v>
      </c>
      <c r="P649">
        <v>3071.302490234375</v>
      </c>
      <c r="Q649" t="s">
        <v>22</v>
      </c>
      <c r="R649" t="s">
        <v>2644</v>
      </c>
      <c r="S649" t="s">
        <v>104</v>
      </c>
      <c r="X649" t="e">
        <v>#N/A</v>
      </c>
      <c r="Y649" t="s">
        <v>85</v>
      </c>
    </row>
    <row r="650" spans="1:25">
      <c r="A650" t="s">
        <v>3</v>
      </c>
      <c r="B650" t="s">
        <v>13</v>
      </c>
      <c r="C650" t="s">
        <v>217</v>
      </c>
      <c r="D650" t="s">
        <v>1336</v>
      </c>
      <c r="E650" s="54">
        <v>41599</v>
      </c>
      <c r="F650" t="s">
        <v>1337</v>
      </c>
      <c r="G650" t="s">
        <v>83</v>
      </c>
      <c r="I650" t="s">
        <v>2634</v>
      </c>
      <c r="J650" t="s">
        <v>86</v>
      </c>
      <c r="K650" t="s">
        <v>2635</v>
      </c>
      <c r="L650" t="s">
        <v>2642</v>
      </c>
      <c r="M650" t="s">
        <v>2643</v>
      </c>
      <c r="N650" t="s">
        <v>85</v>
      </c>
      <c r="O650" t="s">
        <v>85</v>
      </c>
      <c r="P650">
        <v>20475.349609375</v>
      </c>
      <c r="Q650" t="s">
        <v>22</v>
      </c>
      <c r="R650" t="s">
        <v>2636</v>
      </c>
      <c r="S650" t="s">
        <v>104</v>
      </c>
      <c r="X650" t="e">
        <v>#N/A</v>
      </c>
      <c r="Y650" t="s">
        <v>85</v>
      </c>
    </row>
    <row r="651" spans="1:25">
      <c r="A651" t="s">
        <v>3</v>
      </c>
      <c r="B651" t="s">
        <v>13</v>
      </c>
      <c r="C651" t="s">
        <v>217</v>
      </c>
      <c r="D651" t="s">
        <v>1336</v>
      </c>
      <c r="E651" s="54">
        <v>41599</v>
      </c>
      <c r="F651" t="s">
        <v>1337</v>
      </c>
      <c r="G651" t="s">
        <v>83</v>
      </c>
      <c r="I651" t="s">
        <v>2637</v>
      </c>
      <c r="J651" t="s">
        <v>86</v>
      </c>
      <c r="K651" t="s">
        <v>2638</v>
      </c>
      <c r="L651" t="s">
        <v>84</v>
      </c>
      <c r="M651" t="s">
        <v>76</v>
      </c>
      <c r="N651" t="s">
        <v>85</v>
      </c>
      <c r="O651" t="s">
        <v>85</v>
      </c>
      <c r="P651">
        <v>20475.349609375</v>
      </c>
      <c r="Q651" t="s">
        <v>22</v>
      </c>
      <c r="R651" t="s">
        <v>2639</v>
      </c>
      <c r="S651" t="s">
        <v>104</v>
      </c>
      <c r="X651" t="e">
        <v>#N/A</v>
      </c>
      <c r="Y651" t="s">
        <v>85</v>
      </c>
    </row>
    <row r="652" spans="1:25">
      <c r="A652" t="s">
        <v>3</v>
      </c>
      <c r="B652" t="s">
        <v>13</v>
      </c>
      <c r="C652" t="s">
        <v>217</v>
      </c>
      <c r="D652" t="s">
        <v>1336</v>
      </c>
      <c r="E652" s="54">
        <v>41603</v>
      </c>
      <c r="F652" t="s">
        <v>1337</v>
      </c>
      <c r="G652" t="s">
        <v>83</v>
      </c>
      <c r="H652" t="s">
        <v>218</v>
      </c>
      <c r="I652" t="s">
        <v>3118</v>
      </c>
      <c r="J652" t="s">
        <v>86</v>
      </c>
      <c r="K652" t="s">
        <v>3112</v>
      </c>
      <c r="L652" t="s">
        <v>3113</v>
      </c>
      <c r="M652" t="s">
        <v>3114</v>
      </c>
      <c r="N652" t="s">
        <v>1004</v>
      </c>
      <c r="O652" t="s">
        <v>85</v>
      </c>
      <c r="P652">
        <v>5058.61572265625</v>
      </c>
      <c r="Q652" t="s">
        <v>22</v>
      </c>
      <c r="R652" t="s">
        <v>3115</v>
      </c>
      <c r="S652" t="s">
        <v>104</v>
      </c>
      <c r="X652" t="e">
        <v>#N/A</v>
      </c>
      <c r="Y652" t="s">
        <v>85</v>
      </c>
    </row>
    <row r="653" spans="1:25">
      <c r="A653" t="s">
        <v>3</v>
      </c>
      <c r="B653" t="s">
        <v>13</v>
      </c>
      <c r="C653" t="s">
        <v>217</v>
      </c>
      <c r="D653" t="s">
        <v>1336</v>
      </c>
      <c r="E653" s="54">
        <v>41603</v>
      </c>
      <c r="F653" t="s">
        <v>1337</v>
      </c>
      <c r="G653" t="s">
        <v>83</v>
      </c>
      <c r="H653" t="s">
        <v>218</v>
      </c>
      <c r="I653" t="s">
        <v>3117</v>
      </c>
      <c r="J653" t="s">
        <v>86</v>
      </c>
      <c r="K653" t="s">
        <v>3112</v>
      </c>
      <c r="L653" t="s">
        <v>3113</v>
      </c>
      <c r="M653" t="s">
        <v>3114</v>
      </c>
      <c r="N653" t="s">
        <v>1004</v>
      </c>
      <c r="O653" t="s">
        <v>85</v>
      </c>
      <c r="P653">
        <v>2425.437744140625</v>
      </c>
      <c r="Q653" t="s">
        <v>22</v>
      </c>
      <c r="R653" t="s">
        <v>3115</v>
      </c>
      <c r="S653" t="s">
        <v>104</v>
      </c>
      <c r="X653" t="e">
        <v>#N/A</v>
      </c>
      <c r="Y653" t="s">
        <v>85</v>
      </c>
    </row>
    <row r="654" spans="1:25">
      <c r="A654" t="s">
        <v>3</v>
      </c>
      <c r="B654" t="s">
        <v>13</v>
      </c>
      <c r="C654" t="s">
        <v>217</v>
      </c>
      <c r="D654" t="s">
        <v>1336</v>
      </c>
      <c r="E654" s="54">
        <v>41603</v>
      </c>
      <c r="F654" t="s">
        <v>1337</v>
      </c>
      <c r="G654" t="s">
        <v>83</v>
      </c>
      <c r="H654" t="s">
        <v>218</v>
      </c>
      <c r="I654" t="s">
        <v>3111</v>
      </c>
      <c r="J654" t="s">
        <v>86</v>
      </c>
      <c r="K654" t="s">
        <v>3112</v>
      </c>
      <c r="L654" t="s">
        <v>3113</v>
      </c>
      <c r="M654" t="s">
        <v>3114</v>
      </c>
      <c r="N654" t="s">
        <v>1004</v>
      </c>
      <c r="O654" t="s">
        <v>85</v>
      </c>
      <c r="P654">
        <v>-2425.437744140625</v>
      </c>
      <c r="Q654" t="s">
        <v>22</v>
      </c>
      <c r="R654" t="s">
        <v>3115</v>
      </c>
      <c r="S654" t="s">
        <v>104</v>
      </c>
      <c r="X654" t="e">
        <v>#N/A</v>
      </c>
      <c r="Y654" t="s">
        <v>85</v>
      </c>
    </row>
    <row r="655" spans="1:25">
      <c r="A655" t="s">
        <v>3</v>
      </c>
      <c r="B655" t="s">
        <v>13</v>
      </c>
      <c r="C655" t="s">
        <v>217</v>
      </c>
      <c r="D655" t="s">
        <v>1336</v>
      </c>
      <c r="E655" s="54">
        <v>41603</v>
      </c>
      <c r="F655" t="s">
        <v>1337</v>
      </c>
      <c r="G655" t="s">
        <v>83</v>
      </c>
      <c r="H655" t="s">
        <v>218</v>
      </c>
      <c r="I655" t="s">
        <v>3116</v>
      </c>
      <c r="J655" t="s">
        <v>86</v>
      </c>
      <c r="K655" t="s">
        <v>3112</v>
      </c>
      <c r="L655" t="s">
        <v>3113</v>
      </c>
      <c r="M655" t="s">
        <v>3114</v>
      </c>
      <c r="N655" t="s">
        <v>1004</v>
      </c>
      <c r="O655" t="s">
        <v>85</v>
      </c>
      <c r="P655">
        <v>-5058.61572265625</v>
      </c>
      <c r="Q655" t="s">
        <v>22</v>
      </c>
      <c r="R655" t="s">
        <v>3115</v>
      </c>
      <c r="S655" t="s">
        <v>104</v>
      </c>
      <c r="X655" t="e">
        <v>#N/A</v>
      </c>
      <c r="Y655" t="s">
        <v>85</v>
      </c>
    </row>
    <row r="656" spans="1:25">
      <c r="A656" t="s">
        <v>3</v>
      </c>
      <c r="B656" t="s">
        <v>13</v>
      </c>
      <c r="C656" t="s">
        <v>217</v>
      </c>
      <c r="D656" t="s">
        <v>1336</v>
      </c>
      <c r="E656" s="54">
        <v>41631</v>
      </c>
      <c r="F656" t="s">
        <v>4921</v>
      </c>
      <c r="G656" t="s">
        <v>1345</v>
      </c>
      <c r="H656" t="s">
        <v>218</v>
      </c>
      <c r="I656" t="s">
        <v>9767</v>
      </c>
      <c r="J656" t="s">
        <v>1342</v>
      </c>
      <c r="K656" t="s">
        <v>9768</v>
      </c>
      <c r="L656" t="s">
        <v>3113</v>
      </c>
      <c r="M656" t="s">
        <v>3114</v>
      </c>
      <c r="N656" t="s">
        <v>85</v>
      </c>
      <c r="O656" t="s">
        <v>85</v>
      </c>
      <c r="P656">
        <v>148321.671875</v>
      </c>
      <c r="Q656" t="s">
        <v>21</v>
      </c>
      <c r="R656" t="s">
        <v>9769</v>
      </c>
      <c r="S656" t="s">
        <v>9770</v>
      </c>
      <c r="X656" t="s">
        <v>10730</v>
      </c>
      <c r="Y656" t="s">
        <v>85</v>
      </c>
    </row>
    <row r="657" spans="1:25">
      <c r="A657" t="s">
        <v>3</v>
      </c>
      <c r="B657" t="s">
        <v>13</v>
      </c>
      <c r="C657" t="s">
        <v>217</v>
      </c>
      <c r="D657" t="s">
        <v>1336</v>
      </c>
      <c r="E657" s="54">
        <v>41631</v>
      </c>
      <c r="F657" t="s">
        <v>4921</v>
      </c>
      <c r="G657" t="s">
        <v>1345</v>
      </c>
      <c r="H657" t="s">
        <v>218</v>
      </c>
      <c r="I657" t="s">
        <v>9771</v>
      </c>
      <c r="J657" t="s">
        <v>1342</v>
      </c>
      <c r="K657" t="s">
        <v>9772</v>
      </c>
      <c r="L657" t="s">
        <v>3113</v>
      </c>
      <c r="M657" t="s">
        <v>3114</v>
      </c>
      <c r="N657" t="s">
        <v>85</v>
      </c>
      <c r="O657" t="s">
        <v>85</v>
      </c>
      <c r="P657">
        <v>80812.3046875</v>
      </c>
      <c r="Q657" t="s">
        <v>21</v>
      </c>
      <c r="R657" t="s">
        <v>9773</v>
      </c>
      <c r="S657" t="s">
        <v>9774</v>
      </c>
      <c r="X657" t="s">
        <v>10729</v>
      </c>
      <c r="Y657" t="s">
        <v>85</v>
      </c>
    </row>
    <row r="658" spans="1:25">
      <c r="A658" t="s">
        <v>3</v>
      </c>
      <c r="B658" t="s">
        <v>13</v>
      </c>
      <c r="C658" t="s">
        <v>217</v>
      </c>
      <c r="D658" t="s">
        <v>1336</v>
      </c>
      <c r="E658" s="54">
        <v>41607</v>
      </c>
      <c r="F658" t="s">
        <v>1337</v>
      </c>
      <c r="G658" t="s">
        <v>1345</v>
      </c>
      <c r="H658" t="s">
        <v>3119</v>
      </c>
      <c r="I658" t="s">
        <v>5281</v>
      </c>
      <c r="J658" t="s">
        <v>1342</v>
      </c>
      <c r="K658" t="s">
        <v>5282</v>
      </c>
      <c r="L658" t="s">
        <v>3122</v>
      </c>
      <c r="M658" t="s">
        <v>3123</v>
      </c>
      <c r="N658" t="s">
        <v>213</v>
      </c>
      <c r="O658" t="s">
        <v>85</v>
      </c>
      <c r="P658">
        <v>10000</v>
      </c>
      <c r="Q658" t="s">
        <v>21</v>
      </c>
      <c r="R658" t="s">
        <v>5283</v>
      </c>
      <c r="S658" t="s">
        <v>5284</v>
      </c>
      <c r="X658" t="s">
        <v>10729</v>
      </c>
      <c r="Y658" t="s">
        <v>10737</v>
      </c>
    </row>
    <row r="659" spans="1:25">
      <c r="A659" t="s">
        <v>3</v>
      </c>
      <c r="B659" t="s">
        <v>13</v>
      </c>
      <c r="C659" t="s">
        <v>217</v>
      </c>
      <c r="D659" t="s">
        <v>1336</v>
      </c>
      <c r="E659" s="54">
        <v>41637</v>
      </c>
      <c r="F659" t="s">
        <v>4921</v>
      </c>
      <c r="G659" t="s">
        <v>1345</v>
      </c>
      <c r="H659" t="s">
        <v>3119</v>
      </c>
      <c r="I659" t="s">
        <v>5281</v>
      </c>
      <c r="J659" t="s">
        <v>1342</v>
      </c>
      <c r="K659" t="s">
        <v>5282</v>
      </c>
      <c r="L659" t="s">
        <v>3122</v>
      </c>
      <c r="M659" t="s">
        <v>3123</v>
      </c>
      <c r="N659" t="s">
        <v>85</v>
      </c>
      <c r="O659" t="s">
        <v>85</v>
      </c>
      <c r="P659">
        <v>10000</v>
      </c>
      <c r="Q659" t="s">
        <v>21</v>
      </c>
      <c r="R659" t="s">
        <v>5283</v>
      </c>
      <c r="S659" t="s">
        <v>5284</v>
      </c>
      <c r="X659" t="s">
        <v>10729</v>
      </c>
      <c r="Y659" t="s">
        <v>10737</v>
      </c>
    </row>
    <row r="660" spans="1:25">
      <c r="A660" t="s">
        <v>3</v>
      </c>
      <c r="B660" t="s">
        <v>13</v>
      </c>
      <c r="C660" t="s">
        <v>217</v>
      </c>
      <c r="D660" t="s">
        <v>1336</v>
      </c>
      <c r="E660" s="54">
        <v>41607</v>
      </c>
      <c r="F660" t="s">
        <v>1337</v>
      </c>
      <c r="G660" t="s">
        <v>83</v>
      </c>
      <c r="I660" t="s">
        <v>5285</v>
      </c>
      <c r="J660" t="s">
        <v>86</v>
      </c>
      <c r="K660" t="s">
        <v>5286</v>
      </c>
      <c r="L660" t="s">
        <v>5287</v>
      </c>
      <c r="M660" t="s">
        <v>5288</v>
      </c>
      <c r="N660" t="s">
        <v>85</v>
      </c>
      <c r="O660" t="s">
        <v>85</v>
      </c>
      <c r="P660">
        <v>1618.7569580078125</v>
      </c>
      <c r="Q660" t="s">
        <v>22</v>
      </c>
      <c r="R660" t="s">
        <v>5289</v>
      </c>
      <c r="S660" t="s">
        <v>104</v>
      </c>
      <c r="X660" t="e">
        <v>#N/A</v>
      </c>
      <c r="Y660" t="s">
        <v>85</v>
      </c>
    </row>
    <row r="661" spans="1:25">
      <c r="A661" t="s">
        <v>3</v>
      </c>
      <c r="B661" t="s">
        <v>13</v>
      </c>
      <c r="C661" t="s">
        <v>217</v>
      </c>
      <c r="D661" t="s">
        <v>1336</v>
      </c>
      <c r="E661" s="54">
        <v>41632</v>
      </c>
      <c r="F661" t="s">
        <v>4921</v>
      </c>
      <c r="G661" t="s">
        <v>1345</v>
      </c>
      <c r="I661" t="s">
        <v>9775</v>
      </c>
      <c r="J661" t="s">
        <v>1342</v>
      </c>
      <c r="K661" t="s">
        <v>9776</v>
      </c>
      <c r="L661" t="s">
        <v>9777</v>
      </c>
      <c r="M661" t="s">
        <v>9778</v>
      </c>
      <c r="N661" t="s">
        <v>85</v>
      </c>
      <c r="O661" t="s">
        <v>85</v>
      </c>
      <c r="P661">
        <v>3833.631591796875</v>
      </c>
      <c r="Q661" t="s">
        <v>21</v>
      </c>
      <c r="R661" t="s">
        <v>9779</v>
      </c>
      <c r="S661" t="s">
        <v>9780</v>
      </c>
      <c r="X661" t="s">
        <v>10729</v>
      </c>
      <c r="Y661" t="s">
        <v>85</v>
      </c>
    </row>
    <row r="662" spans="1:25">
      <c r="A662" t="s">
        <v>3</v>
      </c>
      <c r="B662" t="s">
        <v>13</v>
      </c>
      <c r="C662" t="s">
        <v>217</v>
      </c>
      <c r="D662" t="s">
        <v>1336</v>
      </c>
      <c r="E662" s="54">
        <v>41632</v>
      </c>
      <c r="F662" t="s">
        <v>4921</v>
      </c>
      <c r="G662" t="s">
        <v>1345</v>
      </c>
      <c r="I662" t="s">
        <v>9775</v>
      </c>
      <c r="J662" t="s">
        <v>1342</v>
      </c>
      <c r="K662" t="s">
        <v>9776</v>
      </c>
      <c r="L662" t="s">
        <v>9777</v>
      </c>
      <c r="M662" t="s">
        <v>9778</v>
      </c>
      <c r="N662" t="s">
        <v>85</v>
      </c>
      <c r="O662" t="s">
        <v>85</v>
      </c>
      <c r="P662">
        <v>781.3770751953125</v>
      </c>
      <c r="Q662" t="s">
        <v>21</v>
      </c>
      <c r="R662" t="s">
        <v>9779</v>
      </c>
      <c r="S662" t="s">
        <v>9780</v>
      </c>
      <c r="X662" t="s">
        <v>10729</v>
      </c>
      <c r="Y662" t="s">
        <v>85</v>
      </c>
    </row>
    <row r="663" spans="1:25">
      <c r="A663" t="s">
        <v>3</v>
      </c>
      <c r="B663" t="s">
        <v>13</v>
      </c>
      <c r="C663" t="s">
        <v>217</v>
      </c>
      <c r="D663" t="s">
        <v>1336</v>
      </c>
      <c r="E663" s="54">
        <v>41631</v>
      </c>
      <c r="F663" t="s">
        <v>4921</v>
      </c>
      <c r="G663" t="s">
        <v>83</v>
      </c>
      <c r="I663" t="s">
        <v>9781</v>
      </c>
      <c r="J663" t="s">
        <v>86</v>
      </c>
      <c r="K663" t="s">
        <v>9782</v>
      </c>
      <c r="L663" t="s">
        <v>2647</v>
      </c>
      <c r="M663" t="s">
        <v>2648</v>
      </c>
      <c r="N663" t="s">
        <v>85</v>
      </c>
      <c r="O663" t="s">
        <v>85</v>
      </c>
      <c r="P663">
        <v>5860.32861328125</v>
      </c>
      <c r="Q663" t="s">
        <v>22</v>
      </c>
      <c r="R663" t="s">
        <v>9783</v>
      </c>
      <c r="S663" t="s">
        <v>104</v>
      </c>
      <c r="X663" t="e">
        <v>#N/A</v>
      </c>
      <c r="Y663" t="s">
        <v>85</v>
      </c>
    </row>
    <row r="664" spans="1:25">
      <c r="A664" t="s">
        <v>3</v>
      </c>
      <c r="B664" t="s">
        <v>13</v>
      </c>
      <c r="C664" t="s">
        <v>217</v>
      </c>
      <c r="D664" t="s">
        <v>1336</v>
      </c>
      <c r="E664" s="54">
        <v>41631</v>
      </c>
      <c r="F664" t="s">
        <v>4921</v>
      </c>
      <c r="G664" t="s">
        <v>83</v>
      </c>
      <c r="I664" t="s">
        <v>9784</v>
      </c>
      <c r="J664" t="s">
        <v>86</v>
      </c>
      <c r="K664" t="s">
        <v>9785</v>
      </c>
      <c r="L664" t="s">
        <v>2647</v>
      </c>
      <c r="M664" t="s">
        <v>2648</v>
      </c>
      <c r="N664" t="s">
        <v>85</v>
      </c>
      <c r="O664" t="s">
        <v>85</v>
      </c>
      <c r="P664">
        <v>2930.164306640625</v>
      </c>
      <c r="Q664" t="s">
        <v>22</v>
      </c>
      <c r="R664" t="s">
        <v>9786</v>
      </c>
      <c r="S664" t="s">
        <v>104</v>
      </c>
      <c r="X664" t="e">
        <v>#N/A</v>
      </c>
      <c r="Y664" t="s">
        <v>85</v>
      </c>
    </row>
    <row r="665" spans="1:25">
      <c r="A665" t="s">
        <v>3</v>
      </c>
      <c r="B665" t="s">
        <v>13</v>
      </c>
      <c r="C665" t="s">
        <v>217</v>
      </c>
      <c r="D665" t="s">
        <v>1336</v>
      </c>
      <c r="E665" s="54">
        <v>41596</v>
      </c>
      <c r="F665" t="s">
        <v>1337</v>
      </c>
      <c r="G665" t="s">
        <v>83</v>
      </c>
      <c r="I665" t="s">
        <v>2645</v>
      </c>
      <c r="J665" t="s">
        <v>86</v>
      </c>
      <c r="K665" t="s">
        <v>2646</v>
      </c>
      <c r="L665" t="s">
        <v>2647</v>
      </c>
      <c r="M665" t="s">
        <v>2648</v>
      </c>
      <c r="N665" t="s">
        <v>85</v>
      </c>
      <c r="O665" t="s">
        <v>85</v>
      </c>
      <c r="P665">
        <v>2890.6376953125</v>
      </c>
      <c r="Q665" t="s">
        <v>22</v>
      </c>
      <c r="R665" t="s">
        <v>2649</v>
      </c>
      <c r="S665" t="s">
        <v>104</v>
      </c>
      <c r="X665" t="e">
        <v>#N/A</v>
      </c>
      <c r="Y665" t="s">
        <v>85</v>
      </c>
    </row>
    <row r="666" spans="1:25">
      <c r="A666" t="s">
        <v>3</v>
      </c>
      <c r="B666" t="s">
        <v>13</v>
      </c>
      <c r="C666" t="s">
        <v>217</v>
      </c>
      <c r="D666" t="s">
        <v>1336</v>
      </c>
      <c r="E666" s="54">
        <v>41631</v>
      </c>
      <c r="F666" t="s">
        <v>4921</v>
      </c>
      <c r="G666" t="s">
        <v>1345</v>
      </c>
      <c r="H666" t="s">
        <v>218</v>
      </c>
      <c r="I666" t="s">
        <v>9787</v>
      </c>
      <c r="J666" t="s">
        <v>1342</v>
      </c>
      <c r="K666" t="s">
        <v>9788</v>
      </c>
      <c r="L666" t="s">
        <v>221</v>
      </c>
      <c r="M666" t="s">
        <v>222</v>
      </c>
      <c r="N666" t="s">
        <v>85</v>
      </c>
      <c r="O666" t="s">
        <v>85</v>
      </c>
      <c r="P666">
        <v>430602.3125</v>
      </c>
      <c r="Q666" t="s">
        <v>21</v>
      </c>
      <c r="R666" t="s">
        <v>9789</v>
      </c>
      <c r="S666" t="s">
        <v>9790</v>
      </c>
      <c r="X666" t="s">
        <v>10731</v>
      </c>
      <c r="Y666" t="s">
        <v>10737</v>
      </c>
    </row>
    <row r="667" spans="1:25">
      <c r="A667" t="s">
        <v>3</v>
      </c>
      <c r="B667" t="s">
        <v>13</v>
      </c>
      <c r="C667" t="s">
        <v>217</v>
      </c>
      <c r="D667" t="s">
        <v>1336</v>
      </c>
      <c r="E667" s="54">
        <v>41631</v>
      </c>
      <c r="F667" t="s">
        <v>4921</v>
      </c>
      <c r="G667" t="s">
        <v>1345</v>
      </c>
      <c r="H667" t="s">
        <v>218</v>
      </c>
      <c r="I667" t="s">
        <v>9791</v>
      </c>
      <c r="J667" t="s">
        <v>1342</v>
      </c>
      <c r="K667" t="s">
        <v>9792</v>
      </c>
      <c r="L667" t="s">
        <v>221</v>
      </c>
      <c r="M667" t="s">
        <v>222</v>
      </c>
      <c r="N667" t="s">
        <v>85</v>
      </c>
      <c r="O667" t="s">
        <v>85</v>
      </c>
      <c r="P667">
        <v>449557.21875</v>
      </c>
      <c r="Q667" t="s">
        <v>21</v>
      </c>
      <c r="R667" t="s">
        <v>9793</v>
      </c>
      <c r="S667" t="s">
        <v>9794</v>
      </c>
      <c r="X667" t="s">
        <v>10731</v>
      </c>
      <c r="Y667" t="s">
        <v>10737</v>
      </c>
    </row>
    <row r="668" spans="1:25">
      <c r="A668" t="s">
        <v>3</v>
      </c>
      <c r="B668" t="s">
        <v>13</v>
      </c>
      <c r="C668" t="s">
        <v>217</v>
      </c>
      <c r="D668" t="s">
        <v>1336</v>
      </c>
      <c r="E668" s="54">
        <v>41628</v>
      </c>
      <c r="F668" t="s">
        <v>4921</v>
      </c>
      <c r="G668" t="s">
        <v>1345</v>
      </c>
      <c r="H668" t="s">
        <v>218</v>
      </c>
      <c r="I668" t="s">
        <v>9795</v>
      </c>
      <c r="J668" t="s">
        <v>1342</v>
      </c>
      <c r="K668" t="s">
        <v>9796</v>
      </c>
      <c r="L668" t="s">
        <v>221</v>
      </c>
      <c r="M668" t="s">
        <v>222</v>
      </c>
      <c r="N668" t="s">
        <v>85</v>
      </c>
      <c r="O668" t="s">
        <v>85</v>
      </c>
      <c r="P668">
        <v>405712.1875</v>
      </c>
      <c r="Q668" t="s">
        <v>21</v>
      </c>
      <c r="R668" t="s">
        <v>9797</v>
      </c>
      <c r="S668" t="s">
        <v>9798</v>
      </c>
      <c r="X668" t="s">
        <v>10731</v>
      </c>
      <c r="Y668" t="s">
        <v>10737</v>
      </c>
    </row>
    <row r="669" spans="1:25">
      <c r="A669" t="s">
        <v>3</v>
      </c>
      <c r="B669" t="s">
        <v>13</v>
      </c>
      <c r="C669" t="s">
        <v>217</v>
      </c>
      <c r="D669" t="s">
        <v>1336</v>
      </c>
      <c r="E669" s="54">
        <v>41624</v>
      </c>
      <c r="F669" t="s">
        <v>4921</v>
      </c>
      <c r="G669" t="s">
        <v>1345</v>
      </c>
      <c r="H669" t="s">
        <v>218</v>
      </c>
      <c r="I669" t="s">
        <v>9799</v>
      </c>
      <c r="J669" t="s">
        <v>1342</v>
      </c>
      <c r="K669" t="s">
        <v>9800</v>
      </c>
      <c r="L669" t="s">
        <v>221</v>
      </c>
      <c r="M669" t="s">
        <v>222</v>
      </c>
      <c r="N669" t="s">
        <v>213</v>
      </c>
      <c r="O669" t="s">
        <v>85</v>
      </c>
      <c r="P669">
        <v>205258.015625</v>
      </c>
      <c r="Q669" t="s">
        <v>21</v>
      </c>
      <c r="R669" t="s">
        <v>9801</v>
      </c>
      <c r="S669" t="s">
        <v>9802</v>
      </c>
      <c r="X669" t="s">
        <v>10730</v>
      </c>
      <c r="Y669" t="s">
        <v>10737</v>
      </c>
    </row>
    <row r="670" spans="1:25">
      <c r="A670" t="s">
        <v>3</v>
      </c>
      <c r="B670" t="s">
        <v>13</v>
      </c>
      <c r="C670" t="s">
        <v>217</v>
      </c>
      <c r="D670" t="s">
        <v>1336</v>
      </c>
      <c r="E670" s="54">
        <v>41625</v>
      </c>
      <c r="F670" t="s">
        <v>4921</v>
      </c>
      <c r="G670" t="s">
        <v>1345</v>
      </c>
      <c r="H670" t="s">
        <v>218</v>
      </c>
      <c r="I670" t="s">
        <v>9803</v>
      </c>
      <c r="J670" t="s">
        <v>1342</v>
      </c>
      <c r="K670" t="s">
        <v>9804</v>
      </c>
      <c r="L670" t="s">
        <v>221</v>
      </c>
      <c r="M670" t="s">
        <v>222</v>
      </c>
      <c r="N670" t="s">
        <v>213</v>
      </c>
      <c r="O670" t="s">
        <v>85</v>
      </c>
      <c r="P670">
        <v>166762.171875</v>
      </c>
      <c r="Q670" t="s">
        <v>21</v>
      </c>
      <c r="R670" t="s">
        <v>9805</v>
      </c>
      <c r="S670" t="s">
        <v>1620</v>
      </c>
      <c r="X670" t="s">
        <v>10730</v>
      </c>
      <c r="Y670" t="s">
        <v>10737</v>
      </c>
    </row>
    <row r="671" spans="1:25">
      <c r="A671" t="s">
        <v>3</v>
      </c>
      <c r="B671" t="s">
        <v>13</v>
      </c>
      <c r="C671" t="s">
        <v>217</v>
      </c>
      <c r="D671" t="s">
        <v>1336</v>
      </c>
      <c r="E671" s="54">
        <v>41625</v>
      </c>
      <c r="F671" t="s">
        <v>4921</v>
      </c>
      <c r="G671" t="s">
        <v>1345</v>
      </c>
      <c r="H671" t="s">
        <v>218</v>
      </c>
      <c r="I671" t="s">
        <v>9806</v>
      </c>
      <c r="J671" t="s">
        <v>1342</v>
      </c>
      <c r="K671" t="s">
        <v>9807</v>
      </c>
      <c r="L671" t="s">
        <v>221</v>
      </c>
      <c r="M671" t="s">
        <v>222</v>
      </c>
      <c r="N671" t="s">
        <v>213</v>
      </c>
      <c r="O671" t="s">
        <v>85</v>
      </c>
      <c r="P671">
        <v>63096.20703125</v>
      </c>
      <c r="Q671" t="s">
        <v>21</v>
      </c>
      <c r="R671" t="s">
        <v>9808</v>
      </c>
      <c r="S671" t="s">
        <v>9809</v>
      </c>
      <c r="X671" t="s">
        <v>10729</v>
      </c>
      <c r="Y671" t="s">
        <v>10737</v>
      </c>
    </row>
    <row r="672" spans="1:25">
      <c r="A672" t="s">
        <v>3</v>
      </c>
      <c r="B672" t="s">
        <v>13</v>
      </c>
      <c r="C672" t="s">
        <v>217</v>
      </c>
      <c r="D672" t="s">
        <v>1336</v>
      </c>
      <c r="E672" s="54">
        <v>41607</v>
      </c>
      <c r="F672" t="s">
        <v>1337</v>
      </c>
      <c r="G672" t="s">
        <v>1345</v>
      </c>
      <c r="H672" t="s">
        <v>365</v>
      </c>
      <c r="I672" t="s">
        <v>5293</v>
      </c>
      <c r="J672" t="s">
        <v>1342</v>
      </c>
      <c r="K672" t="s">
        <v>5294</v>
      </c>
      <c r="L672" t="s">
        <v>4029</v>
      </c>
      <c r="M672" t="s">
        <v>4030</v>
      </c>
      <c r="N672" t="s">
        <v>85</v>
      </c>
      <c r="O672" t="s">
        <v>85</v>
      </c>
      <c r="P672">
        <v>38863.015625</v>
      </c>
      <c r="Q672" t="s">
        <v>21</v>
      </c>
      <c r="R672" t="s">
        <v>5295</v>
      </c>
      <c r="S672" t="s">
        <v>5296</v>
      </c>
      <c r="X672" t="s">
        <v>10729</v>
      </c>
      <c r="Y672" t="s">
        <v>10737</v>
      </c>
    </row>
    <row r="673" spans="1:25">
      <c r="A673" t="s">
        <v>3</v>
      </c>
      <c r="B673" t="s">
        <v>13</v>
      </c>
      <c r="C673" t="s">
        <v>217</v>
      </c>
      <c r="D673" t="s">
        <v>1336</v>
      </c>
      <c r="E673" s="54">
        <v>41607</v>
      </c>
      <c r="F673" t="s">
        <v>1337</v>
      </c>
      <c r="G673" t="s">
        <v>1345</v>
      </c>
      <c r="H673" t="s">
        <v>365</v>
      </c>
      <c r="I673" t="s">
        <v>5290</v>
      </c>
      <c r="J673" t="s">
        <v>1342</v>
      </c>
      <c r="K673" t="s">
        <v>5291</v>
      </c>
      <c r="L673" t="s">
        <v>4029</v>
      </c>
      <c r="M673" t="s">
        <v>4030</v>
      </c>
      <c r="N673" t="s">
        <v>85</v>
      </c>
      <c r="O673" t="s">
        <v>85</v>
      </c>
      <c r="P673">
        <v>8029.548828125</v>
      </c>
      <c r="Q673" t="s">
        <v>21</v>
      </c>
      <c r="R673" t="s">
        <v>5292</v>
      </c>
      <c r="S673" t="s">
        <v>104</v>
      </c>
      <c r="X673" t="s">
        <v>10729</v>
      </c>
      <c r="Y673" t="s">
        <v>10737</v>
      </c>
    </row>
    <row r="674" spans="1:25">
      <c r="A674" t="s">
        <v>3</v>
      </c>
      <c r="B674" t="s">
        <v>13</v>
      </c>
      <c r="C674" t="s">
        <v>217</v>
      </c>
      <c r="D674" t="s">
        <v>1336</v>
      </c>
      <c r="E674" s="54">
        <v>41600</v>
      </c>
      <c r="F674" t="s">
        <v>1337</v>
      </c>
      <c r="G674" t="s">
        <v>1345</v>
      </c>
      <c r="H674" t="s">
        <v>365</v>
      </c>
      <c r="I674" t="s">
        <v>4027</v>
      </c>
      <c r="J674" t="s">
        <v>1342</v>
      </c>
      <c r="K674" t="s">
        <v>4028</v>
      </c>
      <c r="L674" t="s">
        <v>4029</v>
      </c>
      <c r="M674" t="s">
        <v>4030</v>
      </c>
      <c r="N674" t="s">
        <v>85</v>
      </c>
      <c r="O674" t="s">
        <v>85</v>
      </c>
      <c r="P674">
        <v>27229.8046875</v>
      </c>
      <c r="Q674" t="s">
        <v>21</v>
      </c>
      <c r="R674" t="s">
        <v>4031</v>
      </c>
      <c r="S674" t="s">
        <v>4032</v>
      </c>
      <c r="X674" t="s">
        <v>10729</v>
      </c>
      <c r="Y674" t="s">
        <v>10737</v>
      </c>
    </row>
    <row r="675" spans="1:25">
      <c r="A675" t="s">
        <v>3</v>
      </c>
      <c r="B675" t="s">
        <v>13</v>
      </c>
      <c r="C675" t="s">
        <v>217</v>
      </c>
      <c r="D675" t="s">
        <v>1336</v>
      </c>
      <c r="E675" s="54">
        <v>41600</v>
      </c>
      <c r="F675" t="s">
        <v>1337</v>
      </c>
      <c r="G675" t="s">
        <v>1345</v>
      </c>
      <c r="H675" t="s">
        <v>365</v>
      </c>
      <c r="I675" t="s">
        <v>4027</v>
      </c>
      <c r="J675" t="s">
        <v>1342</v>
      </c>
      <c r="K675" t="s">
        <v>4028</v>
      </c>
      <c r="L675" t="s">
        <v>4029</v>
      </c>
      <c r="M675" t="s">
        <v>4030</v>
      </c>
      <c r="N675" t="s">
        <v>85</v>
      </c>
      <c r="O675" t="s">
        <v>85</v>
      </c>
      <c r="P675">
        <v>4335.95654296875</v>
      </c>
      <c r="Q675" t="s">
        <v>21</v>
      </c>
      <c r="R675" t="s">
        <v>4031</v>
      </c>
      <c r="S675" t="s">
        <v>4032</v>
      </c>
      <c r="X675" t="s">
        <v>10729</v>
      </c>
      <c r="Y675" t="s">
        <v>10737</v>
      </c>
    </row>
    <row r="676" spans="1:25">
      <c r="A676" t="s">
        <v>3</v>
      </c>
      <c r="B676" t="s">
        <v>13</v>
      </c>
      <c r="C676" t="s">
        <v>217</v>
      </c>
      <c r="D676" t="s">
        <v>1336</v>
      </c>
      <c r="E676" s="54">
        <v>41612</v>
      </c>
      <c r="F676" t="s">
        <v>4921</v>
      </c>
      <c r="G676" t="s">
        <v>83</v>
      </c>
      <c r="I676" t="s">
        <v>5297</v>
      </c>
      <c r="J676" t="s">
        <v>86</v>
      </c>
      <c r="K676" t="s">
        <v>5298</v>
      </c>
      <c r="L676" t="s">
        <v>5299</v>
      </c>
      <c r="M676" t="s">
        <v>5300</v>
      </c>
      <c r="N676" t="s">
        <v>85</v>
      </c>
      <c r="O676" t="s">
        <v>85</v>
      </c>
      <c r="P676">
        <v>3662.70556640625</v>
      </c>
      <c r="Q676" t="s">
        <v>22</v>
      </c>
      <c r="R676" t="s">
        <v>5301</v>
      </c>
      <c r="S676" t="s">
        <v>104</v>
      </c>
      <c r="X676" t="e">
        <v>#N/A</v>
      </c>
      <c r="Y676" t="s">
        <v>85</v>
      </c>
    </row>
    <row r="677" spans="1:25">
      <c r="A677" t="s">
        <v>3</v>
      </c>
      <c r="B677" t="s">
        <v>13</v>
      </c>
      <c r="C677" t="s">
        <v>217</v>
      </c>
      <c r="D677" t="s">
        <v>1336</v>
      </c>
      <c r="E677" s="54">
        <v>41613</v>
      </c>
      <c r="F677" t="s">
        <v>4921</v>
      </c>
      <c r="G677" t="s">
        <v>83</v>
      </c>
      <c r="I677" t="s">
        <v>9810</v>
      </c>
      <c r="J677" t="s">
        <v>86</v>
      </c>
      <c r="K677" t="s">
        <v>9811</v>
      </c>
      <c r="L677" t="s">
        <v>9812</v>
      </c>
      <c r="M677" t="s">
        <v>9813</v>
      </c>
      <c r="N677" t="s">
        <v>85</v>
      </c>
      <c r="O677" t="s">
        <v>85</v>
      </c>
      <c r="P677">
        <v>21976.232421875</v>
      </c>
      <c r="Q677" t="s">
        <v>22</v>
      </c>
      <c r="R677" t="s">
        <v>9814</v>
      </c>
      <c r="S677" t="s">
        <v>104</v>
      </c>
      <c r="X677" t="e">
        <v>#N/A</v>
      </c>
      <c r="Y677" t="s">
        <v>85</v>
      </c>
    </row>
    <row r="678" spans="1:25">
      <c r="A678" t="s">
        <v>3</v>
      </c>
      <c r="B678" t="s">
        <v>13</v>
      </c>
      <c r="C678" t="s">
        <v>217</v>
      </c>
      <c r="D678" t="s">
        <v>1336</v>
      </c>
      <c r="E678" s="54">
        <v>41606</v>
      </c>
      <c r="F678" t="s">
        <v>1337</v>
      </c>
      <c r="G678" t="s">
        <v>3641</v>
      </c>
      <c r="I678" t="s">
        <v>5302</v>
      </c>
      <c r="J678" t="s">
        <v>1342</v>
      </c>
      <c r="K678" t="s">
        <v>5303</v>
      </c>
      <c r="L678" t="s">
        <v>5304</v>
      </c>
      <c r="M678" t="s">
        <v>5305</v>
      </c>
      <c r="N678" t="s">
        <v>85</v>
      </c>
      <c r="O678" t="s">
        <v>85</v>
      </c>
      <c r="P678">
        <v>8029.548828125</v>
      </c>
      <c r="Q678" t="s">
        <v>21</v>
      </c>
      <c r="R678" t="s">
        <v>5306</v>
      </c>
      <c r="S678" t="s">
        <v>5307</v>
      </c>
      <c r="X678" t="e">
        <v>#N/A</v>
      </c>
      <c r="Y678" t="s">
        <v>85</v>
      </c>
    </row>
    <row r="679" spans="1:25">
      <c r="A679" t="s">
        <v>3</v>
      </c>
      <c r="B679" t="s">
        <v>13</v>
      </c>
      <c r="C679" t="s">
        <v>217</v>
      </c>
      <c r="D679" t="s">
        <v>1336</v>
      </c>
      <c r="E679" s="54">
        <v>41606</v>
      </c>
      <c r="F679" t="s">
        <v>1337</v>
      </c>
      <c r="G679" t="s">
        <v>3641</v>
      </c>
      <c r="I679" t="s">
        <v>5302</v>
      </c>
      <c r="J679" t="s">
        <v>1342</v>
      </c>
      <c r="K679" t="s">
        <v>5303</v>
      </c>
      <c r="L679" t="s">
        <v>5304</v>
      </c>
      <c r="M679" t="s">
        <v>5305</v>
      </c>
      <c r="N679" t="s">
        <v>85</v>
      </c>
      <c r="O679" t="s">
        <v>85</v>
      </c>
      <c r="P679">
        <v>42155.12890625</v>
      </c>
      <c r="Q679" t="s">
        <v>21</v>
      </c>
      <c r="R679" t="s">
        <v>5306</v>
      </c>
      <c r="S679" t="s">
        <v>5307</v>
      </c>
      <c r="X679" t="e">
        <v>#N/A</v>
      </c>
      <c r="Y679" t="s">
        <v>85</v>
      </c>
    </row>
    <row r="680" spans="1:25">
      <c r="A680" t="s">
        <v>3</v>
      </c>
      <c r="B680" t="s">
        <v>13</v>
      </c>
      <c r="C680" t="s">
        <v>217</v>
      </c>
      <c r="D680" t="s">
        <v>1336</v>
      </c>
      <c r="E680" s="54">
        <v>41628</v>
      </c>
      <c r="F680" t="s">
        <v>4921</v>
      </c>
      <c r="G680" t="s">
        <v>1345</v>
      </c>
      <c r="H680" t="s">
        <v>3010</v>
      </c>
      <c r="I680" t="s">
        <v>9815</v>
      </c>
      <c r="J680" t="s">
        <v>1342</v>
      </c>
      <c r="K680" t="s">
        <v>9816</v>
      </c>
      <c r="L680" t="s">
        <v>9817</v>
      </c>
      <c r="M680" t="s">
        <v>9818</v>
      </c>
      <c r="N680" t="s">
        <v>85</v>
      </c>
      <c r="O680" t="s">
        <v>85</v>
      </c>
      <c r="P680">
        <v>-6873.3466796875</v>
      </c>
      <c r="Q680" t="s">
        <v>21</v>
      </c>
      <c r="R680" t="s">
        <v>9819</v>
      </c>
      <c r="S680" t="s">
        <v>9820</v>
      </c>
      <c r="X680" t="s">
        <v>10729</v>
      </c>
      <c r="Y680" t="s">
        <v>85</v>
      </c>
    </row>
    <row r="681" spans="1:25">
      <c r="A681" t="s">
        <v>3</v>
      </c>
      <c r="B681" t="s">
        <v>13</v>
      </c>
      <c r="C681" t="s">
        <v>217</v>
      </c>
      <c r="D681" t="s">
        <v>1336</v>
      </c>
      <c r="E681" s="54">
        <v>41628</v>
      </c>
      <c r="F681" t="s">
        <v>4921</v>
      </c>
      <c r="G681" t="s">
        <v>1345</v>
      </c>
      <c r="H681" t="s">
        <v>3010</v>
      </c>
      <c r="I681" t="s">
        <v>9815</v>
      </c>
      <c r="J681" t="s">
        <v>1342</v>
      </c>
      <c r="K681" t="s">
        <v>9816</v>
      </c>
      <c r="L681" t="s">
        <v>9817</v>
      </c>
      <c r="M681" t="s">
        <v>9818</v>
      </c>
      <c r="N681" t="s">
        <v>85</v>
      </c>
      <c r="O681" t="s">
        <v>85</v>
      </c>
      <c r="P681">
        <v>-933.5615234375</v>
      </c>
      <c r="Q681" t="s">
        <v>21</v>
      </c>
      <c r="R681" t="s">
        <v>9819</v>
      </c>
      <c r="S681" t="s">
        <v>9820</v>
      </c>
      <c r="X681" t="s">
        <v>10729</v>
      </c>
      <c r="Y681" t="s">
        <v>85</v>
      </c>
    </row>
    <row r="682" spans="1:25">
      <c r="A682" t="s">
        <v>3</v>
      </c>
      <c r="B682" t="s">
        <v>13</v>
      </c>
      <c r="C682" t="s">
        <v>217</v>
      </c>
      <c r="D682" t="s">
        <v>1336</v>
      </c>
      <c r="E682" s="54">
        <v>41603</v>
      </c>
      <c r="F682" t="s">
        <v>1337</v>
      </c>
      <c r="G682" t="s">
        <v>1345</v>
      </c>
      <c r="I682" t="s">
        <v>4033</v>
      </c>
      <c r="J682" t="s">
        <v>1342</v>
      </c>
      <c r="K682" t="s">
        <v>4034</v>
      </c>
      <c r="L682" t="s">
        <v>4035</v>
      </c>
      <c r="M682" t="s">
        <v>4036</v>
      </c>
      <c r="N682" t="s">
        <v>85</v>
      </c>
      <c r="O682" t="s">
        <v>85</v>
      </c>
      <c r="P682">
        <v>-2405.46044921875</v>
      </c>
      <c r="Q682" t="s">
        <v>21</v>
      </c>
      <c r="R682" t="s">
        <v>4037</v>
      </c>
      <c r="S682" t="s">
        <v>4038</v>
      </c>
      <c r="X682" t="s">
        <v>10729</v>
      </c>
      <c r="Y682" t="s">
        <v>85</v>
      </c>
    </row>
    <row r="683" spans="1:25">
      <c r="A683" t="s">
        <v>3</v>
      </c>
      <c r="B683" t="s">
        <v>13</v>
      </c>
      <c r="C683" t="s">
        <v>217</v>
      </c>
      <c r="D683" t="s">
        <v>1336</v>
      </c>
      <c r="E683" s="54">
        <v>41619</v>
      </c>
      <c r="F683" t="s">
        <v>4921</v>
      </c>
      <c r="G683" t="s">
        <v>1345</v>
      </c>
      <c r="I683" t="s">
        <v>9821</v>
      </c>
      <c r="J683" t="s">
        <v>1342</v>
      </c>
      <c r="K683" t="s">
        <v>9822</v>
      </c>
      <c r="L683" t="s">
        <v>4035</v>
      </c>
      <c r="M683" t="s">
        <v>4036</v>
      </c>
      <c r="N683" t="s">
        <v>85</v>
      </c>
      <c r="O683" t="s">
        <v>85</v>
      </c>
      <c r="P683">
        <v>6104.50927734375</v>
      </c>
      <c r="Q683" t="s">
        <v>21</v>
      </c>
      <c r="R683" t="s">
        <v>9823</v>
      </c>
      <c r="S683" t="s">
        <v>9824</v>
      </c>
      <c r="X683" t="s">
        <v>10729</v>
      </c>
      <c r="Y683" t="s">
        <v>85</v>
      </c>
    </row>
    <row r="684" spans="1:25">
      <c r="A684" t="s">
        <v>3</v>
      </c>
      <c r="B684" t="s">
        <v>13</v>
      </c>
      <c r="C684" t="s">
        <v>217</v>
      </c>
      <c r="D684" t="s">
        <v>1336</v>
      </c>
      <c r="E684" s="54">
        <v>41619</v>
      </c>
      <c r="F684" t="s">
        <v>4921</v>
      </c>
      <c r="G684" t="s">
        <v>1345</v>
      </c>
      <c r="I684" t="s">
        <v>9821</v>
      </c>
      <c r="J684" t="s">
        <v>1342</v>
      </c>
      <c r="K684" t="s">
        <v>9822</v>
      </c>
      <c r="L684" t="s">
        <v>4035</v>
      </c>
      <c r="M684" t="s">
        <v>4036</v>
      </c>
      <c r="N684" t="s">
        <v>85</v>
      </c>
      <c r="O684" t="s">
        <v>85</v>
      </c>
      <c r="P684">
        <v>41217.64453125</v>
      </c>
      <c r="Q684" t="s">
        <v>21</v>
      </c>
      <c r="R684" t="s">
        <v>9823</v>
      </c>
      <c r="S684" t="s">
        <v>9824</v>
      </c>
      <c r="X684" t="s">
        <v>10729</v>
      </c>
      <c r="Y684" t="s">
        <v>85</v>
      </c>
    </row>
    <row r="685" spans="1:25">
      <c r="A685" t="s">
        <v>3</v>
      </c>
      <c r="B685" t="s">
        <v>13</v>
      </c>
      <c r="C685" t="s">
        <v>217</v>
      </c>
      <c r="D685" t="s">
        <v>1336</v>
      </c>
      <c r="E685" s="54">
        <v>41619</v>
      </c>
      <c r="F685" t="s">
        <v>4921</v>
      </c>
      <c r="G685" t="s">
        <v>1345</v>
      </c>
      <c r="I685" t="s">
        <v>9821</v>
      </c>
      <c r="J685" t="s">
        <v>1342</v>
      </c>
      <c r="K685" t="s">
        <v>9822</v>
      </c>
      <c r="L685" t="s">
        <v>4035</v>
      </c>
      <c r="M685" t="s">
        <v>4036</v>
      </c>
      <c r="N685" t="s">
        <v>85</v>
      </c>
      <c r="O685" t="s">
        <v>85</v>
      </c>
      <c r="P685">
        <v>10304.4111328125</v>
      </c>
      <c r="Q685" t="s">
        <v>21</v>
      </c>
      <c r="R685" t="s">
        <v>9823</v>
      </c>
      <c r="S685" t="s">
        <v>9824</v>
      </c>
      <c r="X685" t="s">
        <v>10729</v>
      </c>
      <c r="Y685" t="s">
        <v>85</v>
      </c>
    </row>
    <row r="686" spans="1:25">
      <c r="A686" t="s">
        <v>3</v>
      </c>
      <c r="B686" t="s">
        <v>13</v>
      </c>
      <c r="C686" t="s">
        <v>217</v>
      </c>
      <c r="D686" t="s">
        <v>1336</v>
      </c>
      <c r="E686" s="54">
        <v>41604</v>
      </c>
      <c r="F686" t="s">
        <v>1337</v>
      </c>
      <c r="G686" t="s">
        <v>1345</v>
      </c>
      <c r="I686" t="s">
        <v>4043</v>
      </c>
      <c r="J686" t="s">
        <v>1342</v>
      </c>
      <c r="K686" t="s">
        <v>4044</v>
      </c>
      <c r="L686" t="s">
        <v>4035</v>
      </c>
      <c r="M686" t="s">
        <v>4036</v>
      </c>
      <c r="N686" t="s">
        <v>85</v>
      </c>
      <c r="O686" t="s">
        <v>85</v>
      </c>
      <c r="P686">
        <v>-8074.935546875</v>
      </c>
      <c r="Q686" t="s">
        <v>21</v>
      </c>
      <c r="R686" t="s">
        <v>4045</v>
      </c>
      <c r="S686" t="s">
        <v>4042</v>
      </c>
      <c r="X686" t="s">
        <v>10729</v>
      </c>
      <c r="Y686" t="s">
        <v>85</v>
      </c>
    </row>
    <row r="687" spans="1:25">
      <c r="A687" t="s">
        <v>3</v>
      </c>
      <c r="B687" t="s">
        <v>13</v>
      </c>
      <c r="C687" t="s">
        <v>217</v>
      </c>
      <c r="D687" t="s">
        <v>1336</v>
      </c>
      <c r="E687" s="54">
        <v>41604</v>
      </c>
      <c r="F687" t="s">
        <v>1337</v>
      </c>
      <c r="G687" t="s">
        <v>1345</v>
      </c>
      <c r="I687" t="s">
        <v>4039</v>
      </c>
      <c r="J687" t="s">
        <v>1342</v>
      </c>
      <c r="K687" t="s">
        <v>4040</v>
      </c>
      <c r="L687" t="s">
        <v>4035</v>
      </c>
      <c r="M687" t="s">
        <v>4036</v>
      </c>
      <c r="N687" t="s">
        <v>85</v>
      </c>
      <c r="O687" t="s">
        <v>85</v>
      </c>
      <c r="P687">
        <v>-6750.201171875</v>
      </c>
      <c r="Q687" t="s">
        <v>21</v>
      </c>
      <c r="R687" t="s">
        <v>4041</v>
      </c>
      <c r="S687" t="s">
        <v>4042</v>
      </c>
      <c r="X687" t="s">
        <v>10729</v>
      </c>
      <c r="Y687" t="s">
        <v>85</v>
      </c>
    </row>
    <row r="688" spans="1:25">
      <c r="A688" t="s">
        <v>3</v>
      </c>
      <c r="B688" t="s">
        <v>13</v>
      </c>
      <c r="C688" t="s">
        <v>217</v>
      </c>
      <c r="D688" t="s">
        <v>1336</v>
      </c>
      <c r="E688" s="54">
        <v>41604</v>
      </c>
      <c r="F688" t="s">
        <v>1337</v>
      </c>
      <c r="G688" t="s">
        <v>1345</v>
      </c>
      <c r="I688" t="s">
        <v>4039</v>
      </c>
      <c r="J688" t="s">
        <v>1342</v>
      </c>
      <c r="K688" t="s">
        <v>4040</v>
      </c>
      <c r="L688" t="s">
        <v>4035</v>
      </c>
      <c r="M688" t="s">
        <v>4036</v>
      </c>
      <c r="N688" t="s">
        <v>85</v>
      </c>
      <c r="O688" t="s">
        <v>85</v>
      </c>
      <c r="P688">
        <v>-7604.31787109375</v>
      </c>
      <c r="Q688" t="s">
        <v>21</v>
      </c>
      <c r="R688" t="s">
        <v>4041</v>
      </c>
      <c r="S688" t="s">
        <v>4042</v>
      </c>
      <c r="X688" t="s">
        <v>10729</v>
      </c>
      <c r="Y688" t="s">
        <v>85</v>
      </c>
    </row>
    <row r="689" spans="1:25">
      <c r="A689" t="s">
        <v>3</v>
      </c>
      <c r="B689" t="s">
        <v>13</v>
      </c>
      <c r="C689" t="s">
        <v>217</v>
      </c>
      <c r="D689" t="s">
        <v>1336</v>
      </c>
      <c r="E689" s="54">
        <v>41604</v>
      </c>
      <c r="F689" t="s">
        <v>1337</v>
      </c>
      <c r="G689" t="s">
        <v>1345</v>
      </c>
      <c r="H689" t="s">
        <v>3119</v>
      </c>
      <c r="I689" t="s">
        <v>4046</v>
      </c>
      <c r="J689" t="s">
        <v>1342</v>
      </c>
      <c r="K689" t="s">
        <v>4047</v>
      </c>
      <c r="L689" t="s">
        <v>4048</v>
      </c>
      <c r="M689" t="s">
        <v>4049</v>
      </c>
      <c r="N689" t="s">
        <v>85</v>
      </c>
      <c r="O689" t="s">
        <v>85</v>
      </c>
      <c r="P689">
        <v>-59945.08984375</v>
      </c>
      <c r="Q689" t="s">
        <v>21</v>
      </c>
      <c r="R689" t="s">
        <v>4050</v>
      </c>
      <c r="S689" t="s">
        <v>4051</v>
      </c>
      <c r="X689" t="s">
        <v>10729</v>
      </c>
      <c r="Y689" t="s">
        <v>10737</v>
      </c>
    </row>
    <row r="690" spans="1:25">
      <c r="A690" t="s">
        <v>3</v>
      </c>
      <c r="B690" t="s">
        <v>13</v>
      </c>
      <c r="C690" t="s">
        <v>217</v>
      </c>
      <c r="D690" t="s">
        <v>1336</v>
      </c>
      <c r="E690" s="54">
        <v>41604</v>
      </c>
      <c r="F690" t="s">
        <v>1337</v>
      </c>
      <c r="G690" t="s">
        <v>1345</v>
      </c>
      <c r="H690" t="s">
        <v>3119</v>
      </c>
      <c r="I690" t="s">
        <v>4046</v>
      </c>
      <c r="J690" t="s">
        <v>1342</v>
      </c>
      <c r="K690" t="s">
        <v>4047</v>
      </c>
      <c r="L690" t="s">
        <v>4048</v>
      </c>
      <c r="M690" t="s">
        <v>4049</v>
      </c>
      <c r="N690" t="s">
        <v>85</v>
      </c>
      <c r="O690" t="s">
        <v>85</v>
      </c>
      <c r="P690">
        <v>-570.155029296875</v>
      </c>
      <c r="Q690" t="s">
        <v>21</v>
      </c>
      <c r="R690" t="s">
        <v>4050</v>
      </c>
      <c r="S690" t="s">
        <v>4051</v>
      </c>
      <c r="X690" t="s">
        <v>10729</v>
      </c>
      <c r="Y690" t="s">
        <v>10737</v>
      </c>
    </row>
    <row r="691" spans="1:25">
      <c r="A691" t="s">
        <v>3</v>
      </c>
      <c r="B691" t="s">
        <v>13</v>
      </c>
      <c r="C691" t="s">
        <v>217</v>
      </c>
      <c r="D691" t="s">
        <v>1336</v>
      </c>
      <c r="E691" s="54">
        <v>41604</v>
      </c>
      <c r="F691" t="s">
        <v>1337</v>
      </c>
      <c r="G691" t="s">
        <v>1345</v>
      </c>
      <c r="H691" t="s">
        <v>3119</v>
      </c>
      <c r="I691" t="s">
        <v>4046</v>
      </c>
      <c r="J691" t="s">
        <v>1342</v>
      </c>
      <c r="K691" t="s">
        <v>4047</v>
      </c>
      <c r="L691" t="s">
        <v>4048</v>
      </c>
      <c r="M691" t="s">
        <v>4049</v>
      </c>
      <c r="N691" t="s">
        <v>85</v>
      </c>
      <c r="O691" t="s">
        <v>85</v>
      </c>
      <c r="P691">
        <v>-5489.130859375</v>
      </c>
      <c r="Q691" t="s">
        <v>21</v>
      </c>
      <c r="R691" t="s">
        <v>4050</v>
      </c>
      <c r="S691" t="s">
        <v>4051</v>
      </c>
      <c r="X691" t="s">
        <v>10729</v>
      </c>
      <c r="Y691" t="s">
        <v>10737</v>
      </c>
    </row>
    <row r="692" spans="1:25">
      <c r="A692" t="s">
        <v>3</v>
      </c>
      <c r="B692" t="s">
        <v>13</v>
      </c>
      <c r="C692" t="s">
        <v>217</v>
      </c>
      <c r="D692" t="s">
        <v>1336</v>
      </c>
      <c r="E692" s="54">
        <v>41625</v>
      </c>
      <c r="F692" t="s">
        <v>4921</v>
      </c>
      <c r="G692" t="s">
        <v>1345</v>
      </c>
      <c r="H692" t="s">
        <v>3119</v>
      </c>
      <c r="I692" t="s">
        <v>9825</v>
      </c>
      <c r="J692" t="s">
        <v>1342</v>
      </c>
      <c r="K692" t="s">
        <v>9826</v>
      </c>
      <c r="L692" t="s">
        <v>4048</v>
      </c>
      <c r="M692" t="s">
        <v>4049</v>
      </c>
      <c r="N692" t="s">
        <v>213</v>
      </c>
      <c r="O692" t="s">
        <v>85</v>
      </c>
      <c r="P692">
        <v>15969.0703125</v>
      </c>
      <c r="Q692" t="s">
        <v>21</v>
      </c>
      <c r="R692" t="s">
        <v>9827</v>
      </c>
      <c r="S692" t="s">
        <v>4051</v>
      </c>
      <c r="X692" t="s">
        <v>10729</v>
      </c>
      <c r="Y692" t="s">
        <v>10737</v>
      </c>
    </row>
    <row r="693" spans="1:25">
      <c r="A693" t="s">
        <v>3</v>
      </c>
      <c r="B693" t="s">
        <v>13</v>
      </c>
      <c r="C693" t="s">
        <v>217</v>
      </c>
      <c r="D693" t="s">
        <v>1336</v>
      </c>
      <c r="E693" s="54">
        <v>41585</v>
      </c>
      <c r="F693" t="s">
        <v>1337</v>
      </c>
      <c r="G693" t="s">
        <v>83</v>
      </c>
      <c r="I693" t="s">
        <v>1578</v>
      </c>
      <c r="J693" t="s">
        <v>86</v>
      </c>
      <c r="K693" t="s">
        <v>1579</v>
      </c>
      <c r="L693" t="s">
        <v>1580</v>
      </c>
      <c r="M693" t="s">
        <v>1581</v>
      </c>
      <c r="N693" t="s">
        <v>85</v>
      </c>
      <c r="O693" t="s">
        <v>85</v>
      </c>
      <c r="P693">
        <v>24088.646484375</v>
      </c>
      <c r="Q693" t="s">
        <v>22</v>
      </c>
      <c r="R693" t="s">
        <v>1582</v>
      </c>
      <c r="S693" t="s">
        <v>104</v>
      </c>
      <c r="X693" t="e">
        <v>#N/A</v>
      </c>
      <c r="Y693" t="s">
        <v>85</v>
      </c>
    </row>
    <row r="694" spans="1:25">
      <c r="A694" t="s">
        <v>3</v>
      </c>
      <c r="B694" t="s">
        <v>13</v>
      </c>
      <c r="C694" t="s">
        <v>217</v>
      </c>
      <c r="D694" t="s">
        <v>1336</v>
      </c>
      <c r="E694" s="54">
        <v>41585</v>
      </c>
      <c r="F694" t="s">
        <v>1337</v>
      </c>
      <c r="G694" t="s">
        <v>83</v>
      </c>
      <c r="I694" t="s">
        <v>1583</v>
      </c>
      <c r="J694" t="s">
        <v>86</v>
      </c>
      <c r="K694" t="s">
        <v>1584</v>
      </c>
      <c r="L694" t="s">
        <v>1585</v>
      </c>
      <c r="M694" t="s">
        <v>1586</v>
      </c>
      <c r="N694" t="s">
        <v>85</v>
      </c>
      <c r="O694" t="s">
        <v>85</v>
      </c>
      <c r="P694">
        <v>5781.27490234375</v>
      </c>
      <c r="Q694" t="s">
        <v>22</v>
      </c>
      <c r="R694" t="s">
        <v>1587</v>
      </c>
      <c r="S694" t="s">
        <v>104</v>
      </c>
      <c r="X694" t="e">
        <v>#N/A</v>
      </c>
      <c r="Y694" t="s">
        <v>85</v>
      </c>
    </row>
    <row r="695" spans="1:25">
      <c r="A695" t="s">
        <v>3</v>
      </c>
      <c r="B695" t="s">
        <v>13</v>
      </c>
      <c r="C695" t="s">
        <v>217</v>
      </c>
      <c r="D695" t="s">
        <v>1336</v>
      </c>
      <c r="E695" s="54">
        <v>41583</v>
      </c>
      <c r="F695" t="s">
        <v>1337</v>
      </c>
      <c r="G695" t="s">
        <v>83</v>
      </c>
      <c r="I695" t="s">
        <v>1588</v>
      </c>
      <c r="J695" t="s">
        <v>86</v>
      </c>
      <c r="K695" t="s">
        <v>1589</v>
      </c>
      <c r="L695" t="s">
        <v>1585</v>
      </c>
      <c r="M695" t="s">
        <v>1586</v>
      </c>
      <c r="N695" t="s">
        <v>85</v>
      </c>
      <c r="O695" t="s">
        <v>85</v>
      </c>
      <c r="P695">
        <v>1.9999999494757503E-4</v>
      </c>
      <c r="Q695" t="s">
        <v>22</v>
      </c>
      <c r="R695" t="s">
        <v>1590</v>
      </c>
      <c r="S695" t="s">
        <v>104</v>
      </c>
      <c r="X695" t="e">
        <v>#N/A</v>
      </c>
      <c r="Y695" t="s">
        <v>85</v>
      </c>
    </row>
    <row r="696" spans="1:25">
      <c r="A696" t="s">
        <v>3</v>
      </c>
      <c r="B696" t="s">
        <v>13</v>
      </c>
      <c r="C696" t="s">
        <v>217</v>
      </c>
      <c r="D696" t="s">
        <v>1336</v>
      </c>
      <c r="E696" s="54">
        <v>41582</v>
      </c>
      <c r="F696" t="s">
        <v>1337</v>
      </c>
      <c r="G696" t="s">
        <v>83</v>
      </c>
      <c r="I696" t="s">
        <v>1591</v>
      </c>
      <c r="J696" t="s">
        <v>86</v>
      </c>
      <c r="K696" t="s">
        <v>1589</v>
      </c>
      <c r="L696" t="s">
        <v>1585</v>
      </c>
      <c r="M696" t="s">
        <v>1586</v>
      </c>
      <c r="N696" t="s">
        <v>85</v>
      </c>
      <c r="O696" t="s">
        <v>85</v>
      </c>
      <c r="P696">
        <v>-10839.890625</v>
      </c>
      <c r="Q696" t="s">
        <v>22</v>
      </c>
      <c r="R696" t="s">
        <v>1590</v>
      </c>
      <c r="S696" t="s">
        <v>104</v>
      </c>
      <c r="X696" t="e">
        <v>#N/A</v>
      </c>
      <c r="Y696" t="s">
        <v>85</v>
      </c>
    </row>
    <row r="697" spans="1:25">
      <c r="A697" t="s">
        <v>3</v>
      </c>
      <c r="B697" t="s">
        <v>13</v>
      </c>
      <c r="C697" t="s">
        <v>217</v>
      </c>
      <c r="D697" t="s">
        <v>1336</v>
      </c>
      <c r="E697" s="54">
        <v>41582</v>
      </c>
      <c r="F697" t="s">
        <v>1337</v>
      </c>
      <c r="G697" t="s">
        <v>83</v>
      </c>
      <c r="I697" t="s">
        <v>1588</v>
      </c>
      <c r="J697" t="s">
        <v>86</v>
      </c>
      <c r="K697" t="s">
        <v>1589</v>
      </c>
      <c r="L697" t="s">
        <v>1585</v>
      </c>
      <c r="M697" t="s">
        <v>1586</v>
      </c>
      <c r="N697" t="s">
        <v>85</v>
      </c>
      <c r="O697" t="s">
        <v>85</v>
      </c>
      <c r="P697">
        <v>11562.5498046875</v>
      </c>
      <c r="Q697" t="s">
        <v>22</v>
      </c>
      <c r="R697" t="s">
        <v>1590</v>
      </c>
      <c r="S697" t="s">
        <v>104</v>
      </c>
      <c r="X697" t="e">
        <v>#N/A</v>
      </c>
      <c r="Y697" t="s">
        <v>85</v>
      </c>
    </row>
    <row r="698" spans="1:25">
      <c r="A698" t="s">
        <v>3</v>
      </c>
      <c r="B698" t="s">
        <v>13</v>
      </c>
      <c r="C698" t="s">
        <v>217</v>
      </c>
      <c r="D698" t="s">
        <v>1336</v>
      </c>
      <c r="E698" s="54">
        <v>41625</v>
      </c>
      <c r="F698" t="s">
        <v>4921</v>
      </c>
      <c r="G698" t="s">
        <v>83</v>
      </c>
      <c r="I698" t="s">
        <v>9828</v>
      </c>
      <c r="J698" t="s">
        <v>86</v>
      </c>
      <c r="K698" t="s">
        <v>9829</v>
      </c>
      <c r="L698" t="s">
        <v>1585</v>
      </c>
      <c r="M698" t="s">
        <v>1586</v>
      </c>
      <c r="N698" t="s">
        <v>85</v>
      </c>
      <c r="O698" t="s">
        <v>85</v>
      </c>
      <c r="P698">
        <v>2930.164306640625</v>
      </c>
      <c r="Q698" t="s">
        <v>22</v>
      </c>
      <c r="R698" t="s">
        <v>9830</v>
      </c>
      <c r="S698" t="s">
        <v>104</v>
      </c>
      <c r="X698" t="e">
        <v>#N/A</v>
      </c>
      <c r="Y698" t="s">
        <v>85</v>
      </c>
    </row>
    <row r="699" spans="1:25">
      <c r="A699" t="s">
        <v>3</v>
      </c>
      <c r="B699" t="s">
        <v>13</v>
      </c>
      <c r="C699" t="s">
        <v>217</v>
      </c>
      <c r="D699" t="s">
        <v>1336</v>
      </c>
      <c r="E699" s="54">
        <v>41612</v>
      </c>
      <c r="F699" t="s">
        <v>4921</v>
      </c>
      <c r="G699" t="s">
        <v>83</v>
      </c>
      <c r="I699" t="s">
        <v>5313</v>
      </c>
      <c r="J699" t="s">
        <v>86</v>
      </c>
      <c r="K699" t="s">
        <v>5314</v>
      </c>
      <c r="L699" t="s">
        <v>1585</v>
      </c>
      <c r="M699" t="s">
        <v>1586</v>
      </c>
      <c r="N699" t="s">
        <v>85</v>
      </c>
      <c r="O699" t="s">
        <v>85</v>
      </c>
      <c r="P699">
        <v>5860.32861328125</v>
      </c>
      <c r="Q699" t="s">
        <v>22</v>
      </c>
      <c r="R699" t="s">
        <v>5315</v>
      </c>
      <c r="S699" t="s">
        <v>104</v>
      </c>
      <c r="X699" t="e">
        <v>#N/A</v>
      </c>
      <c r="Y699" t="s">
        <v>85</v>
      </c>
    </row>
    <row r="700" spans="1:25">
      <c r="A700" t="s">
        <v>3</v>
      </c>
      <c r="B700" t="s">
        <v>13</v>
      </c>
      <c r="C700" t="s">
        <v>217</v>
      </c>
      <c r="D700" t="s">
        <v>1336</v>
      </c>
      <c r="E700" s="54">
        <v>41612</v>
      </c>
      <c r="F700" t="s">
        <v>4921</v>
      </c>
      <c r="G700" t="s">
        <v>83</v>
      </c>
      <c r="I700" t="s">
        <v>5308</v>
      </c>
      <c r="J700" t="s">
        <v>86</v>
      </c>
      <c r="K700" t="s">
        <v>5309</v>
      </c>
      <c r="L700" t="s">
        <v>1585</v>
      </c>
      <c r="M700" t="s">
        <v>1586</v>
      </c>
      <c r="N700" t="s">
        <v>85</v>
      </c>
      <c r="O700" t="s">
        <v>85</v>
      </c>
      <c r="P700">
        <v>2441.8037109375</v>
      </c>
      <c r="Q700" t="s">
        <v>22</v>
      </c>
      <c r="R700" t="s">
        <v>5310</v>
      </c>
      <c r="S700" t="s">
        <v>104</v>
      </c>
      <c r="X700" t="e">
        <v>#N/A</v>
      </c>
      <c r="Y700" t="s">
        <v>85</v>
      </c>
    </row>
    <row r="701" spans="1:25">
      <c r="A701" t="s">
        <v>3</v>
      </c>
      <c r="B701" t="s">
        <v>13</v>
      </c>
      <c r="C701" t="s">
        <v>217</v>
      </c>
      <c r="D701" t="s">
        <v>1336</v>
      </c>
      <c r="E701" s="54">
        <v>41612</v>
      </c>
      <c r="F701" t="s">
        <v>4921</v>
      </c>
      <c r="G701" t="s">
        <v>83</v>
      </c>
      <c r="I701" t="s">
        <v>5311</v>
      </c>
      <c r="J701" t="s">
        <v>86</v>
      </c>
      <c r="K701" t="s">
        <v>5312</v>
      </c>
      <c r="L701" t="s">
        <v>1585</v>
      </c>
      <c r="M701" t="s">
        <v>1586</v>
      </c>
      <c r="N701" t="s">
        <v>85</v>
      </c>
      <c r="O701" t="s">
        <v>85</v>
      </c>
      <c r="P701">
        <v>7032.39453125</v>
      </c>
      <c r="Q701" t="s">
        <v>22</v>
      </c>
      <c r="R701" t="s">
        <v>5310</v>
      </c>
      <c r="S701" t="s">
        <v>104</v>
      </c>
      <c r="X701" t="e">
        <v>#N/A</v>
      </c>
      <c r="Y701" t="s">
        <v>85</v>
      </c>
    </row>
    <row r="702" spans="1:25">
      <c r="A702" t="s">
        <v>3</v>
      </c>
      <c r="B702" t="s">
        <v>13</v>
      </c>
      <c r="C702" t="s">
        <v>217</v>
      </c>
      <c r="D702" t="s">
        <v>1336</v>
      </c>
      <c r="E702" s="54">
        <v>41596</v>
      </c>
      <c r="F702" t="s">
        <v>1337</v>
      </c>
      <c r="G702" t="s">
        <v>83</v>
      </c>
      <c r="I702" t="s">
        <v>2650</v>
      </c>
      <c r="J702" t="s">
        <v>86</v>
      </c>
      <c r="K702" t="s">
        <v>2651</v>
      </c>
      <c r="L702" t="s">
        <v>2652</v>
      </c>
      <c r="M702" t="s">
        <v>2653</v>
      </c>
      <c r="N702" t="s">
        <v>85</v>
      </c>
      <c r="O702" t="s">
        <v>85</v>
      </c>
      <c r="P702">
        <v>3613.296875</v>
      </c>
      <c r="Q702" t="s">
        <v>22</v>
      </c>
      <c r="R702" t="s">
        <v>2654</v>
      </c>
      <c r="S702" t="s">
        <v>104</v>
      </c>
      <c r="X702" t="e">
        <v>#N/A</v>
      </c>
      <c r="Y702" t="s">
        <v>85</v>
      </c>
    </row>
    <row r="703" spans="1:25">
      <c r="A703" t="s">
        <v>3</v>
      </c>
      <c r="B703" t="s">
        <v>115</v>
      </c>
      <c r="C703" t="s">
        <v>263</v>
      </c>
      <c r="D703" t="s">
        <v>1336</v>
      </c>
      <c r="E703" s="54">
        <v>41606</v>
      </c>
      <c r="F703" t="s">
        <v>1337</v>
      </c>
      <c r="G703" t="s">
        <v>83</v>
      </c>
      <c r="I703" t="s">
        <v>5316</v>
      </c>
      <c r="J703" t="s">
        <v>86</v>
      </c>
      <c r="K703" t="s">
        <v>5317</v>
      </c>
      <c r="L703" t="s">
        <v>9831</v>
      </c>
      <c r="M703" t="s">
        <v>9832</v>
      </c>
      <c r="N703" t="s">
        <v>85</v>
      </c>
      <c r="O703" t="s">
        <v>85</v>
      </c>
      <c r="P703">
        <v>6117.455078125</v>
      </c>
      <c r="Q703" t="s">
        <v>22</v>
      </c>
      <c r="R703" t="s">
        <v>5318</v>
      </c>
      <c r="S703" t="s">
        <v>104</v>
      </c>
      <c r="X703" t="e">
        <v>#N/A</v>
      </c>
      <c r="Y703" t="s">
        <v>85</v>
      </c>
    </row>
    <row r="704" spans="1:25">
      <c r="A704" t="s">
        <v>3</v>
      </c>
      <c r="B704" t="s">
        <v>8</v>
      </c>
      <c r="C704" t="s">
        <v>635</v>
      </c>
      <c r="D704" t="s">
        <v>1336</v>
      </c>
      <c r="E704" s="54">
        <v>41605</v>
      </c>
      <c r="F704" t="s">
        <v>1337</v>
      </c>
      <c r="G704" t="s">
        <v>83</v>
      </c>
      <c r="I704" t="s">
        <v>4052</v>
      </c>
      <c r="J704" t="s">
        <v>1342</v>
      </c>
      <c r="K704" t="s">
        <v>4053</v>
      </c>
      <c r="L704" t="s">
        <v>4054</v>
      </c>
      <c r="M704" t="s">
        <v>4055</v>
      </c>
      <c r="N704" t="s">
        <v>85</v>
      </c>
      <c r="O704" t="s">
        <v>85</v>
      </c>
      <c r="P704">
        <v>1321.0174560546875</v>
      </c>
      <c r="Q704" t="s">
        <v>22</v>
      </c>
      <c r="R704" t="s">
        <v>4056</v>
      </c>
      <c r="S704" t="s">
        <v>104</v>
      </c>
      <c r="X704" t="e">
        <v>#N/A</v>
      </c>
      <c r="Y704" t="s">
        <v>85</v>
      </c>
    </row>
    <row r="705" spans="1:25">
      <c r="A705" t="s">
        <v>3</v>
      </c>
      <c r="B705" t="s">
        <v>8</v>
      </c>
      <c r="C705" t="s">
        <v>635</v>
      </c>
      <c r="D705" t="s">
        <v>1336</v>
      </c>
      <c r="E705" s="54">
        <v>41596</v>
      </c>
      <c r="F705" t="s">
        <v>1337</v>
      </c>
      <c r="G705" t="s">
        <v>1345</v>
      </c>
      <c r="I705" t="s">
        <v>2655</v>
      </c>
      <c r="J705" t="s">
        <v>1342</v>
      </c>
      <c r="K705" t="s">
        <v>2656</v>
      </c>
      <c r="L705" t="s">
        <v>2657</v>
      </c>
      <c r="M705" t="s">
        <v>2658</v>
      </c>
      <c r="N705" t="s">
        <v>85</v>
      </c>
      <c r="O705" t="s">
        <v>85</v>
      </c>
      <c r="P705">
        <v>1013.8248291015625</v>
      </c>
      <c r="Q705" t="s">
        <v>21</v>
      </c>
      <c r="R705" t="s">
        <v>2659</v>
      </c>
      <c r="S705" t="s">
        <v>2660</v>
      </c>
      <c r="X705" t="s">
        <v>10729</v>
      </c>
      <c r="Y705" t="s">
        <v>85</v>
      </c>
    </row>
    <row r="706" spans="1:25">
      <c r="A706" t="s">
        <v>3</v>
      </c>
      <c r="B706" t="s">
        <v>8</v>
      </c>
      <c r="C706" t="s">
        <v>635</v>
      </c>
      <c r="D706" t="s">
        <v>1336</v>
      </c>
      <c r="E706" s="54">
        <v>41596</v>
      </c>
      <c r="F706" t="s">
        <v>1337</v>
      </c>
      <c r="G706" t="s">
        <v>1345</v>
      </c>
      <c r="I706" t="s">
        <v>2655</v>
      </c>
      <c r="J706" t="s">
        <v>1342</v>
      </c>
      <c r="K706" t="s">
        <v>2656</v>
      </c>
      <c r="L706" t="s">
        <v>2657</v>
      </c>
      <c r="M706" t="s">
        <v>2658</v>
      </c>
      <c r="N706" t="s">
        <v>85</v>
      </c>
      <c r="O706" t="s">
        <v>85</v>
      </c>
      <c r="P706">
        <v>1013.8248291015625</v>
      </c>
      <c r="Q706" t="s">
        <v>21</v>
      </c>
      <c r="R706" t="s">
        <v>2659</v>
      </c>
      <c r="S706" t="s">
        <v>2660</v>
      </c>
      <c r="X706" t="s">
        <v>10729</v>
      </c>
      <c r="Y706" t="s">
        <v>85</v>
      </c>
    </row>
    <row r="707" spans="1:25">
      <c r="A707" t="s">
        <v>5</v>
      </c>
      <c r="B707" t="s">
        <v>11</v>
      </c>
      <c r="C707" t="s">
        <v>2129</v>
      </c>
      <c r="D707" t="s">
        <v>1336</v>
      </c>
      <c r="E707" s="54">
        <v>41600</v>
      </c>
      <c r="F707" t="s">
        <v>1337</v>
      </c>
      <c r="G707" t="s">
        <v>1345</v>
      </c>
      <c r="H707" t="s">
        <v>4057</v>
      </c>
      <c r="I707" t="s">
        <v>4058</v>
      </c>
      <c r="J707" t="s">
        <v>1342</v>
      </c>
      <c r="K707" t="s">
        <v>4059</v>
      </c>
      <c r="L707" t="s">
        <v>4060</v>
      </c>
      <c r="M707" t="s">
        <v>4061</v>
      </c>
      <c r="N707" t="s">
        <v>85</v>
      </c>
      <c r="O707" t="s">
        <v>85</v>
      </c>
      <c r="P707">
        <v>452000</v>
      </c>
      <c r="Q707" t="s">
        <v>21</v>
      </c>
      <c r="R707" t="s">
        <v>4062</v>
      </c>
      <c r="S707" t="s">
        <v>1665</v>
      </c>
      <c r="X707" t="s">
        <v>10731</v>
      </c>
      <c r="Y707" t="s">
        <v>10737</v>
      </c>
    </row>
    <row r="708" spans="1:25">
      <c r="A708" t="s">
        <v>5</v>
      </c>
      <c r="B708" t="s">
        <v>11</v>
      </c>
      <c r="C708" t="s">
        <v>2129</v>
      </c>
      <c r="D708" t="s">
        <v>1336</v>
      </c>
      <c r="E708" s="54">
        <v>41628</v>
      </c>
      <c r="F708" t="s">
        <v>4921</v>
      </c>
      <c r="G708" t="s">
        <v>3641</v>
      </c>
      <c r="I708" t="s">
        <v>9833</v>
      </c>
      <c r="J708" t="s">
        <v>1342</v>
      </c>
      <c r="K708" t="s">
        <v>9834</v>
      </c>
      <c r="L708" t="s">
        <v>2132</v>
      </c>
      <c r="M708" t="s">
        <v>2133</v>
      </c>
      <c r="N708" t="s">
        <v>85</v>
      </c>
      <c r="O708" t="s">
        <v>85</v>
      </c>
      <c r="P708">
        <v>44300</v>
      </c>
      <c r="Q708" t="s">
        <v>21</v>
      </c>
      <c r="R708" t="s">
        <v>9835</v>
      </c>
      <c r="S708" t="s">
        <v>9836</v>
      </c>
      <c r="X708" t="e">
        <v>#N/A</v>
      </c>
      <c r="Y708" t="s">
        <v>85</v>
      </c>
    </row>
    <row r="709" spans="1:25">
      <c r="A709" t="s">
        <v>3</v>
      </c>
      <c r="B709" t="s">
        <v>13</v>
      </c>
      <c r="C709" t="s">
        <v>217</v>
      </c>
      <c r="D709" t="s">
        <v>1336</v>
      </c>
      <c r="E709" s="54">
        <v>41604</v>
      </c>
      <c r="F709" t="s">
        <v>1337</v>
      </c>
      <c r="G709" t="s">
        <v>1345</v>
      </c>
      <c r="I709" t="s">
        <v>4063</v>
      </c>
      <c r="J709" t="s">
        <v>1342</v>
      </c>
      <c r="K709" t="s">
        <v>4064</v>
      </c>
      <c r="L709" t="s">
        <v>4065</v>
      </c>
      <c r="M709" t="s">
        <v>4066</v>
      </c>
      <c r="N709" t="s">
        <v>85</v>
      </c>
      <c r="O709" t="s">
        <v>85</v>
      </c>
      <c r="P709">
        <v>-60863.98046875</v>
      </c>
      <c r="Q709" t="s">
        <v>21</v>
      </c>
      <c r="R709" t="s">
        <v>4067</v>
      </c>
      <c r="S709" t="s">
        <v>4068</v>
      </c>
      <c r="X709" t="s">
        <v>10729</v>
      </c>
      <c r="Y709" t="s">
        <v>85</v>
      </c>
    </row>
    <row r="710" spans="1:25">
      <c r="A710" t="s">
        <v>3</v>
      </c>
      <c r="B710" t="s">
        <v>13</v>
      </c>
      <c r="C710" t="s">
        <v>217</v>
      </c>
      <c r="D710" t="s">
        <v>1336</v>
      </c>
      <c r="E710" s="54">
        <v>41604</v>
      </c>
      <c r="F710" t="s">
        <v>1337</v>
      </c>
      <c r="G710" t="s">
        <v>1345</v>
      </c>
      <c r="I710" t="s">
        <v>4063</v>
      </c>
      <c r="J710" t="s">
        <v>1342</v>
      </c>
      <c r="K710" t="s">
        <v>4064</v>
      </c>
      <c r="L710" t="s">
        <v>4065</v>
      </c>
      <c r="M710" t="s">
        <v>4066</v>
      </c>
      <c r="N710" t="s">
        <v>85</v>
      </c>
      <c r="O710" t="s">
        <v>85</v>
      </c>
      <c r="P710">
        <v>-3372.410400390625</v>
      </c>
      <c r="Q710" t="s">
        <v>21</v>
      </c>
      <c r="R710" t="s">
        <v>4067</v>
      </c>
      <c r="S710" t="s">
        <v>4068</v>
      </c>
      <c r="X710" t="s">
        <v>10729</v>
      </c>
      <c r="Y710" t="s">
        <v>85</v>
      </c>
    </row>
    <row r="711" spans="1:25">
      <c r="A711" t="s">
        <v>3</v>
      </c>
      <c r="B711" t="s">
        <v>13</v>
      </c>
      <c r="C711" t="s">
        <v>217</v>
      </c>
      <c r="D711" t="s">
        <v>1336</v>
      </c>
      <c r="E711" s="54">
        <v>41604</v>
      </c>
      <c r="F711" t="s">
        <v>1337</v>
      </c>
      <c r="G711" t="s">
        <v>1345</v>
      </c>
      <c r="I711" t="s">
        <v>4069</v>
      </c>
      <c r="J711" t="s">
        <v>1342</v>
      </c>
      <c r="K711" t="s">
        <v>4070</v>
      </c>
      <c r="L711" t="s">
        <v>4065</v>
      </c>
      <c r="M711" t="s">
        <v>4066</v>
      </c>
      <c r="N711" t="s">
        <v>85</v>
      </c>
      <c r="O711" t="s">
        <v>85</v>
      </c>
      <c r="P711">
        <v>54600.9296875</v>
      </c>
      <c r="Q711" t="s">
        <v>21</v>
      </c>
      <c r="R711" t="s">
        <v>4067</v>
      </c>
      <c r="S711" t="s">
        <v>4068</v>
      </c>
      <c r="X711" t="s">
        <v>10729</v>
      </c>
      <c r="Y711" t="s">
        <v>85</v>
      </c>
    </row>
    <row r="712" spans="1:25">
      <c r="A712" t="s">
        <v>3</v>
      </c>
      <c r="B712" t="s">
        <v>115</v>
      </c>
      <c r="C712" t="s">
        <v>619</v>
      </c>
      <c r="D712" t="s">
        <v>1336</v>
      </c>
      <c r="E712" s="54">
        <v>41607</v>
      </c>
      <c r="F712" t="s">
        <v>1337</v>
      </c>
      <c r="G712" t="s">
        <v>83</v>
      </c>
      <c r="I712" t="s">
        <v>4550</v>
      </c>
      <c r="J712" t="s">
        <v>86</v>
      </c>
      <c r="K712" t="s">
        <v>4551</v>
      </c>
      <c r="L712" t="s">
        <v>4552</v>
      </c>
      <c r="M712" t="s">
        <v>4553</v>
      </c>
      <c r="N712" t="s">
        <v>199</v>
      </c>
      <c r="O712" t="s">
        <v>85</v>
      </c>
      <c r="P712">
        <v>2448</v>
      </c>
      <c r="Q712" t="s">
        <v>22</v>
      </c>
      <c r="R712" t="s">
        <v>4554</v>
      </c>
      <c r="S712" t="s">
        <v>104</v>
      </c>
      <c r="X712" t="e">
        <v>#N/A</v>
      </c>
      <c r="Y712" t="s">
        <v>85</v>
      </c>
    </row>
    <row r="713" spans="1:25">
      <c r="A713" t="s">
        <v>5</v>
      </c>
      <c r="B713" t="s">
        <v>17</v>
      </c>
      <c r="C713" t="s">
        <v>17</v>
      </c>
      <c r="D713" t="s">
        <v>1336</v>
      </c>
      <c r="E713" s="54">
        <v>41605</v>
      </c>
      <c r="F713" t="s">
        <v>1337</v>
      </c>
      <c r="G713" t="s">
        <v>1345</v>
      </c>
      <c r="H713" t="s">
        <v>4071</v>
      </c>
      <c r="I713" t="s">
        <v>4072</v>
      </c>
      <c r="J713" t="s">
        <v>1342</v>
      </c>
      <c r="K713" t="s">
        <v>4073</v>
      </c>
      <c r="L713" t="s">
        <v>4074</v>
      </c>
      <c r="M713" t="s">
        <v>4075</v>
      </c>
      <c r="N713" t="s">
        <v>85</v>
      </c>
      <c r="O713" t="s">
        <v>85</v>
      </c>
      <c r="P713">
        <v>8029.31591796875</v>
      </c>
      <c r="Q713" t="s">
        <v>21</v>
      </c>
      <c r="R713" t="s">
        <v>4076</v>
      </c>
      <c r="S713" t="s">
        <v>4077</v>
      </c>
      <c r="X713" t="s">
        <v>10729</v>
      </c>
      <c r="Y713" t="s">
        <v>10737</v>
      </c>
    </row>
    <row r="714" spans="1:25">
      <c r="A714" t="s">
        <v>5</v>
      </c>
      <c r="B714" t="s">
        <v>17</v>
      </c>
      <c r="C714" t="s">
        <v>17</v>
      </c>
      <c r="D714" t="s">
        <v>1336</v>
      </c>
      <c r="E714" s="54">
        <v>41586</v>
      </c>
      <c r="F714" t="s">
        <v>1337</v>
      </c>
      <c r="G714" t="s">
        <v>83</v>
      </c>
      <c r="I714" t="s">
        <v>1592</v>
      </c>
      <c r="J714" t="s">
        <v>86</v>
      </c>
      <c r="K714" t="s">
        <v>1593</v>
      </c>
      <c r="L714" t="s">
        <v>1594</v>
      </c>
      <c r="M714" t="s">
        <v>1595</v>
      </c>
      <c r="N714" t="s">
        <v>85</v>
      </c>
      <c r="O714" t="s">
        <v>85</v>
      </c>
      <c r="P714">
        <v>7900.6513671875</v>
      </c>
      <c r="Q714" t="s">
        <v>22</v>
      </c>
      <c r="R714" t="s">
        <v>1596</v>
      </c>
      <c r="S714" t="s">
        <v>104</v>
      </c>
      <c r="X714" t="e">
        <v>#N/A</v>
      </c>
      <c r="Y714" t="s">
        <v>85</v>
      </c>
    </row>
    <row r="715" spans="1:25">
      <c r="A715" t="s">
        <v>5</v>
      </c>
      <c r="B715" t="s">
        <v>17</v>
      </c>
      <c r="C715" t="s">
        <v>17</v>
      </c>
      <c r="D715" t="s">
        <v>1336</v>
      </c>
      <c r="E715" s="54">
        <v>41607</v>
      </c>
      <c r="F715" t="s">
        <v>1337</v>
      </c>
      <c r="G715" t="s">
        <v>83</v>
      </c>
      <c r="H715" t="s">
        <v>257</v>
      </c>
      <c r="I715" t="s">
        <v>5322</v>
      </c>
      <c r="J715" t="s">
        <v>86</v>
      </c>
      <c r="K715" t="s">
        <v>5323</v>
      </c>
      <c r="L715" t="s">
        <v>260</v>
      </c>
      <c r="M715" t="s">
        <v>261</v>
      </c>
      <c r="N715" t="s">
        <v>213</v>
      </c>
      <c r="O715" t="s">
        <v>85</v>
      </c>
      <c r="P715">
        <v>4890.87939453125</v>
      </c>
      <c r="Q715" t="s">
        <v>22</v>
      </c>
      <c r="R715" t="s">
        <v>5321</v>
      </c>
      <c r="S715" t="s">
        <v>104</v>
      </c>
      <c r="X715" t="e">
        <v>#N/A</v>
      </c>
      <c r="Y715" t="s">
        <v>85</v>
      </c>
    </row>
    <row r="716" spans="1:25">
      <c r="A716" t="s">
        <v>5</v>
      </c>
      <c r="B716" t="s">
        <v>17</v>
      </c>
      <c r="C716" t="s">
        <v>17</v>
      </c>
      <c r="D716" t="s">
        <v>1336</v>
      </c>
      <c r="E716" s="54">
        <v>41607</v>
      </c>
      <c r="F716" t="s">
        <v>1337</v>
      </c>
      <c r="G716" t="s">
        <v>83</v>
      </c>
      <c r="H716" t="s">
        <v>257</v>
      </c>
      <c r="I716" t="s">
        <v>5330</v>
      </c>
      <c r="J716" t="s">
        <v>86</v>
      </c>
      <c r="K716" t="s">
        <v>5331</v>
      </c>
      <c r="L716" t="s">
        <v>260</v>
      </c>
      <c r="M716" t="s">
        <v>261</v>
      </c>
      <c r="N716" t="s">
        <v>213</v>
      </c>
      <c r="O716" t="s">
        <v>85</v>
      </c>
      <c r="P716">
        <v>6094.7880859375</v>
      </c>
      <c r="Q716" t="s">
        <v>22</v>
      </c>
      <c r="R716" t="s">
        <v>5321</v>
      </c>
      <c r="S716" t="s">
        <v>104</v>
      </c>
      <c r="X716" t="e">
        <v>#N/A</v>
      </c>
      <c r="Y716" t="s">
        <v>85</v>
      </c>
    </row>
    <row r="717" spans="1:25">
      <c r="A717" t="s">
        <v>5</v>
      </c>
      <c r="B717" t="s">
        <v>17</v>
      </c>
      <c r="C717" t="s">
        <v>17</v>
      </c>
      <c r="D717" t="s">
        <v>1336</v>
      </c>
      <c r="E717" s="54">
        <v>41607</v>
      </c>
      <c r="F717" t="s">
        <v>1337</v>
      </c>
      <c r="G717" t="s">
        <v>83</v>
      </c>
      <c r="H717" t="s">
        <v>257</v>
      </c>
      <c r="I717" t="s">
        <v>5332</v>
      </c>
      <c r="J717" t="s">
        <v>86</v>
      </c>
      <c r="K717" t="s">
        <v>5333</v>
      </c>
      <c r="L717" t="s">
        <v>260</v>
      </c>
      <c r="M717" t="s">
        <v>261</v>
      </c>
      <c r="N717" t="s">
        <v>213</v>
      </c>
      <c r="O717" t="s">
        <v>85</v>
      </c>
      <c r="P717">
        <v>6094.7880859375</v>
      </c>
      <c r="Q717" t="s">
        <v>22</v>
      </c>
      <c r="R717" t="s">
        <v>5321</v>
      </c>
      <c r="S717" t="s">
        <v>104</v>
      </c>
      <c r="X717" t="e">
        <v>#N/A</v>
      </c>
      <c r="Y717" t="s">
        <v>85</v>
      </c>
    </row>
    <row r="718" spans="1:25">
      <c r="A718" t="s">
        <v>5</v>
      </c>
      <c r="B718" t="s">
        <v>17</v>
      </c>
      <c r="C718" t="s">
        <v>17</v>
      </c>
      <c r="D718" t="s">
        <v>1336</v>
      </c>
      <c r="E718" s="54">
        <v>41607</v>
      </c>
      <c r="F718" t="s">
        <v>1337</v>
      </c>
      <c r="G718" t="s">
        <v>83</v>
      </c>
      <c r="H718" t="s">
        <v>257</v>
      </c>
      <c r="I718" t="s">
        <v>5336</v>
      </c>
      <c r="J718" t="s">
        <v>86</v>
      </c>
      <c r="K718" t="s">
        <v>5337</v>
      </c>
      <c r="L718" t="s">
        <v>260</v>
      </c>
      <c r="M718" t="s">
        <v>261</v>
      </c>
      <c r="N718" t="s">
        <v>213</v>
      </c>
      <c r="O718" t="s">
        <v>85</v>
      </c>
      <c r="P718">
        <v>3686.970703125</v>
      </c>
      <c r="Q718" t="s">
        <v>22</v>
      </c>
      <c r="R718" t="s">
        <v>5321</v>
      </c>
      <c r="S718" t="s">
        <v>104</v>
      </c>
      <c r="X718" t="e">
        <v>#N/A</v>
      </c>
      <c r="Y718" t="s">
        <v>85</v>
      </c>
    </row>
    <row r="719" spans="1:25">
      <c r="A719" t="s">
        <v>5</v>
      </c>
      <c r="B719" t="s">
        <v>17</v>
      </c>
      <c r="C719" t="s">
        <v>17</v>
      </c>
      <c r="D719" t="s">
        <v>1336</v>
      </c>
      <c r="E719" s="54">
        <v>41607</v>
      </c>
      <c r="F719" t="s">
        <v>1337</v>
      </c>
      <c r="G719" t="s">
        <v>83</v>
      </c>
      <c r="H719" t="s">
        <v>257</v>
      </c>
      <c r="I719" t="s">
        <v>5334</v>
      </c>
      <c r="J719" t="s">
        <v>86</v>
      </c>
      <c r="K719" t="s">
        <v>5335</v>
      </c>
      <c r="L719" t="s">
        <v>260</v>
      </c>
      <c r="M719" t="s">
        <v>261</v>
      </c>
      <c r="N719" t="s">
        <v>213</v>
      </c>
      <c r="O719" t="s">
        <v>85</v>
      </c>
      <c r="P719">
        <v>6094.7880859375</v>
      </c>
      <c r="Q719" t="s">
        <v>22</v>
      </c>
      <c r="R719" t="s">
        <v>5321</v>
      </c>
      <c r="S719" t="s">
        <v>104</v>
      </c>
      <c r="X719" t="e">
        <v>#N/A</v>
      </c>
      <c r="Y719" t="s">
        <v>85</v>
      </c>
    </row>
    <row r="720" spans="1:25">
      <c r="A720" t="s">
        <v>5</v>
      </c>
      <c r="B720" t="s">
        <v>17</v>
      </c>
      <c r="C720" t="s">
        <v>17</v>
      </c>
      <c r="D720" t="s">
        <v>1336</v>
      </c>
      <c r="E720" s="54">
        <v>41607</v>
      </c>
      <c r="F720" t="s">
        <v>1337</v>
      </c>
      <c r="G720" t="s">
        <v>83</v>
      </c>
      <c r="H720" t="s">
        <v>257</v>
      </c>
      <c r="I720" t="s">
        <v>5328</v>
      </c>
      <c r="J720" t="s">
        <v>86</v>
      </c>
      <c r="K720" t="s">
        <v>5329</v>
      </c>
      <c r="L720" t="s">
        <v>260</v>
      </c>
      <c r="M720" t="s">
        <v>261</v>
      </c>
      <c r="N720" t="s">
        <v>213</v>
      </c>
      <c r="O720" t="s">
        <v>85</v>
      </c>
      <c r="P720">
        <v>3686.970703125</v>
      </c>
      <c r="Q720" t="s">
        <v>22</v>
      </c>
      <c r="R720" t="s">
        <v>5321</v>
      </c>
      <c r="S720" t="s">
        <v>104</v>
      </c>
      <c r="X720" t="e">
        <v>#N/A</v>
      </c>
      <c r="Y720" t="s">
        <v>85</v>
      </c>
    </row>
    <row r="721" spans="1:25">
      <c r="A721" t="s">
        <v>5</v>
      </c>
      <c r="B721" t="s">
        <v>17</v>
      </c>
      <c r="C721" t="s">
        <v>17</v>
      </c>
      <c r="D721" t="s">
        <v>1336</v>
      </c>
      <c r="E721" s="54">
        <v>41607</v>
      </c>
      <c r="F721" t="s">
        <v>1337</v>
      </c>
      <c r="G721" t="s">
        <v>83</v>
      </c>
      <c r="H721" t="s">
        <v>257</v>
      </c>
      <c r="I721" t="s">
        <v>5319</v>
      </c>
      <c r="J721" t="s">
        <v>86</v>
      </c>
      <c r="K721" t="s">
        <v>5320</v>
      </c>
      <c r="L721" t="s">
        <v>260</v>
      </c>
      <c r="M721" t="s">
        <v>261</v>
      </c>
      <c r="N721" t="s">
        <v>213</v>
      </c>
      <c r="O721" t="s">
        <v>85</v>
      </c>
      <c r="P721">
        <v>4890.87939453125</v>
      </c>
      <c r="Q721" t="s">
        <v>22</v>
      </c>
      <c r="R721" t="s">
        <v>5321</v>
      </c>
      <c r="S721" t="s">
        <v>104</v>
      </c>
      <c r="X721" t="e">
        <v>#N/A</v>
      </c>
      <c r="Y721" t="s">
        <v>85</v>
      </c>
    </row>
    <row r="722" spans="1:25">
      <c r="A722" t="s">
        <v>5</v>
      </c>
      <c r="B722" t="s">
        <v>17</v>
      </c>
      <c r="C722" t="s">
        <v>17</v>
      </c>
      <c r="D722" t="s">
        <v>1336</v>
      </c>
      <c r="E722" s="54">
        <v>41607</v>
      </c>
      <c r="F722" t="s">
        <v>1337</v>
      </c>
      <c r="G722" t="s">
        <v>83</v>
      </c>
      <c r="H722" t="s">
        <v>257</v>
      </c>
      <c r="I722" t="s">
        <v>5326</v>
      </c>
      <c r="J722" t="s">
        <v>86</v>
      </c>
      <c r="K722" t="s">
        <v>5327</v>
      </c>
      <c r="L722" t="s">
        <v>260</v>
      </c>
      <c r="M722" t="s">
        <v>261</v>
      </c>
      <c r="N722" t="s">
        <v>213</v>
      </c>
      <c r="O722" t="s">
        <v>85</v>
      </c>
      <c r="P722">
        <v>6094.7880859375</v>
      </c>
      <c r="Q722" t="s">
        <v>22</v>
      </c>
      <c r="R722" t="s">
        <v>5321</v>
      </c>
      <c r="S722" t="s">
        <v>104</v>
      </c>
      <c r="X722" t="e">
        <v>#N/A</v>
      </c>
      <c r="Y722" t="s">
        <v>85</v>
      </c>
    </row>
    <row r="723" spans="1:25">
      <c r="A723" t="s">
        <v>5</v>
      </c>
      <c r="B723" t="s">
        <v>17</v>
      </c>
      <c r="C723" t="s">
        <v>17</v>
      </c>
      <c r="D723" t="s">
        <v>1336</v>
      </c>
      <c r="E723" s="54">
        <v>41607</v>
      </c>
      <c r="F723" t="s">
        <v>1337</v>
      </c>
      <c r="G723" t="s">
        <v>83</v>
      </c>
      <c r="H723" t="s">
        <v>257</v>
      </c>
      <c r="I723" t="s">
        <v>5324</v>
      </c>
      <c r="J723" t="s">
        <v>86</v>
      </c>
      <c r="K723" t="s">
        <v>5325</v>
      </c>
      <c r="L723" t="s">
        <v>260</v>
      </c>
      <c r="M723" t="s">
        <v>261</v>
      </c>
      <c r="N723" t="s">
        <v>213</v>
      </c>
      <c r="O723" t="s">
        <v>85</v>
      </c>
      <c r="P723">
        <v>2483.061767578125</v>
      </c>
      <c r="Q723" t="s">
        <v>22</v>
      </c>
      <c r="R723" t="s">
        <v>5321</v>
      </c>
      <c r="S723" t="s">
        <v>104</v>
      </c>
      <c r="X723" t="e">
        <v>#N/A</v>
      </c>
      <c r="Y723" t="s">
        <v>85</v>
      </c>
    </row>
    <row r="724" spans="1:25">
      <c r="A724" t="s">
        <v>5</v>
      </c>
      <c r="B724" t="s">
        <v>17</v>
      </c>
      <c r="C724" t="s">
        <v>17</v>
      </c>
      <c r="D724" t="s">
        <v>1336</v>
      </c>
      <c r="E724" s="54">
        <v>41626</v>
      </c>
      <c r="F724" t="s">
        <v>4921</v>
      </c>
      <c r="G724" t="s">
        <v>1345</v>
      </c>
      <c r="H724" t="s">
        <v>257</v>
      </c>
      <c r="I724" t="s">
        <v>9837</v>
      </c>
      <c r="J724" t="s">
        <v>1342</v>
      </c>
      <c r="K724" t="s">
        <v>9838</v>
      </c>
      <c r="L724" t="s">
        <v>260</v>
      </c>
      <c r="M724" t="s">
        <v>261</v>
      </c>
      <c r="N724" t="s">
        <v>85</v>
      </c>
      <c r="O724" t="s">
        <v>85</v>
      </c>
      <c r="P724">
        <v>8814.1025390625</v>
      </c>
      <c r="Q724" t="s">
        <v>21</v>
      </c>
      <c r="R724" t="s">
        <v>9839</v>
      </c>
      <c r="S724" t="s">
        <v>9840</v>
      </c>
      <c r="X724" t="s">
        <v>10729</v>
      </c>
      <c r="Y724" t="s">
        <v>85</v>
      </c>
    </row>
    <row r="725" spans="1:25">
      <c r="A725" t="s">
        <v>5</v>
      </c>
      <c r="B725" t="s">
        <v>17</v>
      </c>
      <c r="C725" t="s">
        <v>17</v>
      </c>
      <c r="D725" t="s">
        <v>1336</v>
      </c>
      <c r="E725" s="54">
        <v>41621</v>
      </c>
      <c r="F725" t="s">
        <v>4921</v>
      </c>
      <c r="G725" t="s">
        <v>83</v>
      </c>
      <c r="I725" t="s">
        <v>9841</v>
      </c>
      <c r="J725" t="s">
        <v>86</v>
      </c>
      <c r="K725" t="s">
        <v>9842</v>
      </c>
      <c r="L725" t="s">
        <v>9843</v>
      </c>
      <c r="M725" t="s">
        <v>9844</v>
      </c>
      <c r="N725" t="s">
        <v>85</v>
      </c>
      <c r="O725" t="s">
        <v>85</v>
      </c>
      <c r="P725">
        <v>6663.46142578125</v>
      </c>
      <c r="Q725" t="s">
        <v>22</v>
      </c>
      <c r="R725" t="s">
        <v>9845</v>
      </c>
      <c r="S725" t="s">
        <v>104</v>
      </c>
      <c r="X725" t="e">
        <v>#N/A</v>
      </c>
      <c r="Y725" t="s">
        <v>85</v>
      </c>
    </row>
    <row r="726" spans="1:25">
      <c r="A726" t="s">
        <v>5</v>
      </c>
      <c r="B726" t="s">
        <v>17</v>
      </c>
      <c r="C726" t="s">
        <v>17</v>
      </c>
      <c r="D726" t="s">
        <v>1336</v>
      </c>
      <c r="E726" s="54">
        <v>41621</v>
      </c>
      <c r="F726" t="s">
        <v>4921</v>
      </c>
      <c r="G726" t="s">
        <v>83</v>
      </c>
      <c r="I726" t="s">
        <v>9846</v>
      </c>
      <c r="J726" t="s">
        <v>86</v>
      </c>
      <c r="K726" t="s">
        <v>9847</v>
      </c>
      <c r="L726" t="s">
        <v>9848</v>
      </c>
      <c r="M726" t="s">
        <v>9849</v>
      </c>
      <c r="N726" t="s">
        <v>85</v>
      </c>
      <c r="O726" t="s">
        <v>85</v>
      </c>
      <c r="P726">
        <v>3035.576904296875</v>
      </c>
      <c r="Q726" t="s">
        <v>22</v>
      </c>
      <c r="R726" t="s">
        <v>9850</v>
      </c>
      <c r="S726" t="s">
        <v>104</v>
      </c>
      <c r="X726" t="e">
        <v>#N/A</v>
      </c>
      <c r="Y726" t="s">
        <v>85</v>
      </c>
    </row>
    <row r="727" spans="1:25">
      <c r="A727" t="s">
        <v>5</v>
      </c>
      <c r="B727" t="s">
        <v>17</v>
      </c>
      <c r="C727" t="s">
        <v>17</v>
      </c>
      <c r="D727" t="s">
        <v>1336</v>
      </c>
      <c r="E727" s="54">
        <v>41625</v>
      </c>
      <c r="F727" t="s">
        <v>4921</v>
      </c>
      <c r="G727" t="s">
        <v>83</v>
      </c>
      <c r="H727" t="s">
        <v>257</v>
      </c>
      <c r="I727" t="s">
        <v>9851</v>
      </c>
      <c r="J727" t="s">
        <v>86</v>
      </c>
      <c r="K727" t="s">
        <v>9852</v>
      </c>
      <c r="L727" t="s">
        <v>4412</v>
      </c>
      <c r="M727" t="s">
        <v>4413</v>
      </c>
      <c r="N727" t="s">
        <v>85</v>
      </c>
      <c r="O727" t="s">
        <v>85</v>
      </c>
      <c r="P727">
        <v>6515.384765625</v>
      </c>
      <c r="Q727" t="s">
        <v>22</v>
      </c>
      <c r="R727" t="s">
        <v>9853</v>
      </c>
      <c r="S727" t="s">
        <v>104</v>
      </c>
      <c r="X727" t="e">
        <v>#N/A</v>
      </c>
      <c r="Y727" t="s">
        <v>85</v>
      </c>
    </row>
    <row r="728" spans="1:25">
      <c r="A728" t="s">
        <v>5</v>
      </c>
      <c r="B728" t="s">
        <v>17</v>
      </c>
      <c r="C728" t="s">
        <v>17</v>
      </c>
      <c r="D728" t="s">
        <v>1336</v>
      </c>
      <c r="E728" s="54">
        <v>41639</v>
      </c>
      <c r="F728" t="s">
        <v>4921</v>
      </c>
      <c r="G728" t="s">
        <v>1345</v>
      </c>
      <c r="I728" t="s">
        <v>9854</v>
      </c>
      <c r="J728" t="s">
        <v>1342</v>
      </c>
      <c r="K728" t="s">
        <v>9855</v>
      </c>
      <c r="L728" t="s">
        <v>9856</v>
      </c>
      <c r="M728" t="s">
        <v>9857</v>
      </c>
      <c r="N728" t="s">
        <v>85</v>
      </c>
      <c r="O728" t="s">
        <v>85</v>
      </c>
      <c r="P728">
        <v>-234076.4375</v>
      </c>
      <c r="Q728" t="s">
        <v>21</v>
      </c>
      <c r="R728" t="s">
        <v>9858</v>
      </c>
      <c r="S728" t="s">
        <v>9859</v>
      </c>
      <c r="X728" t="s">
        <v>10729</v>
      </c>
      <c r="Y728" t="s">
        <v>10737</v>
      </c>
    </row>
    <row r="729" spans="1:25">
      <c r="A729" t="s">
        <v>5</v>
      </c>
      <c r="B729" t="s">
        <v>17</v>
      </c>
      <c r="C729" t="s">
        <v>17</v>
      </c>
      <c r="D729" t="s">
        <v>1336</v>
      </c>
      <c r="E729" s="54">
        <v>41604</v>
      </c>
      <c r="F729" t="s">
        <v>1337</v>
      </c>
      <c r="G729" t="s">
        <v>83</v>
      </c>
      <c r="I729" t="s">
        <v>4078</v>
      </c>
      <c r="J729" t="s">
        <v>1342</v>
      </c>
      <c r="K729" t="s">
        <v>4079</v>
      </c>
      <c r="L729" t="s">
        <v>3334</v>
      </c>
      <c r="M729" t="s">
        <v>3335</v>
      </c>
      <c r="N729" t="s">
        <v>213</v>
      </c>
      <c r="O729" t="s">
        <v>85</v>
      </c>
      <c r="P729">
        <v>9158.9873046875</v>
      </c>
      <c r="Q729" t="s">
        <v>22</v>
      </c>
      <c r="R729" t="s">
        <v>4080</v>
      </c>
      <c r="S729" t="s">
        <v>104</v>
      </c>
      <c r="X729" t="e">
        <v>#N/A</v>
      </c>
      <c r="Y729" t="s">
        <v>85</v>
      </c>
    </row>
    <row r="730" spans="1:25">
      <c r="A730" t="s">
        <v>5</v>
      </c>
      <c r="B730" t="s">
        <v>17</v>
      </c>
      <c r="C730" t="s">
        <v>17</v>
      </c>
      <c r="D730" t="s">
        <v>1336</v>
      </c>
      <c r="E730" s="54">
        <v>41598</v>
      </c>
      <c r="F730" t="s">
        <v>1337</v>
      </c>
      <c r="G730" t="s">
        <v>83</v>
      </c>
      <c r="I730" t="s">
        <v>2661</v>
      </c>
      <c r="J730" t="s">
        <v>1342</v>
      </c>
      <c r="K730" t="s">
        <v>2662</v>
      </c>
      <c r="L730" t="s">
        <v>9860</v>
      </c>
      <c r="M730" t="s">
        <v>9861</v>
      </c>
      <c r="N730" t="s">
        <v>85</v>
      </c>
      <c r="O730" t="s">
        <v>85</v>
      </c>
      <c r="P730">
        <v>11437.296875</v>
      </c>
      <c r="Q730" t="s">
        <v>22</v>
      </c>
      <c r="R730" t="s">
        <v>2663</v>
      </c>
      <c r="S730" t="s">
        <v>104</v>
      </c>
      <c r="X730" t="e">
        <v>#N/A</v>
      </c>
      <c r="Y730" t="s">
        <v>85</v>
      </c>
    </row>
    <row r="731" spans="1:25">
      <c r="A731" t="s">
        <v>5</v>
      </c>
      <c r="B731" t="s">
        <v>17</v>
      </c>
      <c r="C731" t="s">
        <v>17</v>
      </c>
      <c r="D731" t="s">
        <v>1336</v>
      </c>
      <c r="E731" s="54">
        <v>41627</v>
      </c>
      <c r="F731" t="s">
        <v>4921</v>
      </c>
      <c r="G731" t="s">
        <v>1345</v>
      </c>
      <c r="I731" t="s">
        <v>9862</v>
      </c>
      <c r="J731" t="s">
        <v>1342</v>
      </c>
      <c r="K731" t="s">
        <v>9863</v>
      </c>
      <c r="L731" t="s">
        <v>9864</v>
      </c>
      <c r="M731" t="s">
        <v>9865</v>
      </c>
      <c r="N731" t="s">
        <v>85</v>
      </c>
      <c r="O731" t="s">
        <v>213</v>
      </c>
      <c r="P731">
        <v>18429.455078125</v>
      </c>
      <c r="Q731" t="s">
        <v>21</v>
      </c>
      <c r="R731" t="s">
        <v>9866</v>
      </c>
      <c r="S731" t="s">
        <v>9867</v>
      </c>
      <c r="X731" t="s">
        <v>10729</v>
      </c>
      <c r="Y731" t="s">
        <v>10739</v>
      </c>
    </row>
    <row r="732" spans="1:25">
      <c r="A732" t="s">
        <v>5</v>
      </c>
      <c r="B732" t="s">
        <v>17</v>
      </c>
      <c r="C732" t="s">
        <v>17</v>
      </c>
      <c r="D732" t="s">
        <v>1336</v>
      </c>
      <c r="E732" s="54">
        <v>41638</v>
      </c>
      <c r="F732" t="s">
        <v>4921</v>
      </c>
      <c r="G732" t="s">
        <v>1391</v>
      </c>
      <c r="I732" t="s">
        <v>7788</v>
      </c>
      <c r="J732" t="s">
        <v>86</v>
      </c>
      <c r="K732" t="s">
        <v>7789</v>
      </c>
      <c r="L732" t="s">
        <v>339</v>
      </c>
      <c r="M732" t="s">
        <v>340</v>
      </c>
      <c r="N732" t="s">
        <v>199</v>
      </c>
      <c r="O732" t="s">
        <v>85</v>
      </c>
      <c r="P732">
        <v>3288.2333984375</v>
      </c>
      <c r="Q732" t="s">
        <v>23</v>
      </c>
      <c r="R732" t="s">
        <v>7790</v>
      </c>
      <c r="S732" t="s">
        <v>104</v>
      </c>
      <c r="X732" t="e">
        <v>#N/A</v>
      </c>
      <c r="Y732" t="s">
        <v>85</v>
      </c>
    </row>
    <row r="733" spans="1:25">
      <c r="A733" t="s">
        <v>5</v>
      </c>
      <c r="B733" t="s">
        <v>17</v>
      </c>
      <c r="C733" t="s">
        <v>17</v>
      </c>
      <c r="D733" t="s">
        <v>1336</v>
      </c>
      <c r="E733" s="54">
        <v>41638</v>
      </c>
      <c r="F733" t="s">
        <v>4921</v>
      </c>
      <c r="G733" t="s">
        <v>1391</v>
      </c>
      <c r="I733" t="s">
        <v>7788</v>
      </c>
      <c r="J733" t="s">
        <v>86</v>
      </c>
      <c r="K733" t="s">
        <v>7789</v>
      </c>
      <c r="L733" t="s">
        <v>339</v>
      </c>
      <c r="M733" t="s">
        <v>340</v>
      </c>
      <c r="N733" t="s">
        <v>199</v>
      </c>
      <c r="O733" t="s">
        <v>85</v>
      </c>
      <c r="P733">
        <v>5248.876953125</v>
      </c>
      <c r="Q733" t="s">
        <v>23</v>
      </c>
      <c r="R733" t="s">
        <v>7790</v>
      </c>
      <c r="S733" t="s">
        <v>104</v>
      </c>
      <c r="X733" t="e">
        <v>#N/A</v>
      </c>
      <c r="Y733" t="s">
        <v>85</v>
      </c>
    </row>
    <row r="734" spans="1:25">
      <c r="A734" t="s">
        <v>5</v>
      </c>
      <c r="B734" t="s">
        <v>17</v>
      </c>
      <c r="C734" t="s">
        <v>17</v>
      </c>
      <c r="D734" t="s">
        <v>1336</v>
      </c>
      <c r="E734" s="54">
        <v>41638</v>
      </c>
      <c r="F734" t="s">
        <v>4921</v>
      </c>
      <c r="G734" t="s">
        <v>1350</v>
      </c>
      <c r="I734" t="s">
        <v>7788</v>
      </c>
      <c r="J734" t="s">
        <v>86</v>
      </c>
      <c r="K734" t="s">
        <v>7789</v>
      </c>
      <c r="L734" t="s">
        <v>339</v>
      </c>
      <c r="M734" t="s">
        <v>340</v>
      </c>
      <c r="N734" t="s">
        <v>199</v>
      </c>
      <c r="O734" t="s">
        <v>85</v>
      </c>
      <c r="P734">
        <v>4141.669921875</v>
      </c>
      <c r="Q734" t="s">
        <v>23</v>
      </c>
      <c r="R734" t="s">
        <v>7790</v>
      </c>
      <c r="S734" t="s">
        <v>104</v>
      </c>
      <c r="X734" t="e">
        <v>#N/A</v>
      </c>
      <c r="Y734" t="s">
        <v>85</v>
      </c>
    </row>
    <row r="735" spans="1:25">
      <c r="A735" t="s">
        <v>5</v>
      </c>
      <c r="B735" t="s">
        <v>17</v>
      </c>
      <c r="C735" t="s">
        <v>17</v>
      </c>
      <c r="D735" t="s">
        <v>1336</v>
      </c>
      <c r="E735" s="54">
        <v>41638</v>
      </c>
      <c r="F735" t="s">
        <v>4921</v>
      </c>
      <c r="G735" t="s">
        <v>1350</v>
      </c>
      <c r="I735" t="s">
        <v>7788</v>
      </c>
      <c r="J735" t="s">
        <v>86</v>
      </c>
      <c r="K735" t="s">
        <v>7789</v>
      </c>
      <c r="L735" t="s">
        <v>339</v>
      </c>
      <c r="M735" t="s">
        <v>340</v>
      </c>
      <c r="N735" t="s">
        <v>199</v>
      </c>
      <c r="O735" t="s">
        <v>85</v>
      </c>
      <c r="P735">
        <v>4141.669921875</v>
      </c>
      <c r="Q735" t="s">
        <v>23</v>
      </c>
      <c r="R735" t="s">
        <v>7790</v>
      </c>
      <c r="S735" t="s">
        <v>104</v>
      </c>
      <c r="X735" t="e">
        <v>#N/A</v>
      </c>
      <c r="Y735" t="s">
        <v>85</v>
      </c>
    </row>
    <row r="736" spans="1:25">
      <c r="A736" t="s">
        <v>5</v>
      </c>
      <c r="B736" t="s">
        <v>17</v>
      </c>
      <c r="C736" t="s">
        <v>17</v>
      </c>
      <c r="D736" t="s">
        <v>1336</v>
      </c>
      <c r="E736" s="54">
        <v>41638</v>
      </c>
      <c r="F736" t="s">
        <v>4921</v>
      </c>
      <c r="G736" t="s">
        <v>1350</v>
      </c>
      <c r="I736" t="s">
        <v>7788</v>
      </c>
      <c r="J736" t="s">
        <v>86</v>
      </c>
      <c r="K736" t="s">
        <v>7789</v>
      </c>
      <c r="L736" t="s">
        <v>339</v>
      </c>
      <c r="M736" t="s">
        <v>340</v>
      </c>
      <c r="N736" t="s">
        <v>199</v>
      </c>
      <c r="O736" t="s">
        <v>85</v>
      </c>
      <c r="P736">
        <v>4141.669921875</v>
      </c>
      <c r="Q736" t="s">
        <v>23</v>
      </c>
      <c r="R736" t="s">
        <v>7790</v>
      </c>
      <c r="S736" t="s">
        <v>104</v>
      </c>
      <c r="X736" t="e">
        <v>#N/A</v>
      </c>
      <c r="Y736" t="s">
        <v>85</v>
      </c>
    </row>
    <row r="737" spans="1:25">
      <c r="A737" t="s">
        <v>5</v>
      </c>
      <c r="B737" t="s">
        <v>17</v>
      </c>
      <c r="C737" t="s">
        <v>17</v>
      </c>
      <c r="D737" t="s">
        <v>1336</v>
      </c>
      <c r="E737" s="54">
        <v>41638</v>
      </c>
      <c r="F737" t="s">
        <v>4921</v>
      </c>
      <c r="G737" t="s">
        <v>1350</v>
      </c>
      <c r="I737" t="s">
        <v>7788</v>
      </c>
      <c r="J737" t="s">
        <v>86</v>
      </c>
      <c r="K737" t="s">
        <v>7789</v>
      </c>
      <c r="L737" t="s">
        <v>339</v>
      </c>
      <c r="M737" t="s">
        <v>340</v>
      </c>
      <c r="N737" t="s">
        <v>199</v>
      </c>
      <c r="O737" t="s">
        <v>85</v>
      </c>
      <c r="P737">
        <v>30.06089973449707</v>
      </c>
      <c r="Q737" t="s">
        <v>23</v>
      </c>
      <c r="R737" t="s">
        <v>7790</v>
      </c>
      <c r="S737" t="s">
        <v>104</v>
      </c>
      <c r="X737" t="e">
        <v>#N/A</v>
      </c>
      <c r="Y737" t="s">
        <v>85</v>
      </c>
    </row>
    <row r="738" spans="1:25">
      <c r="A738" t="s">
        <v>5</v>
      </c>
      <c r="B738" t="s">
        <v>17</v>
      </c>
      <c r="C738" t="s">
        <v>17</v>
      </c>
      <c r="D738" t="s">
        <v>1336</v>
      </c>
      <c r="E738" s="54">
        <v>41638</v>
      </c>
      <c r="F738" t="s">
        <v>4921</v>
      </c>
      <c r="G738" t="s">
        <v>1350</v>
      </c>
      <c r="I738" t="s">
        <v>7788</v>
      </c>
      <c r="J738" t="s">
        <v>86</v>
      </c>
      <c r="K738" t="s">
        <v>7789</v>
      </c>
      <c r="L738" t="s">
        <v>339</v>
      </c>
      <c r="M738" t="s">
        <v>340</v>
      </c>
      <c r="N738" t="s">
        <v>199</v>
      </c>
      <c r="O738" t="s">
        <v>85</v>
      </c>
      <c r="P738">
        <v>26920.85546875</v>
      </c>
      <c r="Q738" t="s">
        <v>23</v>
      </c>
      <c r="R738" t="s">
        <v>7790</v>
      </c>
      <c r="S738" t="s">
        <v>104</v>
      </c>
      <c r="X738" t="e">
        <v>#N/A</v>
      </c>
      <c r="Y738" t="s">
        <v>85</v>
      </c>
    </row>
    <row r="739" spans="1:25">
      <c r="A739" t="s">
        <v>5</v>
      </c>
      <c r="B739" t="s">
        <v>17</v>
      </c>
      <c r="C739" t="s">
        <v>17</v>
      </c>
      <c r="D739" t="s">
        <v>1336</v>
      </c>
      <c r="E739" s="54">
        <v>41638</v>
      </c>
      <c r="F739" t="s">
        <v>4921</v>
      </c>
      <c r="G739" t="s">
        <v>1350</v>
      </c>
      <c r="I739" t="s">
        <v>7788</v>
      </c>
      <c r="J739" t="s">
        <v>86</v>
      </c>
      <c r="K739" t="s">
        <v>7789</v>
      </c>
      <c r="L739" t="s">
        <v>339</v>
      </c>
      <c r="M739" t="s">
        <v>340</v>
      </c>
      <c r="N739" t="s">
        <v>199</v>
      </c>
      <c r="O739" t="s">
        <v>85</v>
      </c>
      <c r="P739">
        <v>4141.669921875</v>
      </c>
      <c r="Q739" t="s">
        <v>23</v>
      </c>
      <c r="R739" t="s">
        <v>7790</v>
      </c>
      <c r="S739" t="s">
        <v>104</v>
      </c>
      <c r="X739" t="e">
        <v>#N/A</v>
      </c>
      <c r="Y739" t="s">
        <v>85</v>
      </c>
    </row>
    <row r="740" spans="1:25">
      <c r="A740" t="s">
        <v>5</v>
      </c>
      <c r="B740" t="s">
        <v>17</v>
      </c>
      <c r="C740" t="s">
        <v>17</v>
      </c>
      <c r="D740" t="s">
        <v>1336</v>
      </c>
      <c r="E740" s="54">
        <v>41638</v>
      </c>
      <c r="F740" t="s">
        <v>4921</v>
      </c>
      <c r="G740" t="s">
        <v>1350</v>
      </c>
      <c r="I740" t="s">
        <v>7788</v>
      </c>
      <c r="J740" t="s">
        <v>86</v>
      </c>
      <c r="K740" t="s">
        <v>7789</v>
      </c>
      <c r="L740" t="s">
        <v>339</v>
      </c>
      <c r="M740" t="s">
        <v>340</v>
      </c>
      <c r="N740" t="s">
        <v>199</v>
      </c>
      <c r="O740" t="s">
        <v>85</v>
      </c>
      <c r="P740">
        <v>30.06089973449707</v>
      </c>
      <c r="Q740" t="s">
        <v>23</v>
      </c>
      <c r="R740" t="s">
        <v>7790</v>
      </c>
      <c r="S740" t="s">
        <v>104</v>
      </c>
      <c r="X740" t="e">
        <v>#N/A</v>
      </c>
      <c r="Y740" t="s">
        <v>85</v>
      </c>
    </row>
    <row r="741" spans="1:25">
      <c r="A741" t="s">
        <v>5</v>
      </c>
      <c r="B741" t="s">
        <v>17</v>
      </c>
      <c r="C741" t="s">
        <v>17</v>
      </c>
      <c r="D741" t="s">
        <v>1336</v>
      </c>
      <c r="E741" s="54">
        <v>41638</v>
      </c>
      <c r="F741" t="s">
        <v>4921</v>
      </c>
      <c r="G741" t="s">
        <v>1350</v>
      </c>
      <c r="I741" t="s">
        <v>7788</v>
      </c>
      <c r="J741" t="s">
        <v>86</v>
      </c>
      <c r="K741" t="s">
        <v>7789</v>
      </c>
      <c r="L741" t="s">
        <v>339</v>
      </c>
      <c r="M741" t="s">
        <v>340</v>
      </c>
      <c r="N741" t="s">
        <v>199</v>
      </c>
      <c r="O741" t="s">
        <v>85</v>
      </c>
      <c r="P741">
        <v>30.06089973449707</v>
      </c>
      <c r="Q741" t="s">
        <v>23</v>
      </c>
      <c r="R741" t="s">
        <v>7790</v>
      </c>
      <c r="S741" t="s">
        <v>104</v>
      </c>
      <c r="X741" t="e">
        <v>#N/A</v>
      </c>
      <c r="Y741" t="s">
        <v>85</v>
      </c>
    </row>
    <row r="742" spans="1:25">
      <c r="A742" t="s">
        <v>5</v>
      </c>
      <c r="B742" t="s">
        <v>17</v>
      </c>
      <c r="C742" t="s">
        <v>17</v>
      </c>
      <c r="D742" t="s">
        <v>1336</v>
      </c>
      <c r="E742" s="54">
        <v>41638</v>
      </c>
      <c r="F742" t="s">
        <v>4921</v>
      </c>
      <c r="G742" t="s">
        <v>1350</v>
      </c>
      <c r="I742" t="s">
        <v>7788</v>
      </c>
      <c r="J742" t="s">
        <v>86</v>
      </c>
      <c r="K742" t="s">
        <v>7789</v>
      </c>
      <c r="L742" t="s">
        <v>339</v>
      </c>
      <c r="M742" t="s">
        <v>340</v>
      </c>
      <c r="N742" t="s">
        <v>199</v>
      </c>
      <c r="O742" t="s">
        <v>85</v>
      </c>
      <c r="P742">
        <v>30.06089973449707</v>
      </c>
      <c r="Q742" t="s">
        <v>23</v>
      </c>
      <c r="R742" t="s">
        <v>7790</v>
      </c>
      <c r="S742" t="s">
        <v>104</v>
      </c>
      <c r="X742" t="e">
        <v>#N/A</v>
      </c>
      <c r="Y742" t="s">
        <v>85</v>
      </c>
    </row>
    <row r="743" spans="1:25">
      <c r="A743" t="s">
        <v>5</v>
      </c>
      <c r="B743" t="s">
        <v>17</v>
      </c>
      <c r="C743" t="s">
        <v>17</v>
      </c>
      <c r="D743" t="s">
        <v>1336</v>
      </c>
      <c r="E743" s="54">
        <v>41604</v>
      </c>
      <c r="F743" t="s">
        <v>1337</v>
      </c>
      <c r="G743" t="s">
        <v>83</v>
      </c>
      <c r="I743" t="s">
        <v>4081</v>
      </c>
      <c r="J743" t="s">
        <v>86</v>
      </c>
      <c r="K743" t="s">
        <v>4082</v>
      </c>
      <c r="L743" t="s">
        <v>4083</v>
      </c>
      <c r="M743" t="s">
        <v>4084</v>
      </c>
      <c r="N743" t="s">
        <v>85</v>
      </c>
      <c r="O743" t="s">
        <v>85</v>
      </c>
      <c r="P743">
        <v>8201.62890625</v>
      </c>
      <c r="Q743" t="s">
        <v>22</v>
      </c>
      <c r="R743" t="s">
        <v>4085</v>
      </c>
      <c r="S743" t="s">
        <v>104</v>
      </c>
      <c r="X743" t="e">
        <v>#N/A</v>
      </c>
      <c r="Y743" t="s">
        <v>85</v>
      </c>
    </row>
    <row r="744" spans="1:25">
      <c r="A744" t="s">
        <v>5</v>
      </c>
      <c r="B744" t="s">
        <v>17</v>
      </c>
      <c r="C744" t="s">
        <v>17</v>
      </c>
      <c r="D744" t="s">
        <v>1336</v>
      </c>
      <c r="E744" s="54">
        <v>41604</v>
      </c>
      <c r="F744" t="s">
        <v>1337</v>
      </c>
      <c r="G744" t="s">
        <v>83</v>
      </c>
      <c r="I744" t="s">
        <v>4086</v>
      </c>
      <c r="J744" t="s">
        <v>86</v>
      </c>
      <c r="K744" t="s">
        <v>4082</v>
      </c>
      <c r="L744" t="s">
        <v>4083</v>
      </c>
      <c r="M744" t="s">
        <v>4084</v>
      </c>
      <c r="N744" t="s">
        <v>85</v>
      </c>
      <c r="O744" t="s">
        <v>85</v>
      </c>
      <c r="P744">
        <v>6471.009765625</v>
      </c>
      <c r="Q744" t="s">
        <v>22</v>
      </c>
      <c r="R744" t="s">
        <v>4085</v>
      </c>
      <c r="S744" t="s">
        <v>104</v>
      </c>
      <c r="X744" t="e">
        <v>#N/A</v>
      </c>
      <c r="Y744" t="s">
        <v>85</v>
      </c>
    </row>
    <row r="745" spans="1:25">
      <c r="A745" t="s">
        <v>5</v>
      </c>
      <c r="B745" t="s">
        <v>17</v>
      </c>
      <c r="C745" t="s">
        <v>17</v>
      </c>
      <c r="D745" t="s">
        <v>1336</v>
      </c>
      <c r="E745" s="54">
        <v>41590</v>
      </c>
      <c r="F745" t="s">
        <v>1337</v>
      </c>
      <c r="G745" t="s">
        <v>83</v>
      </c>
      <c r="H745" t="s">
        <v>1597</v>
      </c>
      <c r="I745" t="s">
        <v>1603</v>
      </c>
      <c r="J745" t="s">
        <v>86</v>
      </c>
      <c r="K745" t="s">
        <v>1599</v>
      </c>
      <c r="L745" t="s">
        <v>1600</v>
      </c>
      <c r="M745" t="s">
        <v>1601</v>
      </c>
      <c r="N745" t="s">
        <v>85</v>
      </c>
      <c r="O745" t="s">
        <v>85</v>
      </c>
      <c r="P745">
        <v>-7336.3193359375</v>
      </c>
      <c r="Q745" t="s">
        <v>22</v>
      </c>
      <c r="R745" t="s">
        <v>1604</v>
      </c>
      <c r="S745" t="s">
        <v>104</v>
      </c>
      <c r="X745" t="e">
        <v>#N/A</v>
      </c>
      <c r="Y745" t="s">
        <v>85</v>
      </c>
    </row>
    <row r="746" spans="1:25">
      <c r="A746" t="s">
        <v>5</v>
      </c>
      <c r="B746" t="s">
        <v>17</v>
      </c>
      <c r="C746" t="s">
        <v>17</v>
      </c>
      <c r="D746" t="s">
        <v>1336</v>
      </c>
      <c r="E746" s="54">
        <v>41590</v>
      </c>
      <c r="F746" t="s">
        <v>1337</v>
      </c>
      <c r="G746" t="s">
        <v>83</v>
      </c>
      <c r="H746" t="s">
        <v>1597</v>
      </c>
      <c r="I746" t="s">
        <v>1598</v>
      </c>
      <c r="J746" t="s">
        <v>86</v>
      </c>
      <c r="K746" t="s">
        <v>1599</v>
      </c>
      <c r="L746" t="s">
        <v>1600</v>
      </c>
      <c r="M746" t="s">
        <v>1601</v>
      </c>
      <c r="N746" t="s">
        <v>85</v>
      </c>
      <c r="O746" t="s">
        <v>85</v>
      </c>
      <c r="P746">
        <v>7336.3193359375</v>
      </c>
      <c r="Q746" t="s">
        <v>22</v>
      </c>
      <c r="R746" t="s">
        <v>1602</v>
      </c>
      <c r="S746" t="s">
        <v>104</v>
      </c>
      <c r="X746" t="e">
        <v>#N/A</v>
      </c>
      <c r="Y746" t="s">
        <v>85</v>
      </c>
    </row>
    <row r="747" spans="1:25">
      <c r="A747" t="s">
        <v>5</v>
      </c>
      <c r="B747" t="s">
        <v>17</v>
      </c>
      <c r="C747" t="s">
        <v>17</v>
      </c>
      <c r="D747" t="s">
        <v>1336</v>
      </c>
      <c r="E747" s="54">
        <v>41638</v>
      </c>
      <c r="F747" t="s">
        <v>4921</v>
      </c>
      <c r="G747" t="s">
        <v>1345</v>
      </c>
      <c r="I747" t="s">
        <v>9868</v>
      </c>
      <c r="J747" t="s">
        <v>1342</v>
      </c>
      <c r="K747" t="s">
        <v>9869</v>
      </c>
      <c r="L747" t="s">
        <v>9870</v>
      </c>
      <c r="M747" t="s">
        <v>9871</v>
      </c>
      <c r="N747" t="s">
        <v>85</v>
      </c>
      <c r="O747" t="s">
        <v>85</v>
      </c>
      <c r="P747">
        <v>42928.60546875</v>
      </c>
      <c r="Q747" t="s">
        <v>21</v>
      </c>
      <c r="R747" t="s">
        <v>9872</v>
      </c>
      <c r="S747" t="s">
        <v>9873</v>
      </c>
      <c r="X747" t="s">
        <v>10729</v>
      </c>
      <c r="Y747" t="s">
        <v>85</v>
      </c>
    </row>
    <row r="748" spans="1:25">
      <c r="A748" t="s">
        <v>5</v>
      </c>
      <c r="B748" t="s">
        <v>17</v>
      </c>
      <c r="C748" t="s">
        <v>17</v>
      </c>
      <c r="D748" t="s">
        <v>1336</v>
      </c>
      <c r="E748" s="54">
        <v>41607</v>
      </c>
      <c r="F748" t="s">
        <v>1337</v>
      </c>
      <c r="G748" t="s">
        <v>1345</v>
      </c>
      <c r="H748" t="s">
        <v>1597</v>
      </c>
      <c r="I748" t="s">
        <v>5338</v>
      </c>
      <c r="J748" t="s">
        <v>1342</v>
      </c>
      <c r="K748" t="s">
        <v>5339</v>
      </c>
      <c r="L748" t="s">
        <v>5340</v>
      </c>
      <c r="M748" t="s">
        <v>5341</v>
      </c>
      <c r="N748" t="s">
        <v>85</v>
      </c>
      <c r="O748" t="s">
        <v>85</v>
      </c>
      <c r="P748">
        <v>52280.12890625</v>
      </c>
      <c r="Q748" t="s">
        <v>21</v>
      </c>
      <c r="R748" t="s">
        <v>5342</v>
      </c>
      <c r="S748" t="s">
        <v>1665</v>
      </c>
      <c r="X748" t="s">
        <v>10729</v>
      </c>
      <c r="Y748" t="s">
        <v>10737</v>
      </c>
    </row>
    <row r="749" spans="1:25">
      <c r="A749" t="s">
        <v>3</v>
      </c>
      <c r="B749" t="s">
        <v>115</v>
      </c>
      <c r="C749" t="s">
        <v>602</v>
      </c>
      <c r="D749" t="s">
        <v>1336</v>
      </c>
      <c r="E749" s="54">
        <v>41607</v>
      </c>
      <c r="F749" t="s">
        <v>1337</v>
      </c>
      <c r="G749" t="s">
        <v>1345</v>
      </c>
      <c r="H749" t="s">
        <v>2664</v>
      </c>
      <c r="I749" t="s">
        <v>5350</v>
      </c>
      <c r="J749" t="s">
        <v>1342</v>
      </c>
      <c r="K749" t="s">
        <v>5351</v>
      </c>
      <c r="L749" t="s">
        <v>2667</v>
      </c>
      <c r="M749" t="s">
        <v>2668</v>
      </c>
      <c r="N749" t="s">
        <v>85</v>
      </c>
      <c r="O749" t="s">
        <v>85</v>
      </c>
      <c r="P749">
        <v>6298.23291015625</v>
      </c>
      <c r="Q749" t="s">
        <v>21</v>
      </c>
      <c r="R749" t="s">
        <v>5352</v>
      </c>
      <c r="S749" t="s">
        <v>5346</v>
      </c>
      <c r="X749" t="s">
        <v>10729</v>
      </c>
      <c r="Y749" t="s">
        <v>85</v>
      </c>
    </row>
    <row r="750" spans="1:25">
      <c r="A750" t="s">
        <v>3</v>
      </c>
      <c r="B750" t="s">
        <v>115</v>
      </c>
      <c r="C750" t="s">
        <v>602</v>
      </c>
      <c r="D750" t="s">
        <v>1336</v>
      </c>
      <c r="E750" s="54">
        <v>41607</v>
      </c>
      <c r="F750" t="s">
        <v>1337</v>
      </c>
      <c r="G750" t="s">
        <v>1345</v>
      </c>
      <c r="H750" t="s">
        <v>2664</v>
      </c>
      <c r="I750" t="s">
        <v>5350</v>
      </c>
      <c r="J750" t="s">
        <v>1342</v>
      </c>
      <c r="K750" t="s">
        <v>5351</v>
      </c>
      <c r="L750" t="s">
        <v>2667</v>
      </c>
      <c r="M750" t="s">
        <v>2668</v>
      </c>
      <c r="N750" t="s">
        <v>85</v>
      </c>
      <c r="O750" t="s">
        <v>85</v>
      </c>
      <c r="P750">
        <v>5844.94287109375</v>
      </c>
      <c r="Q750" t="s">
        <v>21</v>
      </c>
      <c r="R750" t="s">
        <v>5352</v>
      </c>
      <c r="S750" t="s">
        <v>5346</v>
      </c>
      <c r="X750" t="s">
        <v>10729</v>
      </c>
      <c r="Y750" t="s">
        <v>85</v>
      </c>
    </row>
    <row r="751" spans="1:25">
      <c r="A751" t="s">
        <v>3</v>
      </c>
      <c r="B751" t="s">
        <v>115</v>
      </c>
      <c r="C751" t="s">
        <v>602</v>
      </c>
      <c r="D751" t="s">
        <v>1336</v>
      </c>
      <c r="E751" s="54">
        <v>41607</v>
      </c>
      <c r="F751" t="s">
        <v>1337</v>
      </c>
      <c r="G751" t="s">
        <v>1345</v>
      </c>
      <c r="H751" t="s">
        <v>2664</v>
      </c>
      <c r="I751" t="s">
        <v>5359</v>
      </c>
      <c r="J751" t="s">
        <v>1342</v>
      </c>
      <c r="K751" t="s">
        <v>5360</v>
      </c>
      <c r="L751" t="s">
        <v>2667</v>
      </c>
      <c r="M751" t="s">
        <v>2668</v>
      </c>
      <c r="N751" t="s">
        <v>85</v>
      </c>
      <c r="O751" t="s">
        <v>85</v>
      </c>
      <c r="P751">
        <v>-0.27180001139640808</v>
      </c>
      <c r="Q751" t="s">
        <v>21</v>
      </c>
      <c r="R751" t="s">
        <v>5361</v>
      </c>
      <c r="S751" t="s">
        <v>5346</v>
      </c>
      <c r="X751" t="s">
        <v>10729</v>
      </c>
      <c r="Y751" t="s">
        <v>85</v>
      </c>
    </row>
    <row r="752" spans="1:25">
      <c r="A752" t="s">
        <v>3</v>
      </c>
      <c r="B752" t="s">
        <v>115</v>
      </c>
      <c r="C752" t="s">
        <v>602</v>
      </c>
      <c r="D752" t="s">
        <v>1336</v>
      </c>
      <c r="E752" s="54">
        <v>41607</v>
      </c>
      <c r="F752" t="s">
        <v>1337</v>
      </c>
      <c r="G752" t="s">
        <v>1345</v>
      </c>
      <c r="H752" t="s">
        <v>2664</v>
      </c>
      <c r="I752" t="s">
        <v>5343</v>
      </c>
      <c r="J752" t="s">
        <v>1342</v>
      </c>
      <c r="K752" t="s">
        <v>5344</v>
      </c>
      <c r="L752" t="s">
        <v>2667</v>
      </c>
      <c r="M752" t="s">
        <v>2668</v>
      </c>
      <c r="N752" t="s">
        <v>85</v>
      </c>
      <c r="O752" t="s">
        <v>85</v>
      </c>
      <c r="P752">
        <v>1800.6524658203125</v>
      </c>
      <c r="Q752" t="s">
        <v>21</v>
      </c>
      <c r="R752" t="s">
        <v>5345</v>
      </c>
      <c r="S752" t="s">
        <v>5346</v>
      </c>
      <c r="X752" t="s">
        <v>10729</v>
      </c>
      <c r="Y752" t="s">
        <v>85</v>
      </c>
    </row>
    <row r="753" spans="1:25">
      <c r="A753" t="s">
        <v>3</v>
      </c>
      <c r="B753" t="s">
        <v>115</v>
      </c>
      <c r="C753" t="s">
        <v>602</v>
      </c>
      <c r="D753" t="s">
        <v>1336</v>
      </c>
      <c r="E753" s="54">
        <v>41607</v>
      </c>
      <c r="F753" t="s">
        <v>1337</v>
      </c>
      <c r="G753" t="s">
        <v>1345</v>
      </c>
      <c r="H753" t="s">
        <v>2664</v>
      </c>
      <c r="I753" t="s">
        <v>5356</v>
      </c>
      <c r="J753" t="s">
        <v>1342</v>
      </c>
      <c r="K753" t="s">
        <v>5357</v>
      </c>
      <c r="L753" t="s">
        <v>2667</v>
      </c>
      <c r="M753" t="s">
        <v>2668</v>
      </c>
      <c r="N753" t="s">
        <v>85</v>
      </c>
      <c r="O753" t="s">
        <v>85</v>
      </c>
      <c r="P753">
        <v>8162.34375</v>
      </c>
      <c r="Q753" t="s">
        <v>21</v>
      </c>
      <c r="R753" t="s">
        <v>5358</v>
      </c>
      <c r="S753" t="s">
        <v>5346</v>
      </c>
      <c r="X753" t="s">
        <v>10729</v>
      </c>
      <c r="Y753" t="s">
        <v>85</v>
      </c>
    </row>
    <row r="754" spans="1:25">
      <c r="A754" t="s">
        <v>3</v>
      </c>
      <c r="B754" t="s">
        <v>115</v>
      </c>
      <c r="C754" t="s">
        <v>602</v>
      </c>
      <c r="D754" t="s">
        <v>1336</v>
      </c>
      <c r="E754" s="54">
        <v>41607</v>
      </c>
      <c r="F754" t="s">
        <v>1337</v>
      </c>
      <c r="G754" t="s">
        <v>1345</v>
      </c>
      <c r="H754" t="s">
        <v>2664</v>
      </c>
      <c r="I754" t="s">
        <v>5353</v>
      </c>
      <c r="J754" t="s">
        <v>1342</v>
      </c>
      <c r="K754" t="s">
        <v>5354</v>
      </c>
      <c r="L754" t="s">
        <v>2667</v>
      </c>
      <c r="M754" t="s">
        <v>2668</v>
      </c>
      <c r="N754" t="s">
        <v>85</v>
      </c>
      <c r="O754" t="s">
        <v>85</v>
      </c>
      <c r="P754">
        <v>26834.1484375</v>
      </c>
      <c r="Q754" t="s">
        <v>21</v>
      </c>
      <c r="R754" t="s">
        <v>5355</v>
      </c>
      <c r="S754" t="s">
        <v>5346</v>
      </c>
      <c r="X754" t="s">
        <v>10730</v>
      </c>
      <c r="Y754" t="s">
        <v>85</v>
      </c>
    </row>
    <row r="755" spans="1:25">
      <c r="A755" t="s">
        <v>3</v>
      </c>
      <c r="B755" t="s">
        <v>115</v>
      </c>
      <c r="C755" t="s">
        <v>602</v>
      </c>
      <c r="D755" t="s">
        <v>1336</v>
      </c>
      <c r="E755" s="54">
        <v>41607</v>
      </c>
      <c r="F755" t="s">
        <v>1337</v>
      </c>
      <c r="G755" t="s">
        <v>1345</v>
      </c>
      <c r="H755" t="s">
        <v>2664</v>
      </c>
      <c r="I755" t="s">
        <v>5343</v>
      </c>
      <c r="J755" t="s">
        <v>1342</v>
      </c>
      <c r="K755" t="s">
        <v>5344</v>
      </c>
      <c r="L755" t="s">
        <v>2667</v>
      </c>
      <c r="M755" t="s">
        <v>2668</v>
      </c>
      <c r="N755" t="s">
        <v>85</v>
      </c>
      <c r="O755" t="s">
        <v>85</v>
      </c>
      <c r="P755">
        <v>9647.2265625</v>
      </c>
      <c r="Q755" t="s">
        <v>21</v>
      </c>
      <c r="R755" t="s">
        <v>5345</v>
      </c>
      <c r="S755" t="s">
        <v>5346</v>
      </c>
      <c r="X755" t="s">
        <v>10729</v>
      </c>
      <c r="Y755" t="s">
        <v>85</v>
      </c>
    </row>
    <row r="756" spans="1:25">
      <c r="A756" t="s">
        <v>3</v>
      </c>
      <c r="B756" t="s">
        <v>115</v>
      </c>
      <c r="C756" t="s">
        <v>602</v>
      </c>
      <c r="D756" t="s">
        <v>1336</v>
      </c>
      <c r="E756" s="54">
        <v>41607</v>
      </c>
      <c r="F756" t="s">
        <v>1337</v>
      </c>
      <c r="G756" t="s">
        <v>1345</v>
      </c>
      <c r="H756" t="s">
        <v>2664</v>
      </c>
      <c r="I756" t="s">
        <v>5347</v>
      </c>
      <c r="J756" t="s">
        <v>1342</v>
      </c>
      <c r="K756" t="s">
        <v>5348</v>
      </c>
      <c r="L756" t="s">
        <v>2667</v>
      </c>
      <c r="M756" t="s">
        <v>2668</v>
      </c>
      <c r="N756" t="s">
        <v>85</v>
      </c>
      <c r="O756" t="s">
        <v>85</v>
      </c>
      <c r="P756">
        <v>6807.50390625</v>
      </c>
      <c r="Q756" t="s">
        <v>21</v>
      </c>
      <c r="R756" t="s">
        <v>5349</v>
      </c>
      <c r="S756" t="s">
        <v>5346</v>
      </c>
      <c r="X756" t="s">
        <v>10729</v>
      </c>
      <c r="Y756" t="s">
        <v>85</v>
      </c>
    </row>
    <row r="757" spans="1:25">
      <c r="A757" t="s">
        <v>3</v>
      </c>
      <c r="B757" t="s">
        <v>115</v>
      </c>
      <c r="C757" t="s">
        <v>602</v>
      </c>
      <c r="D757" t="s">
        <v>1336</v>
      </c>
      <c r="E757" s="54">
        <v>41607</v>
      </c>
      <c r="F757" t="s">
        <v>1337</v>
      </c>
      <c r="G757" t="s">
        <v>1345</v>
      </c>
      <c r="H757" t="s">
        <v>2664</v>
      </c>
      <c r="I757" t="s">
        <v>5356</v>
      </c>
      <c r="J757" t="s">
        <v>1342</v>
      </c>
      <c r="K757" t="s">
        <v>5357</v>
      </c>
      <c r="L757" t="s">
        <v>2667</v>
      </c>
      <c r="M757" t="s">
        <v>2668</v>
      </c>
      <c r="N757" t="s">
        <v>85</v>
      </c>
      <c r="O757" t="s">
        <v>85</v>
      </c>
      <c r="P757">
        <v>15932.7080078125</v>
      </c>
      <c r="Q757" t="s">
        <v>21</v>
      </c>
      <c r="R757" t="s">
        <v>5358</v>
      </c>
      <c r="S757" t="s">
        <v>5346</v>
      </c>
      <c r="X757" t="s">
        <v>10729</v>
      </c>
      <c r="Y757" t="s">
        <v>85</v>
      </c>
    </row>
    <row r="758" spans="1:25">
      <c r="A758" t="s">
        <v>3</v>
      </c>
      <c r="B758" t="s">
        <v>115</v>
      </c>
      <c r="C758" t="s">
        <v>602</v>
      </c>
      <c r="D758" t="s">
        <v>1336</v>
      </c>
      <c r="E758" s="54">
        <v>41607</v>
      </c>
      <c r="F758" t="s">
        <v>1337</v>
      </c>
      <c r="G758" t="s">
        <v>1345</v>
      </c>
      <c r="H758" t="s">
        <v>2664</v>
      </c>
      <c r="I758" t="s">
        <v>5356</v>
      </c>
      <c r="J758" t="s">
        <v>1342</v>
      </c>
      <c r="K758" t="s">
        <v>5357</v>
      </c>
      <c r="L758" t="s">
        <v>2667</v>
      </c>
      <c r="M758" t="s">
        <v>2668</v>
      </c>
      <c r="N758" t="s">
        <v>85</v>
      </c>
      <c r="O758" t="s">
        <v>85</v>
      </c>
      <c r="P758">
        <v>2850.24462890625</v>
      </c>
      <c r="Q758" t="s">
        <v>21</v>
      </c>
      <c r="R758" t="s">
        <v>5358</v>
      </c>
      <c r="S758" t="s">
        <v>5346</v>
      </c>
      <c r="X758" t="s">
        <v>10729</v>
      </c>
      <c r="Y758" t="s">
        <v>85</v>
      </c>
    </row>
    <row r="759" spans="1:25">
      <c r="A759" t="s">
        <v>3</v>
      </c>
      <c r="B759" t="s">
        <v>115</v>
      </c>
      <c r="C759" t="s">
        <v>602</v>
      </c>
      <c r="D759" t="s">
        <v>1336</v>
      </c>
      <c r="E759" s="54">
        <v>41607</v>
      </c>
      <c r="F759" t="s">
        <v>1337</v>
      </c>
      <c r="G759" t="s">
        <v>1345</v>
      </c>
      <c r="H759" t="s">
        <v>2664</v>
      </c>
      <c r="I759" t="s">
        <v>5347</v>
      </c>
      <c r="J759" t="s">
        <v>1342</v>
      </c>
      <c r="K759" t="s">
        <v>5348</v>
      </c>
      <c r="L759" t="s">
        <v>2667</v>
      </c>
      <c r="M759" t="s">
        <v>2668</v>
      </c>
      <c r="N759" t="s">
        <v>85</v>
      </c>
      <c r="O759" t="s">
        <v>85</v>
      </c>
      <c r="P759">
        <v>1420.78564453125</v>
      </c>
      <c r="Q759" t="s">
        <v>21</v>
      </c>
      <c r="R759" t="s">
        <v>5349</v>
      </c>
      <c r="S759" t="s">
        <v>5346</v>
      </c>
      <c r="X759" t="s">
        <v>10729</v>
      </c>
      <c r="Y759" t="s">
        <v>85</v>
      </c>
    </row>
    <row r="760" spans="1:25">
      <c r="A760" t="s">
        <v>3</v>
      </c>
      <c r="B760" t="s">
        <v>115</v>
      </c>
      <c r="C760" t="s">
        <v>602</v>
      </c>
      <c r="D760" t="s">
        <v>1336</v>
      </c>
      <c r="E760" s="54">
        <v>41607</v>
      </c>
      <c r="F760" t="s">
        <v>1337</v>
      </c>
      <c r="G760" t="s">
        <v>1345</v>
      </c>
      <c r="H760" t="s">
        <v>2664</v>
      </c>
      <c r="I760" t="s">
        <v>5353</v>
      </c>
      <c r="J760" t="s">
        <v>1342</v>
      </c>
      <c r="K760" t="s">
        <v>5354</v>
      </c>
      <c r="L760" t="s">
        <v>2667</v>
      </c>
      <c r="M760" t="s">
        <v>2668</v>
      </c>
      <c r="N760" t="s">
        <v>85</v>
      </c>
      <c r="O760" t="s">
        <v>85</v>
      </c>
      <c r="P760">
        <v>3825.57080078125</v>
      </c>
      <c r="Q760" t="s">
        <v>21</v>
      </c>
      <c r="R760" t="s">
        <v>5355</v>
      </c>
      <c r="S760" t="s">
        <v>5346</v>
      </c>
      <c r="X760" t="s">
        <v>10730</v>
      </c>
      <c r="Y760" t="s">
        <v>85</v>
      </c>
    </row>
    <row r="761" spans="1:25">
      <c r="A761" t="s">
        <v>3</v>
      </c>
      <c r="B761" t="s">
        <v>115</v>
      </c>
      <c r="C761" t="s">
        <v>602</v>
      </c>
      <c r="D761" t="s">
        <v>1336</v>
      </c>
      <c r="E761" s="54">
        <v>41607</v>
      </c>
      <c r="F761" t="s">
        <v>1337</v>
      </c>
      <c r="G761" t="s">
        <v>1345</v>
      </c>
      <c r="H761" t="s">
        <v>2664</v>
      </c>
      <c r="I761" t="s">
        <v>5347</v>
      </c>
      <c r="J761" t="s">
        <v>1342</v>
      </c>
      <c r="K761" t="s">
        <v>5348</v>
      </c>
      <c r="L761" t="s">
        <v>2667</v>
      </c>
      <c r="M761" t="s">
        <v>2668</v>
      </c>
      <c r="N761" t="s">
        <v>85</v>
      </c>
      <c r="O761" t="s">
        <v>85</v>
      </c>
      <c r="P761">
        <v>3183.98583984375</v>
      </c>
      <c r="Q761" t="s">
        <v>21</v>
      </c>
      <c r="R761" t="s">
        <v>5349</v>
      </c>
      <c r="S761" t="s">
        <v>5346</v>
      </c>
      <c r="X761" t="s">
        <v>10729</v>
      </c>
      <c r="Y761" t="s">
        <v>85</v>
      </c>
    </row>
    <row r="762" spans="1:25">
      <c r="A762" t="s">
        <v>3</v>
      </c>
      <c r="B762" t="s">
        <v>115</v>
      </c>
      <c r="C762" t="s">
        <v>602</v>
      </c>
      <c r="D762" t="s">
        <v>1336</v>
      </c>
      <c r="E762" s="54">
        <v>41607</v>
      </c>
      <c r="F762" t="s">
        <v>1337</v>
      </c>
      <c r="G762" t="s">
        <v>1345</v>
      </c>
      <c r="H762" t="s">
        <v>2664</v>
      </c>
      <c r="I762" t="s">
        <v>5353</v>
      </c>
      <c r="J762" t="s">
        <v>1342</v>
      </c>
      <c r="K762" t="s">
        <v>5354</v>
      </c>
      <c r="L762" t="s">
        <v>2667</v>
      </c>
      <c r="M762" t="s">
        <v>2668</v>
      </c>
      <c r="N762" t="s">
        <v>85</v>
      </c>
      <c r="O762" t="s">
        <v>85</v>
      </c>
      <c r="P762">
        <v>7300.78857421875</v>
      </c>
      <c r="Q762" t="s">
        <v>21</v>
      </c>
      <c r="R762" t="s">
        <v>5355</v>
      </c>
      <c r="S762" t="s">
        <v>5346</v>
      </c>
      <c r="X762" t="s">
        <v>10730</v>
      </c>
      <c r="Y762" t="s">
        <v>85</v>
      </c>
    </row>
    <row r="763" spans="1:25">
      <c r="A763" t="s">
        <v>3</v>
      </c>
      <c r="B763" t="s">
        <v>115</v>
      </c>
      <c r="C763" t="s">
        <v>602</v>
      </c>
      <c r="D763" t="s">
        <v>1336</v>
      </c>
      <c r="E763" s="54">
        <v>41607</v>
      </c>
      <c r="F763" t="s">
        <v>1337</v>
      </c>
      <c r="G763" t="s">
        <v>1345</v>
      </c>
      <c r="H763" t="s">
        <v>2664</v>
      </c>
      <c r="I763" t="s">
        <v>5350</v>
      </c>
      <c r="J763" t="s">
        <v>1342</v>
      </c>
      <c r="K763" t="s">
        <v>5351</v>
      </c>
      <c r="L763" t="s">
        <v>2667</v>
      </c>
      <c r="M763" t="s">
        <v>2668</v>
      </c>
      <c r="N763" t="s">
        <v>85</v>
      </c>
      <c r="O763" t="s">
        <v>85</v>
      </c>
      <c r="P763">
        <v>629.97552490234375</v>
      </c>
      <c r="Q763" t="s">
        <v>21</v>
      </c>
      <c r="R763" t="s">
        <v>5352</v>
      </c>
      <c r="S763" t="s">
        <v>5346</v>
      </c>
      <c r="X763" t="s">
        <v>10729</v>
      </c>
      <c r="Y763" t="s">
        <v>85</v>
      </c>
    </row>
    <row r="764" spans="1:25">
      <c r="A764" t="s">
        <v>3</v>
      </c>
      <c r="B764" t="s">
        <v>115</v>
      </c>
      <c r="C764" t="s">
        <v>602</v>
      </c>
      <c r="D764" t="s">
        <v>1336</v>
      </c>
      <c r="E764" s="54">
        <v>41607</v>
      </c>
      <c r="F764" t="s">
        <v>1337</v>
      </c>
      <c r="G764" t="s">
        <v>1345</v>
      </c>
      <c r="H764" t="s">
        <v>2664</v>
      </c>
      <c r="I764" t="s">
        <v>5347</v>
      </c>
      <c r="J764" t="s">
        <v>1342</v>
      </c>
      <c r="K764" t="s">
        <v>5348</v>
      </c>
      <c r="L764" t="s">
        <v>2667</v>
      </c>
      <c r="M764" t="s">
        <v>2668</v>
      </c>
      <c r="N764" t="s">
        <v>85</v>
      </c>
      <c r="O764" t="s">
        <v>85</v>
      </c>
      <c r="P764">
        <v>1420.78564453125</v>
      </c>
      <c r="Q764" t="s">
        <v>21</v>
      </c>
      <c r="R764" t="s">
        <v>5349</v>
      </c>
      <c r="S764" t="s">
        <v>5346</v>
      </c>
      <c r="X764" t="s">
        <v>10729</v>
      </c>
      <c r="Y764" t="s">
        <v>85</v>
      </c>
    </row>
    <row r="765" spans="1:25">
      <c r="A765" t="s">
        <v>3</v>
      </c>
      <c r="B765" t="s">
        <v>115</v>
      </c>
      <c r="C765" t="s">
        <v>602</v>
      </c>
      <c r="D765" t="s">
        <v>1336</v>
      </c>
      <c r="E765" s="54">
        <v>41607</v>
      </c>
      <c r="F765" t="s">
        <v>1337</v>
      </c>
      <c r="G765" t="s">
        <v>1345</v>
      </c>
      <c r="H765" t="s">
        <v>2664</v>
      </c>
      <c r="I765" t="s">
        <v>5356</v>
      </c>
      <c r="J765" t="s">
        <v>1342</v>
      </c>
      <c r="K765" t="s">
        <v>5357</v>
      </c>
      <c r="L765" t="s">
        <v>2667</v>
      </c>
      <c r="M765" t="s">
        <v>2668</v>
      </c>
      <c r="N765" t="s">
        <v>85</v>
      </c>
      <c r="O765" t="s">
        <v>85</v>
      </c>
      <c r="P765">
        <v>13538.662109375</v>
      </c>
      <c r="Q765" t="s">
        <v>21</v>
      </c>
      <c r="R765" t="s">
        <v>5358</v>
      </c>
      <c r="S765" t="s">
        <v>5346</v>
      </c>
      <c r="X765" t="s">
        <v>10729</v>
      </c>
      <c r="Y765" t="s">
        <v>85</v>
      </c>
    </row>
    <row r="766" spans="1:25">
      <c r="A766" t="s">
        <v>3</v>
      </c>
      <c r="B766" t="s">
        <v>115</v>
      </c>
      <c r="C766" t="s">
        <v>602</v>
      </c>
      <c r="D766" t="s">
        <v>1336</v>
      </c>
      <c r="E766" s="54">
        <v>41607</v>
      </c>
      <c r="F766" t="s">
        <v>1337</v>
      </c>
      <c r="G766" t="s">
        <v>1345</v>
      </c>
      <c r="H766" t="s">
        <v>2664</v>
      </c>
      <c r="I766" t="s">
        <v>5359</v>
      </c>
      <c r="J766" t="s">
        <v>1342</v>
      </c>
      <c r="K766" t="s">
        <v>5360</v>
      </c>
      <c r="L766" t="s">
        <v>2667</v>
      </c>
      <c r="M766" t="s">
        <v>2668</v>
      </c>
      <c r="N766" t="s">
        <v>85</v>
      </c>
      <c r="O766" t="s">
        <v>85</v>
      </c>
      <c r="P766">
        <v>1747.25390625</v>
      </c>
      <c r="Q766" t="s">
        <v>21</v>
      </c>
      <c r="R766" t="s">
        <v>5361</v>
      </c>
      <c r="S766" t="s">
        <v>5346</v>
      </c>
      <c r="X766" t="s">
        <v>10729</v>
      </c>
      <c r="Y766" t="s">
        <v>85</v>
      </c>
    </row>
    <row r="767" spans="1:25">
      <c r="A767" t="s">
        <v>3</v>
      </c>
      <c r="B767" t="s">
        <v>115</v>
      </c>
      <c r="C767" t="s">
        <v>602</v>
      </c>
      <c r="D767" t="s">
        <v>1336</v>
      </c>
      <c r="E767" s="54">
        <v>41607</v>
      </c>
      <c r="F767" t="s">
        <v>1337</v>
      </c>
      <c r="G767" t="s">
        <v>1345</v>
      </c>
      <c r="H767" t="s">
        <v>2664</v>
      </c>
      <c r="I767" t="s">
        <v>5350</v>
      </c>
      <c r="J767" t="s">
        <v>1342</v>
      </c>
      <c r="K767" t="s">
        <v>5351</v>
      </c>
      <c r="L767" t="s">
        <v>2667</v>
      </c>
      <c r="M767" t="s">
        <v>2668</v>
      </c>
      <c r="N767" t="s">
        <v>85</v>
      </c>
      <c r="O767" t="s">
        <v>85</v>
      </c>
      <c r="P767">
        <v>3979.36376953125</v>
      </c>
      <c r="Q767" t="s">
        <v>21</v>
      </c>
      <c r="R767" t="s">
        <v>5352</v>
      </c>
      <c r="S767" t="s">
        <v>5346</v>
      </c>
      <c r="X767" t="s">
        <v>10729</v>
      </c>
      <c r="Y767" t="s">
        <v>85</v>
      </c>
    </row>
    <row r="768" spans="1:25">
      <c r="A768" t="s">
        <v>3</v>
      </c>
      <c r="B768" t="s">
        <v>115</v>
      </c>
      <c r="C768" t="s">
        <v>602</v>
      </c>
      <c r="D768" t="s">
        <v>1336</v>
      </c>
      <c r="E768" s="54">
        <v>41607</v>
      </c>
      <c r="F768" t="s">
        <v>1337</v>
      </c>
      <c r="G768" t="s">
        <v>1345</v>
      </c>
      <c r="H768" t="s">
        <v>2664</v>
      </c>
      <c r="I768" t="s">
        <v>5343</v>
      </c>
      <c r="J768" t="s">
        <v>1342</v>
      </c>
      <c r="K768" t="s">
        <v>5344</v>
      </c>
      <c r="L768" t="s">
        <v>2667</v>
      </c>
      <c r="M768" t="s">
        <v>2668</v>
      </c>
      <c r="N768" t="s">
        <v>85</v>
      </c>
      <c r="O768" t="s">
        <v>85</v>
      </c>
      <c r="P768">
        <v>16121.4521484375</v>
      </c>
      <c r="Q768" t="s">
        <v>21</v>
      </c>
      <c r="R768" t="s">
        <v>5345</v>
      </c>
      <c r="S768" t="s">
        <v>5346</v>
      </c>
      <c r="X768" t="s">
        <v>10729</v>
      </c>
      <c r="Y768" t="s">
        <v>85</v>
      </c>
    </row>
    <row r="769" spans="1:25">
      <c r="A769" t="s">
        <v>3</v>
      </c>
      <c r="B769" t="s">
        <v>115</v>
      </c>
      <c r="C769" t="s">
        <v>602</v>
      </c>
      <c r="D769" t="s">
        <v>1336</v>
      </c>
      <c r="E769" s="54">
        <v>41607</v>
      </c>
      <c r="F769" t="s">
        <v>1337</v>
      </c>
      <c r="G769" t="s">
        <v>1345</v>
      </c>
      <c r="H769" t="s">
        <v>2664</v>
      </c>
      <c r="I769" t="s">
        <v>5350</v>
      </c>
      <c r="J769" t="s">
        <v>1342</v>
      </c>
      <c r="K769" t="s">
        <v>5351</v>
      </c>
      <c r="L769" t="s">
        <v>2667</v>
      </c>
      <c r="M769" t="s">
        <v>2668</v>
      </c>
      <c r="N769" t="s">
        <v>85</v>
      </c>
      <c r="O769" t="s">
        <v>85</v>
      </c>
      <c r="P769">
        <v>18837.48046875</v>
      </c>
      <c r="Q769" t="s">
        <v>21</v>
      </c>
      <c r="R769" t="s">
        <v>5352</v>
      </c>
      <c r="S769" t="s">
        <v>5346</v>
      </c>
      <c r="X769" t="s">
        <v>10729</v>
      </c>
      <c r="Y769" t="s">
        <v>85</v>
      </c>
    </row>
    <row r="770" spans="1:25">
      <c r="A770" t="s">
        <v>3</v>
      </c>
      <c r="B770" t="s">
        <v>115</v>
      </c>
      <c r="C770" t="s">
        <v>602</v>
      </c>
      <c r="D770" t="s">
        <v>1336</v>
      </c>
      <c r="E770" s="54">
        <v>41607</v>
      </c>
      <c r="F770" t="s">
        <v>1337</v>
      </c>
      <c r="G770" t="s">
        <v>1345</v>
      </c>
      <c r="H770" t="s">
        <v>2664</v>
      </c>
      <c r="I770" t="s">
        <v>5353</v>
      </c>
      <c r="J770" t="s">
        <v>1342</v>
      </c>
      <c r="K770" t="s">
        <v>5354</v>
      </c>
      <c r="L770" t="s">
        <v>2667</v>
      </c>
      <c r="M770" t="s">
        <v>2668</v>
      </c>
      <c r="N770" t="s">
        <v>85</v>
      </c>
      <c r="O770" t="s">
        <v>85</v>
      </c>
      <c r="P770">
        <v>64676.79296875</v>
      </c>
      <c r="Q770" t="s">
        <v>21</v>
      </c>
      <c r="R770" t="s">
        <v>5355</v>
      </c>
      <c r="S770" t="s">
        <v>5346</v>
      </c>
      <c r="X770" t="s">
        <v>10730</v>
      </c>
      <c r="Y770" t="s">
        <v>85</v>
      </c>
    </row>
    <row r="771" spans="1:25">
      <c r="A771" t="s">
        <v>3</v>
      </c>
      <c r="B771" t="s">
        <v>115</v>
      </c>
      <c r="C771" t="s">
        <v>602</v>
      </c>
      <c r="D771" t="s">
        <v>1336</v>
      </c>
      <c r="E771" s="54">
        <v>41607</v>
      </c>
      <c r="F771" t="s">
        <v>1337</v>
      </c>
      <c r="G771" t="s">
        <v>1345</v>
      </c>
      <c r="H771" t="s">
        <v>2664</v>
      </c>
      <c r="I771" t="s">
        <v>5359</v>
      </c>
      <c r="J771" t="s">
        <v>1342</v>
      </c>
      <c r="K771" t="s">
        <v>5360</v>
      </c>
      <c r="L771" t="s">
        <v>2667</v>
      </c>
      <c r="M771" t="s">
        <v>2668</v>
      </c>
      <c r="N771" t="s">
        <v>85</v>
      </c>
      <c r="O771" t="s">
        <v>85</v>
      </c>
      <c r="P771">
        <v>3629.581298828125</v>
      </c>
      <c r="Q771" t="s">
        <v>21</v>
      </c>
      <c r="R771" t="s">
        <v>5361</v>
      </c>
      <c r="S771" t="s">
        <v>5346</v>
      </c>
      <c r="X771" t="s">
        <v>10729</v>
      </c>
      <c r="Y771" t="s">
        <v>85</v>
      </c>
    </row>
    <row r="772" spans="1:25">
      <c r="A772" t="s">
        <v>3</v>
      </c>
      <c r="B772" t="s">
        <v>115</v>
      </c>
      <c r="C772" t="s">
        <v>602</v>
      </c>
      <c r="D772" t="s">
        <v>1336</v>
      </c>
      <c r="E772" s="54">
        <v>41603</v>
      </c>
      <c r="F772" t="s">
        <v>1337</v>
      </c>
      <c r="G772" t="s">
        <v>1345</v>
      </c>
      <c r="H772" t="s">
        <v>2664</v>
      </c>
      <c r="I772" t="s">
        <v>4087</v>
      </c>
      <c r="J772" t="s">
        <v>1342</v>
      </c>
      <c r="K772" t="s">
        <v>4088</v>
      </c>
      <c r="L772" t="s">
        <v>2667</v>
      </c>
      <c r="M772" t="s">
        <v>2668</v>
      </c>
      <c r="N772" t="s">
        <v>85</v>
      </c>
      <c r="O772" t="s">
        <v>85</v>
      </c>
      <c r="P772">
        <v>7991.462890625</v>
      </c>
      <c r="Q772" t="s">
        <v>21</v>
      </c>
      <c r="R772" t="s">
        <v>4089</v>
      </c>
      <c r="S772" t="s">
        <v>2670</v>
      </c>
      <c r="X772" t="s">
        <v>10729</v>
      </c>
      <c r="Y772" t="s">
        <v>85</v>
      </c>
    </row>
    <row r="773" spans="1:25">
      <c r="A773" t="s">
        <v>3</v>
      </c>
      <c r="B773" t="s">
        <v>115</v>
      </c>
      <c r="C773" t="s">
        <v>602</v>
      </c>
      <c r="D773" t="s">
        <v>1336</v>
      </c>
      <c r="E773" s="54">
        <v>41603</v>
      </c>
      <c r="F773" t="s">
        <v>1337</v>
      </c>
      <c r="G773" t="s">
        <v>1345</v>
      </c>
      <c r="H773" t="s">
        <v>2664</v>
      </c>
      <c r="I773" t="s">
        <v>4087</v>
      </c>
      <c r="J773" t="s">
        <v>1342</v>
      </c>
      <c r="K773" t="s">
        <v>4088</v>
      </c>
      <c r="L773" t="s">
        <v>2667</v>
      </c>
      <c r="M773" t="s">
        <v>2668</v>
      </c>
      <c r="N773" t="s">
        <v>85</v>
      </c>
      <c r="O773" t="s">
        <v>85</v>
      </c>
      <c r="P773">
        <v>4688.79833984375</v>
      </c>
      <c r="Q773" t="s">
        <v>21</v>
      </c>
      <c r="R773" t="s">
        <v>4089</v>
      </c>
      <c r="S773" t="s">
        <v>2670</v>
      </c>
      <c r="X773" t="s">
        <v>10729</v>
      </c>
      <c r="Y773" t="s">
        <v>85</v>
      </c>
    </row>
    <row r="774" spans="1:25">
      <c r="A774" t="s">
        <v>3</v>
      </c>
      <c r="B774" t="s">
        <v>115</v>
      </c>
      <c r="C774" t="s">
        <v>602</v>
      </c>
      <c r="D774" t="s">
        <v>1336</v>
      </c>
      <c r="E774" s="54">
        <v>41603</v>
      </c>
      <c r="F774" t="s">
        <v>1337</v>
      </c>
      <c r="G774" t="s">
        <v>1345</v>
      </c>
      <c r="H774" t="s">
        <v>2664</v>
      </c>
      <c r="I774" t="s">
        <v>4087</v>
      </c>
      <c r="J774" t="s">
        <v>1342</v>
      </c>
      <c r="K774" t="s">
        <v>4088</v>
      </c>
      <c r="L774" t="s">
        <v>2667</v>
      </c>
      <c r="M774" t="s">
        <v>2668</v>
      </c>
      <c r="N774" t="s">
        <v>85</v>
      </c>
      <c r="O774" t="s">
        <v>85</v>
      </c>
      <c r="P774">
        <v>23566.611328125</v>
      </c>
      <c r="Q774" t="s">
        <v>21</v>
      </c>
      <c r="R774" t="s">
        <v>4089</v>
      </c>
      <c r="S774" t="s">
        <v>2670</v>
      </c>
      <c r="X774" t="s">
        <v>10729</v>
      </c>
      <c r="Y774" t="s">
        <v>85</v>
      </c>
    </row>
    <row r="775" spans="1:25">
      <c r="A775" t="s">
        <v>3</v>
      </c>
      <c r="B775" t="s">
        <v>115</v>
      </c>
      <c r="C775" t="s">
        <v>602</v>
      </c>
      <c r="D775" t="s">
        <v>1336</v>
      </c>
      <c r="E775" s="54">
        <v>41603</v>
      </c>
      <c r="F775" t="s">
        <v>1337</v>
      </c>
      <c r="G775" t="s">
        <v>1345</v>
      </c>
      <c r="H775" t="s">
        <v>2664</v>
      </c>
      <c r="I775" t="s">
        <v>4087</v>
      </c>
      <c r="J775" t="s">
        <v>1342</v>
      </c>
      <c r="K775" t="s">
        <v>4088</v>
      </c>
      <c r="L775" t="s">
        <v>2667</v>
      </c>
      <c r="M775" t="s">
        <v>2668</v>
      </c>
      <c r="N775" t="s">
        <v>85</v>
      </c>
      <c r="O775" t="s">
        <v>85</v>
      </c>
      <c r="P775">
        <v>47249.59375</v>
      </c>
      <c r="Q775" t="s">
        <v>21</v>
      </c>
      <c r="R775" t="s">
        <v>4089</v>
      </c>
      <c r="S775" t="s">
        <v>2670</v>
      </c>
      <c r="X775" t="s">
        <v>10729</v>
      </c>
      <c r="Y775" t="s">
        <v>85</v>
      </c>
    </row>
    <row r="776" spans="1:25">
      <c r="A776" t="s">
        <v>3</v>
      </c>
      <c r="B776" t="s">
        <v>115</v>
      </c>
      <c r="C776" t="s">
        <v>602</v>
      </c>
      <c r="D776" t="s">
        <v>1336</v>
      </c>
      <c r="E776" s="54">
        <v>41631</v>
      </c>
      <c r="F776" t="s">
        <v>4921</v>
      </c>
      <c r="G776" t="s">
        <v>1345</v>
      </c>
      <c r="H776" t="s">
        <v>2664</v>
      </c>
      <c r="I776" t="s">
        <v>9874</v>
      </c>
      <c r="J776" t="s">
        <v>1342</v>
      </c>
      <c r="K776" t="s">
        <v>9875</v>
      </c>
      <c r="L776" t="s">
        <v>2667</v>
      </c>
      <c r="M776" t="s">
        <v>2668</v>
      </c>
      <c r="N776" t="s">
        <v>85</v>
      </c>
      <c r="O776" t="s">
        <v>85</v>
      </c>
      <c r="P776">
        <v>1709.4752197265625</v>
      </c>
      <c r="Q776" t="s">
        <v>21</v>
      </c>
      <c r="R776" t="s">
        <v>9876</v>
      </c>
      <c r="S776" t="s">
        <v>2670</v>
      </c>
      <c r="X776" t="s">
        <v>10729</v>
      </c>
      <c r="Y776" t="s">
        <v>85</v>
      </c>
    </row>
    <row r="777" spans="1:25">
      <c r="A777" t="s">
        <v>3</v>
      </c>
      <c r="B777" t="s">
        <v>115</v>
      </c>
      <c r="C777" t="s">
        <v>602</v>
      </c>
      <c r="D777" t="s">
        <v>1336</v>
      </c>
      <c r="E777" s="54">
        <v>41631</v>
      </c>
      <c r="F777" t="s">
        <v>4921</v>
      </c>
      <c r="G777" t="s">
        <v>1345</v>
      </c>
      <c r="H777" t="s">
        <v>2664</v>
      </c>
      <c r="I777" t="s">
        <v>9874</v>
      </c>
      <c r="J777" t="s">
        <v>1342</v>
      </c>
      <c r="K777" t="s">
        <v>9875</v>
      </c>
      <c r="L777" t="s">
        <v>2667</v>
      </c>
      <c r="M777" t="s">
        <v>2668</v>
      </c>
      <c r="N777" t="s">
        <v>85</v>
      </c>
      <c r="O777" t="s">
        <v>85</v>
      </c>
      <c r="P777">
        <v>5969.39892578125</v>
      </c>
      <c r="Q777" t="s">
        <v>21</v>
      </c>
      <c r="R777" t="s">
        <v>9876</v>
      </c>
      <c r="S777" t="s">
        <v>2670</v>
      </c>
      <c r="X777" t="s">
        <v>10729</v>
      </c>
      <c r="Y777" t="s">
        <v>85</v>
      </c>
    </row>
    <row r="778" spans="1:25">
      <c r="A778" t="s">
        <v>3</v>
      </c>
      <c r="B778" t="s">
        <v>115</v>
      </c>
      <c r="C778" t="s">
        <v>602</v>
      </c>
      <c r="D778" t="s">
        <v>1336</v>
      </c>
      <c r="E778" s="54">
        <v>41631</v>
      </c>
      <c r="F778" t="s">
        <v>4921</v>
      </c>
      <c r="G778" t="s">
        <v>1345</v>
      </c>
      <c r="H778" t="s">
        <v>2664</v>
      </c>
      <c r="I778" t="s">
        <v>9874</v>
      </c>
      <c r="J778" t="s">
        <v>1342</v>
      </c>
      <c r="K778" t="s">
        <v>9875</v>
      </c>
      <c r="L778" t="s">
        <v>2667</v>
      </c>
      <c r="M778" t="s">
        <v>2668</v>
      </c>
      <c r="N778" t="s">
        <v>85</v>
      </c>
      <c r="O778" t="s">
        <v>85</v>
      </c>
      <c r="P778">
        <v>14453.00390625</v>
      </c>
      <c r="Q778" t="s">
        <v>21</v>
      </c>
      <c r="R778" t="s">
        <v>9876</v>
      </c>
      <c r="S778" t="s">
        <v>2670</v>
      </c>
      <c r="X778" t="s">
        <v>10729</v>
      </c>
      <c r="Y778" t="s">
        <v>85</v>
      </c>
    </row>
    <row r="779" spans="1:25">
      <c r="A779" t="s">
        <v>3</v>
      </c>
      <c r="B779" t="s">
        <v>115</v>
      </c>
      <c r="C779" t="s">
        <v>602</v>
      </c>
      <c r="D779" t="s">
        <v>1336</v>
      </c>
      <c r="E779" s="54">
        <v>41631</v>
      </c>
      <c r="F779" t="s">
        <v>4921</v>
      </c>
      <c r="G779" t="s">
        <v>1345</v>
      </c>
      <c r="H779" t="s">
        <v>2664</v>
      </c>
      <c r="I779" t="s">
        <v>9874</v>
      </c>
      <c r="J779" t="s">
        <v>1342</v>
      </c>
      <c r="K779" t="s">
        <v>9875</v>
      </c>
      <c r="L779" t="s">
        <v>2667</v>
      </c>
      <c r="M779" t="s">
        <v>2668</v>
      </c>
      <c r="N779" t="s">
        <v>85</v>
      </c>
      <c r="O779" t="s">
        <v>85</v>
      </c>
      <c r="P779">
        <v>1257.19140625</v>
      </c>
      <c r="Q779" t="s">
        <v>21</v>
      </c>
      <c r="R779" t="s">
        <v>9876</v>
      </c>
      <c r="S779" t="s">
        <v>2670</v>
      </c>
      <c r="X779" t="s">
        <v>10729</v>
      </c>
      <c r="Y779" t="s">
        <v>85</v>
      </c>
    </row>
    <row r="780" spans="1:25">
      <c r="A780" t="s">
        <v>3</v>
      </c>
      <c r="B780" t="s">
        <v>115</v>
      </c>
      <c r="C780" t="s">
        <v>602</v>
      </c>
      <c r="D780" t="s">
        <v>1336</v>
      </c>
      <c r="E780" s="54">
        <v>41597</v>
      </c>
      <c r="F780" t="s">
        <v>1337</v>
      </c>
      <c r="G780" t="s">
        <v>1345</v>
      </c>
      <c r="H780" t="s">
        <v>2664</v>
      </c>
      <c r="I780" t="s">
        <v>2665</v>
      </c>
      <c r="J780" t="s">
        <v>1342</v>
      </c>
      <c r="K780" t="s">
        <v>2666</v>
      </c>
      <c r="L780" t="s">
        <v>2667</v>
      </c>
      <c r="M780" t="s">
        <v>2668</v>
      </c>
      <c r="N780" t="s">
        <v>85</v>
      </c>
      <c r="O780" t="s">
        <v>85</v>
      </c>
      <c r="P780">
        <v>10796.0849609375</v>
      </c>
      <c r="Q780" t="s">
        <v>21</v>
      </c>
      <c r="R780" t="s">
        <v>2669</v>
      </c>
      <c r="S780" t="s">
        <v>2670</v>
      </c>
      <c r="X780" t="s">
        <v>10729</v>
      </c>
      <c r="Y780" t="s">
        <v>85</v>
      </c>
    </row>
    <row r="781" spans="1:25">
      <c r="A781" t="s">
        <v>3</v>
      </c>
      <c r="B781" t="s">
        <v>115</v>
      </c>
      <c r="C781" t="s">
        <v>602</v>
      </c>
      <c r="D781" t="s">
        <v>1336</v>
      </c>
      <c r="E781" s="54">
        <v>41597</v>
      </c>
      <c r="F781" t="s">
        <v>1337</v>
      </c>
      <c r="G781" t="s">
        <v>1345</v>
      </c>
      <c r="H781" t="s">
        <v>2664</v>
      </c>
      <c r="I781" t="s">
        <v>2665</v>
      </c>
      <c r="J781" t="s">
        <v>1342</v>
      </c>
      <c r="K781" t="s">
        <v>2666</v>
      </c>
      <c r="L781" t="s">
        <v>2667</v>
      </c>
      <c r="M781" t="s">
        <v>2668</v>
      </c>
      <c r="N781" t="s">
        <v>85</v>
      </c>
      <c r="O781" t="s">
        <v>85</v>
      </c>
      <c r="P781">
        <v>8.150000125169754E-2</v>
      </c>
      <c r="Q781" t="s">
        <v>21</v>
      </c>
      <c r="R781" t="s">
        <v>2669</v>
      </c>
      <c r="S781" t="s">
        <v>2670</v>
      </c>
      <c r="X781" t="s">
        <v>10729</v>
      </c>
      <c r="Y781" t="s">
        <v>85</v>
      </c>
    </row>
    <row r="782" spans="1:25">
      <c r="A782" t="s">
        <v>3</v>
      </c>
      <c r="B782" t="s">
        <v>115</v>
      </c>
      <c r="C782" t="s">
        <v>602</v>
      </c>
      <c r="D782" t="s">
        <v>1336</v>
      </c>
      <c r="E782" s="54">
        <v>41597</v>
      </c>
      <c r="F782" t="s">
        <v>1337</v>
      </c>
      <c r="G782" t="s">
        <v>1345</v>
      </c>
      <c r="H782" t="s">
        <v>2664</v>
      </c>
      <c r="I782" t="s">
        <v>2665</v>
      </c>
      <c r="J782" t="s">
        <v>1342</v>
      </c>
      <c r="K782" t="s">
        <v>2666</v>
      </c>
      <c r="L782" t="s">
        <v>2667</v>
      </c>
      <c r="M782" t="s">
        <v>2668</v>
      </c>
      <c r="N782" t="s">
        <v>85</v>
      </c>
      <c r="O782" t="s">
        <v>85</v>
      </c>
      <c r="P782">
        <v>14293.43359375</v>
      </c>
      <c r="Q782" t="s">
        <v>21</v>
      </c>
      <c r="R782" t="s">
        <v>2669</v>
      </c>
      <c r="S782" t="s">
        <v>2670</v>
      </c>
      <c r="X782" t="s">
        <v>10729</v>
      </c>
      <c r="Y782" t="s">
        <v>85</v>
      </c>
    </row>
    <row r="783" spans="1:25">
      <c r="A783" t="s">
        <v>3</v>
      </c>
      <c r="B783" t="s">
        <v>115</v>
      </c>
      <c r="C783" t="s">
        <v>602</v>
      </c>
      <c r="D783" t="s">
        <v>1336</v>
      </c>
      <c r="E783" s="54">
        <v>41597</v>
      </c>
      <c r="F783" t="s">
        <v>1337</v>
      </c>
      <c r="G783" t="s">
        <v>1345</v>
      </c>
      <c r="H783" t="s">
        <v>2664</v>
      </c>
      <c r="I783" t="s">
        <v>2665</v>
      </c>
      <c r="J783" t="s">
        <v>1342</v>
      </c>
      <c r="K783" t="s">
        <v>2666</v>
      </c>
      <c r="L783" t="s">
        <v>2667</v>
      </c>
      <c r="M783" t="s">
        <v>2668</v>
      </c>
      <c r="N783" t="s">
        <v>85</v>
      </c>
      <c r="O783" t="s">
        <v>85</v>
      </c>
      <c r="P783">
        <v>704.5133056640625</v>
      </c>
      <c r="Q783" t="s">
        <v>21</v>
      </c>
      <c r="R783" t="s">
        <v>2669</v>
      </c>
      <c r="S783" t="s">
        <v>2670</v>
      </c>
      <c r="X783" t="s">
        <v>10729</v>
      </c>
      <c r="Y783" t="s">
        <v>85</v>
      </c>
    </row>
    <row r="784" spans="1:25">
      <c r="A784" t="s">
        <v>3</v>
      </c>
      <c r="B784" t="s">
        <v>115</v>
      </c>
      <c r="C784" t="s">
        <v>602</v>
      </c>
      <c r="D784" t="s">
        <v>1336</v>
      </c>
      <c r="E784" s="54">
        <v>41597</v>
      </c>
      <c r="F784" t="s">
        <v>1337</v>
      </c>
      <c r="G784" t="s">
        <v>1345</v>
      </c>
      <c r="H784" t="s">
        <v>2664</v>
      </c>
      <c r="I784" t="s">
        <v>2665</v>
      </c>
      <c r="J784" t="s">
        <v>1342</v>
      </c>
      <c r="K784" t="s">
        <v>2666</v>
      </c>
      <c r="L784" t="s">
        <v>2667</v>
      </c>
      <c r="M784" t="s">
        <v>2668</v>
      </c>
      <c r="N784" t="s">
        <v>85</v>
      </c>
      <c r="O784" t="s">
        <v>85</v>
      </c>
      <c r="P784">
        <v>2006.3212890625</v>
      </c>
      <c r="Q784" t="s">
        <v>21</v>
      </c>
      <c r="R784" t="s">
        <v>2669</v>
      </c>
      <c r="S784" t="s">
        <v>2670</v>
      </c>
      <c r="X784" t="s">
        <v>10729</v>
      </c>
      <c r="Y784" t="s">
        <v>85</v>
      </c>
    </row>
    <row r="785" spans="1:25">
      <c r="A785" t="s">
        <v>3</v>
      </c>
      <c r="B785" t="s">
        <v>115</v>
      </c>
      <c r="C785" t="s">
        <v>602</v>
      </c>
      <c r="D785" t="s">
        <v>1336</v>
      </c>
      <c r="E785" s="54">
        <v>41604</v>
      </c>
      <c r="F785" t="s">
        <v>1337</v>
      </c>
      <c r="G785" t="s">
        <v>83</v>
      </c>
      <c r="H785" t="s">
        <v>4090</v>
      </c>
      <c r="I785" t="s">
        <v>4091</v>
      </c>
      <c r="J785" t="s">
        <v>86</v>
      </c>
      <c r="K785" t="s">
        <v>4092</v>
      </c>
      <c r="L785" t="s">
        <v>4093</v>
      </c>
      <c r="M785" t="s">
        <v>4094</v>
      </c>
      <c r="N785" t="s">
        <v>85</v>
      </c>
      <c r="O785" t="s">
        <v>85</v>
      </c>
      <c r="P785">
        <v>11764.001953125</v>
      </c>
      <c r="Q785" t="s">
        <v>22</v>
      </c>
      <c r="R785" t="s">
        <v>4095</v>
      </c>
      <c r="S785" t="s">
        <v>104</v>
      </c>
      <c r="X785" t="e">
        <v>#N/A</v>
      </c>
      <c r="Y785" t="s">
        <v>85</v>
      </c>
    </row>
    <row r="786" spans="1:25">
      <c r="A786" t="s">
        <v>3</v>
      </c>
      <c r="B786" t="s">
        <v>115</v>
      </c>
      <c r="C786" t="s">
        <v>602</v>
      </c>
      <c r="D786" t="s">
        <v>1336</v>
      </c>
      <c r="E786" s="54">
        <v>41604</v>
      </c>
      <c r="F786" t="s">
        <v>1337</v>
      </c>
      <c r="G786" t="s">
        <v>1345</v>
      </c>
      <c r="H786" t="s">
        <v>4096</v>
      </c>
      <c r="I786" t="s">
        <v>4097</v>
      </c>
      <c r="J786" t="s">
        <v>1342</v>
      </c>
      <c r="K786" t="s">
        <v>4098</v>
      </c>
      <c r="L786" t="s">
        <v>4099</v>
      </c>
      <c r="M786" t="s">
        <v>4100</v>
      </c>
      <c r="N786" t="s">
        <v>85</v>
      </c>
      <c r="O786" t="s">
        <v>85</v>
      </c>
      <c r="P786">
        <v>78983.1171875</v>
      </c>
      <c r="Q786" t="s">
        <v>21</v>
      </c>
      <c r="R786" t="s">
        <v>4101</v>
      </c>
      <c r="S786" t="s">
        <v>4102</v>
      </c>
      <c r="X786" t="s">
        <v>10729</v>
      </c>
      <c r="Y786" t="s">
        <v>10737</v>
      </c>
    </row>
    <row r="787" spans="1:25">
      <c r="A787" t="s">
        <v>3</v>
      </c>
      <c r="B787" t="s">
        <v>115</v>
      </c>
      <c r="C787" t="s">
        <v>602</v>
      </c>
      <c r="D787" t="s">
        <v>1336</v>
      </c>
      <c r="E787" s="54">
        <v>41586</v>
      </c>
      <c r="F787" t="s">
        <v>1337</v>
      </c>
      <c r="G787" t="s">
        <v>83</v>
      </c>
      <c r="H787" t="s">
        <v>4096</v>
      </c>
      <c r="I787" t="s">
        <v>1341</v>
      </c>
      <c r="J787" t="s">
        <v>1342</v>
      </c>
      <c r="K787" t="s">
        <v>1343</v>
      </c>
      <c r="L787" t="s">
        <v>4099</v>
      </c>
      <c r="M787" t="s">
        <v>4100</v>
      </c>
      <c r="N787" t="s">
        <v>85</v>
      </c>
      <c r="O787" t="s">
        <v>85</v>
      </c>
      <c r="P787">
        <v>56818.921875</v>
      </c>
      <c r="Q787" t="s">
        <v>22</v>
      </c>
      <c r="R787" t="s">
        <v>1344</v>
      </c>
      <c r="S787" t="s">
        <v>104</v>
      </c>
      <c r="X787" t="e">
        <v>#N/A</v>
      </c>
      <c r="Y787" t="s">
        <v>10737</v>
      </c>
    </row>
    <row r="788" spans="1:25">
      <c r="A788" t="s">
        <v>3</v>
      </c>
      <c r="B788" t="s">
        <v>115</v>
      </c>
      <c r="C788" t="s">
        <v>602</v>
      </c>
      <c r="D788" t="s">
        <v>1336</v>
      </c>
      <c r="E788" s="54">
        <v>41607</v>
      </c>
      <c r="F788" t="s">
        <v>1337</v>
      </c>
      <c r="G788" t="s">
        <v>1345</v>
      </c>
      <c r="H788" t="s">
        <v>4096</v>
      </c>
      <c r="I788" t="s">
        <v>5366</v>
      </c>
      <c r="J788" t="s">
        <v>1342</v>
      </c>
      <c r="K788" t="s">
        <v>5367</v>
      </c>
      <c r="L788" t="s">
        <v>4099</v>
      </c>
      <c r="M788" t="s">
        <v>4100</v>
      </c>
      <c r="N788" t="s">
        <v>85</v>
      </c>
      <c r="O788" t="s">
        <v>85</v>
      </c>
      <c r="P788">
        <v>25271.88671875</v>
      </c>
      <c r="Q788" t="s">
        <v>21</v>
      </c>
      <c r="R788" t="s">
        <v>5368</v>
      </c>
      <c r="S788" t="s">
        <v>5369</v>
      </c>
      <c r="X788" t="s">
        <v>10729</v>
      </c>
      <c r="Y788" t="s">
        <v>10737</v>
      </c>
    </row>
    <row r="789" spans="1:25">
      <c r="A789" t="s">
        <v>3</v>
      </c>
      <c r="B789" t="s">
        <v>115</v>
      </c>
      <c r="C789" t="s">
        <v>602</v>
      </c>
      <c r="D789" t="s">
        <v>1336</v>
      </c>
      <c r="E789" s="54">
        <v>41586</v>
      </c>
      <c r="F789" t="s">
        <v>1337</v>
      </c>
      <c r="G789" t="s">
        <v>83</v>
      </c>
      <c r="H789" t="s">
        <v>4096</v>
      </c>
      <c r="I789" t="s">
        <v>1341</v>
      </c>
      <c r="J789" t="s">
        <v>1342</v>
      </c>
      <c r="K789" t="s">
        <v>1343</v>
      </c>
      <c r="L789" t="s">
        <v>4099</v>
      </c>
      <c r="M789" t="s">
        <v>4100</v>
      </c>
      <c r="N789" t="s">
        <v>85</v>
      </c>
      <c r="O789" t="s">
        <v>85</v>
      </c>
      <c r="P789">
        <v>5.4376997947692871</v>
      </c>
      <c r="Q789" t="s">
        <v>22</v>
      </c>
      <c r="R789" t="s">
        <v>1344</v>
      </c>
      <c r="S789" t="s">
        <v>104</v>
      </c>
      <c r="X789" t="e">
        <v>#N/A</v>
      </c>
      <c r="Y789" t="s">
        <v>10737</v>
      </c>
    </row>
    <row r="790" spans="1:25">
      <c r="A790" t="s">
        <v>3</v>
      </c>
      <c r="B790" t="s">
        <v>115</v>
      </c>
      <c r="C790" t="s">
        <v>602</v>
      </c>
      <c r="D790" t="s">
        <v>1336</v>
      </c>
      <c r="E790" s="54">
        <v>41606</v>
      </c>
      <c r="F790" t="s">
        <v>1337</v>
      </c>
      <c r="G790" t="s">
        <v>1345</v>
      </c>
      <c r="H790" t="s">
        <v>4096</v>
      </c>
      <c r="I790" t="s">
        <v>5362</v>
      </c>
      <c r="J790" t="s">
        <v>1342</v>
      </c>
      <c r="K790" t="s">
        <v>5363</v>
      </c>
      <c r="L790" t="s">
        <v>4099</v>
      </c>
      <c r="M790" t="s">
        <v>4100</v>
      </c>
      <c r="N790" t="s">
        <v>85</v>
      </c>
      <c r="O790" t="s">
        <v>85</v>
      </c>
      <c r="P790">
        <v>-1040.0416259765625</v>
      </c>
      <c r="Q790" t="s">
        <v>21</v>
      </c>
      <c r="R790" t="s">
        <v>5364</v>
      </c>
      <c r="S790" t="s">
        <v>5365</v>
      </c>
      <c r="X790" t="s">
        <v>10729</v>
      </c>
      <c r="Y790" t="s">
        <v>10737</v>
      </c>
    </row>
    <row r="791" spans="1:25">
      <c r="A791" t="s">
        <v>3</v>
      </c>
      <c r="B791" t="s">
        <v>115</v>
      </c>
      <c r="C791" t="s">
        <v>602</v>
      </c>
      <c r="D791" t="s">
        <v>1336</v>
      </c>
      <c r="E791" s="54">
        <v>41606</v>
      </c>
      <c r="F791" t="s">
        <v>1337</v>
      </c>
      <c r="G791" t="s">
        <v>1345</v>
      </c>
      <c r="H791" t="s">
        <v>4096</v>
      </c>
      <c r="I791" t="s">
        <v>5362</v>
      </c>
      <c r="J791" t="s">
        <v>1342</v>
      </c>
      <c r="K791" t="s">
        <v>5363</v>
      </c>
      <c r="L791" t="s">
        <v>4099</v>
      </c>
      <c r="M791" t="s">
        <v>4100</v>
      </c>
      <c r="N791" t="s">
        <v>85</v>
      </c>
      <c r="O791" t="s">
        <v>85</v>
      </c>
      <c r="P791">
        <v>-6760.2705078125</v>
      </c>
      <c r="Q791" t="s">
        <v>21</v>
      </c>
      <c r="R791" t="s">
        <v>5364</v>
      </c>
      <c r="S791" t="s">
        <v>5365</v>
      </c>
      <c r="X791" t="s">
        <v>10729</v>
      </c>
      <c r="Y791" t="s">
        <v>10737</v>
      </c>
    </row>
    <row r="792" spans="1:25">
      <c r="A792" t="s">
        <v>3</v>
      </c>
      <c r="B792" t="s">
        <v>115</v>
      </c>
      <c r="C792" t="s">
        <v>602</v>
      </c>
      <c r="D792" t="s">
        <v>1336</v>
      </c>
      <c r="E792" s="54">
        <v>41631</v>
      </c>
      <c r="F792" t="s">
        <v>4921</v>
      </c>
      <c r="G792" t="s">
        <v>83</v>
      </c>
      <c r="H792" t="s">
        <v>4096</v>
      </c>
      <c r="I792" t="s">
        <v>1341</v>
      </c>
      <c r="J792" t="s">
        <v>1342</v>
      </c>
      <c r="K792" t="s">
        <v>1343</v>
      </c>
      <c r="L792" t="s">
        <v>4099</v>
      </c>
      <c r="M792" t="s">
        <v>4100</v>
      </c>
      <c r="N792" t="s">
        <v>85</v>
      </c>
      <c r="O792" t="s">
        <v>85</v>
      </c>
      <c r="P792">
        <v>-5.4376997947692871</v>
      </c>
      <c r="Q792" t="s">
        <v>22</v>
      </c>
      <c r="R792" t="s">
        <v>1344</v>
      </c>
      <c r="S792" t="s">
        <v>104</v>
      </c>
      <c r="X792" t="e">
        <v>#N/A</v>
      </c>
      <c r="Y792" t="s">
        <v>10737</v>
      </c>
    </row>
    <row r="793" spans="1:25">
      <c r="A793" t="s">
        <v>3</v>
      </c>
      <c r="B793" t="s">
        <v>115</v>
      </c>
      <c r="C793" t="s">
        <v>602</v>
      </c>
      <c r="D793" t="s">
        <v>1336</v>
      </c>
      <c r="E793" s="54">
        <v>41631</v>
      </c>
      <c r="F793" t="s">
        <v>4921</v>
      </c>
      <c r="G793" t="s">
        <v>83</v>
      </c>
      <c r="H793" t="s">
        <v>4096</v>
      </c>
      <c r="I793" t="s">
        <v>1341</v>
      </c>
      <c r="J793" t="s">
        <v>1342</v>
      </c>
      <c r="K793" t="s">
        <v>1343</v>
      </c>
      <c r="L793" t="s">
        <v>4099</v>
      </c>
      <c r="M793" t="s">
        <v>4100</v>
      </c>
      <c r="N793" t="s">
        <v>85</v>
      </c>
      <c r="O793" t="s">
        <v>85</v>
      </c>
      <c r="P793">
        <v>-37895.59375</v>
      </c>
      <c r="Q793" t="s">
        <v>22</v>
      </c>
      <c r="R793" t="s">
        <v>1344</v>
      </c>
      <c r="S793" t="s">
        <v>104</v>
      </c>
      <c r="X793" t="e">
        <v>#N/A</v>
      </c>
      <c r="Y793" t="s">
        <v>10737</v>
      </c>
    </row>
    <row r="794" spans="1:25">
      <c r="A794" t="s">
        <v>3</v>
      </c>
      <c r="B794" t="s">
        <v>115</v>
      </c>
      <c r="C794" t="s">
        <v>602</v>
      </c>
      <c r="D794" t="s">
        <v>1336</v>
      </c>
      <c r="E794" s="54">
        <v>41627</v>
      </c>
      <c r="F794" t="s">
        <v>4921</v>
      </c>
      <c r="G794" t="s">
        <v>83</v>
      </c>
      <c r="H794" t="s">
        <v>4096</v>
      </c>
      <c r="I794" t="s">
        <v>9877</v>
      </c>
      <c r="J794" t="s">
        <v>86</v>
      </c>
      <c r="K794" t="s">
        <v>9878</v>
      </c>
      <c r="L794" t="s">
        <v>4099</v>
      </c>
      <c r="M794" t="s">
        <v>4100</v>
      </c>
      <c r="N794" t="s">
        <v>85</v>
      </c>
      <c r="O794" t="s">
        <v>85</v>
      </c>
      <c r="P794">
        <v>37901.48046875</v>
      </c>
      <c r="Q794" t="s">
        <v>22</v>
      </c>
      <c r="R794" t="s">
        <v>9879</v>
      </c>
      <c r="S794" t="s">
        <v>104</v>
      </c>
      <c r="X794" t="e">
        <v>#N/A</v>
      </c>
      <c r="Y794" t="s">
        <v>10737</v>
      </c>
    </row>
    <row r="795" spans="1:25">
      <c r="A795" t="s">
        <v>3</v>
      </c>
      <c r="B795" t="s">
        <v>115</v>
      </c>
      <c r="C795" t="s">
        <v>602</v>
      </c>
      <c r="D795" t="s">
        <v>1336</v>
      </c>
      <c r="E795" s="54">
        <v>41638</v>
      </c>
      <c r="F795" t="s">
        <v>4921</v>
      </c>
      <c r="G795" t="s">
        <v>1345</v>
      </c>
      <c r="H795" t="s">
        <v>4096</v>
      </c>
      <c r="I795" t="s">
        <v>9880</v>
      </c>
      <c r="J795" t="s">
        <v>1342</v>
      </c>
      <c r="K795" t="s">
        <v>9881</v>
      </c>
      <c r="L795" t="s">
        <v>4099</v>
      </c>
      <c r="M795" t="s">
        <v>4100</v>
      </c>
      <c r="N795" t="s">
        <v>213</v>
      </c>
      <c r="O795" t="s">
        <v>85</v>
      </c>
      <c r="P795">
        <v>118270.796875</v>
      </c>
      <c r="Q795" t="s">
        <v>21</v>
      </c>
      <c r="R795" t="s">
        <v>9882</v>
      </c>
      <c r="S795" t="s">
        <v>9883</v>
      </c>
      <c r="X795" t="s">
        <v>10730</v>
      </c>
      <c r="Y795" t="s">
        <v>10737</v>
      </c>
    </row>
    <row r="796" spans="1:25">
      <c r="A796" t="s">
        <v>3</v>
      </c>
      <c r="B796" t="s">
        <v>115</v>
      </c>
      <c r="C796" t="s">
        <v>602</v>
      </c>
      <c r="D796" t="s">
        <v>1336</v>
      </c>
      <c r="E796" s="54">
        <v>41607</v>
      </c>
      <c r="F796" t="s">
        <v>1337</v>
      </c>
      <c r="G796" t="s">
        <v>83</v>
      </c>
      <c r="I796" t="s">
        <v>5370</v>
      </c>
      <c r="J796" t="s">
        <v>86</v>
      </c>
      <c r="K796" t="s">
        <v>5371</v>
      </c>
      <c r="L796" t="s">
        <v>5372</v>
      </c>
      <c r="M796" t="s">
        <v>5373</v>
      </c>
      <c r="N796" t="s">
        <v>85</v>
      </c>
      <c r="O796" t="s">
        <v>85</v>
      </c>
      <c r="P796">
        <v>16574.224609375</v>
      </c>
      <c r="Q796" t="s">
        <v>22</v>
      </c>
      <c r="R796" t="s">
        <v>5374</v>
      </c>
      <c r="S796" t="s">
        <v>104</v>
      </c>
      <c r="X796" t="e">
        <v>#N/A</v>
      </c>
      <c r="Y796" t="s">
        <v>85</v>
      </c>
    </row>
    <row r="797" spans="1:25">
      <c r="A797" t="s">
        <v>3</v>
      </c>
      <c r="B797" t="s">
        <v>115</v>
      </c>
      <c r="C797" t="s">
        <v>602</v>
      </c>
      <c r="D797" t="s">
        <v>1336</v>
      </c>
      <c r="E797" s="54">
        <v>41632</v>
      </c>
      <c r="F797" t="s">
        <v>4921</v>
      </c>
      <c r="G797" t="s">
        <v>3641</v>
      </c>
      <c r="H797" t="s">
        <v>4090</v>
      </c>
      <c r="I797" t="s">
        <v>9884</v>
      </c>
      <c r="J797" t="s">
        <v>1342</v>
      </c>
      <c r="K797" t="s">
        <v>9885</v>
      </c>
      <c r="L797" t="s">
        <v>9886</v>
      </c>
      <c r="M797" t="s">
        <v>9887</v>
      </c>
      <c r="N797" t="s">
        <v>85</v>
      </c>
      <c r="O797" t="s">
        <v>85</v>
      </c>
      <c r="P797">
        <v>405111.46875</v>
      </c>
      <c r="Q797" t="s">
        <v>21</v>
      </c>
      <c r="R797" t="s">
        <v>9888</v>
      </c>
      <c r="S797" t="s">
        <v>9889</v>
      </c>
      <c r="X797" t="e">
        <v>#N/A</v>
      </c>
      <c r="Y797" t="s">
        <v>85</v>
      </c>
    </row>
    <row r="798" spans="1:25">
      <c r="A798" t="s">
        <v>3</v>
      </c>
      <c r="B798" t="s">
        <v>115</v>
      </c>
      <c r="C798" t="s">
        <v>602</v>
      </c>
      <c r="D798" t="s">
        <v>1336</v>
      </c>
      <c r="E798" s="54">
        <v>41607</v>
      </c>
      <c r="F798" t="s">
        <v>1337</v>
      </c>
      <c r="G798" t="s">
        <v>1345</v>
      </c>
      <c r="H798" t="s">
        <v>4090</v>
      </c>
      <c r="I798" t="s">
        <v>5375</v>
      </c>
      <c r="J798" t="s">
        <v>1342</v>
      </c>
      <c r="K798" t="s">
        <v>5376</v>
      </c>
      <c r="L798" t="s">
        <v>4105</v>
      </c>
      <c r="M798" t="s">
        <v>4106</v>
      </c>
      <c r="N798" t="s">
        <v>85</v>
      </c>
      <c r="O798" t="s">
        <v>85</v>
      </c>
      <c r="P798">
        <v>14727.2021484375</v>
      </c>
      <c r="Q798" t="s">
        <v>21</v>
      </c>
      <c r="R798" t="s">
        <v>5377</v>
      </c>
      <c r="S798" t="s">
        <v>5378</v>
      </c>
      <c r="X798" t="s">
        <v>10729</v>
      </c>
      <c r="Y798" t="s">
        <v>85</v>
      </c>
    </row>
    <row r="799" spans="1:25">
      <c r="A799" t="s">
        <v>3</v>
      </c>
      <c r="B799" t="s">
        <v>115</v>
      </c>
      <c r="C799" t="s">
        <v>602</v>
      </c>
      <c r="D799" t="s">
        <v>1336</v>
      </c>
      <c r="E799" s="54">
        <v>41605</v>
      </c>
      <c r="F799" t="s">
        <v>1337</v>
      </c>
      <c r="G799" t="s">
        <v>1345</v>
      </c>
      <c r="H799" t="s">
        <v>4090</v>
      </c>
      <c r="I799" t="s">
        <v>4103</v>
      </c>
      <c r="J799" t="s">
        <v>1342</v>
      </c>
      <c r="K799" t="s">
        <v>4104</v>
      </c>
      <c r="L799" t="s">
        <v>4105</v>
      </c>
      <c r="M799" t="s">
        <v>4106</v>
      </c>
      <c r="N799" t="s">
        <v>85</v>
      </c>
      <c r="O799" t="s">
        <v>85</v>
      </c>
      <c r="P799">
        <v>32449.701171875</v>
      </c>
      <c r="Q799" t="s">
        <v>21</v>
      </c>
      <c r="R799" t="s">
        <v>4107</v>
      </c>
      <c r="S799" t="s">
        <v>4108</v>
      </c>
      <c r="X799" t="s">
        <v>10729</v>
      </c>
      <c r="Y799" t="s">
        <v>85</v>
      </c>
    </row>
    <row r="800" spans="1:25">
      <c r="A800" t="s">
        <v>3</v>
      </c>
      <c r="B800" t="s">
        <v>115</v>
      </c>
      <c r="C800" t="s">
        <v>602</v>
      </c>
      <c r="D800" t="s">
        <v>1336</v>
      </c>
      <c r="E800" s="54">
        <v>41593</v>
      </c>
      <c r="F800" t="s">
        <v>1337</v>
      </c>
      <c r="G800" t="s">
        <v>83</v>
      </c>
      <c r="H800" t="s">
        <v>2671</v>
      </c>
      <c r="I800" t="s">
        <v>2672</v>
      </c>
      <c r="J800" t="s">
        <v>86</v>
      </c>
      <c r="K800" t="s">
        <v>2673</v>
      </c>
      <c r="L800" t="s">
        <v>2674</v>
      </c>
      <c r="M800" t="s">
        <v>2675</v>
      </c>
      <c r="N800" t="s">
        <v>85</v>
      </c>
      <c r="O800" t="s">
        <v>85</v>
      </c>
      <c r="P800">
        <v>12370.853515625</v>
      </c>
      <c r="Q800" t="s">
        <v>22</v>
      </c>
      <c r="R800" t="s">
        <v>2676</v>
      </c>
      <c r="S800" t="s">
        <v>104</v>
      </c>
      <c r="X800" t="e">
        <v>#N/A</v>
      </c>
      <c r="Y800" t="s">
        <v>85</v>
      </c>
    </row>
    <row r="801" spans="1:25">
      <c r="A801" t="s">
        <v>3</v>
      </c>
      <c r="B801" t="s">
        <v>115</v>
      </c>
      <c r="C801" t="s">
        <v>602</v>
      </c>
      <c r="D801" t="s">
        <v>1336</v>
      </c>
      <c r="E801" s="54">
        <v>41600</v>
      </c>
      <c r="F801" t="s">
        <v>1337</v>
      </c>
      <c r="G801" t="s">
        <v>83</v>
      </c>
      <c r="H801" t="s">
        <v>2671</v>
      </c>
      <c r="I801" t="s">
        <v>4109</v>
      </c>
      <c r="J801" t="s">
        <v>1342</v>
      </c>
      <c r="K801" t="s">
        <v>4110</v>
      </c>
      <c r="L801" t="s">
        <v>2674</v>
      </c>
      <c r="M801" t="s">
        <v>2675</v>
      </c>
      <c r="N801" t="s">
        <v>85</v>
      </c>
      <c r="O801" t="s">
        <v>85</v>
      </c>
      <c r="P801">
        <v>-11.256099700927734</v>
      </c>
      <c r="Q801" t="s">
        <v>22</v>
      </c>
      <c r="R801" t="s">
        <v>4111</v>
      </c>
      <c r="S801" t="s">
        <v>104</v>
      </c>
      <c r="X801" t="e">
        <v>#N/A</v>
      </c>
      <c r="Y801" t="s">
        <v>85</v>
      </c>
    </row>
    <row r="802" spans="1:25">
      <c r="A802" t="s">
        <v>3</v>
      </c>
      <c r="B802" t="s">
        <v>115</v>
      </c>
      <c r="C802" t="s">
        <v>602</v>
      </c>
      <c r="D802" t="s">
        <v>1336</v>
      </c>
      <c r="E802" s="54">
        <v>41600</v>
      </c>
      <c r="F802" t="s">
        <v>1337</v>
      </c>
      <c r="G802" t="s">
        <v>83</v>
      </c>
      <c r="H802" t="s">
        <v>2671</v>
      </c>
      <c r="I802" t="s">
        <v>4109</v>
      </c>
      <c r="J802" t="s">
        <v>1342</v>
      </c>
      <c r="K802" t="s">
        <v>4110</v>
      </c>
      <c r="L802" t="s">
        <v>2674</v>
      </c>
      <c r="M802" t="s">
        <v>2675</v>
      </c>
      <c r="N802" t="s">
        <v>85</v>
      </c>
      <c r="O802" t="s">
        <v>85</v>
      </c>
      <c r="P802">
        <v>-11663.20703125</v>
      </c>
      <c r="Q802" t="s">
        <v>22</v>
      </c>
      <c r="R802" t="s">
        <v>4111</v>
      </c>
      <c r="S802" t="s">
        <v>104</v>
      </c>
      <c r="X802" t="e">
        <v>#N/A</v>
      </c>
      <c r="Y802" t="s">
        <v>85</v>
      </c>
    </row>
    <row r="803" spans="1:25">
      <c r="A803" t="s">
        <v>3</v>
      </c>
      <c r="B803" t="s">
        <v>115</v>
      </c>
      <c r="C803" t="s">
        <v>602</v>
      </c>
      <c r="D803" t="s">
        <v>1336</v>
      </c>
      <c r="E803" s="54">
        <v>41638</v>
      </c>
      <c r="F803" t="s">
        <v>4921</v>
      </c>
      <c r="G803" t="s">
        <v>1345</v>
      </c>
      <c r="H803" t="s">
        <v>4096</v>
      </c>
      <c r="I803" t="s">
        <v>9890</v>
      </c>
      <c r="J803" t="s">
        <v>1342</v>
      </c>
      <c r="K803" t="s">
        <v>9891</v>
      </c>
      <c r="L803" t="s">
        <v>9892</v>
      </c>
      <c r="M803" t="s">
        <v>9893</v>
      </c>
      <c r="N803" t="s">
        <v>85</v>
      </c>
      <c r="O803" t="s">
        <v>85</v>
      </c>
      <c r="P803">
        <v>24112.072265625</v>
      </c>
      <c r="Q803" t="s">
        <v>21</v>
      </c>
      <c r="R803" t="s">
        <v>9894</v>
      </c>
      <c r="S803" t="s">
        <v>9895</v>
      </c>
      <c r="X803" t="s">
        <v>10729</v>
      </c>
      <c r="Y803" t="s">
        <v>85</v>
      </c>
    </row>
    <row r="804" spans="1:25">
      <c r="A804" t="s">
        <v>3</v>
      </c>
      <c r="B804" t="s">
        <v>115</v>
      </c>
      <c r="C804" t="s">
        <v>602</v>
      </c>
      <c r="D804" t="s">
        <v>1336</v>
      </c>
      <c r="E804" s="54">
        <v>41638</v>
      </c>
      <c r="F804" t="s">
        <v>4921</v>
      </c>
      <c r="G804" t="s">
        <v>1345</v>
      </c>
      <c r="H804" t="s">
        <v>4096</v>
      </c>
      <c r="I804" t="s">
        <v>9896</v>
      </c>
      <c r="J804" t="s">
        <v>1342</v>
      </c>
      <c r="K804" t="s">
        <v>9897</v>
      </c>
      <c r="L804" t="s">
        <v>9892</v>
      </c>
      <c r="M804" t="s">
        <v>9893</v>
      </c>
      <c r="N804" t="s">
        <v>85</v>
      </c>
      <c r="O804" t="s">
        <v>85</v>
      </c>
      <c r="P804">
        <v>91392.0625</v>
      </c>
      <c r="Q804" t="s">
        <v>21</v>
      </c>
      <c r="R804" t="s">
        <v>9894</v>
      </c>
      <c r="S804" t="s">
        <v>9898</v>
      </c>
      <c r="X804" t="s">
        <v>10729</v>
      </c>
      <c r="Y804" t="s">
        <v>85</v>
      </c>
    </row>
    <row r="805" spans="1:25">
      <c r="A805" t="s">
        <v>3</v>
      </c>
      <c r="B805" t="s">
        <v>115</v>
      </c>
      <c r="C805" t="s">
        <v>602</v>
      </c>
      <c r="D805" t="s">
        <v>1336</v>
      </c>
      <c r="E805" s="54">
        <v>41635</v>
      </c>
      <c r="F805" t="s">
        <v>4921</v>
      </c>
      <c r="G805" t="s">
        <v>1345</v>
      </c>
      <c r="H805" t="s">
        <v>2684</v>
      </c>
      <c r="I805" t="s">
        <v>9899</v>
      </c>
      <c r="J805" t="s">
        <v>1342</v>
      </c>
      <c r="K805" t="s">
        <v>9900</v>
      </c>
      <c r="L805" t="s">
        <v>5381</v>
      </c>
      <c r="M805" t="s">
        <v>5382</v>
      </c>
      <c r="N805" t="s">
        <v>85</v>
      </c>
      <c r="O805" t="s">
        <v>85</v>
      </c>
      <c r="P805">
        <v>103084.5546875</v>
      </c>
      <c r="Q805" t="s">
        <v>21</v>
      </c>
      <c r="R805" t="s">
        <v>5383</v>
      </c>
      <c r="S805" t="s">
        <v>9901</v>
      </c>
      <c r="X805" t="s">
        <v>10730</v>
      </c>
      <c r="Y805" t="s">
        <v>85</v>
      </c>
    </row>
    <row r="806" spans="1:25">
      <c r="A806" t="s">
        <v>3</v>
      </c>
      <c r="B806" t="s">
        <v>115</v>
      </c>
      <c r="C806" t="s">
        <v>602</v>
      </c>
      <c r="D806" t="s">
        <v>1336</v>
      </c>
      <c r="E806" s="54">
        <v>41635</v>
      </c>
      <c r="F806" t="s">
        <v>4921</v>
      </c>
      <c r="G806" t="s">
        <v>1345</v>
      </c>
      <c r="H806" t="s">
        <v>2684</v>
      </c>
      <c r="I806" t="s">
        <v>9902</v>
      </c>
      <c r="J806" t="s">
        <v>1342</v>
      </c>
      <c r="K806" t="s">
        <v>9903</v>
      </c>
      <c r="L806" t="s">
        <v>5381</v>
      </c>
      <c r="M806" t="s">
        <v>5382</v>
      </c>
      <c r="N806" t="s">
        <v>85</v>
      </c>
      <c r="O806" t="s">
        <v>85</v>
      </c>
      <c r="P806">
        <v>216150.078125</v>
      </c>
      <c r="Q806" t="s">
        <v>21</v>
      </c>
      <c r="R806" t="s">
        <v>5383</v>
      </c>
      <c r="S806" t="s">
        <v>9904</v>
      </c>
      <c r="X806" t="s">
        <v>10730</v>
      </c>
      <c r="Y806" t="s">
        <v>85</v>
      </c>
    </row>
    <row r="807" spans="1:25">
      <c r="A807" t="s">
        <v>3</v>
      </c>
      <c r="B807" t="s">
        <v>115</v>
      </c>
      <c r="C807" t="s">
        <v>602</v>
      </c>
      <c r="D807" t="s">
        <v>1336</v>
      </c>
      <c r="E807" s="54">
        <v>41607</v>
      </c>
      <c r="F807" t="s">
        <v>1337</v>
      </c>
      <c r="G807" t="s">
        <v>1345</v>
      </c>
      <c r="H807" t="s">
        <v>2684</v>
      </c>
      <c r="I807" t="s">
        <v>5379</v>
      </c>
      <c r="J807" t="s">
        <v>1342</v>
      </c>
      <c r="K807" t="s">
        <v>5380</v>
      </c>
      <c r="L807" t="s">
        <v>5381</v>
      </c>
      <c r="M807" t="s">
        <v>5382</v>
      </c>
      <c r="N807" t="s">
        <v>85</v>
      </c>
      <c r="O807" t="s">
        <v>85</v>
      </c>
      <c r="P807">
        <v>66159.59375</v>
      </c>
      <c r="Q807" t="s">
        <v>21</v>
      </c>
      <c r="R807" t="s">
        <v>5383</v>
      </c>
      <c r="S807" t="s">
        <v>5384</v>
      </c>
      <c r="X807" t="s">
        <v>10729</v>
      </c>
      <c r="Y807" t="s">
        <v>85</v>
      </c>
    </row>
    <row r="808" spans="1:25">
      <c r="A808" t="s">
        <v>3</v>
      </c>
      <c r="B808" t="s">
        <v>115</v>
      </c>
      <c r="C808" t="s">
        <v>602</v>
      </c>
      <c r="D808" t="s">
        <v>1336</v>
      </c>
      <c r="E808" s="54">
        <v>41604</v>
      </c>
      <c r="F808" t="s">
        <v>1337</v>
      </c>
      <c r="G808" t="s">
        <v>1345</v>
      </c>
      <c r="I808" t="s">
        <v>4112</v>
      </c>
      <c r="J808" t="s">
        <v>1342</v>
      </c>
      <c r="K808" t="s">
        <v>4113</v>
      </c>
      <c r="L808" t="s">
        <v>4114</v>
      </c>
      <c r="M808" t="s">
        <v>4115</v>
      </c>
      <c r="N808" t="s">
        <v>85</v>
      </c>
      <c r="O808" t="s">
        <v>85</v>
      </c>
      <c r="P808">
        <v>1563.0233154296875</v>
      </c>
      <c r="Q808" t="s">
        <v>21</v>
      </c>
      <c r="R808" t="s">
        <v>4116</v>
      </c>
      <c r="S808" t="s">
        <v>4117</v>
      </c>
      <c r="X808" t="s">
        <v>10729</v>
      </c>
      <c r="Y808" t="s">
        <v>85</v>
      </c>
    </row>
    <row r="809" spans="1:25">
      <c r="A809" t="s">
        <v>3</v>
      </c>
      <c r="B809" t="s">
        <v>115</v>
      </c>
      <c r="C809" t="s">
        <v>602</v>
      </c>
      <c r="D809" t="s">
        <v>1336</v>
      </c>
      <c r="E809" s="54">
        <v>41604</v>
      </c>
      <c r="F809" t="s">
        <v>1337</v>
      </c>
      <c r="G809" t="s">
        <v>1345</v>
      </c>
      <c r="I809" t="s">
        <v>4112</v>
      </c>
      <c r="J809" t="s">
        <v>1342</v>
      </c>
      <c r="K809" t="s">
        <v>4113</v>
      </c>
      <c r="L809" t="s">
        <v>4114</v>
      </c>
      <c r="M809" t="s">
        <v>4115</v>
      </c>
      <c r="N809" t="s">
        <v>85</v>
      </c>
      <c r="O809" t="s">
        <v>85</v>
      </c>
      <c r="P809">
        <v>1529.9891357421875</v>
      </c>
      <c r="Q809" t="s">
        <v>21</v>
      </c>
      <c r="R809" t="s">
        <v>4116</v>
      </c>
      <c r="S809" t="s">
        <v>4117</v>
      </c>
      <c r="X809" t="s">
        <v>10729</v>
      </c>
      <c r="Y809" t="s">
        <v>85</v>
      </c>
    </row>
    <row r="810" spans="1:25">
      <c r="A810" t="s">
        <v>3</v>
      </c>
      <c r="B810" t="s">
        <v>115</v>
      </c>
      <c r="C810" t="s">
        <v>602</v>
      </c>
      <c r="D810" t="s">
        <v>1336</v>
      </c>
      <c r="E810" s="54">
        <v>41604</v>
      </c>
      <c r="F810" t="s">
        <v>1337</v>
      </c>
      <c r="G810" t="s">
        <v>1345</v>
      </c>
      <c r="I810" t="s">
        <v>4112</v>
      </c>
      <c r="J810" t="s">
        <v>1342</v>
      </c>
      <c r="K810" t="s">
        <v>4113</v>
      </c>
      <c r="L810" t="s">
        <v>4114</v>
      </c>
      <c r="M810" t="s">
        <v>4115</v>
      </c>
      <c r="N810" t="s">
        <v>85</v>
      </c>
      <c r="O810" t="s">
        <v>85</v>
      </c>
      <c r="P810">
        <v>169.63020324707031</v>
      </c>
      <c r="Q810" t="s">
        <v>21</v>
      </c>
      <c r="R810" t="s">
        <v>4116</v>
      </c>
      <c r="S810" t="s">
        <v>4117</v>
      </c>
      <c r="X810" t="s">
        <v>10729</v>
      </c>
      <c r="Y810" t="s">
        <v>85</v>
      </c>
    </row>
    <row r="811" spans="1:25">
      <c r="A811" t="s">
        <v>3</v>
      </c>
      <c r="B811" t="s">
        <v>115</v>
      </c>
      <c r="C811" t="s">
        <v>602</v>
      </c>
      <c r="D811" t="s">
        <v>1336</v>
      </c>
      <c r="E811" s="54">
        <v>41606</v>
      </c>
      <c r="F811" t="s">
        <v>1337</v>
      </c>
      <c r="G811" t="s">
        <v>83</v>
      </c>
      <c r="I811" t="s">
        <v>5385</v>
      </c>
      <c r="J811" t="s">
        <v>1342</v>
      </c>
      <c r="K811" t="s">
        <v>5386</v>
      </c>
      <c r="L811" t="s">
        <v>5387</v>
      </c>
      <c r="M811" t="s">
        <v>5388</v>
      </c>
      <c r="N811" t="s">
        <v>85</v>
      </c>
      <c r="O811" t="s">
        <v>85</v>
      </c>
      <c r="P811">
        <v>24061.990234375</v>
      </c>
      <c r="Q811" t="s">
        <v>22</v>
      </c>
      <c r="R811" t="s">
        <v>5389</v>
      </c>
      <c r="S811" t="s">
        <v>5390</v>
      </c>
      <c r="X811" t="e">
        <v>#N/A</v>
      </c>
      <c r="Y811" t="s">
        <v>85</v>
      </c>
    </row>
    <row r="812" spans="1:25">
      <c r="A812" t="s">
        <v>3</v>
      </c>
      <c r="B812" t="s">
        <v>115</v>
      </c>
      <c r="C812" t="s">
        <v>602</v>
      </c>
      <c r="D812" t="s">
        <v>1336</v>
      </c>
      <c r="E812" s="54">
        <v>41632</v>
      </c>
      <c r="F812" t="s">
        <v>4921</v>
      </c>
      <c r="G812" t="s">
        <v>3641</v>
      </c>
      <c r="I812" t="s">
        <v>9905</v>
      </c>
      <c r="J812" t="s">
        <v>1342</v>
      </c>
      <c r="K812" t="s">
        <v>9906</v>
      </c>
      <c r="L812" t="s">
        <v>9907</v>
      </c>
      <c r="M812" t="s">
        <v>9908</v>
      </c>
      <c r="N812" t="s">
        <v>85</v>
      </c>
      <c r="O812" t="s">
        <v>85</v>
      </c>
      <c r="P812">
        <v>20391.517578125</v>
      </c>
      <c r="Q812" t="s">
        <v>21</v>
      </c>
      <c r="R812" t="s">
        <v>9909</v>
      </c>
      <c r="S812" t="s">
        <v>9910</v>
      </c>
      <c r="X812" t="e">
        <v>#N/A</v>
      </c>
      <c r="Y812" t="s">
        <v>85</v>
      </c>
    </row>
    <row r="813" spans="1:25">
      <c r="A813" t="s">
        <v>3</v>
      </c>
      <c r="B813" t="s">
        <v>115</v>
      </c>
      <c r="C813" t="s">
        <v>602</v>
      </c>
      <c r="D813" t="s">
        <v>1336</v>
      </c>
      <c r="E813" s="54">
        <v>41597</v>
      </c>
      <c r="F813" t="s">
        <v>1337</v>
      </c>
      <c r="G813" t="s">
        <v>1345</v>
      </c>
      <c r="H813" t="s">
        <v>2677</v>
      </c>
      <c r="I813" t="s">
        <v>2678</v>
      </c>
      <c r="J813" t="s">
        <v>1342</v>
      </c>
      <c r="K813" t="s">
        <v>2679</v>
      </c>
      <c r="L813" t="s">
        <v>2680</v>
      </c>
      <c r="M813" t="s">
        <v>2681</v>
      </c>
      <c r="N813" t="s">
        <v>85</v>
      </c>
      <c r="O813" t="s">
        <v>85</v>
      </c>
      <c r="P813">
        <v>6525.28515625</v>
      </c>
      <c r="Q813" t="s">
        <v>21</v>
      </c>
      <c r="R813" t="s">
        <v>2682</v>
      </c>
      <c r="S813" t="s">
        <v>2683</v>
      </c>
      <c r="X813" t="s">
        <v>10729</v>
      </c>
      <c r="Y813" t="s">
        <v>85</v>
      </c>
    </row>
    <row r="814" spans="1:25">
      <c r="A814" t="s">
        <v>3</v>
      </c>
      <c r="B814" t="s">
        <v>115</v>
      </c>
      <c r="C814" t="s">
        <v>602</v>
      </c>
      <c r="D814" t="s">
        <v>1336</v>
      </c>
      <c r="E814" s="54">
        <v>41613</v>
      </c>
      <c r="F814" t="s">
        <v>4921</v>
      </c>
      <c r="G814" t="s">
        <v>1345</v>
      </c>
      <c r="H814" t="s">
        <v>2677</v>
      </c>
      <c r="I814" t="s">
        <v>9911</v>
      </c>
      <c r="J814" t="s">
        <v>1342</v>
      </c>
      <c r="K814" t="s">
        <v>9912</v>
      </c>
      <c r="L814" t="s">
        <v>6393</v>
      </c>
      <c r="M814" t="s">
        <v>3888</v>
      </c>
      <c r="N814" t="s">
        <v>85</v>
      </c>
      <c r="O814" t="s">
        <v>85</v>
      </c>
      <c r="P814">
        <v>53017.9453125</v>
      </c>
      <c r="Q814" t="s">
        <v>21</v>
      </c>
      <c r="R814" t="s">
        <v>9913</v>
      </c>
      <c r="S814" t="s">
        <v>9914</v>
      </c>
      <c r="X814" t="s">
        <v>10729</v>
      </c>
      <c r="Y814" t="s">
        <v>85</v>
      </c>
    </row>
    <row r="815" spans="1:25">
      <c r="A815" t="s">
        <v>3</v>
      </c>
      <c r="B815" t="s">
        <v>115</v>
      </c>
      <c r="C815" t="s">
        <v>602</v>
      </c>
      <c r="D815" t="s">
        <v>1336</v>
      </c>
      <c r="E815" s="54">
        <v>41639</v>
      </c>
      <c r="F815" t="s">
        <v>4921</v>
      </c>
      <c r="G815" t="s">
        <v>1350</v>
      </c>
      <c r="I815" t="s">
        <v>8151</v>
      </c>
      <c r="J815" t="s">
        <v>86</v>
      </c>
      <c r="K815" t="s">
        <v>8152</v>
      </c>
      <c r="L815" t="s">
        <v>9915</v>
      </c>
      <c r="M815" t="s">
        <v>9916</v>
      </c>
      <c r="N815" t="s">
        <v>1004</v>
      </c>
      <c r="O815" t="s">
        <v>85</v>
      </c>
      <c r="P815">
        <v>96380.1015625</v>
      </c>
      <c r="Q815" t="s">
        <v>23</v>
      </c>
      <c r="R815" t="s">
        <v>8153</v>
      </c>
      <c r="S815" t="s">
        <v>104</v>
      </c>
      <c r="X815" t="e">
        <v>#N/A</v>
      </c>
      <c r="Y815" t="s">
        <v>85</v>
      </c>
    </row>
    <row r="816" spans="1:25">
      <c r="A816" t="s">
        <v>3</v>
      </c>
      <c r="B816" t="s">
        <v>115</v>
      </c>
      <c r="C816" t="s">
        <v>602</v>
      </c>
      <c r="D816" t="s">
        <v>1336</v>
      </c>
      <c r="E816" s="54">
        <v>41639</v>
      </c>
      <c r="F816" t="s">
        <v>4921</v>
      </c>
      <c r="G816" t="s">
        <v>1350</v>
      </c>
      <c r="I816" t="s">
        <v>8151</v>
      </c>
      <c r="J816" t="s">
        <v>86</v>
      </c>
      <c r="K816" t="s">
        <v>8152</v>
      </c>
      <c r="L816" t="s">
        <v>9915</v>
      </c>
      <c r="M816" t="s">
        <v>9916</v>
      </c>
      <c r="N816" t="s">
        <v>1004</v>
      </c>
      <c r="O816" t="s">
        <v>85</v>
      </c>
      <c r="P816">
        <v>18.325199127197266</v>
      </c>
      <c r="Q816" t="s">
        <v>23</v>
      </c>
      <c r="R816" t="s">
        <v>8153</v>
      </c>
      <c r="S816" t="s">
        <v>104</v>
      </c>
      <c r="X816" t="e">
        <v>#N/A</v>
      </c>
      <c r="Y816" t="s">
        <v>85</v>
      </c>
    </row>
    <row r="817" spans="1:25">
      <c r="A817" t="s">
        <v>3</v>
      </c>
      <c r="B817" t="s">
        <v>115</v>
      </c>
      <c r="C817" t="s">
        <v>602</v>
      </c>
      <c r="D817" t="s">
        <v>1336</v>
      </c>
      <c r="E817" s="54">
        <v>41639</v>
      </c>
      <c r="F817" t="s">
        <v>4921</v>
      </c>
      <c r="G817" t="s">
        <v>1350</v>
      </c>
      <c r="I817" t="s">
        <v>8151</v>
      </c>
      <c r="J817" t="s">
        <v>86</v>
      </c>
      <c r="K817" t="s">
        <v>8152</v>
      </c>
      <c r="L817" t="s">
        <v>9915</v>
      </c>
      <c r="M817" t="s">
        <v>9916</v>
      </c>
      <c r="N817" t="s">
        <v>1004</v>
      </c>
      <c r="O817" t="s">
        <v>85</v>
      </c>
      <c r="P817">
        <v>18.325199127197266</v>
      </c>
      <c r="Q817" t="s">
        <v>23</v>
      </c>
      <c r="R817" t="s">
        <v>8153</v>
      </c>
      <c r="S817" t="s">
        <v>104</v>
      </c>
      <c r="X817" t="e">
        <v>#N/A</v>
      </c>
      <c r="Y817" t="s">
        <v>85</v>
      </c>
    </row>
    <row r="818" spans="1:25">
      <c r="A818" t="s">
        <v>3</v>
      </c>
      <c r="B818" t="s">
        <v>115</v>
      </c>
      <c r="C818" t="s">
        <v>602</v>
      </c>
      <c r="D818" t="s">
        <v>1336</v>
      </c>
      <c r="E818" s="54">
        <v>41639</v>
      </c>
      <c r="F818" t="s">
        <v>4921</v>
      </c>
      <c r="G818" t="s">
        <v>1350</v>
      </c>
      <c r="I818" t="s">
        <v>8151</v>
      </c>
      <c r="J818" t="s">
        <v>86</v>
      </c>
      <c r="K818" t="s">
        <v>8152</v>
      </c>
      <c r="L818" t="s">
        <v>9915</v>
      </c>
      <c r="M818" t="s">
        <v>9916</v>
      </c>
      <c r="N818" t="s">
        <v>1004</v>
      </c>
      <c r="O818" t="s">
        <v>85</v>
      </c>
      <c r="P818">
        <v>18.325199127197266</v>
      </c>
      <c r="Q818" t="s">
        <v>23</v>
      </c>
      <c r="R818" t="s">
        <v>8153</v>
      </c>
      <c r="S818" t="s">
        <v>104</v>
      </c>
      <c r="X818" t="e">
        <v>#N/A</v>
      </c>
      <c r="Y818" t="s">
        <v>85</v>
      </c>
    </row>
    <row r="819" spans="1:25">
      <c r="A819" t="s">
        <v>3</v>
      </c>
      <c r="B819" t="s">
        <v>115</v>
      </c>
      <c r="C819" t="s">
        <v>602</v>
      </c>
      <c r="D819" t="s">
        <v>1336</v>
      </c>
      <c r="E819" s="54">
        <v>41639</v>
      </c>
      <c r="F819" t="s">
        <v>4921</v>
      </c>
      <c r="G819" t="s">
        <v>1350</v>
      </c>
      <c r="I819" t="s">
        <v>8151</v>
      </c>
      <c r="J819" t="s">
        <v>86</v>
      </c>
      <c r="K819" t="s">
        <v>8152</v>
      </c>
      <c r="L819" t="s">
        <v>9915</v>
      </c>
      <c r="M819" t="s">
        <v>9916</v>
      </c>
      <c r="N819" t="s">
        <v>1004</v>
      </c>
      <c r="O819" t="s">
        <v>85</v>
      </c>
      <c r="P819">
        <v>18.325199127197266</v>
      </c>
      <c r="Q819" t="s">
        <v>23</v>
      </c>
      <c r="R819" t="s">
        <v>8153</v>
      </c>
      <c r="S819" t="s">
        <v>104</v>
      </c>
      <c r="X819" t="e">
        <v>#N/A</v>
      </c>
      <c r="Y819" t="s">
        <v>85</v>
      </c>
    </row>
    <row r="820" spans="1:25">
      <c r="A820" t="s">
        <v>3</v>
      </c>
      <c r="B820" t="s">
        <v>115</v>
      </c>
      <c r="C820" t="s">
        <v>602</v>
      </c>
      <c r="D820" t="s">
        <v>1336</v>
      </c>
      <c r="E820" s="54">
        <v>41639</v>
      </c>
      <c r="F820" t="s">
        <v>4921</v>
      </c>
      <c r="G820" t="s">
        <v>1391</v>
      </c>
      <c r="I820" t="s">
        <v>8151</v>
      </c>
      <c r="J820" t="s">
        <v>86</v>
      </c>
      <c r="K820" t="s">
        <v>8152</v>
      </c>
      <c r="L820" t="s">
        <v>9915</v>
      </c>
      <c r="M820" t="s">
        <v>9916</v>
      </c>
      <c r="N820" t="s">
        <v>1004</v>
      </c>
      <c r="O820" t="s">
        <v>85</v>
      </c>
      <c r="P820">
        <v>34696.84765625</v>
      </c>
      <c r="Q820" t="s">
        <v>23</v>
      </c>
      <c r="R820" t="s">
        <v>8153</v>
      </c>
      <c r="S820" t="s">
        <v>104</v>
      </c>
      <c r="X820" t="e">
        <v>#N/A</v>
      </c>
      <c r="Y820" t="s">
        <v>85</v>
      </c>
    </row>
    <row r="821" spans="1:25">
      <c r="A821" t="s">
        <v>3</v>
      </c>
      <c r="B821" t="s">
        <v>115</v>
      </c>
      <c r="C821" t="s">
        <v>602</v>
      </c>
      <c r="D821" t="s">
        <v>1336</v>
      </c>
      <c r="E821" s="54">
        <v>41639</v>
      </c>
      <c r="F821" t="s">
        <v>4921</v>
      </c>
      <c r="G821" t="s">
        <v>1345</v>
      </c>
      <c r="H821" t="s">
        <v>2684</v>
      </c>
      <c r="I821" t="s">
        <v>9917</v>
      </c>
      <c r="J821" t="s">
        <v>1342</v>
      </c>
      <c r="K821" t="s">
        <v>9918</v>
      </c>
      <c r="L821" t="s">
        <v>2687</v>
      </c>
      <c r="M821" t="s">
        <v>2688</v>
      </c>
      <c r="N821" t="s">
        <v>85</v>
      </c>
      <c r="O821" t="s">
        <v>85</v>
      </c>
      <c r="P821">
        <v>190320.828125</v>
      </c>
      <c r="Q821" t="s">
        <v>21</v>
      </c>
      <c r="R821" t="s">
        <v>9919</v>
      </c>
      <c r="S821" t="s">
        <v>9920</v>
      </c>
      <c r="X821" t="s">
        <v>10730</v>
      </c>
      <c r="Y821" t="s">
        <v>85</v>
      </c>
    </row>
    <row r="822" spans="1:25">
      <c r="A822" t="s">
        <v>3</v>
      </c>
      <c r="B822" t="s">
        <v>115</v>
      </c>
      <c r="C822" t="s">
        <v>602</v>
      </c>
      <c r="D822" t="s">
        <v>1336</v>
      </c>
      <c r="E822" s="54">
        <v>41624</v>
      </c>
      <c r="F822" t="s">
        <v>4921</v>
      </c>
      <c r="G822" t="s">
        <v>1345</v>
      </c>
      <c r="H822" t="s">
        <v>2684</v>
      </c>
      <c r="I822" t="s">
        <v>9921</v>
      </c>
      <c r="J822" t="s">
        <v>1342</v>
      </c>
      <c r="K822" t="s">
        <v>9922</v>
      </c>
      <c r="L822" t="s">
        <v>2687</v>
      </c>
      <c r="M822" t="s">
        <v>2688</v>
      </c>
      <c r="N822" t="s">
        <v>85</v>
      </c>
      <c r="O822" t="s">
        <v>85</v>
      </c>
      <c r="P822">
        <v>117.89009857177734</v>
      </c>
      <c r="Q822" t="s">
        <v>21</v>
      </c>
      <c r="R822" t="s">
        <v>9923</v>
      </c>
      <c r="S822" t="s">
        <v>9924</v>
      </c>
      <c r="X822" t="s">
        <v>10729</v>
      </c>
      <c r="Y822" t="s">
        <v>85</v>
      </c>
    </row>
    <row r="823" spans="1:25">
      <c r="A823" t="s">
        <v>3</v>
      </c>
      <c r="B823" t="s">
        <v>115</v>
      </c>
      <c r="C823" t="s">
        <v>602</v>
      </c>
      <c r="D823" t="s">
        <v>1336</v>
      </c>
      <c r="E823" s="54">
        <v>41624</v>
      </c>
      <c r="F823" t="s">
        <v>4921</v>
      </c>
      <c r="G823" t="s">
        <v>1345</v>
      </c>
      <c r="H823" t="s">
        <v>2684</v>
      </c>
      <c r="I823" t="s">
        <v>9921</v>
      </c>
      <c r="J823" t="s">
        <v>1342</v>
      </c>
      <c r="K823" t="s">
        <v>9922</v>
      </c>
      <c r="L823" t="s">
        <v>2687</v>
      </c>
      <c r="M823" t="s">
        <v>2688</v>
      </c>
      <c r="N823" t="s">
        <v>85</v>
      </c>
      <c r="O823" t="s">
        <v>85</v>
      </c>
      <c r="P823">
        <v>4164.32861328125</v>
      </c>
      <c r="Q823" t="s">
        <v>21</v>
      </c>
      <c r="R823" t="s">
        <v>9923</v>
      </c>
      <c r="S823" t="s">
        <v>9924</v>
      </c>
      <c r="X823" t="s">
        <v>10729</v>
      </c>
      <c r="Y823" t="s">
        <v>85</v>
      </c>
    </row>
    <row r="824" spans="1:25">
      <c r="A824" t="s">
        <v>3</v>
      </c>
      <c r="B824" t="s">
        <v>115</v>
      </c>
      <c r="C824" t="s">
        <v>602</v>
      </c>
      <c r="D824" t="s">
        <v>1336</v>
      </c>
      <c r="E824" s="54">
        <v>41593</v>
      </c>
      <c r="F824" t="s">
        <v>1337</v>
      </c>
      <c r="G824" t="s">
        <v>1345</v>
      </c>
      <c r="H824" t="s">
        <v>2684</v>
      </c>
      <c r="I824" t="s">
        <v>2685</v>
      </c>
      <c r="J824" t="s">
        <v>1342</v>
      </c>
      <c r="K824" t="s">
        <v>2686</v>
      </c>
      <c r="L824" t="s">
        <v>2687</v>
      </c>
      <c r="M824" t="s">
        <v>2688</v>
      </c>
      <c r="N824" t="s">
        <v>85</v>
      </c>
      <c r="O824" t="s">
        <v>85</v>
      </c>
      <c r="P824">
        <v>556008.8125</v>
      </c>
      <c r="Q824" t="s">
        <v>21</v>
      </c>
      <c r="R824" t="s">
        <v>2689</v>
      </c>
      <c r="S824" t="s">
        <v>2690</v>
      </c>
      <c r="X824" t="s">
        <v>10731</v>
      </c>
      <c r="Y824" t="s">
        <v>85</v>
      </c>
    </row>
    <row r="825" spans="1:25">
      <c r="A825" t="s">
        <v>3</v>
      </c>
      <c r="B825" t="s">
        <v>115</v>
      </c>
      <c r="C825" t="s">
        <v>602</v>
      </c>
      <c r="D825" t="s">
        <v>1336</v>
      </c>
      <c r="E825" s="54">
        <v>41593</v>
      </c>
      <c r="F825" t="s">
        <v>1337</v>
      </c>
      <c r="G825" t="s">
        <v>1345</v>
      </c>
      <c r="H825" t="s">
        <v>2664</v>
      </c>
      <c r="I825" t="s">
        <v>2691</v>
      </c>
      <c r="J825" t="s">
        <v>1342</v>
      </c>
      <c r="K825" t="s">
        <v>2692</v>
      </c>
      <c r="L825" t="s">
        <v>2693</v>
      </c>
      <c r="M825" t="s">
        <v>2694</v>
      </c>
      <c r="N825" t="s">
        <v>85</v>
      </c>
      <c r="O825" t="s">
        <v>85</v>
      </c>
      <c r="P825">
        <v>47206.36328125</v>
      </c>
      <c r="Q825" t="s">
        <v>21</v>
      </c>
      <c r="R825" t="s">
        <v>2695</v>
      </c>
      <c r="S825" t="s">
        <v>2696</v>
      </c>
      <c r="X825" t="s">
        <v>10729</v>
      </c>
      <c r="Y825" t="s">
        <v>85</v>
      </c>
    </row>
    <row r="826" spans="1:25">
      <c r="A826" t="s">
        <v>3</v>
      </c>
      <c r="B826" t="s">
        <v>115</v>
      </c>
      <c r="C826" t="s">
        <v>602</v>
      </c>
      <c r="D826" t="s">
        <v>1336</v>
      </c>
      <c r="E826" s="54">
        <v>41639</v>
      </c>
      <c r="F826" t="s">
        <v>4921</v>
      </c>
      <c r="G826" t="s">
        <v>1345</v>
      </c>
      <c r="H826" t="s">
        <v>2664</v>
      </c>
      <c r="I826" t="s">
        <v>9925</v>
      </c>
      <c r="J826" t="s">
        <v>1342</v>
      </c>
      <c r="K826" t="s">
        <v>9926</v>
      </c>
      <c r="L826" t="s">
        <v>2693</v>
      </c>
      <c r="M826" t="s">
        <v>2694</v>
      </c>
      <c r="N826" t="s">
        <v>85</v>
      </c>
      <c r="O826" t="s">
        <v>85</v>
      </c>
      <c r="P826">
        <v>21071.234375</v>
      </c>
      <c r="Q826" t="s">
        <v>21</v>
      </c>
      <c r="R826" t="s">
        <v>9927</v>
      </c>
      <c r="S826" t="s">
        <v>9928</v>
      </c>
      <c r="X826" t="s">
        <v>10729</v>
      </c>
      <c r="Y826" t="s">
        <v>85</v>
      </c>
    </row>
    <row r="827" spans="1:25">
      <c r="A827" t="s">
        <v>3</v>
      </c>
      <c r="B827" t="s">
        <v>115</v>
      </c>
      <c r="C827" t="s">
        <v>602</v>
      </c>
      <c r="D827" t="s">
        <v>1336</v>
      </c>
      <c r="E827" s="54">
        <v>41638</v>
      </c>
      <c r="F827" t="s">
        <v>4921</v>
      </c>
      <c r="G827" t="s">
        <v>1345</v>
      </c>
      <c r="H827" t="s">
        <v>4090</v>
      </c>
      <c r="I827" t="s">
        <v>9929</v>
      </c>
      <c r="J827" t="s">
        <v>1342</v>
      </c>
      <c r="K827" t="s">
        <v>9930</v>
      </c>
      <c r="L827" t="s">
        <v>9931</v>
      </c>
      <c r="M827" t="s">
        <v>9932</v>
      </c>
      <c r="N827" t="s">
        <v>85</v>
      </c>
      <c r="O827" t="s">
        <v>85</v>
      </c>
      <c r="P827">
        <v>38743.8828125</v>
      </c>
      <c r="Q827" t="s">
        <v>21</v>
      </c>
      <c r="R827" t="s">
        <v>9933</v>
      </c>
      <c r="S827" t="s">
        <v>9934</v>
      </c>
      <c r="X827" t="s">
        <v>10729</v>
      </c>
      <c r="Y827" t="s">
        <v>85</v>
      </c>
    </row>
    <row r="828" spans="1:25">
      <c r="A828" t="s">
        <v>3</v>
      </c>
      <c r="B828" t="s">
        <v>115</v>
      </c>
      <c r="C828" t="s">
        <v>602</v>
      </c>
      <c r="D828" t="s">
        <v>1336</v>
      </c>
      <c r="E828" s="54">
        <v>41638</v>
      </c>
      <c r="F828" t="s">
        <v>4921</v>
      </c>
      <c r="G828" t="s">
        <v>1345</v>
      </c>
      <c r="H828" t="s">
        <v>4090</v>
      </c>
      <c r="I828" t="s">
        <v>9935</v>
      </c>
      <c r="J828" t="s">
        <v>1342</v>
      </c>
      <c r="K828" t="s">
        <v>9936</v>
      </c>
      <c r="L828" t="s">
        <v>9931</v>
      </c>
      <c r="M828" t="s">
        <v>9932</v>
      </c>
      <c r="N828" t="s">
        <v>85</v>
      </c>
      <c r="O828" t="s">
        <v>85</v>
      </c>
      <c r="P828">
        <v>27188.689453125</v>
      </c>
      <c r="Q828" t="s">
        <v>21</v>
      </c>
      <c r="R828" t="s">
        <v>9937</v>
      </c>
      <c r="S828" t="s">
        <v>9938</v>
      </c>
      <c r="X828" t="s">
        <v>10729</v>
      </c>
      <c r="Y828" t="s">
        <v>85</v>
      </c>
    </row>
    <row r="829" spans="1:25">
      <c r="A829" t="s">
        <v>3</v>
      </c>
      <c r="B829" t="s">
        <v>115</v>
      </c>
      <c r="C829" t="s">
        <v>602</v>
      </c>
      <c r="D829" t="s">
        <v>1336</v>
      </c>
      <c r="E829" s="54">
        <v>41638</v>
      </c>
      <c r="F829" t="s">
        <v>4921</v>
      </c>
      <c r="G829" t="s">
        <v>1345</v>
      </c>
      <c r="H829" t="s">
        <v>4090</v>
      </c>
      <c r="I829" t="s">
        <v>9939</v>
      </c>
      <c r="J829" t="s">
        <v>1342</v>
      </c>
      <c r="K829" t="s">
        <v>9940</v>
      </c>
      <c r="L829" t="s">
        <v>9931</v>
      </c>
      <c r="M829" t="s">
        <v>9932</v>
      </c>
      <c r="N829" t="s">
        <v>85</v>
      </c>
      <c r="O829" t="s">
        <v>85</v>
      </c>
      <c r="P829">
        <v>13594.3447265625</v>
      </c>
      <c r="Q829" t="s">
        <v>21</v>
      </c>
      <c r="R829" t="s">
        <v>9941</v>
      </c>
      <c r="S829" t="s">
        <v>9942</v>
      </c>
      <c r="X829" t="s">
        <v>10729</v>
      </c>
      <c r="Y829" t="s">
        <v>85</v>
      </c>
    </row>
    <row r="830" spans="1:25">
      <c r="A830" t="s">
        <v>5</v>
      </c>
      <c r="B830" t="s">
        <v>6</v>
      </c>
      <c r="C830" t="s">
        <v>6</v>
      </c>
      <c r="D830" t="s">
        <v>1336</v>
      </c>
      <c r="E830" s="54">
        <v>41606</v>
      </c>
      <c r="F830" t="s">
        <v>1337</v>
      </c>
      <c r="G830" t="s">
        <v>1345</v>
      </c>
      <c r="H830" t="s">
        <v>141</v>
      </c>
      <c r="I830" t="s">
        <v>4124</v>
      </c>
      <c r="J830" t="s">
        <v>1342</v>
      </c>
      <c r="K830" t="s">
        <v>4125</v>
      </c>
      <c r="L830" t="s">
        <v>4120</v>
      </c>
      <c r="M830" t="s">
        <v>4121</v>
      </c>
      <c r="N830" t="s">
        <v>85</v>
      </c>
      <c r="O830" t="s">
        <v>85</v>
      </c>
      <c r="P830">
        <v>2639.325927734375</v>
      </c>
      <c r="Q830" t="s">
        <v>21</v>
      </c>
      <c r="R830" t="s">
        <v>4126</v>
      </c>
      <c r="S830" t="s">
        <v>5391</v>
      </c>
      <c r="X830" t="s">
        <v>10729</v>
      </c>
      <c r="Y830" t="s">
        <v>85</v>
      </c>
    </row>
    <row r="831" spans="1:25">
      <c r="A831" t="s">
        <v>5</v>
      </c>
      <c r="B831" t="s">
        <v>6</v>
      </c>
      <c r="C831" t="s">
        <v>6</v>
      </c>
      <c r="D831" t="s">
        <v>1336</v>
      </c>
      <c r="E831" s="54">
        <v>41605</v>
      </c>
      <c r="F831" t="s">
        <v>1337</v>
      </c>
      <c r="G831" t="s">
        <v>1345</v>
      </c>
      <c r="H831" t="s">
        <v>141</v>
      </c>
      <c r="I831" t="s">
        <v>4118</v>
      </c>
      <c r="J831" t="s">
        <v>1342</v>
      </c>
      <c r="K831" t="s">
        <v>4119</v>
      </c>
      <c r="L831" t="s">
        <v>4120</v>
      </c>
      <c r="M831" t="s">
        <v>4121</v>
      </c>
      <c r="N831" t="s">
        <v>85</v>
      </c>
      <c r="O831" t="s">
        <v>85</v>
      </c>
      <c r="P831">
        <v>23652.421875</v>
      </c>
      <c r="Q831" t="s">
        <v>21</v>
      </c>
      <c r="R831" t="s">
        <v>4122</v>
      </c>
      <c r="S831" t="s">
        <v>4123</v>
      </c>
      <c r="X831" t="s">
        <v>10729</v>
      </c>
      <c r="Y831" t="s">
        <v>85</v>
      </c>
    </row>
    <row r="832" spans="1:25">
      <c r="A832" t="s">
        <v>5</v>
      </c>
      <c r="B832" t="s">
        <v>6</v>
      </c>
      <c r="C832" t="s">
        <v>6</v>
      </c>
      <c r="D832" t="s">
        <v>1336</v>
      </c>
      <c r="E832" s="54">
        <v>41619</v>
      </c>
      <c r="F832" t="s">
        <v>4921</v>
      </c>
      <c r="G832" t="s">
        <v>83</v>
      </c>
      <c r="H832" t="s">
        <v>386</v>
      </c>
      <c r="I832" t="s">
        <v>9943</v>
      </c>
      <c r="J832" t="s">
        <v>86</v>
      </c>
      <c r="K832" t="s">
        <v>9944</v>
      </c>
      <c r="L832" t="s">
        <v>2953</v>
      </c>
      <c r="M832" t="s">
        <v>2954</v>
      </c>
      <c r="N832" t="s">
        <v>213</v>
      </c>
      <c r="O832" t="s">
        <v>85</v>
      </c>
      <c r="P832">
        <v>2077.74267578125</v>
      </c>
      <c r="Q832" t="s">
        <v>22</v>
      </c>
      <c r="R832" t="s">
        <v>9945</v>
      </c>
      <c r="S832" t="s">
        <v>104</v>
      </c>
      <c r="X832" t="e">
        <v>#N/A</v>
      </c>
      <c r="Y832" t="s">
        <v>10737</v>
      </c>
    </row>
    <row r="833" spans="1:25">
      <c r="A833" t="s">
        <v>5</v>
      </c>
      <c r="B833" t="s">
        <v>6</v>
      </c>
      <c r="C833" t="s">
        <v>6</v>
      </c>
      <c r="D833" t="s">
        <v>1336</v>
      </c>
      <c r="E833" s="54">
        <v>41625</v>
      </c>
      <c r="F833" t="s">
        <v>4921</v>
      </c>
      <c r="G833" t="s">
        <v>1345</v>
      </c>
      <c r="H833" t="s">
        <v>4805</v>
      </c>
      <c r="I833" t="s">
        <v>9946</v>
      </c>
      <c r="J833" t="s">
        <v>1342</v>
      </c>
      <c r="K833" t="s">
        <v>9947</v>
      </c>
      <c r="L833" t="s">
        <v>9948</v>
      </c>
      <c r="M833" t="s">
        <v>9949</v>
      </c>
      <c r="N833" t="s">
        <v>85</v>
      </c>
      <c r="O833" t="s">
        <v>85</v>
      </c>
      <c r="P833">
        <v>-4.1435999870300293</v>
      </c>
      <c r="Q833" t="s">
        <v>21</v>
      </c>
      <c r="R833" t="s">
        <v>9950</v>
      </c>
      <c r="S833" t="s">
        <v>9951</v>
      </c>
      <c r="X833" t="s">
        <v>10729</v>
      </c>
      <c r="Y833" t="s">
        <v>85</v>
      </c>
    </row>
    <row r="834" spans="1:25">
      <c r="A834" t="s">
        <v>5</v>
      </c>
      <c r="B834" t="s">
        <v>6</v>
      </c>
      <c r="C834" t="s">
        <v>6</v>
      </c>
      <c r="D834" t="s">
        <v>1336</v>
      </c>
      <c r="E834" s="54">
        <v>41625</v>
      </c>
      <c r="F834" t="s">
        <v>4921</v>
      </c>
      <c r="G834" t="s">
        <v>1345</v>
      </c>
      <c r="H834" t="s">
        <v>4805</v>
      </c>
      <c r="I834" t="s">
        <v>9946</v>
      </c>
      <c r="J834" t="s">
        <v>1342</v>
      </c>
      <c r="K834" t="s">
        <v>9947</v>
      </c>
      <c r="L834" t="s">
        <v>9948</v>
      </c>
      <c r="M834" t="s">
        <v>9949</v>
      </c>
      <c r="N834" t="s">
        <v>85</v>
      </c>
      <c r="O834" t="s">
        <v>85</v>
      </c>
      <c r="P834">
        <v>-10.951000213623047</v>
      </c>
      <c r="Q834" t="s">
        <v>21</v>
      </c>
      <c r="R834" t="s">
        <v>9950</v>
      </c>
      <c r="S834" t="s">
        <v>9951</v>
      </c>
      <c r="X834" t="s">
        <v>10729</v>
      </c>
      <c r="Y834" t="s">
        <v>85</v>
      </c>
    </row>
    <row r="835" spans="1:25">
      <c r="A835" t="s">
        <v>5</v>
      </c>
      <c r="B835" t="s">
        <v>6</v>
      </c>
      <c r="C835" t="s">
        <v>6</v>
      </c>
      <c r="D835" t="s">
        <v>1336</v>
      </c>
      <c r="E835" s="54">
        <v>41625</v>
      </c>
      <c r="F835" t="s">
        <v>4921</v>
      </c>
      <c r="G835" t="s">
        <v>1345</v>
      </c>
      <c r="H835" t="s">
        <v>4805</v>
      </c>
      <c r="I835" t="s">
        <v>9946</v>
      </c>
      <c r="J835" t="s">
        <v>1342</v>
      </c>
      <c r="K835" t="s">
        <v>9947</v>
      </c>
      <c r="L835" t="s">
        <v>9948</v>
      </c>
      <c r="M835" t="s">
        <v>9949</v>
      </c>
      <c r="N835" t="s">
        <v>85</v>
      </c>
      <c r="O835" t="s">
        <v>85</v>
      </c>
      <c r="P835">
        <v>-4.6368999481201172</v>
      </c>
      <c r="Q835" t="s">
        <v>21</v>
      </c>
      <c r="R835" t="s">
        <v>9950</v>
      </c>
      <c r="S835" t="s">
        <v>9951</v>
      </c>
      <c r="X835" t="s">
        <v>10729</v>
      </c>
      <c r="Y835" t="s">
        <v>85</v>
      </c>
    </row>
    <row r="836" spans="1:25">
      <c r="A836" t="s">
        <v>5</v>
      </c>
      <c r="B836" t="s">
        <v>6</v>
      </c>
      <c r="C836" t="s">
        <v>6</v>
      </c>
      <c r="D836" t="s">
        <v>1336</v>
      </c>
      <c r="E836" s="54">
        <v>41624</v>
      </c>
      <c r="F836" t="s">
        <v>4921</v>
      </c>
      <c r="G836" t="s">
        <v>1345</v>
      </c>
      <c r="H836" t="s">
        <v>4805</v>
      </c>
      <c r="I836" t="s">
        <v>9946</v>
      </c>
      <c r="J836" t="s">
        <v>1342</v>
      </c>
      <c r="K836" t="s">
        <v>9947</v>
      </c>
      <c r="L836" t="s">
        <v>9948</v>
      </c>
      <c r="M836" t="s">
        <v>9949</v>
      </c>
      <c r="N836" t="s">
        <v>85</v>
      </c>
      <c r="O836" t="s">
        <v>85</v>
      </c>
      <c r="P836">
        <v>10.951000213623047</v>
      </c>
      <c r="Q836" t="s">
        <v>21</v>
      </c>
      <c r="R836" t="s">
        <v>9950</v>
      </c>
      <c r="S836" t="s">
        <v>9951</v>
      </c>
      <c r="X836" t="s">
        <v>10729</v>
      </c>
      <c r="Y836" t="s">
        <v>85</v>
      </c>
    </row>
    <row r="837" spans="1:25">
      <c r="A837" t="s">
        <v>5</v>
      </c>
      <c r="B837" t="s">
        <v>6</v>
      </c>
      <c r="C837" t="s">
        <v>6</v>
      </c>
      <c r="D837" t="s">
        <v>1336</v>
      </c>
      <c r="E837" s="54">
        <v>41624</v>
      </c>
      <c r="F837" t="s">
        <v>4921</v>
      </c>
      <c r="G837" t="s">
        <v>1345</v>
      </c>
      <c r="H837" t="s">
        <v>4805</v>
      </c>
      <c r="I837" t="s">
        <v>9946</v>
      </c>
      <c r="J837" t="s">
        <v>1342</v>
      </c>
      <c r="K837" t="s">
        <v>9947</v>
      </c>
      <c r="L837" t="s">
        <v>9948</v>
      </c>
      <c r="M837" t="s">
        <v>9949</v>
      </c>
      <c r="N837" t="s">
        <v>85</v>
      </c>
      <c r="O837" t="s">
        <v>85</v>
      </c>
      <c r="P837">
        <v>4.6368999481201172</v>
      </c>
      <c r="Q837" t="s">
        <v>21</v>
      </c>
      <c r="R837" t="s">
        <v>9950</v>
      </c>
      <c r="S837" t="s">
        <v>9951</v>
      </c>
      <c r="X837" t="s">
        <v>10729</v>
      </c>
      <c r="Y837" t="s">
        <v>85</v>
      </c>
    </row>
    <row r="838" spans="1:25">
      <c r="A838" t="s">
        <v>5</v>
      </c>
      <c r="B838" t="s">
        <v>6</v>
      </c>
      <c r="C838" t="s">
        <v>6</v>
      </c>
      <c r="D838" t="s">
        <v>1336</v>
      </c>
      <c r="E838" s="54">
        <v>41624</v>
      </c>
      <c r="F838" t="s">
        <v>4921</v>
      </c>
      <c r="G838" t="s">
        <v>1345</v>
      </c>
      <c r="H838" t="s">
        <v>4805</v>
      </c>
      <c r="I838" t="s">
        <v>9946</v>
      </c>
      <c r="J838" t="s">
        <v>1342</v>
      </c>
      <c r="K838" t="s">
        <v>9947</v>
      </c>
      <c r="L838" t="s">
        <v>9948</v>
      </c>
      <c r="M838" t="s">
        <v>9949</v>
      </c>
      <c r="N838" t="s">
        <v>85</v>
      </c>
      <c r="O838" t="s">
        <v>85</v>
      </c>
      <c r="P838">
        <v>4.1435999870300293</v>
      </c>
      <c r="Q838" t="s">
        <v>21</v>
      </c>
      <c r="R838" t="s">
        <v>9950</v>
      </c>
      <c r="S838" t="s">
        <v>9951</v>
      </c>
      <c r="X838" t="s">
        <v>10729</v>
      </c>
      <c r="Y838" t="s">
        <v>85</v>
      </c>
    </row>
    <row r="839" spans="1:25">
      <c r="A839" t="s">
        <v>5</v>
      </c>
      <c r="B839" t="s">
        <v>6</v>
      </c>
      <c r="C839" t="s">
        <v>6</v>
      </c>
      <c r="D839" t="s">
        <v>1336</v>
      </c>
      <c r="E839" s="54">
        <v>41613</v>
      </c>
      <c r="F839" t="s">
        <v>4921</v>
      </c>
      <c r="G839" t="s">
        <v>83</v>
      </c>
      <c r="H839" t="s">
        <v>135</v>
      </c>
      <c r="I839" t="s">
        <v>5392</v>
      </c>
      <c r="J839" t="s">
        <v>86</v>
      </c>
      <c r="K839" t="s">
        <v>5393</v>
      </c>
      <c r="L839" t="s">
        <v>5394</v>
      </c>
      <c r="M839" t="s">
        <v>5395</v>
      </c>
      <c r="N839" t="s">
        <v>85</v>
      </c>
      <c r="O839" t="s">
        <v>85</v>
      </c>
      <c r="P839">
        <v>1846.8824462890625</v>
      </c>
      <c r="Q839" t="s">
        <v>22</v>
      </c>
      <c r="R839" t="s">
        <v>5396</v>
      </c>
      <c r="S839" t="s">
        <v>104</v>
      </c>
      <c r="X839" t="e">
        <v>#N/A</v>
      </c>
      <c r="Y839" t="s">
        <v>85</v>
      </c>
    </row>
    <row r="840" spans="1:25">
      <c r="A840" t="s">
        <v>5</v>
      </c>
      <c r="B840" t="s">
        <v>6</v>
      </c>
      <c r="C840" t="s">
        <v>6</v>
      </c>
      <c r="D840" t="s">
        <v>1336</v>
      </c>
      <c r="E840" s="54">
        <v>41634</v>
      </c>
      <c r="F840" t="s">
        <v>4921</v>
      </c>
      <c r="G840" t="s">
        <v>1345</v>
      </c>
      <c r="H840" t="s">
        <v>135</v>
      </c>
      <c r="I840" t="s">
        <v>9952</v>
      </c>
      <c r="J840" t="s">
        <v>1342</v>
      </c>
      <c r="K840" t="s">
        <v>9953</v>
      </c>
      <c r="L840" t="s">
        <v>9954</v>
      </c>
      <c r="M840" t="s">
        <v>9955</v>
      </c>
      <c r="N840" t="s">
        <v>85</v>
      </c>
      <c r="O840" t="s">
        <v>85</v>
      </c>
      <c r="P840">
        <v>65114.4453125</v>
      </c>
      <c r="Q840" t="s">
        <v>21</v>
      </c>
      <c r="R840" t="s">
        <v>9956</v>
      </c>
      <c r="S840" t="s">
        <v>104</v>
      </c>
      <c r="X840" t="s">
        <v>10729</v>
      </c>
      <c r="Y840" t="s">
        <v>10737</v>
      </c>
    </row>
    <row r="841" spans="1:25">
      <c r="A841" t="s">
        <v>5</v>
      </c>
      <c r="B841" t="s">
        <v>6</v>
      </c>
      <c r="C841" t="s">
        <v>6</v>
      </c>
      <c r="D841" t="s">
        <v>1336</v>
      </c>
      <c r="E841" s="54">
        <v>41592</v>
      </c>
      <c r="F841" t="s">
        <v>1337</v>
      </c>
      <c r="G841" t="s">
        <v>83</v>
      </c>
      <c r="H841" t="s">
        <v>386</v>
      </c>
      <c r="I841" t="s">
        <v>1409</v>
      </c>
      <c r="J841" t="s">
        <v>86</v>
      </c>
      <c r="K841" t="s">
        <v>1410</v>
      </c>
      <c r="L841" t="s">
        <v>5397</v>
      </c>
      <c r="M841" t="s">
        <v>5398</v>
      </c>
      <c r="N841" t="s">
        <v>85</v>
      </c>
      <c r="O841" t="s">
        <v>85</v>
      </c>
      <c r="P841">
        <v>1500.7613525390625</v>
      </c>
      <c r="Q841" t="s">
        <v>22</v>
      </c>
      <c r="R841" t="s">
        <v>1411</v>
      </c>
      <c r="S841" t="s">
        <v>104</v>
      </c>
      <c r="X841" t="e">
        <v>#N/A</v>
      </c>
      <c r="Y841" t="s">
        <v>85</v>
      </c>
    </row>
    <row r="842" spans="1:25">
      <c r="A842" t="s">
        <v>5</v>
      </c>
      <c r="B842" t="s">
        <v>6</v>
      </c>
      <c r="C842" t="s">
        <v>6</v>
      </c>
      <c r="D842" t="s">
        <v>1336</v>
      </c>
      <c r="E842" s="54">
        <v>41626</v>
      </c>
      <c r="F842" t="s">
        <v>4921</v>
      </c>
      <c r="G842" t="s">
        <v>1345</v>
      </c>
      <c r="H842" t="s">
        <v>141</v>
      </c>
      <c r="I842" t="s">
        <v>9957</v>
      </c>
      <c r="J842" t="s">
        <v>1342</v>
      </c>
      <c r="K842" t="s">
        <v>9958</v>
      </c>
      <c r="L842" t="s">
        <v>9959</v>
      </c>
      <c r="M842" t="s">
        <v>9960</v>
      </c>
      <c r="N842" t="s">
        <v>85</v>
      </c>
      <c r="O842" t="s">
        <v>85</v>
      </c>
      <c r="P842">
        <v>118254.7578125</v>
      </c>
      <c r="Q842" t="s">
        <v>21</v>
      </c>
      <c r="R842" t="s">
        <v>9961</v>
      </c>
      <c r="S842" t="s">
        <v>104</v>
      </c>
      <c r="X842" t="s">
        <v>10730</v>
      </c>
      <c r="Y842" t="s">
        <v>10737</v>
      </c>
    </row>
    <row r="843" spans="1:25">
      <c r="A843" t="s">
        <v>5</v>
      </c>
      <c r="B843" t="s">
        <v>6</v>
      </c>
      <c r="C843" t="s">
        <v>6</v>
      </c>
      <c r="D843" t="s">
        <v>1336</v>
      </c>
      <c r="E843" s="54">
        <v>41626</v>
      </c>
      <c r="F843" t="s">
        <v>4921</v>
      </c>
      <c r="G843" t="s">
        <v>1345</v>
      </c>
      <c r="H843" t="s">
        <v>141</v>
      </c>
      <c r="I843" t="s">
        <v>9957</v>
      </c>
      <c r="J843" t="s">
        <v>1342</v>
      </c>
      <c r="K843" t="s">
        <v>9958</v>
      </c>
      <c r="L843" t="s">
        <v>9959</v>
      </c>
      <c r="M843" t="s">
        <v>9960</v>
      </c>
      <c r="N843" t="s">
        <v>85</v>
      </c>
      <c r="O843" t="s">
        <v>85</v>
      </c>
      <c r="P843">
        <v>8027.8017578125</v>
      </c>
      <c r="Q843" t="s">
        <v>21</v>
      </c>
      <c r="R843" t="s">
        <v>9961</v>
      </c>
      <c r="S843" t="s">
        <v>104</v>
      </c>
      <c r="X843" t="s">
        <v>10730</v>
      </c>
      <c r="Y843" t="s">
        <v>10737</v>
      </c>
    </row>
    <row r="844" spans="1:25">
      <c r="A844" t="s">
        <v>5</v>
      </c>
      <c r="B844" t="s">
        <v>6</v>
      </c>
      <c r="C844" t="s">
        <v>6</v>
      </c>
      <c r="D844" t="s">
        <v>1336</v>
      </c>
      <c r="E844" s="54">
        <v>41633</v>
      </c>
      <c r="F844" t="s">
        <v>4921</v>
      </c>
      <c r="G844" t="s">
        <v>83</v>
      </c>
      <c r="I844" t="s">
        <v>9962</v>
      </c>
      <c r="J844" t="s">
        <v>1342</v>
      </c>
      <c r="K844" t="s">
        <v>9963</v>
      </c>
      <c r="L844" t="s">
        <v>9964</v>
      </c>
      <c r="M844" t="s">
        <v>9965</v>
      </c>
      <c r="N844" t="s">
        <v>85</v>
      </c>
      <c r="O844" t="s">
        <v>85</v>
      </c>
      <c r="P844">
        <v>4304.78466796875</v>
      </c>
      <c r="Q844" t="s">
        <v>22</v>
      </c>
      <c r="R844" t="s">
        <v>9966</v>
      </c>
      <c r="S844" t="s">
        <v>104</v>
      </c>
      <c r="X844" t="e">
        <v>#N/A</v>
      </c>
      <c r="Y844" t="s">
        <v>85</v>
      </c>
    </row>
    <row r="845" spans="1:25">
      <c r="A845" t="s">
        <v>5</v>
      </c>
      <c r="B845" t="s">
        <v>6</v>
      </c>
      <c r="C845" t="s">
        <v>6</v>
      </c>
      <c r="D845" t="s">
        <v>1336</v>
      </c>
      <c r="E845" s="54">
        <v>41628</v>
      </c>
      <c r="F845" t="s">
        <v>4921</v>
      </c>
      <c r="G845" t="s">
        <v>83</v>
      </c>
      <c r="I845" t="s">
        <v>9967</v>
      </c>
      <c r="J845" t="s">
        <v>1342</v>
      </c>
      <c r="K845" t="s">
        <v>9968</v>
      </c>
      <c r="L845" t="s">
        <v>9964</v>
      </c>
      <c r="M845" t="s">
        <v>9965</v>
      </c>
      <c r="N845" t="s">
        <v>85</v>
      </c>
      <c r="O845" t="s">
        <v>85</v>
      </c>
      <c r="P845">
        <v>-2152.397216796875</v>
      </c>
      <c r="Q845" t="s">
        <v>22</v>
      </c>
      <c r="R845" t="s">
        <v>9969</v>
      </c>
      <c r="S845" t="s">
        <v>104</v>
      </c>
      <c r="X845" t="e">
        <v>#N/A</v>
      </c>
      <c r="Y845" t="s">
        <v>85</v>
      </c>
    </row>
    <row r="846" spans="1:25">
      <c r="A846" t="s">
        <v>5</v>
      </c>
      <c r="B846" t="s">
        <v>6</v>
      </c>
      <c r="C846" t="s">
        <v>6</v>
      </c>
      <c r="D846" t="s">
        <v>1336</v>
      </c>
      <c r="E846" s="54">
        <v>41625</v>
      </c>
      <c r="F846" t="s">
        <v>4921</v>
      </c>
      <c r="G846" t="s">
        <v>83</v>
      </c>
      <c r="I846" t="s">
        <v>9967</v>
      </c>
      <c r="J846" t="s">
        <v>1342</v>
      </c>
      <c r="K846" t="s">
        <v>9968</v>
      </c>
      <c r="L846" t="s">
        <v>9964</v>
      </c>
      <c r="M846" t="s">
        <v>9965</v>
      </c>
      <c r="N846" t="s">
        <v>85</v>
      </c>
      <c r="O846" t="s">
        <v>85</v>
      </c>
      <c r="P846">
        <v>2152.397216796875</v>
      </c>
      <c r="Q846" t="s">
        <v>22</v>
      </c>
      <c r="R846" t="s">
        <v>9966</v>
      </c>
      <c r="S846" t="s">
        <v>104</v>
      </c>
      <c r="X846" t="e">
        <v>#N/A</v>
      </c>
      <c r="Y846" t="s">
        <v>85</v>
      </c>
    </row>
    <row r="847" spans="1:25">
      <c r="A847" t="s">
        <v>5</v>
      </c>
      <c r="B847" t="s">
        <v>6</v>
      </c>
      <c r="C847" t="s">
        <v>6</v>
      </c>
      <c r="D847" t="s">
        <v>1336</v>
      </c>
      <c r="E847" s="54">
        <v>41625</v>
      </c>
      <c r="F847" t="s">
        <v>4921</v>
      </c>
      <c r="G847" t="s">
        <v>83</v>
      </c>
      <c r="I847" t="s">
        <v>9962</v>
      </c>
      <c r="J847" t="s">
        <v>1342</v>
      </c>
      <c r="K847" t="s">
        <v>9963</v>
      </c>
      <c r="L847" t="s">
        <v>9964</v>
      </c>
      <c r="M847" t="s">
        <v>9965</v>
      </c>
      <c r="N847" t="s">
        <v>85</v>
      </c>
      <c r="O847" t="s">
        <v>85</v>
      </c>
      <c r="P847">
        <v>2152.397216796875</v>
      </c>
      <c r="Q847" t="s">
        <v>22</v>
      </c>
      <c r="R847" t="s">
        <v>9966</v>
      </c>
      <c r="S847" t="s">
        <v>104</v>
      </c>
      <c r="X847" t="e">
        <v>#N/A</v>
      </c>
      <c r="Y847" t="s">
        <v>85</v>
      </c>
    </row>
    <row r="848" spans="1:25">
      <c r="A848" t="s">
        <v>5</v>
      </c>
      <c r="B848" t="s">
        <v>6</v>
      </c>
      <c r="C848" t="s">
        <v>6</v>
      </c>
      <c r="D848" t="s">
        <v>1336</v>
      </c>
      <c r="E848" s="54">
        <v>41606</v>
      </c>
      <c r="F848" t="s">
        <v>1337</v>
      </c>
      <c r="G848" t="s">
        <v>1345</v>
      </c>
      <c r="I848" t="s">
        <v>4127</v>
      </c>
      <c r="J848" t="s">
        <v>1342</v>
      </c>
      <c r="K848" t="s">
        <v>4128</v>
      </c>
      <c r="L848" t="s">
        <v>4129</v>
      </c>
      <c r="M848" t="s">
        <v>4130</v>
      </c>
      <c r="N848" t="s">
        <v>85</v>
      </c>
      <c r="O848" t="s">
        <v>85</v>
      </c>
      <c r="P848">
        <v>-591.940185546875</v>
      </c>
      <c r="Q848" t="s">
        <v>21</v>
      </c>
      <c r="R848" t="s">
        <v>4131</v>
      </c>
      <c r="S848" t="s">
        <v>4132</v>
      </c>
      <c r="X848" t="s">
        <v>10729</v>
      </c>
      <c r="Y848" t="s">
        <v>85</v>
      </c>
    </row>
    <row r="849" spans="1:25">
      <c r="A849" t="s">
        <v>5</v>
      </c>
      <c r="B849" t="s">
        <v>6</v>
      </c>
      <c r="C849" t="s">
        <v>6</v>
      </c>
      <c r="D849" t="s">
        <v>1336</v>
      </c>
      <c r="E849" s="54">
        <v>41620</v>
      </c>
      <c r="F849" t="s">
        <v>4921</v>
      </c>
      <c r="G849" t="s">
        <v>83</v>
      </c>
      <c r="I849" t="s">
        <v>9970</v>
      </c>
      <c r="J849" t="s">
        <v>86</v>
      </c>
      <c r="K849" t="s">
        <v>9971</v>
      </c>
      <c r="L849" t="s">
        <v>1258</v>
      </c>
      <c r="M849" t="s">
        <v>1259</v>
      </c>
      <c r="N849" t="s">
        <v>213</v>
      </c>
      <c r="O849" t="s">
        <v>85</v>
      </c>
      <c r="P849">
        <v>3270.520751953125</v>
      </c>
      <c r="Q849" t="s">
        <v>22</v>
      </c>
      <c r="R849" t="s">
        <v>9972</v>
      </c>
      <c r="S849" t="s">
        <v>104</v>
      </c>
      <c r="X849" t="e">
        <v>#N/A</v>
      </c>
      <c r="Y849" t="s">
        <v>85</v>
      </c>
    </row>
    <row r="850" spans="1:25">
      <c r="A850" t="s">
        <v>5</v>
      </c>
      <c r="B850" t="s">
        <v>6</v>
      </c>
      <c r="C850" t="s">
        <v>6</v>
      </c>
      <c r="D850" t="s">
        <v>1336</v>
      </c>
      <c r="E850" s="54">
        <v>41621</v>
      </c>
      <c r="F850" t="s">
        <v>4921</v>
      </c>
      <c r="G850" t="s">
        <v>1345</v>
      </c>
      <c r="H850" t="s">
        <v>9973</v>
      </c>
      <c r="I850" t="s">
        <v>9974</v>
      </c>
      <c r="J850" t="s">
        <v>1342</v>
      </c>
      <c r="K850" t="s">
        <v>9975</v>
      </c>
      <c r="L850" t="s">
        <v>9976</v>
      </c>
      <c r="M850" t="s">
        <v>9977</v>
      </c>
      <c r="N850" t="s">
        <v>85</v>
      </c>
      <c r="O850" t="s">
        <v>85</v>
      </c>
      <c r="P850">
        <v>9865.82421875</v>
      </c>
      <c r="Q850" t="s">
        <v>21</v>
      </c>
      <c r="R850" t="s">
        <v>9978</v>
      </c>
      <c r="S850" t="s">
        <v>9979</v>
      </c>
      <c r="X850" t="s">
        <v>10729</v>
      </c>
      <c r="Y850" t="s">
        <v>10737</v>
      </c>
    </row>
    <row r="851" spans="1:25">
      <c r="A851" t="s">
        <v>5</v>
      </c>
      <c r="B851" t="s">
        <v>6</v>
      </c>
      <c r="C851" t="s">
        <v>6</v>
      </c>
      <c r="D851" t="s">
        <v>1336</v>
      </c>
      <c r="E851" s="54">
        <v>41635</v>
      </c>
      <c r="F851" t="s">
        <v>4921</v>
      </c>
      <c r="G851" t="s">
        <v>1345</v>
      </c>
      <c r="H851" t="s">
        <v>9973</v>
      </c>
      <c r="I851" t="s">
        <v>9980</v>
      </c>
      <c r="J851" t="s">
        <v>1342</v>
      </c>
      <c r="K851" t="s">
        <v>9981</v>
      </c>
      <c r="L851" t="s">
        <v>9976</v>
      </c>
      <c r="M851" t="s">
        <v>9977</v>
      </c>
      <c r="N851" t="s">
        <v>85</v>
      </c>
      <c r="O851" t="s">
        <v>85</v>
      </c>
      <c r="P851">
        <v>69060.7734375</v>
      </c>
      <c r="Q851" t="s">
        <v>21</v>
      </c>
      <c r="R851" t="s">
        <v>9982</v>
      </c>
      <c r="S851" t="s">
        <v>9979</v>
      </c>
      <c r="X851" t="s">
        <v>10729</v>
      </c>
      <c r="Y851" t="s">
        <v>10737</v>
      </c>
    </row>
    <row r="852" spans="1:25">
      <c r="A852" t="s">
        <v>5</v>
      </c>
      <c r="B852" t="s">
        <v>6</v>
      </c>
      <c r="C852" t="s">
        <v>6</v>
      </c>
      <c r="D852" t="s">
        <v>1336</v>
      </c>
      <c r="E852" s="54">
        <v>41607</v>
      </c>
      <c r="F852" t="s">
        <v>1337</v>
      </c>
      <c r="G852" t="s">
        <v>1345</v>
      </c>
      <c r="I852" t="s">
        <v>5399</v>
      </c>
      <c r="J852" t="s">
        <v>86</v>
      </c>
      <c r="K852" t="s">
        <v>5400</v>
      </c>
      <c r="L852" t="s">
        <v>1607</v>
      </c>
      <c r="M852" t="s">
        <v>1608</v>
      </c>
      <c r="N852" t="s">
        <v>213</v>
      </c>
      <c r="O852" t="s">
        <v>213</v>
      </c>
      <c r="P852">
        <v>5075.626953125</v>
      </c>
      <c r="Q852" t="s">
        <v>21</v>
      </c>
      <c r="R852" t="s">
        <v>5401</v>
      </c>
      <c r="S852" t="s">
        <v>104</v>
      </c>
      <c r="X852" t="s">
        <v>10729</v>
      </c>
      <c r="Y852" t="s">
        <v>10739</v>
      </c>
    </row>
    <row r="853" spans="1:25">
      <c r="A853" t="s">
        <v>5</v>
      </c>
      <c r="B853" t="s">
        <v>6</v>
      </c>
      <c r="C853" t="s">
        <v>6</v>
      </c>
      <c r="D853" t="s">
        <v>1336</v>
      </c>
      <c r="E853" s="54">
        <v>41607</v>
      </c>
      <c r="F853" t="s">
        <v>1337</v>
      </c>
      <c r="G853" t="s">
        <v>1345</v>
      </c>
      <c r="I853" t="s">
        <v>5402</v>
      </c>
      <c r="J853" t="s">
        <v>1342</v>
      </c>
      <c r="K853" t="s">
        <v>5403</v>
      </c>
      <c r="L853" t="s">
        <v>1607</v>
      </c>
      <c r="M853" t="s">
        <v>1608</v>
      </c>
      <c r="N853" t="s">
        <v>213</v>
      </c>
      <c r="O853" t="s">
        <v>213</v>
      </c>
      <c r="P853">
        <v>35529.38671875</v>
      </c>
      <c r="Q853" t="s">
        <v>21</v>
      </c>
      <c r="R853" t="s">
        <v>5404</v>
      </c>
      <c r="S853" t="s">
        <v>5405</v>
      </c>
      <c r="X853" t="s">
        <v>10729</v>
      </c>
      <c r="Y853" t="s">
        <v>10739</v>
      </c>
    </row>
    <row r="854" spans="1:25">
      <c r="A854" t="s">
        <v>5</v>
      </c>
      <c r="B854" t="s">
        <v>6</v>
      </c>
      <c r="C854" t="s">
        <v>6</v>
      </c>
      <c r="D854" t="s">
        <v>1336</v>
      </c>
      <c r="E854" s="54">
        <v>41607</v>
      </c>
      <c r="F854" t="s">
        <v>1337</v>
      </c>
      <c r="G854" t="s">
        <v>1345</v>
      </c>
      <c r="I854" t="s">
        <v>5406</v>
      </c>
      <c r="J854" t="s">
        <v>86</v>
      </c>
      <c r="K854" t="s">
        <v>5400</v>
      </c>
      <c r="L854" t="s">
        <v>1607</v>
      </c>
      <c r="M854" t="s">
        <v>1608</v>
      </c>
      <c r="N854" t="s">
        <v>213</v>
      </c>
      <c r="O854" t="s">
        <v>213</v>
      </c>
      <c r="P854">
        <v>5075.626953125</v>
      </c>
      <c r="Q854" t="s">
        <v>21</v>
      </c>
      <c r="R854" t="s">
        <v>5401</v>
      </c>
      <c r="S854" t="s">
        <v>104</v>
      </c>
      <c r="X854" t="s">
        <v>10729</v>
      </c>
      <c r="Y854" t="s">
        <v>10739</v>
      </c>
    </row>
    <row r="855" spans="1:25">
      <c r="A855" t="s">
        <v>5</v>
      </c>
      <c r="B855" t="s">
        <v>6</v>
      </c>
      <c r="C855" t="s">
        <v>6</v>
      </c>
      <c r="D855" t="s">
        <v>1336</v>
      </c>
      <c r="E855" s="54">
        <v>41607</v>
      </c>
      <c r="F855" t="s">
        <v>1337</v>
      </c>
      <c r="G855" t="s">
        <v>1345</v>
      </c>
      <c r="I855" t="s">
        <v>5408</v>
      </c>
      <c r="J855" t="s">
        <v>86</v>
      </c>
      <c r="K855" t="s">
        <v>5400</v>
      </c>
      <c r="L855" t="s">
        <v>1607</v>
      </c>
      <c r="M855" t="s">
        <v>1608</v>
      </c>
      <c r="N855" t="s">
        <v>213</v>
      </c>
      <c r="O855" t="s">
        <v>213</v>
      </c>
      <c r="P855">
        <v>5075.626953125</v>
      </c>
      <c r="Q855" t="s">
        <v>21</v>
      </c>
      <c r="R855" t="s">
        <v>5401</v>
      </c>
      <c r="S855" t="s">
        <v>104</v>
      </c>
      <c r="X855" t="s">
        <v>10729</v>
      </c>
      <c r="Y855" t="s">
        <v>10739</v>
      </c>
    </row>
    <row r="856" spans="1:25">
      <c r="A856" t="s">
        <v>5</v>
      </c>
      <c r="B856" t="s">
        <v>6</v>
      </c>
      <c r="C856" t="s">
        <v>6</v>
      </c>
      <c r="D856" t="s">
        <v>1336</v>
      </c>
      <c r="E856" s="54">
        <v>41607</v>
      </c>
      <c r="F856" t="s">
        <v>1337</v>
      </c>
      <c r="G856" t="s">
        <v>1345</v>
      </c>
      <c r="I856" t="s">
        <v>5407</v>
      </c>
      <c r="J856" t="s">
        <v>86</v>
      </c>
      <c r="K856" t="s">
        <v>5400</v>
      </c>
      <c r="L856" t="s">
        <v>1607</v>
      </c>
      <c r="M856" t="s">
        <v>1608</v>
      </c>
      <c r="N856" t="s">
        <v>213</v>
      </c>
      <c r="O856" t="s">
        <v>213</v>
      </c>
      <c r="P856">
        <v>5075.626953125</v>
      </c>
      <c r="Q856" t="s">
        <v>21</v>
      </c>
      <c r="R856" t="s">
        <v>5401</v>
      </c>
      <c r="S856" t="s">
        <v>104</v>
      </c>
      <c r="X856" t="s">
        <v>10729</v>
      </c>
      <c r="Y856" t="s">
        <v>10739</v>
      </c>
    </row>
    <row r="857" spans="1:25">
      <c r="A857" t="s">
        <v>5</v>
      </c>
      <c r="B857" t="s">
        <v>6</v>
      </c>
      <c r="C857" t="s">
        <v>6</v>
      </c>
      <c r="D857" t="s">
        <v>1336</v>
      </c>
      <c r="E857" s="54">
        <v>41592</v>
      </c>
      <c r="F857" t="s">
        <v>1337</v>
      </c>
      <c r="G857" t="s">
        <v>83</v>
      </c>
      <c r="I857" t="s">
        <v>1605</v>
      </c>
      <c r="J857" t="s">
        <v>86</v>
      </c>
      <c r="K857" t="s">
        <v>1606</v>
      </c>
      <c r="L857" t="s">
        <v>1607</v>
      </c>
      <c r="M857" t="s">
        <v>1608</v>
      </c>
      <c r="N857" t="s">
        <v>85</v>
      </c>
      <c r="O857" t="s">
        <v>213</v>
      </c>
      <c r="P857">
        <v>8485.6357421875</v>
      </c>
      <c r="Q857" t="s">
        <v>22</v>
      </c>
      <c r="R857" t="s">
        <v>1609</v>
      </c>
      <c r="S857" t="s">
        <v>104</v>
      </c>
      <c r="X857" t="e">
        <v>#N/A</v>
      </c>
      <c r="Y857" t="s">
        <v>10739</v>
      </c>
    </row>
    <row r="858" spans="1:25">
      <c r="A858" t="s">
        <v>5</v>
      </c>
      <c r="B858" t="s">
        <v>6</v>
      </c>
      <c r="C858" t="s">
        <v>6</v>
      </c>
      <c r="D858" t="s">
        <v>1336</v>
      </c>
      <c r="E858" s="54">
        <v>41592</v>
      </c>
      <c r="F858" t="s">
        <v>1337</v>
      </c>
      <c r="G858" t="s">
        <v>1345</v>
      </c>
      <c r="I858" t="s">
        <v>1610</v>
      </c>
      <c r="J858" t="s">
        <v>86</v>
      </c>
      <c r="K858" t="s">
        <v>1611</v>
      </c>
      <c r="L858" t="s">
        <v>1607</v>
      </c>
      <c r="M858" t="s">
        <v>1608</v>
      </c>
      <c r="N858" t="s">
        <v>85</v>
      </c>
      <c r="O858" t="s">
        <v>213</v>
      </c>
      <c r="P858">
        <v>7420.56640625</v>
      </c>
      <c r="Q858" t="s">
        <v>21</v>
      </c>
      <c r="R858" t="s">
        <v>1612</v>
      </c>
      <c r="S858" t="s">
        <v>104</v>
      </c>
      <c r="X858" t="s">
        <v>10729</v>
      </c>
      <c r="Y858" t="s">
        <v>10739</v>
      </c>
    </row>
    <row r="859" spans="1:25">
      <c r="A859" t="s">
        <v>5</v>
      </c>
      <c r="B859" t="s">
        <v>6</v>
      </c>
      <c r="C859" t="s">
        <v>6</v>
      </c>
      <c r="D859" t="s">
        <v>1336</v>
      </c>
      <c r="E859" s="54">
        <v>41634</v>
      </c>
      <c r="F859" t="s">
        <v>4921</v>
      </c>
      <c r="G859" t="s">
        <v>1345</v>
      </c>
      <c r="I859" t="s">
        <v>9983</v>
      </c>
      <c r="J859" t="s">
        <v>1342</v>
      </c>
      <c r="K859" t="s">
        <v>9984</v>
      </c>
      <c r="L859" t="s">
        <v>1607</v>
      </c>
      <c r="M859" t="s">
        <v>1608</v>
      </c>
      <c r="N859" t="s">
        <v>85</v>
      </c>
      <c r="O859" t="s">
        <v>85</v>
      </c>
      <c r="P859">
        <v>177584.84375</v>
      </c>
      <c r="Q859" t="s">
        <v>21</v>
      </c>
      <c r="R859" t="s">
        <v>9985</v>
      </c>
      <c r="S859" t="s">
        <v>9986</v>
      </c>
      <c r="X859" t="s">
        <v>10730</v>
      </c>
      <c r="Y859" t="s">
        <v>10737</v>
      </c>
    </row>
    <row r="860" spans="1:25">
      <c r="A860" t="s">
        <v>5</v>
      </c>
      <c r="B860" t="s">
        <v>6</v>
      </c>
      <c r="C860" t="s">
        <v>6</v>
      </c>
      <c r="D860" t="s">
        <v>1336</v>
      </c>
      <c r="E860" s="54">
        <v>41634</v>
      </c>
      <c r="F860" t="s">
        <v>4921</v>
      </c>
      <c r="G860" t="s">
        <v>1345</v>
      </c>
      <c r="I860" t="s">
        <v>9983</v>
      </c>
      <c r="J860" t="s">
        <v>1342</v>
      </c>
      <c r="K860" t="s">
        <v>9984</v>
      </c>
      <c r="L860" t="s">
        <v>1607</v>
      </c>
      <c r="M860" t="s">
        <v>1608</v>
      </c>
      <c r="N860" t="s">
        <v>85</v>
      </c>
      <c r="O860" t="s">
        <v>85</v>
      </c>
      <c r="P860">
        <v>9865.82421875</v>
      </c>
      <c r="Q860" t="s">
        <v>21</v>
      </c>
      <c r="R860" t="s">
        <v>9985</v>
      </c>
      <c r="S860" t="s">
        <v>9986</v>
      </c>
      <c r="X860" t="s">
        <v>10730</v>
      </c>
      <c r="Y860" t="s">
        <v>10737</v>
      </c>
    </row>
    <row r="861" spans="1:25">
      <c r="A861" t="s">
        <v>5</v>
      </c>
      <c r="B861" t="s">
        <v>6</v>
      </c>
      <c r="C861" t="s">
        <v>6</v>
      </c>
      <c r="D861" t="s">
        <v>1336</v>
      </c>
      <c r="E861" s="54">
        <v>41635</v>
      </c>
      <c r="F861" t="s">
        <v>4921</v>
      </c>
      <c r="G861" t="s">
        <v>1345</v>
      </c>
      <c r="H861" t="s">
        <v>135</v>
      </c>
      <c r="I861" t="s">
        <v>9987</v>
      </c>
      <c r="J861" t="s">
        <v>1342</v>
      </c>
      <c r="K861" t="s">
        <v>9988</v>
      </c>
      <c r="L861" t="s">
        <v>4135</v>
      </c>
      <c r="M861" t="s">
        <v>4136</v>
      </c>
      <c r="N861" t="s">
        <v>85</v>
      </c>
      <c r="O861" t="s">
        <v>85</v>
      </c>
      <c r="P861">
        <v>-13209.083984375</v>
      </c>
      <c r="Q861" t="s">
        <v>21</v>
      </c>
      <c r="R861" t="s">
        <v>9989</v>
      </c>
      <c r="S861" t="s">
        <v>9990</v>
      </c>
      <c r="X861" t="s">
        <v>10729</v>
      </c>
      <c r="Y861" t="s">
        <v>85</v>
      </c>
    </row>
    <row r="862" spans="1:25">
      <c r="A862" t="s">
        <v>5</v>
      </c>
      <c r="B862" t="s">
        <v>6</v>
      </c>
      <c r="C862" t="s">
        <v>6</v>
      </c>
      <c r="D862" t="s">
        <v>1336</v>
      </c>
      <c r="E862" s="54">
        <v>41635</v>
      </c>
      <c r="F862" t="s">
        <v>4921</v>
      </c>
      <c r="G862" t="s">
        <v>1345</v>
      </c>
      <c r="H862" t="s">
        <v>135</v>
      </c>
      <c r="I862" t="s">
        <v>9987</v>
      </c>
      <c r="J862" t="s">
        <v>1342</v>
      </c>
      <c r="K862" t="s">
        <v>9988</v>
      </c>
      <c r="L862" t="s">
        <v>4135</v>
      </c>
      <c r="M862" t="s">
        <v>4136</v>
      </c>
      <c r="N862" t="s">
        <v>85</v>
      </c>
      <c r="O862" t="s">
        <v>85</v>
      </c>
      <c r="P862">
        <v>-124386.8203125</v>
      </c>
      <c r="Q862" t="s">
        <v>21</v>
      </c>
      <c r="R862" t="s">
        <v>9989</v>
      </c>
      <c r="S862" t="s">
        <v>9990</v>
      </c>
      <c r="X862" t="s">
        <v>10729</v>
      </c>
      <c r="Y862" t="s">
        <v>85</v>
      </c>
    </row>
    <row r="863" spans="1:25">
      <c r="A863" t="s">
        <v>5</v>
      </c>
      <c r="B863" t="s">
        <v>6</v>
      </c>
      <c r="C863" t="s">
        <v>6</v>
      </c>
      <c r="D863" t="s">
        <v>1336</v>
      </c>
      <c r="E863" s="54">
        <v>41603</v>
      </c>
      <c r="F863" t="s">
        <v>1337</v>
      </c>
      <c r="G863" t="s">
        <v>83</v>
      </c>
      <c r="H863" t="s">
        <v>135</v>
      </c>
      <c r="I863" t="s">
        <v>4133</v>
      </c>
      <c r="J863" t="s">
        <v>86</v>
      </c>
      <c r="K863" t="s">
        <v>4134</v>
      </c>
      <c r="L863" t="s">
        <v>4135</v>
      </c>
      <c r="M863" t="s">
        <v>4136</v>
      </c>
      <c r="N863" t="s">
        <v>85</v>
      </c>
      <c r="O863" t="s">
        <v>85</v>
      </c>
      <c r="P863">
        <v>3908.232666015625</v>
      </c>
      <c r="Q863" t="s">
        <v>22</v>
      </c>
      <c r="R863" t="s">
        <v>4137</v>
      </c>
      <c r="S863" t="s">
        <v>104</v>
      </c>
      <c r="X863" t="e">
        <v>#N/A</v>
      </c>
      <c r="Y863" t="s">
        <v>85</v>
      </c>
    </row>
    <row r="864" spans="1:25">
      <c r="A864" t="s">
        <v>5</v>
      </c>
      <c r="B864" t="s">
        <v>6</v>
      </c>
      <c r="C864" t="s">
        <v>6</v>
      </c>
      <c r="D864" t="s">
        <v>1336</v>
      </c>
      <c r="E864" s="54">
        <v>41606</v>
      </c>
      <c r="F864" t="s">
        <v>1337</v>
      </c>
      <c r="G864" t="s">
        <v>83</v>
      </c>
      <c r="H864" t="s">
        <v>135</v>
      </c>
      <c r="I864" t="s">
        <v>4138</v>
      </c>
      <c r="J864" t="s">
        <v>86</v>
      </c>
      <c r="K864" t="s">
        <v>4139</v>
      </c>
      <c r="L864" t="s">
        <v>4140</v>
      </c>
      <c r="M864" t="s">
        <v>4141</v>
      </c>
      <c r="N864" t="s">
        <v>85</v>
      </c>
      <c r="O864" t="s">
        <v>85</v>
      </c>
      <c r="P864">
        <v>507.56259155273438</v>
      </c>
      <c r="Q864" t="s">
        <v>22</v>
      </c>
      <c r="R864" t="s">
        <v>4142</v>
      </c>
      <c r="S864" t="s">
        <v>104</v>
      </c>
      <c r="X864" t="e">
        <v>#N/A</v>
      </c>
      <c r="Y864" t="s">
        <v>10737</v>
      </c>
    </row>
    <row r="865" spans="1:25">
      <c r="A865" t="s">
        <v>5</v>
      </c>
      <c r="B865" t="s">
        <v>6</v>
      </c>
      <c r="C865" t="s">
        <v>6</v>
      </c>
      <c r="D865" t="s">
        <v>1336</v>
      </c>
      <c r="E865" s="54">
        <v>41606</v>
      </c>
      <c r="F865" t="s">
        <v>1337</v>
      </c>
      <c r="G865" t="s">
        <v>83</v>
      </c>
      <c r="H865" t="s">
        <v>135</v>
      </c>
      <c r="I865" t="s">
        <v>4138</v>
      </c>
      <c r="J865" t="s">
        <v>86</v>
      </c>
      <c r="K865" t="s">
        <v>4139</v>
      </c>
      <c r="L865" t="s">
        <v>4140</v>
      </c>
      <c r="M865" t="s">
        <v>4141</v>
      </c>
      <c r="N865" t="s">
        <v>85</v>
      </c>
      <c r="O865" t="s">
        <v>85</v>
      </c>
      <c r="P865">
        <v>5627.85498046875</v>
      </c>
      <c r="Q865" t="s">
        <v>22</v>
      </c>
      <c r="R865" t="s">
        <v>4142</v>
      </c>
      <c r="S865" t="s">
        <v>104</v>
      </c>
      <c r="X865" t="e">
        <v>#N/A</v>
      </c>
      <c r="Y865" t="s">
        <v>10737</v>
      </c>
    </row>
    <row r="866" spans="1:25">
      <c r="A866" t="s">
        <v>5</v>
      </c>
      <c r="B866" t="s">
        <v>6</v>
      </c>
      <c r="C866" t="s">
        <v>6</v>
      </c>
      <c r="D866" t="s">
        <v>1336</v>
      </c>
      <c r="E866" s="54">
        <v>41613</v>
      </c>
      <c r="F866" t="s">
        <v>4921</v>
      </c>
      <c r="G866" t="s">
        <v>83</v>
      </c>
      <c r="H866" t="s">
        <v>135</v>
      </c>
      <c r="I866" t="s">
        <v>5409</v>
      </c>
      <c r="J866" t="s">
        <v>86</v>
      </c>
      <c r="K866" t="s">
        <v>5410</v>
      </c>
      <c r="L866" t="s">
        <v>4140</v>
      </c>
      <c r="M866" t="s">
        <v>4141</v>
      </c>
      <c r="N866" t="s">
        <v>85</v>
      </c>
      <c r="O866" t="s">
        <v>85</v>
      </c>
      <c r="P866">
        <v>5469.61328125</v>
      </c>
      <c r="Q866" t="s">
        <v>22</v>
      </c>
      <c r="R866" t="s">
        <v>5411</v>
      </c>
      <c r="S866" t="s">
        <v>104</v>
      </c>
      <c r="X866" t="e">
        <v>#N/A</v>
      </c>
      <c r="Y866" t="s">
        <v>10737</v>
      </c>
    </row>
    <row r="867" spans="1:25">
      <c r="A867" t="s">
        <v>5</v>
      </c>
      <c r="B867" t="s">
        <v>6</v>
      </c>
      <c r="C867" t="s">
        <v>6</v>
      </c>
      <c r="D867" t="s">
        <v>1336</v>
      </c>
      <c r="E867" s="54">
        <v>41613</v>
      </c>
      <c r="F867" t="s">
        <v>4921</v>
      </c>
      <c r="G867" t="s">
        <v>83</v>
      </c>
      <c r="H867" t="s">
        <v>135</v>
      </c>
      <c r="I867" t="s">
        <v>5412</v>
      </c>
      <c r="J867" t="s">
        <v>86</v>
      </c>
      <c r="K867" t="s">
        <v>5410</v>
      </c>
      <c r="L867" t="s">
        <v>4140</v>
      </c>
      <c r="M867" t="s">
        <v>4141</v>
      </c>
      <c r="N867" t="s">
        <v>85</v>
      </c>
      <c r="O867" t="s">
        <v>85</v>
      </c>
      <c r="P867">
        <v>493.29119873046875</v>
      </c>
      <c r="Q867" t="s">
        <v>22</v>
      </c>
      <c r="R867" t="s">
        <v>5411</v>
      </c>
      <c r="S867" t="s">
        <v>104</v>
      </c>
      <c r="X867" t="e">
        <v>#N/A</v>
      </c>
      <c r="Y867" t="s">
        <v>10737</v>
      </c>
    </row>
    <row r="868" spans="1:25">
      <c r="A868" t="s">
        <v>5</v>
      </c>
      <c r="B868" t="s">
        <v>6</v>
      </c>
      <c r="C868" t="s">
        <v>6</v>
      </c>
      <c r="D868" t="s">
        <v>1336</v>
      </c>
      <c r="E868" s="54">
        <v>41613</v>
      </c>
      <c r="F868" t="s">
        <v>4921</v>
      </c>
      <c r="G868" t="s">
        <v>83</v>
      </c>
      <c r="H868" t="s">
        <v>135</v>
      </c>
      <c r="I868" t="s">
        <v>4138</v>
      </c>
      <c r="J868" t="s">
        <v>86</v>
      </c>
      <c r="K868" t="s">
        <v>4139</v>
      </c>
      <c r="L868" t="s">
        <v>4140</v>
      </c>
      <c r="M868" t="s">
        <v>4141</v>
      </c>
      <c r="N868" t="s">
        <v>85</v>
      </c>
      <c r="O868" t="s">
        <v>85</v>
      </c>
      <c r="P868">
        <v>-5627.85498046875</v>
      </c>
      <c r="Q868" t="s">
        <v>22</v>
      </c>
      <c r="R868" t="s">
        <v>4142</v>
      </c>
      <c r="S868" t="s">
        <v>104</v>
      </c>
      <c r="X868" t="e">
        <v>#N/A</v>
      </c>
      <c r="Y868" t="s">
        <v>10737</v>
      </c>
    </row>
    <row r="869" spans="1:25">
      <c r="A869" t="s">
        <v>5</v>
      </c>
      <c r="B869" t="s">
        <v>6</v>
      </c>
      <c r="C869" t="s">
        <v>6</v>
      </c>
      <c r="D869" t="s">
        <v>1336</v>
      </c>
      <c r="E869" s="54">
        <v>41613</v>
      </c>
      <c r="F869" t="s">
        <v>4921</v>
      </c>
      <c r="G869" t="s">
        <v>83</v>
      </c>
      <c r="H869" t="s">
        <v>135</v>
      </c>
      <c r="I869" t="s">
        <v>4138</v>
      </c>
      <c r="J869" t="s">
        <v>86</v>
      </c>
      <c r="K869" t="s">
        <v>4139</v>
      </c>
      <c r="L869" t="s">
        <v>4140</v>
      </c>
      <c r="M869" t="s">
        <v>4141</v>
      </c>
      <c r="N869" t="s">
        <v>85</v>
      </c>
      <c r="O869" t="s">
        <v>85</v>
      </c>
      <c r="P869">
        <v>-507.56259155273438</v>
      </c>
      <c r="Q869" t="s">
        <v>22</v>
      </c>
      <c r="R869" t="s">
        <v>4142</v>
      </c>
      <c r="S869" t="s">
        <v>104</v>
      </c>
      <c r="X869" t="e">
        <v>#N/A</v>
      </c>
      <c r="Y869" t="s">
        <v>10737</v>
      </c>
    </row>
    <row r="870" spans="1:25">
      <c r="A870" t="s">
        <v>5</v>
      </c>
      <c r="B870" t="s">
        <v>6</v>
      </c>
      <c r="C870" t="s">
        <v>6</v>
      </c>
      <c r="D870" t="s">
        <v>1336</v>
      </c>
      <c r="E870" s="54">
        <v>41635</v>
      </c>
      <c r="F870" t="s">
        <v>4921</v>
      </c>
      <c r="G870" t="s">
        <v>1345</v>
      </c>
      <c r="H870" t="s">
        <v>135</v>
      </c>
      <c r="I870" t="s">
        <v>9991</v>
      </c>
      <c r="J870" t="s">
        <v>1342</v>
      </c>
      <c r="K870" t="s">
        <v>9992</v>
      </c>
      <c r="L870" t="s">
        <v>4145</v>
      </c>
      <c r="M870" t="s">
        <v>4146</v>
      </c>
      <c r="N870" t="s">
        <v>85</v>
      </c>
      <c r="O870" t="s">
        <v>85</v>
      </c>
      <c r="P870">
        <v>371954.59375</v>
      </c>
      <c r="Q870" t="s">
        <v>21</v>
      </c>
      <c r="R870" t="s">
        <v>9993</v>
      </c>
      <c r="S870" t="s">
        <v>104</v>
      </c>
      <c r="X870" t="s">
        <v>10731</v>
      </c>
      <c r="Y870" t="s">
        <v>10737</v>
      </c>
    </row>
    <row r="871" spans="1:25">
      <c r="A871" t="s">
        <v>5</v>
      </c>
      <c r="B871" t="s">
        <v>6</v>
      </c>
      <c r="C871" t="s">
        <v>6</v>
      </c>
      <c r="D871" t="s">
        <v>1336</v>
      </c>
      <c r="E871" s="54">
        <v>41635</v>
      </c>
      <c r="F871" t="s">
        <v>4921</v>
      </c>
      <c r="G871" t="s">
        <v>1345</v>
      </c>
      <c r="H871" t="s">
        <v>135</v>
      </c>
      <c r="I871" t="s">
        <v>9991</v>
      </c>
      <c r="J871" t="s">
        <v>1342</v>
      </c>
      <c r="K871" t="s">
        <v>9992</v>
      </c>
      <c r="L871" t="s">
        <v>4145</v>
      </c>
      <c r="M871" t="s">
        <v>4146</v>
      </c>
      <c r="N871" t="s">
        <v>85</v>
      </c>
      <c r="O871" t="s">
        <v>85</v>
      </c>
      <c r="P871">
        <v>22678.404296875</v>
      </c>
      <c r="Q871" t="s">
        <v>21</v>
      </c>
      <c r="R871" t="s">
        <v>9993</v>
      </c>
      <c r="S871" t="s">
        <v>104</v>
      </c>
      <c r="X871" t="s">
        <v>10731</v>
      </c>
      <c r="Y871" t="s">
        <v>10737</v>
      </c>
    </row>
    <row r="872" spans="1:25">
      <c r="A872" t="s">
        <v>5</v>
      </c>
      <c r="B872" t="s">
        <v>6</v>
      </c>
      <c r="C872" t="s">
        <v>6</v>
      </c>
      <c r="D872" t="s">
        <v>1336</v>
      </c>
      <c r="E872" s="54">
        <v>41632</v>
      </c>
      <c r="F872" t="s">
        <v>4921</v>
      </c>
      <c r="G872" t="s">
        <v>1345</v>
      </c>
      <c r="H872" t="s">
        <v>135</v>
      </c>
      <c r="I872" t="s">
        <v>9994</v>
      </c>
      <c r="J872" t="s">
        <v>1342</v>
      </c>
      <c r="K872" t="s">
        <v>9995</v>
      </c>
      <c r="L872" t="s">
        <v>4145</v>
      </c>
      <c r="M872" t="s">
        <v>4146</v>
      </c>
      <c r="N872" t="s">
        <v>85</v>
      </c>
      <c r="O872" t="s">
        <v>85</v>
      </c>
      <c r="P872">
        <v>19731.650390625</v>
      </c>
      <c r="Q872" t="s">
        <v>21</v>
      </c>
      <c r="R872" t="s">
        <v>9996</v>
      </c>
      <c r="S872" t="s">
        <v>104</v>
      </c>
      <c r="X872" t="s">
        <v>10729</v>
      </c>
      <c r="Y872" t="s">
        <v>10737</v>
      </c>
    </row>
    <row r="873" spans="1:25">
      <c r="A873" t="s">
        <v>5</v>
      </c>
      <c r="B873" t="s">
        <v>6</v>
      </c>
      <c r="C873" t="s">
        <v>6</v>
      </c>
      <c r="D873" t="s">
        <v>1336</v>
      </c>
      <c r="E873" s="54">
        <v>41604</v>
      </c>
      <c r="F873" t="s">
        <v>1337</v>
      </c>
      <c r="G873" t="s">
        <v>1345</v>
      </c>
      <c r="H873" t="s">
        <v>135</v>
      </c>
      <c r="I873" t="s">
        <v>4143</v>
      </c>
      <c r="J873" t="s">
        <v>1342</v>
      </c>
      <c r="K873" t="s">
        <v>4144</v>
      </c>
      <c r="L873" t="s">
        <v>4145</v>
      </c>
      <c r="M873" t="s">
        <v>4146</v>
      </c>
      <c r="N873" t="s">
        <v>85</v>
      </c>
      <c r="O873" t="s">
        <v>85</v>
      </c>
      <c r="P873">
        <v>52786.51953125</v>
      </c>
      <c r="Q873" t="s">
        <v>21</v>
      </c>
      <c r="R873" t="s">
        <v>4147</v>
      </c>
      <c r="S873" t="s">
        <v>4148</v>
      </c>
      <c r="X873" t="s">
        <v>10729</v>
      </c>
      <c r="Y873" t="s">
        <v>10737</v>
      </c>
    </row>
    <row r="874" spans="1:25">
      <c r="A874" t="s">
        <v>5</v>
      </c>
      <c r="B874" t="s">
        <v>6</v>
      </c>
      <c r="C874" t="s">
        <v>6</v>
      </c>
      <c r="D874" t="s">
        <v>1336</v>
      </c>
      <c r="E874" s="54">
        <v>41604</v>
      </c>
      <c r="F874" t="s">
        <v>1337</v>
      </c>
      <c r="G874" t="s">
        <v>1345</v>
      </c>
      <c r="H874" t="s">
        <v>135</v>
      </c>
      <c r="I874" t="s">
        <v>4143</v>
      </c>
      <c r="J874" t="s">
        <v>1342</v>
      </c>
      <c r="K874" t="s">
        <v>4144</v>
      </c>
      <c r="L874" t="s">
        <v>4145</v>
      </c>
      <c r="M874" t="s">
        <v>4146</v>
      </c>
      <c r="N874" t="s">
        <v>85</v>
      </c>
      <c r="O874" t="s">
        <v>85</v>
      </c>
      <c r="P874">
        <v>4060.50146484375</v>
      </c>
      <c r="Q874" t="s">
        <v>21</v>
      </c>
      <c r="R874" t="s">
        <v>4147</v>
      </c>
      <c r="S874" t="s">
        <v>4148</v>
      </c>
      <c r="X874" t="s">
        <v>10729</v>
      </c>
      <c r="Y874" t="s">
        <v>10737</v>
      </c>
    </row>
    <row r="875" spans="1:25">
      <c r="A875" t="s">
        <v>5</v>
      </c>
      <c r="B875" t="s">
        <v>6</v>
      </c>
      <c r="C875" t="s">
        <v>6</v>
      </c>
      <c r="D875" t="s">
        <v>1336</v>
      </c>
      <c r="E875" s="54">
        <v>41607</v>
      </c>
      <c r="F875" t="s">
        <v>1337</v>
      </c>
      <c r="G875" t="s">
        <v>83</v>
      </c>
      <c r="I875" t="s">
        <v>5413</v>
      </c>
      <c r="J875" t="s">
        <v>86</v>
      </c>
      <c r="K875" t="s">
        <v>5414</v>
      </c>
      <c r="L875" t="s">
        <v>4533</v>
      </c>
      <c r="M875" t="s">
        <v>4534</v>
      </c>
      <c r="N875" t="s">
        <v>213</v>
      </c>
      <c r="O875" t="s">
        <v>85</v>
      </c>
      <c r="P875">
        <v>11.724599838256836</v>
      </c>
      <c r="Q875" t="s">
        <v>22</v>
      </c>
      <c r="R875" t="s">
        <v>4535</v>
      </c>
      <c r="S875" t="s">
        <v>104</v>
      </c>
      <c r="X875" t="e">
        <v>#N/A</v>
      </c>
      <c r="Y875" t="s">
        <v>85</v>
      </c>
    </row>
    <row r="876" spans="1:25">
      <c r="A876" t="s">
        <v>5</v>
      </c>
      <c r="B876" t="s">
        <v>6</v>
      </c>
      <c r="C876" t="s">
        <v>6</v>
      </c>
      <c r="D876" t="s">
        <v>1336</v>
      </c>
      <c r="E876" s="54">
        <v>41607</v>
      </c>
      <c r="F876" t="s">
        <v>1337</v>
      </c>
      <c r="G876" t="s">
        <v>83</v>
      </c>
      <c r="I876" t="s">
        <v>4536</v>
      </c>
      <c r="J876" t="s">
        <v>86</v>
      </c>
      <c r="K876" t="s">
        <v>4537</v>
      </c>
      <c r="L876" t="s">
        <v>4533</v>
      </c>
      <c r="M876" t="s">
        <v>4534</v>
      </c>
      <c r="N876" t="s">
        <v>199</v>
      </c>
      <c r="O876" t="s">
        <v>85</v>
      </c>
      <c r="P876">
        <v>1694.041259765625</v>
      </c>
      <c r="Q876" t="s">
        <v>22</v>
      </c>
      <c r="R876" t="s">
        <v>4538</v>
      </c>
      <c r="S876" t="s">
        <v>104</v>
      </c>
      <c r="X876" t="e">
        <v>#N/A</v>
      </c>
      <c r="Y876" t="s">
        <v>85</v>
      </c>
    </row>
    <row r="877" spans="1:25">
      <c r="A877" t="s">
        <v>5</v>
      </c>
      <c r="B877" t="s">
        <v>6</v>
      </c>
      <c r="C877" t="s">
        <v>6</v>
      </c>
      <c r="D877" t="s">
        <v>1336</v>
      </c>
      <c r="E877" s="54">
        <v>41607</v>
      </c>
      <c r="F877" t="s">
        <v>1337</v>
      </c>
      <c r="G877" t="s">
        <v>1350</v>
      </c>
      <c r="I877" t="s">
        <v>4536</v>
      </c>
      <c r="J877" t="s">
        <v>86</v>
      </c>
      <c r="K877" t="s">
        <v>4537</v>
      </c>
      <c r="L877" t="s">
        <v>4533</v>
      </c>
      <c r="M877" t="s">
        <v>4534</v>
      </c>
      <c r="N877" t="s">
        <v>199</v>
      </c>
      <c r="O877" t="s">
        <v>85</v>
      </c>
      <c r="P877">
        <v>340.16848754882813</v>
      </c>
      <c r="Q877" t="s">
        <v>23</v>
      </c>
      <c r="R877" t="s">
        <v>4538</v>
      </c>
      <c r="S877" t="s">
        <v>104</v>
      </c>
      <c r="X877" t="e">
        <v>#N/A</v>
      </c>
      <c r="Y877" t="s">
        <v>85</v>
      </c>
    </row>
    <row r="878" spans="1:25">
      <c r="A878" t="s">
        <v>5</v>
      </c>
      <c r="B878" t="s">
        <v>6</v>
      </c>
      <c r="C878" t="s">
        <v>6</v>
      </c>
      <c r="D878" t="s">
        <v>1336</v>
      </c>
      <c r="E878" s="54">
        <v>41634</v>
      </c>
      <c r="F878" t="s">
        <v>4921</v>
      </c>
      <c r="G878" t="s">
        <v>1350</v>
      </c>
      <c r="I878" t="s">
        <v>8829</v>
      </c>
      <c r="J878" t="s">
        <v>86</v>
      </c>
      <c r="K878" t="s">
        <v>8830</v>
      </c>
      <c r="L878" t="s">
        <v>4533</v>
      </c>
      <c r="M878" t="s">
        <v>4534</v>
      </c>
      <c r="N878" t="s">
        <v>85</v>
      </c>
      <c r="O878" t="s">
        <v>85</v>
      </c>
      <c r="P878">
        <v>-129.548095703125</v>
      </c>
      <c r="Q878" t="s">
        <v>23</v>
      </c>
      <c r="R878" t="s">
        <v>8831</v>
      </c>
      <c r="S878" t="s">
        <v>104</v>
      </c>
      <c r="X878" t="e">
        <v>#N/A</v>
      </c>
      <c r="Y878" t="s">
        <v>85</v>
      </c>
    </row>
    <row r="879" spans="1:25">
      <c r="A879" t="s">
        <v>5</v>
      </c>
      <c r="B879" t="s">
        <v>6</v>
      </c>
      <c r="C879" t="s">
        <v>6</v>
      </c>
      <c r="D879" t="s">
        <v>1336</v>
      </c>
      <c r="E879" s="54">
        <v>41632</v>
      </c>
      <c r="F879" t="s">
        <v>4921</v>
      </c>
      <c r="G879" t="s">
        <v>83</v>
      </c>
      <c r="I879" t="s">
        <v>9997</v>
      </c>
      <c r="J879" t="s">
        <v>86</v>
      </c>
      <c r="K879" t="s">
        <v>9998</v>
      </c>
      <c r="L879" t="s">
        <v>9999</v>
      </c>
      <c r="M879" t="s">
        <v>10000</v>
      </c>
      <c r="N879" t="s">
        <v>85</v>
      </c>
      <c r="O879" t="s">
        <v>85</v>
      </c>
      <c r="P879">
        <v>9503.7490234375</v>
      </c>
      <c r="Q879" t="s">
        <v>22</v>
      </c>
      <c r="R879" t="s">
        <v>10001</v>
      </c>
      <c r="S879" t="s">
        <v>104</v>
      </c>
      <c r="X879" t="e">
        <v>#N/A</v>
      </c>
      <c r="Y879" t="s">
        <v>85</v>
      </c>
    </row>
    <row r="880" spans="1:25">
      <c r="A880" t="s">
        <v>5</v>
      </c>
      <c r="B880" t="s">
        <v>6</v>
      </c>
      <c r="C880" t="s">
        <v>6</v>
      </c>
      <c r="D880" t="s">
        <v>1336</v>
      </c>
      <c r="E880" s="54">
        <v>41603</v>
      </c>
      <c r="F880" t="s">
        <v>1337</v>
      </c>
      <c r="G880" t="s">
        <v>83</v>
      </c>
      <c r="I880" t="s">
        <v>4149</v>
      </c>
      <c r="J880" t="s">
        <v>86</v>
      </c>
      <c r="K880" t="s">
        <v>4150</v>
      </c>
      <c r="L880" t="s">
        <v>4151</v>
      </c>
      <c r="M880" t="s">
        <v>4152</v>
      </c>
      <c r="N880" t="s">
        <v>85</v>
      </c>
      <c r="O880" t="s">
        <v>85</v>
      </c>
      <c r="P880">
        <v>3321.997802734375</v>
      </c>
      <c r="Q880" t="s">
        <v>22</v>
      </c>
      <c r="R880" t="s">
        <v>4153</v>
      </c>
      <c r="S880" t="s">
        <v>104</v>
      </c>
      <c r="X880" t="e">
        <v>#N/A</v>
      </c>
      <c r="Y880" t="s">
        <v>85</v>
      </c>
    </row>
    <row r="881" spans="1:25">
      <c r="A881" t="s">
        <v>5</v>
      </c>
      <c r="B881" t="s">
        <v>7</v>
      </c>
      <c r="C881" t="s">
        <v>7</v>
      </c>
      <c r="D881" t="s">
        <v>1336</v>
      </c>
      <c r="E881" s="54">
        <v>41628</v>
      </c>
      <c r="F881" t="s">
        <v>4921</v>
      </c>
      <c r="G881" t="s">
        <v>83</v>
      </c>
      <c r="I881" t="s">
        <v>10002</v>
      </c>
      <c r="J881" t="s">
        <v>1342</v>
      </c>
      <c r="K881" t="s">
        <v>10003</v>
      </c>
      <c r="L881" t="s">
        <v>10004</v>
      </c>
      <c r="M881" t="s">
        <v>10005</v>
      </c>
      <c r="N881" t="s">
        <v>85</v>
      </c>
      <c r="O881" t="s">
        <v>85</v>
      </c>
      <c r="P881">
        <v>9425.0703125</v>
      </c>
      <c r="Q881" t="s">
        <v>22</v>
      </c>
      <c r="R881" t="s">
        <v>10006</v>
      </c>
      <c r="S881" t="s">
        <v>104</v>
      </c>
      <c r="X881" t="e">
        <v>#N/A</v>
      </c>
      <c r="Y881" t="s">
        <v>85</v>
      </c>
    </row>
    <row r="882" spans="1:25">
      <c r="A882" t="s">
        <v>5</v>
      </c>
      <c r="B882" t="s">
        <v>7</v>
      </c>
      <c r="C882" t="s">
        <v>7</v>
      </c>
      <c r="D882" t="s">
        <v>1336</v>
      </c>
      <c r="E882" s="54">
        <v>41634</v>
      </c>
      <c r="F882" t="s">
        <v>4921</v>
      </c>
      <c r="G882" t="s">
        <v>1345</v>
      </c>
      <c r="I882" t="s">
        <v>10007</v>
      </c>
      <c r="J882" t="s">
        <v>1342</v>
      </c>
      <c r="K882" t="s">
        <v>10008</v>
      </c>
      <c r="L882" t="s">
        <v>10009</v>
      </c>
      <c r="M882" t="s">
        <v>10010</v>
      </c>
      <c r="N882" t="s">
        <v>85</v>
      </c>
      <c r="O882" t="s">
        <v>85</v>
      </c>
      <c r="P882">
        <v>9425.0703125</v>
      </c>
      <c r="Q882" t="s">
        <v>21</v>
      </c>
      <c r="R882" t="s">
        <v>10011</v>
      </c>
      <c r="S882" t="s">
        <v>10012</v>
      </c>
      <c r="X882" t="s">
        <v>10729</v>
      </c>
      <c r="Y882" t="s">
        <v>85</v>
      </c>
    </row>
    <row r="883" spans="1:25">
      <c r="A883" t="s">
        <v>3</v>
      </c>
      <c r="B883" t="s">
        <v>113</v>
      </c>
      <c r="C883" t="s">
        <v>8544</v>
      </c>
      <c r="D883" t="s">
        <v>1336</v>
      </c>
      <c r="E883" s="54">
        <v>41625</v>
      </c>
      <c r="F883" t="s">
        <v>4921</v>
      </c>
      <c r="G883" t="s">
        <v>83</v>
      </c>
      <c r="I883" t="s">
        <v>10013</v>
      </c>
      <c r="J883" t="s">
        <v>1342</v>
      </c>
      <c r="K883" t="s">
        <v>10014</v>
      </c>
      <c r="L883" t="s">
        <v>10015</v>
      </c>
      <c r="M883" t="s">
        <v>10016</v>
      </c>
      <c r="N883" t="s">
        <v>85</v>
      </c>
      <c r="O883" t="s">
        <v>85</v>
      </c>
      <c r="P883">
        <v>2760</v>
      </c>
      <c r="Q883" t="s">
        <v>22</v>
      </c>
      <c r="R883" t="s">
        <v>10017</v>
      </c>
      <c r="S883" t="s">
        <v>104</v>
      </c>
      <c r="X883" t="e">
        <v>#N/A</v>
      </c>
      <c r="Y883" t="s">
        <v>85</v>
      </c>
    </row>
    <row r="884" spans="1:25">
      <c r="A884" t="s">
        <v>3</v>
      </c>
      <c r="B884" t="s">
        <v>114</v>
      </c>
      <c r="C884" t="s">
        <v>1613</v>
      </c>
      <c r="D884" t="s">
        <v>1336</v>
      </c>
      <c r="E884" s="54">
        <v>41586</v>
      </c>
      <c r="F884" t="s">
        <v>1337</v>
      </c>
      <c r="G884" t="s">
        <v>1345</v>
      </c>
      <c r="H884" t="s">
        <v>1614</v>
      </c>
      <c r="I884" t="s">
        <v>1615</v>
      </c>
      <c r="J884" t="s">
        <v>1342</v>
      </c>
      <c r="K884" t="s">
        <v>1616</v>
      </c>
      <c r="L884" t="s">
        <v>1617</v>
      </c>
      <c r="M884" t="s">
        <v>1618</v>
      </c>
      <c r="N884" t="s">
        <v>85</v>
      </c>
      <c r="O884" t="s">
        <v>85</v>
      </c>
      <c r="P884">
        <v>-2629.890869140625</v>
      </c>
      <c r="Q884" t="s">
        <v>21</v>
      </c>
      <c r="R884" t="s">
        <v>1619</v>
      </c>
      <c r="S884" t="s">
        <v>1620</v>
      </c>
      <c r="X884" t="s">
        <v>10729</v>
      </c>
      <c r="Y884" t="s">
        <v>85</v>
      </c>
    </row>
    <row r="885" spans="1:25">
      <c r="A885" t="s">
        <v>3</v>
      </c>
      <c r="B885" t="s">
        <v>114</v>
      </c>
      <c r="C885" t="s">
        <v>1613</v>
      </c>
      <c r="D885" t="s">
        <v>1336</v>
      </c>
      <c r="E885" s="54">
        <v>41603</v>
      </c>
      <c r="F885" t="s">
        <v>1337</v>
      </c>
      <c r="G885" t="s">
        <v>83</v>
      </c>
      <c r="I885" t="s">
        <v>4159</v>
      </c>
      <c r="J885" t="s">
        <v>1342</v>
      </c>
      <c r="K885" t="s">
        <v>4160</v>
      </c>
      <c r="L885" t="s">
        <v>4156</v>
      </c>
      <c r="M885" t="s">
        <v>4157</v>
      </c>
      <c r="N885" t="s">
        <v>85</v>
      </c>
      <c r="O885" t="s">
        <v>85</v>
      </c>
      <c r="P885">
        <v>-38570.84765625</v>
      </c>
      <c r="Q885" t="s">
        <v>22</v>
      </c>
      <c r="R885" t="s">
        <v>4158</v>
      </c>
      <c r="S885" t="s">
        <v>104</v>
      </c>
      <c r="X885" t="e">
        <v>#N/A</v>
      </c>
      <c r="Y885" t="s">
        <v>85</v>
      </c>
    </row>
    <row r="886" spans="1:25">
      <c r="A886" t="s">
        <v>3</v>
      </c>
      <c r="B886" t="s">
        <v>114</v>
      </c>
      <c r="C886" t="s">
        <v>1613</v>
      </c>
      <c r="D886" t="s">
        <v>1336</v>
      </c>
      <c r="E886" s="54">
        <v>41603</v>
      </c>
      <c r="F886" t="s">
        <v>1337</v>
      </c>
      <c r="G886" t="s">
        <v>83</v>
      </c>
      <c r="I886" t="s">
        <v>4159</v>
      </c>
      <c r="J886" t="s">
        <v>1342</v>
      </c>
      <c r="K886" t="s">
        <v>4160</v>
      </c>
      <c r="L886" t="s">
        <v>4156</v>
      </c>
      <c r="M886" t="s">
        <v>4157</v>
      </c>
      <c r="N886" t="s">
        <v>85</v>
      </c>
      <c r="O886" t="s">
        <v>85</v>
      </c>
      <c r="P886">
        <v>1.6239999532699585</v>
      </c>
      <c r="Q886" t="s">
        <v>22</v>
      </c>
      <c r="R886" t="s">
        <v>4158</v>
      </c>
      <c r="S886" t="s">
        <v>104</v>
      </c>
      <c r="X886" t="e">
        <v>#N/A</v>
      </c>
      <c r="Y886" t="s">
        <v>85</v>
      </c>
    </row>
    <row r="887" spans="1:25">
      <c r="A887" t="s">
        <v>3</v>
      </c>
      <c r="B887" t="s">
        <v>114</v>
      </c>
      <c r="C887" t="s">
        <v>1613</v>
      </c>
      <c r="D887" t="s">
        <v>1336</v>
      </c>
      <c r="E887" s="54">
        <v>41603</v>
      </c>
      <c r="F887" t="s">
        <v>1337</v>
      </c>
      <c r="G887" t="s">
        <v>83</v>
      </c>
      <c r="I887" t="s">
        <v>4154</v>
      </c>
      <c r="J887" t="s">
        <v>1342</v>
      </c>
      <c r="K887" t="s">
        <v>4155</v>
      </c>
      <c r="L887" t="s">
        <v>4156</v>
      </c>
      <c r="M887" t="s">
        <v>4157</v>
      </c>
      <c r="N887" t="s">
        <v>85</v>
      </c>
      <c r="O887" t="s">
        <v>85</v>
      </c>
      <c r="P887">
        <v>173.02000427246094</v>
      </c>
      <c r="Q887" t="s">
        <v>22</v>
      </c>
      <c r="R887" t="s">
        <v>4158</v>
      </c>
      <c r="S887" t="s">
        <v>104</v>
      </c>
      <c r="X887" t="e">
        <v>#N/A</v>
      </c>
      <c r="Y887" t="s">
        <v>85</v>
      </c>
    </row>
    <row r="888" spans="1:25">
      <c r="A888" t="s">
        <v>3</v>
      </c>
      <c r="B888" t="s">
        <v>13</v>
      </c>
      <c r="C888" t="s">
        <v>217</v>
      </c>
      <c r="D888" t="s">
        <v>1336</v>
      </c>
      <c r="E888" s="54">
        <v>41607</v>
      </c>
      <c r="F888" t="s">
        <v>1337</v>
      </c>
      <c r="G888" t="s">
        <v>1345</v>
      </c>
      <c r="I888" t="s">
        <v>5415</v>
      </c>
      <c r="J888" t="s">
        <v>1342</v>
      </c>
      <c r="K888" t="s">
        <v>5416</v>
      </c>
      <c r="L888" t="s">
        <v>4163</v>
      </c>
      <c r="M888" t="s">
        <v>4164</v>
      </c>
      <c r="N888" t="s">
        <v>85</v>
      </c>
      <c r="O888" t="s">
        <v>85</v>
      </c>
      <c r="P888">
        <v>3324.233154296875</v>
      </c>
      <c r="Q888" t="s">
        <v>21</v>
      </c>
      <c r="R888" t="s">
        <v>5417</v>
      </c>
      <c r="S888" t="s">
        <v>5418</v>
      </c>
      <c r="X888" t="s">
        <v>10729</v>
      </c>
      <c r="Y888" t="s">
        <v>85</v>
      </c>
    </row>
    <row r="889" spans="1:25">
      <c r="A889" t="s">
        <v>9</v>
      </c>
      <c r="B889" t="s">
        <v>10</v>
      </c>
      <c r="C889" t="s">
        <v>528</v>
      </c>
      <c r="D889" t="s">
        <v>1336</v>
      </c>
      <c r="E889" s="54">
        <v>41598</v>
      </c>
      <c r="F889" t="s">
        <v>1337</v>
      </c>
      <c r="G889" t="s">
        <v>1391</v>
      </c>
      <c r="H889" t="s">
        <v>529</v>
      </c>
      <c r="I889" t="s">
        <v>2697</v>
      </c>
      <c r="J889" t="s">
        <v>86</v>
      </c>
      <c r="K889" t="s">
        <v>2698</v>
      </c>
      <c r="L889" t="s">
        <v>991</v>
      </c>
      <c r="M889" t="s">
        <v>992</v>
      </c>
      <c r="N889" t="s">
        <v>85</v>
      </c>
      <c r="O889" t="s">
        <v>85</v>
      </c>
      <c r="P889">
        <v>5105.39990234375</v>
      </c>
      <c r="Q889" t="s">
        <v>23</v>
      </c>
      <c r="R889" t="s">
        <v>2699</v>
      </c>
      <c r="S889" t="s">
        <v>104</v>
      </c>
      <c r="X889" t="e">
        <v>#N/A</v>
      </c>
      <c r="Y889" t="s">
        <v>85</v>
      </c>
    </row>
    <row r="890" spans="1:25">
      <c r="A890" t="s">
        <v>9</v>
      </c>
      <c r="B890" t="s">
        <v>10</v>
      </c>
      <c r="C890" t="s">
        <v>528</v>
      </c>
      <c r="D890" t="s">
        <v>1336</v>
      </c>
      <c r="E890" s="54">
        <v>41598</v>
      </c>
      <c r="F890" t="s">
        <v>1337</v>
      </c>
      <c r="G890" t="s">
        <v>1350</v>
      </c>
      <c r="H890" t="s">
        <v>529</v>
      </c>
      <c r="I890" t="s">
        <v>2697</v>
      </c>
      <c r="J890" t="s">
        <v>86</v>
      </c>
      <c r="K890" t="s">
        <v>2698</v>
      </c>
      <c r="L890" t="s">
        <v>991</v>
      </c>
      <c r="M890" t="s">
        <v>992</v>
      </c>
      <c r="N890" t="s">
        <v>85</v>
      </c>
      <c r="O890" t="s">
        <v>85</v>
      </c>
      <c r="P890">
        <v>20697.599609375</v>
      </c>
      <c r="Q890" t="s">
        <v>23</v>
      </c>
      <c r="R890" t="s">
        <v>2699</v>
      </c>
      <c r="S890" t="s">
        <v>104</v>
      </c>
      <c r="X890" t="e">
        <v>#N/A</v>
      </c>
      <c r="Y890" t="s">
        <v>85</v>
      </c>
    </row>
    <row r="891" spans="1:25">
      <c r="A891" t="s">
        <v>9</v>
      </c>
      <c r="B891" t="s">
        <v>10</v>
      </c>
      <c r="C891" t="s">
        <v>528</v>
      </c>
      <c r="D891" t="s">
        <v>1336</v>
      </c>
      <c r="E891" s="54">
        <v>41607</v>
      </c>
      <c r="F891" t="s">
        <v>1337</v>
      </c>
      <c r="G891" t="s">
        <v>83</v>
      </c>
      <c r="H891" t="s">
        <v>529</v>
      </c>
      <c r="I891" t="s">
        <v>5419</v>
      </c>
      <c r="J891" t="s">
        <v>1342</v>
      </c>
      <c r="K891" t="s">
        <v>5420</v>
      </c>
      <c r="L891" t="s">
        <v>991</v>
      </c>
      <c r="M891" t="s">
        <v>992</v>
      </c>
      <c r="N891" t="s">
        <v>85</v>
      </c>
      <c r="O891" t="s">
        <v>85</v>
      </c>
      <c r="P891">
        <v>-25803</v>
      </c>
      <c r="Q891" t="s">
        <v>22</v>
      </c>
      <c r="R891" t="s">
        <v>5421</v>
      </c>
      <c r="S891" t="s">
        <v>104</v>
      </c>
      <c r="X891" t="e">
        <v>#N/A</v>
      </c>
      <c r="Y891" t="s">
        <v>85</v>
      </c>
    </row>
    <row r="892" spans="1:25">
      <c r="A892" t="s">
        <v>9</v>
      </c>
      <c r="B892" t="s">
        <v>10</v>
      </c>
      <c r="C892" t="s">
        <v>528</v>
      </c>
      <c r="D892" t="s">
        <v>1336</v>
      </c>
      <c r="E892" s="54">
        <v>41606</v>
      </c>
      <c r="F892" t="s">
        <v>1337</v>
      </c>
      <c r="G892" t="s">
        <v>83</v>
      </c>
      <c r="I892" t="s">
        <v>5422</v>
      </c>
      <c r="J892" t="s">
        <v>1342</v>
      </c>
      <c r="K892" t="s">
        <v>5423</v>
      </c>
      <c r="L892" t="s">
        <v>5424</v>
      </c>
      <c r="M892" t="s">
        <v>5425</v>
      </c>
      <c r="N892" t="s">
        <v>85</v>
      </c>
      <c r="O892" t="s">
        <v>85</v>
      </c>
      <c r="P892">
        <v>-10980</v>
      </c>
      <c r="Q892" t="s">
        <v>22</v>
      </c>
      <c r="R892" t="s">
        <v>5426</v>
      </c>
      <c r="S892" t="s">
        <v>104</v>
      </c>
      <c r="X892" t="e">
        <v>#N/A</v>
      </c>
      <c r="Y892" t="s">
        <v>85</v>
      </c>
    </row>
    <row r="893" spans="1:25">
      <c r="A893" t="s">
        <v>9</v>
      </c>
      <c r="B893" t="s">
        <v>10</v>
      </c>
      <c r="C893" t="s">
        <v>528</v>
      </c>
      <c r="D893" t="s">
        <v>1336</v>
      </c>
      <c r="E893" s="54">
        <v>41606</v>
      </c>
      <c r="F893" t="s">
        <v>1337</v>
      </c>
      <c r="G893" t="s">
        <v>83</v>
      </c>
      <c r="I893" t="s">
        <v>5422</v>
      </c>
      <c r="J893" t="s">
        <v>1342</v>
      </c>
      <c r="K893" t="s">
        <v>5423</v>
      </c>
      <c r="L893" t="s">
        <v>5424</v>
      </c>
      <c r="M893" t="s">
        <v>5425</v>
      </c>
      <c r="N893" t="s">
        <v>85</v>
      </c>
      <c r="O893" t="s">
        <v>85</v>
      </c>
      <c r="P893">
        <v>10980</v>
      </c>
      <c r="Q893" t="s">
        <v>22</v>
      </c>
      <c r="R893" t="s">
        <v>5426</v>
      </c>
      <c r="S893" t="s">
        <v>104</v>
      </c>
      <c r="X893" t="e">
        <v>#N/A</v>
      </c>
      <c r="Y893" t="s">
        <v>85</v>
      </c>
    </row>
    <row r="894" spans="1:25">
      <c r="A894" t="s">
        <v>9</v>
      </c>
      <c r="B894" t="s">
        <v>10</v>
      </c>
      <c r="C894" t="s">
        <v>528</v>
      </c>
      <c r="D894" t="s">
        <v>1336</v>
      </c>
      <c r="E894" s="54">
        <v>41621</v>
      </c>
      <c r="F894" t="s">
        <v>4921</v>
      </c>
      <c r="G894" t="s">
        <v>1345</v>
      </c>
      <c r="H894" t="s">
        <v>529</v>
      </c>
      <c r="I894" t="s">
        <v>10018</v>
      </c>
      <c r="J894" t="s">
        <v>1342</v>
      </c>
      <c r="K894" t="s">
        <v>10019</v>
      </c>
      <c r="L894" t="s">
        <v>532</v>
      </c>
      <c r="M894" t="s">
        <v>533</v>
      </c>
      <c r="N894" t="s">
        <v>85</v>
      </c>
      <c r="O894" t="s">
        <v>85</v>
      </c>
      <c r="P894">
        <v>82944</v>
      </c>
      <c r="Q894" t="s">
        <v>21</v>
      </c>
      <c r="R894" t="s">
        <v>10020</v>
      </c>
      <c r="S894" t="s">
        <v>10021</v>
      </c>
      <c r="X894" t="s">
        <v>10729</v>
      </c>
      <c r="Y894" t="s">
        <v>85</v>
      </c>
    </row>
    <row r="895" spans="1:25">
      <c r="A895" t="s">
        <v>9</v>
      </c>
      <c r="B895" t="s">
        <v>10</v>
      </c>
      <c r="C895" t="s">
        <v>528</v>
      </c>
      <c r="D895" t="s">
        <v>1336</v>
      </c>
      <c r="E895" s="54">
        <v>41621</v>
      </c>
      <c r="F895" t="s">
        <v>4921</v>
      </c>
      <c r="G895" t="s">
        <v>1345</v>
      </c>
      <c r="H895" t="s">
        <v>529</v>
      </c>
      <c r="I895" t="s">
        <v>10018</v>
      </c>
      <c r="J895" t="s">
        <v>1342</v>
      </c>
      <c r="K895" t="s">
        <v>10019</v>
      </c>
      <c r="L895" t="s">
        <v>532</v>
      </c>
      <c r="M895" t="s">
        <v>533</v>
      </c>
      <c r="N895" t="s">
        <v>85</v>
      </c>
      <c r="O895" t="s">
        <v>85</v>
      </c>
      <c r="P895">
        <v>11404.7998046875</v>
      </c>
      <c r="Q895" t="s">
        <v>21</v>
      </c>
      <c r="R895" t="s">
        <v>10020</v>
      </c>
      <c r="S895" t="s">
        <v>10021</v>
      </c>
      <c r="X895" t="s">
        <v>10729</v>
      </c>
      <c r="Y895" t="s">
        <v>85</v>
      </c>
    </row>
    <row r="896" spans="1:25">
      <c r="A896" t="s">
        <v>9</v>
      </c>
      <c r="B896" t="s">
        <v>10</v>
      </c>
      <c r="C896" t="s">
        <v>528</v>
      </c>
      <c r="D896" t="s">
        <v>1336</v>
      </c>
      <c r="E896" s="54">
        <v>41583</v>
      </c>
      <c r="F896" t="s">
        <v>1337</v>
      </c>
      <c r="G896" t="s">
        <v>83</v>
      </c>
      <c r="I896" t="s">
        <v>1233</v>
      </c>
      <c r="J896" t="s">
        <v>86</v>
      </c>
      <c r="K896" t="s">
        <v>1234</v>
      </c>
      <c r="L896" t="s">
        <v>1235</v>
      </c>
      <c r="M896" t="s">
        <v>1236</v>
      </c>
      <c r="N896" t="s">
        <v>199</v>
      </c>
      <c r="O896" t="s">
        <v>199</v>
      </c>
      <c r="P896">
        <v>16232.4765625</v>
      </c>
      <c r="Q896" t="s">
        <v>22</v>
      </c>
      <c r="R896" t="s">
        <v>1237</v>
      </c>
      <c r="S896" t="s">
        <v>104</v>
      </c>
      <c r="X896" t="s">
        <v>10731</v>
      </c>
      <c r="Y896" t="s">
        <v>10739</v>
      </c>
    </row>
    <row r="897" spans="1:25">
      <c r="A897" t="s">
        <v>9</v>
      </c>
      <c r="B897" t="s">
        <v>10</v>
      </c>
      <c r="C897" t="s">
        <v>528</v>
      </c>
      <c r="D897" t="s">
        <v>1336</v>
      </c>
      <c r="E897" s="54">
        <v>41583</v>
      </c>
      <c r="F897" t="s">
        <v>1337</v>
      </c>
      <c r="G897" t="s">
        <v>1345</v>
      </c>
      <c r="I897" t="s">
        <v>1233</v>
      </c>
      <c r="J897" t="s">
        <v>86</v>
      </c>
      <c r="K897" t="s">
        <v>1234</v>
      </c>
      <c r="L897" t="s">
        <v>1235</v>
      </c>
      <c r="M897" t="s">
        <v>1236</v>
      </c>
      <c r="N897" t="s">
        <v>199</v>
      </c>
      <c r="O897" t="s">
        <v>199</v>
      </c>
      <c r="P897">
        <v>335337.75</v>
      </c>
      <c r="Q897" t="s">
        <v>21</v>
      </c>
      <c r="R897" t="s">
        <v>1237</v>
      </c>
      <c r="S897" t="s">
        <v>104</v>
      </c>
      <c r="X897" t="s">
        <v>10731</v>
      </c>
      <c r="Y897" t="s">
        <v>10739</v>
      </c>
    </row>
    <row r="898" spans="1:25">
      <c r="A898" t="s">
        <v>9</v>
      </c>
      <c r="B898" t="s">
        <v>10</v>
      </c>
      <c r="C898" t="s">
        <v>528</v>
      </c>
      <c r="D898" t="s">
        <v>1336</v>
      </c>
      <c r="E898" s="54">
        <v>41583</v>
      </c>
      <c r="F898" t="s">
        <v>1337</v>
      </c>
      <c r="G898" t="s">
        <v>83</v>
      </c>
      <c r="I898" t="s">
        <v>1238</v>
      </c>
      <c r="J898" t="s">
        <v>86</v>
      </c>
      <c r="K898" t="s">
        <v>1234</v>
      </c>
      <c r="L898" t="s">
        <v>1235</v>
      </c>
      <c r="M898" t="s">
        <v>1236</v>
      </c>
      <c r="N898" t="s">
        <v>199</v>
      </c>
      <c r="O898" t="s">
        <v>199</v>
      </c>
      <c r="P898">
        <v>-16232.4765625</v>
      </c>
      <c r="Q898" t="s">
        <v>22</v>
      </c>
      <c r="R898" t="s">
        <v>1237</v>
      </c>
      <c r="S898" t="s">
        <v>104</v>
      </c>
      <c r="X898" t="s">
        <v>10729</v>
      </c>
      <c r="Y898" t="s">
        <v>10739</v>
      </c>
    </row>
    <row r="899" spans="1:25">
      <c r="A899" t="s">
        <v>9</v>
      </c>
      <c r="B899" t="s">
        <v>10</v>
      </c>
      <c r="C899" t="s">
        <v>528</v>
      </c>
      <c r="D899" t="s">
        <v>1336</v>
      </c>
      <c r="E899" s="54">
        <v>41583</v>
      </c>
      <c r="F899" t="s">
        <v>1337</v>
      </c>
      <c r="G899" t="s">
        <v>1345</v>
      </c>
      <c r="I899" t="s">
        <v>1238</v>
      </c>
      <c r="J899" t="s">
        <v>86</v>
      </c>
      <c r="K899" t="s">
        <v>1234</v>
      </c>
      <c r="L899" t="s">
        <v>1235</v>
      </c>
      <c r="M899" t="s">
        <v>1236</v>
      </c>
      <c r="N899" t="s">
        <v>199</v>
      </c>
      <c r="O899" t="s">
        <v>199</v>
      </c>
      <c r="P899">
        <v>-335337.75</v>
      </c>
      <c r="Q899" t="s">
        <v>21</v>
      </c>
      <c r="R899" t="s">
        <v>1237</v>
      </c>
      <c r="S899" t="s">
        <v>104</v>
      </c>
      <c r="X899" t="s">
        <v>10729</v>
      </c>
      <c r="Y899" t="s">
        <v>10739</v>
      </c>
    </row>
    <row r="900" spans="1:25">
      <c r="A900" t="s">
        <v>9</v>
      </c>
      <c r="B900" t="s">
        <v>10</v>
      </c>
      <c r="C900" t="s">
        <v>528</v>
      </c>
      <c r="D900" t="s">
        <v>1336</v>
      </c>
      <c r="E900" s="54">
        <v>41634</v>
      </c>
      <c r="F900" t="s">
        <v>4921</v>
      </c>
      <c r="G900" t="s">
        <v>83</v>
      </c>
      <c r="I900" t="s">
        <v>10022</v>
      </c>
      <c r="J900" t="s">
        <v>86</v>
      </c>
      <c r="K900" t="s">
        <v>10023</v>
      </c>
      <c r="L900" t="s">
        <v>84</v>
      </c>
      <c r="M900" t="s">
        <v>122</v>
      </c>
      <c r="N900" t="s">
        <v>85</v>
      </c>
      <c r="O900" t="s">
        <v>85</v>
      </c>
      <c r="P900">
        <v>10760.400390625</v>
      </c>
      <c r="Q900" t="s">
        <v>22</v>
      </c>
      <c r="R900" t="s">
        <v>8828</v>
      </c>
      <c r="S900" t="s">
        <v>104</v>
      </c>
      <c r="X900" t="e">
        <v>#N/A</v>
      </c>
      <c r="Y900" t="s">
        <v>85</v>
      </c>
    </row>
    <row r="901" spans="1:25">
      <c r="A901" t="s">
        <v>9</v>
      </c>
      <c r="B901" t="s">
        <v>10</v>
      </c>
      <c r="C901" t="s">
        <v>528</v>
      </c>
      <c r="D901" t="s">
        <v>1336</v>
      </c>
      <c r="E901" s="54">
        <v>41634</v>
      </c>
      <c r="F901" t="s">
        <v>4921</v>
      </c>
      <c r="G901" t="s">
        <v>83</v>
      </c>
      <c r="I901" t="s">
        <v>10022</v>
      </c>
      <c r="J901" t="s">
        <v>86</v>
      </c>
      <c r="K901" t="s">
        <v>10023</v>
      </c>
      <c r="L901" t="s">
        <v>84</v>
      </c>
      <c r="M901" t="s">
        <v>122</v>
      </c>
      <c r="N901" t="s">
        <v>85</v>
      </c>
      <c r="O901" t="s">
        <v>85</v>
      </c>
      <c r="P901">
        <v>10760.400390625</v>
      </c>
      <c r="Q901" t="s">
        <v>22</v>
      </c>
      <c r="R901" t="s">
        <v>8828</v>
      </c>
      <c r="S901" t="s">
        <v>104</v>
      </c>
      <c r="X901" t="e">
        <v>#N/A</v>
      </c>
      <c r="Y901" t="s">
        <v>85</v>
      </c>
    </row>
    <row r="902" spans="1:25">
      <c r="A902" t="s">
        <v>9</v>
      </c>
      <c r="B902" t="s">
        <v>10</v>
      </c>
      <c r="C902" t="s">
        <v>528</v>
      </c>
      <c r="D902" t="s">
        <v>1336</v>
      </c>
      <c r="E902" s="54">
        <v>41634</v>
      </c>
      <c r="F902" t="s">
        <v>4921</v>
      </c>
      <c r="G902" t="s">
        <v>83</v>
      </c>
      <c r="I902" t="s">
        <v>10022</v>
      </c>
      <c r="J902" t="s">
        <v>86</v>
      </c>
      <c r="K902" t="s">
        <v>10023</v>
      </c>
      <c r="L902" t="s">
        <v>84</v>
      </c>
      <c r="M902" t="s">
        <v>122</v>
      </c>
      <c r="N902" t="s">
        <v>85</v>
      </c>
      <c r="O902" t="s">
        <v>85</v>
      </c>
      <c r="P902">
        <v>5380.2001953125</v>
      </c>
      <c r="Q902" t="s">
        <v>22</v>
      </c>
      <c r="R902" t="s">
        <v>8828</v>
      </c>
      <c r="S902" t="s">
        <v>104</v>
      </c>
      <c r="X902" t="e">
        <v>#N/A</v>
      </c>
      <c r="Y902" t="s">
        <v>85</v>
      </c>
    </row>
    <row r="903" spans="1:25">
      <c r="A903" t="s">
        <v>9</v>
      </c>
      <c r="B903" t="s">
        <v>10</v>
      </c>
      <c r="C903" t="s">
        <v>528</v>
      </c>
      <c r="D903" t="s">
        <v>1336</v>
      </c>
      <c r="E903" s="54">
        <v>41634</v>
      </c>
      <c r="F903" t="s">
        <v>4921</v>
      </c>
      <c r="G903" t="s">
        <v>83</v>
      </c>
      <c r="I903" t="s">
        <v>10022</v>
      </c>
      <c r="J903" t="s">
        <v>86</v>
      </c>
      <c r="K903" t="s">
        <v>10023</v>
      </c>
      <c r="L903" t="s">
        <v>84</v>
      </c>
      <c r="M903" t="s">
        <v>122</v>
      </c>
      <c r="N903" t="s">
        <v>85</v>
      </c>
      <c r="O903" t="s">
        <v>85</v>
      </c>
      <c r="P903">
        <v>10760.400390625</v>
      </c>
      <c r="Q903" t="s">
        <v>22</v>
      </c>
      <c r="R903" t="s">
        <v>8828</v>
      </c>
      <c r="S903" t="s">
        <v>104</v>
      </c>
      <c r="X903" t="e">
        <v>#N/A</v>
      </c>
      <c r="Y903" t="s">
        <v>85</v>
      </c>
    </row>
    <row r="904" spans="1:25">
      <c r="A904" t="s">
        <v>5</v>
      </c>
      <c r="B904" t="s">
        <v>11</v>
      </c>
      <c r="C904" t="s">
        <v>2231</v>
      </c>
      <c r="D904" t="s">
        <v>1336</v>
      </c>
      <c r="E904" s="54">
        <v>41599</v>
      </c>
      <c r="F904" t="s">
        <v>1337</v>
      </c>
      <c r="G904" t="s">
        <v>1350</v>
      </c>
      <c r="I904" t="s">
        <v>2700</v>
      </c>
      <c r="J904" t="s">
        <v>86</v>
      </c>
      <c r="K904" t="s">
        <v>2701</v>
      </c>
      <c r="L904" t="s">
        <v>2702</v>
      </c>
      <c r="M904" t="s">
        <v>2703</v>
      </c>
      <c r="N904" t="s">
        <v>85</v>
      </c>
      <c r="O904" t="s">
        <v>85</v>
      </c>
      <c r="P904">
        <v>-7550.32080078125</v>
      </c>
      <c r="Q904" t="s">
        <v>23</v>
      </c>
      <c r="R904" t="s">
        <v>2704</v>
      </c>
      <c r="S904" t="s">
        <v>104</v>
      </c>
      <c r="X904" t="e">
        <v>#N/A</v>
      </c>
      <c r="Y904" t="s">
        <v>85</v>
      </c>
    </row>
    <row r="905" spans="1:25">
      <c r="A905" t="s">
        <v>5</v>
      </c>
      <c r="B905" t="s">
        <v>11</v>
      </c>
      <c r="C905" t="s">
        <v>2231</v>
      </c>
      <c r="D905" t="s">
        <v>1336</v>
      </c>
      <c r="E905" s="54">
        <v>41599</v>
      </c>
      <c r="F905" t="s">
        <v>1337</v>
      </c>
      <c r="G905" t="s">
        <v>1391</v>
      </c>
      <c r="I905" t="s">
        <v>2705</v>
      </c>
      <c r="J905" t="s">
        <v>86</v>
      </c>
      <c r="K905" t="s">
        <v>2701</v>
      </c>
      <c r="L905" t="s">
        <v>2702</v>
      </c>
      <c r="M905" t="s">
        <v>2703</v>
      </c>
      <c r="N905" t="s">
        <v>85</v>
      </c>
      <c r="O905" t="s">
        <v>85</v>
      </c>
      <c r="P905">
        <v>4303.85400390625</v>
      </c>
      <c r="Q905" t="s">
        <v>23</v>
      </c>
      <c r="R905" t="s">
        <v>2704</v>
      </c>
      <c r="S905" t="s">
        <v>104</v>
      </c>
      <c r="X905" t="e">
        <v>#N/A</v>
      </c>
      <c r="Y905" t="s">
        <v>85</v>
      </c>
    </row>
    <row r="906" spans="1:25">
      <c r="A906" t="s">
        <v>5</v>
      </c>
      <c r="B906" t="s">
        <v>11</v>
      </c>
      <c r="C906" t="s">
        <v>2231</v>
      </c>
      <c r="D906" t="s">
        <v>1336</v>
      </c>
      <c r="E906" s="54">
        <v>41599</v>
      </c>
      <c r="F906" t="s">
        <v>1337</v>
      </c>
      <c r="G906" t="s">
        <v>1391</v>
      </c>
      <c r="I906" t="s">
        <v>2705</v>
      </c>
      <c r="J906" t="s">
        <v>86</v>
      </c>
      <c r="K906" t="s">
        <v>2701</v>
      </c>
      <c r="L906" t="s">
        <v>2702</v>
      </c>
      <c r="M906" t="s">
        <v>2703</v>
      </c>
      <c r="N906" t="s">
        <v>85</v>
      </c>
      <c r="O906" t="s">
        <v>85</v>
      </c>
      <c r="P906">
        <v>1056.666748046875</v>
      </c>
      <c r="Q906" t="s">
        <v>23</v>
      </c>
      <c r="R906" t="s">
        <v>2704</v>
      </c>
      <c r="S906" t="s">
        <v>104</v>
      </c>
      <c r="X906" t="e">
        <v>#N/A</v>
      </c>
      <c r="Y906" t="s">
        <v>85</v>
      </c>
    </row>
    <row r="907" spans="1:25">
      <c r="A907" t="s">
        <v>5</v>
      </c>
      <c r="B907" t="s">
        <v>11</v>
      </c>
      <c r="C907" t="s">
        <v>2231</v>
      </c>
      <c r="D907" t="s">
        <v>1336</v>
      </c>
      <c r="E907" s="54">
        <v>41599</v>
      </c>
      <c r="F907" t="s">
        <v>1337</v>
      </c>
      <c r="G907" t="s">
        <v>1391</v>
      </c>
      <c r="I907" t="s">
        <v>2700</v>
      </c>
      <c r="J907" t="s">
        <v>86</v>
      </c>
      <c r="K907" t="s">
        <v>2701</v>
      </c>
      <c r="L907" t="s">
        <v>2702</v>
      </c>
      <c r="M907" t="s">
        <v>2703</v>
      </c>
      <c r="N907" t="s">
        <v>85</v>
      </c>
      <c r="O907" t="s">
        <v>85</v>
      </c>
      <c r="P907">
        <v>-4303.85400390625</v>
      </c>
      <c r="Q907" t="s">
        <v>23</v>
      </c>
      <c r="R907" t="s">
        <v>2704</v>
      </c>
      <c r="S907" t="s">
        <v>104</v>
      </c>
      <c r="X907" t="e">
        <v>#N/A</v>
      </c>
      <c r="Y907" t="s">
        <v>85</v>
      </c>
    </row>
    <row r="908" spans="1:25">
      <c r="A908" t="s">
        <v>5</v>
      </c>
      <c r="B908" t="s">
        <v>11</v>
      </c>
      <c r="C908" t="s">
        <v>2231</v>
      </c>
      <c r="D908" t="s">
        <v>1336</v>
      </c>
      <c r="E908" s="54">
        <v>41599</v>
      </c>
      <c r="F908" t="s">
        <v>1337</v>
      </c>
      <c r="G908" t="s">
        <v>1391</v>
      </c>
      <c r="I908" t="s">
        <v>2700</v>
      </c>
      <c r="J908" t="s">
        <v>86</v>
      </c>
      <c r="K908" t="s">
        <v>2701</v>
      </c>
      <c r="L908" t="s">
        <v>2702</v>
      </c>
      <c r="M908" t="s">
        <v>2703</v>
      </c>
      <c r="N908" t="s">
        <v>85</v>
      </c>
      <c r="O908" t="s">
        <v>85</v>
      </c>
      <c r="P908">
        <v>-1056.666748046875</v>
      </c>
      <c r="Q908" t="s">
        <v>23</v>
      </c>
      <c r="R908" t="s">
        <v>2704</v>
      </c>
      <c r="S908" t="s">
        <v>104</v>
      </c>
      <c r="X908" t="e">
        <v>#N/A</v>
      </c>
      <c r="Y908" t="s">
        <v>85</v>
      </c>
    </row>
    <row r="909" spans="1:25">
      <c r="A909" t="s">
        <v>5</v>
      </c>
      <c r="B909" t="s">
        <v>11</v>
      </c>
      <c r="C909" t="s">
        <v>2231</v>
      </c>
      <c r="D909" t="s">
        <v>1336</v>
      </c>
      <c r="E909" s="54">
        <v>41599</v>
      </c>
      <c r="F909" t="s">
        <v>1337</v>
      </c>
      <c r="G909" t="s">
        <v>1350</v>
      </c>
      <c r="I909" t="s">
        <v>2705</v>
      </c>
      <c r="J909" t="s">
        <v>86</v>
      </c>
      <c r="K909" t="s">
        <v>2701</v>
      </c>
      <c r="L909" t="s">
        <v>2702</v>
      </c>
      <c r="M909" t="s">
        <v>2703</v>
      </c>
      <c r="N909" t="s">
        <v>85</v>
      </c>
      <c r="O909" t="s">
        <v>85</v>
      </c>
      <c r="P909">
        <v>15100.451171875</v>
      </c>
      <c r="Q909" t="s">
        <v>23</v>
      </c>
      <c r="R909" t="s">
        <v>2704</v>
      </c>
      <c r="S909" t="s">
        <v>104</v>
      </c>
      <c r="X909" t="e">
        <v>#N/A</v>
      </c>
      <c r="Y909" t="s">
        <v>85</v>
      </c>
    </row>
    <row r="910" spans="1:25">
      <c r="A910" t="s">
        <v>5</v>
      </c>
      <c r="B910" t="s">
        <v>11</v>
      </c>
      <c r="C910" t="s">
        <v>2231</v>
      </c>
      <c r="D910" t="s">
        <v>1336</v>
      </c>
      <c r="E910" s="54">
        <v>41599</v>
      </c>
      <c r="F910" t="s">
        <v>1337</v>
      </c>
      <c r="G910" t="s">
        <v>1350</v>
      </c>
      <c r="I910" t="s">
        <v>2705</v>
      </c>
      <c r="J910" t="s">
        <v>86</v>
      </c>
      <c r="K910" t="s">
        <v>2701</v>
      </c>
      <c r="L910" t="s">
        <v>2702</v>
      </c>
      <c r="M910" t="s">
        <v>2703</v>
      </c>
      <c r="N910" t="s">
        <v>85</v>
      </c>
      <c r="O910" t="s">
        <v>85</v>
      </c>
      <c r="P910">
        <v>15100.451171875</v>
      </c>
      <c r="Q910" t="s">
        <v>23</v>
      </c>
      <c r="R910" t="s">
        <v>2704</v>
      </c>
      <c r="S910" t="s">
        <v>104</v>
      </c>
      <c r="X910" t="e">
        <v>#N/A</v>
      </c>
      <c r="Y910" t="s">
        <v>85</v>
      </c>
    </row>
    <row r="911" spans="1:25">
      <c r="A911" t="s">
        <v>5</v>
      </c>
      <c r="B911" t="s">
        <v>11</v>
      </c>
      <c r="C911" t="s">
        <v>2231</v>
      </c>
      <c r="D911" t="s">
        <v>1336</v>
      </c>
      <c r="E911" s="54">
        <v>41599</v>
      </c>
      <c r="F911" t="s">
        <v>1337</v>
      </c>
      <c r="G911" t="s">
        <v>1350</v>
      </c>
      <c r="I911" t="s">
        <v>2700</v>
      </c>
      <c r="J911" t="s">
        <v>86</v>
      </c>
      <c r="K911" t="s">
        <v>2701</v>
      </c>
      <c r="L911" t="s">
        <v>2702</v>
      </c>
      <c r="M911" t="s">
        <v>2703</v>
      </c>
      <c r="N911" t="s">
        <v>85</v>
      </c>
      <c r="O911" t="s">
        <v>85</v>
      </c>
      <c r="P911">
        <v>-15100.451171875</v>
      </c>
      <c r="Q911" t="s">
        <v>23</v>
      </c>
      <c r="R911" t="s">
        <v>2704</v>
      </c>
      <c r="S911" t="s">
        <v>104</v>
      </c>
      <c r="X911" t="e">
        <v>#N/A</v>
      </c>
      <c r="Y911" t="s">
        <v>85</v>
      </c>
    </row>
    <row r="912" spans="1:25">
      <c r="A912" t="s">
        <v>5</v>
      </c>
      <c r="B912" t="s">
        <v>11</v>
      </c>
      <c r="C912" t="s">
        <v>2231</v>
      </c>
      <c r="D912" t="s">
        <v>1336</v>
      </c>
      <c r="E912" s="54">
        <v>41599</v>
      </c>
      <c r="F912" t="s">
        <v>1337</v>
      </c>
      <c r="G912" t="s">
        <v>1350</v>
      </c>
      <c r="I912" t="s">
        <v>2700</v>
      </c>
      <c r="J912" t="s">
        <v>86</v>
      </c>
      <c r="K912" t="s">
        <v>2701</v>
      </c>
      <c r="L912" t="s">
        <v>2702</v>
      </c>
      <c r="M912" t="s">
        <v>2703</v>
      </c>
      <c r="N912" t="s">
        <v>85</v>
      </c>
      <c r="O912" t="s">
        <v>85</v>
      </c>
      <c r="P912">
        <v>-15100.451171875</v>
      </c>
      <c r="Q912" t="s">
        <v>23</v>
      </c>
      <c r="R912" t="s">
        <v>2704</v>
      </c>
      <c r="S912" t="s">
        <v>104</v>
      </c>
      <c r="X912" t="e">
        <v>#N/A</v>
      </c>
      <c r="Y912" t="s">
        <v>85</v>
      </c>
    </row>
    <row r="913" spans="1:25">
      <c r="A913" t="s">
        <v>5</v>
      </c>
      <c r="B913" t="s">
        <v>11</v>
      </c>
      <c r="C913" t="s">
        <v>2231</v>
      </c>
      <c r="D913" t="s">
        <v>1336</v>
      </c>
      <c r="E913" s="54">
        <v>41599</v>
      </c>
      <c r="F913" t="s">
        <v>1337</v>
      </c>
      <c r="G913" t="s">
        <v>1350</v>
      </c>
      <c r="I913" t="s">
        <v>2705</v>
      </c>
      <c r="J913" t="s">
        <v>86</v>
      </c>
      <c r="K913" t="s">
        <v>2701</v>
      </c>
      <c r="L913" t="s">
        <v>2702</v>
      </c>
      <c r="M913" t="s">
        <v>2703</v>
      </c>
      <c r="N913" t="s">
        <v>85</v>
      </c>
      <c r="O913" t="s">
        <v>85</v>
      </c>
      <c r="P913">
        <v>7550.32080078125</v>
      </c>
      <c r="Q913" t="s">
        <v>23</v>
      </c>
      <c r="R913" t="s">
        <v>2704</v>
      </c>
      <c r="S913" t="s">
        <v>104</v>
      </c>
      <c r="X913" t="e">
        <v>#N/A</v>
      </c>
      <c r="Y913" t="s">
        <v>85</v>
      </c>
    </row>
    <row r="914" spans="1:25">
      <c r="A914" t="s">
        <v>5</v>
      </c>
      <c r="B914" t="s">
        <v>11</v>
      </c>
      <c r="C914" t="s">
        <v>2231</v>
      </c>
      <c r="D914" t="s">
        <v>1336</v>
      </c>
      <c r="E914" s="54">
        <v>41599</v>
      </c>
      <c r="F914" t="s">
        <v>1337</v>
      </c>
      <c r="G914" t="s">
        <v>83</v>
      </c>
      <c r="H914" t="s">
        <v>2706</v>
      </c>
      <c r="I914" t="s">
        <v>2707</v>
      </c>
      <c r="J914" t="s">
        <v>1342</v>
      </c>
      <c r="K914" t="s">
        <v>2708</v>
      </c>
      <c r="L914" t="s">
        <v>2709</v>
      </c>
      <c r="M914" t="s">
        <v>2710</v>
      </c>
      <c r="N914" t="s">
        <v>85</v>
      </c>
      <c r="O914" t="s">
        <v>85</v>
      </c>
      <c r="P914">
        <v>3346.03173828125</v>
      </c>
      <c r="Q914" t="s">
        <v>22</v>
      </c>
      <c r="R914" t="s">
        <v>2711</v>
      </c>
      <c r="S914" t="s">
        <v>104</v>
      </c>
      <c r="X914" t="e">
        <v>#N/A</v>
      </c>
      <c r="Y914" t="s">
        <v>85</v>
      </c>
    </row>
    <row r="915" spans="1:25">
      <c r="A915" t="s">
        <v>5</v>
      </c>
      <c r="B915" t="s">
        <v>11</v>
      </c>
      <c r="C915" t="s">
        <v>2231</v>
      </c>
      <c r="D915" t="s">
        <v>1336</v>
      </c>
      <c r="E915" s="54">
        <v>41604</v>
      </c>
      <c r="F915" t="s">
        <v>1337</v>
      </c>
      <c r="G915" t="s">
        <v>1345</v>
      </c>
      <c r="I915" t="s">
        <v>4166</v>
      </c>
      <c r="J915" t="s">
        <v>1342</v>
      </c>
      <c r="K915" t="s">
        <v>4167</v>
      </c>
      <c r="L915" t="s">
        <v>4168</v>
      </c>
      <c r="M915" t="s">
        <v>4169</v>
      </c>
      <c r="N915" t="s">
        <v>85</v>
      </c>
      <c r="O915" t="s">
        <v>85</v>
      </c>
      <c r="P915">
        <v>2135.42529296875</v>
      </c>
      <c r="Q915" t="s">
        <v>21</v>
      </c>
      <c r="R915" t="s">
        <v>4170</v>
      </c>
      <c r="S915" t="s">
        <v>4171</v>
      </c>
      <c r="X915" t="s">
        <v>10729</v>
      </c>
      <c r="Y915" t="s">
        <v>85</v>
      </c>
    </row>
    <row r="916" spans="1:25">
      <c r="A916" t="s">
        <v>3</v>
      </c>
      <c r="B916" t="s">
        <v>114</v>
      </c>
      <c r="C916" t="s">
        <v>1221</v>
      </c>
      <c r="D916" t="s">
        <v>1336</v>
      </c>
      <c r="E916" s="54">
        <v>41607</v>
      </c>
      <c r="F916" t="s">
        <v>1337</v>
      </c>
      <c r="G916" t="s">
        <v>83</v>
      </c>
      <c r="I916" t="s">
        <v>5427</v>
      </c>
      <c r="J916" t="s">
        <v>86</v>
      </c>
      <c r="K916" t="s">
        <v>5428</v>
      </c>
      <c r="L916" t="s">
        <v>10024</v>
      </c>
      <c r="M916" t="s">
        <v>10025</v>
      </c>
      <c r="N916" t="s">
        <v>85</v>
      </c>
      <c r="O916" t="s">
        <v>85</v>
      </c>
      <c r="P916">
        <v>3181.07666015625</v>
      </c>
      <c r="Q916" t="s">
        <v>22</v>
      </c>
      <c r="R916" t="s">
        <v>5429</v>
      </c>
      <c r="S916" t="s">
        <v>104</v>
      </c>
      <c r="X916" t="e">
        <v>#N/A</v>
      </c>
      <c r="Y916" t="s">
        <v>85</v>
      </c>
    </row>
    <row r="917" spans="1:25">
      <c r="A917" t="s">
        <v>3</v>
      </c>
      <c r="B917" t="s">
        <v>114</v>
      </c>
      <c r="C917" t="s">
        <v>1221</v>
      </c>
      <c r="D917" t="s">
        <v>1336</v>
      </c>
      <c r="E917" s="54">
        <v>41607</v>
      </c>
      <c r="F917" t="s">
        <v>1337</v>
      </c>
      <c r="G917" t="s">
        <v>1345</v>
      </c>
      <c r="H917" t="s">
        <v>1646</v>
      </c>
      <c r="I917" t="s">
        <v>5430</v>
      </c>
      <c r="J917" t="s">
        <v>1342</v>
      </c>
      <c r="K917" t="s">
        <v>5431</v>
      </c>
      <c r="L917" t="s">
        <v>2714</v>
      </c>
      <c r="M917" t="s">
        <v>2715</v>
      </c>
      <c r="N917" t="s">
        <v>85</v>
      </c>
      <c r="O917" t="s">
        <v>85</v>
      </c>
      <c r="P917">
        <v>17944.53515625</v>
      </c>
      <c r="Q917" t="s">
        <v>21</v>
      </c>
      <c r="R917" t="s">
        <v>5432</v>
      </c>
      <c r="S917" t="s">
        <v>1665</v>
      </c>
      <c r="X917" t="s">
        <v>10729</v>
      </c>
      <c r="Y917" t="s">
        <v>10737</v>
      </c>
    </row>
    <row r="918" spans="1:25">
      <c r="A918" t="s">
        <v>3</v>
      </c>
      <c r="B918" t="s">
        <v>114</v>
      </c>
      <c r="C918" t="s">
        <v>1221</v>
      </c>
      <c r="D918" t="s">
        <v>1336</v>
      </c>
      <c r="E918" s="54">
        <v>41596</v>
      </c>
      <c r="F918" t="s">
        <v>1337</v>
      </c>
      <c r="G918" t="s">
        <v>1345</v>
      </c>
      <c r="H918" t="s">
        <v>1646</v>
      </c>
      <c r="I918" t="s">
        <v>2712</v>
      </c>
      <c r="J918" t="s">
        <v>1342</v>
      </c>
      <c r="K918" t="s">
        <v>2713</v>
      </c>
      <c r="L918" t="s">
        <v>2714</v>
      </c>
      <c r="M918" t="s">
        <v>2715</v>
      </c>
      <c r="N918" t="s">
        <v>85</v>
      </c>
      <c r="O918" t="s">
        <v>85</v>
      </c>
      <c r="P918">
        <v>26508.97265625</v>
      </c>
      <c r="Q918" t="s">
        <v>21</v>
      </c>
      <c r="R918" t="s">
        <v>2716</v>
      </c>
      <c r="S918" t="s">
        <v>1665</v>
      </c>
      <c r="X918" t="s">
        <v>10729</v>
      </c>
      <c r="Y918" t="s">
        <v>10737</v>
      </c>
    </row>
    <row r="919" spans="1:25">
      <c r="A919" t="s">
        <v>3</v>
      </c>
      <c r="B919" t="s">
        <v>114</v>
      </c>
      <c r="C919" t="s">
        <v>1221</v>
      </c>
      <c r="D919" t="s">
        <v>1336</v>
      </c>
      <c r="E919" s="54">
        <v>41627</v>
      </c>
      <c r="F919" t="s">
        <v>4921</v>
      </c>
      <c r="G919" t="s">
        <v>1345</v>
      </c>
      <c r="H919" t="s">
        <v>1646</v>
      </c>
      <c r="I919" t="s">
        <v>10026</v>
      </c>
      <c r="J919" t="s">
        <v>1342</v>
      </c>
      <c r="K919" t="s">
        <v>10027</v>
      </c>
      <c r="L919" t="s">
        <v>2714</v>
      </c>
      <c r="M919" t="s">
        <v>2715</v>
      </c>
      <c r="N919" t="s">
        <v>85</v>
      </c>
      <c r="O919" t="s">
        <v>85</v>
      </c>
      <c r="P919">
        <v>112234.9140625</v>
      </c>
      <c r="Q919" t="s">
        <v>21</v>
      </c>
      <c r="R919" t="s">
        <v>10028</v>
      </c>
      <c r="S919" t="s">
        <v>10029</v>
      </c>
      <c r="X919" t="s">
        <v>10730</v>
      </c>
      <c r="Y919" t="s">
        <v>10737</v>
      </c>
    </row>
    <row r="920" spans="1:25">
      <c r="A920" t="s">
        <v>3</v>
      </c>
      <c r="B920" t="s">
        <v>114</v>
      </c>
      <c r="C920" t="s">
        <v>1221</v>
      </c>
      <c r="D920" t="s">
        <v>1336</v>
      </c>
      <c r="E920" s="54">
        <v>41606</v>
      </c>
      <c r="F920" t="s">
        <v>1337</v>
      </c>
      <c r="G920" t="s">
        <v>1345</v>
      </c>
      <c r="H920" t="s">
        <v>1646</v>
      </c>
      <c r="I920" t="s">
        <v>5433</v>
      </c>
      <c r="J920" t="s">
        <v>1342</v>
      </c>
      <c r="K920" t="s">
        <v>5434</v>
      </c>
      <c r="L920" t="s">
        <v>2714</v>
      </c>
      <c r="M920" t="s">
        <v>2715</v>
      </c>
      <c r="N920" t="s">
        <v>85</v>
      </c>
      <c r="O920" t="s">
        <v>85</v>
      </c>
      <c r="P920">
        <v>33197.390625</v>
      </c>
      <c r="Q920" t="s">
        <v>21</v>
      </c>
      <c r="R920" t="s">
        <v>5435</v>
      </c>
      <c r="S920" t="s">
        <v>104</v>
      </c>
      <c r="X920" t="s">
        <v>10729</v>
      </c>
      <c r="Y920" t="s">
        <v>10737</v>
      </c>
    </row>
    <row r="921" spans="1:25">
      <c r="A921" t="s">
        <v>3</v>
      </c>
      <c r="B921" t="s">
        <v>114</v>
      </c>
      <c r="C921" t="s">
        <v>1221</v>
      </c>
      <c r="D921" t="s">
        <v>1336</v>
      </c>
      <c r="E921" s="54">
        <v>41606</v>
      </c>
      <c r="F921" t="s">
        <v>1337</v>
      </c>
      <c r="G921" t="s">
        <v>1345</v>
      </c>
      <c r="H921" t="s">
        <v>1646</v>
      </c>
      <c r="I921" t="s">
        <v>5433</v>
      </c>
      <c r="J921" t="s">
        <v>1342</v>
      </c>
      <c r="K921" t="s">
        <v>5434</v>
      </c>
      <c r="L921" t="s">
        <v>2714</v>
      </c>
      <c r="M921" t="s">
        <v>2715</v>
      </c>
      <c r="N921" t="s">
        <v>85</v>
      </c>
      <c r="O921" t="s">
        <v>85</v>
      </c>
      <c r="P921">
        <v>5342.57763671875</v>
      </c>
      <c r="Q921" t="s">
        <v>21</v>
      </c>
      <c r="R921" t="s">
        <v>5435</v>
      </c>
      <c r="S921" t="s">
        <v>104</v>
      </c>
      <c r="X921" t="s">
        <v>10729</v>
      </c>
      <c r="Y921" t="s">
        <v>10737</v>
      </c>
    </row>
    <row r="922" spans="1:25">
      <c r="A922" t="s">
        <v>3</v>
      </c>
      <c r="B922" t="s">
        <v>114</v>
      </c>
      <c r="C922" t="s">
        <v>1221</v>
      </c>
      <c r="D922" t="s">
        <v>1336</v>
      </c>
      <c r="E922" s="54">
        <v>41628</v>
      </c>
      <c r="F922" t="s">
        <v>4921</v>
      </c>
      <c r="G922" t="s">
        <v>1345</v>
      </c>
      <c r="H922" t="s">
        <v>5436</v>
      </c>
      <c r="I922" t="s">
        <v>10030</v>
      </c>
      <c r="J922" t="s">
        <v>1342</v>
      </c>
      <c r="K922" t="s">
        <v>10031</v>
      </c>
      <c r="L922" t="s">
        <v>5439</v>
      </c>
      <c r="M922" t="s">
        <v>5440</v>
      </c>
      <c r="N922" t="s">
        <v>85</v>
      </c>
      <c r="O922" t="s">
        <v>85</v>
      </c>
      <c r="P922">
        <v>-15994.337890625</v>
      </c>
      <c r="Q922" t="s">
        <v>21</v>
      </c>
      <c r="R922" t="s">
        <v>10032</v>
      </c>
      <c r="S922" t="s">
        <v>104</v>
      </c>
      <c r="X922" t="s">
        <v>10729</v>
      </c>
      <c r="Y922" t="s">
        <v>10737</v>
      </c>
    </row>
    <row r="923" spans="1:25">
      <c r="A923" t="s">
        <v>3</v>
      </c>
      <c r="B923" t="s">
        <v>114</v>
      </c>
      <c r="C923" t="s">
        <v>1221</v>
      </c>
      <c r="D923" t="s">
        <v>1336</v>
      </c>
      <c r="E923" s="54">
        <v>41628</v>
      </c>
      <c r="F923" t="s">
        <v>4921</v>
      </c>
      <c r="G923" t="s">
        <v>1345</v>
      </c>
      <c r="H923" t="s">
        <v>5436</v>
      </c>
      <c r="I923" t="s">
        <v>10030</v>
      </c>
      <c r="J923" t="s">
        <v>1342</v>
      </c>
      <c r="K923" t="s">
        <v>10031</v>
      </c>
      <c r="L923" t="s">
        <v>5439</v>
      </c>
      <c r="M923" t="s">
        <v>5440</v>
      </c>
      <c r="N923" t="s">
        <v>85</v>
      </c>
      <c r="O923" t="s">
        <v>85</v>
      </c>
      <c r="P923">
        <v>-4736.57177734375</v>
      </c>
      <c r="Q923" t="s">
        <v>21</v>
      </c>
      <c r="R923" t="s">
        <v>10032</v>
      </c>
      <c r="S923" t="s">
        <v>104</v>
      </c>
      <c r="X923" t="s">
        <v>10729</v>
      </c>
      <c r="Y923" t="s">
        <v>10737</v>
      </c>
    </row>
    <row r="924" spans="1:25">
      <c r="A924" t="s">
        <v>3</v>
      </c>
      <c r="B924" t="s">
        <v>114</v>
      </c>
      <c r="C924" t="s">
        <v>1221</v>
      </c>
      <c r="D924" t="s">
        <v>1336</v>
      </c>
      <c r="E924" s="54">
        <v>41628</v>
      </c>
      <c r="F924" t="s">
        <v>4921</v>
      </c>
      <c r="G924" t="s">
        <v>1345</v>
      </c>
      <c r="H924" t="s">
        <v>5436</v>
      </c>
      <c r="I924" t="s">
        <v>10030</v>
      </c>
      <c r="J924" t="s">
        <v>1342</v>
      </c>
      <c r="K924" t="s">
        <v>10031</v>
      </c>
      <c r="L924" t="s">
        <v>5439</v>
      </c>
      <c r="M924" t="s">
        <v>5440</v>
      </c>
      <c r="N924" t="s">
        <v>85</v>
      </c>
      <c r="O924" t="s">
        <v>85</v>
      </c>
      <c r="P924">
        <v>-14296.5478515625</v>
      </c>
      <c r="Q924" t="s">
        <v>21</v>
      </c>
      <c r="R924" t="s">
        <v>10032</v>
      </c>
      <c r="S924" t="s">
        <v>104</v>
      </c>
      <c r="X924" t="s">
        <v>10729</v>
      </c>
      <c r="Y924" t="s">
        <v>10737</v>
      </c>
    </row>
    <row r="925" spans="1:25">
      <c r="A925" t="s">
        <v>3</v>
      </c>
      <c r="B925" t="s">
        <v>114</v>
      </c>
      <c r="C925" t="s">
        <v>1221</v>
      </c>
      <c r="D925" t="s">
        <v>1336</v>
      </c>
      <c r="E925" s="54">
        <v>41628</v>
      </c>
      <c r="F925" t="s">
        <v>4921</v>
      </c>
      <c r="G925" t="s">
        <v>1345</v>
      </c>
      <c r="H925" t="s">
        <v>5436</v>
      </c>
      <c r="I925" t="s">
        <v>10030</v>
      </c>
      <c r="J925" t="s">
        <v>1342</v>
      </c>
      <c r="K925" t="s">
        <v>10031</v>
      </c>
      <c r="L925" t="s">
        <v>5439</v>
      </c>
      <c r="M925" t="s">
        <v>5440</v>
      </c>
      <c r="N925" t="s">
        <v>85</v>
      </c>
      <c r="O925" t="s">
        <v>85</v>
      </c>
      <c r="P925">
        <v>-1248.6923828125</v>
      </c>
      <c r="Q925" t="s">
        <v>21</v>
      </c>
      <c r="R925" t="s">
        <v>10032</v>
      </c>
      <c r="S925" t="s">
        <v>104</v>
      </c>
      <c r="X925" t="s">
        <v>10729</v>
      </c>
      <c r="Y925" t="s">
        <v>10737</v>
      </c>
    </row>
    <row r="926" spans="1:25">
      <c r="A926" t="s">
        <v>3</v>
      </c>
      <c r="B926" t="s">
        <v>13</v>
      </c>
      <c r="C926" t="s">
        <v>217</v>
      </c>
      <c r="D926" t="s">
        <v>1336</v>
      </c>
      <c r="E926" s="54">
        <v>41628</v>
      </c>
      <c r="F926" t="s">
        <v>4921</v>
      </c>
      <c r="G926" t="s">
        <v>1345</v>
      </c>
      <c r="H926" t="s">
        <v>5436</v>
      </c>
      <c r="I926" t="s">
        <v>10033</v>
      </c>
      <c r="J926" t="s">
        <v>1342</v>
      </c>
      <c r="K926" t="s">
        <v>10034</v>
      </c>
      <c r="L926" t="s">
        <v>5439</v>
      </c>
      <c r="M926" t="s">
        <v>5440</v>
      </c>
      <c r="N926" t="s">
        <v>85</v>
      </c>
      <c r="O926" t="s">
        <v>85</v>
      </c>
      <c r="P926">
        <v>59836.8671875</v>
      </c>
      <c r="Q926" t="s">
        <v>21</v>
      </c>
      <c r="R926" t="s">
        <v>10035</v>
      </c>
      <c r="S926" t="s">
        <v>10036</v>
      </c>
      <c r="X926" t="s">
        <v>10731</v>
      </c>
      <c r="Y926" t="s">
        <v>10737</v>
      </c>
    </row>
    <row r="927" spans="1:25">
      <c r="A927" t="s">
        <v>3</v>
      </c>
      <c r="B927" t="s">
        <v>13</v>
      </c>
      <c r="C927" t="s">
        <v>217</v>
      </c>
      <c r="D927" t="s">
        <v>1336</v>
      </c>
      <c r="E927" s="54">
        <v>41628</v>
      </c>
      <c r="F927" t="s">
        <v>4921</v>
      </c>
      <c r="G927" t="s">
        <v>1345</v>
      </c>
      <c r="H927" t="s">
        <v>5436</v>
      </c>
      <c r="I927" t="s">
        <v>10033</v>
      </c>
      <c r="J927" t="s">
        <v>1342</v>
      </c>
      <c r="K927" t="s">
        <v>10034</v>
      </c>
      <c r="L927" t="s">
        <v>5439</v>
      </c>
      <c r="M927" t="s">
        <v>5440</v>
      </c>
      <c r="N927" t="s">
        <v>85</v>
      </c>
      <c r="O927" t="s">
        <v>85</v>
      </c>
      <c r="P927">
        <v>107055.46875</v>
      </c>
      <c r="Q927" t="s">
        <v>21</v>
      </c>
      <c r="R927" t="s">
        <v>10035</v>
      </c>
      <c r="S927" t="s">
        <v>10036</v>
      </c>
      <c r="X927" t="s">
        <v>10731</v>
      </c>
      <c r="Y927" t="s">
        <v>10737</v>
      </c>
    </row>
    <row r="928" spans="1:25">
      <c r="A928" t="s">
        <v>3</v>
      </c>
      <c r="B928" t="s">
        <v>13</v>
      </c>
      <c r="C928" t="s">
        <v>217</v>
      </c>
      <c r="D928" t="s">
        <v>1336</v>
      </c>
      <c r="E928" s="54">
        <v>41628</v>
      </c>
      <c r="F928" t="s">
        <v>4921</v>
      </c>
      <c r="G928" t="s">
        <v>1345</v>
      </c>
      <c r="H928" t="s">
        <v>5436</v>
      </c>
      <c r="I928" t="s">
        <v>10033</v>
      </c>
      <c r="J928" t="s">
        <v>1342</v>
      </c>
      <c r="K928" t="s">
        <v>10034</v>
      </c>
      <c r="L928" t="s">
        <v>5439</v>
      </c>
      <c r="M928" t="s">
        <v>5440</v>
      </c>
      <c r="N928" t="s">
        <v>85</v>
      </c>
      <c r="O928" t="s">
        <v>85</v>
      </c>
      <c r="P928">
        <v>104551.3828125</v>
      </c>
      <c r="Q928" t="s">
        <v>21</v>
      </c>
      <c r="R928" t="s">
        <v>10035</v>
      </c>
      <c r="S928" t="s">
        <v>10036</v>
      </c>
      <c r="X928" t="s">
        <v>10731</v>
      </c>
      <c r="Y928" t="s">
        <v>10737</v>
      </c>
    </row>
    <row r="929" spans="1:25">
      <c r="A929" t="s">
        <v>3</v>
      </c>
      <c r="B929" t="s">
        <v>13</v>
      </c>
      <c r="C929" t="s">
        <v>217</v>
      </c>
      <c r="D929" t="s">
        <v>1336</v>
      </c>
      <c r="E929" s="54">
        <v>41628</v>
      </c>
      <c r="F929" t="s">
        <v>4921</v>
      </c>
      <c r="G929" t="s">
        <v>1345</v>
      </c>
      <c r="H929" t="s">
        <v>5436</v>
      </c>
      <c r="I929" t="s">
        <v>10033</v>
      </c>
      <c r="J929" t="s">
        <v>1342</v>
      </c>
      <c r="K929" t="s">
        <v>10034</v>
      </c>
      <c r="L929" t="s">
        <v>5439</v>
      </c>
      <c r="M929" t="s">
        <v>5440</v>
      </c>
      <c r="N929" t="s">
        <v>85</v>
      </c>
      <c r="O929" t="s">
        <v>85</v>
      </c>
      <c r="P929">
        <v>6045.4052734375</v>
      </c>
      <c r="Q929" t="s">
        <v>21</v>
      </c>
      <c r="R929" t="s">
        <v>10035</v>
      </c>
      <c r="S929" t="s">
        <v>10036</v>
      </c>
      <c r="X929" t="s">
        <v>10731</v>
      </c>
      <c r="Y929" t="s">
        <v>10737</v>
      </c>
    </row>
    <row r="930" spans="1:25">
      <c r="A930" t="s">
        <v>3</v>
      </c>
      <c r="B930" t="s">
        <v>13</v>
      </c>
      <c r="C930" t="s">
        <v>217</v>
      </c>
      <c r="D930" t="s">
        <v>1336</v>
      </c>
      <c r="E930" s="54">
        <v>41607</v>
      </c>
      <c r="F930" t="s">
        <v>1337</v>
      </c>
      <c r="G930" t="s">
        <v>1345</v>
      </c>
      <c r="H930" t="s">
        <v>5436</v>
      </c>
      <c r="I930" t="s">
        <v>5437</v>
      </c>
      <c r="J930" t="s">
        <v>1342</v>
      </c>
      <c r="K930" t="s">
        <v>5438</v>
      </c>
      <c r="L930" t="s">
        <v>5439</v>
      </c>
      <c r="M930" t="s">
        <v>5440</v>
      </c>
      <c r="N930" t="s">
        <v>85</v>
      </c>
      <c r="O930" t="s">
        <v>85</v>
      </c>
      <c r="P930">
        <v>58768.3515625</v>
      </c>
      <c r="Q930" t="s">
        <v>21</v>
      </c>
      <c r="R930" t="s">
        <v>5441</v>
      </c>
      <c r="S930" t="s">
        <v>5442</v>
      </c>
      <c r="X930" t="s">
        <v>10729</v>
      </c>
      <c r="Y930" t="s">
        <v>10737</v>
      </c>
    </row>
    <row r="931" spans="1:25">
      <c r="A931" t="s">
        <v>3</v>
      </c>
      <c r="B931" t="s">
        <v>13</v>
      </c>
      <c r="C931" t="s">
        <v>217</v>
      </c>
      <c r="D931" t="s">
        <v>1336</v>
      </c>
      <c r="E931" s="54">
        <v>41607</v>
      </c>
      <c r="F931" t="s">
        <v>1337</v>
      </c>
      <c r="G931" t="s">
        <v>3641</v>
      </c>
      <c r="H931" t="s">
        <v>5436</v>
      </c>
      <c r="I931" t="s">
        <v>5443</v>
      </c>
      <c r="J931" t="s">
        <v>1342</v>
      </c>
      <c r="K931" t="s">
        <v>5444</v>
      </c>
      <c r="L931" t="s">
        <v>5439</v>
      </c>
      <c r="M931" t="s">
        <v>5440</v>
      </c>
      <c r="N931" t="s">
        <v>85</v>
      </c>
      <c r="O931" t="s">
        <v>85</v>
      </c>
      <c r="P931">
        <v>103425</v>
      </c>
      <c r="Q931" t="s">
        <v>21</v>
      </c>
      <c r="R931" t="s">
        <v>5441</v>
      </c>
      <c r="S931" t="s">
        <v>5445</v>
      </c>
      <c r="X931" t="e">
        <v>#N/A</v>
      </c>
      <c r="Y931" t="s">
        <v>10737</v>
      </c>
    </row>
    <row r="932" spans="1:25">
      <c r="A932" t="s">
        <v>3</v>
      </c>
      <c r="B932" t="s">
        <v>13</v>
      </c>
      <c r="C932" t="s">
        <v>217</v>
      </c>
      <c r="D932" t="s">
        <v>1336</v>
      </c>
      <c r="E932" s="54">
        <v>41607</v>
      </c>
      <c r="F932" t="s">
        <v>1337</v>
      </c>
      <c r="G932" t="s">
        <v>1345</v>
      </c>
      <c r="H932" t="s">
        <v>5436</v>
      </c>
      <c r="I932" t="s">
        <v>5437</v>
      </c>
      <c r="J932" t="s">
        <v>1342</v>
      </c>
      <c r="K932" t="s">
        <v>5438</v>
      </c>
      <c r="L932" t="s">
        <v>5439</v>
      </c>
      <c r="M932" t="s">
        <v>5440</v>
      </c>
      <c r="N932" t="s">
        <v>85</v>
      </c>
      <c r="O932" t="s">
        <v>85</v>
      </c>
      <c r="P932">
        <v>4078.303466796875</v>
      </c>
      <c r="Q932" t="s">
        <v>21</v>
      </c>
      <c r="R932" t="s">
        <v>5441</v>
      </c>
      <c r="S932" t="s">
        <v>5442</v>
      </c>
      <c r="X932" t="s">
        <v>10729</v>
      </c>
      <c r="Y932" t="s">
        <v>10737</v>
      </c>
    </row>
    <row r="933" spans="1:25">
      <c r="A933" t="s">
        <v>3</v>
      </c>
      <c r="B933" t="s">
        <v>13</v>
      </c>
      <c r="C933" t="s">
        <v>217</v>
      </c>
      <c r="D933" t="s">
        <v>1336</v>
      </c>
      <c r="E933" s="54">
        <v>41607</v>
      </c>
      <c r="F933" t="s">
        <v>1337</v>
      </c>
      <c r="G933" t="s">
        <v>3641</v>
      </c>
      <c r="H933" t="s">
        <v>5436</v>
      </c>
      <c r="I933" t="s">
        <v>5443</v>
      </c>
      <c r="J933" t="s">
        <v>1342</v>
      </c>
      <c r="K933" t="s">
        <v>5444</v>
      </c>
      <c r="L933" t="s">
        <v>5439</v>
      </c>
      <c r="M933" t="s">
        <v>5440</v>
      </c>
      <c r="N933" t="s">
        <v>85</v>
      </c>
      <c r="O933" t="s">
        <v>85</v>
      </c>
      <c r="P933">
        <v>10343</v>
      </c>
      <c r="Q933" t="s">
        <v>21</v>
      </c>
      <c r="R933" t="s">
        <v>5441</v>
      </c>
      <c r="S933" t="s">
        <v>5445</v>
      </c>
      <c r="X933" t="e">
        <v>#N/A</v>
      </c>
      <c r="Y933" t="s">
        <v>10737</v>
      </c>
    </row>
    <row r="934" spans="1:25">
      <c r="A934" t="s">
        <v>3</v>
      </c>
      <c r="B934" t="s">
        <v>114</v>
      </c>
      <c r="C934" t="s">
        <v>1221</v>
      </c>
      <c r="D934" t="s">
        <v>1336</v>
      </c>
      <c r="E934" s="54">
        <v>41607</v>
      </c>
      <c r="F934" t="s">
        <v>1337</v>
      </c>
      <c r="G934" t="s">
        <v>1345</v>
      </c>
      <c r="H934" t="s">
        <v>1621</v>
      </c>
      <c r="I934" t="s">
        <v>5446</v>
      </c>
      <c r="J934" t="s">
        <v>1342</v>
      </c>
      <c r="K934" t="s">
        <v>5447</v>
      </c>
      <c r="L934" t="s">
        <v>1624</v>
      </c>
      <c r="M934" t="s">
        <v>1625</v>
      </c>
      <c r="N934" t="s">
        <v>85</v>
      </c>
      <c r="O934" t="s">
        <v>85</v>
      </c>
      <c r="P934">
        <v>37434.55859375</v>
      </c>
      <c r="Q934" t="s">
        <v>21</v>
      </c>
      <c r="R934" t="s">
        <v>5448</v>
      </c>
      <c r="S934" t="s">
        <v>5449</v>
      </c>
      <c r="X934" t="s">
        <v>10729</v>
      </c>
      <c r="Y934" t="s">
        <v>85</v>
      </c>
    </row>
    <row r="935" spans="1:25">
      <c r="A935" t="s">
        <v>3</v>
      </c>
      <c r="B935" t="s">
        <v>114</v>
      </c>
      <c r="C935" t="s">
        <v>1221</v>
      </c>
      <c r="D935" t="s">
        <v>1336</v>
      </c>
      <c r="E935" s="54">
        <v>41628</v>
      </c>
      <c r="F935" t="s">
        <v>4921</v>
      </c>
      <c r="G935" t="s">
        <v>1345</v>
      </c>
      <c r="H935" t="s">
        <v>1621</v>
      </c>
      <c r="I935" t="s">
        <v>5446</v>
      </c>
      <c r="J935" t="s">
        <v>1342</v>
      </c>
      <c r="K935" t="s">
        <v>5447</v>
      </c>
      <c r="L935" t="s">
        <v>1624</v>
      </c>
      <c r="M935" t="s">
        <v>1625</v>
      </c>
      <c r="N935" t="s">
        <v>85</v>
      </c>
      <c r="O935" t="s">
        <v>85</v>
      </c>
      <c r="P935">
        <v>37434.55859375</v>
      </c>
      <c r="Q935" t="s">
        <v>21</v>
      </c>
      <c r="R935" t="s">
        <v>5448</v>
      </c>
      <c r="S935" t="s">
        <v>5449</v>
      </c>
      <c r="X935" t="s">
        <v>10729</v>
      </c>
      <c r="Y935" t="s">
        <v>85</v>
      </c>
    </row>
    <row r="936" spans="1:25">
      <c r="A936" t="s">
        <v>3</v>
      </c>
      <c r="B936" t="s">
        <v>114</v>
      </c>
      <c r="C936" t="s">
        <v>1221</v>
      </c>
      <c r="D936" t="s">
        <v>1336</v>
      </c>
      <c r="E936" s="54">
        <v>41613</v>
      </c>
      <c r="F936" t="s">
        <v>4921</v>
      </c>
      <c r="G936" t="s">
        <v>1345</v>
      </c>
      <c r="H936" t="s">
        <v>1621</v>
      </c>
      <c r="I936" t="s">
        <v>10037</v>
      </c>
      <c r="J936" t="s">
        <v>1342</v>
      </c>
      <c r="K936" t="s">
        <v>10038</v>
      </c>
      <c r="L936" t="s">
        <v>1624</v>
      </c>
      <c r="M936" t="s">
        <v>1625</v>
      </c>
      <c r="N936" t="s">
        <v>85</v>
      </c>
      <c r="O936" t="s">
        <v>85</v>
      </c>
      <c r="P936">
        <v>3.4637000560760498</v>
      </c>
      <c r="Q936" t="s">
        <v>21</v>
      </c>
      <c r="R936" t="s">
        <v>10039</v>
      </c>
      <c r="S936" t="s">
        <v>10040</v>
      </c>
      <c r="X936" t="s">
        <v>10729</v>
      </c>
      <c r="Y936" t="s">
        <v>85</v>
      </c>
    </row>
    <row r="937" spans="1:25">
      <c r="A937" t="s">
        <v>3</v>
      </c>
      <c r="B937" t="s">
        <v>114</v>
      </c>
      <c r="C937" t="s">
        <v>1221</v>
      </c>
      <c r="D937" t="s">
        <v>1336</v>
      </c>
      <c r="E937" s="54">
        <v>41624</v>
      </c>
      <c r="F937" t="s">
        <v>4921</v>
      </c>
      <c r="G937" t="s">
        <v>1345</v>
      </c>
      <c r="H937" t="s">
        <v>1621</v>
      </c>
      <c r="I937" t="s">
        <v>4172</v>
      </c>
      <c r="J937" t="s">
        <v>1342</v>
      </c>
      <c r="K937" t="s">
        <v>4173</v>
      </c>
      <c r="L937" t="s">
        <v>1624</v>
      </c>
      <c r="M937" t="s">
        <v>1625</v>
      </c>
      <c r="N937" t="s">
        <v>85</v>
      </c>
      <c r="O937" t="s">
        <v>85</v>
      </c>
      <c r="P937">
        <v>7309.67919921875</v>
      </c>
      <c r="Q937" t="s">
        <v>21</v>
      </c>
      <c r="R937" t="s">
        <v>4174</v>
      </c>
      <c r="S937" t="s">
        <v>4175</v>
      </c>
      <c r="X937" t="s">
        <v>10730</v>
      </c>
      <c r="Y937" t="s">
        <v>85</v>
      </c>
    </row>
    <row r="938" spans="1:25">
      <c r="A938" t="s">
        <v>3</v>
      </c>
      <c r="B938" t="s">
        <v>114</v>
      </c>
      <c r="C938" t="s">
        <v>1221</v>
      </c>
      <c r="D938" t="s">
        <v>1336</v>
      </c>
      <c r="E938" s="54">
        <v>41624</v>
      </c>
      <c r="F938" t="s">
        <v>4921</v>
      </c>
      <c r="G938" t="s">
        <v>1345</v>
      </c>
      <c r="H938" t="s">
        <v>1621</v>
      </c>
      <c r="I938" t="s">
        <v>4172</v>
      </c>
      <c r="J938" t="s">
        <v>1342</v>
      </c>
      <c r="K938" t="s">
        <v>4173</v>
      </c>
      <c r="L938" t="s">
        <v>1624</v>
      </c>
      <c r="M938" t="s">
        <v>1625</v>
      </c>
      <c r="N938" t="s">
        <v>85</v>
      </c>
      <c r="O938" t="s">
        <v>85</v>
      </c>
      <c r="P938">
        <v>2854.812255859375</v>
      </c>
      <c r="Q938" t="s">
        <v>21</v>
      </c>
      <c r="R938" t="s">
        <v>4174</v>
      </c>
      <c r="S938" t="s">
        <v>4175</v>
      </c>
      <c r="X938" t="s">
        <v>10730</v>
      </c>
      <c r="Y938" t="s">
        <v>85</v>
      </c>
    </row>
    <row r="939" spans="1:25">
      <c r="A939" t="s">
        <v>3</v>
      </c>
      <c r="B939" t="s">
        <v>114</v>
      </c>
      <c r="C939" t="s">
        <v>1221</v>
      </c>
      <c r="D939" t="s">
        <v>1336</v>
      </c>
      <c r="E939" s="54">
        <v>41624</v>
      </c>
      <c r="F939" t="s">
        <v>4921</v>
      </c>
      <c r="G939" t="s">
        <v>1345</v>
      </c>
      <c r="H939" t="s">
        <v>1621</v>
      </c>
      <c r="I939" t="s">
        <v>4172</v>
      </c>
      <c r="J939" t="s">
        <v>1342</v>
      </c>
      <c r="K939" t="s">
        <v>4173</v>
      </c>
      <c r="L939" t="s">
        <v>1624</v>
      </c>
      <c r="M939" t="s">
        <v>1625</v>
      </c>
      <c r="N939" t="s">
        <v>85</v>
      </c>
      <c r="O939" t="s">
        <v>85</v>
      </c>
      <c r="P939">
        <v>4176.1826171875</v>
      </c>
      <c r="Q939" t="s">
        <v>21</v>
      </c>
      <c r="R939" t="s">
        <v>4174</v>
      </c>
      <c r="S939" t="s">
        <v>4175</v>
      </c>
      <c r="X939" t="s">
        <v>10730</v>
      </c>
      <c r="Y939" t="s">
        <v>85</v>
      </c>
    </row>
    <row r="940" spans="1:25">
      <c r="A940" t="s">
        <v>3</v>
      </c>
      <c r="B940" t="s">
        <v>114</v>
      </c>
      <c r="C940" t="s">
        <v>1221</v>
      </c>
      <c r="D940" t="s">
        <v>1336</v>
      </c>
      <c r="E940" s="54">
        <v>41624</v>
      </c>
      <c r="F940" t="s">
        <v>4921</v>
      </c>
      <c r="G940" t="s">
        <v>1345</v>
      </c>
      <c r="H940" t="s">
        <v>1621</v>
      </c>
      <c r="I940" t="s">
        <v>4172</v>
      </c>
      <c r="J940" t="s">
        <v>1342</v>
      </c>
      <c r="K940" t="s">
        <v>4173</v>
      </c>
      <c r="L940" t="s">
        <v>1624</v>
      </c>
      <c r="M940" t="s">
        <v>1625</v>
      </c>
      <c r="N940" t="s">
        <v>85</v>
      </c>
      <c r="O940" t="s">
        <v>85</v>
      </c>
      <c r="P940">
        <v>3122.620849609375</v>
      </c>
      <c r="Q940" t="s">
        <v>21</v>
      </c>
      <c r="R940" t="s">
        <v>4174</v>
      </c>
      <c r="S940" t="s">
        <v>4175</v>
      </c>
      <c r="X940" t="s">
        <v>10730</v>
      </c>
      <c r="Y940" t="s">
        <v>85</v>
      </c>
    </row>
    <row r="941" spans="1:25">
      <c r="A941" t="s">
        <v>3</v>
      </c>
      <c r="B941" t="s">
        <v>114</v>
      </c>
      <c r="C941" t="s">
        <v>1221</v>
      </c>
      <c r="D941" t="s">
        <v>1336</v>
      </c>
      <c r="E941" s="54">
        <v>41624</v>
      </c>
      <c r="F941" t="s">
        <v>4921</v>
      </c>
      <c r="G941" t="s">
        <v>1345</v>
      </c>
      <c r="H941" t="s">
        <v>1621</v>
      </c>
      <c r="I941" t="s">
        <v>4172</v>
      </c>
      <c r="J941" t="s">
        <v>1342</v>
      </c>
      <c r="K941" t="s">
        <v>4173</v>
      </c>
      <c r="L941" t="s">
        <v>1624</v>
      </c>
      <c r="M941" t="s">
        <v>1625</v>
      </c>
      <c r="N941" t="s">
        <v>85</v>
      </c>
      <c r="O941" t="s">
        <v>85</v>
      </c>
      <c r="P941">
        <v>5613.10498046875</v>
      </c>
      <c r="Q941" t="s">
        <v>21</v>
      </c>
      <c r="R941" t="s">
        <v>4174</v>
      </c>
      <c r="S941" t="s">
        <v>4175</v>
      </c>
      <c r="X941" t="s">
        <v>10730</v>
      </c>
      <c r="Y941" t="s">
        <v>85</v>
      </c>
    </row>
    <row r="942" spans="1:25">
      <c r="A942" t="s">
        <v>3</v>
      </c>
      <c r="B942" t="s">
        <v>114</v>
      </c>
      <c r="C942" t="s">
        <v>1221</v>
      </c>
      <c r="D942" t="s">
        <v>1336</v>
      </c>
      <c r="E942" s="54">
        <v>41624</v>
      </c>
      <c r="F942" t="s">
        <v>4921</v>
      </c>
      <c r="G942" t="s">
        <v>1345</v>
      </c>
      <c r="H942" t="s">
        <v>1621</v>
      </c>
      <c r="I942" t="s">
        <v>4172</v>
      </c>
      <c r="J942" t="s">
        <v>1342</v>
      </c>
      <c r="K942" t="s">
        <v>4173</v>
      </c>
      <c r="L942" t="s">
        <v>1624</v>
      </c>
      <c r="M942" t="s">
        <v>1625</v>
      </c>
      <c r="N942" t="s">
        <v>85</v>
      </c>
      <c r="O942" t="s">
        <v>85</v>
      </c>
      <c r="P942">
        <v>558.72747802734375</v>
      </c>
      <c r="Q942" t="s">
        <v>21</v>
      </c>
      <c r="R942" t="s">
        <v>4174</v>
      </c>
      <c r="S942" t="s">
        <v>4175</v>
      </c>
      <c r="X942" t="s">
        <v>10730</v>
      </c>
      <c r="Y942" t="s">
        <v>85</v>
      </c>
    </row>
    <row r="943" spans="1:25">
      <c r="A943" t="s">
        <v>3</v>
      </c>
      <c r="B943" t="s">
        <v>114</v>
      </c>
      <c r="C943" t="s">
        <v>1221</v>
      </c>
      <c r="D943" t="s">
        <v>1336</v>
      </c>
      <c r="E943" s="54">
        <v>41624</v>
      </c>
      <c r="F943" t="s">
        <v>4921</v>
      </c>
      <c r="G943" t="s">
        <v>1345</v>
      </c>
      <c r="H943" t="s">
        <v>1621</v>
      </c>
      <c r="I943" t="s">
        <v>4172</v>
      </c>
      <c r="J943" t="s">
        <v>1342</v>
      </c>
      <c r="K943" t="s">
        <v>4173</v>
      </c>
      <c r="L943" t="s">
        <v>1624</v>
      </c>
      <c r="M943" t="s">
        <v>1625</v>
      </c>
      <c r="N943" t="s">
        <v>85</v>
      </c>
      <c r="O943" t="s">
        <v>85</v>
      </c>
      <c r="P943">
        <v>30145.458984375</v>
      </c>
      <c r="Q943" t="s">
        <v>21</v>
      </c>
      <c r="R943" t="s">
        <v>4174</v>
      </c>
      <c r="S943" t="s">
        <v>4175</v>
      </c>
      <c r="X943" t="s">
        <v>10730</v>
      </c>
      <c r="Y943" t="s">
        <v>85</v>
      </c>
    </row>
    <row r="944" spans="1:25">
      <c r="A944" t="s">
        <v>3</v>
      </c>
      <c r="B944" t="s">
        <v>114</v>
      </c>
      <c r="C944" t="s">
        <v>1221</v>
      </c>
      <c r="D944" t="s">
        <v>1336</v>
      </c>
      <c r="E944" s="54">
        <v>41589</v>
      </c>
      <c r="F944" t="s">
        <v>1337</v>
      </c>
      <c r="G944" t="s">
        <v>83</v>
      </c>
      <c r="H944" t="s">
        <v>1621</v>
      </c>
      <c r="I944" t="s">
        <v>1622</v>
      </c>
      <c r="J944" t="s">
        <v>86</v>
      </c>
      <c r="K944" t="s">
        <v>1623</v>
      </c>
      <c r="L944" t="s">
        <v>1624</v>
      </c>
      <c r="M944" t="s">
        <v>1625</v>
      </c>
      <c r="N944" t="s">
        <v>85</v>
      </c>
      <c r="O944" t="s">
        <v>85</v>
      </c>
      <c r="P944">
        <v>7952.69140625</v>
      </c>
      <c r="Q944" t="s">
        <v>22</v>
      </c>
      <c r="R944" t="s">
        <v>1626</v>
      </c>
      <c r="S944" t="s">
        <v>104</v>
      </c>
      <c r="X944" t="e">
        <v>#N/A</v>
      </c>
      <c r="Y944" t="s">
        <v>85</v>
      </c>
    </row>
    <row r="945" spans="1:25">
      <c r="A945" t="s">
        <v>3</v>
      </c>
      <c r="B945" t="s">
        <v>114</v>
      </c>
      <c r="C945" t="s">
        <v>1221</v>
      </c>
      <c r="D945" t="s">
        <v>1336</v>
      </c>
      <c r="E945" s="54">
        <v>41604</v>
      </c>
      <c r="F945" t="s">
        <v>1337</v>
      </c>
      <c r="G945" t="s">
        <v>1345</v>
      </c>
      <c r="H945" t="s">
        <v>1621</v>
      </c>
      <c r="I945" t="s">
        <v>4172</v>
      </c>
      <c r="J945" t="s">
        <v>1342</v>
      </c>
      <c r="K945" t="s">
        <v>4173</v>
      </c>
      <c r="L945" t="s">
        <v>1624</v>
      </c>
      <c r="M945" t="s">
        <v>1625</v>
      </c>
      <c r="N945" t="s">
        <v>85</v>
      </c>
      <c r="O945" t="s">
        <v>85</v>
      </c>
      <c r="P945">
        <v>29612.560546875</v>
      </c>
      <c r="Q945" t="s">
        <v>21</v>
      </c>
      <c r="R945" t="s">
        <v>4174</v>
      </c>
      <c r="S945" t="s">
        <v>4175</v>
      </c>
      <c r="X945" t="s">
        <v>10730</v>
      </c>
      <c r="Y945" t="s">
        <v>85</v>
      </c>
    </row>
    <row r="946" spans="1:25">
      <c r="A946" t="s">
        <v>3</v>
      </c>
      <c r="B946" t="s">
        <v>114</v>
      </c>
      <c r="C946" t="s">
        <v>1221</v>
      </c>
      <c r="D946" t="s">
        <v>1336</v>
      </c>
      <c r="E946" s="54">
        <v>41604</v>
      </c>
      <c r="F946" t="s">
        <v>1337</v>
      </c>
      <c r="G946" t="s">
        <v>1345</v>
      </c>
      <c r="H946" t="s">
        <v>1621</v>
      </c>
      <c r="I946" t="s">
        <v>4172</v>
      </c>
      <c r="J946" t="s">
        <v>1342</v>
      </c>
      <c r="K946" t="s">
        <v>4173</v>
      </c>
      <c r="L946" t="s">
        <v>1624</v>
      </c>
      <c r="M946" t="s">
        <v>1625</v>
      </c>
      <c r="N946" t="s">
        <v>85</v>
      </c>
      <c r="O946" t="s">
        <v>85</v>
      </c>
      <c r="P946">
        <v>7180.53271484375</v>
      </c>
      <c r="Q946" t="s">
        <v>21</v>
      </c>
      <c r="R946" t="s">
        <v>4174</v>
      </c>
      <c r="S946" t="s">
        <v>4175</v>
      </c>
      <c r="X946" t="s">
        <v>10730</v>
      </c>
      <c r="Y946" t="s">
        <v>85</v>
      </c>
    </row>
    <row r="947" spans="1:25">
      <c r="A947" t="s">
        <v>3</v>
      </c>
      <c r="B947" t="s">
        <v>114</v>
      </c>
      <c r="C947" t="s">
        <v>1221</v>
      </c>
      <c r="D947" t="s">
        <v>1336</v>
      </c>
      <c r="E947" s="54">
        <v>41604</v>
      </c>
      <c r="F947" t="s">
        <v>1337</v>
      </c>
      <c r="G947" t="s">
        <v>1345</v>
      </c>
      <c r="H947" t="s">
        <v>1621</v>
      </c>
      <c r="I947" t="s">
        <v>4172</v>
      </c>
      <c r="J947" t="s">
        <v>1342</v>
      </c>
      <c r="K947" t="s">
        <v>4173</v>
      </c>
      <c r="L947" t="s">
        <v>1624</v>
      </c>
      <c r="M947" t="s">
        <v>1625</v>
      </c>
      <c r="N947" t="s">
        <v>85</v>
      </c>
      <c r="O947" t="s">
        <v>85</v>
      </c>
      <c r="P947">
        <v>2805.872802734375</v>
      </c>
      <c r="Q947" t="s">
        <v>21</v>
      </c>
      <c r="R947" t="s">
        <v>4174</v>
      </c>
      <c r="S947" t="s">
        <v>4175</v>
      </c>
      <c r="X947" t="s">
        <v>10730</v>
      </c>
      <c r="Y947" t="s">
        <v>85</v>
      </c>
    </row>
    <row r="948" spans="1:25">
      <c r="A948" t="s">
        <v>3</v>
      </c>
      <c r="B948" t="s">
        <v>114</v>
      </c>
      <c r="C948" t="s">
        <v>1221</v>
      </c>
      <c r="D948" t="s">
        <v>1336</v>
      </c>
      <c r="E948" s="54">
        <v>41604</v>
      </c>
      <c r="F948" t="s">
        <v>1337</v>
      </c>
      <c r="G948" t="s">
        <v>1345</v>
      </c>
      <c r="H948" t="s">
        <v>1621</v>
      </c>
      <c r="I948" t="s">
        <v>4172</v>
      </c>
      <c r="J948" t="s">
        <v>1342</v>
      </c>
      <c r="K948" t="s">
        <v>4173</v>
      </c>
      <c r="L948" t="s">
        <v>1624</v>
      </c>
      <c r="M948" t="s">
        <v>1625</v>
      </c>
      <c r="N948" t="s">
        <v>85</v>
      </c>
      <c r="O948" t="s">
        <v>85</v>
      </c>
      <c r="P948">
        <v>4110.9296875</v>
      </c>
      <c r="Q948" t="s">
        <v>21</v>
      </c>
      <c r="R948" t="s">
        <v>4174</v>
      </c>
      <c r="S948" t="s">
        <v>4175</v>
      </c>
      <c r="X948" t="s">
        <v>10730</v>
      </c>
      <c r="Y948" t="s">
        <v>85</v>
      </c>
    </row>
    <row r="949" spans="1:25">
      <c r="A949" t="s">
        <v>3</v>
      </c>
      <c r="B949" t="s">
        <v>114</v>
      </c>
      <c r="C949" t="s">
        <v>1221</v>
      </c>
      <c r="D949" t="s">
        <v>1336</v>
      </c>
      <c r="E949" s="54">
        <v>41604</v>
      </c>
      <c r="F949" t="s">
        <v>1337</v>
      </c>
      <c r="G949" t="s">
        <v>1345</v>
      </c>
      <c r="H949" t="s">
        <v>1621</v>
      </c>
      <c r="I949" t="s">
        <v>4172</v>
      </c>
      <c r="J949" t="s">
        <v>1342</v>
      </c>
      <c r="K949" t="s">
        <v>4173</v>
      </c>
      <c r="L949" t="s">
        <v>1624</v>
      </c>
      <c r="M949" t="s">
        <v>1625</v>
      </c>
      <c r="N949" t="s">
        <v>85</v>
      </c>
      <c r="O949" t="s">
        <v>85</v>
      </c>
      <c r="P949">
        <v>3066.884033203125</v>
      </c>
      <c r="Q949" t="s">
        <v>21</v>
      </c>
      <c r="R949" t="s">
        <v>4174</v>
      </c>
      <c r="S949" t="s">
        <v>4175</v>
      </c>
      <c r="X949" t="s">
        <v>10730</v>
      </c>
      <c r="Y949" t="s">
        <v>85</v>
      </c>
    </row>
    <row r="950" spans="1:25">
      <c r="A950" t="s">
        <v>3</v>
      </c>
      <c r="B950" t="s">
        <v>114</v>
      </c>
      <c r="C950" t="s">
        <v>1221</v>
      </c>
      <c r="D950" t="s">
        <v>1336</v>
      </c>
      <c r="E950" s="54">
        <v>41604</v>
      </c>
      <c r="F950" t="s">
        <v>1337</v>
      </c>
      <c r="G950" t="s">
        <v>1345</v>
      </c>
      <c r="H950" t="s">
        <v>1621</v>
      </c>
      <c r="I950" t="s">
        <v>4172</v>
      </c>
      <c r="J950" t="s">
        <v>1342</v>
      </c>
      <c r="K950" t="s">
        <v>4173</v>
      </c>
      <c r="L950" t="s">
        <v>1624</v>
      </c>
      <c r="M950" t="s">
        <v>1625</v>
      </c>
      <c r="N950" t="s">
        <v>85</v>
      </c>
      <c r="O950" t="s">
        <v>85</v>
      </c>
      <c r="P950">
        <v>5513.8662109375</v>
      </c>
      <c r="Q950" t="s">
        <v>21</v>
      </c>
      <c r="R950" t="s">
        <v>4174</v>
      </c>
      <c r="S950" t="s">
        <v>4175</v>
      </c>
      <c r="X950" t="s">
        <v>10730</v>
      </c>
      <c r="Y950" t="s">
        <v>85</v>
      </c>
    </row>
    <row r="951" spans="1:25">
      <c r="A951" t="s">
        <v>3</v>
      </c>
      <c r="B951" t="s">
        <v>114</v>
      </c>
      <c r="C951" t="s">
        <v>1221</v>
      </c>
      <c r="D951" t="s">
        <v>1336</v>
      </c>
      <c r="E951" s="54">
        <v>41604</v>
      </c>
      <c r="F951" t="s">
        <v>1337</v>
      </c>
      <c r="G951" t="s">
        <v>1345</v>
      </c>
      <c r="H951" t="s">
        <v>1621</v>
      </c>
      <c r="I951" t="s">
        <v>4172</v>
      </c>
      <c r="J951" t="s">
        <v>1342</v>
      </c>
      <c r="K951" t="s">
        <v>4173</v>
      </c>
      <c r="L951" t="s">
        <v>1624</v>
      </c>
      <c r="M951" t="s">
        <v>1625</v>
      </c>
      <c r="N951" t="s">
        <v>85</v>
      </c>
      <c r="O951" t="s">
        <v>85</v>
      </c>
      <c r="P951">
        <v>550.5709228515625</v>
      </c>
      <c r="Q951" t="s">
        <v>21</v>
      </c>
      <c r="R951" t="s">
        <v>4174</v>
      </c>
      <c r="S951" t="s">
        <v>4175</v>
      </c>
      <c r="X951" t="s">
        <v>10730</v>
      </c>
      <c r="Y951" t="s">
        <v>85</v>
      </c>
    </row>
    <row r="952" spans="1:25">
      <c r="A952" t="s">
        <v>3</v>
      </c>
      <c r="B952" t="s">
        <v>114</v>
      </c>
      <c r="C952" t="s">
        <v>1221</v>
      </c>
      <c r="D952" t="s">
        <v>1336</v>
      </c>
      <c r="E952" s="54">
        <v>41583</v>
      </c>
      <c r="F952" t="s">
        <v>1337</v>
      </c>
      <c r="G952" t="s">
        <v>83</v>
      </c>
      <c r="I952" t="s">
        <v>1638</v>
      </c>
      <c r="J952" t="s">
        <v>86</v>
      </c>
      <c r="K952" t="s">
        <v>1639</v>
      </c>
      <c r="L952" t="s">
        <v>1629</v>
      </c>
      <c r="M952" t="s">
        <v>1630</v>
      </c>
      <c r="N952" t="s">
        <v>85</v>
      </c>
      <c r="O952" t="s">
        <v>85</v>
      </c>
      <c r="P952">
        <v>16965.7421875</v>
      </c>
      <c r="Q952" t="s">
        <v>22</v>
      </c>
      <c r="R952" t="s">
        <v>1640</v>
      </c>
      <c r="S952" t="s">
        <v>104</v>
      </c>
      <c r="X952" t="e">
        <v>#N/A</v>
      </c>
      <c r="Y952" t="s">
        <v>85</v>
      </c>
    </row>
    <row r="953" spans="1:25">
      <c r="A953" t="s">
        <v>3</v>
      </c>
      <c r="B953" t="s">
        <v>114</v>
      </c>
      <c r="C953" t="s">
        <v>1221</v>
      </c>
      <c r="D953" t="s">
        <v>1336</v>
      </c>
      <c r="E953" s="54">
        <v>41583</v>
      </c>
      <c r="F953" t="s">
        <v>1337</v>
      </c>
      <c r="G953" t="s">
        <v>83</v>
      </c>
      <c r="I953" t="s">
        <v>1632</v>
      </c>
      <c r="J953" t="s">
        <v>86</v>
      </c>
      <c r="K953" t="s">
        <v>1633</v>
      </c>
      <c r="L953" t="s">
        <v>1629</v>
      </c>
      <c r="M953" t="s">
        <v>1630</v>
      </c>
      <c r="N953" t="s">
        <v>85</v>
      </c>
      <c r="O953" t="s">
        <v>85</v>
      </c>
      <c r="P953">
        <v>16965.7421875</v>
      </c>
      <c r="Q953" t="s">
        <v>22</v>
      </c>
      <c r="R953" t="s">
        <v>1634</v>
      </c>
      <c r="S953" t="s">
        <v>104</v>
      </c>
      <c r="X953" t="e">
        <v>#N/A</v>
      </c>
      <c r="Y953" t="s">
        <v>85</v>
      </c>
    </row>
    <row r="954" spans="1:25">
      <c r="A954" t="s">
        <v>3</v>
      </c>
      <c r="B954" t="s">
        <v>114</v>
      </c>
      <c r="C954" t="s">
        <v>1221</v>
      </c>
      <c r="D954" t="s">
        <v>1336</v>
      </c>
      <c r="E954" s="54">
        <v>41583</v>
      </c>
      <c r="F954" t="s">
        <v>1337</v>
      </c>
      <c r="G954" t="s">
        <v>83</v>
      </c>
      <c r="I954" t="s">
        <v>1627</v>
      </c>
      <c r="J954" t="s">
        <v>86</v>
      </c>
      <c r="K954" t="s">
        <v>1628</v>
      </c>
      <c r="L954" t="s">
        <v>1629</v>
      </c>
      <c r="M954" t="s">
        <v>1630</v>
      </c>
      <c r="N954" t="s">
        <v>85</v>
      </c>
      <c r="O954" t="s">
        <v>85</v>
      </c>
      <c r="P954">
        <v>8482.87109375</v>
      </c>
      <c r="Q954" t="s">
        <v>22</v>
      </c>
      <c r="R954" t="s">
        <v>1631</v>
      </c>
      <c r="S954" t="s">
        <v>104</v>
      </c>
      <c r="X954" t="e">
        <v>#N/A</v>
      </c>
      <c r="Y954" t="s">
        <v>85</v>
      </c>
    </row>
    <row r="955" spans="1:25">
      <c r="A955" t="s">
        <v>3</v>
      </c>
      <c r="B955" t="s">
        <v>114</v>
      </c>
      <c r="C955" t="s">
        <v>1221</v>
      </c>
      <c r="D955" t="s">
        <v>1336</v>
      </c>
      <c r="E955" s="54">
        <v>41583</v>
      </c>
      <c r="F955" t="s">
        <v>1337</v>
      </c>
      <c r="G955" t="s">
        <v>83</v>
      </c>
      <c r="I955" t="s">
        <v>1635</v>
      </c>
      <c r="J955" t="s">
        <v>86</v>
      </c>
      <c r="K955" t="s">
        <v>1636</v>
      </c>
      <c r="L955" t="s">
        <v>1629</v>
      </c>
      <c r="M955" t="s">
        <v>1630</v>
      </c>
      <c r="N955" t="s">
        <v>85</v>
      </c>
      <c r="O955" t="s">
        <v>85</v>
      </c>
      <c r="P955">
        <v>8482.87109375</v>
      </c>
      <c r="Q955" t="s">
        <v>22</v>
      </c>
      <c r="R955" t="s">
        <v>1637</v>
      </c>
      <c r="S955" t="s">
        <v>104</v>
      </c>
      <c r="X955" t="e">
        <v>#N/A</v>
      </c>
      <c r="Y955" t="s">
        <v>85</v>
      </c>
    </row>
    <row r="956" spans="1:25">
      <c r="A956" t="s">
        <v>3</v>
      </c>
      <c r="B956" t="s">
        <v>114</v>
      </c>
      <c r="C956" t="s">
        <v>1221</v>
      </c>
      <c r="D956" t="s">
        <v>1336</v>
      </c>
      <c r="E956" s="54">
        <v>41582</v>
      </c>
      <c r="F956" t="s">
        <v>1337</v>
      </c>
      <c r="G956" t="s">
        <v>83</v>
      </c>
      <c r="I956" t="s">
        <v>1641</v>
      </c>
      <c r="J956" t="s">
        <v>86</v>
      </c>
      <c r="K956" t="s">
        <v>1642</v>
      </c>
      <c r="L956" t="s">
        <v>1643</v>
      </c>
      <c r="M956" t="s">
        <v>1644</v>
      </c>
      <c r="N956" t="s">
        <v>85</v>
      </c>
      <c r="O956" t="s">
        <v>85</v>
      </c>
      <c r="P956">
        <v>3976.345703125</v>
      </c>
      <c r="Q956" t="s">
        <v>22</v>
      </c>
      <c r="R956" t="s">
        <v>1645</v>
      </c>
      <c r="S956" t="s">
        <v>104</v>
      </c>
      <c r="X956" t="e">
        <v>#N/A</v>
      </c>
      <c r="Y956" t="s">
        <v>85</v>
      </c>
    </row>
    <row r="957" spans="1:25">
      <c r="A957" t="s">
        <v>3</v>
      </c>
      <c r="B957" t="s">
        <v>114</v>
      </c>
      <c r="C957" t="s">
        <v>1221</v>
      </c>
      <c r="D957" t="s">
        <v>1336</v>
      </c>
      <c r="E957" s="54">
        <v>41624</v>
      </c>
      <c r="F957" t="s">
        <v>4921</v>
      </c>
      <c r="G957" t="s">
        <v>83</v>
      </c>
      <c r="I957" t="s">
        <v>10041</v>
      </c>
      <c r="J957" t="s">
        <v>86</v>
      </c>
      <c r="K957" t="s">
        <v>10042</v>
      </c>
      <c r="L957" t="s">
        <v>1643</v>
      </c>
      <c r="M957" t="s">
        <v>1644</v>
      </c>
      <c r="N957" t="s">
        <v>85</v>
      </c>
      <c r="O957" t="s">
        <v>85</v>
      </c>
      <c r="P957">
        <v>3976.345703125</v>
      </c>
      <c r="Q957" t="s">
        <v>22</v>
      </c>
      <c r="R957" t="s">
        <v>10043</v>
      </c>
      <c r="S957" t="s">
        <v>104</v>
      </c>
      <c r="X957" t="e">
        <v>#N/A</v>
      </c>
      <c r="Y957" t="s">
        <v>85</v>
      </c>
    </row>
    <row r="958" spans="1:25">
      <c r="A958" t="s">
        <v>3</v>
      </c>
      <c r="B958" t="s">
        <v>114</v>
      </c>
      <c r="C958" t="s">
        <v>1221</v>
      </c>
      <c r="D958" t="s">
        <v>1336</v>
      </c>
      <c r="E958" s="54">
        <v>41597</v>
      </c>
      <c r="F958" t="s">
        <v>1337</v>
      </c>
      <c r="G958" t="s">
        <v>1345</v>
      </c>
      <c r="H958" t="s">
        <v>1621</v>
      </c>
      <c r="I958" t="s">
        <v>2717</v>
      </c>
      <c r="J958" t="s">
        <v>1342</v>
      </c>
      <c r="K958" t="s">
        <v>2718</v>
      </c>
      <c r="L958" t="s">
        <v>2719</v>
      </c>
      <c r="M958" t="s">
        <v>2720</v>
      </c>
      <c r="N958" t="s">
        <v>85</v>
      </c>
      <c r="O958" t="s">
        <v>85</v>
      </c>
      <c r="P958">
        <v>7404.83935546875</v>
      </c>
      <c r="Q958" t="s">
        <v>21</v>
      </c>
      <c r="R958" t="s">
        <v>2721</v>
      </c>
      <c r="S958" t="s">
        <v>2722</v>
      </c>
      <c r="X958" t="s">
        <v>10729</v>
      </c>
      <c r="Y958" t="s">
        <v>10737</v>
      </c>
    </row>
    <row r="959" spans="1:25">
      <c r="A959" t="s">
        <v>3</v>
      </c>
      <c r="B959" t="s">
        <v>114</v>
      </c>
      <c r="C959" t="s">
        <v>1221</v>
      </c>
      <c r="D959" t="s">
        <v>1336</v>
      </c>
      <c r="E959" s="54">
        <v>41608</v>
      </c>
      <c r="F959" t="s">
        <v>1337</v>
      </c>
      <c r="G959" t="s">
        <v>1345</v>
      </c>
      <c r="H959" t="s">
        <v>1621</v>
      </c>
      <c r="I959" t="s">
        <v>5450</v>
      </c>
      <c r="J959" t="s">
        <v>1342</v>
      </c>
      <c r="K959" t="s">
        <v>5451</v>
      </c>
      <c r="L959" t="s">
        <v>5452</v>
      </c>
      <c r="M959" t="s">
        <v>5453</v>
      </c>
      <c r="N959" t="s">
        <v>85</v>
      </c>
      <c r="O959" t="s">
        <v>85</v>
      </c>
      <c r="P959">
        <v>1432.993408203125</v>
      </c>
      <c r="Q959" t="s">
        <v>21</v>
      </c>
      <c r="R959" t="s">
        <v>5454</v>
      </c>
      <c r="S959" t="s">
        <v>5455</v>
      </c>
      <c r="X959" t="s">
        <v>10729</v>
      </c>
      <c r="Y959" t="s">
        <v>10737</v>
      </c>
    </row>
    <row r="960" spans="1:25">
      <c r="A960" t="s">
        <v>3</v>
      </c>
      <c r="B960" t="s">
        <v>114</v>
      </c>
      <c r="C960" t="s">
        <v>1221</v>
      </c>
      <c r="D960" t="s">
        <v>1336</v>
      </c>
      <c r="E960" s="54">
        <v>41608</v>
      </c>
      <c r="F960" t="s">
        <v>1337</v>
      </c>
      <c r="G960" t="s">
        <v>1345</v>
      </c>
      <c r="H960" t="s">
        <v>1621</v>
      </c>
      <c r="I960" t="s">
        <v>5450</v>
      </c>
      <c r="J960" t="s">
        <v>1342</v>
      </c>
      <c r="K960" t="s">
        <v>5451</v>
      </c>
      <c r="L960" t="s">
        <v>5452</v>
      </c>
      <c r="M960" t="s">
        <v>5453</v>
      </c>
      <c r="N960" t="s">
        <v>85</v>
      </c>
      <c r="O960" t="s">
        <v>85</v>
      </c>
      <c r="P960">
        <v>4920.93505859375</v>
      </c>
      <c r="Q960" t="s">
        <v>21</v>
      </c>
      <c r="R960" t="s">
        <v>5454</v>
      </c>
      <c r="S960" t="s">
        <v>5455</v>
      </c>
      <c r="X960" t="s">
        <v>10729</v>
      </c>
      <c r="Y960" t="s">
        <v>10737</v>
      </c>
    </row>
    <row r="961" spans="1:25">
      <c r="A961" t="s">
        <v>3</v>
      </c>
      <c r="B961" t="s">
        <v>114</v>
      </c>
      <c r="C961" t="s">
        <v>1221</v>
      </c>
      <c r="D961" t="s">
        <v>1336</v>
      </c>
      <c r="E961" s="54">
        <v>41608</v>
      </c>
      <c r="F961" t="s">
        <v>1337</v>
      </c>
      <c r="G961" t="s">
        <v>1345</v>
      </c>
      <c r="H961" t="s">
        <v>1621</v>
      </c>
      <c r="I961" t="s">
        <v>5450</v>
      </c>
      <c r="J961" t="s">
        <v>1342</v>
      </c>
      <c r="K961" t="s">
        <v>5451</v>
      </c>
      <c r="L961" t="s">
        <v>5452</v>
      </c>
      <c r="M961" t="s">
        <v>5453</v>
      </c>
      <c r="N961" t="s">
        <v>85</v>
      </c>
      <c r="O961" t="s">
        <v>85</v>
      </c>
      <c r="P961">
        <v>12599.97265625</v>
      </c>
      <c r="Q961" t="s">
        <v>21</v>
      </c>
      <c r="R961" t="s">
        <v>5454</v>
      </c>
      <c r="S961" t="s">
        <v>5455</v>
      </c>
      <c r="X961" t="s">
        <v>10729</v>
      </c>
      <c r="Y961" t="s">
        <v>10737</v>
      </c>
    </row>
    <row r="962" spans="1:25">
      <c r="A962" t="s">
        <v>3</v>
      </c>
      <c r="B962" t="s">
        <v>114</v>
      </c>
      <c r="C962" t="s">
        <v>1221</v>
      </c>
      <c r="D962" t="s">
        <v>1336</v>
      </c>
      <c r="E962" s="54">
        <v>41628</v>
      </c>
      <c r="F962" t="s">
        <v>4921</v>
      </c>
      <c r="G962" t="s">
        <v>1345</v>
      </c>
      <c r="H962" t="s">
        <v>1621</v>
      </c>
      <c r="I962" t="s">
        <v>10044</v>
      </c>
      <c r="J962" t="s">
        <v>1342</v>
      </c>
      <c r="K962" t="s">
        <v>10045</v>
      </c>
      <c r="L962" t="s">
        <v>5452</v>
      </c>
      <c r="M962" t="s">
        <v>5453</v>
      </c>
      <c r="N962" t="s">
        <v>85</v>
      </c>
      <c r="O962" t="s">
        <v>85</v>
      </c>
      <c r="P962">
        <v>17434.748046875</v>
      </c>
      <c r="Q962" t="s">
        <v>21</v>
      </c>
      <c r="R962" t="s">
        <v>10046</v>
      </c>
      <c r="S962" t="s">
        <v>10047</v>
      </c>
      <c r="X962" t="s">
        <v>10729</v>
      </c>
      <c r="Y962" t="s">
        <v>10737</v>
      </c>
    </row>
    <row r="963" spans="1:25">
      <c r="A963" t="s">
        <v>3</v>
      </c>
      <c r="B963" t="s">
        <v>114</v>
      </c>
      <c r="C963" t="s">
        <v>1221</v>
      </c>
      <c r="D963" t="s">
        <v>1336</v>
      </c>
      <c r="E963" s="54">
        <v>41638</v>
      </c>
      <c r="F963" t="s">
        <v>4921</v>
      </c>
      <c r="G963" t="s">
        <v>1345</v>
      </c>
      <c r="H963" t="s">
        <v>1621</v>
      </c>
      <c r="I963" t="s">
        <v>5450</v>
      </c>
      <c r="J963" t="s">
        <v>1342</v>
      </c>
      <c r="K963" t="s">
        <v>5451</v>
      </c>
      <c r="L963" t="s">
        <v>5452</v>
      </c>
      <c r="M963" t="s">
        <v>5453</v>
      </c>
      <c r="N963" t="s">
        <v>85</v>
      </c>
      <c r="O963" t="s">
        <v>85</v>
      </c>
      <c r="P963">
        <v>1432.993408203125</v>
      </c>
      <c r="Q963" t="s">
        <v>21</v>
      </c>
      <c r="R963" t="s">
        <v>5454</v>
      </c>
      <c r="S963" t="s">
        <v>5455</v>
      </c>
      <c r="X963" t="s">
        <v>10729</v>
      </c>
      <c r="Y963" t="s">
        <v>10737</v>
      </c>
    </row>
    <row r="964" spans="1:25">
      <c r="A964" t="s">
        <v>3</v>
      </c>
      <c r="B964" t="s">
        <v>114</v>
      </c>
      <c r="C964" t="s">
        <v>1221</v>
      </c>
      <c r="D964" t="s">
        <v>1336</v>
      </c>
      <c r="E964" s="54">
        <v>41638</v>
      </c>
      <c r="F964" t="s">
        <v>4921</v>
      </c>
      <c r="G964" t="s">
        <v>1345</v>
      </c>
      <c r="H964" t="s">
        <v>1621</v>
      </c>
      <c r="I964" t="s">
        <v>5450</v>
      </c>
      <c r="J964" t="s">
        <v>1342</v>
      </c>
      <c r="K964" t="s">
        <v>5451</v>
      </c>
      <c r="L964" t="s">
        <v>5452</v>
      </c>
      <c r="M964" t="s">
        <v>5453</v>
      </c>
      <c r="N964" t="s">
        <v>85</v>
      </c>
      <c r="O964" t="s">
        <v>85</v>
      </c>
      <c r="P964">
        <v>12599.97265625</v>
      </c>
      <c r="Q964" t="s">
        <v>21</v>
      </c>
      <c r="R964" t="s">
        <v>5454</v>
      </c>
      <c r="S964" t="s">
        <v>5455</v>
      </c>
      <c r="X964" t="s">
        <v>10729</v>
      </c>
      <c r="Y964" t="s">
        <v>10737</v>
      </c>
    </row>
    <row r="965" spans="1:25">
      <c r="A965" t="s">
        <v>3</v>
      </c>
      <c r="B965" t="s">
        <v>114</v>
      </c>
      <c r="C965" t="s">
        <v>1221</v>
      </c>
      <c r="D965" t="s">
        <v>1336</v>
      </c>
      <c r="E965" s="54">
        <v>41638</v>
      </c>
      <c r="F965" t="s">
        <v>4921</v>
      </c>
      <c r="G965" t="s">
        <v>1345</v>
      </c>
      <c r="H965" t="s">
        <v>1621</v>
      </c>
      <c r="I965" t="s">
        <v>5450</v>
      </c>
      <c r="J965" t="s">
        <v>1342</v>
      </c>
      <c r="K965" t="s">
        <v>5451</v>
      </c>
      <c r="L965" t="s">
        <v>5452</v>
      </c>
      <c r="M965" t="s">
        <v>5453</v>
      </c>
      <c r="N965" t="s">
        <v>85</v>
      </c>
      <c r="O965" t="s">
        <v>85</v>
      </c>
      <c r="P965">
        <v>4920.93505859375</v>
      </c>
      <c r="Q965" t="s">
        <v>21</v>
      </c>
      <c r="R965" t="s">
        <v>5454</v>
      </c>
      <c r="S965" t="s">
        <v>5455</v>
      </c>
      <c r="X965" t="s">
        <v>10729</v>
      </c>
      <c r="Y965" t="s">
        <v>10737</v>
      </c>
    </row>
    <row r="966" spans="1:25">
      <c r="A966" t="s">
        <v>3</v>
      </c>
      <c r="B966" t="s">
        <v>114</v>
      </c>
      <c r="C966" t="s">
        <v>1221</v>
      </c>
      <c r="D966" t="s">
        <v>1336</v>
      </c>
      <c r="E966" s="54">
        <v>41627</v>
      </c>
      <c r="F966" t="s">
        <v>4921</v>
      </c>
      <c r="G966" t="s">
        <v>1345</v>
      </c>
      <c r="I966" t="s">
        <v>10048</v>
      </c>
      <c r="J966" t="s">
        <v>1342</v>
      </c>
      <c r="K966" t="s">
        <v>10049</v>
      </c>
      <c r="L966" t="s">
        <v>10050</v>
      </c>
      <c r="M966" t="s">
        <v>10051</v>
      </c>
      <c r="N966" t="s">
        <v>85</v>
      </c>
      <c r="O966" t="s">
        <v>85</v>
      </c>
      <c r="P966">
        <v>7902.12060546875</v>
      </c>
      <c r="Q966" t="s">
        <v>21</v>
      </c>
      <c r="R966" t="s">
        <v>1471</v>
      </c>
      <c r="S966" t="s">
        <v>10052</v>
      </c>
      <c r="X966" t="s">
        <v>10729</v>
      </c>
      <c r="Y966" t="s">
        <v>85</v>
      </c>
    </row>
    <row r="967" spans="1:25">
      <c r="A967" t="s">
        <v>3</v>
      </c>
      <c r="B967" t="s">
        <v>114</v>
      </c>
      <c r="C967" t="s">
        <v>1221</v>
      </c>
      <c r="D967" t="s">
        <v>1336</v>
      </c>
      <c r="E967" s="54">
        <v>41607</v>
      </c>
      <c r="F967" t="s">
        <v>1337</v>
      </c>
      <c r="G967" t="s">
        <v>1345</v>
      </c>
      <c r="H967" t="s">
        <v>1621</v>
      </c>
      <c r="I967" t="s">
        <v>5460</v>
      </c>
      <c r="J967" t="s">
        <v>1342</v>
      </c>
      <c r="K967" t="s">
        <v>5461</v>
      </c>
      <c r="L967" t="s">
        <v>2725</v>
      </c>
      <c r="M967" t="s">
        <v>2726</v>
      </c>
      <c r="N967" t="s">
        <v>85</v>
      </c>
      <c r="O967" t="s">
        <v>213</v>
      </c>
      <c r="P967">
        <v>84216.96875</v>
      </c>
      <c r="Q967" t="s">
        <v>21</v>
      </c>
      <c r="R967" t="s">
        <v>5458</v>
      </c>
      <c r="S967" t="s">
        <v>5459</v>
      </c>
      <c r="X967" t="s">
        <v>10729</v>
      </c>
      <c r="Y967" t="s">
        <v>10739</v>
      </c>
    </row>
    <row r="968" spans="1:25">
      <c r="A968" t="s">
        <v>3</v>
      </c>
      <c r="B968" t="s">
        <v>114</v>
      </c>
      <c r="C968" t="s">
        <v>1221</v>
      </c>
      <c r="D968" t="s">
        <v>1336</v>
      </c>
      <c r="E968" s="54">
        <v>41607</v>
      </c>
      <c r="F968" t="s">
        <v>1337</v>
      </c>
      <c r="G968" t="s">
        <v>1345</v>
      </c>
      <c r="H968" t="s">
        <v>1621</v>
      </c>
      <c r="I968" t="s">
        <v>5460</v>
      </c>
      <c r="J968" t="s">
        <v>1342</v>
      </c>
      <c r="K968" t="s">
        <v>5461</v>
      </c>
      <c r="L968" t="s">
        <v>2725</v>
      </c>
      <c r="M968" t="s">
        <v>2726</v>
      </c>
      <c r="N968" t="s">
        <v>85</v>
      </c>
      <c r="O968" t="s">
        <v>213</v>
      </c>
      <c r="P968">
        <v>1812755.25</v>
      </c>
      <c r="Q968" t="s">
        <v>21</v>
      </c>
      <c r="R968" t="s">
        <v>5458</v>
      </c>
      <c r="S968" t="s">
        <v>5459</v>
      </c>
      <c r="X968" t="s">
        <v>10729</v>
      </c>
      <c r="Y968" t="s">
        <v>10739</v>
      </c>
    </row>
    <row r="969" spans="1:25">
      <c r="A969" t="s">
        <v>3</v>
      </c>
      <c r="B969" t="s">
        <v>114</v>
      </c>
      <c r="C969" t="s">
        <v>1221</v>
      </c>
      <c r="D969" t="s">
        <v>1336</v>
      </c>
      <c r="E969" s="54">
        <v>41607</v>
      </c>
      <c r="F969" t="s">
        <v>1337</v>
      </c>
      <c r="G969" t="s">
        <v>1345</v>
      </c>
      <c r="H969" t="s">
        <v>1621</v>
      </c>
      <c r="I969" t="s">
        <v>5460</v>
      </c>
      <c r="J969" t="s">
        <v>1342</v>
      </c>
      <c r="K969" t="s">
        <v>5461</v>
      </c>
      <c r="L969" t="s">
        <v>2725</v>
      </c>
      <c r="M969" t="s">
        <v>2726</v>
      </c>
      <c r="N969" t="s">
        <v>85</v>
      </c>
      <c r="O969" t="s">
        <v>213</v>
      </c>
      <c r="P969">
        <v>40846.546875</v>
      </c>
      <c r="Q969" t="s">
        <v>21</v>
      </c>
      <c r="R969" t="s">
        <v>5458</v>
      </c>
      <c r="S969" t="s">
        <v>5459</v>
      </c>
      <c r="X969" t="s">
        <v>10729</v>
      </c>
      <c r="Y969" t="s">
        <v>10739</v>
      </c>
    </row>
    <row r="970" spans="1:25">
      <c r="A970" t="s">
        <v>3</v>
      </c>
      <c r="B970" t="s">
        <v>114</v>
      </c>
      <c r="C970" t="s">
        <v>1221</v>
      </c>
      <c r="D970" t="s">
        <v>1336</v>
      </c>
      <c r="E970" s="54">
        <v>41607</v>
      </c>
      <c r="F970" t="s">
        <v>1337</v>
      </c>
      <c r="G970" t="s">
        <v>1345</v>
      </c>
      <c r="H970" t="s">
        <v>1621</v>
      </c>
      <c r="I970" t="s">
        <v>5460</v>
      </c>
      <c r="J970" t="s">
        <v>1342</v>
      </c>
      <c r="K970" t="s">
        <v>5461</v>
      </c>
      <c r="L970" t="s">
        <v>2725</v>
      </c>
      <c r="M970" t="s">
        <v>2726</v>
      </c>
      <c r="N970" t="s">
        <v>85</v>
      </c>
      <c r="O970" t="s">
        <v>213</v>
      </c>
      <c r="P970">
        <v>36351.27734375</v>
      </c>
      <c r="Q970" t="s">
        <v>21</v>
      </c>
      <c r="R970" t="s">
        <v>5458</v>
      </c>
      <c r="S970" t="s">
        <v>5459</v>
      </c>
      <c r="X970" t="s">
        <v>10729</v>
      </c>
      <c r="Y970" t="s">
        <v>10739</v>
      </c>
    </row>
    <row r="971" spans="1:25">
      <c r="A971" t="s">
        <v>3</v>
      </c>
      <c r="B971" t="s">
        <v>114</v>
      </c>
      <c r="C971" t="s">
        <v>1221</v>
      </c>
      <c r="D971" t="s">
        <v>1336</v>
      </c>
      <c r="E971" s="54">
        <v>41607</v>
      </c>
      <c r="F971" t="s">
        <v>1337</v>
      </c>
      <c r="G971" t="s">
        <v>1345</v>
      </c>
      <c r="H971" t="s">
        <v>1621</v>
      </c>
      <c r="I971" t="s">
        <v>5460</v>
      </c>
      <c r="J971" t="s">
        <v>1342</v>
      </c>
      <c r="K971" t="s">
        <v>5461</v>
      </c>
      <c r="L971" t="s">
        <v>2725</v>
      </c>
      <c r="M971" t="s">
        <v>2726</v>
      </c>
      <c r="N971" t="s">
        <v>85</v>
      </c>
      <c r="O971" t="s">
        <v>213</v>
      </c>
      <c r="P971">
        <v>35897.9609375</v>
      </c>
      <c r="Q971" t="s">
        <v>21</v>
      </c>
      <c r="R971" t="s">
        <v>5458</v>
      </c>
      <c r="S971" t="s">
        <v>5459</v>
      </c>
      <c r="X971" t="s">
        <v>10729</v>
      </c>
      <c r="Y971" t="s">
        <v>10739</v>
      </c>
    </row>
    <row r="972" spans="1:25">
      <c r="A972" t="s">
        <v>3</v>
      </c>
      <c r="B972" t="s">
        <v>114</v>
      </c>
      <c r="C972" t="s">
        <v>1221</v>
      </c>
      <c r="D972" t="s">
        <v>1336</v>
      </c>
      <c r="E972" s="54">
        <v>41607</v>
      </c>
      <c r="F972" t="s">
        <v>1337</v>
      </c>
      <c r="G972" t="s">
        <v>1345</v>
      </c>
      <c r="H972" t="s">
        <v>1621</v>
      </c>
      <c r="I972" t="s">
        <v>5460</v>
      </c>
      <c r="J972" t="s">
        <v>1342</v>
      </c>
      <c r="K972" t="s">
        <v>5461</v>
      </c>
      <c r="L972" t="s">
        <v>2725</v>
      </c>
      <c r="M972" t="s">
        <v>2726</v>
      </c>
      <c r="N972" t="s">
        <v>85</v>
      </c>
      <c r="O972" t="s">
        <v>213</v>
      </c>
      <c r="P972">
        <v>27596.51953125</v>
      </c>
      <c r="Q972" t="s">
        <v>21</v>
      </c>
      <c r="R972" t="s">
        <v>5458</v>
      </c>
      <c r="S972" t="s">
        <v>5459</v>
      </c>
      <c r="X972" t="s">
        <v>10729</v>
      </c>
      <c r="Y972" t="s">
        <v>10739</v>
      </c>
    </row>
    <row r="973" spans="1:25">
      <c r="A973" t="s">
        <v>3</v>
      </c>
      <c r="B973" t="s">
        <v>114</v>
      </c>
      <c r="C973" t="s">
        <v>1221</v>
      </c>
      <c r="D973" t="s">
        <v>1336</v>
      </c>
      <c r="E973" s="54">
        <v>41607</v>
      </c>
      <c r="F973" t="s">
        <v>1337</v>
      </c>
      <c r="G973" t="s">
        <v>1345</v>
      </c>
      <c r="H973" t="s">
        <v>1621</v>
      </c>
      <c r="I973" t="s">
        <v>5460</v>
      </c>
      <c r="J973" t="s">
        <v>1342</v>
      </c>
      <c r="K973" t="s">
        <v>5461</v>
      </c>
      <c r="L973" t="s">
        <v>2725</v>
      </c>
      <c r="M973" t="s">
        <v>2726</v>
      </c>
      <c r="N973" t="s">
        <v>85</v>
      </c>
      <c r="O973" t="s">
        <v>213</v>
      </c>
      <c r="P973">
        <v>286933.125</v>
      </c>
      <c r="Q973" t="s">
        <v>21</v>
      </c>
      <c r="R973" t="s">
        <v>5458</v>
      </c>
      <c r="S973" t="s">
        <v>5459</v>
      </c>
      <c r="X973" t="s">
        <v>10729</v>
      </c>
      <c r="Y973" t="s">
        <v>10739</v>
      </c>
    </row>
    <row r="974" spans="1:25">
      <c r="A974" t="s">
        <v>3</v>
      </c>
      <c r="B974" t="s">
        <v>114</v>
      </c>
      <c r="C974" t="s">
        <v>1221</v>
      </c>
      <c r="D974" t="s">
        <v>1336</v>
      </c>
      <c r="E974" s="54">
        <v>41607</v>
      </c>
      <c r="F974" t="s">
        <v>1337</v>
      </c>
      <c r="G974" t="s">
        <v>1345</v>
      </c>
      <c r="H974" t="s">
        <v>1621</v>
      </c>
      <c r="I974" t="s">
        <v>5456</v>
      </c>
      <c r="J974" t="s">
        <v>1342</v>
      </c>
      <c r="K974" t="s">
        <v>5457</v>
      </c>
      <c r="L974" t="s">
        <v>2725</v>
      </c>
      <c r="M974" t="s">
        <v>2726</v>
      </c>
      <c r="N974" t="s">
        <v>85</v>
      </c>
      <c r="O974" t="s">
        <v>199</v>
      </c>
      <c r="P974">
        <v>-74840.671875</v>
      </c>
      <c r="Q974" t="s">
        <v>21</v>
      </c>
      <c r="R974" t="s">
        <v>5458</v>
      </c>
      <c r="S974" t="s">
        <v>5459</v>
      </c>
      <c r="X974" t="s">
        <v>10729</v>
      </c>
      <c r="Y974" t="s">
        <v>10739</v>
      </c>
    </row>
    <row r="975" spans="1:25">
      <c r="A975" t="s">
        <v>3</v>
      </c>
      <c r="B975" t="s">
        <v>114</v>
      </c>
      <c r="C975" t="s">
        <v>1221</v>
      </c>
      <c r="D975" t="s">
        <v>1336</v>
      </c>
      <c r="E975" s="54">
        <v>41596</v>
      </c>
      <c r="F975" t="s">
        <v>1337</v>
      </c>
      <c r="G975" t="s">
        <v>1345</v>
      </c>
      <c r="H975" t="s">
        <v>1621</v>
      </c>
      <c r="I975" t="s">
        <v>2723</v>
      </c>
      <c r="J975" t="s">
        <v>1342</v>
      </c>
      <c r="K975" t="s">
        <v>2724</v>
      </c>
      <c r="L975" t="s">
        <v>2725</v>
      </c>
      <c r="M975" t="s">
        <v>2726</v>
      </c>
      <c r="N975" t="s">
        <v>85</v>
      </c>
      <c r="O975" t="s">
        <v>85</v>
      </c>
      <c r="P975">
        <v>1903.208251953125</v>
      </c>
      <c r="Q975" t="s">
        <v>21</v>
      </c>
      <c r="R975" t="s">
        <v>2727</v>
      </c>
      <c r="S975" t="s">
        <v>2728</v>
      </c>
      <c r="X975" t="s">
        <v>10729</v>
      </c>
      <c r="Y975" t="s">
        <v>85</v>
      </c>
    </row>
    <row r="976" spans="1:25">
      <c r="A976" t="s">
        <v>3</v>
      </c>
      <c r="B976" t="s">
        <v>114</v>
      </c>
      <c r="C976" t="s">
        <v>1221</v>
      </c>
      <c r="D976" t="s">
        <v>1336</v>
      </c>
      <c r="E976" s="54">
        <v>41606</v>
      </c>
      <c r="F976" t="s">
        <v>1337</v>
      </c>
      <c r="G976" t="s">
        <v>1345</v>
      </c>
      <c r="H976" t="s">
        <v>1621</v>
      </c>
      <c r="I976" t="s">
        <v>5460</v>
      </c>
      <c r="J976" t="s">
        <v>1342</v>
      </c>
      <c r="K976" t="s">
        <v>5461</v>
      </c>
      <c r="L976" t="s">
        <v>2725</v>
      </c>
      <c r="M976" t="s">
        <v>2726</v>
      </c>
      <c r="N976" t="s">
        <v>85</v>
      </c>
      <c r="O976" t="s">
        <v>199</v>
      </c>
      <c r="P976">
        <v>-274577.84375</v>
      </c>
      <c r="Q976" t="s">
        <v>21</v>
      </c>
      <c r="R976" t="s">
        <v>5458</v>
      </c>
      <c r="S976" t="s">
        <v>5459</v>
      </c>
      <c r="X976" t="s">
        <v>10729</v>
      </c>
      <c r="Y976" t="s">
        <v>10739</v>
      </c>
    </row>
    <row r="977" spans="1:25">
      <c r="A977" t="s">
        <v>3</v>
      </c>
      <c r="B977" t="s">
        <v>114</v>
      </c>
      <c r="C977" t="s">
        <v>1221</v>
      </c>
      <c r="D977" t="s">
        <v>1336</v>
      </c>
      <c r="E977" s="54">
        <v>41606</v>
      </c>
      <c r="F977" t="s">
        <v>1337</v>
      </c>
      <c r="G977" t="s">
        <v>1345</v>
      </c>
      <c r="H977" t="s">
        <v>1621</v>
      </c>
      <c r="I977" t="s">
        <v>5460</v>
      </c>
      <c r="J977" t="s">
        <v>1342</v>
      </c>
      <c r="K977" t="s">
        <v>5461</v>
      </c>
      <c r="L977" t="s">
        <v>2725</v>
      </c>
      <c r="M977" t="s">
        <v>2726</v>
      </c>
      <c r="N977" t="s">
        <v>85</v>
      </c>
      <c r="O977" t="s">
        <v>199</v>
      </c>
      <c r="P977">
        <v>-81001.5703125</v>
      </c>
      <c r="Q977" t="s">
        <v>21</v>
      </c>
      <c r="R977" t="s">
        <v>5458</v>
      </c>
      <c r="S977" t="s">
        <v>5459</v>
      </c>
      <c r="X977" t="s">
        <v>10729</v>
      </c>
      <c r="Y977" t="s">
        <v>10739</v>
      </c>
    </row>
    <row r="978" spans="1:25">
      <c r="A978" t="s">
        <v>3</v>
      </c>
      <c r="B978" t="s">
        <v>114</v>
      </c>
      <c r="C978" t="s">
        <v>1221</v>
      </c>
      <c r="D978" t="s">
        <v>1336</v>
      </c>
      <c r="E978" s="54">
        <v>41606</v>
      </c>
      <c r="F978" t="s">
        <v>1337</v>
      </c>
      <c r="G978" t="s">
        <v>1345</v>
      </c>
      <c r="H978" t="s">
        <v>1621</v>
      </c>
      <c r="I978" t="s">
        <v>5460</v>
      </c>
      <c r="J978" t="s">
        <v>1342</v>
      </c>
      <c r="K978" t="s">
        <v>5461</v>
      </c>
      <c r="L978" t="s">
        <v>2725</v>
      </c>
      <c r="M978" t="s">
        <v>2726</v>
      </c>
      <c r="N978" t="s">
        <v>85</v>
      </c>
      <c r="O978" t="s">
        <v>199</v>
      </c>
      <c r="P978">
        <v>-1758953.625</v>
      </c>
      <c r="Q978" t="s">
        <v>21</v>
      </c>
      <c r="R978" t="s">
        <v>5458</v>
      </c>
      <c r="S978" t="s">
        <v>5459</v>
      </c>
      <c r="X978" t="s">
        <v>10729</v>
      </c>
      <c r="Y978" t="s">
        <v>10739</v>
      </c>
    </row>
    <row r="979" spans="1:25">
      <c r="A979" t="s">
        <v>3</v>
      </c>
      <c r="B979" t="s">
        <v>114</v>
      </c>
      <c r="C979" t="s">
        <v>1221</v>
      </c>
      <c r="D979" t="s">
        <v>1336</v>
      </c>
      <c r="E979" s="54">
        <v>41606</v>
      </c>
      <c r="F979" t="s">
        <v>1337</v>
      </c>
      <c r="G979" t="s">
        <v>1345</v>
      </c>
      <c r="H979" t="s">
        <v>1621</v>
      </c>
      <c r="I979" t="s">
        <v>5460</v>
      </c>
      <c r="J979" t="s">
        <v>1342</v>
      </c>
      <c r="K979" t="s">
        <v>5461</v>
      </c>
      <c r="L979" t="s">
        <v>2725</v>
      </c>
      <c r="M979" t="s">
        <v>2726</v>
      </c>
      <c r="N979" t="s">
        <v>85</v>
      </c>
      <c r="O979" t="s">
        <v>199</v>
      </c>
      <c r="P979">
        <v>-39287.02734375</v>
      </c>
      <c r="Q979" t="s">
        <v>21</v>
      </c>
      <c r="R979" t="s">
        <v>5458</v>
      </c>
      <c r="S979" t="s">
        <v>5459</v>
      </c>
      <c r="X979" t="s">
        <v>10729</v>
      </c>
      <c r="Y979" t="s">
        <v>10739</v>
      </c>
    </row>
    <row r="980" spans="1:25">
      <c r="A980" t="s">
        <v>3</v>
      </c>
      <c r="B980" t="s">
        <v>114</v>
      </c>
      <c r="C980" t="s">
        <v>1221</v>
      </c>
      <c r="D980" t="s">
        <v>1336</v>
      </c>
      <c r="E980" s="54">
        <v>41606</v>
      </c>
      <c r="F980" t="s">
        <v>1337</v>
      </c>
      <c r="G980" t="s">
        <v>1345</v>
      </c>
      <c r="H980" t="s">
        <v>1621</v>
      </c>
      <c r="I980" t="s">
        <v>5460</v>
      </c>
      <c r="J980" t="s">
        <v>1342</v>
      </c>
      <c r="K980" t="s">
        <v>5461</v>
      </c>
      <c r="L980" t="s">
        <v>2725</v>
      </c>
      <c r="M980" t="s">
        <v>2726</v>
      </c>
      <c r="N980" t="s">
        <v>85</v>
      </c>
      <c r="O980" t="s">
        <v>199</v>
      </c>
      <c r="P980">
        <v>-35384.41015625</v>
      </c>
      <c r="Q980" t="s">
        <v>21</v>
      </c>
      <c r="R980" t="s">
        <v>5458</v>
      </c>
      <c r="S980" t="s">
        <v>5459</v>
      </c>
      <c r="X980" t="s">
        <v>10729</v>
      </c>
      <c r="Y980" t="s">
        <v>10739</v>
      </c>
    </row>
    <row r="981" spans="1:25">
      <c r="A981" t="s">
        <v>3</v>
      </c>
      <c r="B981" t="s">
        <v>114</v>
      </c>
      <c r="C981" t="s">
        <v>1221</v>
      </c>
      <c r="D981" t="s">
        <v>1336</v>
      </c>
      <c r="E981" s="54">
        <v>41606</v>
      </c>
      <c r="F981" t="s">
        <v>1337</v>
      </c>
      <c r="G981" t="s">
        <v>1345</v>
      </c>
      <c r="H981" t="s">
        <v>1621</v>
      </c>
      <c r="I981" t="s">
        <v>5460</v>
      </c>
      <c r="J981" t="s">
        <v>1342</v>
      </c>
      <c r="K981" t="s">
        <v>5461</v>
      </c>
      <c r="L981" t="s">
        <v>2725</v>
      </c>
      <c r="M981" t="s">
        <v>2726</v>
      </c>
      <c r="N981" t="s">
        <v>85</v>
      </c>
      <c r="O981" t="s">
        <v>199</v>
      </c>
      <c r="P981">
        <v>-33489.5859375</v>
      </c>
      <c r="Q981" t="s">
        <v>21</v>
      </c>
      <c r="R981" t="s">
        <v>5458</v>
      </c>
      <c r="S981" t="s">
        <v>5459</v>
      </c>
      <c r="X981" t="s">
        <v>10729</v>
      </c>
      <c r="Y981" t="s">
        <v>10739</v>
      </c>
    </row>
    <row r="982" spans="1:25">
      <c r="A982" t="s">
        <v>3</v>
      </c>
      <c r="B982" t="s">
        <v>114</v>
      </c>
      <c r="C982" t="s">
        <v>1221</v>
      </c>
      <c r="D982" t="s">
        <v>1336</v>
      </c>
      <c r="E982" s="54">
        <v>41606</v>
      </c>
      <c r="F982" t="s">
        <v>1337</v>
      </c>
      <c r="G982" t="s">
        <v>83</v>
      </c>
      <c r="H982" t="s">
        <v>1621</v>
      </c>
      <c r="I982" t="s">
        <v>4176</v>
      </c>
      <c r="J982" t="s">
        <v>86</v>
      </c>
      <c r="K982" t="s">
        <v>4177</v>
      </c>
      <c r="L982" t="s">
        <v>2725</v>
      </c>
      <c r="M982" t="s">
        <v>2726</v>
      </c>
      <c r="N982" t="s">
        <v>85</v>
      </c>
      <c r="O982" t="s">
        <v>213</v>
      </c>
      <c r="P982">
        <v>3380.505615234375</v>
      </c>
      <c r="Q982" t="s">
        <v>22</v>
      </c>
      <c r="R982" t="s">
        <v>4178</v>
      </c>
      <c r="S982" t="s">
        <v>104</v>
      </c>
      <c r="X982" t="e">
        <v>#N/A</v>
      </c>
      <c r="Y982" t="s">
        <v>10739</v>
      </c>
    </row>
    <row r="983" spans="1:25">
      <c r="A983" t="s">
        <v>3</v>
      </c>
      <c r="B983" t="s">
        <v>114</v>
      </c>
      <c r="C983" t="s">
        <v>1221</v>
      </c>
      <c r="D983" t="s">
        <v>1336</v>
      </c>
      <c r="E983" s="54">
        <v>41606</v>
      </c>
      <c r="F983" t="s">
        <v>1337</v>
      </c>
      <c r="G983" t="s">
        <v>1345</v>
      </c>
      <c r="H983" t="s">
        <v>1621</v>
      </c>
      <c r="I983" t="s">
        <v>5460</v>
      </c>
      <c r="J983" t="s">
        <v>1342</v>
      </c>
      <c r="K983" t="s">
        <v>5461</v>
      </c>
      <c r="L983" t="s">
        <v>2725</v>
      </c>
      <c r="M983" t="s">
        <v>2726</v>
      </c>
      <c r="N983" t="s">
        <v>85</v>
      </c>
      <c r="O983" t="s">
        <v>199</v>
      </c>
      <c r="P983">
        <v>-27149.92578125</v>
      </c>
      <c r="Q983" t="s">
        <v>21</v>
      </c>
      <c r="R983" t="s">
        <v>5458</v>
      </c>
      <c r="S983" t="s">
        <v>5459</v>
      </c>
      <c r="X983" t="s">
        <v>10729</v>
      </c>
      <c r="Y983" t="s">
        <v>10739</v>
      </c>
    </row>
    <row r="984" spans="1:25">
      <c r="A984" t="s">
        <v>3</v>
      </c>
      <c r="B984" t="s">
        <v>114</v>
      </c>
      <c r="C984" t="s">
        <v>1221</v>
      </c>
      <c r="D984" t="s">
        <v>1336</v>
      </c>
      <c r="E984" s="54">
        <v>41606</v>
      </c>
      <c r="F984" t="s">
        <v>1337</v>
      </c>
      <c r="G984" t="s">
        <v>3641</v>
      </c>
      <c r="H984" t="s">
        <v>1646</v>
      </c>
      <c r="I984" t="s">
        <v>5462</v>
      </c>
      <c r="J984" t="s">
        <v>1342</v>
      </c>
      <c r="K984" t="s">
        <v>5463</v>
      </c>
      <c r="L984" t="s">
        <v>1649</v>
      </c>
      <c r="M984" t="s">
        <v>1650</v>
      </c>
      <c r="N984" t="s">
        <v>85</v>
      </c>
      <c r="O984" t="s">
        <v>85</v>
      </c>
      <c r="P984">
        <v>13920.609375</v>
      </c>
      <c r="Q984" t="s">
        <v>21</v>
      </c>
      <c r="R984" t="s">
        <v>1471</v>
      </c>
      <c r="S984" t="s">
        <v>1665</v>
      </c>
      <c r="X984" t="e">
        <v>#N/A</v>
      </c>
      <c r="Y984" t="s">
        <v>85</v>
      </c>
    </row>
    <row r="985" spans="1:25">
      <c r="A985" t="s">
        <v>3</v>
      </c>
      <c r="B985" t="s">
        <v>114</v>
      </c>
      <c r="C985" t="s">
        <v>1221</v>
      </c>
      <c r="D985" t="s">
        <v>1336</v>
      </c>
      <c r="E985" s="54">
        <v>41582</v>
      </c>
      <c r="F985" t="s">
        <v>1337</v>
      </c>
      <c r="G985" t="s">
        <v>83</v>
      </c>
      <c r="H985" t="s">
        <v>1646</v>
      </c>
      <c r="I985" t="s">
        <v>1652</v>
      </c>
      <c r="J985" t="s">
        <v>86</v>
      </c>
      <c r="K985" t="s">
        <v>1648</v>
      </c>
      <c r="L985" t="s">
        <v>1649</v>
      </c>
      <c r="M985" t="s">
        <v>1650</v>
      </c>
      <c r="N985" t="s">
        <v>85</v>
      </c>
      <c r="O985" t="s">
        <v>85</v>
      </c>
      <c r="P985">
        <v>-187020.796875</v>
      </c>
      <c r="Q985" t="s">
        <v>22</v>
      </c>
      <c r="R985" t="s">
        <v>1651</v>
      </c>
      <c r="S985" t="s">
        <v>104</v>
      </c>
      <c r="X985" t="e">
        <v>#N/A</v>
      </c>
      <c r="Y985" t="s">
        <v>85</v>
      </c>
    </row>
    <row r="986" spans="1:25">
      <c r="A986" t="s">
        <v>3</v>
      </c>
      <c r="B986" t="s">
        <v>114</v>
      </c>
      <c r="C986" t="s">
        <v>1221</v>
      </c>
      <c r="D986" t="s">
        <v>1336</v>
      </c>
      <c r="E986" s="54">
        <v>41582</v>
      </c>
      <c r="F986" t="s">
        <v>1337</v>
      </c>
      <c r="G986" t="s">
        <v>83</v>
      </c>
      <c r="H986" t="s">
        <v>1646</v>
      </c>
      <c r="I986" t="s">
        <v>1647</v>
      </c>
      <c r="J986" t="s">
        <v>86</v>
      </c>
      <c r="K986" t="s">
        <v>1648</v>
      </c>
      <c r="L986" t="s">
        <v>1649</v>
      </c>
      <c r="M986" t="s">
        <v>1650</v>
      </c>
      <c r="N986" t="s">
        <v>85</v>
      </c>
      <c r="O986" t="s">
        <v>85</v>
      </c>
      <c r="P986">
        <v>-135871.734375</v>
      </c>
      <c r="Q986" t="s">
        <v>22</v>
      </c>
      <c r="R986" t="s">
        <v>1651</v>
      </c>
      <c r="S986" t="s">
        <v>104</v>
      </c>
      <c r="X986" t="e">
        <v>#N/A</v>
      </c>
      <c r="Y986" t="s">
        <v>85</v>
      </c>
    </row>
    <row r="987" spans="1:25">
      <c r="A987" t="s">
        <v>3</v>
      </c>
      <c r="B987" t="s">
        <v>114</v>
      </c>
      <c r="C987" t="s">
        <v>1221</v>
      </c>
      <c r="D987" t="s">
        <v>1336</v>
      </c>
      <c r="E987" s="54">
        <v>41585</v>
      </c>
      <c r="F987" t="s">
        <v>1337</v>
      </c>
      <c r="G987" t="s">
        <v>83</v>
      </c>
      <c r="H987" t="s">
        <v>1646</v>
      </c>
      <c r="I987" t="s">
        <v>1654</v>
      </c>
      <c r="J987" t="s">
        <v>86</v>
      </c>
      <c r="K987" t="s">
        <v>1648</v>
      </c>
      <c r="L987" t="s">
        <v>1649</v>
      </c>
      <c r="M987" t="s">
        <v>1650</v>
      </c>
      <c r="N987" t="s">
        <v>85</v>
      </c>
      <c r="O987" t="s">
        <v>85</v>
      </c>
      <c r="P987">
        <v>135871.734375</v>
      </c>
      <c r="Q987" t="s">
        <v>22</v>
      </c>
      <c r="R987" t="s">
        <v>1651</v>
      </c>
      <c r="S987" t="s">
        <v>104</v>
      </c>
      <c r="X987" t="e">
        <v>#N/A</v>
      </c>
      <c r="Y987" t="s">
        <v>85</v>
      </c>
    </row>
    <row r="988" spans="1:25">
      <c r="A988" t="s">
        <v>3</v>
      </c>
      <c r="B988" t="s">
        <v>114</v>
      </c>
      <c r="C988" t="s">
        <v>1221</v>
      </c>
      <c r="D988" t="s">
        <v>1336</v>
      </c>
      <c r="E988" s="54">
        <v>41585</v>
      </c>
      <c r="F988" t="s">
        <v>1337</v>
      </c>
      <c r="G988" t="s">
        <v>83</v>
      </c>
      <c r="H988" t="s">
        <v>1646</v>
      </c>
      <c r="I988" t="s">
        <v>1653</v>
      </c>
      <c r="J988" t="s">
        <v>86</v>
      </c>
      <c r="K988" t="s">
        <v>1648</v>
      </c>
      <c r="L988" t="s">
        <v>1649</v>
      </c>
      <c r="M988" t="s">
        <v>1650</v>
      </c>
      <c r="N988" t="s">
        <v>85</v>
      </c>
      <c r="O988" t="s">
        <v>85</v>
      </c>
      <c r="P988">
        <v>187020.796875</v>
      </c>
      <c r="Q988" t="s">
        <v>22</v>
      </c>
      <c r="R988" t="s">
        <v>1651</v>
      </c>
      <c r="S988" t="s">
        <v>104</v>
      </c>
      <c r="X988" t="e">
        <v>#N/A</v>
      </c>
      <c r="Y988" t="s">
        <v>85</v>
      </c>
    </row>
    <row r="989" spans="1:25">
      <c r="A989" t="s">
        <v>3</v>
      </c>
      <c r="B989" t="s">
        <v>114</v>
      </c>
      <c r="C989" t="s">
        <v>1221</v>
      </c>
      <c r="D989" t="s">
        <v>1336</v>
      </c>
      <c r="E989" s="54">
        <v>41607</v>
      </c>
      <c r="F989" t="s">
        <v>1337</v>
      </c>
      <c r="G989" t="s">
        <v>1345</v>
      </c>
      <c r="H989" t="s">
        <v>1646</v>
      </c>
      <c r="I989" t="s">
        <v>5464</v>
      </c>
      <c r="J989" t="s">
        <v>1342</v>
      </c>
      <c r="K989" t="s">
        <v>5465</v>
      </c>
      <c r="L989" t="s">
        <v>1649</v>
      </c>
      <c r="M989" t="s">
        <v>1650</v>
      </c>
      <c r="N989" t="s">
        <v>85</v>
      </c>
      <c r="O989" t="s">
        <v>85</v>
      </c>
      <c r="P989">
        <v>223.42630004882813</v>
      </c>
      <c r="Q989" t="s">
        <v>21</v>
      </c>
      <c r="R989" t="s">
        <v>1471</v>
      </c>
      <c r="S989" t="s">
        <v>1665</v>
      </c>
      <c r="X989" t="s">
        <v>10729</v>
      </c>
      <c r="Y989" t="s">
        <v>85</v>
      </c>
    </row>
    <row r="990" spans="1:25">
      <c r="A990" t="s">
        <v>3</v>
      </c>
      <c r="B990" t="s">
        <v>114</v>
      </c>
      <c r="C990" t="s">
        <v>1221</v>
      </c>
      <c r="D990" t="s">
        <v>1336</v>
      </c>
      <c r="E990" s="54">
        <v>41612</v>
      </c>
      <c r="F990" t="s">
        <v>4921</v>
      </c>
      <c r="G990" t="s">
        <v>1345</v>
      </c>
      <c r="H990" t="s">
        <v>1646</v>
      </c>
      <c r="I990" t="s">
        <v>5464</v>
      </c>
      <c r="J990" t="s">
        <v>1342</v>
      </c>
      <c r="K990" t="s">
        <v>5465</v>
      </c>
      <c r="L990" t="s">
        <v>1649</v>
      </c>
      <c r="M990" t="s">
        <v>1650</v>
      </c>
      <c r="N990" t="s">
        <v>85</v>
      </c>
      <c r="O990" t="s">
        <v>85</v>
      </c>
      <c r="P990">
        <v>-50027.1875</v>
      </c>
      <c r="Q990" t="s">
        <v>21</v>
      </c>
      <c r="R990" t="s">
        <v>1471</v>
      </c>
      <c r="S990" t="s">
        <v>1665</v>
      </c>
      <c r="X990" t="s">
        <v>10729</v>
      </c>
      <c r="Y990" t="s">
        <v>85</v>
      </c>
    </row>
    <row r="991" spans="1:25">
      <c r="A991" t="s">
        <v>3</v>
      </c>
      <c r="B991" t="s">
        <v>114</v>
      </c>
      <c r="C991" t="s">
        <v>1221</v>
      </c>
      <c r="D991" t="s">
        <v>1336</v>
      </c>
      <c r="E991" s="54">
        <v>41612</v>
      </c>
      <c r="F991" t="s">
        <v>4921</v>
      </c>
      <c r="G991" t="s">
        <v>1345</v>
      </c>
      <c r="H991" t="s">
        <v>1646</v>
      </c>
      <c r="I991" t="s">
        <v>5464</v>
      </c>
      <c r="J991" t="s">
        <v>1342</v>
      </c>
      <c r="K991" t="s">
        <v>5465</v>
      </c>
      <c r="L991" t="s">
        <v>1649</v>
      </c>
      <c r="M991" t="s">
        <v>1650</v>
      </c>
      <c r="N991" t="s">
        <v>85</v>
      </c>
      <c r="O991" t="s">
        <v>85</v>
      </c>
      <c r="P991">
        <v>50027.1875</v>
      </c>
      <c r="Q991" t="s">
        <v>21</v>
      </c>
      <c r="R991" t="s">
        <v>1471</v>
      </c>
      <c r="S991" t="s">
        <v>1665</v>
      </c>
      <c r="X991" t="s">
        <v>10729</v>
      </c>
      <c r="Y991" t="s">
        <v>85</v>
      </c>
    </row>
    <row r="992" spans="1:25">
      <c r="A992" t="s">
        <v>3</v>
      </c>
      <c r="B992" t="s">
        <v>114</v>
      </c>
      <c r="C992" t="s">
        <v>1221</v>
      </c>
      <c r="D992" t="s">
        <v>1336</v>
      </c>
      <c r="E992" s="54">
        <v>41618</v>
      </c>
      <c r="F992" t="s">
        <v>4921</v>
      </c>
      <c r="G992" t="s">
        <v>83</v>
      </c>
      <c r="I992" t="s">
        <v>10053</v>
      </c>
      <c r="J992" t="s">
        <v>86</v>
      </c>
      <c r="K992" t="s">
        <v>10054</v>
      </c>
      <c r="L992" t="s">
        <v>1657</v>
      </c>
      <c r="M992" t="s">
        <v>1658</v>
      </c>
      <c r="N992" t="s">
        <v>85</v>
      </c>
      <c r="O992" t="s">
        <v>85</v>
      </c>
      <c r="P992">
        <v>12724.306640625</v>
      </c>
      <c r="Q992" t="s">
        <v>22</v>
      </c>
      <c r="R992" t="s">
        <v>10055</v>
      </c>
      <c r="S992" t="s">
        <v>104</v>
      </c>
      <c r="X992" t="e">
        <v>#N/A</v>
      </c>
      <c r="Y992" t="s">
        <v>85</v>
      </c>
    </row>
    <row r="993" spans="1:25">
      <c r="A993" t="s">
        <v>3</v>
      </c>
      <c r="B993" t="s">
        <v>114</v>
      </c>
      <c r="C993" t="s">
        <v>1221</v>
      </c>
      <c r="D993" t="s">
        <v>1336</v>
      </c>
      <c r="E993" s="54">
        <v>41607</v>
      </c>
      <c r="F993" t="s">
        <v>1337</v>
      </c>
      <c r="G993" t="s">
        <v>83</v>
      </c>
      <c r="I993" t="s">
        <v>5466</v>
      </c>
      <c r="J993" t="s">
        <v>86</v>
      </c>
      <c r="K993" t="s">
        <v>5467</v>
      </c>
      <c r="L993" t="s">
        <v>1657</v>
      </c>
      <c r="M993" t="s">
        <v>1658</v>
      </c>
      <c r="N993" t="s">
        <v>85</v>
      </c>
      <c r="O993" t="s">
        <v>85</v>
      </c>
      <c r="P993">
        <v>6362.1533203125</v>
      </c>
      <c r="Q993" t="s">
        <v>22</v>
      </c>
      <c r="R993" t="s">
        <v>5468</v>
      </c>
      <c r="S993" t="s">
        <v>104</v>
      </c>
      <c r="X993" t="e">
        <v>#N/A</v>
      </c>
      <c r="Y993" t="s">
        <v>85</v>
      </c>
    </row>
    <row r="994" spans="1:25">
      <c r="A994" t="s">
        <v>3</v>
      </c>
      <c r="B994" t="s">
        <v>114</v>
      </c>
      <c r="C994" t="s">
        <v>1221</v>
      </c>
      <c r="D994" t="s">
        <v>1336</v>
      </c>
      <c r="E994" s="54">
        <v>41628</v>
      </c>
      <c r="F994" t="s">
        <v>4921</v>
      </c>
      <c r="G994" t="s">
        <v>83</v>
      </c>
      <c r="I994" t="s">
        <v>10056</v>
      </c>
      <c r="J994" t="s">
        <v>86</v>
      </c>
      <c r="K994" t="s">
        <v>10057</v>
      </c>
      <c r="L994" t="s">
        <v>1657</v>
      </c>
      <c r="M994" t="s">
        <v>1658</v>
      </c>
      <c r="N994" t="s">
        <v>85</v>
      </c>
      <c r="O994" t="s">
        <v>85</v>
      </c>
      <c r="P994">
        <v>38172.921875</v>
      </c>
      <c r="Q994" t="s">
        <v>22</v>
      </c>
      <c r="R994" t="s">
        <v>10058</v>
      </c>
      <c r="S994" t="s">
        <v>104</v>
      </c>
      <c r="X994" t="e">
        <v>#N/A</v>
      </c>
      <c r="Y994" t="s">
        <v>85</v>
      </c>
    </row>
    <row r="995" spans="1:25">
      <c r="A995" t="s">
        <v>3</v>
      </c>
      <c r="B995" t="s">
        <v>114</v>
      </c>
      <c r="C995" t="s">
        <v>1221</v>
      </c>
      <c r="D995" t="s">
        <v>1336</v>
      </c>
      <c r="E995" s="54">
        <v>41628</v>
      </c>
      <c r="F995" t="s">
        <v>4921</v>
      </c>
      <c r="G995" t="s">
        <v>83</v>
      </c>
      <c r="I995" t="s">
        <v>10059</v>
      </c>
      <c r="J995" t="s">
        <v>86</v>
      </c>
      <c r="K995" t="s">
        <v>10060</v>
      </c>
      <c r="L995" t="s">
        <v>1657</v>
      </c>
      <c r="M995" t="s">
        <v>1658</v>
      </c>
      <c r="N995" t="s">
        <v>85</v>
      </c>
      <c r="O995" t="s">
        <v>85</v>
      </c>
      <c r="P995">
        <v>3181.07666015625</v>
      </c>
      <c r="Q995" t="s">
        <v>22</v>
      </c>
      <c r="R995" t="s">
        <v>10061</v>
      </c>
      <c r="S995" t="s">
        <v>104</v>
      </c>
      <c r="X995" t="e">
        <v>#N/A</v>
      </c>
      <c r="Y995" t="s">
        <v>85</v>
      </c>
    </row>
    <row r="996" spans="1:25">
      <c r="A996" t="s">
        <v>3</v>
      </c>
      <c r="B996" t="s">
        <v>114</v>
      </c>
      <c r="C996" t="s">
        <v>1221</v>
      </c>
      <c r="D996" t="s">
        <v>1336</v>
      </c>
      <c r="E996" s="54">
        <v>41628</v>
      </c>
      <c r="F996" t="s">
        <v>4921</v>
      </c>
      <c r="G996" t="s">
        <v>83</v>
      </c>
      <c r="I996" t="s">
        <v>10062</v>
      </c>
      <c r="J996" t="s">
        <v>86</v>
      </c>
      <c r="K996" t="s">
        <v>10063</v>
      </c>
      <c r="L996" t="s">
        <v>1657</v>
      </c>
      <c r="M996" t="s">
        <v>1658</v>
      </c>
      <c r="N996" t="s">
        <v>85</v>
      </c>
      <c r="O996" t="s">
        <v>85</v>
      </c>
      <c r="P996">
        <v>6362.1533203125</v>
      </c>
      <c r="Q996" t="s">
        <v>22</v>
      </c>
      <c r="R996" t="s">
        <v>10064</v>
      </c>
      <c r="S996" t="s">
        <v>104</v>
      </c>
      <c r="X996" t="e">
        <v>#N/A</v>
      </c>
      <c r="Y996" t="s">
        <v>85</v>
      </c>
    </row>
    <row r="997" spans="1:25">
      <c r="A997" t="s">
        <v>3</v>
      </c>
      <c r="B997" t="s">
        <v>114</v>
      </c>
      <c r="C997" t="s">
        <v>1221</v>
      </c>
      <c r="D997" t="s">
        <v>1336</v>
      </c>
      <c r="E997" s="54">
        <v>41582</v>
      </c>
      <c r="F997" t="s">
        <v>1337</v>
      </c>
      <c r="G997" t="s">
        <v>83</v>
      </c>
      <c r="I997" t="s">
        <v>1655</v>
      </c>
      <c r="J997" t="s">
        <v>86</v>
      </c>
      <c r="K997" t="s">
        <v>1656</v>
      </c>
      <c r="L997" t="s">
        <v>1657</v>
      </c>
      <c r="M997" t="s">
        <v>1658</v>
      </c>
      <c r="N997" t="s">
        <v>85</v>
      </c>
      <c r="O997" t="s">
        <v>85</v>
      </c>
      <c r="P997">
        <v>6362.1533203125</v>
      </c>
      <c r="Q997" t="s">
        <v>22</v>
      </c>
      <c r="R997" t="s">
        <v>1659</v>
      </c>
      <c r="S997" t="s">
        <v>104</v>
      </c>
      <c r="X997" t="e">
        <v>#N/A</v>
      </c>
      <c r="Y997" t="s">
        <v>85</v>
      </c>
    </row>
    <row r="998" spans="1:25">
      <c r="A998" t="s">
        <v>3</v>
      </c>
      <c r="B998" t="s">
        <v>114</v>
      </c>
      <c r="C998" t="s">
        <v>892</v>
      </c>
      <c r="D998" t="s">
        <v>1336</v>
      </c>
      <c r="E998" s="54">
        <v>41627</v>
      </c>
      <c r="F998" t="s">
        <v>4921</v>
      </c>
      <c r="G998" t="s">
        <v>1345</v>
      </c>
      <c r="H998" t="s">
        <v>986</v>
      </c>
      <c r="I998" t="s">
        <v>10065</v>
      </c>
      <c r="J998" t="s">
        <v>1342</v>
      </c>
      <c r="K998" t="s">
        <v>10066</v>
      </c>
      <c r="L998" t="s">
        <v>10067</v>
      </c>
      <c r="M998" t="s">
        <v>10068</v>
      </c>
      <c r="N998" t="s">
        <v>85</v>
      </c>
      <c r="O998" t="s">
        <v>85</v>
      </c>
      <c r="P998">
        <v>42726.6015625</v>
      </c>
      <c r="Q998" t="s">
        <v>21</v>
      </c>
      <c r="R998" t="s">
        <v>10069</v>
      </c>
      <c r="S998" t="s">
        <v>10070</v>
      </c>
      <c r="X998" t="s">
        <v>10730</v>
      </c>
      <c r="Y998" t="s">
        <v>85</v>
      </c>
    </row>
    <row r="999" spans="1:25">
      <c r="A999" t="s">
        <v>3</v>
      </c>
      <c r="B999" t="s">
        <v>114</v>
      </c>
      <c r="C999" t="s">
        <v>892</v>
      </c>
      <c r="D999" t="s">
        <v>1336</v>
      </c>
      <c r="E999" s="54">
        <v>41627</v>
      </c>
      <c r="F999" t="s">
        <v>4921</v>
      </c>
      <c r="G999" t="s">
        <v>1345</v>
      </c>
      <c r="H999" t="s">
        <v>986</v>
      </c>
      <c r="I999" t="s">
        <v>10065</v>
      </c>
      <c r="J999" t="s">
        <v>1342</v>
      </c>
      <c r="K999" t="s">
        <v>10066</v>
      </c>
      <c r="L999" t="s">
        <v>10067</v>
      </c>
      <c r="M999" t="s">
        <v>10068</v>
      </c>
      <c r="N999" t="s">
        <v>85</v>
      </c>
      <c r="O999" t="s">
        <v>85</v>
      </c>
      <c r="P999">
        <v>104386.203125</v>
      </c>
      <c r="Q999" t="s">
        <v>21</v>
      </c>
      <c r="R999" t="s">
        <v>10069</v>
      </c>
      <c r="S999" t="s">
        <v>10070</v>
      </c>
      <c r="X999" t="s">
        <v>10730</v>
      </c>
      <c r="Y999" t="s">
        <v>85</v>
      </c>
    </row>
    <row r="1000" spans="1:25">
      <c r="A1000" t="s">
        <v>3</v>
      </c>
      <c r="B1000" t="s">
        <v>114</v>
      </c>
      <c r="C1000" t="s">
        <v>892</v>
      </c>
      <c r="D1000" t="s">
        <v>1336</v>
      </c>
      <c r="E1000" s="54">
        <v>41627</v>
      </c>
      <c r="F1000" t="s">
        <v>4921</v>
      </c>
      <c r="G1000" t="s">
        <v>1345</v>
      </c>
      <c r="H1000" t="s">
        <v>986</v>
      </c>
      <c r="I1000" t="s">
        <v>10065</v>
      </c>
      <c r="J1000" t="s">
        <v>1342</v>
      </c>
      <c r="K1000" t="s">
        <v>10066</v>
      </c>
      <c r="L1000" t="s">
        <v>10067</v>
      </c>
      <c r="M1000" t="s">
        <v>10068</v>
      </c>
      <c r="N1000" t="s">
        <v>85</v>
      </c>
      <c r="O1000" t="s">
        <v>85</v>
      </c>
      <c r="P1000">
        <v>36413.79296875</v>
      </c>
      <c r="Q1000" t="s">
        <v>21</v>
      </c>
      <c r="R1000" t="s">
        <v>10069</v>
      </c>
      <c r="S1000" t="s">
        <v>10070</v>
      </c>
      <c r="X1000" t="s">
        <v>10730</v>
      </c>
      <c r="Y1000" t="s">
        <v>85</v>
      </c>
    </row>
    <row r="1001" spans="1:25">
      <c r="A1001" t="s">
        <v>3</v>
      </c>
      <c r="B1001" t="s">
        <v>114</v>
      </c>
      <c r="C1001" t="s">
        <v>892</v>
      </c>
      <c r="D1001" t="s">
        <v>1336</v>
      </c>
      <c r="E1001" s="54">
        <v>41628</v>
      </c>
      <c r="F1001" t="s">
        <v>4921</v>
      </c>
      <c r="G1001" t="s">
        <v>1345</v>
      </c>
      <c r="H1001" t="s">
        <v>986</v>
      </c>
      <c r="I1001" t="s">
        <v>10071</v>
      </c>
      <c r="J1001" t="s">
        <v>1342</v>
      </c>
      <c r="K1001" t="s">
        <v>10072</v>
      </c>
      <c r="L1001" t="s">
        <v>10073</v>
      </c>
      <c r="M1001" t="s">
        <v>10074</v>
      </c>
      <c r="N1001" t="s">
        <v>85</v>
      </c>
      <c r="O1001" t="s">
        <v>85</v>
      </c>
      <c r="P1001">
        <v>-864.6077880859375</v>
      </c>
      <c r="Q1001" t="s">
        <v>21</v>
      </c>
      <c r="R1001" t="s">
        <v>10075</v>
      </c>
      <c r="S1001" t="s">
        <v>10076</v>
      </c>
      <c r="X1001" t="s">
        <v>10729</v>
      </c>
      <c r="Y1001" t="s">
        <v>85</v>
      </c>
    </row>
    <row r="1002" spans="1:25">
      <c r="A1002" t="s">
        <v>3</v>
      </c>
      <c r="B1002" t="s">
        <v>114</v>
      </c>
      <c r="C1002" t="s">
        <v>892</v>
      </c>
      <c r="D1002" t="s">
        <v>1336</v>
      </c>
      <c r="E1002" s="54">
        <v>41628</v>
      </c>
      <c r="F1002" t="s">
        <v>4921</v>
      </c>
      <c r="G1002" t="s">
        <v>1345</v>
      </c>
      <c r="H1002" t="s">
        <v>986</v>
      </c>
      <c r="I1002" t="s">
        <v>10071</v>
      </c>
      <c r="J1002" t="s">
        <v>1342</v>
      </c>
      <c r="K1002" t="s">
        <v>10072</v>
      </c>
      <c r="L1002" t="s">
        <v>10073</v>
      </c>
      <c r="M1002" t="s">
        <v>10074</v>
      </c>
      <c r="N1002" t="s">
        <v>85</v>
      </c>
      <c r="O1002" t="s">
        <v>85</v>
      </c>
      <c r="P1002">
        <v>-3277.971923828125</v>
      </c>
      <c r="Q1002" t="s">
        <v>21</v>
      </c>
      <c r="R1002" t="s">
        <v>10075</v>
      </c>
      <c r="S1002" t="s">
        <v>10076</v>
      </c>
      <c r="X1002" t="s">
        <v>10729</v>
      </c>
      <c r="Y1002" t="s">
        <v>85</v>
      </c>
    </row>
    <row r="1003" spans="1:25">
      <c r="A1003" t="s">
        <v>3</v>
      </c>
      <c r="B1003" t="s">
        <v>114</v>
      </c>
      <c r="C1003" t="s">
        <v>892</v>
      </c>
      <c r="D1003" t="s">
        <v>1336</v>
      </c>
      <c r="E1003" s="54">
        <v>41639</v>
      </c>
      <c r="F1003" t="s">
        <v>4921</v>
      </c>
      <c r="G1003" t="s">
        <v>83</v>
      </c>
      <c r="I1003" t="s">
        <v>10077</v>
      </c>
      <c r="J1003" t="s">
        <v>1342</v>
      </c>
      <c r="K1003" t="s">
        <v>10078</v>
      </c>
      <c r="L1003" t="s">
        <v>10079</v>
      </c>
      <c r="M1003" t="s">
        <v>10080</v>
      </c>
      <c r="N1003" t="s">
        <v>85</v>
      </c>
      <c r="O1003" t="s">
        <v>85</v>
      </c>
      <c r="P1003">
        <v>18226.6015625</v>
      </c>
      <c r="Q1003" t="s">
        <v>22</v>
      </c>
      <c r="R1003" t="s">
        <v>10081</v>
      </c>
      <c r="S1003" t="s">
        <v>104</v>
      </c>
      <c r="X1003" t="e">
        <v>#N/A</v>
      </c>
      <c r="Y1003" t="s">
        <v>85</v>
      </c>
    </row>
    <row r="1004" spans="1:25">
      <c r="A1004" t="s">
        <v>3</v>
      </c>
      <c r="B1004" t="s">
        <v>114</v>
      </c>
      <c r="C1004" t="s">
        <v>892</v>
      </c>
      <c r="D1004" t="s">
        <v>1336</v>
      </c>
      <c r="E1004" s="54">
        <v>41606</v>
      </c>
      <c r="F1004" t="s">
        <v>1337</v>
      </c>
      <c r="G1004" t="s">
        <v>83</v>
      </c>
      <c r="I1004" t="s">
        <v>3716</v>
      </c>
      <c r="J1004" t="s">
        <v>86</v>
      </c>
      <c r="K1004" t="s">
        <v>3717</v>
      </c>
      <c r="L1004" t="s">
        <v>6791</v>
      </c>
      <c r="M1004" t="s">
        <v>6792</v>
      </c>
      <c r="N1004" t="s">
        <v>85</v>
      </c>
      <c r="O1004" t="s">
        <v>85</v>
      </c>
      <c r="P1004">
        <v>7462.1845703125</v>
      </c>
      <c r="Q1004" t="s">
        <v>22</v>
      </c>
      <c r="R1004" t="s">
        <v>3718</v>
      </c>
      <c r="S1004" t="s">
        <v>104</v>
      </c>
      <c r="X1004" t="e">
        <v>#N/A</v>
      </c>
      <c r="Y1004" t="s">
        <v>85</v>
      </c>
    </row>
    <row r="1005" spans="1:25">
      <c r="A1005" t="s">
        <v>3</v>
      </c>
      <c r="B1005" t="s">
        <v>114</v>
      </c>
      <c r="C1005" t="s">
        <v>892</v>
      </c>
      <c r="D1005" t="s">
        <v>1336</v>
      </c>
      <c r="E1005" s="54">
        <v>41603</v>
      </c>
      <c r="F1005" t="s">
        <v>1337</v>
      </c>
      <c r="G1005" t="s">
        <v>3641</v>
      </c>
      <c r="I1005" t="s">
        <v>4179</v>
      </c>
      <c r="J1005" t="s">
        <v>1342</v>
      </c>
      <c r="K1005" t="s">
        <v>4180</v>
      </c>
      <c r="L1005" t="s">
        <v>4181</v>
      </c>
      <c r="M1005" t="s">
        <v>4182</v>
      </c>
      <c r="N1005" t="s">
        <v>85</v>
      </c>
      <c r="O1005" t="s">
        <v>85</v>
      </c>
      <c r="P1005">
        <v>766.386474609375</v>
      </c>
      <c r="Q1005" t="s">
        <v>21</v>
      </c>
      <c r="R1005" t="s">
        <v>4183</v>
      </c>
      <c r="S1005" t="s">
        <v>4184</v>
      </c>
      <c r="X1005" t="e">
        <v>#N/A</v>
      </c>
      <c r="Y1005" t="s">
        <v>85</v>
      </c>
    </row>
    <row r="1006" spans="1:25">
      <c r="A1006" t="s">
        <v>3</v>
      </c>
      <c r="B1006" t="s">
        <v>114</v>
      </c>
      <c r="C1006" t="s">
        <v>892</v>
      </c>
      <c r="D1006" t="s">
        <v>1336</v>
      </c>
      <c r="E1006" s="54">
        <v>41603</v>
      </c>
      <c r="F1006" t="s">
        <v>1337</v>
      </c>
      <c r="G1006" t="s">
        <v>3641</v>
      </c>
      <c r="I1006" t="s">
        <v>4179</v>
      </c>
      <c r="J1006" t="s">
        <v>1342</v>
      </c>
      <c r="K1006" t="s">
        <v>4180</v>
      </c>
      <c r="L1006" t="s">
        <v>4181</v>
      </c>
      <c r="M1006" t="s">
        <v>4182</v>
      </c>
      <c r="N1006" t="s">
        <v>85</v>
      </c>
      <c r="O1006" t="s">
        <v>85</v>
      </c>
      <c r="P1006">
        <v>5747.89892578125</v>
      </c>
      <c r="Q1006" t="s">
        <v>21</v>
      </c>
      <c r="R1006" t="s">
        <v>4183</v>
      </c>
      <c r="S1006" t="s">
        <v>4184</v>
      </c>
      <c r="X1006" t="e">
        <v>#N/A</v>
      </c>
      <c r="Y1006" t="s">
        <v>85</v>
      </c>
    </row>
    <row r="1007" spans="1:25">
      <c r="A1007" t="s">
        <v>3</v>
      </c>
      <c r="B1007" t="s">
        <v>114</v>
      </c>
      <c r="C1007" t="s">
        <v>892</v>
      </c>
      <c r="D1007" t="s">
        <v>1336</v>
      </c>
      <c r="E1007" s="54">
        <v>41603</v>
      </c>
      <c r="F1007" t="s">
        <v>1337</v>
      </c>
      <c r="G1007" t="s">
        <v>3641</v>
      </c>
      <c r="I1007" t="s">
        <v>4179</v>
      </c>
      <c r="J1007" t="s">
        <v>1342</v>
      </c>
      <c r="K1007" t="s">
        <v>4180</v>
      </c>
      <c r="L1007" t="s">
        <v>4181</v>
      </c>
      <c r="M1007" t="s">
        <v>4182</v>
      </c>
      <c r="N1007" t="s">
        <v>85</v>
      </c>
      <c r="O1007" t="s">
        <v>85</v>
      </c>
      <c r="P1007">
        <v>1344.537841796875</v>
      </c>
      <c r="Q1007" t="s">
        <v>21</v>
      </c>
      <c r="R1007" t="s">
        <v>4183</v>
      </c>
      <c r="S1007" t="s">
        <v>4184</v>
      </c>
      <c r="X1007" t="e">
        <v>#N/A</v>
      </c>
      <c r="Y1007" t="s">
        <v>85</v>
      </c>
    </row>
    <row r="1008" spans="1:25">
      <c r="A1008" t="s">
        <v>3</v>
      </c>
      <c r="B1008" t="s">
        <v>114</v>
      </c>
      <c r="C1008" t="s">
        <v>892</v>
      </c>
      <c r="D1008" t="s">
        <v>1336</v>
      </c>
      <c r="E1008" s="54">
        <v>41605</v>
      </c>
      <c r="F1008" t="s">
        <v>1337</v>
      </c>
      <c r="G1008" t="s">
        <v>1345</v>
      </c>
      <c r="H1008" t="s">
        <v>986</v>
      </c>
      <c r="I1008" t="s">
        <v>4185</v>
      </c>
      <c r="J1008" t="s">
        <v>1342</v>
      </c>
      <c r="K1008" t="s">
        <v>4186</v>
      </c>
      <c r="L1008" t="s">
        <v>4187</v>
      </c>
      <c r="M1008" t="s">
        <v>4188</v>
      </c>
      <c r="N1008" t="s">
        <v>85</v>
      </c>
      <c r="O1008" t="s">
        <v>85</v>
      </c>
      <c r="P1008">
        <v>3781.5126953125</v>
      </c>
      <c r="Q1008" t="s">
        <v>21</v>
      </c>
      <c r="R1008" t="s">
        <v>4189</v>
      </c>
      <c r="S1008" t="s">
        <v>4190</v>
      </c>
      <c r="X1008" t="s">
        <v>10729</v>
      </c>
      <c r="Y1008" t="s">
        <v>85</v>
      </c>
    </row>
    <row r="1009" spans="1:25">
      <c r="A1009" t="s">
        <v>3</v>
      </c>
      <c r="B1009" t="s">
        <v>114</v>
      </c>
      <c r="C1009" t="s">
        <v>892</v>
      </c>
      <c r="D1009" t="s">
        <v>1336</v>
      </c>
      <c r="E1009" s="54">
        <v>41605</v>
      </c>
      <c r="F1009" t="s">
        <v>1337</v>
      </c>
      <c r="G1009" t="s">
        <v>1345</v>
      </c>
      <c r="H1009" t="s">
        <v>986</v>
      </c>
      <c r="I1009" t="s">
        <v>4185</v>
      </c>
      <c r="J1009" t="s">
        <v>1342</v>
      </c>
      <c r="K1009" t="s">
        <v>4186</v>
      </c>
      <c r="L1009" t="s">
        <v>4187</v>
      </c>
      <c r="M1009" t="s">
        <v>4188</v>
      </c>
      <c r="N1009" t="s">
        <v>85</v>
      </c>
      <c r="O1009" t="s">
        <v>85</v>
      </c>
      <c r="P1009">
        <v>28235.294921875</v>
      </c>
      <c r="Q1009" t="s">
        <v>21</v>
      </c>
      <c r="R1009" t="s">
        <v>4189</v>
      </c>
      <c r="S1009" t="s">
        <v>4190</v>
      </c>
      <c r="X1009" t="s">
        <v>10729</v>
      </c>
      <c r="Y1009" t="s">
        <v>85</v>
      </c>
    </row>
    <row r="1010" spans="1:25">
      <c r="A1010" t="s">
        <v>3</v>
      </c>
      <c r="B1010" t="s">
        <v>114</v>
      </c>
      <c r="C1010" t="s">
        <v>892</v>
      </c>
      <c r="D1010" t="s">
        <v>1336</v>
      </c>
      <c r="E1010" s="54">
        <v>41606</v>
      </c>
      <c r="F1010" t="s">
        <v>1337</v>
      </c>
      <c r="G1010" t="s">
        <v>1345</v>
      </c>
      <c r="H1010" t="s">
        <v>986</v>
      </c>
      <c r="I1010" t="s">
        <v>5469</v>
      </c>
      <c r="J1010" t="s">
        <v>1342</v>
      </c>
      <c r="K1010" t="s">
        <v>5470</v>
      </c>
      <c r="L1010" t="s">
        <v>4187</v>
      </c>
      <c r="M1010" t="s">
        <v>4188</v>
      </c>
      <c r="N1010" t="s">
        <v>85</v>
      </c>
      <c r="O1010" t="s">
        <v>85</v>
      </c>
      <c r="P1010">
        <v>926.386474609375</v>
      </c>
      <c r="Q1010" t="s">
        <v>21</v>
      </c>
      <c r="R1010" t="s">
        <v>5471</v>
      </c>
      <c r="S1010" t="s">
        <v>5472</v>
      </c>
      <c r="X1010" t="s">
        <v>10729</v>
      </c>
      <c r="Y1010" t="s">
        <v>85</v>
      </c>
    </row>
    <row r="1011" spans="1:25">
      <c r="A1011" t="s">
        <v>3</v>
      </c>
      <c r="B1011" t="s">
        <v>114</v>
      </c>
      <c r="C1011" t="s">
        <v>892</v>
      </c>
      <c r="D1011" t="s">
        <v>1336</v>
      </c>
      <c r="E1011" s="54">
        <v>41627</v>
      </c>
      <c r="F1011" t="s">
        <v>4921</v>
      </c>
      <c r="G1011" t="s">
        <v>1345</v>
      </c>
      <c r="H1011" t="s">
        <v>986</v>
      </c>
      <c r="I1011" t="s">
        <v>4185</v>
      </c>
      <c r="J1011" t="s">
        <v>1342</v>
      </c>
      <c r="K1011" t="s">
        <v>4186</v>
      </c>
      <c r="L1011" t="s">
        <v>4187</v>
      </c>
      <c r="M1011" t="s">
        <v>4188</v>
      </c>
      <c r="N1011" t="s">
        <v>85</v>
      </c>
      <c r="O1011" t="s">
        <v>85</v>
      </c>
      <c r="P1011">
        <v>1091.9539794921875</v>
      </c>
      <c r="Q1011" t="s">
        <v>21</v>
      </c>
      <c r="R1011" t="s">
        <v>4189</v>
      </c>
      <c r="S1011" t="s">
        <v>4190</v>
      </c>
      <c r="X1011" t="s">
        <v>10729</v>
      </c>
      <c r="Y1011" t="s">
        <v>85</v>
      </c>
    </row>
    <row r="1012" spans="1:25">
      <c r="A1012" t="s">
        <v>3</v>
      </c>
      <c r="B1012" t="s">
        <v>114</v>
      </c>
      <c r="C1012" t="s">
        <v>892</v>
      </c>
      <c r="D1012" t="s">
        <v>1336</v>
      </c>
      <c r="E1012" s="54">
        <v>41627</v>
      </c>
      <c r="F1012" t="s">
        <v>4921</v>
      </c>
      <c r="G1012" t="s">
        <v>1345</v>
      </c>
      <c r="H1012" t="s">
        <v>986</v>
      </c>
      <c r="I1012" t="s">
        <v>5469</v>
      </c>
      <c r="J1012" t="s">
        <v>1342</v>
      </c>
      <c r="K1012" t="s">
        <v>5470</v>
      </c>
      <c r="L1012" t="s">
        <v>4187</v>
      </c>
      <c r="M1012" t="s">
        <v>4188</v>
      </c>
      <c r="N1012" t="s">
        <v>85</v>
      </c>
      <c r="O1012" t="s">
        <v>85</v>
      </c>
      <c r="P1012">
        <v>10673.234375</v>
      </c>
      <c r="Q1012" t="s">
        <v>21</v>
      </c>
      <c r="R1012" t="s">
        <v>5471</v>
      </c>
      <c r="S1012" t="s">
        <v>10082</v>
      </c>
      <c r="X1012" t="s">
        <v>10729</v>
      </c>
      <c r="Y1012" t="s">
        <v>85</v>
      </c>
    </row>
    <row r="1013" spans="1:25">
      <c r="A1013" t="s">
        <v>3</v>
      </c>
      <c r="B1013" t="s">
        <v>114</v>
      </c>
      <c r="C1013" t="s">
        <v>892</v>
      </c>
      <c r="D1013" t="s">
        <v>1336</v>
      </c>
      <c r="E1013" s="54">
        <v>41627</v>
      </c>
      <c r="F1013" t="s">
        <v>4921</v>
      </c>
      <c r="G1013" t="s">
        <v>1345</v>
      </c>
      <c r="H1013" t="s">
        <v>986</v>
      </c>
      <c r="I1013" t="s">
        <v>5469</v>
      </c>
      <c r="J1013" t="s">
        <v>1342</v>
      </c>
      <c r="K1013" t="s">
        <v>5470</v>
      </c>
      <c r="L1013" t="s">
        <v>4187</v>
      </c>
      <c r="M1013" t="s">
        <v>4188</v>
      </c>
      <c r="N1013" t="s">
        <v>85</v>
      </c>
      <c r="O1013" t="s">
        <v>85</v>
      </c>
      <c r="P1013">
        <v>12315.2705078125</v>
      </c>
      <c r="Q1013" t="s">
        <v>21</v>
      </c>
      <c r="R1013" t="s">
        <v>5471</v>
      </c>
      <c r="S1013" t="s">
        <v>10082</v>
      </c>
      <c r="X1013" t="s">
        <v>10729</v>
      </c>
      <c r="Y1013" t="s">
        <v>85</v>
      </c>
    </row>
    <row r="1014" spans="1:25">
      <c r="A1014" t="s">
        <v>3</v>
      </c>
      <c r="B1014" t="s">
        <v>114</v>
      </c>
      <c r="C1014" t="s">
        <v>892</v>
      </c>
      <c r="D1014" t="s">
        <v>1336</v>
      </c>
      <c r="E1014" s="54">
        <v>41624</v>
      </c>
      <c r="F1014" t="s">
        <v>4921</v>
      </c>
      <c r="G1014" t="s">
        <v>1345</v>
      </c>
      <c r="H1014" t="s">
        <v>986</v>
      </c>
      <c r="I1014" t="s">
        <v>5469</v>
      </c>
      <c r="J1014" t="s">
        <v>1342</v>
      </c>
      <c r="K1014" t="s">
        <v>5470</v>
      </c>
      <c r="L1014" t="s">
        <v>4187</v>
      </c>
      <c r="M1014" t="s">
        <v>4188</v>
      </c>
      <c r="N1014" t="s">
        <v>85</v>
      </c>
      <c r="O1014" t="s">
        <v>85</v>
      </c>
      <c r="P1014">
        <v>737.76678466796875</v>
      </c>
      <c r="Q1014" t="s">
        <v>21</v>
      </c>
      <c r="R1014" t="s">
        <v>5471</v>
      </c>
      <c r="S1014" t="s">
        <v>5472</v>
      </c>
      <c r="X1014" t="s">
        <v>10729</v>
      </c>
      <c r="Y1014" t="s">
        <v>85</v>
      </c>
    </row>
    <row r="1015" spans="1:25">
      <c r="A1015" t="s">
        <v>3</v>
      </c>
      <c r="B1015" t="s">
        <v>114</v>
      </c>
      <c r="C1015" t="s">
        <v>892</v>
      </c>
      <c r="D1015" t="s">
        <v>1336</v>
      </c>
      <c r="E1015" s="54">
        <v>41635</v>
      </c>
      <c r="F1015" t="s">
        <v>4921</v>
      </c>
      <c r="G1015" t="s">
        <v>1350</v>
      </c>
      <c r="H1015" t="s">
        <v>986</v>
      </c>
      <c r="I1015" t="s">
        <v>8614</v>
      </c>
      <c r="J1015" t="s">
        <v>86</v>
      </c>
      <c r="K1015" t="s">
        <v>8615</v>
      </c>
      <c r="L1015" t="s">
        <v>987</v>
      </c>
      <c r="M1015" t="s">
        <v>988</v>
      </c>
      <c r="N1015" t="s">
        <v>199</v>
      </c>
      <c r="O1015" t="s">
        <v>213</v>
      </c>
      <c r="P1015">
        <v>16851.349609375</v>
      </c>
      <c r="Q1015" t="s">
        <v>23</v>
      </c>
      <c r="R1015" t="s">
        <v>8616</v>
      </c>
      <c r="S1015" t="s">
        <v>104</v>
      </c>
      <c r="X1015" t="e">
        <v>#N/A</v>
      </c>
      <c r="Y1015" t="s">
        <v>10739</v>
      </c>
    </row>
    <row r="1016" spans="1:25">
      <c r="A1016" t="s">
        <v>3</v>
      </c>
      <c r="B1016" t="s">
        <v>114</v>
      </c>
      <c r="C1016" t="s">
        <v>892</v>
      </c>
      <c r="D1016" t="s">
        <v>1336</v>
      </c>
      <c r="E1016" s="54">
        <v>41635</v>
      </c>
      <c r="F1016" t="s">
        <v>4921</v>
      </c>
      <c r="G1016" t="s">
        <v>1391</v>
      </c>
      <c r="H1016" t="s">
        <v>986</v>
      </c>
      <c r="I1016" t="s">
        <v>8614</v>
      </c>
      <c r="J1016" t="s">
        <v>86</v>
      </c>
      <c r="K1016" t="s">
        <v>8615</v>
      </c>
      <c r="L1016" t="s">
        <v>987</v>
      </c>
      <c r="M1016" t="s">
        <v>988</v>
      </c>
      <c r="N1016" t="s">
        <v>199</v>
      </c>
      <c r="O1016" t="s">
        <v>213</v>
      </c>
      <c r="P1016">
        <v>3051.46142578125</v>
      </c>
      <c r="Q1016" t="s">
        <v>23</v>
      </c>
      <c r="R1016" t="s">
        <v>8616</v>
      </c>
      <c r="S1016" t="s">
        <v>104</v>
      </c>
      <c r="X1016" t="e">
        <v>#N/A</v>
      </c>
      <c r="Y1016" t="s">
        <v>10739</v>
      </c>
    </row>
    <row r="1017" spans="1:25">
      <c r="A1017" t="s">
        <v>3</v>
      </c>
      <c r="B1017" t="s">
        <v>114</v>
      </c>
      <c r="C1017" t="s">
        <v>892</v>
      </c>
      <c r="D1017" t="s">
        <v>1336</v>
      </c>
      <c r="E1017" s="54">
        <v>41635</v>
      </c>
      <c r="F1017" t="s">
        <v>4921</v>
      </c>
      <c r="G1017" t="s">
        <v>1350</v>
      </c>
      <c r="H1017" t="s">
        <v>986</v>
      </c>
      <c r="I1017" t="s">
        <v>8614</v>
      </c>
      <c r="J1017" t="s">
        <v>86</v>
      </c>
      <c r="K1017" t="s">
        <v>8615</v>
      </c>
      <c r="L1017" t="s">
        <v>987</v>
      </c>
      <c r="M1017" t="s">
        <v>988</v>
      </c>
      <c r="N1017" t="s">
        <v>199</v>
      </c>
      <c r="O1017" t="s">
        <v>213</v>
      </c>
      <c r="P1017">
        <v>8425.3203125</v>
      </c>
      <c r="Q1017" t="s">
        <v>23</v>
      </c>
      <c r="R1017" t="s">
        <v>8616</v>
      </c>
      <c r="S1017" t="s">
        <v>104</v>
      </c>
      <c r="X1017" t="e">
        <v>#N/A</v>
      </c>
      <c r="Y1017" t="s">
        <v>10739</v>
      </c>
    </row>
    <row r="1018" spans="1:25">
      <c r="A1018" t="s">
        <v>3</v>
      </c>
      <c r="B1018" t="s">
        <v>114</v>
      </c>
      <c r="C1018" t="s">
        <v>892</v>
      </c>
      <c r="D1018" t="s">
        <v>1336</v>
      </c>
      <c r="E1018" s="54">
        <v>41635</v>
      </c>
      <c r="F1018" t="s">
        <v>4921</v>
      </c>
      <c r="G1018" t="s">
        <v>1391</v>
      </c>
      <c r="H1018" t="s">
        <v>986</v>
      </c>
      <c r="I1018" t="s">
        <v>8614</v>
      </c>
      <c r="J1018" t="s">
        <v>86</v>
      </c>
      <c r="K1018" t="s">
        <v>8615</v>
      </c>
      <c r="L1018" t="s">
        <v>987</v>
      </c>
      <c r="M1018" t="s">
        <v>988</v>
      </c>
      <c r="N1018" t="s">
        <v>199</v>
      </c>
      <c r="O1018" t="s">
        <v>213</v>
      </c>
      <c r="P1018">
        <v>1498.27587890625</v>
      </c>
      <c r="Q1018" t="s">
        <v>23</v>
      </c>
      <c r="R1018" t="s">
        <v>8616</v>
      </c>
      <c r="S1018" t="s">
        <v>104</v>
      </c>
      <c r="X1018" t="e">
        <v>#N/A</v>
      </c>
      <c r="Y1018" t="s">
        <v>10739</v>
      </c>
    </row>
    <row r="1019" spans="1:25">
      <c r="A1019" t="s">
        <v>3</v>
      </c>
      <c r="B1019" t="s">
        <v>114</v>
      </c>
      <c r="C1019" t="s">
        <v>892</v>
      </c>
      <c r="D1019" t="s">
        <v>1336</v>
      </c>
      <c r="E1019" s="54">
        <v>41628</v>
      </c>
      <c r="F1019" t="s">
        <v>4921</v>
      </c>
      <c r="G1019" t="s">
        <v>1345</v>
      </c>
      <c r="H1019" t="s">
        <v>986</v>
      </c>
      <c r="I1019" t="s">
        <v>10083</v>
      </c>
      <c r="J1019" t="s">
        <v>1342</v>
      </c>
      <c r="K1019" t="s">
        <v>10084</v>
      </c>
      <c r="L1019" t="s">
        <v>987</v>
      </c>
      <c r="M1019" t="s">
        <v>988</v>
      </c>
      <c r="N1019" t="s">
        <v>213</v>
      </c>
      <c r="O1019" t="s">
        <v>213</v>
      </c>
      <c r="P1019">
        <v>63374.62890625</v>
      </c>
      <c r="Q1019" t="s">
        <v>21</v>
      </c>
      <c r="R1019" t="s">
        <v>10085</v>
      </c>
      <c r="S1019" t="s">
        <v>10086</v>
      </c>
      <c r="X1019" t="s">
        <v>10730</v>
      </c>
      <c r="Y1019" t="s">
        <v>10739</v>
      </c>
    </row>
    <row r="1020" spans="1:25">
      <c r="A1020" t="s">
        <v>3</v>
      </c>
      <c r="B1020" t="s">
        <v>114</v>
      </c>
      <c r="C1020" t="s">
        <v>892</v>
      </c>
      <c r="D1020" t="s">
        <v>1336</v>
      </c>
      <c r="E1020" s="54">
        <v>41628</v>
      </c>
      <c r="F1020" t="s">
        <v>4921</v>
      </c>
      <c r="G1020" t="s">
        <v>1345</v>
      </c>
      <c r="H1020" t="s">
        <v>986</v>
      </c>
      <c r="I1020" t="s">
        <v>10083</v>
      </c>
      <c r="J1020" t="s">
        <v>1342</v>
      </c>
      <c r="K1020" t="s">
        <v>10084</v>
      </c>
      <c r="L1020" t="s">
        <v>987</v>
      </c>
      <c r="M1020" t="s">
        <v>988</v>
      </c>
      <c r="N1020" t="s">
        <v>213</v>
      </c>
      <c r="O1020" t="s">
        <v>213</v>
      </c>
      <c r="P1020">
        <v>103328.203125</v>
      </c>
      <c r="Q1020" t="s">
        <v>21</v>
      </c>
      <c r="R1020" t="s">
        <v>10085</v>
      </c>
      <c r="S1020" t="s">
        <v>10086</v>
      </c>
      <c r="X1020" t="s">
        <v>10730</v>
      </c>
      <c r="Y1020" t="s">
        <v>10739</v>
      </c>
    </row>
    <row r="1021" spans="1:25">
      <c r="A1021" t="s">
        <v>3</v>
      </c>
      <c r="B1021" t="s">
        <v>114</v>
      </c>
      <c r="C1021" t="s">
        <v>892</v>
      </c>
      <c r="D1021" t="s">
        <v>1336</v>
      </c>
      <c r="E1021" s="54">
        <v>41628</v>
      </c>
      <c r="F1021" t="s">
        <v>4921</v>
      </c>
      <c r="G1021" t="s">
        <v>1345</v>
      </c>
      <c r="H1021" t="s">
        <v>986</v>
      </c>
      <c r="I1021" t="s">
        <v>10087</v>
      </c>
      <c r="J1021" t="s">
        <v>1342</v>
      </c>
      <c r="K1021" t="s">
        <v>10088</v>
      </c>
      <c r="L1021" t="s">
        <v>987</v>
      </c>
      <c r="M1021" t="s">
        <v>988</v>
      </c>
      <c r="N1021" t="s">
        <v>85</v>
      </c>
      <c r="O1021" t="s">
        <v>85</v>
      </c>
      <c r="P1021">
        <v>-3535.583984375</v>
      </c>
      <c r="Q1021" t="s">
        <v>21</v>
      </c>
      <c r="R1021" t="s">
        <v>10089</v>
      </c>
      <c r="S1021" t="s">
        <v>104</v>
      </c>
      <c r="X1021" t="s">
        <v>10729</v>
      </c>
      <c r="Y1021" t="s">
        <v>85</v>
      </c>
    </row>
    <row r="1022" spans="1:25">
      <c r="A1022" t="s">
        <v>3</v>
      </c>
      <c r="B1022" t="s">
        <v>114</v>
      </c>
      <c r="C1022" t="s">
        <v>892</v>
      </c>
      <c r="D1022" t="s">
        <v>1336</v>
      </c>
      <c r="E1022" s="54">
        <v>41628</v>
      </c>
      <c r="F1022" t="s">
        <v>4921</v>
      </c>
      <c r="G1022" t="s">
        <v>1345</v>
      </c>
      <c r="H1022" t="s">
        <v>986</v>
      </c>
      <c r="I1022" t="s">
        <v>10083</v>
      </c>
      <c r="J1022" t="s">
        <v>1342</v>
      </c>
      <c r="K1022" t="s">
        <v>10084</v>
      </c>
      <c r="L1022" t="s">
        <v>987</v>
      </c>
      <c r="M1022" t="s">
        <v>988</v>
      </c>
      <c r="N1022" t="s">
        <v>213</v>
      </c>
      <c r="O1022" t="s">
        <v>213</v>
      </c>
      <c r="P1022">
        <v>3757.38916015625</v>
      </c>
      <c r="Q1022" t="s">
        <v>21</v>
      </c>
      <c r="R1022" t="s">
        <v>10085</v>
      </c>
      <c r="S1022" t="s">
        <v>10086</v>
      </c>
      <c r="X1022" t="s">
        <v>10730</v>
      </c>
      <c r="Y1022" t="s">
        <v>10739</v>
      </c>
    </row>
    <row r="1023" spans="1:25">
      <c r="A1023" t="s">
        <v>3</v>
      </c>
      <c r="B1023" t="s">
        <v>114</v>
      </c>
      <c r="C1023" t="s">
        <v>892</v>
      </c>
      <c r="D1023" t="s">
        <v>1336</v>
      </c>
      <c r="E1023" s="54">
        <v>41628</v>
      </c>
      <c r="F1023" t="s">
        <v>4921</v>
      </c>
      <c r="G1023" t="s">
        <v>1345</v>
      </c>
      <c r="H1023" t="s">
        <v>986</v>
      </c>
      <c r="I1023" t="s">
        <v>10083</v>
      </c>
      <c r="J1023" t="s">
        <v>1342</v>
      </c>
      <c r="K1023" t="s">
        <v>10084</v>
      </c>
      <c r="L1023" t="s">
        <v>987</v>
      </c>
      <c r="M1023" t="s">
        <v>988</v>
      </c>
      <c r="N1023" t="s">
        <v>213</v>
      </c>
      <c r="O1023" t="s">
        <v>213</v>
      </c>
      <c r="P1023">
        <v>21674.91796875</v>
      </c>
      <c r="Q1023" t="s">
        <v>21</v>
      </c>
      <c r="R1023" t="s">
        <v>10085</v>
      </c>
      <c r="S1023" t="s">
        <v>10086</v>
      </c>
      <c r="X1023" t="s">
        <v>10730</v>
      </c>
      <c r="Y1023" t="s">
        <v>10739</v>
      </c>
    </row>
    <row r="1024" spans="1:25">
      <c r="A1024" t="s">
        <v>3</v>
      </c>
      <c r="B1024" t="s">
        <v>114</v>
      </c>
      <c r="C1024" t="s">
        <v>892</v>
      </c>
      <c r="D1024" t="s">
        <v>1336</v>
      </c>
      <c r="E1024" s="54">
        <v>41607</v>
      </c>
      <c r="F1024" t="s">
        <v>1337</v>
      </c>
      <c r="G1024" t="s">
        <v>1345</v>
      </c>
      <c r="H1024" t="s">
        <v>986</v>
      </c>
      <c r="I1024" t="s">
        <v>5473</v>
      </c>
      <c r="J1024" t="s">
        <v>1342</v>
      </c>
      <c r="K1024" t="s">
        <v>5474</v>
      </c>
      <c r="L1024" t="s">
        <v>987</v>
      </c>
      <c r="M1024" t="s">
        <v>988</v>
      </c>
      <c r="N1024" t="s">
        <v>85</v>
      </c>
      <c r="O1024" t="s">
        <v>85</v>
      </c>
      <c r="P1024">
        <v>2906.22119140625</v>
      </c>
      <c r="Q1024" t="s">
        <v>21</v>
      </c>
      <c r="R1024" t="s">
        <v>5475</v>
      </c>
      <c r="S1024" t="s">
        <v>5476</v>
      </c>
      <c r="X1024" t="s">
        <v>10729</v>
      </c>
      <c r="Y1024" t="s">
        <v>85</v>
      </c>
    </row>
    <row r="1025" spans="1:25">
      <c r="A1025" t="s">
        <v>5</v>
      </c>
      <c r="B1025" t="s">
        <v>12</v>
      </c>
      <c r="C1025" t="s">
        <v>898</v>
      </c>
      <c r="D1025" t="s">
        <v>1336</v>
      </c>
      <c r="E1025" s="54">
        <v>41626</v>
      </c>
      <c r="F1025" t="s">
        <v>4921</v>
      </c>
      <c r="G1025" t="s">
        <v>1345</v>
      </c>
      <c r="I1025" t="s">
        <v>10090</v>
      </c>
      <c r="J1025" t="s">
        <v>1342</v>
      </c>
      <c r="K1025" t="s">
        <v>10091</v>
      </c>
      <c r="L1025" t="s">
        <v>10092</v>
      </c>
      <c r="M1025" t="s">
        <v>10093</v>
      </c>
      <c r="N1025" t="s">
        <v>85</v>
      </c>
      <c r="O1025" t="s">
        <v>85</v>
      </c>
      <c r="P1025">
        <v>29878.048828125</v>
      </c>
      <c r="Q1025" t="s">
        <v>21</v>
      </c>
      <c r="R1025" t="s">
        <v>10094</v>
      </c>
      <c r="S1025" t="s">
        <v>10095</v>
      </c>
      <c r="X1025" t="s">
        <v>10729</v>
      </c>
      <c r="Y1025" t="s">
        <v>85</v>
      </c>
    </row>
    <row r="1026" spans="1:25">
      <c r="A1026" t="s">
        <v>5</v>
      </c>
      <c r="B1026" t="s">
        <v>12</v>
      </c>
      <c r="C1026" t="s">
        <v>898</v>
      </c>
      <c r="D1026" t="s">
        <v>1336</v>
      </c>
      <c r="E1026" s="54">
        <v>41586</v>
      </c>
      <c r="F1026" t="s">
        <v>1337</v>
      </c>
      <c r="G1026" t="s">
        <v>1345</v>
      </c>
      <c r="I1026" t="s">
        <v>1660</v>
      </c>
      <c r="J1026" t="s">
        <v>1342</v>
      </c>
      <c r="K1026" t="s">
        <v>1661</v>
      </c>
      <c r="L1026" t="s">
        <v>1662</v>
      </c>
      <c r="M1026" t="s">
        <v>1663</v>
      </c>
      <c r="N1026" t="s">
        <v>85</v>
      </c>
      <c r="O1026" t="s">
        <v>85</v>
      </c>
      <c r="P1026">
        <v>-22787.298828125</v>
      </c>
      <c r="Q1026" t="s">
        <v>21</v>
      </c>
      <c r="R1026" t="s">
        <v>1664</v>
      </c>
      <c r="S1026" t="s">
        <v>1665</v>
      </c>
      <c r="X1026" t="s">
        <v>10729</v>
      </c>
      <c r="Y1026" t="s">
        <v>85</v>
      </c>
    </row>
    <row r="1027" spans="1:25">
      <c r="A1027" t="s">
        <v>5</v>
      </c>
      <c r="B1027" t="s">
        <v>12</v>
      </c>
      <c r="C1027" t="s">
        <v>898</v>
      </c>
      <c r="D1027" t="s">
        <v>1336</v>
      </c>
      <c r="E1027" s="54">
        <v>41597</v>
      </c>
      <c r="F1027" t="s">
        <v>1337</v>
      </c>
      <c r="G1027" t="s">
        <v>1345</v>
      </c>
      <c r="H1027" t="s">
        <v>2729</v>
      </c>
      <c r="I1027" t="s">
        <v>2730</v>
      </c>
      <c r="J1027" t="s">
        <v>1342</v>
      </c>
      <c r="K1027" t="s">
        <v>2731</v>
      </c>
      <c r="L1027" t="s">
        <v>2732</v>
      </c>
      <c r="M1027" t="s">
        <v>2733</v>
      </c>
      <c r="N1027" t="s">
        <v>85</v>
      </c>
      <c r="O1027" t="s">
        <v>85</v>
      </c>
      <c r="P1027">
        <v>-1373.85107421875</v>
      </c>
      <c r="Q1027" t="s">
        <v>21</v>
      </c>
      <c r="R1027" t="s">
        <v>2734</v>
      </c>
      <c r="S1027" t="s">
        <v>2735</v>
      </c>
      <c r="X1027" t="s">
        <v>10729</v>
      </c>
      <c r="Y1027" t="s">
        <v>85</v>
      </c>
    </row>
    <row r="1028" spans="1:25">
      <c r="A1028" t="s">
        <v>5</v>
      </c>
      <c r="B1028" t="s">
        <v>12</v>
      </c>
      <c r="C1028" t="s">
        <v>898</v>
      </c>
      <c r="D1028" t="s">
        <v>1336</v>
      </c>
      <c r="E1028" s="54">
        <v>41605</v>
      </c>
      <c r="F1028" t="s">
        <v>1337</v>
      </c>
      <c r="G1028" t="s">
        <v>83</v>
      </c>
      <c r="I1028" t="s">
        <v>4191</v>
      </c>
      <c r="J1028" t="s">
        <v>86</v>
      </c>
      <c r="K1028" t="s">
        <v>4192</v>
      </c>
      <c r="L1028" t="s">
        <v>4193</v>
      </c>
      <c r="M1028" t="s">
        <v>4194</v>
      </c>
      <c r="N1028" t="s">
        <v>85</v>
      </c>
      <c r="O1028" t="s">
        <v>85</v>
      </c>
      <c r="P1028">
        <v>6706.96337890625</v>
      </c>
      <c r="Q1028" t="s">
        <v>22</v>
      </c>
      <c r="R1028" t="s">
        <v>4195</v>
      </c>
      <c r="S1028" t="s">
        <v>104</v>
      </c>
      <c r="X1028" t="e">
        <v>#N/A</v>
      </c>
      <c r="Y1028" t="s">
        <v>85</v>
      </c>
    </row>
    <row r="1029" spans="1:25">
      <c r="A1029" t="s">
        <v>5</v>
      </c>
      <c r="B1029" t="s">
        <v>11</v>
      </c>
      <c r="C1029" t="s">
        <v>1666</v>
      </c>
      <c r="D1029" t="s">
        <v>1336</v>
      </c>
      <c r="E1029" s="54">
        <v>41591</v>
      </c>
      <c r="F1029" t="s">
        <v>1337</v>
      </c>
      <c r="G1029" t="s">
        <v>1345</v>
      </c>
      <c r="H1029" t="s">
        <v>1667</v>
      </c>
      <c r="I1029" t="s">
        <v>1668</v>
      </c>
      <c r="J1029" t="s">
        <v>1342</v>
      </c>
      <c r="K1029" t="s">
        <v>1669</v>
      </c>
      <c r="L1029" t="s">
        <v>1670</v>
      </c>
      <c r="M1029" t="s">
        <v>1671</v>
      </c>
      <c r="N1029" t="s">
        <v>85</v>
      </c>
      <c r="O1029" t="s">
        <v>85</v>
      </c>
      <c r="P1029">
        <v>42745.3828125</v>
      </c>
      <c r="Q1029" t="s">
        <v>21</v>
      </c>
      <c r="R1029" t="s">
        <v>1672</v>
      </c>
      <c r="S1029" t="s">
        <v>1673</v>
      </c>
      <c r="X1029" t="s">
        <v>10729</v>
      </c>
      <c r="Y1029" t="s">
        <v>85</v>
      </c>
    </row>
    <row r="1030" spans="1:25">
      <c r="A1030" t="s">
        <v>5</v>
      </c>
      <c r="B1030" t="s">
        <v>11</v>
      </c>
      <c r="C1030" t="s">
        <v>1666</v>
      </c>
      <c r="D1030" t="s">
        <v>1336</v>
      </c>
      <c r="E1030" s="54">
        <v>41614</v>
      </c>
      <c r="F1030" t="s">
        <v>4921</v>
      </c>
      <c r="G1030" t="s">
        <v>1391</v>
      </c>
      <c r="I1030" t="s">
        <v>6168</v>
      </c>
      <c r="J1030" t="s">
        <v>86</v>
      </c>
      <c r="K1030" t="s">
        <v>6169</v>
      </c>
      <c r="L1030" t="s">
        <v>1676</v>
      </c>
      <c r="M1030" t="s">
        <v>1677</v>
      </c>
      <c r="N1030" t="s">
        <v>199</v>
      </c>
      <c r="O1030" t="s">
        <v>85</v>
      </c>
      <c r="P1030">
        <v>582.480224609375</v>
      </c>
      <c r="Q1030" t="s">
        <v>23</v>
      </c>
      <c r="R1030" t="s">
        <v>6170</v>
      </c>
      <c r="S1030" t="s">
        <v>104</v>
      </c>
      <c r="X1030" t="e">
        <v>#N/A</v>
      </c>
      <c r="Y1030" t="s">
        <v>85</v>
      </c>
    </row>
    <row r="1031" spans="1:25">
      <c r="A1031" t="s">
        <v>5</v>
      </c>
      <c r="B1031" t="s">
        <v>11</v>
      </c>
      <c r="C1031" t="s">
        <v>1666</v>
      </c>
      <c r="D1031" t="s">
        <v>1336</v>
      </c>
      <c r="E1031" s="54">
        <v>41614</v>
      </c>
      <c r="F1031" t="s">
        <v>4921</v>
      </c>
      <c r="G1031" t="s">
        <v>1391</v>
      </c>
      <c r="I1031" t="s">
        <v>6168</v>
      </c>
      <c r="J1031" t="s">
        <v>86</v>
      </c>
      <c r="K1031" t="s">
        <v>6169</v>
      </c>
      <c r="L1031" t="s">
        <v>1676</v>
      </c>
      <c r="M1031" t="s">
        <v>1677</v>
      </c>
      <c r="N1031" t="s">
        <v>199</v>
      </c>
      <c r="O1031" t="s">
        <v>85</v>
      </c>
      <c r="P1031">
        <v>1186.2923583984375</v>
      </c>
      <c r="Q1031" t="s">
        <v>23</v>
      </c>
      <c r="R1031" t="s">
        <v>6170</v>
      </c>
      <c r="S1031" t="s">
        <v>104</v>
      </c>
      <c r="X1031" t="e">
        <v>#N/A</v>
      </c>
      <c r="Y1031" t="s">
        <v>85</v>
      </c>
    </row>
    <row r="1032" spans="1:25">
      <c r="A1032" t="s">
        <v>5</v>
      </c>
      <c r="B1032" t="s">
        <v>11</v>
      </c>
      <c r="C1032" t="s">
        <v>1666</v>
      </c>
      <c r="D1032" t="s">
        <v>1336</v>
      </c>
      <c r="E1032" s="54">
        <v>41614</v>
      </c>
      <c r="F1032" t="s">
        <v>4921</v>
      </c>
      <c r="G1032" t="s">
        <v>1350</v>
      </c>
      <c r="I1032" t="s">
        <v>6168</v>
      </c>
      <c r="J1032" t="s">
        <v>86</v>
      </c>
      <c r="K1032" t="s">
        <v>6169</v>
      </c>
      <c r="L1032" t="s">
        <v>1676</v>
      </c>
      <c r="M1032" t="s">
        <v>1677</v>
      </c>
      <c r="N1032" t="s">
        <v>199</v>
      </c>
      <c r="O1032" t="s">
        <v>85</v>
      </c>
      <c r="P1032">
        <v>14299.77734375</v>
      </c>
      <c r="Q1032" t="s">
        <v>23</v>
      </c>
      <c r="R1032" t="s">
        <v>6170</v>
      </c>
      <c r="S1032" t="s">
        <v>104</v>
      </c>
      <c r="X1032" t="e">
        <v>#N/A</v>
      </c>
      <c r="Y1032" t="s">
        <v>85</v>
      </c>
    </row>
    <row r="1033" spans="1:25">
      <c r="A1033" t="s">
        <v>5</v>
      </c>
      <c r="B1033" t="s">
        <v>11</v>
      </c>
      <c r="C1033" t="s">
        <v>1666</v>
      </c>
      <c r="D1033" t="s">
        <v>1336</v>
      </c>
      <c r="E1033" s="54">
        <v>41614</v>
      </c>
      <c r="F1033" t="s">
        <v>4921</v>
      </c>
      <c r="G1033" t="s">
        <v>1350</v>
      </c>
      <c r="I1033" t="s">
        <v>6168</v>
      </c>
      <c r="J1033" t="s">
        <v>86</v>
      </c>
      <c r="K1033" t="s">
        <v>6169</v>
      </c>
      <c r="L1033" t="s">
        <v>1676</v>
      </c>
      <c r="M1033" t="s">
        <v>1677</v>
      </c>
      <c r="N1033" t="s">
        <v>199</v>
      </c>
      <c r="O1033" t="s">
        <v>85</v>
      </c>
      <c r="P1033">
        <v>7149.8818359375</v>
      </c>
      <c r="Q1033" t="s">
        <v>23</v>
      </c>
      <c r="R1033" t="s">
        <v>6170</v>
      </c>
      <c r="S1033" t="s">
        <v>104</v>
      </c>
      <c r="X1033" t="e">
        <v>#N/A</v>
      </c>
      <c r="Y1033" t="s">
        <v>85</v>
      </c>
    </row>
    <row r="1034" spans="1:25">
      <c r="A1034" t="s">
        <v>5</v>
      </c>
      <c r="B1034" t="s">
        <v>11</v>
      </c>
      <c r="C1034" t="s">
        <v>1666</v>
      </c>
      <c r="D1034" t="s">
        <v>1336</v>
      </c>
      <c r="E1034" s="54">
        <v>41634</v>
      </c>
      <c r="F1034" t="s">
        <v>4921</v>
      </c>
      <c r="G1034" t="s">
        <v>1391</v>
      </c>
      <c r="I1034" t="s">
        <v>10096</v>
      </c>
      <c r="J1034" t="s">
        <v>86</v>
      </c>
      <c r="K1034" t="s">
        <v>8824</v>
      </c>
      <c r="L1034" t="s">
        <v>1676</v>
      </c>
      <c r="M1034" t="s">
        <v>1677</v>
      </c>
      <c r="N1034" t="s">
        <v>199</v>
      </c>
      <c r="O1034" t="s">
        <v>213</v>
      </c>
      <c r="P1034">
        <v>1840.7657470703125</v>
      </c>
      <c r="Q1034" t="s">
        <v>23</v>
      </c>
      <c r="R1034" t="s">
        <v>8825</v>
      </c>
      <c r="S1034" t="s">
        <v>104</v>
      </c>
      <c r="X1034" t="e">
        <v>#N/A</v>
      </c>
      <c r="Y1034" t="s">
        <v>10739</v>
      </c>
    </row>
    <row r="1035" spans="1:25">
      <c r="A1035" t="s">
        <v>5</v>
      </c>
      <c r="B1035" t="s">
        <v>11</v>
      </c>
      <c r="C1035" t="s">
        <v>1666</v>
      </c>
      <c r="D1035" t="s">
        <v>1336</v>
      </c>
      <c r="E1035" s="54">
        <v>41634</v>
      </c>
      <c r="F1035" t="s">
        <v>4921</v>
      </c>
      <c r="G1035" t="s">
        <v>1350</v>
      </c>
      <c r="I1035" t="s">
        <v>10096</v>
      </c>
      <c r="J1035" t="s">
        <v>86</v>
      </c>
      <c r="K1035" t="s">
        <v>8824</v>
      </c>
      <c r="L1035" t="s">
        <v>1676</v>
      </c>
      <c r="M1035" t="s">
        <v>1677</v>
      </c>
      <c r="N1035" t="s">
        <v>199</v>
      </c>
      <c r="O1035" t="s">
        <v>213</v>
      </c>
      <c r="P1035">
        <v>15026.884765625</v>
      </c>
      <c r="Q1035" t="s">
        <v>23</v>
      </c>
      <c r="R1035" t="s">
        <v>8825</v>
      </c>
      <c r="S1035" t="s">
        <v>104</v>
      </c>
      <c r="X1035" t="e">
        <v>#N/A</v>
      </c>
      <c r="Y1035" t="s">
        <v>10739</v>
      </c>
    </row>
    <row r="1036" spans="1:25">
      <c r="A1036" t="s">
        <v>5</v>
      </c>
      <c r="B1036" t="s">
        <v>11</v>
      </c>
      <c r="C1036" t="s">
        <v>1666</v>
      </c>
      <c r="D1036" t="s">
        <v>1336</v>
      </c>
      <c r="E1036" s="54">
        <v>41634</v>
      </c>
      <c r="F1036" t="s">
        <v>4921</v>
      </c>
      <c r="G1036" t="s">
        <v>1350</v>
      </c>
      <c r="I1036" t="s">
        <v>10096</v>
      </c>
      <c r="J1036" t="s">
        <v>86</v>
      </c>
      <c r="K1036" t="s">
        <v>8824</v>
      </c>
      <c r="L1036" t="s">
        <v>1676</v>
      </c>
      <c r="M1036" t="s">
        <v>1677</v>
      </c>
      <c r="N1036" t="s">
        <v>199</v>
      </c>
      <c r="O1036" t="s">
        <v>213</v>
      </c>
      <c r="P1036">
        <v>7513.43505859375</v>
      </c>
      <c r="Q1036" t="s">
        <v>23</v>
      </c>
      <c r="R1036" t="s">
        <v>8825</v>
      </c>
      <c r="S1036" t="s">
        <v>104</v>
      </c>
      <c r="X1036" t="e">
        <v>#N/A</v>
      </c>
      <c r="Y1036" t="s">
        <v>10739</v>
      </c>
    </row>
    <row r="1037" spans="1:25">
      <c r="A1037" t="s">
        <v>5</v>
      </c>
      <c r="B1037" t="s">
        <v>11</v>
      </c>
      <c r="C1037" t="s">
        <v>1666</v>
      </c>
      <c r="D1037" t="s">
        <v>1336</v>
      </c>
      <c r="E1037" s="54">
        <v>41634</v>
      </c>
      <c r="F1037" t="s">
        <v>4921</v>
      </c>
      <c r="G1037" t="s">
        <v>1391</v>
      </c>
      <c r="I1037" t="s">
        <v>10096</v>
      </c>
      <c r="J1037" t="s">
        <v>86</v>
      </c>
      <c r="K1037" t="s">
        <v>8824</v>
      </c>
      <c r="L1037" t="s">
        <v>1676</v>
      </c>
      <c r="M1037" t="s">
        <v>1677</v>
      </c>
      <c r="N1037" t="s">
        <v>199</v>
      </c>
      <c r="O1037" t="s">
        <v>213</v>
      </c>
      <c r="P1037">
        <v>3748.944580078125</v>
      </c>
      <c r="Q1037" t="s">
        <v>23</v>
      </c>
      <c r="R1037" t="s">
        <v>8825</v>
      </c>
      <c r="S1037" t="s">
        <v>104</v>
      </c>
      <c r="X1037" t="e">
        <v>#N/A</v>
      </c>
      <c r="Y1037" t="s">
        <v>10739</v>
      </c>
    </row>
    <row r="1038" spans="1:25">
      <c r="A1038" t="s">
        <v>5</v>
      </c>
      <c r="B1038" t="s">
        <v>11</v>
      </c>
      <c r="C1038" t="s">
        <v>1666</v>
      </c>
      <c r="D1038" t="s">
        <v>1336</v>
      </c>
      <c r="E1038" s="54">
        <v>41617</v>
      </c>
      <c r="F1038" t="s">
        <v>4921</v>
      </c>
      <c r="G1038" t="s">
        <v>1350</v>
      </c>
      <c r="I1038" t="s">
        <v>10097</v>
      </c>
      <c r="J1038" t="s">
        <v>86</v>
      </c>
      <c r="K1038" t="s">
        <v>6169</v>
      </c>
      <c r="L1038" t="s">
        <v>1676</v>
      </c>
      <c r="M1038" t="s">
        <v>1677</v>
      </c>
      <c r="N1038" t="s">
        <v>199</v>
      </c>
      <c r="O1038" t="s">
        <v>85</v>
      </c>
      <c r="P1038">
        <v>103.65989685058594</v>
      </c>
      <c r="Q1038" t="s">
        <v>23</v>
      </c>
      <c r="R1038" t="s">
        <v>6170</v>
      </c>
      <c r="S1038" t="s">
        <v>104</v>
      </c>
      <c r="X1038" t="e">
        <v>#N/A</v>
      </c>
      <c r="Y1038" t="s">
        <v>85</v>
      </c>
    </row>
    <row r="1039" spans="1:25">
      <c r="A1039" t="s">
        <v>5</v>
      </c>
      <c r="B1039" t="s">
        <v>11</v>
      </c>
      <c r="C1039" t="s">
        <v>1666</v>
      </c>
      <c r="D1039" t="s">
        <v>1336</v>
      </c>
      <c r="E1039" s="54">
        <v>41619</v>
      </c>
      <c r="F1039" t="s">
        <v>4921</v>
      </c>
      <c r="G1039" t="s">
        <v>1350</v>
      </c>
      <c r="I1039" t="s">
        <v>10097</v>
      </c>
      <c r="J1039" t="s">
        <v>86</v>
      </c>
      <c r="K1039" t="s">
        <v>6169</v>
      </c>
      <c r="L1039" t="s">
        <v>1676</v>
      </c>
      <c r="M1039" t="s">
        <v>1677</v>
      </c>
      <c r="N1039" t="s">
        <v>199</v>
      </c>
      <c r="O1039" t="s">
        <v>85</v>
      </c>
      <c r="P1039">
        <v>1.9999999494757503E-4</v>
      </c>
      <c r="Q1039" t="s">
        <v>23</v>
      </c>
      <c r="R1039" t="s">
        <v>6170</v>
      </c>
      <c r="S1039" t="s">
        <v>104</v>
      </c>
      <c r="X1039" t="e">
        <v>#N/A</v>
      </c>
      <c r="Y1039" t="s">
        <v>85</v>
      </c>
    </row>
    <row r="1040" spans="1:25">
      <c r="A1040" t="s">
        <v>5</v>
      </c>
      <c r="B1040" t="s">
        <v>11</v>
      </c>
      <c r="C1040" t="s">
        <v>1666</v>
      </c>
      <c r="D1040" t="s">
        <v>1336</v>
      </c>
      <c r="E1040" s="54">
        <v>41607</v>
      </c>
      <c r="F1040" t="s">
        <v>1337</v>
      </c>
      <c r="G1040" t="s">
        <v>83</v>
      </c>
      <c r="I1040" t="s">
        <v>5480</v>
      </c>
      <c r="J1040" t="s">
        <v>86</v>
      </c>
      <c r="K1040" t="s">
        <v>5481</v>
      </c>
      <c r="L1040" t="s">
        <v>1676</v>
      </c>
      <c r="M1040" t="s">
        <v>1677</v>
      </c>
      <c r="N1040" t="s">
        <v>213</v>
      </c>
      <c r="O1040" t="s">
        <v>85</v>
      </c>
      <c r="P1040">
        <v>6006.9287109375</v>
      </c>
      <c r="Q1040" t="s">
        <v>22</v>
      </c>
      <c r="R1040" t="s">
        <v>5479</v>
      </c>
      <c r="S1040" t="s">
        <v>104</v>
      </c>
      <c r="X1040" t="e">
        <v>#N/A</v>
      </c>
      <c r="Y1040" t="s">
        <v>85</v>
      </c>
    </row>
    <row r="1041" spans="1:25">
      <c r="A1041" t="s">
        <v>5</v>
      </c>
      <c r="B1041" t="s">
        <v>11</v>
      </c>
      <c r="C1041" t="s">
        <v>1666</v>
      </c>
      <c r="D1041" t="s">
        <v>1336</v>
      </c>
      <c r="E1041" s="54">
        <v>41607</v>
      </c>
      <c r="F1041" t="s">
        <v>1337</v>
      </c>
      <c r="G1041" t="s">
        <v>83</v>
      </c>
      <c r="I1041" t="s">
        <v>5477</v>
      </c>
      <c r="J1041" t="s">
        <v>86</v>
      </c>
      <c r="K1041" t="s">
        <v>5478</v>
      </c>
      <c r="L1041" t="s">
        <v>1676</v>
      </c>
      <c r="M1041" t="s">
        <v>1677</v>
      </c>
      <c r="N1041" t="s">
        <v>213</v>
      </c>
      <c r="O1041" t="s">
        <v>85</v>
      </c>
      <c r="P1041">
        <v>8480.369140625</v>
      </c>
      <c r="Q1041" t="s">
        <v>22</v>
      </c>
      <c r="R1041" t="s">
        <v>5479</v>
      </c>
      <c r="S1041" t="s">
        <v>104</v>
      </c>
      <c r="X1041" t="e">
        <v>#N/A</v>
      </c>
      <c r="Y1041" t="s">
        <v>85</v>
      </c>
    </row>
    <row r="1042" spans="1:25">
      <c r="A1042" t="s">
        <v>5</v>
      </c>
      <c r="B1042" t="s">
        <v>11</v>
      </c>
      <c r="C1042" t="s">
        <v>1666</v>
      </c>
      <c r="D1042" t="s">
        <v>1336</v>
      </c>
      <c r="E1042" s="54">
        <v>41608</v>
      </c>
      <c r="F1042" t="s">
        <v>1337</v>
      </c>
      <c r="G1042" t="s">
        <v>83</v>
      </c>
      <c r="I1042" t="s">
        <v>5482</v>
      </c>
      <c r="J1042" t="s">
        <v>86</v>
      </c>
      <c r="K1042" t="s">
        <v>5478</v>
      </c>
      <c r="L1042" t="s">
        <v>1676</v>
      </c>
      <c r="M1042" t="s">
        <v>1677</v>
      </c>
      <c r="N1042" t="s">
        <v>199</v>
      </c>
      <c r="O1042" t="s">
        <v>85</v>
      </c>
      <c r="P1042">
        <v>-8480.369140625</v>
      </c>
      <c r="Q1042" t="s">
        <v>22</v>
      </c>
      <c r="R1042" t="s">
        <v>5479</v>
      </c>
      <c r="S1042" t="s">
        <v>104</v>
      </c>
      <c r="X1042" t="e">
        <v>#N/A</v>
      </c>
      <c r="Y1042" t="s">
        <v>85</v>
      </c>
    </row>
    <row r="1043" spans="1:25">
      <c r="A1043" t="s">
        <v>5</v>
      </c>
      <c r="B1043" t="s">
        <v>11</v>
      </c>
      <c r="C1043" t="s">
        <v>1666</v>
      </c>
      <c r="D1043" t="s">
        <v>1336</v>
      </c>
      <c r="E1043" s="54">
        <v>41585</v>
      </c>
      <c r="F1043" t="s">
        <v>1337</v>
      </c>
      <c r="G1043" t="s">
        <v>83</v>
      </c>
      <c r="I1043" t="s">
        <v>1674</v>
      </c>
      <c r="J1043" t="s">
        <v>86</v>
      </c>
      <c r="K1043" t="s">
        <v>1675</v>
      </c>
      <c r="L1043" t="s">
        <v>1676</v>
      </c>
      <c r="M1043" t="s">
        <v>1677</v>
      </c>
      <c r="N1043" t="s">
        <v>85</v>
      </c>
      <c r="O1043" t="s">
        <v>85</v>
      </c>
      <c r="P1043">
        <v>6318.26806640625</v>
      </c>
      <c r="Q1043" t="s">
        <v>22</v>
      </c>
      <c r="R1043" t="s">
        <v>1678</v>
      </c>
      <c r="S1043" t="s">
        <v>104</v>
      </c>
      <c r="X1043" t="e">
        <v>#N/A</v>
      </c>
      <c r="Y1043" t="s">
        <v>85</v>
      </c>
    </row>
    <row r="1044" spans="1:25">
      <c r="A1044" t="s">
        <v>5</v>
      </c>
      <c r="B1044" t="s">
        <v>11</v>
      </c>
      <c r="C1044" t="s">
        <v>1666</v>
      </c>
      <c r="D1044" t="s">
        <v>1336</v>
      </c>
      <c r="E1044" s="54">
        <v>41585</v>
      </c>
      <c r="F1044" t="s">
        <v>1337</v>
      </c>
      <c r="G1044" t="s">
        <v>83</v>
      </c>
      <c r="I1044" t="s">
        <v>1674</v>
      </c>
      <c r="J1044" t="s">
        <v>86</v>
      </c>
      <c r="K1044" t="s">
        <v>1675</v>
      </c>
      <c r="L1044" t="s">
        <v>1676</v>
      </c>
      <c r="M1044" t="s">
        <v>1677</v>
      </c>
      <c r="N1044" t="s">
        <v>85</v>
      </c>
      <c r="O1044" t="s">
        <v>85</v>
      </c>
      <c r="P1044">
        <v>166.28169250488281</v>
      </c>
      <c r="Q1044" t="s">
        <v>22</v>
      </c>
      <c r="R1044" t="s">
        <v>1678</v>
      </c>
      <c r="S1044" t="s">
        <v>104</v>
      </c>
      <c r="X1044" t="e">
        <v>#N/A</v>
      </c>
      <c r="Y1044" t="s">
        <v>85</v>
      </c>
    </row>
    <row r="1045" spans="1:25">
      <c r="A1045" t="s">
        <v>5</v>
      </c>
      <c r="B1045" t="s">
        <v>11</v>
      </c>
      <c r="C1045" t="s">
        <v>1666</v>
      </c>
      <c r="D1045" t="s">
        <v>1336</v>
      </c>
      <c r="E1045" s="54">
        <v>41582</v>
      </c>
      <c r="F1045" t="s">
        <v>1337</v>
      </c>
      <c r="G1045" t="s">
        <v>83</v>
      </c>
      <c r="I1045" t="s">
        <v>1679</v>
      </c>
      <c r="J1045" t="s">
        <v>86</v>
      </c>
      <c r="K1045" t="s">
        <v>1680</v>
      </c>
      <c r="L1045" t="s">
        <v>1676</v>
      </c>
      <c r="M1045" t="s">
        <v>1677</v>
      </c>
      <c r="N1045" t="s">
        <v>85</v>
      </c>
      <c r="O1045" t="s">
        <v>85</v>
      </c>
      <c r="P1045">
        <v>-83.135101318359375</v>
      </c>
      <c r="Q1045" t="s">
        <v>22</v>
      </c>
      <c r="R1045" t="s">
        <v>1681</v>
      </c>
      <c r="S1045" t="s">
        <v>104</v>
      </c>
      <c r="X1045" t="e">
        <v>#N/A</v>
      </c>
      <c r="Y1045" t="s">
        <v>85</v>
      </c>
    </row>
    <row r="1046" spans="1:25">
      <c r="A1046" t="s">
        <v>5</v>
      </c>
      <c r="B1046" t="s">
        <v>11</v>
      </c>
      <c r="C1046" t="s">
        <v>1666</v>
      </c>
      <c r="D1046" t="s">
        <v>1336</v>
      </c>
      <c r="E1046" s="54">
        <v>41582</v>
      </c>
      <c r="F1046" t="s">
        <v>1337</v>
      </c>
      <c r="G1046" t="s">
        <v>1391</v>
      </c>
      <c r="I1046" t="s">
        <v>1679</v>
      </c>
      <c r="J1046" t="s">
        <v>86</v>
      </c>
      <c r="K1046" t="s">
        <v>1680</v>
      </c>
      <c r="L1046" t="s">
        <v>1676</v>
      </c>
      <c r="M1046" t="s">
        <v>1677</v>
      </c>
      <c r="N1046" t="s">
        <v>85</v>
      </c>
      <c r="O1046" t="s">
        <v>85</v>
      </c>
      <c r="P1046">
        <v>-10816.3935546875</v>
      </c>
      <c r="Q1046" t="s">
        <v>23</v>
      </c>
      <c r="R1046" t="s">
        <v>1681</v>
      </c>
      <c r="S1046" t="s">
        <v>104</v>
      </c>
      <c r="X1046" t="e">
        <v>#N/A</v>
      </c>
      <c r="Y1046" t="s">
        <v>85</v>
      </c>
    </row>
    <row r="1047" spans="1:25">
      <c r="A1047" t="s">
        <v>5</v>
      </c>
      <c r="B1047" t="s">
        <v>11</v>
      </c>
      <c r="C1047" t="s">
        <v>1666</v>
      </c>
      <c r="D1047" t="s">
        <v>1336</v>
      </c>
      <c r="E1047" s="54">
        <v>41582</v>
      </c>
      <c r="F1047" t="s">
        <v>1337</v>
      </c>
      <c r="G1047" t="s">
        <v>1391</v>
      </c>
      <c r="I1047" t="s">
        <v>1682</v>
      </c>
      <c r="J1047" t="s">
        <v>86</v>
      </c>
      <c r="K1047" t="s">
        <v>1680</v>
      </c>
      <c r="L1047" t="s">
        <v>1676</v>
      </c>
      <c r="M1047" t="s">
        <v>1677</v>
      </c>
      <c r="N1047" t="s">
        <v>85</v>
      </c>
      <c r="O1047" t="s">
        <v>85</v>
      </c>
      <c r="P1047">
        <v>6901.20849609375</v>
      </c>
      <c r="Q1047" t="s">
        <v>23</v>
      </c>
      <c r="R1047" t="s">
        <v>1681</v>
      </c>
      <c r="S1047" t="s">
        <v>104</v>
      </c>
      <c r="X1047" t="e">
        <v>#N/A</v>
      </c>
      <c r="Y1047" t="s">
        <v>85</v>
      </c>
    </row>
    <row r="1048" spans="1:25">
      <c r="A1048" t="s">
        <v>5</v>
      </c>
      <c r="B1048" t="s">
        <v>11</v>
      </c>
      <c r="C1048" t="s">
        <v>1666</v>
      </c>
      <c r="D1048" t="s">
        <v>1336</v>
      </c>
      <c r="E1048" s="54">
        <v>41582</v>
      </c>
      <c r="F1048" t="s">
        <v>1337</v>
      </c>
      <c r="G1048" t="s">
        <v>83</v>
      </c>
      <c r="I1048" t="s">
        <v>1682</v>
      </c>
      <c r="J1048" t="s">
        <v>86</v>
      </c>
      <c r="K1048" t="s">
        <v>1680</v>
      </c>
      <c r="L1048" t="s">
        <v>1676</v>
      </c>
      <c r="M1048" t="s">
        <v>1677</v>
      </c>
      <c r="N1048" t="s">
        <v>85</v>
      </c>
      <c r="O1048" t="s">
        <v>85</v>
      </c>
      <c r="P1048">
        <v>28.109500885009766</v>
      </c>
      <c r="Q1048" t="s">
        <v>22</v>
      </c>
      <c r="R1048" t="s">
        <v>1681</v>
      </c>
      <c r="S1048" t="s">
        <v>104</v>
      </c>
      <c r="X1048" t="e">
        <v>#N/A</v>
      </c>
      <c r="Y1048" t="s">
        <v>85</v>
      </c>
    </row>
    <row r="1049" spans="1:25">
      <c r="A1049" t="s">
        <v>5</v>
      </c>
      <c r="B1049" t="s">
        <v>11</v>
      </c>
      <c r="C1049" t="s">
        <v>1666</v>
      </c>
      <c r="D1049" t="s">
        <v>1336</v>
      </c>
      <c r="E1049" s="54">
        <v>41582</v>
      </c>
      <c r="F1049" t="s">
        <v>1337</v>
      </c>
      <c r="G1049" t="s">
        <v>1350</v>
      </c>
      <c r="I1049" t="s">
        <v>1682</v>
      </c>
      <c r="J1049" t="s">
        <v>86</v>
      </c>
      <c r="K1049" t="s">
        <v>1680</v>
      </c>
      <c r="L1049" t="s">
        <v>1676</v>
      </c>
      <c r="M1049" t="s">
        <v>1677</v>
      </c>
      <c r="N1049" t="s">
        <v>85</v>
      </c>
      <c r="O1049" t="s">
        <v>85</v>
      </c>
      <c r="P1049">
        <v>46.774898529052734</v>
      </c>
      <c r="Q1049" t="s">
        <v>23</v>
      </c>
      <c r="R1049" t="s">
        <v>1681</v>
      </c>
      <c r="S1049" t="s">
        <v>104</v>
      </c>
      <c r="X1049" t="e">
        <v>#N/A</v>
      </c>
      <c r="Y1049" t="s">
        <v>85</v>
      </c>
    </row>
    <row r="1050" spans="1:25">
      <c r="A1050" t="s">
        <v>5</v>
      </c>
      <c r="B1050" t="s">
        <v>11</v>
      </c>
      <c r="C1050" t="s">
        <v>1666</v>
      </c>
      <c r="D1050" t="s">
        <v>1336</v>
      </c>
      <c r="E1050" s="54">
        <v>41582</v>
      </c>
      <c r="F1050" t="s">
        <v>1337</v>
      </c>
      <c r="G1050" t="s">
        <v>1350</v>
      </c>
      <c r="I1050" t="s">
        <v>1682</v>
      </c>
      <c r="J1050" t="s">
        <v>86</v>
      </c>
      <c r="K1050" t="s">
        <v>1680</v>
      </c>
      <c r="L1050" t="s">
        <v>1676</v>
      </c>
      <c r="M1050" t="s">
        <v>1677</v>
      </c>
      <c r="N1050" t="s">
        <v>85</v>
      </c>
      <c r="O1050" t="s">
        <v>85</v>
      </c>
      <c r="P1050">
        <v>20968.189453125</v>
      </c>
      <c r="Q1050" t="s">
        <v>23</v>
      </c>
      <c r="R1050" t="s">
        <v>1681</v>
      </c>
      <c r="S1050" t="s">
        <v>104</v>
      </c>
      <c r="X1050" t="e">
        <v>#N/A</v>
      </c>
      <c r="Y1050" t="s">
        <v>85</v>
      </c>
    </row>
    <row r="1051" spans="1:25">
      <c r="A1051" t="s">
        <v>5</v>
      </c>
      <c r="B1051" t="s">
        <v>11</v>
      </c>
      <c r="C1051" t="s">
        <v>1666</v>
      </c>
      <c r="D1051" t="s">
        <v>1336</v>
      </c>
      <c r="E1051" s="54">
        <v>41582</v>
      </c>
      <c r="F1051" t="s">
        <v>1337</v>
      </c>
      <c r="G1051" t="s">
        <v>1350</v>
      </c>
      <c r="I1051" t="s">
        <v>1679</v>
      </c>
      <c r="J1051" t="s">
        <v>86</v>
      </c>
      <c r="K1051" t="s">
        <v>1680</v>
      </c>
      <c r="L1051" t="s">
        <v>1676</v>
      </c>
      <c r="M1051" t="s">
        <v>1677</v>
      </c>
      <c r="N1051" t="s">
        <v>85</v>
      </c>
      <c r="O1051" t="s">
        <v>85</v>
      </c>
      <c r="P1051">
        <v>-109.95339965820313</v>
      </c>
      <c r="Q1051" t="s">
        <v>23</v>
      </c>
      <c r="R1051" t="s">
        <v>1681</v>
      </c>
      <c r="S1051" t="s">
        <v>104</v>
      </c>
      <c r="X1051" t="e">
        <v>#N/A</v>
      </c>
      <c r="Y1051" t="s">
        <v>85</v>
      </c>
    </row>
    <row r="1052" spans="1:25">
      <c r="A1052" t="s">
        <v>5</v>
      </c>
      <c r="B1052" t="s">
        <v>11</v>
      </c>
      <c r="C1052" t="s">
        <v>1666</v>
      </c>
      <c r="D1052" t="s">
        <v>1336</v>
      </c>
      <c r="E1052" s="54">
        <v>41582</v>
      </c>
      <c r="F1052" t="s">
        <v>1337</v>
      </c>
      <c r="G1052" t="s">
        <v>1350</v>
      </c>
      <c r="I1052" t="s">
        <v>1679</v>
      </c>
      <c r="J1052" t="s">
        <v>86</v>
      </c>
      <c r="K1052" t="s">
        <v>1680</v>
      </c>
      <c r="L1052" t="s">
        <v>1676</v>
      </c>
      <c r="M1052" t="s">
        <v>1677</v>
      </c>
      <c r="N1052" t="s">
        <v>85</v>
      </c>
      <c r="O1052" t="s">
        <v>85</v>
      </c>
      <c r="P1052">
        <v>-49289.78515625</v>
      </c>
      <c r="Q1052" t="s">
        <v>23</v>
      </c>
      <c r="R1052" t="s">
        <v>1681</v>
      </c>
      <c r="S1052" t="s">
        <v>104</v>
      </c>
      <c r="X1052" t="e">
        <v>#N/A</v>
      </c>
      <c r="Y1052" t="s">
        <v>85</v>
      </c>
    </row>
    <row r="1053" spans="1:25">
      <c r="A1053" t="s">
        <v>5</v>
      </c>
      <c r="B1053" t="s">
        <v>11</v>
      </c>
      <c r="C1053" t="s">
        <v>1666</v>
      </c>
      <c r="D1053" t="s">
        <v>1336</v>
      </c>
      <c r="E1053" s="54">
        <v>41631</v>
      </c>
      <c r="F1053" t="s">
        <v>4921</v>
      </c>
      <c r="G1053" t="s">
        <v>83</v>
      </c>
      <c r="I1053" t="s">
        <v>10098</v>
      </c>
      <c r="J1053" t="s">
        <v>86</v>
      </c>
      <c r="K1053" t="s">
        <v>10099</v>
      </c>
      <c r="L1053" t="s">
        <v>1676</v>
      </c>
      <c r="M1053" t="s">
        <v>1677</v>
      </c>
      <c r="N1053" t="s">
        <v>213</v>
      </c>
      <c r="O1053" t="s">
        <v>213</v>
      </c>
      <c r="P1053">
        <v>10415.904296875</v>
      </c>
      <c r="Q1053" t="s">
        <v>22</v>
      </c>
      <c r="R1053" t="s">
        <v>10100</v>
      </c>
      <c r="S1053" t="s">
        <v>104</v>
      </c>
      <c r="X1053" t="e">
        <v>#N/A</v>
      </c>
      <c r="Y1053" t="s">
        <v>10739</v>
      </c>
    </row>
    <row r="1054" spans="1:25">
      <c r="A1054" t="s">
        <v>5</v>
      </c>
      <c r="B1054" t="s">
        <v>11</v>
      </c>
      <c r="C1054" t="s">
        <v>1666</v>
      </c>
      <c r="D1054" t="s">
        <v>1336</v>
      </c>
      <c r="E1054" s="54">
        <v>41631</v>
      </c>
      <c r="F1054" t="s">
        <v>4921</v>
      </c>
      <c r="G1054" t="s">
        <v>1345</v>
      </c>
      <c r="I1054" t="s">
        <v>10101</v>
      </c>
      <c r="J1054" t="s">
        <v>1342</v>
      </c>
      <c r="K1054" t="s">
        <v>10102</v>
      </c>
      <c r="L1054" t="s">
        <v>1676</v>
      </c>
      <c r="M1054" t="s">
        <v>1677</v>
      </c>
      <c r="N1054" t="s">
        <v>213</v>
      </c>
      <c r="O1054" t="s">
        <v>213</v>
      </c>
      <c r="P1054">
        <v>103000</v>
      </c>
      <c r="Q1054" t="s">
        <v>21</v>
      </c>
      <c r="R1054" t="s">
        <v>10103</v>
      </c>
      <c r="S1054" t="s">
        <v>10104</v>
      </c>
      <c r="X1054" t="s">
        <v>10730</v>
      </c>
      <c r="Y1054" t="s">
        <v>10739</v>
      </c>
    </row>
    <row r="1055" spans="1:25">
      <c r="A1055" t="s">
        <v>5</v>
      </c>
      <c r="B1055" t="s">
        <v>11</v>
      </c>
      <c r="C1055" t="s">
        <v>1666</v>
      </c>
      <c r="D1055" t="s">
        <v>1336</v>
      </c>
      <c r="E1055" s="54">
        <v>41631</v>
      </c>
      <c r="F1055" t="s">
        <v>4921</v>
      </c>
      <c r="G1055" t="s">
        <v>1345</v>
      </c>
      <c r="I1055" t="s">
        <v>10105</v>
      </c>
      <c r="J1055" t="s">
        <v>1342</v>
      </c>
      <c r="K1055" t="s">
        <v>10106</v>
      </c>
      <c r="L1055" t="s">
        <v>1676</v>
      </c>
      <c r="M1055" t="s">
        <v>1677</v>
      </c>
      <c r="N1055" t="s">
        <v>85</v>
      </c>
      <c r="O1055" t="s">
        <v>85</v>
      </c>
      <c r="P1055">
        <v>-103000</v>
      </c>
      <c r="Q1055" t="s">
        <v>21</v>
      </c>
      <c r="R1055" t="s">
        <v>10107</v>
      </c>
      <c r="S1055" t="s">
        <v>10104</v>
      </c>
      <c r="X1055" t="s">
        <v>10729</v>
      </c>
      <c r="Y1055" t="s">
        <v>85</v>
      </c>
    </row>
    <row r="1056" spans="1:25">
      <c r="A1056" t="s">
        <v>5</v>
      </c>
      <c r="B1056" t="s">
        <v>11</v>
      </c>
      <c r="C1056" t="s">
        <v>10108</v>
      </c>
      <c r="D1056" t="s">
        <v>1336</v>
      </c>
      <c r="E1056" s="54">
        <v>41635</v>
      </c>
      <c r="F1056" t="s">
        <v>4921</v>
      </c>
      <c r="G1056" t="s">
        <v>1391</v>
      </c>
      <c r="I1056" t="s">
        <v>10109</v>
      </c>
      <c r="J1056" t="s">
        <v>1342</v>
      </c>
      <c r="K1056" t="s">
        <v>10110</v>
      </c>
      <c r="L1056" t="s">
        <v>84</v>
      </c>
      <c r="M1056" t="s">
        <v>76</v>
      </c>
      <c r="N1056" t="s">
        <v>85</v>
      </c>
      <c r="O1056" t="s">
        <v>85</v>
      </c>
      <c r="P1056">
        <v>10.560000419616699</v>
      </c>
      <c r="Q1056" t="s">
        <v>23</v>
      </c>
      <c r="R1056" t="s">
        <v>10111</v>
      </c>
      <c r="S1056" t="s">
        <v>104</v>
      </c>
      <c r="X1056" t="e">
        <v>#N/A</v>
      </c>
      <c r="Y1056" t="s">
        <v>85</v>
      </c>
    </row>
    <row r="1057" spans="1:25">
      <c r="A1057" t="s">
        <v>5</v>
      </c>
      <c r="B1057" t="s">
        <v>11</v>
      </c>
      <c r="C1057" t="s">
        <v>10108</v>
      </c>
      <c r="D1057" t="s">
        <v>1336</v>
      </c>
      <c r="E1057" s="54">
        <v>41635</v>
      </c>
      <c r="F1057" t="s">
        <v>4921</v>
      </c>
      <c r="G1057" t="s">
        <v>1391</v>
      </c>
      <c r="I1057" t="s">
        <v>10109</v>
      </c>
      <c r="J1057" t="s">
        <v>1342</v>
      </c>
      <c r="K1057" t="s">
        <v>10110</v>
      </c>
      <c r="L1057" t="s">
        <v>84</v>
      </c>
      <c r="M1057" t="s">
        <v>76</v>
      </c>
      <c r="N1057" t="s">
        <v>85</v>
      </c>
      <c r="O1057" t="s">
        <v>85</v>
      </c>
      <c r="P1057">
        <v>204</v>
      </c>
      <c r="Q1057" t="s">
        <v>23</v>
      </c>
      <c r="R1057" t="s">
        <v>10111</v>
      </c>
      <c r="S1057" t="s">
        <v>104</v>
      </c>
      <c r="X1057" t="e">
        <v>#N/A</v>
      </c>
      <c r="Y1057" t="s">
        <v>85</v>
      </c>
    </row>
    <row r="1058" spans="1:25">
      <c r="A1058" t="s">
        <v>5</v>
      </c>
      <c r="B1058" t="s">
        <v>11</v>
      </c>
      <c r="C1058" t="s">
        <v>10108</v>
      </c>
      <c r="D1058" t="s">
        <v>1336</v>
      </c>
      <c r="E1058" s="54">
        <v>41635</v>
      </c>
      <c r="F1058" t="s">
        <v>4921</v>
      </c>
      <c r="G1058" t="s">
        <v>1391</v>
      </c>
      <c r="I1058" t="s">
        <v>10109</v>
      </c>
      <c r="J1058" t="s">
        <v>1342</v>
      </c>
      <c r="K1058" t="s">
        <v>10110</v>
      </c>
      <c r="L1058" t="s">
        <v>84</v>
      </c>
      <c r="M1058" t="s">
        <v>76</v>
      </c>
      <c r="N1058" t="s">
        <v>85</v>
      </c>
      <c r="O1058" t="s">
        <v>85</v>
      </c>
      <c r="P1058">
        <v>132</v>
      </c>
      <c r="Q1058" t="s">
        <v>23</v>
      </c>
      <c r="R1058" t="s">
        <v>10111</v>
      </c>
      <c r="S1058" t="s">
        <v>104</v>
      </c>
      <c r="X1058" t="e">
        <v>#N/A</v>
      </c>
      <c r="Y1058" t="s">
        <v>85</v>
      </c>
    </row>
    <row r="1059" spans="1:25">
      <c r="A1059" t="s">
        <v>5</v>
      </c>
      <c r="B1059" t="s">
        <v>11</v>
      </c>
      <c r="C1059" t="s">
        <v>10108</v>
      </c>
      <c r="D1059" t="s">
        <v>1336</v>
      </c>
      <c r="E1059" s="54">
        <v>41635</v>
      </c>
      <c r="F1059" t="s">
        <v>4921</v>
      </c>
      <c r="G1059" t="s">
        <v>1391</v>
      </c>
      <c r="I1059" t="s">
        <v>10109</v>
      </c>
      <c r="J1059" t="s">
        <v>1342</v>
      </c>
      <c r="K1059" t="s">
        <v>10110</v>
      </c>
      <c r="L1059" t="s">
        <v>84</v>
      </c>
      <c r="M1059" t="s">
        <v>76</v>
      </c>
      <c r="N1059" t="s">
        <v>85</v>
      </c>
      <c r="O1059" t="s">
        <v>85</v>
      </c>
      <c r="P1059">
        <v>4.8000001907348633</v>
      </c>
      <c r="Q1059" t="s">
        <v>23</v>
      </c>
      <c r="R1059" t="s">
        <v>10111</v>
      </c>
      <c r="S1059" t="s">
        <v>104</v>
      </c>
      <c r="X1059" t="e">
        <v>#N/A</v>
      </c>
      <c r="Y1059" t="s">
        <v>85</v>
      </c>
    </row>
    <row r="1060" spans="1:25">
      <c r="A1060" t="s">
        <v>3</v>
      </c>
      <c r="B1060" t="s">
        <v>8</v>
      </c>
      <c r="C1060" t="s">
        <v>78</v>
      </c>
      <c r="D1060" t="s">
        <v>1336</v>
      </c>
      <c r="E1060" s="54">
        <v>41638</v>
      </c>
      <c r="F1060" t="s">
        <v>4921</v>
      </c>
      <c r="G1060" t="s">
        <v>83</v>
      </c>
      <c r="H1060" t="s">
        <v>5483</v>
      </c>
      <c r="I1060" t="s">
        <v>10112</v>
      </c>
      <c r="J1060" t="s">
        <v>1342</v>
      </c>
      <c r="K1060" t="s">
        <v>10113</v>
      </c>
      <c r="L1060" t="s">
        <v>7091</v>
      </c>
      <c r="M1060" t="s">
        <v>7092</v>
      </c>
      <c r="N1060" t="s">
        <v>85</v>
      </c>
      <c r="O1060" t="s">
        <v>85</v>
      </c>
      <c r="P1060">
        <v>687.74188232421875</v>
      </c>
      <c r="Q1060" t="s">
        <v>22</v>
      </c>
      <c r="R1060" t="s">
        <v>10114</v>
      </c>
      <c r="S1060" t="s">
        <v>104</v>
      </c>
      <c r="X1060" t="e">
        <v>#N/A</v>
      </c>
      <c r="Y1060" t="s">
        <v>85</v>
      </c>
    </row>
    <row r="1061" spans="1:25">
      <c r="A1061" t="s">
        <v>3</v>
      </c>
      <c r="B1061" t="s">
        <v>8</v>
      </c>
      <c r="C1061" t="s">
        <v>78</v>
      </c>
      <c r="D1061" t="s">
        <v>1336</v>
      </c>
      <c r="E1061" s="54">
        <v>41609</v>
      </c>
      <c r="F1061" t="s">
        <v>4921</v>
      </c>
      <c r="G1061" t="s">
        <v>83</v>
      </c>
      <c r="H1061" t="s">
        <v>5483</v>
      </c>
      <c r="I1061" t="s">
        <v>5484</v>
      </c>
      <c r="J1061" t="s">
        <v>1342</v>
      </c>
      <c r="K1061" t="s">
        <v>5485</v>
      </c>
      <c r="L1061" t="s">
        <v>5486</v>
      </c>
      <c r="M1061" t="s">
        <v>5487</v>
      </c>
      <c r="N1061" t="s">
        <v>85</v>
      </c>
      <c r="O1061" t="s">
        <v>85</v>
      </c>
      <c r="P1061">
        <v>4470.322265625</v>
      </c>
      <c r="Q1061" t="s">
        <v>22</v>
      </c>
      <c r="R1061" t="s">
        <v>5488</v>
      </c>
      <c r="S1061" t="s">
        <v>104</v>
      </c>
      <c r="X1061" t="e">
        <v>#N/A</v>
      </c>
      <c r="Y1061" t="s">
        <v>85</v>
      </c>
    </row>
    <row r="1062" spans="1:25">
      <c r="A1062" t="s">
        <v>3</v>
      </c>
      <c r="B1062" t="s">
        <v>8</v>
      </c>
      <c r="C1062" t="s">
        <v>78</v>
      </c>
      <c r="D1062" t="s">
        <v>1336</v>
      </c>
      <c r="E1062" s="54">
        <v>41609</v>
      </c>
      <c r="F1062" t="s">
        <v>4921</v>
      </c>
      <c r="G1062" t="s">
        <v>83</v>
      </c>
      <c r="H1062" t="s">
        <v>5483</v>
      </c>
      <c r="I1062" t="s">
        <v>5484</v>
      </c>
      <c r="J1062" t="s">
        <v>1342</v>
      </c>
      <c r="K1062" t="s">
        <v>5485</v>
      </c>
      <c r="L1062" t="s">
        <v>5486</v>
      </c>
      <c r="M1062" t="s">
        <v>5487</v>
      </c>
      <c r="N1062" t="s">
        <v>85</v>
      </c>
      <c r="O1062" t="s">
        <v>85</v>
      </c>
      <c r="P1062">
        <v>24586.7734375</v>
      </c>
      <c r="Q1062" t="s">
        <v>22</v>
      </c>
      <c r="R1062" t="s">
        <v>5488</v>
      </c>
      <c r="S1062" t="s">
        <v>104</v>
      </c>
      <c r="X1062" t="e">
        <v>#N/A</v>
      </c>
      <c r="Y1062" t="s">
        <v>85</v>
      </c>
    </row>
    <row r="1063" spans="1:25">
      <c r="A1063" t="s">
        <v>3</v>
      </c>
      <c r="B1063" t="s">
        <v>8</v>
      </c>
      <c r="C1063" t="s">
        <v>78</v>
      </c>
      <c r="D1063" t="s">
        <v>1336</v>
      </c>
      <c r="E1063" s="54">
        <v>41640</v>
      </c>
      <c r="F1063" t="s">
        <v>9165</v>
      </c>
      <c r="G1063" t="s">
        <v>83</v>
      </c>
      <c r="I1063" t="s">
        <v>10115</v>
      </c>
      <c r="J1063" t="s">
        <v>1342</v>
      </c>
      <c r="K1063" t="s">
        <v>10116</v>
      </c>
      <c r="L1063" t="s">
        <v>10117</v>
      </c>
      <c r="M1063" t="s">
        <v>10118</v>
      </c>
      <c r="N1063" t="s">
        <v>85</v>
      </c>
      <c r="O1063" t="s">
        <v>85</v>
      </c>
      <c r="P1063">
        <v>174.75399780273438</v>
      </c>
      <c r="Q1063" t="s">
        <v>22</v>
      </c>
      <c r="R1063" t="s">
        <v>10119</v>
      </c>
      <c r="S1063" t="s">
        <v>104</v>
      </c>
      <c r="X1063" t="e">
        <v>#N/A</v>
      </c>
      <c r="Y1063" t="s">
        <v>85</v>
      </c>
    </row>
    <row r="1064" spans="1:25">
      <c r="A1064" t="s">
        <v>3</v>
      </c>
      <c r="B1064" t="s">
        <v>8</v>
      </c>
      <c r="C1064" t="s">
        <v>78</v>
      </c>
      <c r="D1064" t="s">
        <v>1336</v>
      </c>
      <c r="E1064" s="54">
        <v>41628</v>
      </c>
      <c r="F1064" t="s">
        <v>4921</v>
      </c>
      <c r="G1064" t="s">
        <v>83</v>
      </c>
      <c r="I1064" t="s">
        <v>10120</v>
      </c>
      <c r="J1064" t="s">
        <v>86</v>
      </c>
      <c r="K1064" t="s">
        <v>10121</v>
      </c>
      <c r="L1064" t="s">
        <v>10122</v>
      </c>
      <c r="M1064" t="s">
        <v>10123</v>
      </c>
      <c r="N1064" t="s">
        <v>85</v>
      </c>
      <c r="O1064" t="s">
        <v>85</v>
      </c>
      <c r="P1064">
        <v>13204.6455078125</v>
      </c>
      <c r="Q1064" t="s">
        <v>22</v>
      </c>
      <c r="R1064" t="s">
        <v>10124</v>
      </c>
      <c r="S1064" t="s">
        <v>104</v>
      </c>
      <c r="X1064" t="e">
        <v>#N/A</v>
      </c>
      <c r="Y1064" t="s">
        <v>85</v>
      </c>
    </row>
    <row r="1065" spans="1:25">
      <c r="A1065" t="s">
        <v>9</v>
      </c>
      <c r="B1065" t="s">
        <v>10</v>
      </c>
      <c r="C1065" t="s">
        <v>4196</v>
      </c>
      <c r="D1065" t="s">
        <v>1336</v>
      </c>
      <c r="E1065" s="54">
        <v>41604</v>
      </c>
      <c r="F1065" t="s">
        <v>1337</v>
      </c>
      <c r="G1065" t="s">
        <v>1345</v>
      </c>
      <c r="I1065" t="s">
        <v>4197</v>
      </c>
      <c r="J1065" t="s">
        <v>1342</v>
      </c>
      <c r="K1065" t="s">
        <v>4198</v>
      </c>
      <c r="L1065" t="s">
        <v>4199</v>
      </c>
      <c r="M1065" t="s">
        <v>4200</v>
      </c>
      <c r="N1065" t="s">
        <v>85</v>
      </c>
      <c r="O1065" t="s">
        <v>85</v>
      </c>
      <c r="P1065">
        <v>15046</v>
      </c>
      <c r="Q1065" t="s">
        <v>21</v>
      </c>
      <c r="R1065" t="s">
        <v>4201</v>
      </c>
      <c r="S1065" t="s">
        <v>104</v>
      </c>
      <c r="X1065" t="s">
        <v>10729</v>
      </c>
      <c r="Y1065" t="s">
        <v>85</v>
      </c>
    </row>
    <row r="1066" spans="1:25">
      <c r="A1066" t="s">
        <v>3</v>
      </c>
      <c r="B1066" t="s">
        <v>115</v>
      </c>
      <c r="C1066" t="s">
        <v>2736</v>
      </c>
      <c r="D1066" t="s">
        <v>1336</v>
      </c>
      <c r="E1066" s="54">
        <v>41600</v>
      </c>
      <c r="F1066" t="s">
        <v>1337</v>
      </c>
      <c r="G1066" t="s">
        <v>1345</v>
      </c>
      <c r="I1066" t="s">
        <v>4202</v>
      </c>
      <c r="J1066" t="s">
        <v>1342</v>
      </c>
      <c r="K1066" t="s">
        <v>4203</v>
      </c>
      <c r="L1066" t="s">
        <v>4204</v>
      </c>
      <c r="M1066" t="s">
        <v>4205</v>
      </c>
      <c r="N1066" t="s">
        <v>85</v>
      </c>
      <c r="O1066" t="s">
        <v>85</v>
      </c>
      <c r="P1066">
        <v>19032.08203125</v>
      </c>
      <c r="Q1066" t="s">
        <v>21</v>
      </c>
      <c r="R1066" t="s">
        <v>4206</v>
      </c>
      <c r="S1066" t="s">
        <v>4207</v>
      </c>
      <c r="X1066" t="s">
        <v>10729</v>
      </c>
      <c r="Y1066" t="s">
        <v>85</v>
      </c>
    </row>
    <row r="1067" spans="1:25">
      <c r="A1067" t="s">
        <v>3</v>
      </c>
      <c r="B1067" t="s">
        <v>115</v>
      </c>
      <c r="C1067" t="s">
        <v>2736</v>
      </c>
      <c r="D1067" t="s">
        <v>1336</v>
      </c>
      <c r="E1067" s="54">
        <v>41606</v>
      </c>
      <c r="F1067" t="s">
        <v>1337</v>
      </c>
      <c r="G1067" t="s">
        <v>1345</v>
      </c>
      <c r="I1067" t="s">
        <v>5489</v>
      </c>
      <c r="J1067" t="s">
        <v>1342</v>
      </c>
      <c r="K1067" t="s">
        <v>5490</v>
      </c>
      <c r="L1067" t="s">
        <v>5491</v>
      </c>
      <c r="M1067" t="s">
        <v>5492</v>
      </c>
      <c r="N1067" t="s">
        <v>85</v>
      </c>
      <c r="O1067" t="s">
        <v>85</v>
      </c>
      <c r="P1067">
        <v>9516.041015625</v>
      </c>
      <c r="Q1067" t="s">
        <v>21</v>
      </c>
      <c r="R1067" t="s">
        <v>5493</v>
      </c>
      <c r="S1067" t="s">
        <v>5494</v>
      </c>
      <c r="X1067" t="s">
        <v>10729</v>
      </c>
      <c r="Y1067" t="s">
        <v>85</v>
      </c>
    </row>
    <row r="1068" spans="1:25">
      <c r="A1068" t="s">
        <v>3</v>
      </c>
      <c r="B1068" t="s">
        <v>115</v>
      </c>
      <c r="C1068" t="s">
        <v>2736</v>
      </c>
      <c r="D1068" t="s">
        <v>1336</v>
      </c>
      <c r="E1068" s="54">
        <v>41592</v>
      </c>
      <c r="F1068" t="s">
        <v>1337</v>
      </c>
      <c r="G1068" t="s">
        <v>1345</v>
      </c>
      <c r="I1068" t="s">
        <v>2737</v>
      </c>
      <c r="J1068" t="s">
        <v>1342</v>
      </c>
      <c r="K1068" t="s">
        <v>2738</v>
      </c>
      <c r="L1068" t="s">
        <v>2739</v>
      </c>
      <c r="M1068" t="s">
        <v>2740</v>
      </c>
      <c r="N1068" t="s">
        <v>85</v>
      </c>
      <c r="O1068" t="s">
        <v>85</v>
      </c>
      <c r="P1068">
        <v>-6176.19091796875</v>
      </c>
      <c r="Q1068" t="s">
        <v>21</v>
      </c>
      <c r="R1068" t="s">
        <v>2741</v>
      </c>
      <c r="S1068" t="s">
        <v>2742</v>
      </c>
      <c r="X1068" t="s">
        <v>10729</v>
      </c>
      <c r="Y1068" t="s">
        <v>85</v>
      </c>
    </row>
    <row r="1069" spans="1:25">
      <c r="A1069" t="s">
        <v>3</v>
      </c>
      <c r="B1069" t="s">
        <v>115</v>
      </c>
      <c r="C1069" t="s">
        <v>2736</v>
      </c>
      <c r="D1069" t="s">
        <v>1336</v>
      </c>
      <c r="E1069" s="54">
        <v>41606</v>
      </c>
      <c r="F1069" t="s">
        <v>1337</v>
      </c>
      <c r="G1069" t="s">
        <v>1345</v>
      </c>
      <c r="I1069" t="s">
        <v>5495</v>
      </c>
      <c r="J1069" t="s">
        <v>1342</v>
      </c>
      <c r="K1069" t="s">
        <v>5496</v>
      </c>
      <c r="L1069" t="s">
        <v>5497</v>
      </c>
      <c r="M1069" t="s">
        <v>5498</v>
      </c>
      <c r="N1069" t="s">
        <v>85</v>
      </c>
      <c r="O1069" t="s">
        <v>85</v>
      </c>
      <c r="P1069">
        <v>1116.775390625</v>
      </c>
      <c r="Q1069" t="s">
        <v>21</v>
      </c>
      <c r="R1069" t="s">
        <v>5499</v>
      </c>
      <c r="S1069" t="s">
        <v>5500</v>
      </c>
      <c r="X1069" t="s">
        <v>10729</v>
      </c>
      <c r="Y1069" t="s">
        <v>85</v>
      </c>
    </row>
    <row r="1070" spans="1:25">
      <c r="A1070" t="s">
        <v>3</v>
      </c>
      <c r="B1070" t="s">
        <v>115</v>
      </c>
      <c r="C1070" t="s">
        <v>2736</v>
      </c>
      <c r="D1070" t="s">
        <v>1336</v>
      </c>
      <c r="E1070" s="54">
        <v>41606</v>
      </c>
      <c r="F1070" t="s">
        <v>1337</v>
      </c>
      <c r="G1070" t="s">
        <v>1345</v>
      </c>
      <c r="I1070" t="s">
        <v>5495</v>
      </c>
      <c r="J1070" t="s">
        <v>1342</v>
      </c>
      <c r="K1070" t="s">
        <v>5496</v>
      </c>
      <c r="L1070" t="s">
        <v>5497</v>
      </c>
      <c r="M1070" t="s">
        <v>5498</v>
      </c>
      <c r="N1070" t="s">
        <v>85</v>
      </c>
      <c r="O1070" t="s">
        <v>85</v>
      </c>
      <c r="P1070">
        <v>4467.1015625</v>
      </c>
      <c r="Q1070" t="s">
        <v>21</v>
      </c>
      <c r="R1070" t="s">
        <v>5499</v>
      </c>
      <c r="S1070" t="s">
        <v>5500</v>
      </c>
      <c r="X1070" t="s">
        <v>10729</v>
      </c>
      <c r="Y1070" t="s">
        <v>85</v>
      </c>
    </row>
    <row r="1071" spans="1:25">
      <c r="A1071" t="s">
        <v>3</v>
      </c>
      <c r="B1071" t="s">
        <v>115</v>
      </c>
      <c r="C1071" t="s">
        <v>2736</v>
      </c>
      <c r="D1071" t="s">
        <v>1336</v>
      </c>
      <c r="E1071" s="54">
        <v>41606</v>
      </c>
      <c r="F1071" t="s">
        <v>1337</v>
      </c>
      <c r="G1071" t="s">
        <v>1345</v>
      </c>
      <c r="I1071" t="s">
        <v>5495</v>
      </c>
      <c r="J1071" t="s">
        <v>1342</v>
      </c>
      <c r="K1071" t="s">
        <v>5496</v>
      </c>
      <c r="L1071" t="s">
        <v>5497</v>
      </c>
      <c r="M1071" t="s">
        <v>5498</v>
      </c>
      <c r="N1071" t="s">
        <v>85</v>
      </c>
      <c r="O1071" t="s">
        <v>85</v>
      </c>
      <c r="P1071">
        <v>1786.840576171875</v>
      </c>
      <c r="Q1071" t="s">
        <v>21</v>
      </c>
      <c r="R1071" t="s">
        <v>5499</v>
      </c>
      <c r="S1071" t="s">
        <v>5500</v>
      </c>
      <c r="X1071" t="s">
        <v>10729</v>
      </c>
      <c r="Y1071" t="s">
        <v>85</v>
      </c>
    </row>
    <row r="1072" spans="1:25">
      <c r="A1072" t="s">
        <v>3</v>
      </c>
      <c r="B1072" t="s">
        <v>115</v>
      </c>
      <c r="C1072" t="s">
        <v>2736</v>
      </c>
      <c r="D1072" t="s">
        <v>1336</v>
      </c>
      <c r="E1072" s="54">
        <v>41606</v>
      </c>
      <c r="F1072" t="s">
        <v>1337</v>
      </c>
      <c r="G1072" t="s">
        <v>1345</v>
      </c>
      <c r="I1072" t="s">
        <v>5495</v>
      </c>
      <c r="J1072" t="s">
        <v>1342</v>
      </c>
      <c r="K1072" t="s">
        <v>5496</v>
      </c>
      <c r="L1072" t="s">
        <v>5497</v>
      </c>
      <c r="M1072" t="s">
        <v>5498</v>
      </c>
      <c r="N1072" t="s">
        <v>85</v>
      </c>
      <c r="O1072" t="s">
        <v>85</v>
      </c>
      <c r="P1072">
        <v>1786.840576171875</v>
      </c>
      <c r="Q1072" t="s">
        <v>21</v>
      </c>
      <c r="R1072" t="s">
        <v>5499</v>
      </c>
      <c r="S1072" t="s">
        <v>5500</v>
      </c>
      <c r="X1072" t="s">
        <v>10729</v>
      </c>
      <c r="Y1072" t="s">
        <v>85</v>
      </c>
    </row>
    <row r="1073" spans="1:25">
      <c r="A1073" t="s">
        <v>3</v>
      </c>
      <c r="B1073" t="s">
        <v>115</v>
      </c>
      <c r="C1073" t="s">
        <v>2736</v>
      </c>
      <c r="D1073" t="s">
        <v>1336</v>
      </c>
      <c r="E1073" s="54">
        <v>41605</v>
      </c>
      <c r="F1073" t="s">
        <v>1337</v>
      </c>
      <c r="G1073" t="s">
        <v>1345</v>
      </c>
      <c r="I1073" t="s">
        <v>4208</v>
      </c>
      <c r="J1073" t="s">
        <v>1342</v>
      </c>
      <c r="K1073" t="s">
        <v>4209</v>
      </c>
      <c r="L1073" t="s">
        <v>5501</v>
      </c>
      <c r="M1073" t="s">
        <v>5502</v>
      </c>
      <c r="N1073" t="s">
        <v>85</v>
      </c>
      <c r="O1073" t="s">
        <v>85</v>
      </c>
      <c r="P1073">
        <v>5437.73779296875</v>
      </c>
      <c r="Q1073" t="s">
        <v>21</v>
      </c>
      <c r="R1073" t="s">
        <v>4210</v>
      </c>
      <c r="S1073" t="s">
        <v>4211</v>
      </c>
      <c r="X1073" t="s">
        <v>10729</v>
      </c>
      <c r="Y1073" t="s">
        <v>85</v>
      </c>
    </row>
    <row r="1074" spans="1:25">
      <c r="A1074" t="s">
        <v>3</v>
      </c>
      <c r="B1074" t="s">
        <v>113</v>
      </c>
      <c r="C1074" t="s">
        <v>3158</v>
      </c>
      <c r="D1074" t="s">
        <v>1336</v>
      </c>
      <c r="E1074" s="54">
        <v>41611</v>
      </c>
      <c r="F1074" t="s">
        <v>4921</v>
      </c>
      <c r="G1074" t="s">
        <v>83</v>
      </c>
      <c r="I1074" t="s">
        <v>4922</v>
      </c>
      <c r="J1074" t="s">
        <v>1342</v>
      </c>
      <c r="K1074" t="s">
        <v>4923</v>
      </c>
      <c r="L1074" t="s">
        <v>3161</v>
      </c>
      <c r="M1074" t="s">
        <v>3162</v>
      </c>
      <c r="N1074" t="s">
        <v>213</v>
      </c>
      <c r="O1074" t="s">
        <v>85</v>
      </c>
      <c r="P1074">
        <v>3312</v>
      </c>
      <c r="Q1074" t="s">
        <v>22</v>
      </c>
      <c r="R1074" t="s">
        <v>4924</v>
      </c>
      <c r="S1074" t="s">
        <v>104</v>
      </c>
      <c r="X1074" t="e">
        <v>#N/A</v>
      </c>
      <c r="Y1074" t="s">
        <v>85</v>
      </c>
    </row>
    <row r="1075" spans="1:25">
      <c r="A1075" t="s">
        <v>3</v>
      </c>
      <c r="B1075" t="s">
        <v>113</v>
      </c>
      <c r="C1075" t="s">
        <v>3158</v>
      </c>
      <c r="D1075" t="s">
        <v>1336</v>
      </c>
      <c r="E1075" s="54">
        <v>41600</v>
      </c>
      <c r="F1075" t="s">
        <v>1337</v>
      </c>
      <c r="G1075" t="s">
        <v>83</v>
      </c>
      <c r="I1075" t="s">
        <v>4212</v>
      </c>
      <c r="J1075" t="s">
        <v>1342</v>
      </c>
      <c r="K1075" t="s">
        <v>4213</v>
      </c>
      <c r="L1075" t="s">
        <v>4214</v>
      </c>
      <c r="M1075" t="s">
        <v>4215</v>
      </c>
      <c r="N1075" t="s">
        <v>85</v>
      </c>
      <c r="O1075" t="s">
        <v>85</v>
      </c>
      <c r="P1075">
        <v>2760</v>
      </c>
      <c r="Q1075" t="s">
        <v>22</v>
      </c>
      <c r="R1075" t="s">
        <v>4216</v>
      </c>
      <c r="S1075" t="s">
        <v>104</v>
      </c>
      <c r="X1075" t="e">
        <v>#N/A</v>
      </c>
      <c r="Y1075" t="s">
        <v>85</v>
      </c>
    </row>
    <row r="1076" spans="1:25">
      <c r="A1076" t="s">
        <v>3</v>
      </c>
      <c r="B1076" t="s">
        <v>114</v>
      </c>
      <c r="C1076" t="s">
        <v>1221</v>
      </c>
      <c r="D1076" t="s">
        <v>1336</v>
      </c>
      <c r="E1076" s="54">
        <v>41607</v>
      </c>
      <c r="F1076" t="s">
        <v>1337</v>
      </c>
      <c r="G1076" t="s">
        <v>1345</v>
      </c>
      <c r="I1076" t="s">
        <v>5503</v>
      </c>
      <c r="J1076" t="s">
        <v>1342</v>
      </c>
      <c r="K1076" t="s">
        <v>5504</v>
      </c>
      <c r="L1076" t="s">
        <v>5505</v>
      </c>
      <c r="M1076" t="s">
        <v>5506</v>
      </c>
      <c r="N1076" t="s">
        <v>85</v>
      </c>
      <c r="O1076" t="s">
        <v>85</v>
      </c>
      <c r="P1076">
        <v>70350.734375</v>
      </c>
      <c r="Q1076" t="s">
        <v>21</v>
      </c>
      <c r="R1076" t="s">
        <v>5507</v>
      </c>
      <c r="S1076" t="s">
        <v>5508</v>
      </c>
      <c r="X1076" t="s">
        <v>10729</v>
      </c>
      <c r="Y1076" t="s">
        <v>85</v>
      </c>
    </row>
    <row r="1077" spans="1:25">
      <c r="A1077" t="s">
        <v>3</v>
      </c>
      <c r="B1077" t="s">
        <v>8</v>
      </c>
      <c r="C1077" t="s">
        <v>392</v>
      </c>
      <c r="D1077" t="s">
        <v>1336</v>
      </c>
      <c r="E1077" s="54">
        <v>41589</v>
      </c>
      <c r="F1077" t="s">
        <v>1337</v>
      </c>
      <c r="G1077" t="s">
        <v>1345</v>
      </c>
      <c r="I1077" t="s">
        <v>1683</v>
      </c>
      <c r="J1077" t="s">
        <v>1342</v>
      </c>
      <c r="K1077" t="s">
        <v>1684</v>
      </c>
      <c r="L1077" t="s">
        <v>1685</v>
      </c>
      <c r="M1077" t="s">
        <v>1686</v>
      </c>
      <c r="N1077" t="s">
        <v>85</v>
      </c>
      <c r="O1077" t="s">
        <v>85</v>
      </c>
      <c r="P1077">
        <v>865.96661376953125</v>
      </c>
      <c r="Q1077" t="s">
        <v>21</v>
      </c>
      <c r="R1077" t="s">
        <v>1687</v>
      </c>
      <c r="S1077" t="s">
        <v>1688</v>
      </c>
      <c r="X1077" t="s">
        <v>10729</v>
      </c>
      <c r="Y1077" t="s">
        <v>85</v>
      </c>
    </row>
    <row r="1078" spans="1:25">
      <c r="A1078" t="s">
        <v>3</v>
      </c>
      <c r="B1078" t="s">
        <v>8</v>
      </c>
      <c r="C1078" t="s">
        <v>392</v>
      </c>
      <c r="D1078" t="s">
        <v>1336</v>
      </c>
      <c r="E1078" s="54">
        <v>41596</v>
      </c>
      <c r="F1078" t="s">
        <v>1337</v>
      </c>
      <c r="G1078" t="s">
        <v>1391</v>
      </c>
      <c r="I1078" t="s">
        <v>2743</v>
      </c>
      <c r="J1078" t="s">
        <v>86</v>
      </c>
      <c r="K1078" t="s">
        <v>2744</v>
      </c>
      <c r="L1078" t="s">
        <v>395</v>
      </c>
      <c r="M1078" t="s">
        <v>396</v>
      </c>
      <c r="N1078" t="s">
        <v>85</v>
      </c>
      <c r="O1078" t="s">
        <v>85</v>
      </c>
      <c r="P1078">
        <v>1640.52001953125</v>
      </c>
      <c r="Q1078" t="s">
        <v>23</v>
      </c>
      <c r="R1078" t="s">
        <v>2745</v>
      </c>
      <c r="S1078" t="s">
        <v>104</v>
      </c>
      <c r="X1078" t="e">
        <v>#N/A</v>
      </c>
      <c r="Y1078" t="s">
        <v>85</v>
      </c>
    </row>
    <row r="1079" spans="1:25">
      <c r="A1079" t="s">
        <v>3</v>
      </c>
      <c r="B1079" t="s">
        <v>8</v>
      </c>
      <c r="C1079" t="s">
        <v>392</v>
      </c>
      <c r="D1079" t="s">
        <v>1336</v>
      </c>
      <c r="E1079" s="54">
        <v>41596</v>
      </c>
      <c r="F1079" t="s">
        <v>1337</v>
      </c>
      <c r="G1079" t="s">
        <v>1350</v>
      </c>
      <c r="I1079" t="s">
        <v>2743</v>
      </c>
      <c r="J1079" t="s">
        <v>86</v>
      </c>
      <c r="K1079" t="s">
        <v>2744</v>
      </c>
      <c r="L1079" t="s">
        <v>395</v>
      </c>
      <c r="M1079" t="s">
        <v>396</v>
      </c>
      <c r="N1079" t="s">
        <v>85</v>
      </c>
      <c r="O1079" t="s">
        <v>85</v>
      </c>
      <c r="P1079">
        <v>6105.83984375</v>
      </c>
      <c r="Q1079" t="s">
        <v>23</v>
      </c>
      <c r="R1079" t="s">
        <v>2745</v>
      </c>
      <c r="S1079" t="s">
        <v>104</v>
      </c>
      <c r="X1079" t="e">
        <v>#N/A</v>
      </c>
      <c r="Y1079" t="s">
        <v>85</v>
      </c>
    </row>
    <row r="1080" spans="1:25">
      <c r="A1080" t="s">
        <v>3</v>
      </c>
      <c r="B1080" t="s">
        <v>8</v>
      </c>
      <c r="C1080" t="s">
        <v>392</v>
      </c>
      <c r="D1080" t="s">
        <v>1336</v>
      </c>
      <c r="E1080" s="54">
        <v>41635</v>
      </c>
      <c r="F1080" t="s">
        <v>4921</v>
      </c>
      <c r="G1080" t="s">
        <v>1345</v>
      </c>
      <c r="H1080" t="s">
        <v>10125</v>
      </c>
      <c r="I1080" t="s">
        <v>10126</v>
      </c>
      <c r="J1080" t="s">
        <v>1342</v>
      </c>
      <c r="K1080" t="s">
        <v>10127</v>
      </c>
      <c r="L1080" t="s">
        <v>10128</v>
      </c>
      <c r="M1080" t="s">
        <v>10129</v>
      </c>
      <c r="N1080" t="s">
        <v>85</v>
      </c>
      <c r="O1080" t="s">
        <v>85</v>
      </c>
      <c r="P1080">
        <v>6500</v>
      </c>
      <c r="Q1080" t="s">
        <v>21</v>
      </c>
      <c r="R1080" t="s">
        <v>10130</v>
      </c>
      <c r="S1080" t="s">
        <v>10131</v>
      </c>
      <c r="X1080" t="s">
        <v>10729</v>
      </c>
      <c r="Y1080" t="s">
        <v>85</v>
      </c>
    </row>
    <row r="1081" spans="1:25">
      <c r="A1081" t="s">
        <v>3</v>
      </c>
      <c r="B1081" t="s">
        <v>8</v>
      </c>
      <c r="C1081" t="s">
        <v>392</v>
      </c>
      <c r="D1081" t="s">
        <v>1336</v>
      </c>
      <c r="E1081" s="54">
        <v>41603</v>
      </c>
      <c r="F1081" t="s">
        <v>1337</v>
      </c>
      <c r="G1081" t="s">
        <v>1345</v>
      </c>
      <c r="H1081" t="s">
        <v>4217</v>
      </c>
      <c r="I1081" t="s">
        <v>4218</v>
      </c>
      <c r="J1081" t="s">
        <v>1342</v>
      </c>
      <c r="K1081" t="s">
        <v>4219</v>
      </c>
      <c r="L1081" t="s">
        <v>4220</v>
      </c>
      <c r="M1081" t="s">
        <v>4221</v>
      </c>
      <c r="N1081" t="s">
        <v>85</v>
      </c>
      <c r="O1081" t="s">
        <v>85</v>
      </c>
      <c r="P1081">
        <v>13168.4501953125</v>
      </c>
      <c r="Q1081" t="s">
        <v>21</v>
      </c>
      <c r="R1081" t="s">
        <v>4222</v>
      </c>
      <c r="S1081" t="s">
        <v>4223</v>
      </c>
      <c r="X1081" t="s">
        <v>10729</v>
      </c>
      <c r="Y1081" t="s">
        <v>85</v>
      </c>
    </row>
    <row r="1082" spans="1:25">
      <c r="A1082" t="s">
        <v>3</v>
      </c>
      <c r="B1082" t="s">
        <v>8</v>
      </c>
      <c r="C1082" t="s">
        <v>392</v>
      </c>
      <c r="D1082" t="s">
        <v>1336</v>
      </c>
      <c r="E1082" s="54">
        <v>41607</v>
      </c>
      <c r="F1082" t="s">
        <v>1337</v>
      </c>
      <c r="G1082" t="s">
        <v>83</v>
      </c>
      <c r="H1082" t="s">
        <v>4217</v>
      </c>
      <c r="I1082" t="s">
        <v>5509</v>
      </c>
      <c r="J1082" t="s">
        <v>1342</v>
      </c>
      <c r="K1082" t="s">
        <v>5510</v>
      </c>
      <c r="L1082" t="s">
        <v>4226</v>
      </c>
      <c r="M1082" t="s">
        <v>4227</v>
      </c>
      <c r="N1082" t="s">
        <v>85</v>
      </c>
      <c r="O1082" t="s">
        <v>85</v>
      </c>
      <c r="P1082">
        <v>6841.12158203125</v>
      </c>
      <c r="Q1082" t="s">
        <v>22</v>
      </c>
      <c r="R1082" t="s">
        <v>4228</v>
      </c>
      <c r="S1082" t="s">
        <v>104</v>
      </c>
      <c r="X1082" t="e">
        <v>#N/A</v>
      </c>
      <c r="Y1082" t="s">
        <v>85</v>
      </c>
    </row>
    <row r="1083" spans="1:25">
      <c r="A1083" t="s">
        <v>3</v>
      </c>
      <c r="B1083" t="s">
        <v>8</v>
      </c>
      <c r="C1083" t="s">
        <v>392</v>
      </c>
      <c r="D1083" t="s">
        <v>1336</v>
      </c>
      <c r="E1083" s="54">
        <v>41605</v>
      </c>
      <c r="F1083" t="s">
        <v>1337</v>
      </c>
      <c r="G1083" t="s">
        <v>83</v>
      </c>
      <c r="H1083" t="s">
        <v>4217</v>
      </c>
      <c r="I1083" t="s">
        <v>4224</v>
      </c>
      <c r="J1083" t="s">
        <v>1342</v>
      </c>
      <c r="K1083" t="s">
        <v>4225</v>
      </c>
      <c r="L1083" t="s">
        <v>4226</v>
      </c>
      <c r="M1083" t="s">
        <v>4227</v>
      </c>
      <c r="N1083" t="s">
        <v>85</v>
      </c>
      <c r="O1083" t="s">
        <v>85</v>
      </c>
      <c r="P1083">
        <v>-6777.77783203125</v>
      </c>
      <c r="Q1083" t="s">
        <v>22</v>
      </c>
      <c r="R1083" t="s">
        <v>4228</v>
      </c>
      <c r="S1083" t="s">
        <v>104</v>
      </c>
      <c r="X1083" t="e">
        <v>#N/A</v>
      </c>
      <c r="Y1083" t="s">
        <v>85</v>
      </c>
    </row>
    <row r="1084" spans="1:25">
      <c r="A1084" t="s">
        <v>3</v>
      </c>
      <c r="B1084" t="s">
        <v>8</v>
      </c>
      <c r="C1084" t="s">
        <v>392</v>
      </c>
      <c r="D1084" t="s">
        <v>1336</v>
      </c>
      <c r="E1084" s="54">
        <v>41625</v>
      </c>
      <c r="F1084" t="s">
        <v>4921</v>
      </c>
      <c r="G1084" t="s">
        <v>1345</v>
      </c>
      <c r="H1084" t="s">
        <v>4217</v>
      </c>
      <c r="I1084" t="s">
        <v>10132</v>
      </c>
      <c r="J1084" t="s">
        <v>1342</v>
      </c>
      <c r="K1084" t="s">
        <v>10133</v>
      </c>
      <c r="L1084" t="s">
        <v>4226</v>
      </c>
      <c r="M1084" t="s">
        <v>4227</v>
      </c>
      <c r="N1084" t="s">
        <v>85</v>
      </c>
      <c r="O1084" t="s">
        <v>85</v>
      </c>
      <c r="P1084">
        <v>138500</v>
      </c>
      <c r="Q1084" t="s">
        <v>21</v>
      </c>
      <c r="R1084" t="s">
        <v>10134</v>
      </c>
      <c r="S1084" t="s">
        <v>10135</v>
      </c>
      <c r="X1084" t="s">
        <v>10730</v>
      </c>
      <c r="Y1084" t="s">
        <v>85</v>
      </c>
    </row>
    <row r="1085" spans="1:25">
      <c r="A1085" t="s">
        <v>3</v>
      </c>
      <c r="B1085" t="s">
        <v>8</v>
      </c>
      <c r="C1085" t="s">
        <v>392</v>
      </c>
      <c r="D1085" t="s">
        <v>1336</v>
      </c>
      <c r="E1085" s="54">
        <v>41599</v>
      </c>
      <c r="F1085" t="s">
        <v>1337</v>
      </c>
      <c r="G1085" t="s">
        <v>83</v>
      </c>
      <c r="H1085" t="s">
        <v>4217</v>
      </c>
      <c r="I1085" t="s">
        <v>4229</v>
      </c>
      <c r="J1085" t="s">
        <v>1342</v>
      </c>
      <c r="K1085" t="s">
        <v>4230</v>
      </c>
      <c r="L1085" t="s">
        <v>4231</v>
      </c>
      <c r="M1085" t="s">
        <v>4232</v>
      </c>
      <c r="N1085" t="s">
        <v>85</v>
      </c>
      <c r="O1085" t="s">
        <v>85</v>
      </c>
      <c r="P1085">
        <v>2137.850341796875</v>
      </c>
      <c r="Q1085" t="s">
        <v>22</v>
      </c>
      <c r="R1085" t="s">
        <v>4233</v>
      </c>
      <c r="S1085" t="s">
        <v>104</v>
      </c>
      <c r="X1085" t="e">
        <v>#N/A</v>
      </c>
      <c r="Y1085" t="s">
        <v>10737</v>
      </c>
    </row>
    <row r="1086" spans="1:25">
      <c r="A1086" t="s">
        <v>3</v>
      </c>
      <c r="B1086" t="s">
        <v>8</v>
      </c>
      <c r="C1086" t="s">
        <v>392</v>
      </c>
      <c r="D1086" t="s">
        <v>1336</v>
      </c>
      <c r="E1086" s="54">
        <v>41599</v>
      </c>
      <c r="F1086" t="s">
        <v>1337</v>
      </c>
      <c r="G1086" t="s">
        <v>83</v>
      </c>
      <c r="I1086" t="s">
        <v>4234</v>
      </c>
      <c r="J1086" t="s">
        <v>1342</v>
      </c>
      <c r="K1086" t="s">
        <v>4235</v>
      </c>
      <c r="L1086" t="s">
        <v>4236</v>
      </c>
      <c r="M1086" t="s">
        <v>4237</v>
      </c>
      <c r="N1086" t="s">
        <v>85</v>
      </c>
      <c r="O1086" t="s">
        <v>85</v>
      </c>
      <c r="P1086">
        <v>684.11212158203125</v>
      </c>
      <c r="Q1086" t="s">
        <v>22</v>
      </c>
      <c r="R1086" t="s">
        <v>4238</v>
      </c>
      <c r="S1086" t="s">
        <v>104</v>
      </c>
      <c r="X1086" t="e">
        <v>#N/A</v>
      </c>
      <c r="Y1086" t="s">
        <v>85</v>
      </c>
    </row>
    <row r="1087" spans="1:25">
      <c r="A1087" t="s">
        <v>3</v>
      </c>
      <c r="B1087" t="s">
        <v>8</v>
      </c>
      <c r="C1087" t="s">
        <v>392</v>
      </c>
      <c r="D1087" t="s">
        <v>1336</v>
      </c>
      <c r="E1087" s="54">
        <v>41603</v>
      </c>
      <c r="F1087" t="s">
        <v>1337</v>
      </c>
      <c r="G1087" t="s">
        <v>83</v>
      </c>
      <c r="I1087" t="s">
        <v>4239</v>
      </c>
      <c r="J1087" t="s">
        <v>1342</v>
      </c>
      <c r="K1087" t="s">
        <v>4240</v>
      </c>
      <c r="L1087" t="s">
        <v>4236</v>
      </c>
      <c r="M1087" t="s">
        <v>4237</v>
      </c>
      <c r="N1087" t="s">
        <v>85</v>
      </c>
      <c r="O1087" t="s">
        <v>85</v>
      </c>
      <c r="P1087">
        <v>684.11212158203125</v>
      </c>
      <c r="Q1087" t="s">
        <v>22</v>
      </c>
      <c r="R1087" t="s">
        <v>4241</v>
      </c>
      <c r="S1087" t="s">
        <v>104</v>
      </c>
      <c r="X1087" t="e">
        <v>#N/A</v>
      </c>
      <c r="Y1087" t="s">
        <v>85</v>
      </c>
    </row>
    <row r="1088" spans="1:25">
      <c r="A1088" t="s">
        <v>3</v>
      </c>
      <c r="B1088" t="s">
        <v>8</v>
      </c>
      <c r="C1088" t="s">
        <v>392</v>
      </c>
      <c r="D1088" t="s">
        <v>1336</v>
      </c>
      <c r="E1088" s="54">
        <v>41610</v>
      </c>
      <c r="F1088" t="s">
        <v>4921</v>
      </c>
      <c r="G1088" t="s">
        <v>1345</v>
      </c>
      <c r="I1088" t="s">
        <v>5511</v>
      </c>
      <c r="J1088" t="s">
        <v>1342</v>
      </c>
      <c r="K1088" t="s">
        <v>5512</v>
      </c>
      <c r="L1088" t="s">
        <v>5513</v>
      </c>
      <c r="M1088" t="s">
        <v>5514</v>
      </c>
      <c r="N1088" t="s">
        <v>85</v>
      </c>
      <c r="O1088" t="s">
        <v>85</v>
      </c>
      <c r="P1088">
        <v>59334</v>
      </c>
      <c r="Q1088" t="s">
        <v>21</v>
      </c>
      <c r="R1088" t="s">
        <v>5515</v>
      </c>
      <c r="S1088" t="s">
        <v>5516</v>
      </c>
      <c r="X1088" t="s">
        <v>10729</v>
      </c>
      <c r="Y1088" t="s">
        <v>10737</v>
      </c>
    </row>
    <row r="1089" spans="1:25">
      <c r="A1089" t="s">
        <v>3</v>
      </c>
      <c r="B1089" t="s">
        <v>8</v>
      </c>
      <c r="C1089" t="s">
        <v>392</v>
      </c>
      <c r="D1089" t="s">
        <v>1336</v>
      </c>
      <c r="E1089" s="54">
        <v>41610</v>
      </c>
      <c r="F1089" t="s">
        <v>4921</v>
      </c>
      <c r="G1089" t="s">
        <v>1345</v>
      </c>
      <c r="I1089" t="s">
        <v>5511</v>
      </c>
      <c r="J1089" t="s">
        <v>1342</v>
      </c>
      <c r="K1089" t="s">
        <v>5512</v>
      </c>
      <c r="L1089" t="s">
        <v>5513</v>
      </c>
      <c r="M1089" t="s">
        <v>5514</v>
      </c>
      <c r="N1089" t="s">
        <v>85</v>
      </c>
      <c r="O1089" t="s">
        <v>85</v>
      </c>
      <c r="P1089">
        <v>5876.7998046875</v>
      </c>
      <c r="Q1089" t="s">
        <v>21</v>
      </c>
      <c r="R1089" t="s">
        <v>5515</v>
      </c>
      <c r="S1089" t="s">
        <v>5516</v>
      </c>
      <c r="X1089" t="s">
        <v>10729</v>
      </c>
      <c r="Y1089" t="s">
        <v>10737</v>
      </c>
    </row>
    <row r="1090" spans="1:25">
      <c r="A1090" t="s">
        <v>3</v>
      </c>
      <c r="B1090" t="s">
        <v>8</v>
      </c>
      <c r="C1090" t="s">
        <v>392</v>
      </c>
      <c r="D1090" t="s">
        <v>1336</v>
      </c>
      <c r="E1090" s="54">
        <v>41603</v>
      </c>
      <c r="F1090" t="s">
        <v>1337</v>
      </c>
      <c r="G1090" t="s">
        <v>83</v>
      </c>
      <c r="H1090" t="s">
        <v>4217</v>
      </c>
      <c r="I1090" t="s">
        <v>3635</v>
      </c>
      <c r="J1090" t="s">
        <v>1342</v>
      </c>
      <c r="K1090" t="s">
        <v>3636</v>
      </c>
      <c r="L1090" t="s">
        <v>4244</v>
      </c>
      <c r="M1090" t="s">
        <v>4245</v>
      </c>
      <c r="N1090" t="s">
        <v>85</v>
      </c>
      <c r="O1090" t="s">
        <v>85</v>
      </c>
      <c r="P1090">
        <v>2137.850341796875</v>
      </c>
      <c r="Q1090" t="s">
        <v>22</v>
      </c>
      <c r="R1090" t="s">
        <v>3637</v>
      </c>
      <c r="S1090" t="s">
        <v>104</v>
      </c>
      <c r="X1090" t="e">
        <v>#N/A</v>
      </c>
      <c r="Y1090" t="s">
        <v>85</v>
      </c>
    </row>
    <row r="1091" spans="1:25">
      <c r="A1091" t="s">
        <v>3</v>
      </c>
      <c r="B1091" t="s">
        <v>8</v>
      </c>
      <c r="C1091" t="s">
        <v>392</v>
      </c>
      <c r="D1091" t="s">
        <v>1336</v>
      </c>
      <c r="E1091" s="54">
        <v>41603</v>
      </c>
      <c r="F1091" t="s">
        <v>1337</v>
      </c>
      <c r="G1091" t="s">
        <v>83</v>
      </c>
      <c r="H1091" t="s">
        <v>4217</v>
      </c>
      <c r="I1091" t="s">
        <v>4242</v>
      </c>
      <c r="J1091" t="s">
        <v>1342</v>
      </c>
      <c r="K1091" t="s">
        <v>4243</v>
      </c>
      <c r="L1091" t="s">
        <v>4244</v>
      </c>
      <c r="M1091" t="s">
        <v>4245</v>
      </c>
      <c r="N1091" t="s">
        <v>85</v>
      </c>
      <c r="O1091" t="s">
        <v>85</v>
      </c>
      <c r="P1091">
        <v>3420.560791015625</v>
      </c>
      <c r="Q1091" t="s">
        <v>22</v>
      </c>
      <c r="R1091" t="s">
        <v>4246</v>
      </c>
      <c r="S1091" t="s">
        <v>104</v>
      </c>
      <c r="X1091" t="e">
        <v>#N/A</v>
      </c>
      <c r="Y1091" t="s">
        <v>85</v>
      </c>
    </row>
    <row r="1092" spans="1:25">
      <c r="A1092" t="s">
        <v>3</v>
      </c>
      <c r="B1092" t="s">
        <v>8</v>
      </c>
      <c r="C1092" t="s">
        <v>392</v>
      </c>
      <c r="D1092" t="s">
        <v>1336</v>
      </c>
      <c r="E1092" s="54">
        <v>41628</v>
      </c>
      <c r="F1092" t="s">
        <v>4921</v>
      </c>
      <c r="G1092" t="s">
        <v>1345</v>
      </c>
      <c r="H1092" t="s">
        <v>10125</v>
      </c>
      <c r="I1092" t="s">
        <v>10136</v>
      </c>
      <c r="J1092" t="s">
        <v>1342</v>
      </c>
      <c r="K1092" t="s">
        <v>10137</v>
      </c>
      <c r="L1092" t="s">
        <v>10138</v>
      </c>
      <c r="M1092" t="s">
        <v>10139</v>
      </c>
      <c r="N1092" t="s">
        <v>85</v>
      </c>
      <c r="O1092" t="s">
        <v>85</v>
      </c>
      <c r="P1092">
        <v>15947.1298828125</v>
      </c>
      <c r="Q1092" t="s">
        <v>21</v>
      </c>
      <c r="R1092" t="s">
        <v>10140</v>
      </c>
      <c r="S1092" t="s">
        <v>10141</v>
      </c>
      <c r="X1092" t="s">
        <v>10729</v>
      </c>
      <c r="Y1092" t="s">
        <v>85</v>
      </c>
    </row>
    <row r="1093" spans="1:25">
      <c r="A1093" t="s">
        <v>3</v>
      </c>
      <c r="B1093" t="s">
        <v>8</v>
      </c>
      <c r="C1093" t="s">
        <v>392</v>
      </c>
      <c r="D1093" t="s">
        <v>1336</v>
      </c>
      <c r="E1093" s="54">
        <v>41626</v>
      </c>
      <c r="F1093" t="s">
        <v>4921</v>
      </c>
      <c r="G1093" t="s">
        <v>1345</v>
      </c>
      <c r="H1093" t="s">
        <v>10125</v>
      </c>
      <c r="I1093" t="s">
        <v>10136</v>
      </c>
      <c r="J1093" t="s">
        <v>1342</v>
      </c>
      <c r="K1093" t="s">
        <v>10137</v>
      </c>
      <c r="L1093" t="s">
        <v>10138</v>
      </c>
      <c r="M1093" t="s">
        <v>10139</v>
      </c>
      <c r="N1093" t="s">
        <v>85</v>
      </c>
      <c r="O1093" t="s">
        <v>85</v>
      </c>
      <c r="P1093">
        <v>5015.06005859375</v>
      </c>
      <c r="Q1093" t="s">
        <v>21</v>
      </c>
      <c r="R1093" t="s">
        <v>10140</v>
      </c>
      <c r="S1093" t="s">
        <v>10141</v>
      </c>
      <c r="X1093" t="s">
        <v>10729</v>
      </c>
      <c r="Y1093" t="s">
        <v>85</v>
      </c>
    </row>
    <row r="1094" spans="1:25">
      <c r="A1094" t="s">
        <v>3</v>
      </c>
      <c r="B1094" t="s">
        <v>8</v>
      </c>
      <c r="C1094" t="s">
        <v>392</v>
      </c>
      <c r="D1094" t="s">
        <v>1336</v>
      </c>
      <c r="E1094" s="54">
        <v>41635</v>
      </c>
      <c r="F1094" t="s">
        <v>4921</v>
      </c>
      <c r="G1094" t="s">
        <v>1345</v>
      </c>
      <c r="H1094" t="s">
        <v>10125</v>
      </c>
      <c r="I1094" t="s">
        <v>10142</v>
      </c>
      <c r="J1094" t="s">
        <v>1342</v>
      </c>
      <c r="K1094" t="s">
        <v>10143</v>
      </c>
      <c r="L1094" t="s">
        <v>10138</v>
      </c>
      <c r="M1094" t="s">
        <v>10139</v>
      </c>
      <c r="N1094" t="s">
        <v>85</v>
      </c>
      <c r="O1094" t="s">
        <v>85</v>
      </c>
      <c r="P1094">
        <v>10030.1201171875</v>
      </c>
      <c r="Q1094" t="s">
        <v>21</v>
      </c>
      <c r="R1094" t="s">
        <v>10144</v>
      </c>
      <c r="S1094" t="s">
        <v>10145</v>
      </c>
      <c r="X1094" t="s">
        <v>10729</v>
      </c>
      <c r="Y1094" t="s">
        <v>85</v>
      </c>
    </row>
    <row r="1095" spans="1:25">
      <c r="A1095" t="s">
        <v>3</v>
      </c>
      <c r="B1095" t="s">
        <v>8</v>
      </c>
      <c r="C1095" t="s">
        <v>392</v>
      </c>
      <c r="D1095" t="s">
        <v>1336</v>
      </c>
      <c r="E1095" s="54">
        <v>41603</v>
      </c>
      <c r="F1095" t="s">
        <v>1337</v>
      </c>
      <c r="G1095" t="s">
        <v>83</v>
      </c>
      <c r="I1095" t="s">
        <v>4247</v>
      </c>
      <c r="J1095" t="s">
        <v>1342</v>
      </c>
      <c r="K1095" t="s">
        <v>4248</v>
      </c>
      <c r="L1095" t="s">
        <v>4249</v>
      </c>
      <c r="M1095" t="s">
        <v>4250</v>
      </c>
      <c r="N1095" t="s">
        <v>85</v>
      </c>
      <c r="O1095" t="s">
        <v>85</v>
      </c>
      <c r="P1095">
        <v>684.11212158203125</v>
      </c>
      <c r="Q1095" t="s">
        <v>22</v>
      </c>
      <c r="R1095" t="s">
        <v>4251</v>
      </c>
      <c r="S1095" t="s">
        <v>104</v>
      </c>
      <c r="X1095" t="e">
        <v>#N/A</v>
      </c>
      <c r="Y1095" t="s">
        <v>85</v>
      </c>
    </row>
    <row r="1096" spans="1:25">
      <c r="A1096" t="s">
        <v>3</v>
      </c>
      <c r="B1096" t="s">
        <v>13</v>
      </c>
      <c r="C1096" t="s">
        <v>217</v>
      </c>
      <c r="D1096" t="s">
        <v>1336</v>
      </c>
      <c r="E1096" s="54">
        <v>41596</v>
      </c>
      <c r="F1096" t="s">
        <v>1337</v>
      </c>
      <c r="G1096" t="s">
        <v>83</v>
      </c>
      <c r="I1096" t="s">
        <v>2746</v>
      </c>
      <c r="J1096" t="s">
        <v>86</v>
      </c>
      <c r="K1096" t="s">
        <v>2747</v>
      </c>
      <c r="L1096" t="s">
        <v>2748</v>
      </c>
      <c r="M1096" t="s">
        <v>2749</v>
      </c>
      <c r="N1096" t="s">
        <v>85</v>
      </c>
      <c r="O1096" t="s">
        <v>85</v>
      </c>
      <c r="P1096">
        <v>3613.296875</v>
      </c>
      <c r="Q1096" t="s">
        <v>22</v>
      </c>
      <c r="R1096" t="s">
        <v>2750</v>
      </c>
      <c r="S1096" t="s">
        <v>104</v>
      </c>
      <c r="X1096" t="e">
        <v>#N/A</v>
      </c>
      <c r="Y1096" t="s">
        <v>85</v>
      </c>
    </row>
    <row r="1097" spans="1:25">
      <c r="A1097" t="s">
        <v>3</v>
      </c>
      <c r="B1097" t="s">
        <v>114</v>
      </c>
      <c r="C1097" t="s">
        <v>4252</v>
      </c>
      <c r="D1097" t="s">
        <v>1336</v>
      </c>
      <c r="E1097" s="54">
        <v>41628</v>
      </c>
      <c r="F1097" t="s">
        <v>4921</v>
      </c>
      <c r="G1097" t="s">
        <v>1345</v>
      </c>
      <c r="H1097" t="s">
        <v>4253</v>
      </c>
      <c r="I1097" t="s">
        <v>10146</v>
      </c>
      <c r="J1097" t="s">
        <v>1342</v>
      </c>
      <c r="K1097" t="s">
        <v>10147</v>
      </c>
      <c r="L1097" t="s">
        <v>10148</v>
      </c>
      <c r="M1097" t="s">
        <v>10149</v>
      </c>
      <c r="N1097" t="s">
        <v>85</v>
      </c>
      <c r="O1097" t="s">
        <v>85</v>
      </c>
      <c r="P1097">
        <v>320205.46875</v>
      </c>
      <c r="Q1097" t="s">
        <v>21</v>
      </c>
      <c r="R1097" t="s">
        <v>10150</v>
      </c>
      <c r="S1097" t="s">
        <v>10151</v>
      </c>
      <c r="X1097" t="s">
        <v>10731</v>
      </c>
      <c r="Y1097" t="s">
        <v>85</v>
      </c>
    </row>
    <row r="1098" spans="1:25">
      <c r="A1098" t="s">
        <v>3</v>
      </c>
      <c r="B1098" t="s">
        <v>114</v>
      </c>
      <c r="C1098" t="s">
        <v>4252</v>
      </c>
      <c r="D1098" t="s">
        <v>1336</v>
      </c>
      <c r="E1098" s="54">
        <v>41628</v>
      </c>
      <c r="F1098" t="s">
        <v>4921</v>
      </c>
      <c r="G1098" t="s">
        <v>1345</v>
      </c>
      <c r="H1098" t="s">
        <v>4253</v>
      </c>
      <c r="I1098" t="s">
        <v>10152</v>
      </c>
      <c r="J1098" t="s">
        <v>1342</v>
      </c>
      <c r="K1098" t="s">
        <v>10153</v>
      </c>
      <c r="L1098" t="s">
        <v>10148</v>
      </c>
      <c r="M1098" t="s">
        <v>10149</v>
      </c>
      <c r="N1098" t="s">
        <v>85</v>
      </c>
      <c r="O1098" t="s">
        <v>85</v>
      </c>
      <c r="P1098">
        <v>155251.140625</v>
      </c>
      <c r="Q1098" t="s">
        <v>21</v>
      </c>
      <c r="R1098" t="s">
        <v>10154</v>
      </c>
      <c r="S1098" t="s">
        <v>10151</v>
      </c>
      <c r="X1098" t="s">
        <v>10730</v>
      </c>
      <c r="Y1098" t="s">
        <v>85</v>
      </c>
    </row>
    <row r="1099" spans="1:25">
      <c r="A1099" t="s">
        <v>3</v>
      </c>
      <c r="B1099" t="s">
        <v>114</v>
      </c>
      <c r="C1099" t="s">
        <v>4252</v>
      </c>
      <c r="D1099" t="s">
        <v>1336</v>
      </c>
      <c r="E1099" s="54">
        <v>41628</v>
      </c>
      <c r="F1099" t="s">
        <v>4921</v>
      </c>
      <c r="G1099" t="s">
        <v>1345</v>
      </c>
      <c r="H1099" t="s">
        <v>4253</v>
      </c>
      <c r="I1099" t="s">
        <v>10155</v>
      </c>
      <c r="J1099" t="s">
        <v>1342</v>
      </c>
      <c r="K1099" t="s">
        <v>10156</v>
      </c>
      <c r="L1099" t="s">
        <v>10148</v>
      </c>
      <c r="M1099" t="s">
        <v>10149</v>
      </c>
      <c r="N1099" t="s">
        <v>85</v>
      </c>
      <c r="O1099" t="s">
        <v>85</v>
      </c>
      <c r="P1099">
        <v>252283.109375</v>
      </c>
      <c r="Q1099" t="s">
        <v>21</v>
      </c>
      <c r="R1099" t="s">
        <v>10157</v>
      </c>
      <c r="S1099" t="s">
        <v>10151</v>
      </c>
      <c r="X1099" t="s">
        <v>10731</v>
      </c>
      <c r="Y1099" t="s">
        <v>85</v>
      </c>
    </row>
    <row r="1100" spans="1:25">
      <c r="A1100" t="s">
        <v>3</v>
      </c>
      <c r="B1100" t="s">
        <v>114</v>
      </c>
      <c r="C1100" t="s">
        <v>4252</v>
      </c>
      <c r="D1100" t="s">
        <v>1336</v>
      </c>
      <c r="E1100" s="54">
        <v>41632</v>
      </c>
      <c r="F1100" t="s">
        <v>4921</v>
      </c>
      <c r="G1100" t="s">
        <v>1345</v>
      </c>
      <c r="H1100" t="s">
        <v>4253</v>
      </c>
      <c r="I1100" t="s">
        <v>10158</v>
      </c>
      <c r="J1100" t="s">
        <v>1342</v>
      </c>
      <c r="K1100" t="s">
        <v>10159</v>
      </c>
      <c r="L1100" t="s">
        <v>10148</v>
      </c>
      <c r="M1100" t="s">
        <v>10149</v>
      </c>
      <c r="N1100" t="s">
        <v>85</v>
      </c>
      <c r="O1100" t="s">
        <v>85</v>
      </c>
      <c r="P1100">
        <v>259556.921875</v>
      </c>
      <c r="Q1100" t="s">
        <v>21</v>
      </c>
      <c r="R1100" t="s">
        <v>10160</v>
      </c>
      <c r="S1100" t="s">
        <v>10161</v>
      </c>
      <c r="X1100" t="s">
        <v>10731</v>
      </c>
      <c r="Y1100" t="s">
        <v>85</v>
      </c>
    </row>
    <row r="1101" spans="1:25">
      <c r="A1101" t="s">
        <v>3</v>
      </c>
      <c r="B1101" t="s">
        <v>114</v>
      </c>
      <c r="C1101" t="s">
        <v>4252</v>
      </c>
      <c r="D1101" t="s">
        <v>1336</v>
      </c>
      <c r="E1101" s="54">
        <v>41632</v>
      </c>
      <c r="F1101" t="s">
        <v>4921</v>
      </c>
      <c r="G1101" t="s">
        <v>1345</v>
      </c>
      <c r="H1101" t="s">
        <v>4253</v>
      </c>
      <c r="I1101" t="s">
        <v>10158</v>
      </c>
      <c r="J1101" t="s">
        <v>1342</v>
      </c>
      <c r="K1101" t="s">
        <v>10159</v>
      </c>
      <c r="L1101" t="s">
        <v>10148</v>
      </c>
      <c r="M1101" t="s">
        <v>10149</v>
      </c>
      <c r="N1101" t="s">
        <v>85</v>
      </c>
      <c r="O1101" t="s">
        <v>85</v>
      </c>
      <c r="P1101">
        <v>28839.57421875</v>
      </c>
      <c r="Q1101" t="s">
        <v>21</v>
      </c>
      <c r="R1101" t="s">
        <v>10160</v>
      </c>
      <c r="S1101" t="s">
        <v>10161</v>
      </c>
      <c r="X1101" t="s">
        <v>10731</v>
      </c>
      <c r="Y1101" t="s">
        <v>85</v>
      </c>
    </row>
    <row r="1102" spans="1:25">
      <c r="A1102" t="s">
        <v>3</v>
      </c>
      <c r="B1102" t="s">
        <v>114</v>
      </c>
      <c r="C1102" t="s">
        <v>4252</v>
      </c>
      <c r="D1102" t="s">
        <v>1336</v>
      </c>
      <c r="E1102" s="54">
        <v>41638</v>
      </c>
      <c r="F1102" t="s">
        <v>4921</v>
      </c>
      <c r="G1102" t="s">
        <v>1345</v>
      </c>
      <c r="H1102" t="s">
        <v>4253</v>
      </c>
      <c r="I1102" t="s">
        <v>10162</v>
      </c>
      <c r="J1102" t="s">
        <v>1342</v>
      </c>
      <c r="K1102" t="s">
        <v>10163</v>
      </c>
      <c r="L1102" t="s">
        <v>10148</v>
      </c>
      <c r="M1102" t="s">
        <v>10149</v>
      </c>
      <c r="N1102" t="s">
        <v>85</v>
      </c>
      <c r="O1102" t="s">
        <v>85</v>
      </c>
      <c r="P1102">
        <v>154109.59375</v>
      </c>
      <c r="Q1102" t="s">
        <v>21</v>
      </c>
      <c r="R1102" t="s">
        <v>10164</v>
      </c>
      <c r="S1102" t="s">
        <v>10165</v>
      </c>
      <c r="X1102" t="s">
        <v>10730</v>
      </c>
      <c r="Y1102" t="s">
        <v>85</v>
      </c>
    </row>
    <row r="1103" spans="1:25">
      <c r="A1103" t="s">
        <v>3</v>
      </c>
      <c r="B1103" t="s">
        <v>114</v>
      </c>
      <c r="C1103" t="s">
        <v>4252</v>
      </c>
      <c r="D1103" t="s">
        <v>1336</v>
      </c>
      <c r="E1103" s="54">
        <v>41630</v>
      </c>
      <c r="F1103" t="s">
        <v>4921</v>
      </c>
      <c r="G1103" t="s">
        <v>83</v>
      </c>
      <c r="I1103" t="s">
        <v>10166</v>
      </c>
      <c r="J1103" t="s">
        <v>1342</v>
      </c>
      <c r="K1103" t="s">
        <v>10167</v>
      </c>
      <c r="L1103" t="s">
        <v>10168</v>
      </c>
      <c r="M1103" t="s">
        <v>10169</v>
      </c>
      <c r="N1103" t="s">
        <v>85</v>
      </c>
      <c r="O1103" t="s">
        <v>85</v>
      </c>
      <c r="P1103">
        <v>-3082.191650390625</v>
      </c>
      <c r="Q1103" t="s">
        <v>22</v>
      </c>
      <c r="R1103" t="s">
        <v>10170</v>
      </c>
      <c r="S1103" t="s">
        <v>104</v>
      </c>
      <c r="X1103" t="e">
        <v>#N/A</v>
      </c>
      <c r="Y1103" t="s">
        <v>85</v>
      </c>
    </row>
    <row r="1104" spans="1:25">
      <c r="A1104" t="s">
        <v>3</v>
      </c>
      <c r="B1104" t="s">
        <v>114</v>
      </c>
      <c r="C1104" t="s">
        <v>4252</v>
      </c>
      <c r="D1104" t="s">
        <v>1336</v>
      </c>
      <c r="E1104" s="54">
        <v>41628</v>
      </c>
      <c r="F1104" t="s">
        <v>4921</v>
      </c>
      <c r="G1104" t="s">
        <v>83</v>
      </c>
      <c r="I1104" t="s">
        <v>10171</v>
      </c>
      <c r="J1104" t="s">
        <v>86</v>
      </c>
      <c r="K1104" t="s">
        <v>10172</v>
      </c>
      <c r="L1104" t="s">
        <v>10168</v>
      </c>
      <c r="M1104" t="s">
        <v>10169</v>
      </c>
      <c r="N1104" t="s">
        <v>85</v>
      </c>
      <c r="O1104" t="s">
        <v>85</v>
      </c>
      <c r="P1104">
        <v>3082.191650390625</v>
      </c>
      <c r="Q1104" t="s">
        <v>22</v>
      </c>
      <c r="R1104" t="s">
        <v>10173</v>
      </c>
      <c r="S1104" t="s">
        <v>104</v>
      </c>
      <c r="X1104" t="e">
        <v>#N/A</v>
      </c>
      <c r="Y1104" t="s">
        <v>85</v>
      </c>
    </row>
    <row r="1105" spans="1:25">
      <c r="A1105" t="s">
        <v>3</v>
      </c>
      <c r="B1105" t="s">
        <v>114</v>
      </c>
      <c r="C1105" t="s">
        <v>4252</v>
      </c>
      <c r="D1105" t="s">
        <v>1336</v>
      </c>
      <c r="E1105" s="54">
        <v>41628</v>
      </c>
      <c r="F1105" t="s">
        <v>4921</v>
      </c>
      <c r="G1105" t="s">
        <v>1345</v>
      </c>
      <c r="H1105" t="s">
        <v>10174</v>
      </c>
      <c r="I1105" t="s">
        <v>10175</v>
      </c>
      <c r="J1105" t="s">
        <v>1342</v>
      </c>
      <c r="K1105" t="s">
        <v>10176</v>
      </c>
      <c r="L1105" t="s">
        <v>10177</v>
      </c>
      <c r="M1105" t="s">
        <v>10178</v>
      </c>
      <c r="N1105" t="s">
        <v>85</v>
      </c>
      <c r="O1105" t="s">
        <v>85</v>
      </c>
      <c r="P1105">
        <v>234000</v>
      </c>
      <c r="Q1105" t="s">
        <v>21</v>
      </c>
      <c r="R1105" t="s">
        <v>10179</v>
      </c>
      <c r="S1105" t="s">
        <v>104</v>
      </c>
      <c r="X1105" t="s">
        <v>10730</v>
      </c>
      <c r="Y1105" t="s">
        <v>85</v>
      </c>
    </row>
    <row r="1106" spans="1:25">
      <c r="A1106" t="s">
        <v>3</v>
      </c>
      <c r="B1106" t="s">
        <v>114</v>
      </c>
      <c r="C1106" t="s">
        <v>4252</v>
      </c>
      <c r="D1106" t="s">
        <v>1336</v>
      </c>
      <c r="E1106" s="54">
        <v>41625</v>
      </c>
      <c r="F1106" t="s">
        <v>4921</v>
      </c>
      <c r="G1106" t="s">
        <v>1345</v>
      </c>
      <c r="H1106" t="s">
        <v>10174</v>
      </c>
      <c r="I1106" t="s">
        <v>10180</v>
      </c>
      <c r="J1106" t="s">
        <v>1342</v>
      </c>
      <c r="K1106" t="s">
        <v>10181</v>
      </c>
      <c r="L1106" t="s">
        <v>10177</v>
      </c>
      <c r="M1106" t="s">
        <v>10178</v>
      </c>
      <c r="N1106" t="s">
        <v>85</v>
      </c>
      <c r="O1106" t="s">
        <v>85</v>
      </c>
      <c r="P1106">
        <v>45780</v>
      </c>
      <c r="Q1106" t="s">
        <v>21</v>
      </c>
      <c r="R1106" t="s">
        <v>10179</v>
      </c>
      <c r="S1106" t="s">
        <v>10182</v>
      </c>
      <c r="X1106" t="s">
        <v>10729</v>
      </c>
      <c r="Y1106" t="s">
        <v>85</v>
      </c>
    </row>
    <row r="1107" spans="1:25">
      <c r="A1107" t="s">
        <v>3</v>
      </c>
      <c r="B1107" t="s">
        <v>114</v>
      </c>
      <c r="C1107" t="s">
        <v>4252</v>
      </c>
      <c r="D1107" t="s">
        <v>1336</v>
      </c>
      <c r="E1107" s="54">
        <v>41638</v>
      </c>
      <c r="F1107" t="s">
        <v>4921</v>
      </c>
      <c r="G1107" t="s">
        <v>1345</v>
      </c>
      <c r="H1107" t="s">
        <v>10174</v>
      </c>
      <c r="I1107" t="s">
        <v>10183</v>
      </c>
      <c r="J1107" t="s">
        <v>1342</v>
      </c>
      <c r="K1107" t="s">
        <v>10184</v>
      </c>
      <c r="L1107" t="s">
        <v>10177</v>
      </c>
      <c r="M1107" t="s">
        <v>10178</v>
      </c>
      <c r="N1107" t="s">
        <v>85</v>
      </c>
      <c r="O1107" t="s">
        <v>85</v>
      </c>
      <c r="P1107">
        <v>45509.89453125</v>
      </c>
      <c r="Q1107" t="s">
        <v>21</v>
      </c>
      <c r="R1107" t="s">
        <v>10185</v>
      </c>
      <c r="S1107" t="s">
        <v>10186</v>
      </c>
      <c r="X1107" t="s">
        <v>10729</v>
      </c>
      <c r="Y1107" t="s">
        <v>85</v>
      </c>
    </row>
    <row r="1108" spans="1:25">
      <c r="A1108" t="s">
        <v>3</v>
      </c>
      <c r="B1108" t="s">
        <v>114</v>
      </c>
      <c r="C1108" t="s">
        <v>4252</v>
      </c>
      <c r="D1108" t="s">
        <v>1336</v>
      </c>
      <c r="E1108" s="54">
        <v>41638</v>
      </c>
      <c r="F1108" t="s">
        <v>4921</v>
      </c>
      <c r="G1108" t="s">
        <v>3641</v>
      </c>
      <c r="I1108" t="s">
        <v>10187</v>
      </c>
      <c r="J1108" t="s">
        <v>1342</v>
      </c>
      <c r="K1108" t="s">
        <v>10188</v>
      </c>
      <c r="L1108" t="s">
        <v>10189</v>
      </c>
      <c r="M1108" t="s">
        <v>10190</v>
      </c>
      <c r="N1108" t="s">
        <v>85</v>
      </c>
      <c r="O1108" t="s">
        <v>85</v>
      </c>
      <c r="P1108">
        <v>17047.18359375</v>
      </c>
      <c r="Q1108" t="s">
        <v>21</v>
      </c>
      <c r="R1108" t="s">
        <v>1471</v>
      </c>
      <c r="S1108" t="s">
        <v>10191</v>
      </c>
      <c r="X1108" t="s">
        <v>10730</v>
      </c>
      <c r="Y1108" t="s">
        <v>85</v>
      </c>
    </row>
    <row r="1109" spans="1:25">
      <c r="A1109" t="s">
        <v>3</v>
      </c>
      <c r="B1109" t="s">
        <v>114</v>
      </c>
      <c r="C1109" t="s">
        <v>4252</v>
      </c>
      <c r="D1109" t="s">
        <v>1336</v>
      </c>
      <c r="E1109" s="54">
        <v>41638</v>
      </c>
      <c r="F1109" t="s">
        <v>4921</v>
      </c>
      <c r="G1109" t="s">
        <v>3641</v>
      </c>
      <c r="I1109" t="s">
        <v>10187</v>
      </c>
      <c r="J1109" t="s">
        <v>1342</v>
      </c>
      <c r="K1109" t="s">
        <v>10188</v>
      </c>
      <c r="L1109" t="s">
        <v>10189</v>
      </c>
      <c r="M1109" t="s">
        <v>10190</v>
      </c>
      <c r="N1109" t="s">
        <v>85</v>
      </c>
      <c r="O1109" t="s">
        <v>85</v>
      </c>
      <c r="P1109">
        <v>-80182.6484375</v>
      </c>
      <c r="Q1109" t="s">
        <v>21</v>
      </c>
      <c r="R1109" t="s">
        <v>1471</v>
      </c>
      <c r="S1109" t="s">
        <v>10191</v>
      </c>
      <c r="X1109" t="s">
        <v>10730</v>
      </c>
      <c r="Y1109" t="s">
        <v>85</v>
      </c>
    </row>
    <row r="1110" spans="1:25">
      <c r="A1110" t="s">
        <v>3</v>
      </c>
      <c r="B1110" t="s">
        <v>114</v>
      </c>
      <c r="C1110" t="s">
        <v>4252</v>
      </c>
      <c r="D1110" t="s">
        <v>1336</v>
      </c>
      <c r="E1110" s="54">
        <v>41638</v>
      </c>
      <c r="F1110" t="s">
        <v>4921</v>
      </c>
      <c r="G1110" t="s">
        <v>3641</v>
      </c>
      <c r="I1110" t="s">
        <v>10187</v>
      </c>
      <c r="J1110" t="s">
        <v>1342</v>
      </c>
      <c r="K1110" t="s">
        <v>10188</v>
      </c>
      <c r="L1110" t="s">
        <v>10189</v>
      </c>
      <c r="M1110" t="s">
        <v>10190</v>
      </c>
      <c r="N1110" t="s">
        <v>85</v>
      </c>
      <c r="O1110" t="s">
        <v>85</v>
      </c>
      <c r="P1110">
        <v>-9436.833984375</v>
      </c>
      <c r="Q1110" t="s">
        <v>21</v>
      </c>
      <c r="R1110" t="s">
        <v>1471</v>
      </c>
      <c r="S1110" t="s">
        <v>10191</v>
      </c>
      <c r="X1110" t="s">
        <v>10730</v>
      </c>
      <c r="Y1110" t="s">
        <v>85</v>
      </c>
    </row>
    <row r="1111" spans="1:25">
      <c r="A1111" t="s">
        <v>3</v>
      </c>
      <c r="B1111" t="s">
        <v>114</v>
      </c>
      <c r="C1111" t="s">
        <v>4252</v>
      </c>
      <c r="D1111" t="s">
        <v>1336</v>
      </c>
      <c r="E1111" s="54">
        <v>41638</v>
      </c>
      <c r="F1111" t="s">
        <v>4921</v>
      </c>
      <c r="G1111" t="s">
        <v>3641</v>
      </c>
      <c r="I1111" t="s">
        <v>10187</v>
      </c>
      <c r="J1111" t="s">
        <v>1342</v>
      </c>
      <c r="K1111" t="s">
        <v>10188</v>
      </c>
      <c r="L1111" t="s">
        <v>10189</v>
      </c>
      <c r="M1111" t="s">
        <v>10190</v>
      </c>
      <c r="N1111" t="s">
        <v>85</v>
      </c>
      <c r="O1111" t="s">
        <v>85</v>
      </c>
      <c r="P1111">
        <v>80182.6484375</v>
      </c>
      <c r="Q1111" t="s">
        <v>21</v>
      </c>
      <c r="R1111" t="s">
        <v>1471</v>
      </c>
      <c r="S1111" t="s">
        <v>10191</v>
      </c>
      <c r="X1111" t="s">
        <v>10730</v>
      </c>
      <c r="Y1111" t="s">
        <v>85</v>
      </c>
    </row>
    <row r="1112" spans="1:25">
      <c r="A1112" t="s">
        <v>3</v>
      </c>
      <c r="B1112" t="s">
        <v>114</v>
      </c>
      <c r="C1112" t="s">
        <v>4252</v>
      </c>
      <c r="D1112" t="s">
        <v>1336</v>
      </c>
      <c r="E1112" s="54">
        <v>41638</v>
      </c>
      <c r="F1112" t="s">
        <v>4921</v>
      </c>
      <c r="G1112" t="s">
        <v>3641</v>
      </c>
      <c r="I1112" t="s">
        <v>10187</v>
      </c>
      <c r="J1112" t="s">
        <v>1342</v>
      </c>
      <c r="K1112" t="s">
        <v>10188</v>
      </c>
      <c r="L1112" t="s">
        <v>10189</v>
      </c>
      <c r="M1112" t="s">
        <v>10190</v>
      </c>
      <c r="N1112" t="s">
        <v>85</v>
      </c>
      <c r="O1112" t="s">
        <v>85</v>
      </c>
      <c r="P1112">
        <v>3835.616455078125</v>
      </c>
      <c r="Q1112" t="s">
        <v>21</v>
      </c>
      <c r="R1112" t="s">
        <v>1471</v>
      </c>
      <c r="S1112" t="s">
        <v>10191</v>
      </c>
      <c r="X1112" t="s">
        <v>10730</v>
      </c>
      <c r="Y1112" t="s">
        <v>85</v>
      </c>
    </row>
    <row r="1113" spans="1:25">
      <c r="A1113" t="s">
        <v>3</v>
      </c>
      <c r="B1113" t="s">
        <v>114</v>
      </c>
      <c r="C1113" t="s">
        <v>4252</v>
      </c>
      <c r="D1113" t="s">
        <v>1336</v>
      </c>
      <c r="E1113" s="54">
        <v>41638</v>
      </c>
      <c r="F1113" t="s">
        <v>4921</v>
      </c>
      <c r="G1113" t="s">
        <v>3641</v>
      </c>
      <c r="I1113" t="s">
        <v>10187</v>
      </c>
      <c r="J1113" t="s">
        <v>1342</v>
      </c>
      <c r="K1113" t="s">
        <v>10188</v>
      </c>
      <c r="L1113" t="s">
        <v>10189</v>
      </c>
      <c r="M1113" t="s">
        <v>10190</v>
      </c>
      <c r="N1113" t="s">
        <v>85</v>
      </c>
      <c r="O1113" t="s">
        <v>85</v>
      </c>
      <c r="P1113">
        <v>9436.833984375</v>
      </c>
      <c r="Q1113" t="s">
        <v>21</v>
      </c>
      <c r="R1113" t="s">
        <v>1471</v>
      </c>
      <c r="S1113" t="s">
        <v>10191</v>
      </c>
      <c r="X1113" t="s">
        <v>10730</v>
      </c>
      <c r="Y1113" t="s">
        <v>85</v>
      </c>
    </row>
    <row r="1114" spans="1:25">
      <c r="A1114" t="s">
        <v>3</v>
      </c>
      <c r="B1114" t="s">
        <v>114</v>
      </c>
      <c r="C1114" t="s">
        <v>4252</v>
      </c>
      <c r="D1114" t="s">
        <v>1336</v>
      </c>
      <c r="E1114" s="54">
        <v>41638</v>
      </c>
      <c r="F1114" t="s">
        <v>4921</v>
      </c>
      <c r="G1114" t="s">
        <v>3641</v>
      </c>
      <c r="I1114" t="s">
        <v>10187</v>
      </c>
      <c r="J1114" t="s">
        <v>1342</v>
      </c>
      <c r="K1114" t="s">
        <v>10188</v>
      </c>
      <c r="L1114" t="s">
        <v>10189</v>
      </c>
      <c r="M1114" t="s">
        <v>10190</v>
      </c>
      <c r="N1114" t="s">
        <v>85</v>
      </c>
      <c r="O1114" t="s">
        <v>85</v>
      </c>
      <c r="P1114">
        <v>-3835.616455078125</v>
      </c>
      <c r="Q1114" t="s">
        <v>21</v>
      </c>
      <c r="R1114" t="s">
        <v>1471</v>
      </c>
      <c r="S1114" t="s">
        <v>10191</v>
      </c>
      <c r="X1114" t="s">
        <v>10730</v>
      </c>
      <c r="Y1114" t="s">
        <v>85</v>
      </c>
    </row>
    <row r="1115" spans="1:25">
      <c r="A1115" t="s">
        <v>3</v>
      </c>
      <c r="B1115" t="s">
        <v>114</v>
      </c>
      <c r="C1115" t="s">
        <v>4252</v>
      </c>
      <c r="D1115" t="s">
        <v>1336</v>
      </c>
      <c r="E1115" s="54">
        <v>41638</v>
      </c>
      <c r="F1115" t="s">
        <v>4921</v>
      </c>
      <c r="G1115" t="s">
        <v>3641</v>
      </c>
      <c r="I1115" t="s">
        <v>10187</v>
      </c>
      <c r="J1115" t="s">
        <v>1342</v>
      </c>
      <c r="K1115" t="s">
        <v>10188</v>
      </c>
      <c r="L1115" t="s">
        <v>10189</v>
      </c>
      <c r="M1115" t="s">
        <v>10190</v>
      </c>
      <c r="N1115" t="s">
        <v>85</v>
      </c>
      <c r="O1115" t="s">
        <v>85</v>
      </c>
      <c r="P1115">
        <v>-17047.18359375</v>
      </c>
      <c r="Q1115" t="s">
        <v>21</v>
      </c>
      <c r="R1115" t="s">
        <v>1471</v>
      </c>
      <c r="S1115" t="s">
        <v>10191</v>
      </c>
      <c r="X1115" t="s">
        <v>10730</v>
      </c>
      <c r="Y1115" t="s">
        <v>85</v>
      </c>
    </row>
    <row r="1116" spans="1:25">
      <c r="A1116" t="s">
        <v>3</v>
      </c>
      <c r="B1116" t="s">
        <v>114</v>
      </c>
      <c r="C1116" t="s">
        <v>4252</v>
      </c>
      <c r="D1116" t="s">
        <v>1336</v>
      </c>
      <c r="E1116" s="54">
        <v>41628</v>
      </c>
      <c r="F1116" t="s">
        <v>4921</v>
      </c>
      <c r="G1116" t="s">
        <v>1345</v>
      </c>
      <c r="I1116" t="s">
        <v>10192</v>
      </c>
      <c r="J1116" t="s">
        <v>1342</v>
      </c>
      <c r="K1116" t="s">
        <v>10193</v>
      </c>
      <c r="L1116" t="s">
        <v>10189</v>
      </c>
      <c r="M1116" t="s">
        <v>10190</v>
      </c>
      <c r="N1116" t="s">
        <v>85</v>
      </c>
      <c r="O1116" t="s">
        <v>85</v>
      </c>
      <c r="P1116">
        <v>-1936.6514892578125</v>
      </c>
      <c r="Q1116" t="s">
        <v>21</v>
      </c>
      <c r="R1116" t="s">
        <v>10194</v>
      </c>
      <c r="S1116" t="s">
        <v>10191</v>
      </c>
      <c r="X1116" t="s">
        <v>10729</v>
      </c>
      <c r="Y1116" t="s">
        <v>85</v>
      </c>
    </row>
    <row r="1117" spans="1:25">
      <c r="A1117" t="s">
        <v>3</v>
      </c>
      <c r="B1117" t="s">
        <v>114</v>
      </c>
      <c r="C1117" t="s">
        <v>4252</v>
      </c>
      <c r="D1117" t="s">
        <v>1336</v>
      </c>
      <c r="E1117" s="54">
        <v>41631</v>
      </c>
      <c r="F1117" t="s">
        <v>4921</v>
      </c>
      <c r="G1117" t="s">
        <v>1345</v>
      </c>
      <c r="I1117" t="s">
        <v>10187</v>
      </c>
      <c r="J1117" t="s">
        <v>1342</v>
      </c>
      <c r="K1117" t="s">
        <v>10188</v>
      </c>
      <c r="L1117" t="s">
        <v>10189</v>
      </c>
      <c r="M1117" t="s">
        <v>10190</v>
      </c>
      <c r="N1117" t="s">
        <v>85</v>
      </c>
      <c r="O1117" t="s">
        <v>85</v>
      </c>
      <c r="P1117">
        <v>9436.833984375</v>
      </c>
      <c r="Q1117" t="s">
        <v>21</v>
      </c>
      <c r="R1117" t="s">
        <v>1471</v>
      </c>
      <c r="S1117" t="s">
        <v>10191</v>
      </c>
      <c r="X1117" t="s">
        <v>10730</v>
      </c>
      <c r="Y1117" t="s">
        <v>85</v>
      </c>
    </row>
    <row r="1118" spans="1:25">
      <c r="A1118" t="s">
        <v>3</v>
      </c>
      <c r="B1118" t="s">
        <v>114</v>
      </c>
      <c r="C1118" t="s">
        <v>4252</v>
      </c>
      <c r="D1118" t="s">
        <v>1336</v>
      </c>
      <c r="E1118" s="54">
        <v>41631</v>
      </c>
      <c r="F1118" t="s">
        <v>4921</v>
      </c>
      <c r="G1118" t="s">
        <v>1345</v>
      </c>
      <c r="I1118" t="s">
        <v>10187</v>
      </c>
      <c r="J1118" t="s">
        <v>1342</v>
      </c>
      <c r="K1118" t="s">
        <v>10188</v>
      </c>
      <c r="L1118" t="s">
        <v>10189</v>
      </c>
      <c r="M1118" t="s">
        <v>10190</v>
      </c>
      <c r="N1118" t="s">
        <v>85</v>
      </c>
      <c r="O1118" t="s">
        <v>85</v>
      </c>
      <c r="P1118">
        <v>3835.616455078125</v>
      </c>
      <c r="Q1118" t="s">
        <v>21</v>
      </c>
      <c r="R1118" t="s">
        <v>1471</v>
      </c>
      <c r="S1118" t="s">
        <v>10191</v>
      </c>
      <c r="X1118" t="s">
        <v>10730</v>
      </c>
      <c r="Y1118" t="s">
        <v>85</v>
      </c>
    </row>
    <row r="1119" spans="1:25">
      <c r="A1119" t="s">
        <v>3</v>
      </c>
      <c r="B1119" t="s">
        <v>114</v>
      </c>
      <c r="C1119" t="s">
        <v>4252</v>
      </c>
      <c r="D1119" t="s">
        <v>1336</v>
      </c>
      <c r="E1119" s="54">
        <v>41631</v>
      </c>
      <c r="F1119" t="s">
        <v>4921</v>
      </c>
      <c r="G1119" t="s">
        <v>1345</v>
      </c>
      <c r="I1119" t="s">
        <v>10187</v>
      </c>
      <c r="J1119" t="s">
        <v>1342</v>
      </c>
      <c r="K1119" t="s">
        <v>10188</v>
      </c>
      <c r="L1119" t="s">
        <v>10189</v>
      </c>
      <c r="M1119" t="s">
        <v>10190</v>
      </c>
      <c r="N1119" t="s">
        <v>85</v>
      </c>
      <c r="O1119" t="s">
        <v>85</v>
      </c>
      <c r="P1119">
        <v>80182.6484375</v>
      </c>
      <c r="Q1119" t="s">
        <v>21</v>
      </c>
      <c r="R1119" t="s">
        <v>1471</v>
      </c>
      <c r="S1119" t="s">
        <v>10191</v>
      </c>
      <c r="X1119" t="s">
        <v>10730</v>
      </c>
      <c r="Y1119" t="s">
        <v>85</v>
      </c>
    </row>
    <row r="1120" spans="1:25">
      <c r="A1120" t="s">
        <v>3</v>
      </c>
      <c r="B1120" t="s">
        <v>114</v>
      </c>
      <c r="C1120" t="s">
        <v>4252</v>
      </c>
      <c r="D1120" t="s">
        <v>1336</v>
      </c>
      <c r="E1120" s="54">
        <v>41631</v>
      </c>
      <c r="F1120" t="s">
        <v>4921</v>
      </c>
      <c r="G1120" t="s">
        <v>1345</v>
      </c>
      <c r="I1120" t="s">
        <v>10187</v>
      </c>
      <c r="J1120" t="s">
        <v>1342</v>
      </c>
      <c r="K1120" t="s">
        <v>10188</v>
      </c>
      <c r="L1120" t="s">
        <v>10189</v>
      </c>
      <c r="M1120" t="s">
        <v>10190</v>
      </c>
      <c r="N1120" t="s">
        <v>85</v>
      </c>
      <c r="O1120" t="s">
        <v>85</v>
      </c>
      <c r="P1120">
        <v>17047.18359375</v>
      </c>
      <c r="Q1120" t="s">
        <v>21</v>
      </c>
      <c r="R1120" t="s">
        <v>1471</v>
      </c>
      <c r="S1120" t="s">
        <v>10191</v>
      </c>
      <c r="X1120" t="s">
        <v>10730</v>
      </c>
      <c r="Y1120" t="s">
        <v>85</v>
      </c>
    </row>
    <row r="1121" spans="1:25">
      <c r="A1121" t="s">
        <v>3</v>
      </c>
      <c r="B1121" t="s">
        <v>114</v>
      </c>
      <c r="C1121" t="s">
        <v>4252</v>
      </c>
      <c r="D1121" t="s">
        <v>1336</v>
      </c>
      <c r="E1121" s="54">
        <v>41631</v>
      </c>
      <c r="F1121" t="s">
        <v>4921</v>
      </c>
      <c r="G1121" t="s">
        <v>1345</v>
      </c>
      <c r="I1121" t="s">
        <v>10195</v>
      </c>
      <c r="J1121" t="s">
        <v>1342</v>
      </c>
      <c r="K1121" t="s">
        <v>10196</v>
      </c>
      <c r="L1121" t="s">
        <v>10197</v>
      </c>
      <c r="M1121" t="s">
        <v>10198</v>
      </c>
      <c r="N1121" t="s">
        <v>85</v>
      </c>
      <c r="O1121" t="s">
        <v>199</v>
      </c>
      <c r="P1121">
        <v>7549.46728515625</v>
      </c>
      <c r="Q1121" t="s">
        <v>21</v>
      </c>
      <c r="R1121" t="s">
        <v>10199</v>
      </c>
      <c r="S1121" t="s">
        <v>104</v>
      </c>
      <c r="X1121" t="s">
        <v>10729</v>
      </c>
      <c r="Y1121" t="s">
        <v>10739</v>
      </c>
    </row>
    <row r="1122" spans="1:25">
      <c r="A1122" t="s">
        <v>3</v>
      </c>
      <c r="B1122" t="s">
        <v>114</v>
      </c>
      <c r="C1122" t="s">
        <v>4252</v>
      </c>
      <c r="D1122" t="s">
        <v>1336</v>
      </c>
      <c r="E1122" s="54">
        <v>41631</v>
      </c>
      <c r="F1122" t="s">
        <v>4921</v>
      </c>
      <c r="G1122" t="s">
        <v>1345</v>
      </c>
      <c r="I1122" t="s">
        <v>10195</v>
      </c>
      <c r="J1122" t="s">
        <v>1342</v>
      </c>
      <c r="K1122" t="s">
        <v>10196</v>
      </c>
      <c r="L1122" t="s">
        <v>10197</v>
      </c>
      <c r="M1122" t="s">
        <v>10198</v>
      </c>
      <c r="N1122" t="s">
        <v>85</v>
      </c>
      <c r="O1122" t="s">
        <v>199</v>
      </c>
      <c r="P1122">
        <v>3805.175048828125</v>
      </c>
      <c r="Q1122" t="s">
        <v>21</v>
      </c>
      <c r="R1122" t="s">
        <v>10199</v>
      </c>
      <c r="S1122" t="s">
        <v>104</v>
      </c>
      <c r="X1122" t="s">
        <v>10729</v>
      </c>
      <c r="Y1122" t="s">
        <v>10739</v>
      </c>
    </row>
    <row r="1123" spans="1:25">
      <c r="A1123" t="s">
        <v>3</v>
      </c>
      <c r="B1123" t="s">
        <v>114</v>
      </c>
      <c r="C1123" t="s">
        <v>4252</v>
      </c>
      <c r="D1123" t="s">
        <v>1336</v>
      </c>
      <c r="E1123" s="54">
        <v>41631</v>
      </c>
      <c r="F1123" t="s">
        <v>4921</v>
      </c>
      <c r="G1123" t="s">
        <v>1345</v>
      </c>
      <c r="I1123" t="s">
        <v>10195</v>
      </c>
      <c r="J1123" t="s">
        <v>1342</v>
      </c>
      <c r="K1123" t="s">
        <v>10196</v>
      </c>
      <c r="L1123" t="s">
        <v>10197</v>
      </c>
      <c r="M1123" t="s">
        <v>10198</v>
      </c>
      <c r="N1123" t="s">
        <v>85</v>
      </c>
      <c r="O1123" t="s">
        <v>199</v>
      </c>
      <c r="P1123">
        <v>35920.8515625</v>
      </c>
      <c r="Q1123" t="s">
        <v>21</v>
      </c>
      <c r="R1123" t="s">
        <v>10199</v>
      </c>
      <c r="S1123" t="s">
        <v>104</v>
      </c>
      <c r="X1123" t="s">
        <v>10729</v>
      </c>
      <c r="Y1123" t="s">
        <v>10739</v>
      </c>
    </row>
    <row r="1124" spans="1:25">
      <c r="A1124" t="s">
        <v>3</v>
      </c>
      <c r="B1124" t="s">
        <v>114</v>
      </c>
      <c r="C1124" t="s">
        <v>4252</v>
      </c>
      <c r="D1124" t="s">
        <v>1336</v>
      </c>
      <c r="E1124" s="54">
        <v>41631</v>
      </c>
      <c r="F1124" t="s">
        <v>4921</v>
      </c>
      <c r="G1124" t="s">
        <v>1345</v>
      </c>
      <c r="I1124" t="s">
        <v>10195</v>
      </c>
      <c r="J1124" t="s">
        <v>1342</v>
      </c>
      <c r="K1124" t="s">
        <v>10196</v>
      </c>
      <c r="L1124" t="s">
        <v>10197</v>
      </c>
      <c r="M1124" t="s">
        <v>10198</v>
      </c>
      <c r="N1124" t="s">
        <v>85</v>
      </c>
      <c r="O1124" t="s">
        <v>199</v>
      </c>
      <c r="P1124">
        <v>35068.4921875</v>
      </c>
      <c r="Q1124" t="s">
        <v>21</v>
      </c>
      <c r="R1124" t="s">
        <v>10199</v>
      </c>
      <c r="S1124" t="s">
        <v>104</v>
      </c>
      <c r="X1124" t="s">
        <v>10729</v>
      </c>
      <c r="Y1124" t="s">
        <v>10739</v>
      </c>
    </row>
    <row r="1125" spans="1:25">
      <c r="A1125" t="s">
        <v>3</v>
      </c>
      <c r="B1125" t="s">
        <v>114</v>
      </c>
      <c r="C1125" t="s">
        <v>4252</v>
      </c>
      <c r="D1125" t="s">
        <v>1336</v>
      </c>
      <c r="E1125" s="54">
        <v>41632</v>
      </c>
      <c r="F1125" t="s">
        <v>4921</v>
      </c>
      <c r="G1125" t="s">
        <v>83</v>
      </c>
      <c r="I1125" t="s">
        <v>10200</v>
      </c>
      <c r="J1125" t="s">
        <v>86</v>
      </c>
      <c r="K1125" t="s">
        <v>10201</v>
      </c>
      <c r="L1125" t="s">
        <v>10197</v>
      </c>
      <c r="M1125" t="s">
        <v>10198</v>
      </c>
      <c r="N1125" t="s">
        <v>85</v>
      </c>
      <c r="O1125" t="s">
        <v>199</v>
      </c>
      <c r="P1125">
        <v>9246.5751953125</v>
      </c>
      <c r="Q1125" t="s">
        <v>22</v>
      </c>
      <c r="R1125" t="s">
        <v>10199</v>
      </c>
      <c r="S1125" t="s">
        <v>104</v>
      </c>
      <c r="X1125" t="e">
        <v>#N/A</v>
      </c>
      <c r="Y1125" t="s">
        <v>10739</v>
      </c>
    </row>
    <row r="1126" spans="1:25">
      <c r="A1126" t="s">
        <v>3</v>
      </c>
      <c r="B1126" t="s">
        <v>114</v>
      </c>
      <c r="C1126" t="s">
        <v>4252</v>
      </c>
      <c r="D1126" t="s">
        <v>1336</v>
      </c>
      <c r="E1126" s="54">
        <v>41625</v>
      </c>
      <c r="F1126" t="s">
        <v>4921</v>
      </c>
      <c r="G1126" t="s">
        <v>83</v>
      </c>
      <c r="I1126" t="s">
        <v>10202</v>
      </c>
      <c r="J1126" t="s">
        <v>1342</v>
      </c>
      <c r="K1126" t="s">
        <v>10203</v>
      </c>
      <c r="L1126" t="s">
        <v>10204</v>
      </c>
      <c r="M1126" t="s">
        <v>10205</v>
      </c>
      <c r="N1126" t="s">
        <v>85</v>
      </c>
      <c r="O1126" t="s">
        <v>213</v>
      </c>
      <c r="P1126">
        <v>21575.341796875</v>
      </c>
      <c r="Q1126" t="s">
        <v>22</v>
      </c>
      <c r="R1126" t="s">
        <v>10206</v>
      </c>
      <c r="S1126" t="s">
        <v>104</v>
      </c>
      <c r="X1126" t="e">
        <v>#N/A</v>
      </c>
      <c r="Y1126" t="s">
        <v>10739</v>
      </c>
    </row>
    <row r="1127" spans="1:25">
      <c r="A1127" t="s">
        <v>3</v>
      </c>
      <c r="B1127" t="s">
        <v>114</v>
      </c>
      <c r="C1127" t="s">
        <v>4252</v>
      </c>
      <c r="D1127" t="s">
        <v>1336</v>
      </c>
      <c r="E1127" s="54">
        <v>41624</v>
      </c>
      <c r="F1127" t="s">
        <v>4921</v>
      </c>
      <c r="G1127" t="s">
        <v>1345</v>
      </c>
      <c r="I1127" t="s">
        <v>10207</v>
      </c>
      <c r="J1127" t="s">
        <v>1342</v>
      </c>
      <c r="K1127" t="s">
        <v>10208</v>
      </c>
      <c r="L1127" t="s">
        <v>10204</v>
      </c>
      <c r="M1127" t="s">
        <v>10205</v>
      </c>
      <c r="N1127" t="s">
        <v>85</v>
      </c>
      <c r="O1127" t="s">
        <v>213</v>
      </c>
      <c r="P1127">
        <v>91628.6171875</v>
      </c>
      <c r="Q1127" t="s">
        <v>21</v>
      </c>
      <c r="R1127" t="s">
        <v>10209</v>
      </c>
      <c r="S1127" t="s">
        <v>10210</v>
      </c>
      <c r="X1127" t="s">
        <v>10729</v>
      </c>
      <c r="Y1127" t="s">
        <v>10739</v>
      </c>
    </row>
    <row r="1128" spans="1:25">
      <c r="A1128" t="s">
        <v>3</v>
      </c>
      <c r="B1128" t="s">
        <v>114</v>
      </c>
      <c r="C1128" t="s">
        <v>4252</v>
      </c>
      <c r="D1128" t="s">
        <v>1336</v>
      </c>
      <c r="E1128" s="54">
        <v>41627</v>
      </c>
      <c r="F1128" t="s">
        <v>4921</v>
      </c>
      <c r="G1128" t="s">
        <v>1345</v>
      </c>
      <c r="I1128" t="s">
        <v>10211</v>
      </c>
      <c r="J1128" t="s">
        <v>1342</v>
      </c>
      <c r="K1128" t="s">
        <v>10212</v>
      </c>
      <c r="L1128" t="s">
        <v>10213</v>
      </c>
      <c r="M1128" t="s">
        <v>10214</v>
      </c>
      <c r="N1128" t="s">
        <v>85</v>
      </c>
      <c r="O1128" t="s">
        <v>85</v>
      </c>
      <c r="P1128">
        <v>12359.208984375</v>
      </c>
      <c r="Q1128" t="s">
        <v>21</v>
      </c>
      <c r="R1128" t="s">
        <v>10215</v>
      </c>
      <c r="S1128" t="s">
        <v>104</v>
      </c>
      <c r="X1128" t="s">
        <v>10729</v>
      </c>
      <c r="Y1128" t="s">
        <v>85</v>
      </c>
    </row>
    <row r="1129" spans="1:25">
      <c r="A1129" t="s">
        <v>3</v>
      </c>
      <c r="B1129" t="s">
        <v>114</v>
      </c>
      <c r="C1129" t="s">
        <v>4252</v>
      </c>
      <c r="D1129" t="s">
        <v>1336</v>
      </c>
      <c r="E1129" s="54">
        <v>41628</v>
      </c>
      <c r="F1129" t="s">
        <v>4921</v>
      </c>
      <c r="G1129" t="s">
        <v>1345</v>
      </c>
      <c r="H1129" t="s">
        <v>4253</v>
      </c>
      <c r="I1129" t="s">
        <v>10216</v>
      </c>
      <c r="J1129" t="s">
        <v>1342</v>
      </c>
      <c r="K1129" t="s">
        <v>10217</v>
      </c>
      <c r="L1129" t="s">
        <v>4256</v>
      </c>
      <c r="M1129" t="s">
        <v>4257</v>
      </c>
      <c r="N1129" t="s">
        <v>85</v>
      </c>
      <c r="O1129" t="s">
        <v>85</v>
      </c>
      <c r="P1129">
        <v>-1920</v>
      </c>
      <c r="Q1129" t="s">
        <v>21</v>
      </c>
      <c r="R1129" t="s">
        <v>10218</v>
      </c>
      <c r="S1129" t="s">
        <v>4259</v>
      </c>
      <c r="X1129" t="s">
        <v>10729</v>
      </c>
      <c r="Y1129" t="s">
        <v>85</v>
      </c>
    </row>
    <row r="1130" spans="1:25">
      <c r="A1130" t="s">
        <v>3</v>
      </c>
      <c r="B1130" t="s">
        <v>114</v>
      </c>
      <c r="C1130" t="s">
        <v>4252</v>
      </c>
      <c r="D1130" t="s">
        <v>1336</v>
      </c>
      <c r="E1130" s="54">
        <v>41628</v>
      </c>
      <c r="F1130" t="s">
        <v>4921</v>
      </c>
      <c r="G1130" t="s">
        <v>1345</v>
      </c>
      <c r="H1130" t="s">
        <v>4253</v>
      </c>
      <c r="I1130" t="s">
        <v>10219</v>
      </c>
      <c r="J1130" t="s">
        <v>1342</v>
      </c>
      <c r="K1130" t="s">
        <v>10220</v>
      </c>
      <c r="L1130" t="s">
        <v>4256</v>
      </c>
      <c r="M1130" t="s">
        <v>4257</v>
      </c>
      <c r="N1130" t="s">
        <v>85</v>
      </c>
      <c r="O1130" t="s">
        <v>85</v>
      </c>
      <c r="P1130">
        <v>-4992.4697265625</v>
      </c>
      <c r="Q1130" t="s">
        <v>21</v>
      </c>
      <c r="R1130" t="s">
        <v>10221</v>
      </c>
      <c r="S1130" t="s">
        <v>4259</v>
      </c>
      <c r="X1130" t="s">
        <v>10729</v>
      </c>
      <c r="Y1130" t="s">
        <v>85</v>
      </c>
    </row>
    <row r="1131" spans="1:25">
      <c r="A1131" t="s">
        <v>3</v>
      </c>
      <c r="B1131" t="s">
        <v>114</v>
      </c>
      <c r="C1131" t="s">
        <v>4252</v>
      </c>
      <c r="D1131" t="s">
        <v>1336</v>
      </c>
      <c r="E1131" s="54">
        <v>41606</v>
      </c>
      <c r="F1131" t="s">
        <v>1337</v>
      </c>
      <c r="G1131" t="s">
        <v>1345</v>
      </c>
      <c r="H1131" t="s">
        <v>4253</v>
      </c>
      <c r="I1131" t="s">
        <v>5521</v>
      </c>
      <c r="J1131" t="s">
        <v>1342</v>
      </c>
      <c r="K1131" t="s">
        <v>5522</v>
      </c>
      <c r="L1131" t="s">
        <v>4256</v>
      </c>
      <c r="M1131" t="s">
        <v>4257</v>
      </c>
      <c r="N1131" t="s">
        <v>85</v>
      </c>
      <c r="O1131" t="s">
        <v>85</v>
      </c>
      <c r="P1131">
        <v>2764.9921875</v>
      </c>
      <c r="Q1131" t="s">
        <v>21</v>
      </c>
      <c r="R1131" t="s">
        <v>5523</v>
      </c>
      <c r="S1131" t="s">
        <v>5524</v>
      </c>
      <c r="X1131" t="s">
        <v>10729</v>
      </c>
      <c r="Y1131" t="s">
        <v>85</v>
      </c>
    </row>
    <row r="1132" spans="1:25">
      <c r="A1132" t="s">
        <v>3</v>
      </c>
      <c r="B1132" t="s">
        <v>114</v>
      </c>
      <c r="C1132" t="s">
        <v>4252</v>
      </c>
      <c r="D1132" t="s">
        <v>1336</v>
      </c>
      <c r="E1132" s="54">
        <v>41607</v>
      </c>
      <c r="F1132" t="s">
        <v>1337</v>
      </c>
      <c r="G1132" t="s">
        <v>1345</v>
      </c>
      <c r="H1132" t="s">
        <v>4253</v>
      </c>
      <c r="I1132" t="s">
        <v>5517</v>
      </c>
      <c r="J1132" t="s">
        <v>1342</v>
      </c>
      <c r="K1132" t="s">
        <v>5518</v>
      </c>
      <c r="L1132" t="s">
        <v>4256</v>
      </c>
      <c r="M1132" t="s">
        <v>4257</v>
      </c>
      <c r="N1132" t="s">
        <v>85</v>
      </c>
      <c r="O1132" t="s">
        <v>85</v>
      </c>
      <c r="P1132">
        <v>9337.076171875</v>
      </c>
      <c r="Q1132" t="s">
        <v>21</v>
      </c>
      <c r="R1132" t="s">
        <v>5519</v>
      </c>
      <c r="S1132" t="s">
        <v>5520</v>
      </c>
      <c r="X1132" t="s">
        <v>10729</v>
      </c>
      <c r="Y1132" t="s">
        <v>85</v>
      </c>
    </row>
    <row r="1133" spans="1:25">
      <c r="A1133" t="s">
        <v>3</v>
      </c>
      <c r="B1133" t="s">
        <v>114</v>
      </c>
      <c r="C1133" t="s">
        <v>4252</v>
      </c>
      <c r="D1133" t="s">
        <v>1336</v>
      </c>
      <c r="E1133" s="54">
        <v>41605</v>
      </c>
      <c r="F1133" t="s">
        <v>1337</v>
      </c>
      <c r="G1133" t="s">
        <v>1345</v>
      </c>
      <c r="H1133" t="s">
        <v>4253</v>
      </c>
      <c r="I1133" t="s">
        <v>4254</v>
      </c>
      <c r="J1133" t="s">
        <v>1342</v>
      </c>
      <c r="K1133" t="s">
        <v>4255</v>
      </c>
      <c r="L1133" t="s">
        <v>4256</v>
      </c>
      <c r="M1133" t="s">
        <v>4257</v>
      </c>
      <c r="N1133" t="s">
        <v>85</v>
      </c>
      <c r="O1133" t="s">
        <v>85</v>
      </c>
      <c r="P1133">
        <v>-126796.5859375</v>
      </c>
      <c r="Q1133" t="s">
        <v>21</v>
      </c>
      <c r="R1133" t="s">
        <v>4258</v>
      </c>
      <c r="S1133" t="s">
        <v>4259</v>
      </c>
      <c r="X1133" t="s">
        <v>10729</v>
      </c>
      <c r="Y1133" t="s">
        <v>85</v>
      </c>
    </row>
    <row r="1134" spans="1:25">
      <c r="A1134" t="s">
        <v>3</v>
      </c>
      <c r="B1134" t="s">
        <v>114</v>
      </c>
      <c r="C1134" t="s">
        <v>4252</v>
      </c>
      <c r="D1134" t="s">
        <v>1336</v>
      </c>
      <c r="E1134" s="54">
        <v>41638</v>
      </c>
      <c r="F1134" t="s">
        <v>4921</v>
      </c>
      <c r="G1134" t="s">
        <v>1345</v>
      </c>
      <c r="H1134" t="s">
        <v>4253</v>
      </c>
      <c r="I1134" t="s">
        <v>10222</v>
      </c>
      <c r="J1134" t="s">
        <v>1342</v>
      </c>
      <c r="K1134" t="s">
        <v>10223</v>
      </c>
      <c r="L1134" t="s">
        <v>4256</v>
      </c>
      <c r="M1134" t="s">
        <v>4257</v>
      </c>
      <c r="N1134" t="s">
        <v>85</v>
      </c>
      <c r="O1134" t="s">
        <v>85</v>
      </c>
      <c r="P1134">
        <v>12117.6259765625</v>
      </c>
      <c r="Q1134" t="s">
        <v>21</v>
      </c>
      <c r="R1134" t="s">
        <v>10224</v>
      </c>
      <c r="S1134" t="s">
        <v>5520</v>
      </c>
      <c r="X1134" t="s">
        <v>10729</v>
      </c>
      <c r="Y1134" t="s">
        <v>85</v>
      </c>
    </row>
    <row r="1135" spans="1:25">
      <c r="A1135" t="s">
        <v>3</v>
      </c>
      <c r="B1135" t="s">
        <v>114</v>
      </c>
      <c r="C1135" t="s">
        <v>4252</v>
      </c>
      <c r="D1135" t="s">
        <v>1336</v>
      </c>
      <c r="E1135" s="54">
        <v>41638</v>
      </c>
      <c r="F1135" t="s">
        <v>4921</v>
      </c>
      <c r="G1135" t="s">
        <v>1345</v>
      </c>
      <c r="H1135" t="s">
        <v>4253</v>
      </c>
      <c r="I1135" t="s">
        <v>5521</v>
      </c>
      <c r="J1135" t="s">
        <v>1342</v>
      </c>
      <c r="K1135" t="s">
        <v>5522</v>
      </c>
      <c r="L1135" t="s">
        <v>4256</v>
      </c>
      <c r="M1135" t="s">
        <v>4257</v>
      </c>
      <c r="N1135" t="s">
        <v>85</v>
      </c>
      <c r="O1135" t="s">
        <v>85</v>
      </c>
      <c r="P1135">
        <v>2288.127685546875</v>
      </c>
      <c r="Q1135" t="s">
        <v>21</v>
      </c>
      <c r="R1135" t="s">
        <v>5523</v>
      </c>
      <c r="S1135" t="s">
        <v>5524</v>
      </c>
      <c r="X1135" t="s">
        <v>10729</v>
      </c>
      <c r="Y1135" t="s">
        <v>85</v>
      </c>
    </row>
    <row r="1136" spans="1:25">
      <c r="A1136" t="s">
        <v>5</v>
      </c>
      <c r="B1136" t="s">
        <v>11</v>
      </c>
      <c r="C1136" t="s">
        <v>1689</v>
      </c>
      <c r="D1136" t="s">
        <v>1336</v>
      </c>
      <c r="E1136" s="54">
        <v>41626</v>
      </c>
      <c r="F1136" t="s">
        <v>4921</v>
      </c>
      <c r="G1136" t="s">
        <v>83</v>
      </c>
      <c r="I1136" t="s">
        <v>10225</v>
      </c>
      <c r="J1136" t="s">
        <v>1342</v>
      </c>
      <c r="K1136" t="s">
        <v>10226</v>
      </c>
      <c r="L1136" t="s">
        <v>8864</v>
      </c>
      <c r="M1136" t="s">
        <v>8865</v>
      </c>
      <c r="N1136" t="s">
        <v>199</v>
      </c>
      <c r="O1136" t="s">
        <v>85</v>
      </c>
      <c r="P1136">
        <v>5653.38623046875</v>
      </c>
      <c r="Q1136" t="s">
        <v>22</v>
      </c>
      <c r="R1136" t="s">
        <v>8866</v>
      </c>
      <c r="S1136" t="s">
        <v>104</v>
      </c>
      <c r="X1136" t="e">
        <v>#N/A</v>
      </c>
      <c r="Y1136" t="s">
        <v>85</v>
      </c>
    </row>
    <row r="1137" spans="1:25">
      <c r="A1137" t="s">
        <v>5</v>
      </c>
      <c r="B1137" t="s">
        <v>11</v>
      </c>
      <c r="C1137" t="s">
        <v>1689</v>
      </c>
      <c r="D1137" t="s">
        <v>1336</v>
      </c>
      <c r="E1137" s="54">
        <v>41586</v>
      </c>
      <c r="F1137" t="s">
        <v>1337</v>
      </c>
      <c r="G1137" t="s">
        <v>83</v>
      </c>
      <c r="H1137" t="s">
        <v>1667</v>
      </c>
      <c r="I1137" t="s">
        <v>1695</v>
      </c>
      <c r="J1137" t="s">
        <v>86</v>
      </c>
      <c r="K1137" t="s">
        <v>1691</v>
      </c>
      <c r="L1137" t="s">
        <v>1692</v>
      </c>
      <c r="M1137" t="s">
        <v>1693</v>
      </c>
      <c r="N1137" t="s">
        <v>85</v>
      </c>
      <c r="O1137" t="s">
        <v>85</v>
      </c>
      <c r="P1137">
        <v>-2842.741943359375</v>
      </c>
      <c r="Q1137" t="s">
        <v>22</v>
      </c>
      <c r="R1137" t="s">
        <v>1694</v>
      </c>
      <c r="S1137" t="s">
        <v>104</v>
      </c>
      <c r="X1137" t="e">
        <v>#N/A</v>
      </c>
      <c r="Y1137" t="s">
        <v>85</v>
      </c>
    </row>
    <row r="1138" spans="1:25">
      <c r="A1138" t="s">
        <v>5</v>
      </c>
      <c r="B1138" t="s">
        <v>11</v>
      </c>
      <c r="C1138" t="s">
        <v>1689</v>
      </c>
      <c r="D1138" t="s">
        <v>1336</v>
      </c>
      <c r="E1138" s="54">
        <v>41586</v>
      </c>
      <c r="F1138" t="s">
        <v>1337</v>
      </c>
      <c r="G1138" t="s">
        <v>83</v>
      </c>
      <c r="H1138" t="s">
        <v>1667</v>
      </c>
      <c r="I1138" t="s">
        <v>1690</v>
      </c>
      <c r="J1138" t="s">
        <v>86</v>
      </c>
      <c r="K1138" t="s">
        <v>1691</v>
      </c>
      <c r="L1138" t="s">
        <v>1692</v>
      </c>
      <c r="M1138" t="s">
        <v>1693</v>
      </c>
      <c r="N1138" t="s">
        <v>85</v>
      </c>
      <c r="O1138" t="s">
        <v>85</v>
      </c>
      <c r="P1138">
        <v>2842.741943359375</v>
      </c>
      <c r="Q1138" t="s">
        <v>22</v>
      </c>
      <c r="R1138" t="s">
        <v>1694</v>
      </c>
      <c r="S1138" t="s">
        <v>104</v>
      </c>
      <c r="X1138" t="e">
        <v>#N/A</v>
      </c>
      <c r="Y1138" t="s">
        <v>85</v>
      </c>
    </row>
    <row r="1139" spans="1:25">
      <c r="A1139" t="s">
        <v>5</v>
      </c>
      <c r="B1139" t="s">
        <v>11</v>
      </c>
      <c r="C1139" t="s">
        <v>1689</v>
      </c>
      <c r="D1139" t="s">
        <v>1336</v>
      </c>
      <c r="E1139" s="54">
        <v>41638</v>
      </c>
      <c r="F1139" t="s">
        <v>4921</v>
      </c>
      <c r="G1139" t="s">
        <v>1345</v>
      </c>
      <c r="H1139" t="s">
        <v>1667</v>
      </c>
      <c r="I1139" t="s">
        <v>10227</v>
      </c>
      <c r="J1139" t="s">
        <v>1342</v>
      </c>
      <c r="K1139" t="s">
        <v>10228</v>
      </c>
      <c r="L1139" t="s">
        <v>1692</v>
      </c>
      <c r="M1139" t="s">
        <v>1693</v>
      </c>
      <c r="N1139" t="s">
        <v>85</v>
      </c>
      <c r="O1139" t="s">
        <v>213</v>
      </c>
      <c r="P1139">
        <v>64422.3125</v>
      </c>
      <c r="Q1139" t="s">
        <v>21</v>
      </c>
      <c r="R1139" t="s">
        <v>10229</v>
      </c>
      <c r="S1139" t="s">
        <v>10230</v>
      </c>
      <c r="X1139" t="s">
        <v>10729</v>
      </c>
      <c r="Y1139" t="s">
        <v>10739</v>
      </c>
    </row>
    <row r="1140" spans="1:25">
      <c r="A1140" t="s">
        <v>5</v>
      </c>
      <c r="B1140" t="s">
        <v>11</v>
      </c>
      <c r="C1140" t="s">
        <v>1689</v>
      </c>
      <c r="D1140" t="s">
        <v>1336</v>
      </c>
      <c r="E1140" s="54">
        <v>41634</v>
      </c>
      <c r="F1140" t="s">
        <v>4921</v>
      </c>
      <c r="G1140" t="s">
        <v>83</v>
      </c>
      <c r="I1140" t="s">
        <v>10231</v>
      </c>
      <c r="J1140" t="s">
        <v>86</v>
      </c>
      <c r="K1140" t="s">
        <v>10232</v>
      </c>
      <c r="L1140" t="s">
        <v>5861</v>
      </c>
      <c r="M1140" t="s">
        <v>5862</v>
      </c>
      <c r="N1140" t="s">
        <v>85</v>
      </c>
      <c r="O1140" t="s">
        <v>85</v>
      </c>
      <c r="P1140">
        <v>12006.501953125</v>
      </c>
      <c r="Q1140" t="s">
        <v>22</v>
      </c>
      <c r="R1140" t="s">
        <v>10233</v>
      </c>
      <c r="S1140" t="s">
        <v>104</v>
      </c>
      <c r="X1140" t="e">
        <v>#N/A</v>
      </c>
      <c r="Y1140" t="s">
        <v>85</v>
      </c>
    </row>
    <row r="1141" spans="1:25">
      <c r="A1141" t="s">
        <v>5</v>
      </c>
      <c r="B1141" t="s">
        <v>11</v>
      </c>
      <c r="C1141" t="s">
        <v>1689</v>
      </c>
      <c r="D1141" t="s">
        <v>1336</v>
      </c>
      <c r="E1141" s="54">
        <v>41634</v>
      </c>
      <c r="F1141" t="s">
        <v>4921</v>
      </c>
      <c r="G1141" t="s">
        <v>83</v>
      </c>
      <c r="I1141" t="s">
        <v>10231</v>
      </c>
      <c r="J1141" t="s">
        <v>86</v>
      </c>
      <c r="K1141" t="s">
        <v>10232</v>
      </c>
      <c r="L1141" t="s">
        <v>5861</v>
      </c>
      <c r="M1141" t="s">
        <v>5862</v>
      </c>
      <c r="N1141" t="s">
        <v>85</v>
      </c>
      <c r="O1141" t="s">
        <v>85</v>
      </c>
      <c r="P1141">
        <v>352.06369018554688</v>
      </c>
      <c r="Q1141" t="s">
        <v>22</v>
      </c>
      <c r="R1141" t="s">
        <v>10233</v>
      </c>
      <c r="S1141" t="s">
        <v>104</v>
      </c>
      <c r="X1141" t="e">
        <v>#N/A</v>
      </c>
      <c r="Y1141" t="s">
        <v>85</v>
      </c>
    </row>
    <row r="1142" spans="1:25">
      <c r="A1142" t="s">
        <v>5</v>
      </c>
      <c r="B1142" t="s">
        <v>11</v>
      </c>
      <c r="C1142" t="s">
        <v>1689</v>
      </c>
      <c r="D1142" t="s">
        <v>1336</v>
      </c>
      <c r="E1142" s="54">
        <v>41625</v>
      </c>
      <c r="F1142" t="s">
        <v>4921</v>
      </c>
      <c r="G1142" t="s">
        <v>3641</v>
      </c>
      <c r="I1142" t="s">
        <v>10234</v>
      </c>
      <c r="J1142" t="s">
        <v>1342</v>
      </c>
      <c r="K1142" t="s">
        <v>10235</v>
      </c>
      <c r="L1142" t="s">
        <v>7268</v>
      </c>
      <c r="M1142" t="s">
        <v>7269</v>
      </c>
      <c r="N1142" t="s">
        <v>213</v>
      </c>
      <c r="O1142" t="s">
        <v>199</v>
      </c>
      <c r="P1142">
        <v>58804.78125</v>
      </c>
      <c r="Q1142" t="s">
        <v>21</v>
      </c>
      <c r="R1142" t="s">
        <v>10236</v>
      </c>
      <c r="S1142" t="s">
        <v>10237</v>
      </c>
      <c r="X1142" t="e">
        <v>#N/A</v>
      </c>
      <c r="Y1142" t="s">
        <v>10739</v>
      </c>
    </row>
    <row r="1143" spans="1:25">
      <c r="A1143" t="s">
        <v>5</v>
      </c>
      <c r="B1143" t="s">
        <v>11</v>
      </c>
      <c r="C1143" t="s">
        <v>1689</v>
      </c>
      <c r="D1143" t="s">
        <v>1336</v>
      </c>
      <c r="E1143" s="54">
        <v>41628</v>
      </c>
      <c r="F1143" t="s">
        <v>4921</v>
      </c>
      <c r="G1143" t="s">
        <v>83</v>
      </c>
      <c r="I1143" t="s">
        <v>10238</v>
      </c>
      <c r="J1143" t="s">
        <v>86</v>
      </c>
      <c r="K1143" t="s">
        <v>10239</v>
      </c>
      <c r="L1143" t="s">
        <v>7268</v>
      </c>
      <c r="M1143" t="s">
        <v>7269</v>
      </c>
      <c r="N1143" t="s">
        <v>85</v>
      </c>
      <c r="O1143" t="s">
        <v>199</v>
      </c>
      <c r="P1143">
        <v>20717.130859375</v>
      </c>
      <c r="Q1143" t="s">
        <v>22</v>
      </c>
      <c r="R1143" t="s">
        <v>10236</v>
      </c>
      <c r="S1143" t="s">
        <v>104</v>
      </c>
      <c r="X1143" t="e">
        <v>#N/A</v>
      </c>
      <c r="Y1143" t="s">
        <v>10739</v>
      </c>
    </row>
    <row r="1144" spans="1:25">
      <c r="A1144" t="s">
        <v>3</v>
      </c>
      <c r="B1144" t="s">
        <v>8</v>
      </c>
      <c r="C1144" t="s">
        <v>540</v>
      </c>
      <c r="D1144" t="s">
        <v>1336</v>
      </c>
      <c r="E1144" s="54">
        <v>41614</v>
      </c>
      <c r="F1144" t="s">
        <v>4921</v>
      </c>
      <c r="G1144" t="s">
        <v>83</v>
      </c>
      <c r="I1144" t="s">
        <v>10240</v>
      </c>
      <c r="J1144" t="s">
        <v>1342</v>
      </c>
      <c r="K1144" t="s">
        <v>10241</v>
      </c>
      <c r="L1144" t="s">
        <v>84</v>
      </c>
      <c r="M1144" t="s">
        <v>122</v>
      </c>
      <c r="N1144" t="s">
        <v>85</v>
      </c>
      <c r="O1144" t="s">
        <v>85</v>
      </c>
      <c r="P1144">
        <v>2385.8076171875</v>
      </c>
      <c r="Q1144" t="s">
        <v>22</v>
      </c>
      <c r="R1144" t="s">
        <v>10242</v>
      </c>
      <c r="S1144" t="s">
        <v>104</v>
      </c>
      <c r="X1144" t="e">
        <v>#N/A</v>
      </c>
      <c r="Y1144" t="s">
        <v>85</v>
      </c>
    </row>
    <row r="1145" spans="1:25">
      <c r="A1145" t="s">
        <v>3</v>
      </c>
      <c r="B1145" t="s">
        <v>8</v>
      </c>
      <c r="C1145" t="s">
        <v>6977</v>
      </c>
      <c r="D1145" t="s">
        <v>1336</v>
      </c>
      <c r="E1145" s="54">
        <v>41628</v>
      </c>
      <c r="F1145" t="s">
        <v>4921</v>
      </c>
      <c r="G1145" t="s">
        <v>1345</v>
      </c>
      <c r="I1145" t="s">
        <v>10243</v>
      </c>
      <c r="J1145" t="s">
        <v>1342</v>
      </c>
      <c r="K1145" t="s">
        <v>10244</v>
      </c>
      <c r="L1145" t="s">
        <v>10245</v>
      </c>
      <c r="M1145" t="s">
        <v>10246</v>
      </c>
      <c r="N1145" t="s">
        <v>85</v>
      </c>
      <c r="O1145" t="s">
        <v>85</v>
      </c>
      <c r="P1145">
        <v>922.4849853515625</v>
      </c>
      <c r="Q1145" t="s">
        <v>21</v>
      </c>
      <c r="R1145" t="s">
        <v>10247</v>
      </c>
      <c r="S1145" t="s">
        <v>10248</v>
      </c>
      <c r="X1145" t="s">
        <v>10729</v>
      </c>
      <c r="Y1145" t="s">
        <v>85</v>
      </c>
    </row>
    <row r="1146" spans="1:25">
      <c r="A1146" t="s">
        <v>3</v>
      </c>
      <c r="B1146" t="s">
        <v>8</v>
      </c>
      <c r="C1146" t="s">
        <v>124</v>
      </c>
      <c r="D1146" t="s">
        <v>1336</v>
      </c>
      <c r="E1146" s="54">
        <v>41607</v>
      </c>
      <c r="F1146" t="s">
        <v>1337</v>
      </c>
      <c r="G1146" t="s">
        <v>1345</v>
      </c>
      <c r="H1146" t="s">
        <v>962</v>
      </c>
      <c r="I1146" t="s">
        <v>5525</v>
      </c>
      <c r="J1146" t="s">
        <v>1342</v>
      </c>
      <c r="K1146" t="s">
        <v>5526</v>
      </c>
      <c r="L1146" t="s">
        <v>5527</v>
      </c>
      <c r="M1146" t="s">
        <v>5528</v>
      </c>
      <c r="N1146" t="s">
        <v>85</v>
      </c>
      <c r="O1146" t="s">
        <v>85</v>
      </c>
      <c r="P1146">
        <v>7747.3896484375</v>
      </c>
      <c r="Q1146" t="s">
        <v>21</v>
      </c>
      <c r="R1146" t="s">
        <v>5529</v>
      </c>
      <c r="S1146" t="s">
        <v>5530</v>
      </c>
      <c r="X1146" t="s">
        <v>10729</v>
      </c>
      <c r="Y1146" t="s">
        <v>85</v>
      </c>
    </row>
    <row r="1147" spans="1:25">
      <c r="A1147" t="s">
        <v>3</v>
      </c>
      <c r="B1147" t="s">
        <v>115</v>
      </c>
      <c r="C1147" t="s">
        <v>1150</v>
      </c>
      <c r="D1147" t="s">
        <v>1336</v>
      </c>
      <c r="E1147" s="54">
        <v>41639</v>
      </c>
      <c r="F1147" t="s">
        <v>4921</v>
      </c>
      <c r="G1147" t="s">
        <v>83</v>
      </c>
      <c r="I1147" t="s">
        <v>7887</v>
      </c>
      <c r="J1147" t="s">
        <v>86</v>
      </c>
      <c r="K1147" t="s">
        <v>7888</v>
      </c>
      <c r="L1147" t="s">
        <v>7889</v>
      </c>
      <c r="M1147" t="s">
        <v>7890</v>
      </c>
      <c r="N1147" t="s">
        <v>199</v>
      </c>
      <c r="O1147" t="s">
        <v>85</v>
      </c>
      <c r="P1147">
        <v>24000</v>
      </c>
      <c r="Q1147" t="s">
        <v>22</v>
      </c>
      <c r="R1147" t="s">
        <v>7891</v>
      </c>
      <c r="S1147" t="s">
        <v>104</v>
      </c>
      <c r="X1147" t="e">
        <v>#N/A</v>
      </c>
      <c r="Y1147" t="s">
        <v>85</v>
      </c>
    </row>
    <row r="1148" spans="1:25">
      <c r="A1148" t="s">
        <v>3</v>
      </c>
      <c r="B1148" t="s">
        <v>115</v>
      </c>
      <c r="C1148" t="s">
        <v>1150</v>
      </c>
      <c r="D1148" t="s">
        <v>1336</v>
      </c>
      <c r="E1148" s="54">
        <v>41589</v>
      </c>
      <c r="F1148" t="s">
        <v>1337</v>
      </c>
      <c r="G1148" t="s">
        <v>83</v>
      </c>
      <c r="I1148" t="s">
        <v>1696</v>
      </c>
      <c r="J1148" t="s">
        <v>86</v>
      </c>
      <c r="K1148" t="s">
        <v>1697</v>
      </c>
      <c r="L1148" t="s">
        <v>1698</v>
      </c>
      <c r="M1148" t="s">
        <v>1699</v>
      </c>
      <c r="N1148" t="s">
        <v>85</v>
      </c>
      <c r="O1148" t="s">
        <v>85</v>
      </c>
      <c r="P1148">
        <v>5760</v>
      </c>
      <c r="Q1148" t="s">
        <v>22</v>
      </c>
      <c r="R1148" t="s">
        <v>1700</v>
      </c>
      <c r="S1148" t="s">
        <v>104</v>
      </c>
      <c r="X1148" t="e">
        <v>#N/A</v>
      </c>
      <c r="Y1148" t="s">
        <v>85</v>
      </c>
    </row>
    <row r="1149" spans="1:25">
      <c r="A1149" t="s">
        <v>3</v>
      </c>
      <c r="B1149" t="s">
        <v>115</v>
      </c>
      <c r="C1149" t="s">
        <v>1150</v>
      </c>
      <c r="D1149" t="s">
        <v>1336</v>
      </c>
      <c r="E1149" s="54">
        <v>41638</v>
      </c>
      <c r="F1149" t="s">
        <v>4921</v>
      </c>
      <c r="G1149" t="s">
        <v>83</v>
      </c>
      <c r="I1149" t="s">
        <v>10249</v>
      </c>
      <c r="J1149" t="s">
        <v>86</v>
      </c>
      <c r="K1149" t="s">
        <v>10250</v>
      </c>
      <c r="L1149" t="s">
        <v>84</v>
      </c>
      <c r="M1149" t="s">
        <v>122</v>
      </c>
      <c r="N1149" t="s">
        <v>85</v>
      </c>
      <c r="O1149" t="s">
        <v>85</v>
      </c>
      <c r="P1149">
        <v>11250</v>
      </c>
      <c r="Q1149" t="s">
        <v>22</v>
      </c>
      <c r="R1149" t="s">
        <v>10251</v>
      </c>
      <c r="S1149" t="s">
        <v>104</v>
      </c>
      <c r="X1149" t="e">
        <v>#N/A</v>
      </c>
      <c r="Y1149" t="s">
        <v>85</v>
      </c>
    </row>
    <row r="1150" spans="1:25">
      <c r="A1150" t="s">
        <v>3</v>
      </c>
      <c r="B1150" t="s">
        <v>115</v>
      </c>
      <c r="C1150" t="s">
        <v>1150</v>
      </c>
      <c r="D1150" t="s">
        <v>1336</v>
      </c>
      <c r="E1150" s="54">
        <v>41639</v>
      </c>
      <c r="F1150" t="s">
        <v>4921</v>
      </c>
      <c r="G1150" t="s">
        <v>1345</v>
      </c>
      <c r="H1150" t="s">
        <v>5827</v>
      </c>
      <c r="I1150" t="s">
        <v>10252</v>
      </c>
      <c r="J1150" t="s">
        <v>1342</v>
      </c>
      <c r="K1150" t="s">
        <v>10253</v>
      </c>
      <c r="L1150" t="s">
        <v>10254</v>
      </c>
      <c r="M1150" t="s">
        <v>10255</v>
      </c>
      <c r="N1150" t="s">
        <v>85</v>
      </c>
      <c r="O1150" t="s">
        <v>85</v>
      </c>
      <c r="P1150">
        <v>42240</v>
      </c>
      <c r="Q1150" t="s">
        <v>21</v>
      </c>
      <c r="R1150" t="s">
        <v>10256</v>
      </c>
      <c r="S1150" t="s">
        <v>10257</v>
      </c>
      <c r="X1150" t="s">
        <v>10731</v>
      </c>
      <c r="Y1150" t="s">
        <v>10737</v>
      </c>
    </row>
    <row r="1151" spans="1:25">
      <c r="A1151" t="s">
        <v>3</v>
      </c>
      <c r="B1151" t="s">
        <v>115</v>
      </c>
      <c r="C1151" t="s">
        <v>1150</v>
      </c>
      <c r="D1151" t="s">
        <v>1336</v>
      </c>
      <c r="E1151" s="54">
        <v>41639</v>
      </c>
      <c r="F1151" t="s">
        <v>4921</v>
      </c>
      <c r="G1151" t="s">
        <v>1345</v>
      </c>
      <c r="H1151" t="s">
        <v>5827</v>
      </c>
      <c r="I1151" t="s">
        <v>10252</v>
      </c>
      <c r="J1151" t="s">
        <v>1342</v>
      </c>
      <c r="K1151" t="s">
        <v>10253</v>
      </c>
      <c r="L1151" t="s">
        <v>10254</v>
      </c>
      <c r="M1151" t="s">
        <v>10255</v>
      </c>
      <c r="N1151" t="s">
        <v>85</v>
      </c>
      <c r="O1151" t="s">
        <v>85</v>
      </c>
      <c r="P1151">
        <v>56000</v>
      </c>
      <c r="Q1151" t="s">
        <v>21</v>
      </c>
      <c r="R1151" t="s">
        <v>10256</v>
      </c>
      <c r="S1151" t="s">
        <v>10257</v>
      </c>
      <c r="X1151" t="s">
        <v>10731</v>
      </c>
      <c r="Y1151" t="s">
        <v>10737</v>
      </c>
    </row>
    <row r="1152" spans="1:25">
      <c r="A1152" t="s">
        <v>3</v>
      </c>
      <c r="B1152" t="s">
        <v>115</v>
      </c>
      <c r="C1152" t="s">
        <v>1150</v>
      </c>
      <c r="D1152" t="s">
        <v>1336</v>
      </c>
      <c r="E1152" s="54">
        <v>41639</v>
      </c>
      <c r="F1152" t="s">
        <v>4921</v>
      </c>
      <c r="G1152" t="s">
        <v>1345</v>
      </c>
      <c r="H1152" t="s">
        <v>5827</v>
      </c>
      <c r="I1152" t="s">
        <v>10252</v>
      </c>
      <c r="J1152" t="s">
        <v>1342</v>
      </c>
      <c r="K1152" t="s">
        <v>10253</v>
      </c>
      <c r="L1152" t="s">
        <v>10254</v>
      </c>
      <c r="M1152" t="s">
        <v>10255</v>
      </c>
      <c r="N1152" t="s">
        <v>85</v>
      </c>
      <c r="O1152" t="s">
        <v>85</v>
      </c>
      <c r="P1152">
        <v>47600</v>
      </c>
      <c r="Q1152" t="s">
        <v>21</v>
      </c>
      <c r="R1152" t="s">
        <v>10256</v>
      </c>
      <c r="S1152" t="s">
        <v>10257</v>
      </c>
      <c r="X1152" t="s">
        <v>10731</v>
      </c>
      <c r="Y1152" t="s">
        <v>10737</v>
      </c>
    </row>
    <row r="1153" spans="1:25">
      <c r="A1153" t="s">
        <v>3</v>
      </c>
      <c r="B1153" t="s">
        <v>115</v>
      </c>
      <c r="C1153" t="s">
        <v>1150</v>
      </c>
      <c r="D1153" t="s">
        <v>1336</v>
      </c>
      <c r="E1153" s="54">
        <v>41639</v>
      </c>
      <c r="F1153" t="s">
        <v>4921</v>
      </c>
      <c r="G1153" t="s">
        <v>1345</v>
      </c>
      <c r="H1153" t="s">
        <v>5827</v>
      </c>
      <c r="I1153" t="s">
        <v>10252</v>
      </c>
      <c r="J1153" t="s">
        <v>1342</v>
      </c>
      <c r="K1153" t="s">
        <v>10253</v>
      </c>
      <c r="L1153" t="s">
        <v>10254</v>
      </c>
      <c r="M1153" t="s">
        <v>10255</v>
      </c>
      <c r="N1153" t="s">
        <v>85</v>
      </c>
      <c r="O1153" t="s">
        <v>85</v>
      </c>
      <c r="P1153">
        <v>88400</v>
      </c>
      <c r="Q1153" t="s">
        <v>21</v>
      </c>
      <c r="R1153" t="s">
        <v>10256</v>
      </c>
      <c r="S1153" t="s">
        <v>10257</v>
      </c>
      <c r="X1153" t="s">
        <v>10731</v>
      </c>
      <c r="Y1153" t="s">
        <v>10737</v>
      </c>
    </row>
    <row r="1154" spans="1:25">
      <c r="A1154" t="s">
        <v>3</v>
      </c>
      <c r="B1154" t="s">
        <v>115</v>
      </c>
      <c r="C1154" t="s">
        <v>1150</v>
      </c>
      <c r="D1154" t="s">
        <v>1336</v>
      </c>
      <c r="E1154" s="54">
        <v>41639</v>
      </c>
      <c r="F1154" t="s">
        <v>4921</v>
      </c>
      <c r="G1154" t="s">
        <v>1345</v>
      </c>
      <c r="H1154" t="s">
        <v>5827</v>
      </c>
      <c r="I1154" t="s">
        <v>10252</v>
      </c>
      <c r="J1154" t="s">
        <v>1342</v>
      </c>
      <c r="K1154" t="s">
        <v>10253</v>
      </c>
      <c r="L1154" t="s">
        <v>10254</v>
      </c>
      <c r="M1154" t="s">
        <v>10255</v>
      </c>
      <c r="N1154" t="s">
        <v>85</v>
      </c>
      <c r="O1154" t="s">
        <v>85</v>
      </c>
      <c r="P1154">
        <v>25600</v>
      </c>
      <c r="Q1154" t="s">
        <v>21</v>
      </c>
      <c r="R1154" t="s">
        <v>10256</v>
      </c>
      <c r="S1154" t="s">
        <v>10257</v>
      </c>
      <c r="X1154" t="s">
        <v>10731</v>
      </c>
      <c r="Y1154" t="s">
        <v>10737</v>
      </c>
    </row>
    <row r="1155" spans="1:25">
      <c r="A1155" t="s">
        <v>3</v>
      </c>
      <c r="B1155" t="s">
        <v>115</v>
      </c>
      <c r="C1155" t="s">
        <v>1150</v>
      </c>
      <c r="D1155" t="s">
        <v>1336</v>
      </c>
      <c r="E1155" s="54">
        <v>41639</v>
      </c>
      <c r="F1155" t="s">
        <v>4921</v>
      </c>
      <c r="G1155" t="s">
        <v>1345</v>
      </c>
      <c r="H1155" t="s">
        <v>5827</v>
      </c>
      <c r="I1155" t="s">
        <v>10252</v>
      </c>
      <c r="J1155" t="s">
        <v>1342</v>
      </c>
      <c r="K1155" t="s">
        <v>10253</v>
      </c>
      <c r="L1155" t="s">
        <v>10254</v>
      </c>
      <c r="M1155" t="s">
        <v>10255</v>
      </c>
      <c r="N1155" t="s">
        <v>85</v>
      </c>
      <c r="O1155" t="s">
        <v>85</v>
      </c>
      <c r="P1155">
        <v>16800</v>
      </c>
      <c r="Q1155" t="s">
        <v>21</v>
      </c>
      <c r="R1155" t="s">
        <v>10256</v>
      </c>
      <c r="S1155" t="s">
        <v>10257</v>
      </c>
      <c r="X1155" t="s">
        <v>10731</v>
      </c>
      <c r="Y1155" t="s">
        <v>10737</v>
      </c>
    </row>
    <row r="1156" spans="1:25">
      <c r="A1156" t="s">
        <v>3</v>
      </c>
      <c r="B1156" t="s">
        <v>115</v>
      </c>
      <c r="C1156" t="s">
        <v>1150</v>
      </c>
      <c r="D1156" t="s">
        <v>1336</v>
      </c>
      <c r="E1156" s="54">
        <v>41639</v>
      </c>
      <c r="F1156" t="s">
        <v>4921</v>
      </c>
      <c r="G1156" t="s">
        <v>1345</v>
      </c>
      <c r="H1156" t="s">
        <v>5827</v>
      </c>
      <c r="I1156" t="s">
        <v>10252</v>
      </c>
      <c r="J1156" t="s">
        <v>1342</v>
      </c>
      <c r="K1156" t="s">
        <v>10253</v>
      </c>
      <c r="L1156" t="s">
        <v>10254</v>
      </c>
      <c r="M1156" t="s">
        <v>10255</v>
      </c>
      <c r="N1156" t="s">
        <v>85</v>
      </c>
      <c r="O1156" t="s">
        <v>85</v>
      </c>
      <c r="P1156">
        <v>24320</v>
      </c>
      <c r="Q1156" t="s">
        <v>21</v>
      </c>
      <c r="R1156" t="s">
        <v>10256</v>
      </c>
      <c r="S1156" t="s">
        <v>10257</v>
      </c>
      <c r="X1156" t="s">
        <v>10731</v>
      </c>
      <c r="Y1156" t="s">
        <v>10737</v>
      </c>
    </row>
    <row r="1157" spans="1:25">
      <c r="A1157" t="s">
        <v>3</v>
      </c>
      <c r="B1157" t="s">
        <v>115</v>
      </c>
      <c r="C1157" t="s">
        <v>1150</v>
      </c>
      <c r="D1157" t="s">
        <v>1336</v>
      </c>
      <c r="E1157" s="54">
        <v>41634</v>
      </c>
      <c r="F1157" t="s">
        <v>4921</v>
      </c>
      <c r="G1157" t="s">
        <v>1345</v>
      </c>
      <c r="H1157" t="s">
        <v>5827</v>
      </c>
      <c r="I1157" t="s">
        <v>10258</v>
      </c>
      <c r="J1157" t="s">
        <v>1342</v>
      </c>
      <c r="K1157" t="s">
        <v>10259</v>
      </c>
      <c r="L1157" t="s">
        <v>10260</v>
      </c>
      <c r="M1157" t="s">
        <v>10261</v>
      </c>
      <c r="N1157" t="s">
        <v>85</v>
      </c>
      <c r="O1157" t="s">
        <v>85</v>
      </c>
      <c r="P1157">
        <v>84960</v>
      </c>
      <c r="Q1157" t="s">
        <v>21</v>
      </c>
      <c r="R1157" t="s">
        <v>10262</v>
      </c>
      <c r="S1157" t="s">
        <v>104</v>
      </c>
      <c r="X1157" t="s">
        <v>10730</v>
      </c>
      <c r="Y1157" t="s">
        <v>85</v>
      </c>
    </row>
    <row r="1158" spans="1:25">
      <c r="A1158" t="s">
        <v>3</v>
      </c>
      <c r="B1158" t="s">
        <v>115</v>
      </c>
      <c r="C1158" t="s">
        <v>1150</v>
      </c>
      <c r="D1158" t="s">
        <v>1336</v>
      </c>
      <c r="E1158" s="54">
        <v>41634</v>
      </c>
      <c r="F1158" t="s">
        <v>4921</v>
      </c>
      <c r="G1158" t="s">
        <v>1345</v>
      </c>
      <c r="H1158" t="s">
        <v>5827</v>
      </c>
      <c r="I1158" t="s">
        <v>10258</v>
      </c>
      <c r="J1158" t="s">
        <v>1342</v>
      </c>
      <c r="K1158" t="s">
        <v>10259</v>
      </c>
      <c r="L1158" t="s">
        <v>10260</v>
      </c>
      <c r="M1158" t="s">
        <v>10261</v>
      </c>
      <c r="N1158" t="s">
        <v>85</v>
      </c>
      <c r="O1158" t="s">
        <v>85</v>
      </c>
      <c r="P1158">
        <v>62208</v>
      </c>
      <c r="Q1158" t="s">
        <v>21</v>
      </c>
      <c r="R1158" t="s">
        <v>10262</v>
      </c>
      <c r="S1158" t="s">
        <v>104</v>
      </c>
      <c r="X1158" t="s">
        <v>10730</v>
      </c>
      <c r="Y1158" t="s">
        <v>85</v>
      </c>
    </row>
    <row r="1159" spans="1:25">
      <c r="A1159" t="s">
        <v>3</v>
      </c>
      <c r="B1159" t="s">
        <v>115</v>
      </c>
      <c r="C1159" t="s">
        <v>1150</v>
      </c>
      <c r="D1159" t="s">
        <v>1336</v>
      </c>
      <c r="E1159" s="54">
        <v>41634</v>
      </c>
      <c r="F1159" t="s">
        <v>4921</v>
      </c>
      <c r="G1159" t="s">
        <v>1345</v>
      </c>
      <c r="H1159" t="s">
        <v>5827</v>
      </c>
      <c r="I1159" t="s">
        <v>10258</v>
      </c>
      <c r="J1159" t="s">
        <v>1342</v>
      </c>
      <c r="K1159" t="s">
        <v>10259</v>
      </c>
      <c r="L1159" t="s">
        <v>10260</v>
      </c>
      <c r="M1159" t="s">
        <v>10261</v>
      </c>
      <c r="N1159" t="s">
        <v>85</v>
      </c>
      <c r="O1159" t="s">
        <v>85</v>
      </c>
      <c r="P1159">
        <v>41760</v>
      </c>
      <c r="Q1159" t="s">
        <v>21</v>
      </c>
      <c r="R1159" t="s">
        <v>10262</v>
      </c>
      <c r="S1159" t="s">
        <v>104</v>
      </c>
      <c r="X1159" t="s">
        <v>10730</v>
      </c>
      <c r="Y1159" t="s">
        <v>85</v>
      </c>
    </row>
    <row r="1160" spans="1:25">
      <c r="A1160" t="s">
        <v>3</v>
      </c>
      <c r="B1160" t="s">
        <v>115</v>
      </c>
      <c r="C1160" t="s">
        <v>1150</v>
      </c>
      <c r="D1160" t="s">
        <v>1336</v>
      </c>
      <c r="E1160" s="54">
        <v>41634</v>
      </c>
      <c r="F1160" t="s">
        <v>4921</v>
      </c>
      <c r="G1160" t="s">
        <v>1345</v>
      </c>
      <c r="H1160" t="s">
        <v>5827</v>
      </c>
      <c r="I1160" t="s">
        <v>10258</v>
      </c>
      <c r="J1160" t="s">
        <v>1342</v>
      </c>
      <c r="K1160" t="s">
        <v>10259</v>
      </c>
      <c r="L1160" t="s">
        <v>10260</v>
      </c>
      <c r="M1160" t="s">
        <v>10261</v>
      </c>
      <c r="N1160" t="s">
        <v>85</v>
      </c>
      <c r="O1160" t="s">
        <v>85</v>
      </c>
      <c r="P1160">
        <v>36000</v>
      </c>
      <c r="Q1160" t="s">
        <v>21</v>
      </c>
      <c r="R1160" t="s">
        <v>10262</v>
      </c>
      <c r="S1160" t="s">
        <v>104</v>
      </c>
      <c r="X1160" t="s">
        <v>10730</v>
      </c>
      <c r="Y1160" t="s">
        <v>85</v>
      </c>
    </row>
    <row r="1161" spans="1:25">
      <c r="A1161" t="s">
        <v>5</v>
      </c>
      <c r="B1161" t="s">
        <v>16</v>
      </c>
      <c r="C1161" t="s">
        <v>866</v>
      </c>
      <c r="D1161" t="s">
        <v>1336</v>
      </c>
      <c r="E1161" s="54">
        <v>41633</v>
      </c>
      <c r="F1161" t="s">
        <v>4921</v>
      </c>
      <c r="G1161" t="s">
        <v>1345</v>
      </c>
      <c r="I1161" t="s">
        <v>10263</v>
      </c>
      <c r="J1161" t="s">
        <v>1342</v>
      </c>
      <c r="K1161" t="s">
        <v>10264</v>
      </c>
      <c r="L1161" t="s">
        <v>10265</v>
      </c>
      <c r="M1161" t="s">
        <v>10266</v>
      </c>
      <c r="N1161" t="s">
        <v>85</v>
      </c>
      <c r="O1161" t="s">
        <v>85</v>
      </c>
      <c r="P1161">
        <v>62195</v>
      </c>
      <c r="Q1161" t="s">
        <v>21</v>
      </c>
      <c r="R1161" t="s">
        <v>10267</v>
      </c>
      <c r="S1161" t="s">
        <v>10268</v>
      </c>
      <c r="X1161" t="s">
        <v>10729</v>
      </c>
      <c r="Y1161" t="s">
        <v>85</v>
      </c>
    </row>
    <row r="1162" spans="1:25">
      <c r="A1162" t="s">
        <v>9</v>
      </c>
      <c r="B1162" t="s">
        <v>14</v>
      </c>
      <c r="C1162" t="s">
        <v>14</v>
      </c>
      <c r="D1162" t="s">
        <v>1336</v>
      </c>
      <c r="E1162" s="54">
        <v>41619</v>
      </c>
      <c r="F1162" t="s">
        <v>4921</v>
      </c>
      <c r="G1162" t="s">
        <v>1345</v>
      </c>
      <c r="H1162" t="s">
        <v>463</v>
      </c>
      <c r="I1162" t="s">
        <v>1701</v>
      </c>
      <c r="J1162" t="s">
        <v>1342</v>
      </c>
      <c r="K1162" t="s">
        <v>1702</v>
      </c>
      <c r="L1162" t="s">
        <v>466</v>
      </c>
      <c r="M1162" t="s">
        <v>467</v>
      </c>
      <c r="N1162" t="s">
        <v>85</v>
      </c>
      <c r="O1162" t="s">
        <v>85</v>
      </c>
      <c r="P1162">
        <v>-41600</v>
      </c>
      <c r="Q1162" t="s">
        <v>21</v>
      </c>
      <c r="R1162" t="s">
        <v>1703</v>
      </c>
      <c r="S1162" t="s">
        <v>1704</v>
      </c>
      <c r="T1162" t="s">
        <v>170</v>
      </c>
      <c r="U1162" t="s">
        <v>178</v>
      </c>
      <c r="V1162" t="s">
        <v>179</v>
      </c>
      <c r="W1162" t="s">
        <v>364</v>
      </c>
      <c r="X1162" t="s">
        <v>10729</v>
      </c>
      <c r="Y1162" t="s">
        <v>85</v>
      </c>
    </row>
    <row r="1163" spans="1:25">
      <c r="A1163" t="s">
        <v>9</v>
      </c>
      <c r="B1163" t="s">
        <v>14</v>
      </c>
      <c r="C1163" t="s">
        <v>14</v>
      </c>
      <c r="D1163" t="s">
        <v>1336</v>
      </c>
      <c r="E1163" s="54">
        <v>41619</v>
      </c>
      <c r="F1163" t="s">
        <v>4921</v>
      </c>
      <c r="G1163" t="s">
        <v>1345</v>
      </c>
      <c r="H1163" t="s">
        <v>463</v>
      </c>
      <c r="I1163" t="s">
        <v>1701</v>
      </c>
      <c r="J1163" t="s">
        <v>1342</v>
      </c>
      <c r="K1163" t="s">
        <v>1702</v>
      </c>
      <c r="L1163" t="s">
        <v>466</v>
      </c>
      <c r="M1163" t="s">
        <v>467</v>
      </c>
      <c r="N1163" t="s">
        <v>85</v>
      </c>
      <c r="O1163" t="s">
        <v>85</v>
      </c>
      <c r="P1163">
        <v>20000</v>
      </c>
      <c r="Q1163" t="s">
        <v>21</v>
      </c>
      <c r="R1163" t="s">
        <v>1703</v>
      </c>
      <c r="S1163" t="s">
        <v>1704</v>
      </c>
      <c r="T1163" t="s">
        <v>170</v>
      </c>
      <c r="U1163" t="s">
        <v>178</v>
      </c>
      <c r="V1163" t="s">
        <v>179</v>
      </c>
      <c r="W1163" t="s">
        <v>364</v>
      </c>
      <c r="X1163" t="s">
        <v>10729</v>
      </c>
      <c r="Y1163" t="s">
        <v>85</v>
      </c>
    </row>
    <row r="1164" spans="1:25">
      <c r="A1164" t="s">
        <v>9</v>
      </c>
      <c r="B1164" t="s">
        <v>14</v>
      </c>
      <c r="C1164" t="s">
        <v>14</v>
      </c>
      <c r="D1164" t="s">
        <v>1336</v>
      </c>
      <c r="E1164" s="54">
        <v>41619</v>
      </c>
      <c r="F1164" t="s">
        <v>4921</v>
      </c>
      <c r="G1164" t="s">
        <v>1345</v>
      </c>
      <c r="H1164" t="s">
        <v>463</v>
      </c>
      <c r="I1164" t="s">
        <v>1701</v>
      </c>
      <c r="J1164" t="s">
        <v>1342</v>
      </c>
      <c r="K1164" t="s">
        <v>1702</v>
      </c>
      <c r="L1164" t="s">
        <v>466</v>
      </c>
      <c r="M1164" t="s">
        <v>467</v>
      </c>
      <c r="N1164" t="s">
        <v>85</v>
      </c>
      <c r="O1164" t="s">
        <v>85</v>
      </c>
      <c r="P1164">
        <v>21600</v>
      </c>
      <c r="Q1164" t="s">
        <v>21</v>
      </c>
      <c r="R1164" t="s">
        <v>1703</v>
      </c>
      <c r="S1164" t="s">
        <v>1704</v>
      </c>
      <c r="T1164" t="s">
        <v>170</v>
      </c>
      <c r="U1164" t="s">
        <v>178</v>
      </c>
      <c r="V1164" t="s">
        <v>179</v>
      </c>
      <c r="W1164" t="s">
        <v>364</v>
      </c>
      <c r="X1164" t="s">
        <v>10729</v>
      </c>
      <c r="Y1164" t="s">
        <v>85</v>
      </c>
    </row>
    <row r="1165" spans="1:25">
      <c r="A1165" t="s">
        <v>9</v>
      </c>
      <c r="B1165" t="s">
        <v>14</v>
      </c>
      <c r="C1165" t="s">
        <v>14</v>
      </c>
      <c r="D1165" t="s">
        <v>1336</v>
      </c>
      <c r="E1165" s="54">
        <v>41585</v>
      </c>
      <c r="F1165" t="s">
        <v>1337</v>
      </c>
      <c r="G1165" t="s">
        <v>1345</v>
      </c>
      <c r="H1165" t="s">
        <v>463</v>
      </c>
      <c r="I1165" t="s">
        <v>1701</v>
      </c>
      <c r="J1165" t="s">
        <v>1342</v>
      </c>
      <c r="K1165" t="s">
        <v>1702</v>
      </c>
      <c r="L1165" t="s">
        <v>466</v>
      </c>
      <c r="M1165" t="s">
        <v>467</v>
      </c>
      <c r="N1165" t="s">
        <v>213</v>
      </c>
      <c r="O1165" t="s">
        <v>85</v>
      </c>
      <c r="P1165">
        <v>25000</v>
      </c>
      <c r="Q1165" t="s">
        <v>21</v>
      </c>
      <c r="R1165" t="s">
        <v>1703</v>
      </c>
      <c r="S1165" t="s">
        <v>1704</v>
      </c>
      <c r="T1165" t="s">
        <v>170</v>
      </c>
      <c r="U1165" t="s">
        <v>178</v>
      </c>
      <c r="V1165" t="s">
        <v>179</v>
      </c>
      <c r="W1165" t="s">
        <v>364</v>
      </c>
      <c r="X1165" t="s">
        <v>10729</v>
      </c>
      <c r="Y1165" t="s">
        <v>85</v>
      </c>
    </row>
    <row r="1166" spans="1:25">
      <c r="A1166" t="s">
        <v>9</v>
      </c>
      <c r="B1166" t="s">
        <v>14</v>
      </c>
      <c r="C1166" t="s">
        <v>14</v>
      </c>
      <c r="D1166" t="s">
        <v>1336</v>
      </c>
      <c r="E1166" s="54">
        <v>41585</v>
      </c>
      <c r="F1166" t="s">
        <v>1337</v>
      </c>
      <c r="G1166" t="s">
        <v>1345</v>
      </c>
      <c r="H1166" t="s">
        <v>463</v>
      </c>
      <c r="I1166" t="s">
        <v>1701</v>
      </c>
      <c r="J1166" t="s">
        <v>1342</v>
      </c>
      <c r="K1166" t="s">
        <v>1702</v>
      </c>
      <c r="L1166" t="s">
        <v>466</v>
      </c>
      <c r="M1166" t="s">
        <v>467</v>
      </c>
      <c r="N1166" t="s">
        <v>213</v>
      </c>
      <c r="O1166" t="s">
        <v>85</v>
      </c>
      <c r="P1166">
        <v>25000</v>
      </c>
      <c r="Q1166" t="s">
        <v>21</v>
      </c>
      <c r="R1166" t="s">
        <v>1703</v>
      </c>
      <c r="S1166" t="s">
        <v>1704</v>
      </c>
      <c r="T1166" t="s">
        <v>170</v>
      </c>
      <c r="U1166" t="s">
        <v>178</v>
      </c>
      <c r="V1166" t="s">
        <v>179</v>
      </c>
      <c r="W1166" t="s">
        <v>364</v>
      </c>
      <c r="X1166" t="s">
        <v>10729</v>
      </c>
      <c r="Y1166" t="s">
        <v>85</v>
      </c>
    </row>
    <row r="1167" spans="1:25">
      <c r="A1167" t="s">
        <v>9</v>
      </c>
      <c r="B1167" t="s">
        <v>14</v>
      </c>
      <c r="C1167" t="s">
        <v>14</v>
      </c>
      <c r="D1167" t="s">
        <v>1336</v>
      </c>
      <c r="E1167" s="54">
        <v>41585</v>
      </c>
      <c r="F1167" t="s">
        <v>1337</v>
      </c>
      <c r="G1167" t="s">
        <v>1345</v>
      </c>
      <c r="H1167" t="s">
        <v>463</v>
      </c>
      <c r="I1167" t="s">
        <v>1701</v>
      </c>
      <c r="J1167" t="s">
        <v>1342</v>
      </c>
      <c r="K1167" t="s">
        <v>1702</v>
      </c>
      <c r="L1167" t="s">
        <v>466</v>
      </c>
      <c r="M1167" t="s">
        <v>467</v>
      </c>
      <c r="N1167" t="s">
        <v>199</v>
      </c>
      <c r="O1167" t="s">
        <v>85</v>
      </c>
      <c r="P1167">
        <v>-50000</v>
      </c>
      <c r="Q1167" t="s">
        <v>21</v>
      </c>
      <c r="R1167" t="s">
        <v>1703</v>
      </c>
      <c r="S1167" t="s">
        <v>1704</v>
      </c>
      <c r="T1167" t="s">
        <v>170</v>
      </c>
      <c r="U1167" t="s">
        <v>178</v>
      </c>
      <c r="V1167" t="s">
        <v>179</v>
      </c>
      <c r="W1167" t="s">
        <v>364</v>
      </c>
      <c r="X1167" t="s">
        <v>10729</v>
      </c>
      <c r="Y1167" t="s">
        <v>85</v>
      </c>
    </row>
    <row r="1168" spans="1:25">
      <c r="A1168" t="s">
        <v>9</v>
      </c>
      <c r="B1168" t="s">
        <v>14</v>
      </c>
      <c r="C1168" t="s">
        <v>14</v>
      </c>
      <c r="D1168" t="s">
        <v>1336</v>
      </c>
      <c r="E1168" s="54">
        <v>41626</v>
      </c>
      <c r="F1168" t="s">
        <v>4921</v>
      </c>
      <c r="G1168" t="s">
        <v>1345</v>
      </c>
      <c r="H1168" t="s">
        <v>779</v>
      </c>
      <c r="I1168" t="s">
        <v>10269</v>
      </c>
      <c r="J1168" t="s">
        <v>1342</v>
      </c>
      <c r="K1168" t="s">
        <v>10270</v>
      </c>
      <c r="L1168" t="s">
        <v>782</v>
      </c>
      <c r="M1168" t="s">
        <v>783</v>
      </c>
      <c r="N1168" t="s">
        <v>85</v>
      </c>
      <c r="O1168" t="s">
        <v>85</v>
      </c>
      <c r="P1168">
        <v>30000</v>
      </c>
      <c r="Q1168" t="s">
        <v>21</v>
      </c>
      <c r="R1168" t="s">
        <v>10271</v>
      </c>
      <c r="S1168" t="s">
        <v>10272</v>
      </c>
      <c r="T1168" t="s">
        <v>155</v>
      </c>
      <c r="U1168" t="s">
        <v>785</v>
      </c>
      <c r="V1168" t="s">
        <v>179</v>
      </c>
      <c r="W1168" t="s">
        <v>180</v>
      </c>
      <c r="X1168" t="s">
        <v>10729</v>
      </c>
      <c r="Y1168" t="s">
        <v>85</v>
      </c>
    </row>
    <row r="1169" spans="1:25">
      <c r="A1169" t="s">
        <v>9</v>
      </c>
      <c r="B1169" t="s">
        <v>14</v>
      </c>
      <c r="C1169" t="s">
        <v>14</v>
      </c>
      <c r="D1169" t="s">
        <v>1336</v>
      </c>
      <c r="E1169" s="54">
        <v>41627</v>
      </c>
      <c r="F1169" t="s">
        <v>4921</v>
      </c>
      <c r="G1169" t="s">
        <v>83</v>
      </c>
      <c r="H1169" t="s">
        <v>779</v>
      </c>
      <c r="I1169" t="s">
        <v>10273</v>
      </c>
      <c r="J1169" t="s">
        <v>86</v>
      </c>
      <c r="K1169" t="s">
        <v>10274</v>
      </c>
      <c r="L1169" t="s">
        <v>5740</v>
      </c>
      <c r="M1169" t="s">
        <v>5741</v>
      </c>
      <c r="N1169" t="s">
        <v>85</v>
      </c>
      <c r="O1169" t="s">
        <v>85</v>
      </c>
      <c r="P1169">
        <v>26790</v>
      </c>
      <c r="Q1169" t="s">
        <v>22</v>
      </c>
      <c r="R1169" t="s">
        <v>10275</v>
      </c>
      <c r="S1169" t="s">
        <v>104</v>
      </c>
      <c r="T1169" t="s">
        <v>155</v>
      </c>
      <c r="U1169" t="s">
        <v>785</v>
      </c>
      <c r="V1169" t="s">
        <v>179</v>
      </c>
      <c r="W1169" t="s">
        <v>180</v>
      </c>
      <c r="X1169" t="e">
        <v>#N/A</v>
      </c>
      <c r="Y1169" t="s">
        <v>85</v>
      </c>
    </row>
    <row r="1170" spans="1:25">
      <c r="A1170" t="s">
        <v>9</v>
      </c>
      <c r="B1170" t="s">
        <v>14</v>
      </c>
      <c r="C1170" t="s">
        <v>14</v>
      </c>
      <c r="D1170" t="s">
        <v>1336</v>
      </c>
      <c r="E1170" s="54">
        <v>41585</v>
      </c>
      <c r="F1170" t="s">
        <v>1337</v>
      </c>
      <c r="G1170" t="s">
        <v>1345</v>
      </c>
      <c r="H1170" t="s">
        <v>999</v>
      </c>
      <c r="I1170" t="s">
        <v>1705</v>
      </c>
      <c r="J1170" t="s">
        <v>1342</v>
      </c>
      <c r="K1170" t="s">
        <v>1706</v>
      </c>
      <c r="L1170" t="s">
        <v>1707</v>
      </c>
      <c r="M1170" t="s">
        <v>1708</v>
      </c>
      <c r="N1170" t="s">
        <v>85</v>
      </c>
      <c r="O1170" t="s">
        <v>85</v>
      </c>
      <c r="P1170">
        <v>-2850</v>
      </c>
      <c r="Q1170" t="s">
        <v>21</v>
      </c>
      <c r="R1170" t="s">
        <v>1709</v>
      </c>
      <c r="S1170" t="s">
        <v>1710</v>
      </c>
      <c r="T1170" t="s">
        <v>170</v>
      </c>
      <c r="U1170" t="s">
        <v>178</v>
      </c>
      <c r="V1170" t="s">
        <v>179</v>
      </c>
      <c r="W1170" t="s">
        <v>180</v>
      </c>
      <c r="X1170" t="s">
        <v>10729</v>
      </c>
      <c r="Y1170" t="s">
        <v>10737</v>
      </c>
    </row>
    <row r="1171" spans="1:25">
      <c r="A1171" t="s">
        <v>9</v>
      </c>
      <c r="B1171" t="s">
        <v>14</v>
      </c>
      <c r="C1171" t="s">
        <v>14</v>
      </c>
      <c r="D1171" t="s">
        <v>1336</v>
      </c>
      <c r="E1171" s="54">
        <v>41585</v>
      </c>
      <c r="F1171" t="s">
        <v>1337</v>
      </c>
      <c r="G1171" t="s">
        <v>1345</v>
      </c>
      <c r="H1171" t="s">
        <v>999</v>
      </c>
      <c r="I1171" t="s">
        <v>1705</v>
      </c>
      <c r="J1171" t="s">
        <v>1342</v>
      </c>
      <c r="K1171" t="s">
        <v>1706</v>
      </c>
      <c r="L1171" t="s">
        <v>1707</v>
      </c>
      <c r="M1171" t="s">
        <v>1708</v>
      </c>
      <c r="N1171" t="s">
        <v>85</v>
      </c>
      <c r="O1171" t="s">
        <v>85</v>
      </c>
      <c r="P1171">
        <v>2850</v>
      </c>
      <c r="Q1171" t="s">
        <v>21</v>
      </c>
      <c r="R1171" t="s">
        <v>1709</v>
      </c>
      <c r="S1171" t="s">
        <v>1710</v>
      </c>
      <c r="T1171" t="s">
        <v>170</v>
      </c>
      <c r="U1171" t="s">
        <v>178</v>
      </c>
      <c r="V1171" t="s">
        <v>179</v>
      </c>
      <c r="W1171" t="s">
        <v>180</v>
      </c>
      <c r="X1171" t="s">
        <v>10729</v>
      </c>
      <c r="Y1171" t="s">
        <v>10737</v>
      </c>
    </row>
    <row r="1172" spans="1:25">
      <c r="A1172" t="s">
        <v>9</v>
      </c>
      <c r="B1172" t="s">
        <v>14</v>
      </c>
      <c r="C1172" t="s">
        <v>14</v>
      </c>
      <c r="D1172" t="s">
        <v>1336</v>
      </c>
      <c r="E1172" s="54">
        <v>41597</v>
      </c>
      <c r="F1172" t="s">
        <v>1337</v>
      </c>
      <c r="G1172" t="s">
        <v>1345</v>
      </c>
      <c r="H1172" t="s">
        <v>999</v>
      </c>
      <c r="I1172" t="s">
        <v>2751</v>
      </c>
      <c r="J1172" t="s">
        <v>1342</v>
      </c>
      <c r="K1172" t="s">
        <v>2752</v>
      </c>
      <c r="L1172" t="s">
        <v>1707</v>
      </c>
      <c r="M1172" t="s">
        <v>1708</v>
      </c>
      <c r="N1172" t="s">
        <v>85</v>
      </c>
      <c r="O1172" t="s">
        <v>85</v>
      </c>
      <c r="P1172">
        <v>-1848</v>
      </c>
      <c r="Q1172" t="s">
        <v>21</v>
      </c>
      <c r="R1172" t="s">
        <v>2753</v>
      </c>
      <c r="S1172" t="s">
        <v>2754</v>
      </c>
      <c r="T1172" t="s">
        <v>170</v>
      </c>
      <c r="U1172" t="s">
        <v>178</v>
      </c>
      <c r="V1172" t="s">
        <v>179</v>
      </c>
      <c r="W1172" t="s">
        <v>180</v>
      </c>
      <c r="X1172" t="s">
        <v>10729</v>
      </c>
      <c r="Y1172" t="s">
        <v>10737</v>
      </c>
    </row>
    <row r="1173" spans="1:25">
      <c r="A1173" t="s">
        <v>9</v>
      </c>
      <c r="B1173" t="s">
        <v>14</v>
      </c>
      <c r="C1173" t="s">
        <v>14</v>
      </c>
      <c r="D1173" t="s">
        <v>1336</v>
      </c>
      <c r="E1173" s="54">
        <v>41585</v>
      </c>
      <c r="F1173" t="s">
        <v>1337</v>
      </c>
      <c r="G1173" t="s">
        <v>1345</v>
      </c>
      <c r="H1173" t="s">
        <v>999</v>
      </c>
      <c r="I1173" t="s">
        <v>1705</v>
      </c>
      <c r="J1173" t="s">
        <v>1342</v>
      </c>
      <c r="K1173" t="s">
        <v>1706</v>
      </c>
      <c r="L1173" t="s">
        <v>1707</v>
      </c>
      <c r="M1173" t="s">
        <v>1708</v>
      </c>
      <c r="N1173" t="s">
        <v>85</v>
      </c>
      <c r="O1173" t="s">
        <v>85</v>
      </c>
      <c r="P1173">
        <v>16650</v>
      </c>
      <c r="Q1173" t="s">
        <v>21</v>
      </c>
      <c r="R1173" t="s">
        <v>1709</v>
      </c>
      <c r="S1173" t="s">
        <v>1710</v>
      </c>
      <c r="T1173" t="s">
        <v>170</v>
      </c>
      <c r="U1173" t="s">
        <v>178</v>
      </c>
      <c r="V1173" t="s">
        <v>179</v>
      </c>
      <c r="W1173" t="s">
        <v>180</v>
      </c>
      <c r="X1173" t="s">
        <v>10729</v>
      </c>
      <c r="Y1173" t="s">
        <v>10737</v>
      </c>
    </row>
    <row r="1174" spans="1:25">
      <c r="A1174" t="s">
        <v>9</v>
      </c>
      <c r="B1174" t="s">
        <v>14</v>
      </c>
      <c r="C1174" t="s">
        <v>14</v>
      </c>
      <c r="D1174" t="s">
        <v>1336</v>
      </c>
      <c r="E1174" s="54">
        <v>41585</v>
      </c>
      <c r="F1174" t="s">
        <v>1337</v>
      </c>
      <c r="G1174" t="s">
        <v>1345</v>
      </c>
      <c r="H1174" t="s">
        <v>999</v>
      </c>
      <c r="I1174" t="s">
        <v>1705</v>
      </c>
      <c r="J1174" t="s">
        <v>1342</v>
      </c>
      <c r="K1174" t="s">
        <v>1706</v>
      </c>
      <c r="L1174" t="s">
        <v>1707</v>
      </c>
      <c r="M1174" t="s">
        <v>1708</v>
      </c>
      <c r="N1174" t="s">
        <v>85</v>
      </c>
      <c r="O1174" t="s">
        <v>85</v>
      </c>
      <c r="P1174">
        <v>24000</v>
      </c>
      <c r="Q1174" t="s">
        <v>21</v>
      </c>
      <c r="R1174" t="s">
        <v>1709</v>
      </c>
      <c r="S1174" t="s">
        <v>1710</v>
      </c>
      <c r="T1174" t="s">
        <v>170</v>
      </c>
      <c r="U1174" t="s">
        <v>178</v>
      </c>
      <c r="V1174" t="s">
        <v>179</v>
      </c>
      <c r="W1174" t="s">
        <v>180</v>
      </c>
      <c r="X1174" t="s">
        <v>10729</v>
      </c>
      <c r="Y1174" t="s">
        <v>10737</v>
      </c>
    </row>
    <row r="1175" spans="1:25">
      <c r="A1175" t="s">
        <v>9</v>
      </c>
      <c r="B1175" t="s">
        <v>14</v>
      </c>
      <c r="C1175" t="s">
        <v>14</v>
      </c>
      <c r="D1175" t="s">
        <v>1336</v>
      </c>
      <c r="E1175" s="54">
        <v>41585</v>
      </c>
      <c r="F1175" t="s">
        <v>1337</v>
      </c>
      <c r="G1175" t="s">
        <v>1345</v>
      </c>
      <c r="H1175" t="s">
        <v>999</v>
      </c>
      <c r="I1175" t="s">
        <v>1705</v>
      </c>
      <c r="J1175" t="s">
        <v>1342</v>
      </c>
      <c r="K1175" t="s">
        <v>1706</v>
      </c>
      <c r="L1175" t="s">
        <v>1707</v>
      </c>
      <c r="M1175" t="s">
        <v>1708</v>
      </c>
      <c r="N1175" t="s">
        <v>85</v>
      </c>
      <c r="O1175" t="s">
        <v>85</v>
      </c>
      <c r="P1175">
        <v>-16650</v>
      </c>
      <c r="Q1175" t="s">
        <v>21</v>
      </c>
      <c r="R1175" t="s">
        <v>1709</v>
      </c>
      <c r="S1175" t="s">
        <v>1710</v>
      </c>
      <c r="T1175" t="s">
        <v>170</v>
      </c>
      <c r="U1175" t="s">
        <v>178</v>
      </c>
      <c r="V1175" t="s">
        <v>179</v>
      </c>
      <c r="W1175" t="s">
        <v>180</v>
      </c>
      <c r="X1175" t="s">
        <v>10729</v>
      </c>
      <c r="Y1175" t="s">
        <v>10737</v>
      </c>
    </row>
    <row r="1176" spans="1:25">
      <c r="A1176" t="s">
        <v>9</v>
      </c>
      <c r="B1176" t="s">
        <v>14</v>
      </c>
      <c r="C1176" t="s">
        <v>14</v>
      </c>
      <c r="D1176" t="s">
        <v>1336</v>
      </c>
      <c r="E1176" s="54">
        <v>41585</v>
      </c>
      <c r="F1176" t="s">
        <v>1337</v>
      </c>
      <c r="G1176" t="s">
        <v>1345</v>
      </c>
      <c r="H1176" t="s">
        <v>999</v>
      </c>
      <c r="I1176" t="s">
        <v>1705</v>
      </c>
      <c r="J1176" t="s">
        <v>1342</v>
      </c>
      <c r="K1176" t="s">
        <v>1706</v>
      </c>
      <c r="L1176" t="s">
        <v>1707</v>
      </c>
      <c r="M1176" t="s">
        <v>1708</v>
      </c>
      <c r="N1176" t="s">
        <v>85</v>
      </c>
      <c r="O1176" t="s">
        <v>85</v>
      </c>
      <c r="P1176">
        <v>10605</v>
      </c>
      <c r="Q1176" t="s">
        <v>21</v>
      </c>
      <c r="R1176" t="s">
        <v>1709</v>
      </c>
      <c r="S1176" t="s">
        <v>1710</v>
      </c>
      <c r="T1176" t="s">
        <v>170</v>
      </c>
      <c r="U1176" t="s">
        <v>178</v>
      </c>
      <c r="V1176" t="s">
        <v>179</v>
      </c>
      <c r="W1176" t="s">
        <v>180</v>
      </c>
      <c r="X1176" t="s">
        <v>10729</v>
      </c>
      <c r="Y1176" t="s">
        <v>10737</v>
      </c>
    </row>
    <row r="1177" spans="1:25">
      <c r="A1177" t="s">
        <v>9</v>
      </c>
      <c r="B1177" t="s">
        <v>14</v>
      </c>
      <c r="C1177" t="s">
        <v>14</v>
      </c>
      <c r="D1177" t="s">
        <v>1336</v>
      </c>
      <c r="E1177" s="54">
        <v>41585</v>
      </c>
      <c r="F1177" t="s">
        <v>1337</v>
      </c>
      <c r="G1177" t="s">
        <v>1345</v>
      </c>
      <c r="H1177" t="s">
        <v>999</v>
      </c>
      <c r="I1177" t="s">
        <v>1705</v>
      </c>
      <c r="J1177" t="s">
        <v>1342</v>
      </c>
      <c r="K1177" t="s">
        <v>1706</v>
      </c>
      <c r="L1177" t="s">
        <v>1707</v>
      </c>
      <c r="M1177" t="s">
        <v>1708</v>
      </c>
      <c r="N1177" t="s">
        <v>85</v>
      </c>
      <c r="O1177" t="s">
        <v>85</v>
      </c>
      <c r="P1177">
        <v>-24000</v>
      </c>
      <c r="Q1177" t="s">
        <v>21</v>
      </c>
      <c r="R1177" t="s">
        <v>1709</v>
      </c>
      <c r="S1177" t="s">
        <v>1710</v>
      </c>
      <c r="T1177" t="s">
        <v>170</v>
      </c>
      <c r="U1177" t="s">
        <v>178</v>
      </c>
      <c r="V1177" t="s">
        <v>179</v>
      </c>
      <c r="W1177" t="s">
        <v>180</v>
      </c>
      <c r="X1177" t="s">
        <v>10729</v>
      </c>
      <c r="Y1177" t="s">
        <v>10737</v>
      </c>
    </row>
    <row r="1178" spans="1:25">
      <c r="A1178" t="s">
        <v>9</v>
      </c>
      <c r="B1178" t="s">
        <v>14</v>
      </c>
      <c r="C1178" t="s">
        <v>14</v>
      </c>
      <c r="D1178" t="s">
        <v>1336</v>
      </c>
      <c r="E1178" s="54">
        <v>41585</v>
      </c>
      <c r="F1178" t="s">
        <v>1337</v>
      </c>
      <c r="G1178" t="s">
        <v>1345</v>
      </c>
      <c r="H1178" t="s">
        <v>999</v>
      </c>
      <c r="I1178" t="s">
        <v>1705</v>
      </c>
      <c r="J1178" t="s">
        <v>1342</v>
      </c>
      <c r="K1178" t="s">
        <v>1706</v>
      </c>
      <c r="L1178" t="s">
        <v>1707</v>
      </c>
      <c r="M1178" t="s">
        <v>1708</v>
      </c>
      <c r="N1178" t="s">
        <v>85</v>
      </c>
      <c r="O1178" t="s">
        <v>85</v>
      </c>
      <c r="P1178">
        <v>-10605</v>
      </c>
      <c r="Q1178" t="s">
        <v>21</v>
      </c>
      <c r="R1178" t="s">
        <v>1709</v>
      </c>
      <c r="S1178" t="s">
        <v>1710</v>
      </c>
      <c r="T1178" t="s">
        <v>170</v>
      </c>
      <c r="U1178" t="s">
        <v>178</v>
      </c>
      <c r="V1178" t="s">
        <v>179</v>
      </c>
      <c r="W1178" t="s">
        <v>180</v>
      </c>
      <c r="X1178" t="s">
        <v>10729</v>
      </c>
      <c r="Y1178" t="s">
        <v>10737</v>
      </c>
    </row>
    <row r="1179" spans="1:25">
      <c r="A1179" t="s">
        <v>9</v>
      </c>
      <c r="B1179" t="s">
        <v>14</v>
      </c>
      <c r="C1179" t="s">
        <v>14</v>
      </c>
      <c r="D1179" t="s">
        <v>1336</v>
      </c>
      <c r="E1179" s="54">
        <v>41585</v>
      </c>
      <c r="F1179" t="s">
        <v>1337</v>
      </c>
      <c r="G1179" t="s">
        <v>1345</v>
      </c>
      <c r="H1179" t="s">
        <v>999</v>
      </c>
      <c r="I1179" t="s">
        <v>1705</v>
      </c>
      <c r="J1179" t="s">
        <v>1342</v>
      </c>
      <c r="K1179" t="s">
        <v>1706</v>
      </c>
      <c r="L1179" t="s">
        <v>1707</v>
      </c>
      <c r="M1179" t="s">
        <v>1708</v>
      </c>
      <c r="N1179" t="s">
        <v>85</v>
      </c>
      <c r="O1179" t="s">
        <v>85</v>
      </c>
      <c r="P1179">
        <v>-760</v>
      </c>
      <c r="Q1179" t="s">
        <v>21</v>
      </c>
      <c r="R1179" t="s">
        <v>1709</v>
      </c>
      <c r="S1179" t="s">
        <v>1710</v>
      </c>
      <c r="T1179" t="s">
        <v>170</v>
      </c>
      <c r="U1179" t="s">
        <v>178</v>
      </c>
      <c r="V1179" t="s">
        <v>179</v>
      </c>
      <c r="W1179" t="s">
        <v>180</v>
      </c>
      <c r="X1179" t="s">
        <v>10729</v>
      </c>
      <c r="Y1179" t="s">
        <v>10737</v>
      </c>
    </row>
    <row r="1180" spans="1:25">
      <c r="A1180" t="s">
        <v>9</v>
      </c>
      <c r="B1180" t="s">
        <v>14</v>
      </c>
      <c r="C1180" t="s">
        <v>14</v>
      </c>
      <c r="D1180" t="s">
        <v>1336</v>
      </c>
      <c r="E1180" s="54">
        <v>41585</v>
      </c>
      <c r="F1180" t="s">
        <v>1337</v>
      </c>
      <c r="G1180" t="s">
        <v>1345</v>
      </c>
      <c r="H1180" t="s">
        <v>999</v>
      </c>
      <c r="I1180" t="s">
        <v>1705</v>
      </c>
      <c r="J1180" t="s">
        <v>1342</v>
      </c>
      <c r="K1180" t="s">
        <v>1706</v>
      </c>
      <c r="L1180" t="s">
        <v>1707</v>
      </c>
      <c r="M1180" t="s">
        <v>1708</v>
      </c>
      <c r="N1180" t="s">
        <v>85</v>
      </c>
      <c r="O1180" t="s">
        <v>85</v>
      </c>
      <c r="P1180">
        <v>760</v>
      </c>
      <c r="Q1180" t="s">
        <v>21</v>
      </c>
      <c r="R1180" t="s">
        <v>1709</v>
      </c>
      <c r="S1180" t="s">
        <v>1710</v>
      </c>
      <c r="T1180" t="s">
        <v>170</v>
      </c>
      <c r="U1180" t="s">
        <v>178</v>
      </c>
      <c r="V1180" t="s">
        <v>179</v>
      </c>
      <c r="W1180" t="s">
        <v>180</v>
      </c>
      <c r="X1180" t="s">
        <v>10729</v>
      </c>
      <c r="Y1180" t="s">
        <v>10737</v>
      </c>
    </row>
    <row r="1181" spans="1:25">
      <c r="A1181" t="s">
        <v>9</v>
      </c>
      <c r="B1181" t="s">
        <v>14</v>
      </c>
      <c r="C1181" t="s">
        <v>14</v>
      </c>
      <c r="D1181" t="s">
        <v>1336</v>
      </c>
      <c r="E1181" s="54">
        <v>41627</v>
      </c>
      <c r="F1181" t="s">
        <v>4921</v>
      </c>
      <c r="G1181" t="s">
        <v>1345</v>
      </c>
      <c r="H1181" t="s">
        <v>999</v>
      </c>
      <c r="I1181" t="s">
        <v>10276</v>
      </c>
      <c r="J1181" t="s">
        <v>1342</v>
      </c>
      <c r="K1181" t="s">
        <v>10277</v>
      </c>
      <c r="L1181" t="s">
        <v>1707</v>
      </c>
      <c r="M1181" t="s">
        <v>1708</v>
      </c>
      <c r="N1181" t="s">
        <v>85</v>
      </c>
      <c r="O1181" t="s">
        <v>85</v>
      </c>
      <c r="P1181">
        <v>0.15000000596046448</v>
      </c>
      <c r="Q1181" t="s">
        <v>21</v>
      </c>
      <c r="R1181" t="s">
        <v>10278</v>
      </c>
      <c r="S1181" t="s">
        <v>10279</v>
      </c>
      <c r="T1181" t="s">
        <v>170</v>
      </c>
      <c r="U1181" t="s">
        <v>178</v>
      </c>
      <c r="V1181" t="s">
        <v>179</v>
      </c>
      <c r="W1181" t="s">
        <v>180</v>
      </c>
      <c r="X1181" t="s">
        <v>10729</v>
      </c>
      <c r="Y1181" t="s">
        <v>10737</v>
      </c>
    </row>
    <row r="1182" spans="1:25">
      <c r="A1182" t="s">
        <v>9</v>
      </c>
      <c r="B1182" t="s">
        <v>14</v>
      </c>
      <c r="C1182" t="s">
        <v>14</v>
      </c>
      <c r="D1182" t="s">
        <v>1336</v>
      </c>
      <c r="E1182" s="54">
        <v>41625</v>
      </c>
      <c r="F1182" t="s">
        <v>4921</v>
      </c>
      <c r="G1182" t="s">
        <v>1345</v>
      </c>
      <c r="H1182" t="s">
        <v>999</v>
      </c>
      <c r="I1182" t="s">
        <v>10280</v>
      </c>
      <c r="J1182" t="s">
        <v>1342</v>
      </c>
      <c r="K1182" t="s">
        <v>10281</v>
      </c>
      <c r="L1182" t="s">
        <v>1707</v>
      </c>
      <c r="M1182" t="s">
        <v>1708</v>
      </c>
      <c r="N1182" t="s">
        <v>213</v>
      </c>
      <c r="O1182" t="s">
        <v>85</v>
      </c>
      <c r="P1182">
        <v>4368</v>
      </c>
      <c r="Q1182" t="s">
        <v>21</v>
      </c>
      <c r="R1182" t="s">
        <v>10282</v>
      </c>
      <c r="S1182" t="s">
        <v>1710</v>
      </c>
      <c r="T1182" t="s">
        <v>170</v>
      </c>
      <c r="U1182" t="s">
        <v>178</v>
      </c>
      <c r="V1182" t="s">
        <v>179</v>
      </c>
      <c r="W1182" t="s">
        <v>180</v>
      </c>
      <c r="X1182" t="s">
        <v>10729</v>
      </c>
      <c r="Y1182" t="s">
        <v>10737</v>
      </c>
    </row>
    <row r="1183" spans="1:25">
      <c r="A1183" t="s">
        <v>9</v>
      </c>
      <c r="B1183" t="s">
        <v>14</v>
      </c>
      <c r="C1183" t="s">
        <v>14</v>
      </c>
      <c r="D1183" t="s">
        <v>1336</v>
      </c>
      <c r="E1183" s="54">
        <v>41591</v>
      </c>
      <c r="F1183" t="s">
        <v>1337</v>
      </c>
      <c r="G1183" t="s">
        <v>1711</v>
      </c>
      <c r="H1183" t="s">
        <v>999</v>
      </c>
      <c r="I1183" t="s">
        <v>1712</v>
      </c>
      <c r="J1183" t="s">
        <v>86</v>
      </c>
      <c r="K1183" t="s">
        <v>1713</v>
      </c>
      <c r="L1183" t="s">
        <v>1707</v>
      </c>
      <c r="M1183" t="s">
        <v>1708</v>
      </c>
      <c r="N1183" t="s">
        <v>85</v>
      </c>
      <c r="O1183" t="s">
        <v>85</v>
      </c>
      <c r="P1183">
        <v>11400</v>
      </c>
      <c r="Q1183" t="s">
        <v>21</v>
      </c>
      <c r="R1183" t="s">
        <v>1714</v>
      </c>
      <c r="S1183" t="s">
        <v>104</v>
      </c>
      <c r="T1183" t="s">
        <v>170</v>
      </c>
      <c r="U1183" t="s">
        <v>178</v>
      </c>
      <c r="V1183" t="s">
        <v>179</v>
      </c>
      <c r="W1183" t="s">
        <v>180</v>
      </c>
      <c r="X1183" t="s">
        <v>10729</v>
      </c>
      <c r="Y1183" t="s">
        <v>10737</v>
      </c>
    </row>
    <row r="1184" spans="1:25">
      <c r="A1184" t="s">
        <v>9</v>
      </c>
      <c r="B1184" t="s">
        <v>14</v>
      </c>
      <c r="C1184" t="s">
        <v>14</v>
      </c>
      <c r="D1184" t="s">
        <v>1336</v>
      </c>
      <c r="E1184" s="54">
        <v>41635</v>
      </c>
      <c r="F1184" t="s">
        <v>4921</v>
      </c>
      <c r="G1184" t="s">
        <v>1345</v>
      </c>
      <c r="H1184" t="s">
        <v>443</v>
      </c>
      <c r="I1184" t="s">
        <v>10283</v>
      </c>
      <c r="J1184" t="s">
        <v>1342</v>
      </c>
      <c r="K1184" t="s">
        <v>10284</v>
      </c>
      <c r="L1184" t="s">
        <v>2757</v>
      </c>
      <c r="M1184" t="s">
        <v>2758</v>
      </c>
      <c r="N1184" t="s">
        <v>85</v>
      </c>
      <c r="O1184" t="s">
        <v>85</v>
      </c>
      <c r="P1184">
        <v>15152</v>
      </c>
      <c r="Q1184" t="s">
        <v>21</v>
      </c>
      <c r="R1184" t="s">
        <v>1842</v>
      </c>
      <c r="S1184" t="s">
        <v>10285</v>
      </c>
      <c r="T1184" t="s">
        <v>155</v>
      </c>
      <c r="U1184" t="s">
        <v>201</v>
      </c>
      <c r="V1184" t="s">
        <v>179</v>
      </c>
      <c r="W1184" t="s">
        <v>180</v>
      </c>
      <c r="X1184" t="s">
        <v>10729</v>
      </c>
      <c r="Y1184" t="s">
        <v>85</v>
      </c>
    </row>
    <row r="1185" spans="1:25">
      <c r="A1185" t="s">
        <v>9</v>
      </c>
      <c r="B1185" t="s">
        <v>14</v>
      </c>
      <c r="C1185" t="s">
        <v>14</v>
      </c>
      <c r="D1185" t="s">
        <v>1336</v>
      </c>
      <c r="E1185" s="54">
        <v>41639</v>
      </c>
      <c r="F1185" t="s">
        <v>4921</v>
      </c>
      <c r="G1185" t="s">
        <v>1345</v>
      </c>
      <c r="H1185" t="s">
        <v>443</v>
      </c>
      <c r="I1185" t="s">
        <v>10286</v>
      </c>
      <c r="J1185" t="s">
        <v>1342</v>
      </c>
      <c r="K1185" t="s">
        <v>10287</v>
      </c>
      <c r="L1185" t="s">
        <v>2757</v>
      </c>
      <c r="M1185" t="s">
        <v>2758</v>
      </c>
      <c r="N1185" t="s">
        <v>85</v>
      </c>
      <c r="O1185" t="s">
        <v>85</v>
      </c>
      <c r="P1185">
        <v>181550</v>
      </c>
      <c r="Q1185" t="s">
        <v>21</v>
      </c>
      <c r="R1185" t="s">
        <v>1842</v>
      </c>
      <c r="S1185" t="s">
        <v>10288</v>
      </c>
      <c r="T1185" t="s">
        <v>155</v>
      </c>
      <c r="U1185" t="s">
        <v>201</v>
      </c>
      <c r="V1185" t="s">
        <v>179</v>
      </c>
      <c r="W1185" t="s">
        <v>180</v>
      </c>
      <c r="X1185" t="s">
        <v>10730</v>
      </c>
      <c r="Y1185" t="s">
        <v>85</v>
      </c>
    </row>
    <row r="1186" spans="1:25">
      <c r="A1186" t="s">
        <v>9</v>
      </c>
      <c r="B1186" t="s">
        <v>14</v>
      </c>
      <c r="C1186" t="s">
        <v>14</v>
      </c>
      <c r="D1186" t="s">
        <v>1336</v>
      </c>
      <c r="E1186" s="54">
        <v>41613</v>
      </c>
      <c r="F1186" t="s">
        <v>4921</v>
      </c>
      <c r="G1186" t="s">
        <v>1345</v>
      </c>
      <c r="H1186" t="s">
        <v>443</v>
      </c>
      <c r="I1186" t="s">
        <v>10289</v>
      </c>
      <c r="J1186" t="s">
        <v>1342</v>
      </c>
      <c r="K1186" t="s">
        <v>10290</v>
      </c>
      <c r="L1186" t="s">
        <v>2757</v>
      </c>
      <c r="M1186" t="s">
        <v>2758</v>
      </c>
      <c r="N1186" t="s">
        <v>85</v>
      </c>
      <c r="O1186" t="s">
        <v>85</v>
      </c>
      <c r="P1186">
        <v>-209304.90625</v>
      </c>
      <c r="Q1186" t="s">
        <v>21</v>
      </c>
      <c r="R1186" t="s">
        <v>3740</v>
      </c>
      <c r="S1186" t="s">
        <v>10291</v>
      </c>
      <c r="T1186" t="s">
        <v>155</v>
      </c>
      <c r="U1186" t="s">
        <v>201</v>
      </c>
      <c r="V1186" t="s">
        <v>179</v>
      </c>
      <c r="W1186" t="s">
        <v>180</v>
      </c>
      <c r="X1186" t="s">
        <v>10729</v>
      </c>
      <c r="Y1186" t="s">
        <v>85</v>
      </c>
    </row>
    <row r="1187" spans="1:25">
      <c r="A1187" t="s">
        <v>9</v>
      </c>
      <c r="B1187" t="s">
        <v>14</v>
      </c>
      <c r="C1187" t="s">
        <v>14</v>
      </c>
      <c r="D1187" t="s">
        <v>1336</v>
      </c>
      <c r="E1187" s="54">
        <v>41613</v>
      </c>
      <c r="F1187" t="s">
        <v>4921</v>
      </c>
      <c r="G1187" t="s">
        <v>1345</v>
      </c>
      <c r="H1187" t="s">
        <v>443</v>
      </c>
      <c r="I1187" t="s">
        <v>10289</v>
      </c>
      <c r="J1187" t="s">
        <v>1342</v>
      </c>
      <c r="K1187" t="s">
        <v>10290</v>
      </c>
      <c r="L1187" t="s">
        <v>2757</v>
      </c>
      <c r="M1187" t="s">
        <v>2758</v>
      </c>
      <c r="N1187" t="s">
        <v>85</v>
      </c>
      <c r="O1187" t="s">
        <v>85</v>
      </c>
      <c r="P1187">
        <v>-551178.125</v>
      </c>
      <c r="Q1187" t="s">
        <v>21</v>
      </c>
      <c r="R1187" t="s">
        <v>3740</v>
      </c>
      <c r="S1187" t="s">
        <v>10291</v>
      </c>
      <c r="T1187" t="s">
        <v>155</v>
      </c>
      <c r="U1187" t="s">
        <v>201</v>
      </c>
      <c r="V1187" t="s">
        <v>179</v>
      </c>
      <c r="W1187" t="s">
        <v>180</v>
      </c>
      <c r="X1187" t="s">
        <v>10729</v>
      </c>
      <c r="Y1187" t="s">
        <v>85</v>
      </c>
    </row>
    <row r="1188" spans="1:25">
      <c r="A1188" t="s">
        <v>9</v>
      </c>
      <c r="B1188" t="s">
        <v>14</v>
      </c>
      <c r="C1188" t="s">
        <v>14</v>
      </c>
      <c r="D1188" t="s">
        <v>1336</v>
      </c>
      <c r="E1188" s="54">
        <v>41613</v>
      </c>
      <c r="F1188" t="s">
        <v>4921</v>
      </c>
      <c r="G1188" t="s">
        <v>1345</v>
      </c>
      <c r="H1188" t="s">
        <v>443</v>
      </c>
      <c r="I1188" t="s">
        <v>10289</v>
      </c>
      <c r="J1188" t="s">
        <v>1342</v>
      </c>
      <c r="K1188" t="s">
        <v>10290</v>
      </c>
      <c r="L1188" t="s">
        <v>2757</v>
      </c>
      <c r="M1188" t="s">
        <v>2758</v>
      </c>
      <c r="N1188" t="s">
        <v>85</v>
      </c>
      <c r="O1188" t="s">
        <v>85</v>
      </c>
      <c r="P1188">
        <v>-0.15999999642372131</v>
      </c>
      <c r="Q1188" t="s">
        <v>21</v>
      </c>
      <c r="R1188" t="s">
        <v>3740</v>
      </c>
      <c r="S1188" t="s">
        <v>10291</v>
      </c>
      <c r="T1188" t="s">
        <v>155</v>
      </c>
      <c r="U1188" t="s">
        <v>201</v>
      </c>
      <c r="V1188" t="s">
        <v>179</v>
      </c>
      <c r="W1188" t="s">
        <v>180</v>
      </c>
      <c r="X1188" t="s">
        <v>10729</v>
      </c>
      <c r="Y1188" t="s">
        <v>85</v>
      </c>
    </row>
    <row r="1189" spans="1:25">
      <c r="A1189" t="s">
        <v>9</v>
      </c>
      <c r="B1189" t="s">
        <v>14</v>
      </c>
      <c r="C1189" t="s">
        <v>14</v>
      </c>
      <c r="D1189" t="s">
        <v>1336</v>
      </c>
      <c r="E1189" s="54">
        <v>41598</v>
      </c>
      <c r="F1189" t="s">
        <v>1337</v>
      </c>
      <c r="G1189" t="s">
        <v>1345</v>
      </c>
      <c r="H1189" t="s">
        <v>443</v>
      </c>
      <c r="I1189" t="s">
        <v>2755</v>
      </c>
      <c r="J1189" t="s">
        <v>1342</v>
      </c>
      <c r="K1189" t="s">
        <v>2756</v>
      </c>
      <c r="L1189" t="s">
        <v>2757</v>
      </c>
      <c r="M1189" t="s">
        <v>2758</v>
      </c>
      <c r="N1189" t="s">
        <v>85</v>
      </c>
      <c r="O1189" t="s">
        <v>85</v>
      </c>
      <c r="P1189">
        <v>16740.099609375</v>
      </c>
      <c r="Q1189" t="s">
        <v>21</v>
      </c>
      <c r="R1189" t="s">
        <v>2061</v>
      </c>
      <c r="S1189" t="s">
        <v>2759</v>
      </c>
      <c r="T1189" t="s">
        <v>155</v>
      </c>
      <c r="U1189" t="s">
        <v>201</v>
      </c>
      <c r="V1189" t="s">
        <v>179</v>
      </c>
      <c r="W1189" t="s">
        <v>180</v>
      </c>
      <c r="X1189" t="s">
        <v>10729</v>
      </c>
      <c r="Y1189" t="s">
        <v>85</v>
      </c>
    </row>
    <row r="1190" spans="1:25">
      <c r="A1190" t="s">
        <v>9</v>
      </c>
      <c r="B1190" t="s">
        <v>14</v>
      </c>
      <c r="C1190" t="s">
        <v>14</v>
      </c>
      <c r="D1190" t="s">
        <v>1336</v>
      </c>
      <c r="E1190" s="54">
        <v>41598</v>
      </c>
      <c r="F1190" t="s">
        <v>1337</v>
      </c>
      <c r="G1190" t="s">
        <v>1345</v>
      </c>
      <c r="H1190" t="s">
        <v>443</v>
      </c>
      <c r="I1190" t="s">
        <v>2755</v>
      </c>
      <c r="J1190" t="s">
        <v>1342</v>
      </c>
      <c r="K1190" t="s">
        <v>2756</v>
      </c>
      <c r="L1190" t="s">
        <v>2757</v>
      </c>
      <c r="M1190" t="s">
        <v>2758</v>
      </c>
      <c r="N1190" t="s">
        <v>85</v>
      </c>
      <c r="O1190" t="s">
        <v>85</v>
      </c>
      <c r="P1190">
        <v>-16918.400390625</v>
      </c>
      <c r="Q1190" t="s">
        <v>21</v>
      </c>
      <c r="R1190" t="s">
        <v>2061</v>
      </c>
      <c r="S1190" t="s">
        <v>2759</v>
      </c>
      <c r="T1190" t="s">
        <v>155</v>
      </c>
      <c r="U1190" t="s">
        <v>201</v>
      </c>
      <c r="V1190" t="s">
        <v>179</v>
      </c>
      <c r="W1190" t="s">
        <v>180</v>
      </c>
      <c r="X1190" t="s">
        <v>10729</v>
      </c>
      <c r="Y1190" t="s">
        <v>85</v>
      </c>
    </row>
    <row r="1191" spans="1:25">
      <c r="A1191" t="s">
        <v>9</v>
      </c>
      <c r="B1191" t="s">
        <v>14</v>
      </c>
      <c r="C1191" t="s">
        <v>14</v>
      </c>
      <c r="D1191" t="s">
        <v>1336</v>
      </c>
      <c r="E1191" s="54">
        <v>41628</v>
      </c>
      <c r="F1191" t="s">
        <v>4921</v>
      </c>
      <c r="G1191" t="s">
        <v>1345</v>
      </c>
      <c r="H1191" t="s">
        <v>443</v>
      </c>
      <c r="I1191" t="s">
        <v>10292</v>
      </c>
      <c r="J1191" t="s">
        <v>1342</v>
      </c>
      <c r="K1191" t="s">
        <v>10293</v>
      </c>
      <c r="L1191" t="s">
        <v>2757</v>
      </c>
      <c r="M1191" t="s">
        <v>2758</v>
      </c>
      <c r="N1191" t="s">
        <v>85</v>
      </c>
      <c r="O1191" t="s">
        <v>85</v>
      </c>
      <c r="P1191">
        <v>16918.400390625</v>
      </c>
      <c r="Q1191" t="s">
        <v>21</v>
      </c>
      <c r="R1191" t="s">
        <v>1842</v>
      </c>
      <c r="S1191" t="s">
        <v>10294</v>
      </c>
      <c r="T1191" t="s">
        <v>155</v>
      </c>
      <c r="U1191" t="s">
        <v>201</v>
      </c>
      <c r="V1191" t="s">
        <v>179</v>
      </c>
      <c r="W1191" t="s">
        <v>180</v>
      </c>
      <c r="X1191" t="s">
        <v>10730</v>
      </c>
      <c r="Y1191" t="s">
        <v>85</v>
      </c>
    </row>
    <row r="1192" spans="1:25">
      <c r="A1192" t="s">
        <v>9</v>
      </c>
      <c r="B1192" t="s">
        <v>14</v>
      </c>
      <c r="C1192" t="s">
        <v>14</v>
      </c>
      <c r="D1192" t="s">
        <v>1336</v>
      </c>
      <c r="E1192" s="54">
        <v>41628</v>
      </c>
      <c r="F1192" t="s">
        <v>4921</v>
      </c>
      <c r="G1192" t="s">
        <v>1345</v>
      </c>
      <c r="H1192" t="s">
        <v>443</v>
      </c>
      <c r="I1192" t="s">
        <v>10292</v>
      </c>
      <c r="J1192" t="s">
        <v>1342</v>
      </c>
      <c r="K1192" t="s">
        <v>10293</v>
      </c>
      <c r="L1192" t="s">
        <v>2757</v>
      </c>
      <c r="M1192" t="s">
        <v>2758</v>
      </c>
      <c r="N1192" t="s">
        <v>85</v>
      </c>
      <c r="O1192" t="s">
        <v>85</v>
      </c>
      <c r="P1192">
        <v>76595.203125</v>
      </c>
      <c r="Q1192" t="s">
        <v>21</v>
      </c>
      <c r="R1192" t="s">
        <v>1842</v>
      </c>
      <c r="S1192" t="s">
        <v>10294</v>
      </c>
      <c r="T1192" t="s">
        <v>155</v>
      </c>
      <c r="U1192" t="s">
        <v>201</v>
      </c>
      <c r="V1192" t="s">
        <v>179</v>
      </c>
      <c r="W1192" t="s">
        <v>180</v>
      </c>
      <c r="X1192" t="s">
        <v>10730</v>
      </c>
      <c r="Y1192" t="s">
        <v>85</v>
      </c>
    </row>
    <row r="1193" spans="1:25">
      <c r="A1193" t="s">
        <v>9</v>
      </c>
      <c r="B1193" t="s">
        <v>14</v>
      </c>
      <c r="C1193" t="s">
        <v>14</v>
      </c>
      <c r="D1193" t="s">
        <v>1336</v>
      </c>
      <c r="E1193" s="54">
        <v>41628</v>
      </c>
      <c r="F1193" t="s">
        <v>4921</v>
      </c>
      <c r="G1193" t="s">
        <v>1345</v>
      </c>
      <c r="H1193" t="s">
        <v>443</v>
      </c>
      <c r="I1193" t="s">
        <v>10292</v>
      </c>
      <c r="J1193" t="s">
        <v>1342</v>
      </c>
      <c r="K1193" t="s">
        <v>10293</v>
      </c>
      <c r="L1193" t="s">
        <v>2757</v>
      </c>
      <c r="M1193" t="s">
        <v>2758</v>
      </c>
      <c r="N1193" t="s">
        <v>85</v>
      </c>
      <c r="O1193" t="s">
        <v>85</v>
      </c>
      <c r="P1193">
        <v>18610.240234375</v>
      </c>
      <c r="Q1193" t="s">
        <v>21</v>
      </c>
      <c r="R1193" t="s">
        <v>1842</v>
      </c>
      <c r="S1193" t="s">
        <v>10294</v>
      </c>
      <c r="T1193" t="s">
        <v>155</v>
      </c>
      <c r="U1193" t="s">
        <v>201</v>
      </c>
      <c r="V1193" t="s">
        <v>179</v>
      </c>
      <c r="W1193" t="s">
        <v>180</v>
      </c>
      <c r="X1193" t="s">
        <v>10730</v>
      </c>
      <c r="Y1193" t="s">
        <v>85</v>
      </c>
    </row>
    <row r="1194" spans="1:25">
      <c r="A1194" t="s">
        <v>9</v>
      </c>
      <c r="B1194" t="s">
        <v>14</v>
      </c>
      <c r="C1194" t="s">
        <v>14</v>
      </c>
      <c r="D1194" t="s">
        <v>1336</v>
      </c>
      <c r="E1194" s="54">
        <v>41626</v>
      </c>
      <c r="F1194" t="s">
        <v>4921</v>
      </c>
      <c r="G1194" t="s">
        <v>1345</v>
      </c>
      <c r="H1194" t="s">
        <v>443</v>
      </c>
      <c r="I1194" t="s">
        <v>10289</v>
      </c>
      <c r="J1194" t="s">
        <v>1342</v>
      </c>
      <c r="K1194" t="s">
        <v>10290</v>
      </c>
      <c r="L1194" t="s">
        <v>2757</v>
      </c>
      <c r="M1194" t="s">
        <v>2758</v>
      </c>
      <c r="N1194" t="s">
        <v>85</v>
      </c>
      <c r="O1194" t="s">
        <v>85</v>
      </c>
      <c r="P1194">
        <v>15686.33984375</v>
      </c>
      <c r="Q1194" t="s">
        <v>21</v>
      </c>
      <c r="R1194" t="s">
        <v>3740</v>
      </c>
      <c r="S1194" t="s">
        <v>10291</v>
      </c>
      <c r="T1194" t="s">
        <v>155</v>
      </c>
      <c r="U1194" t="s">
        <v>201</v>
      </c>
      <c r="V1194" t="s">
        <v>179</v>
      </c>
      <c r="W1194" t="s">
        <v>180</v>
      </c>
      <c r="X1194" t="s">
        <v>10729</v>
      </c>
      <c r="Y1194" t="s">
        <v>85</v>
      </c>
    </row>
    <row r="1195" spans="1:25">
      <c r="A1195" t="s">
        <v>9</v>
      </c>
      <c r="B1195" t="s">
        <v>14</v>
      </c>
      <c r="C1195" t="s">
        <v>14</v>
      </c>
      <c r="D1195" t="s">
        <v>1336</v>
      </c>
      <c r="E1195" s="54">
        <v>41626</v>
      </c>
      <c r="F1195" t="s">
        <v>4921</v>
      </c>
      <c r="G1195" t="s">
        <v>1345</v>
      </c>
      <c r="H1195" t="s">
        <v>443</v>
      </c>
      <c r="I1195" t="s">
        <v>10289</v>
      </c>
      <c r="J1195" t="s">
        <v>1342</v>
      </c>
      <c r="K1195" t="s">
        <v>10290</v>
      </c>
      <c r="L1195" t="s">
        <v>2757</v>
      </c>
      <c r="M1195" t="s">
        <v>2758</v>
      </c>
      <c r="N1195" t="s">
        <v>85</v>
      </c>
      <c r="O1195" t="s">
        <v>85</v>
      </c>
      <c r="P1195">
        <v>5.9999998658895493E-2</v>
      </c>
      <c r="Q1195" t="s">
        <v>21</v>
      </c>
      <c r="R1195" t="s">
        <v>3740</v>
      </c>
      <c r="S1195" t="s">
        <v>10291</v>
      </c>
      <c r="T1195" t="s">
        <v>155</v>
      </c>
      <c r="U1195" t="s">
        <v>201</v>
      </c>
      <c r="V1195" t="s">
        <v>179</v>
      </c>
      <c r="W1195" t="s">
        <v>180</v>
      </c>
      <c r="X1195" t="s">
        <v>10729</v>
      </c>
      <c r="Y1195" t="s">
        <v>85</v>
      </c>
    </row>
    <row r="1196" spans="1:25">
      <c r="A1196" t="s">
        <v>9</v>
      </c>
      <c r="B1196" t="s">
        <v>14</v>
      </c>
      <c r="C1196" t="s">
        <v>14</v>
      </c>
      <c r="D1196" t="s">
        <v>1336</v>
      </c>
      <c r="E1196" s="54">
        <v>41627</v>
      </c>
      <c r="F1196" t="s">
        <v>4921</v>
      </c>
      <c r="G1196" t="s">
        <v>83</v>
      </c>
      <c r="H1196" t="s">
        <v>999</v>
      </c>
      <c r="I1196" t="s">
        <v>6860</v>
      </c>
      <c r="J1196" t="s">
        <v>86</v>
      </c>
      <c r="K1196" t="s">
        <v>6861</v>
      </c>
      <c r="L1196" t="s">
        <v>2762</v>
      </c>
      <c r="M1196" t="s">
        <v>2763</v>
      </c>
      <c r="N1196" t="s">
        <v>199</v>
      </c>
      <c r="O1196" t="s">
        <v>213</v>
      </c>
      <c r="P1196">
        <v>2280</v>
      </c>
      <c r="Q1196" t="s">
        <v>22</v>
      </c>
      <c r="R1196" t="s">
        <v>6862</v>
      </c>
      <c r="S1196" t="s">
        <v>104</v>
      </c>
      <c r="T1196" t="s">
        <v>170</v>
      </c>
      <c r="U1196" t="s">
        <v>178</v>
      </c>
      <c r="V1196" t="s">
        <v>450</v>
      </c>
      <c r="W1196" t="s">
        <v>451</v>
      </c>
      <c r="X1196" t="e">
        <v>#N/A</v>
      </c>
      <c r="Y1196" t="s">
        <v>10739</v>
      </c>
    </row>
    <row r="1197" spans="1:25">
      <c r="A1197" t="s">
        <v>9</v>
      </c>
      <c r="B1197" t="s">
        <v>14</v>
      </c>
      <c r="C1197" t="s">
        <v>14</v>
      </c>
      <c r="D1197" t="s">
        <v>1336</v>
      </c>
      <c r="E1197" s="54">
        <v>41632</v>
      </c>
      <c r="F1197" t="s">
        <v>4921</v>
      </c>
      <c r="G1197" t="s">
        <v>1391</v>
      </c>
      <c r="H1197" t="s">
        <v>999</v>
      </c>
      <c r="I1197" t="s">
        <v>10295</v>
      </c>
      <c r="J1197" t="s">
        <v>86</v>
      </c>
      <c r="K1197" t="s">
        <v>10296</v>
      </c>
      <c r="L1197" t="s">
        <v>2762</v>
      </c>
      <c r="M1197" t="s">
        <v>2763</v>
      </c>
      <c r="N1197" t="s">
        <v>213</v>
      </c>
      <c r="O1197" t="s">
        <v>213</v>
      </c>
      <c r="P1197">
        <v>2293.659912109375</v>
      </c>
      <c r="Q1197" t="s">
        <v>23</v>
      </c>
      <c r="R1197" t="s">
        <v>10297</v>
      </c>
      <c r="S1197" t="s">
        <v>104</v>
      </c>
      <c r="T1197" t="s">
        <v>170</v>
      </c>
      <c r="U1197" t="s">
        <v>178</v>
      </c>
      <c r="V1197" t="s">
        <v>450</v>
      </c>
      <c r="W1197" t="s">
        <v>451</v>
      </c>
      <c r="X1197" t="e">
        <v>#N/A</v>
      </c>
      <c r="Y1197" t="s">
        <v>10739</v>
      </c>
    </row>
    <row r="1198" spans="1:25">
      <c r="A1198" t="s">
        <v>9</v>
      </c>
      <c r="B1198" t="s">
        <v>14</v>
      </c>
      <c r="C1198" t="s">
        <v>14</v>
      </c>
      <c r="D1198" t="s">
        <v>1336</v>
      </c>
      <c r="E1198" s="54">
        <v>41632</v>
      </c>
      <c r="F1198" t="s">
        <v>4921</v>
      </c>
      <c r="G1198" t="s">
        <v>1350</v>
      </c>
      <c r="H1198" t="s">
        <v>999</v>
      </c>
      <c r="I1198" t="s">
        <v>10295</v>
      </c>
      <c r="J1198" t="s">
        <v>86</v>
      </c>
      <c r="K1198" t="s">
        <v>10296</v>
      </c>
      <c r="L1198" t="s">
        <v>2762</v>
      </c>
      <c r="M1198" t="s">
        <v>2763</v>
      </c>
      <c r="N1198" t="s">
        <v>213</v>
      </c>
      <c r="O1198" t="s">
        <v>213</v>
      </c>
      <c r="P1198">
        <v>6000</v>
      </c>
      <c r="Q1198" t="s">
        <v>23</v>
      </c>
      <c r="R1198" t="s">
        <v>10297</v>
      </c>
      <c r="S1198" t="s">
        <v>104</v>
      </c>
      <c r="T1198" t="s">
        <v>170</v>
      </c>
      <c r="U1198" t="s">
        <v>178</v>
      </c>
      <c r="V1198" t="s">
        <v>450</v>
      </c>
      <c r="W1198" t="s">
        <v>451</v>
      </c>
      <c r="X1198" t="e">
        <v>#N/A</v>
      </c>
      <c r="Y1198" t="s">
        <v>10739</v>
      </c>
    </row>
    <row r="1199" spans="1:25">
      <c r="A1199" t="s">
        <v>9</v>
      </c>
      <c r="B1199" t="s">
        <v>14</v>
      </c>
      <c r="C1199" t="s">
        <v>14</v>
      </c>
      <c r="D1199" t="s">
        <v>1336</v>
      </c>
      <c r="E1199" s="54">
        <v>41632</v>
      </c>
      <c r="F1199" t="s">
        <v>4921</v>
      </c>
      <c r="G1199" t="s">
        <v>1391</v>
      </c>
      <c r="H1199" t="s">
        <v>999</v>
      </c>
      <c r="I1199" t="s">
        <v>10295</v>
      </c>
      <c r="J1199" t="s">
        <v>86</v>
      </c>
      <c r="K1199" t="s">
        <v>10296</v>
      </c>
      <c r="L1199" t="s">
        <v>2762</v>
      </c>
      <c r="M1199" t="s">
        <v>2763</v>
      </c>
      <c r="N1199" t="s">
        <v>213</v>
      </c>
      <c r="O1199" t="s">
        <v>213</v>
      </c>
      <c r="P1199">
        <v>1126.219970703125</v>
      </c>
      <c r="Q1199" t="s">
        <v>23</v>
      </c>
      <c r="R1199" t="s">
        <v>10297</v>
      </c>
      <c r="S1199" t="s">
        <v>104</v>
      </c>
      <c r="T1199" t="s">
        <v>170</v>
      </c>
      <c r="U1199" t="s">
        <v>178</v>
      </c>
      <c r="V1199" t="s">
        <v>450</v>
      </c>
      <c r="W1199" t="s">
        <v>451</v>
      </c>
      <c r="X1199" t="e">
        <v>#N/A</v>
      </c>
      <c r="Y1199" t="s">
        <v>10739</v>
      </c>
    </row>
    <row r="1200" spans="1:25">
      <c r="A1200" t="s">
        <v>9</v>
      </c>
      <c r="B1200" t="s">
        <v>14</v>
      </c>
      <c r="C1200" t="s">
        <v>14</v>
      </c>
      <c r="D1200" t="s">
        <v>1336</v>
      </c>
      <c r="E1200" s="54">
        <v>41632</v>
      </c>
      <c r="F1200" t="s">
        <v>4921</v>
      </c>
      <c r="G1200" t="s">
        <v>1350</v>
      </c>
      <c r="H1200" t="s">
        <v>999</v>
      </c>
      <c r="I1200" t="s">
        <v>10295</v>
      </c>
      <c r="J1200" t="s">
        <v>86</v>
      </c>
      <c r="K1200" t="s">
        <v>10296</v>
      </c>
      <c r="L1200" t="s">
        <v>2762</v>
      </c>
      <c r="M1200" t="s">
        <v>2763</v>
      </c>
      <c r="N1200" t="s">
        <v>213</v>
      </c>
      <c r="O1200" t="s">
        <v>213</v>
      </c>
      <c r="P1200">
        <v>6000</v>
      </c>
      <c r="Q1200" t="s">
        <v>23</v>
      </c>
      <c r="R1200" t="s">
        <v>10297</v>
      </c>
      <c r="S1200" t="s">
        <v>104</v>
      </c>
      <c r="T1200" t="s">
        <v>170</v>
      </c>
      <c r="U1200" t="s">
        <v>178</v>
      </c>
      <c r="V1200" t="s">
        <v>450</v>
      </c>
      <c r="W1200" t="s">
        <v>451</v>
      </c>
      <c r="X1200" t="e">
        <v>#N/A</v>
      </c>
      <c r="Y1200" t="s">
        <v>10739</v>
      </c>
    </row>
    <row r="1201" spans="1:25">
      <c r="A1201" t="s">
        <v>9</v>
      </c>
      <c r="B1201" t="s">
        <v>14</v>
      </c>
      <c r="C1201" t="s">
        <v>14</v>
      </c>
      <c r="D1201" t="s">
        <v>1336</v>
      </c>
      <c r="E1201" s="54">
        <v>41632</v>
      </c>
      <c r="F1201" t="s">
        <v>4921</v>
      </c>
      <c r="G1201" t="s">
        <v>1350</v>
      </c>
      <c r="H1201" t="s">
        <v>999</v>
      </c>
      <c r="I1201" t="s">
        <v>10295</v>
      </c>
      <c r="J1201" t="s">
        <v>86</v>
      </c>
      <c r="K1201" t="s">
        <v>10296</v>
      </c>
      <c r="L1201" t="s">
        <v>2762</v>
      </c>
      <c r="M1201" t="s">
        <v>2763</v>
      </c>
      <c r="N1201" t="s">
        <v>213</v>
      </c>
      <c r="O1201" t="s">
        <v>213</v>
      </c>
      <c r="P1201">
        <v>6000</v>
      </c>
      <c r="Q1201" t="s">
        <v>23</v>
      </c>
      <c r="R1201" t="s">
        <v>10297</v>
      </c>
      <c r="S1201" t="s">
        <v>104</v>
      </c>
      <c r="T1201" t="s">
        <v>170</v>
      </c>
      <c r="U1201" t="s">
        <v>178</v>
      </c>
      <c r="V1201" t="s">
        <v>450</v>
      </c>
      <c r="W1201" t="s">
        <v>451</v>
      </c>
      <c r="X1201" t="e">
        <v>#N/A</v>
      </c>
      <c r="Y1201" t="s">
        <v>10739</v>
      </c>
    </row>
    <row r="1202" spans="1:25">
      <c r="A1202" t="s">
        <v>9</v>
      </c>
      <c r="B1202" t="s">
        <v>14</v>
      </c>
      <c r="C1202" t="s">
        <v>14</v>
      </c>
      <c r="D1202" t="s">
        <v>1336</v>
      </c>
      <c r="E1202" s="54">
        <v>41617</v>
      </c>
      <c r="F1202" t="s">
        <v>4921</v>
      </c>
      <c r="G1202" t="s">
        <v>1345</v>
      </c>
      <c r="H1202" t="s">
        <v>999</v>
      </c>
      <c r="I1202" t="s">
        <v>2760</v>
      </c>
      <c r="J1202" t="s">
        <v>1342</v>
      </c>
      <c r="K1202" t="s">
        <v>2761</v>
      </c>
      <c r="L1202" t="s">
        <v>2762</v>
      </c>
      <c r="M1202" t="s">
        <v>2763</v>
      </c>
      <c r="N1202" t="s">
        <v>85</v>
      </c>
      <c r="O1202" t="s">
        <v>85</v>
      </c>
      <c r="P1202">
        <v>-10164</v>
      </c>
      <c r="Q1202" t="s">
        <v>21</v>
      </c>
      <c r="R1202" t="s">
        <v>2764</v>
      </c>
      <c r="S1202" t="s">
        <v>2765</v>
      </c>
      <c r="T1202" t="s">
        <v>170</v>
      </c>
      <c r="U1202" t="s">
        <v>178</v>
      </c>
      <c r="V1202" t="s">
        <v>450</v>
      </c>
      <c r="W1202" t="s">
        <v>451</v>
      </c>
      <c r="X1202" t="s">
        <v>10729</v>
      </c>
      <c r="Y1202" t="s">
        <v>10737</v>
      </c>
    </row>
    <row r="1203" spans="1:25">
      <c r="A1203" t="s">
        <v>9</v>
      </c>
      <c r="B1203" t="s">
        <v>14</v>
      </c>
      <c r="C1203" t="s">
        <v>14</v>
      </c>
      <c r="D1203" t="s">
        <v>1336</v>
      </c>
      <c r="E1203" s="54">
        <v>41617</v>
      </c>
      <c r="F1203" t="s">
        <v>4921</v>
      </c>
      <c r="G1203" t="s">
        <v>1345</v>
      </c>
      <c r="H1203" t="s">
        <v>999</v>
      </c>
      <c r="I1203" t="s">
        <v>2760</v>
      </c>
      <c r="J1203" t="s">
        <v>1342</v>
      </c>
      <c r="K1203" t="s">
        <v>2761</v>
      </c>
      <c r="L1203" t="s">
        <v>2762</v>
      </c>
      <c r="M1203" t="s">
        <v>2763</v>
      </c>
      <c r="N1203" t="s">
        <v>85</v>
      </c>
      <c r="O1203" t="s">
        <v>85</v>
      </c>
      <c r="P1203">
        <v>10164</v>
      </c>
      <c r="Q1203" t="s">
        <v>21</v>
      </c>
      <c r="R1203" t="s">
        <v>2764</v>
      </c>
      <c r="S1203" t="s">
        <v>2765</v>
      </c>
      <c r="T1203" t="s">
        <v>170</v>
      </c>
      <c r="U1203" t="s">
        <v>178</v>
      </c>
      <c r="V1203" t="s">
        <v>450</v>
      </c>
      <c r="W1203" t="s">
        <v>451</v>
      </c>
      <c r="X1203" t="s">
        <v>10729</v>
      </c>
      <c r="Y1203" t="s">
        <v>10737</v>
      </c>
    </row>
    <row r="1204" spans="1:25">
      <c r="A1204" t="s">
        <v>9</v>
      </c>
      <c r="B1204" t="s">
        <v>14</v>
      </c>
      <c r="C1204" t="s">
        <v>14</v>
      </c>
      <c r="D1204" t="s">
        <v>1336</v>
      </c>
      <c r="E1204" s="54">
        <v>41617</v>
      </c>
      <c r="F1204" t="s">
        <v>4921</v>
      </c>
      <c r="G1204" t="s">
        <v>1345</v>
      </c>
      <c r="H1204" t="s">
        <v>999</v>
      </c>
      <c r="I1204" t="s">
        <v>2760</v>
      </c>
      <c r="J1204" t="s">
        <v>1342</v>
      </c>
      <c r="K1204" t="s">
        <v>2761</v>
      </c>
      <c r="L1204" t="s">
        <v>2762</v>
      </c>
      <c r="M1204" t="s">
        <v>2763</v>
      </c>
      <c r="N1204" t="s">
        <v>85</v>
      </c>
      <c r="O1204" t="s">
        <v>85</v>
      </c>
      <c r="P1204">
        <v>42749</v>
      </c>
      <c r="Q1204" t="s">
        <v>21</v>
      </c>
      <c r="R1204" t="s">
        <v>2764</v>
      </c>
      <c r="S1204" t="s">
        <v>2765</v>
      </c>
      <c r="T1204" t="s">
        <v>170</v>
      </c>
      <c r="U1204" t="s">
        <v>178</v>
      </c>
      <c r="V1204" t="s">
        <v>450</v>
      </c>
      <c r="W1204" t="s">
        <v>451</v>
      </c>
      <c r="X1204" t="s">
        <v>10729</v>
      </c>
      <c r="Y1204" t="s">
        <v>10737</v>
      </c>
    </row>
    <row r="1205" spans="1:25">
      <c r="A1205" t="s">
        <v>9</v>
      </c>
      <c r="B1205" t="s">
        <v>14</v>
      </c>
      <c r="C1205" t="s">
        <v>14</v>
      </c>
      <c r="D1205" t="s">
        <v>1336</v>
      </c>
      <c r="E1205" s="54">
        <v>41617</v>
      </c>
      <c r="F1205" t="s">
        <v>4921</v>
      </c>
      <c r="G1205" t="s">
        <v>1345</v>
      </c>
      <c r="H1205" t="s">
        <v>999</v>
      </c>
      <c r="I1205" t="s">
        <v>2760</v>
      </c>
      <c r="J1205" t="s">
        <v>1342</v>
      </c>
      <c r="K1205" t="s">
        <v>2761</v>
      </c>
      <c r="L1205" t="s">
        <v>2762</v>
      </c>
      <c r="M1205" t="s">
        <v>2763</v>
      </c>
      <c r="N1205" t="s">
        <v>85</v>
      </c>
      <c r="O1205" t="s">
        <v>85</v>
      </c>
      <c r="P1205">
        <v>29040</v>
      </c>
      <c r="Q1205" t="s">
        <v>21</v>
      </c>
      <c r="R1205" t="s">
        <v>2764</v>
      </c>
      <c r="S1205" t="s">
        <v>2765</v>
      </c>
      <c r="T1205" t="s">
        <v>170</v>
      </c>
      <c r="U1205" t="s">
        <v>178</v>
      </c>
      <c r="V1205" t="s">
        <v>450</v>
      </c>
      <c r="W1205" t="s">
        <v>451</v>
      </c>
      <c r="X1205" t="s">
        <v>10729</v>
      </c>
      <c r="Y1205" t="s">
        <v>10737</v>
      </c>
    </row>
    <row r="1206" spans="1:25">
      <c r="A1206" t="s">
        <v>9</v>
      </c>
      <c r="B1206" t="s">
        <v>14</v>
      </c>
      <c r="C1206" t="s">
        <v>14</v>
      </c>
      <c r="D1206" t="s">
        <v>1336</v>
      </c>
      <c r="E1206" s="54">
        <v>41617</v>
      </c>
      <c r="F1206" t="s">
        <v>4921</v>
      </c>
      <c r="G1206" t="s">
        <v>1345</v>
      </c>
      <c r="H1206" t="s">
        <v>999</v>
      </c>
      <c r="I1206" t="s">
        <v>2760</v>
      </c>
      <c r="J1206" t="s">
        <v>1342</v>
      </c>
      <c r="K1206" t="s">
        <v>2761</v>
      </c>
      <c r="L1206" t="s">
        <v>2762</v>
      </c>
      <c r="M1206" t="s">
        <v>2763</v>
      </c>
      <c r="N1206" t="s">
        <v>85</v>
      </c>
      <c r="O1206" t="s">
        <v>85</v>
      </c>
      <c r="P1206">
        <v>-42749</v>
      </c>
      <c r="Q1206" t="s">
        <v>21</v>
      </c>
      <c r="R1206" t="s">
        <v>2764</v>
      </c>
      <c r="S1206" t="s">
        <v>2765</v>
      </c>
      <c r="T1206" t="s">
        <v>170</v>
      </c>
      <c r="U1206" t="s">
        <v>178</v>
      </c>
      <c r="V1206" t="s">
        <v>450</v>
      </c>
      <c r="W1206" t="s">
        <v>451</v>
      </c>
      <c r="X1206" t="s">
        <v>10729</v>
      </c>
      <c r="Y1206" t="s">
        <v>10737</v>
      </c>
    </row>
    <row r="1207" spans="1:25">
      <c r="A1207" t="s">
        <v>9</v>
      </c>
      <c r="B1207" t="s">
        <v>14</v>
      </c>
      <c r="C1207" t="s">
        <v>14</v>
      </c>
      <c r="D1207" t="s">
        <v>1336</v>
      </c>
      <c r="E1207" s="54">
        <v>41617</v>
      </c>
      <c r="F1207" t="s">
        <v>4921</v>
      </c>
      <c r="G1207" t="s">
        <v>1345</v>
      </c>
      <c r="H1207" t="s">
        <v>999</v>
      </c>
      <c r="I1207" t="s">
        <v>2760</v>
      </c>
      <c r="J1207" t="s">
        <v>1342</v>
      </c>
      <c r="K1207" t="s">
        <v>2761</v>
      </c>
      <c r="L1207" t="s">
        <v>2762</v>
      </c>
      <c r="M1207" t="s">
        <v>2763</v>
      </c>
      <c r="N1207" t="s">
        <v>85</v>
      </c>
      <c r="O1207" t="s">
        <v>85</v>
      </c>
      <c r="P1207">
        <v>3502.64990234375</v>
      </c>
      <c r="Q1207" t="s">
        <v>21</v>
      </c>
      <c r="R1207" t="s">
        <v>2764</v>
      </c>
      <c r="S1207" t="s">
        <v>2765</v>
      </c>
      <c r="T1207" t="s">
        <v>170</v>
      </c>
      <c r="U1207" t="s">
        <v>178</v>
      </c>
      <c r="V1207" t="s">
        <v>450</v>
      </c>
      <c r="W1207" t="s">
        <v>451</v>
      </c>
      <c r="X1207" t="s">
        <v>10729</v>
      </c>
      <c r="Y1207" t="s">
        <v>10737</v>
      </c>
    </row>
    <row r="1208" spans="1:25">
      <c r="A1208" t="s">
        <v>9</v>
      </c>
      <c r="B1208" t="s">
        <v>14</v>
      </c>
      <c r="C1208" t="s">
        <v>14</v>
      </c>
      <c r="D1208" t="s">
        <v>1336</v>
      </c>
      <c r="E1208" s="54">
        <v>41617</v>
      </c>
      <c r="F1208" t="s">
        <v>4921</v>
      </c>
      <c r="G1208" t="s">
        <v>1345</v>
      </c>
      <c r="H1208" t="s">
        <v>999</v>
      </c>
      <c r="I1208" t="s">
        <v>2760</v>
      </c>
      <c r="J1208" t="s">
        <v>1342</v>
      </c>
      <c r="K1208" t="s">
        <v>2761</v>
      </c>
      <c r="L1208" t="s">
        <v>2762</v>
      </c>
      <c r="M1208" t="s">
        <v>2763</v>
      </c>
      <c r="N1208" t="s">
        <v>85</v>
      </c>
      <c r="O1208" t="s">
        <v>85</v>
      </c>
      <c r="P1208">
        <v>-29040</v>
      </c>
      <c r="Q1208" t="s">
        <v>21</v>
      </c>
      <c r="R1208" t="s">
        <v>2764</v>
      </c>
      <c r="S1208" t="s">
        <v>2765</v>
      </c>
      <c r="T1208" t="s">
        <v>170</v>
      </c>
      <c r="U1208" t="s">
        <v>178</v>
      </c>
      <c r="V1208" t="s">
        <v>450</v>
      </c>
      <c r="W1208" t="s">
        <v>451</v>
      </c>
      <c r="X1208" t="s">
        <v>10729</v>
      </c>
      <c r="Y1208" t="s">
        <v>10737</v>
      </c>
    </row>
    <row r="1209" spans="1:25">
      <c r="A1209" t="s">
        <v>9</v>
      </c>
      <c r="B1209" t="s">
        <v>14</v>
      </c>
      <c r="C1209" t="s">
        <v>14</v>
      </c>
      <c r="D1209" t="s">
        <v>1336</v>
      </c>
      <c r="E1209" s="54">
        <v>41627</v>
      </c>
      <c r="F1209" t="s">
        <v>4921</v>
      </c>
      <c r="G1209" t="s">
        <v>1345</v>
      </c>
      <c r="H1209" t="s">
        <v>999</v>
      </c>
      <c r="I1209" t="s">
        <v>2760</v>
      </c>
      <c r="J1209" t="s">
        <v>1342</v>
      </c>
      <c r="K1209" t="s">
        <v>2761</v>
      </c>
      <c r="L1209" t="s">
        <v>2762</v>
      </c>
      <c r="M1209" t="s">
        <v>2763</v>
      </c>
      <c r="N1209" t="s">
        <v>199</v>
      </c>
      <c r="O1209" t="s">
        <v>199</v>
      </c>
      <c r="P1209">
        <v>-38280</v>
      </c>
      <c r="Q1209" t="s">
        <v>21</v>
      </c>
      <c r="R1209" t="s">
        <v>2764</v>
      </c>
      <c r="S1209" t="s">
        <v>2765</v>
      </c>
      <c r="T1209" t="s">
        <v>170</v>
      </c>
      <c r="U1209" t="s">
        <v>178</v>
      </c>
      <c r="V1209" t="s">
        <v>450</v>
      </c>
      <c r="W1209" t="s">
        <v>451</v>
      </c>
      <c r="X1209" t="s">
        <v>10729</v>
      </c>
      <c r="Y1209" t="s">
        <v>10739</v>
      </c>
    </row>
    <row r="1210" spans="1:25">
      <c r="A1210" t="s">
        <v>9</v>
      </c>
      <c r="B1210" t="s">
        <v>14</v>
      </c>
      <c r="C1210" t="s">
        <v>14</v>
      </c>
      <c r="D1210" t="s">
        <v>1336</v>
      </c>
      <c r="E1210" s="54">
        <v>41627</v>
      </c>
      <c r="F1210" t="s">
        <v>4921</v>
      </c>
      <c r="G1210" t="s">
        <v>1345</v>
      </c>
      <c r="H1210" t="s">
        <v>999</v>
      </c>
      <c r="I1210" t="s">
        <v>2760</v>
      </c>
      <c r="J1210" t="s">
        <v>1342</v>
      </c>
      <c r="K1210" t="s">
        <v>2761</v>
      </c>
      <c r="L1210" t="s">
        <v>2762</v>
      </c>
      <c r="M1210" t="s">
        <v>2763</v>
      </c>
      <c r="N1210" t="s">
        <v>213</v>
      </c>
      <c r="O1210" t="s">
        <v>213</v>
      </c>
      <c r="P1210">
        <v>1126.3199462890625</v>
      </c>
      <c r="Q1210" t="s">
        <v>21</v>
      </c>
      <c r="R1210" t="s">
        <v>2764</v>
      </c>
      <c r="S1210" t="s">
        <v>2765</v>
      </c>
      <c r="T1210" t="s">
        <v>170</v>
      </c>
      <c r="U1210" t="s">
        <v>178</v>
      </c>
      <c r="V1210" t="s">
        <v>450</v>
      </c>
      <c r="W1210" t="s">
        <v>451</v>
      </c>
      <c r="X1210" t="s">
        <v>10729</v>
      </c>
      <c r="Y1210" t="s">
        <v>10739</v>
      </c>
    </row>
    <row r="1211" spans="1:25">
      <c r="A1211" t="s">
        <v>9</v>
      </c>
      <c r="B1211" t="s">
        <v>14</v>
      </c>
      <c r="C1211" t="s">
        <v>14</v>
      </c>
      <c r="D1211" t="s">
        <v>1336</v>
      </c>
      <c r="E1211" s="54">
        <v>41627</v>
      </c>
      <c r="F1211" t="s">
        <v>4921</v>
      </c>
      <c r="G1211" t="s">
        <v>1345</v>
      </c>
      <c r="H1211" t="s">
        <v>999</v>
      </c>
      <c r="I1211" t="s">
        <v>2760</v>
      </c>
      <c r="J1211" t="s">
        <v>1342</v>
      </c>
      <c r="K1211" t="s">
        <v>2761</v>
      </c>
      <c r="L1211" t="s">
        <v>2762</v>
      </c>
      <c r="M1211" t="s">
        <v>2763</v>
      </c>
      <c r="N1211" t="s">
        <v>213</v>
      </c>
      <c r="O1211" t="s">
        <v>213</v>
      </c>
      <c r="P1211">
        <v>38280</v>
      </c>
      <c r="Q1211" t="s">
        <v>21</v>
      </c>
      <c r="R1211" t="s">
        <v>2764</v>
      </c>
      <c r="S1211" t="s">
        <v>2765</v>
      </c>
      <c r="T1211" t="s">
        <v>170</v>
      </c>
      <c r="U1211" t="s">
        <v>178</v>
      </c>
      <c r="V1211" t="s">
        <v>450</v>
      </c>
      <c r="W1211" t="s">
        <v>451</v>
      </c>
      <c r="X1211" t="s">
        <v>10729</v>
      </c>
      <c r="Y1211" t="s">
        <v>10739</v>
      </c>
    </row>
    <row r="1212" spans="1:25">
      <c r="A1212" t="s">
        <v>9</v>
      </c>
      <c r="B1212" t="s">
        <v>14</v>
      </c>
      <c r="C1212" t="s">
        <v>14</v>
      </c>
      <c r="D1212" t="s">
        <v>1336</v>
      </c>
      <c r="E1212" s="54">
        <v>41592</v>
      </c>
      <c r="F1212" t="s">
        <v>1337</v>
      </c>
      <c r="G1212" t="s">
        <v>1345</v>
      </c>
      <c r="H1212" t="s">
        <v>999</v>
      </c>
      <c r="I1212" t="s">
        <v>2760</v>
      </c>
      <c r="J1212" t="s">
        <v>1342</v>
      </c>
      <c r="K1212" t="s">
        <v>2761</v>
      </c>
      <c r="L1212" t="s">
        <v>2762</v>
      </c>
      <c r="M1212" t="s">
        <v>2763</v>
      </c>
      <c r="N1212" t="s">
        <v>85</v>
      </c>
      <c r="O1212" t="s">
        <v>85</v>
      </c>
      <c r="P1212">
        <v>1762.6700439453125</v>
      </c>
      <c r="Q1212" t="s">
        <v>21</v>
      </c>
      <c r="R1212" t="s">
        <v>2764</v>
      </c>
      <c r="S1212" t="s">
        <v>2765</v>
      </c>
      <c r="T1212" t="s">
        <v>170</v>
      </c>
      <c r="U1212" t="s">
        <v>178</v>
      </c>
      <c r="V1212" t="s">
        <v>450</v>
      </c>
      <c r="W1212" t="s">
        <v>451</v>
      </c>
      <c r="X1212" t="s">
        <v>10729</v>
      </c>
      <c r="Y1212" t="s">
        <v>10737</v>
      </c>
    </row>
    <row r="1213" spans="1:25">
      <c r="A1213" t="s">
        <v>9</v>
      </c>
      <c r="B1213" t="s">
        <v>14</v>
      </c>
      <c r="C1213" t="s">
        <v>14</v>
      </c>
      <c r="D1213" t="s">
        <v>1336</v>
      </c>
      <c r="E1213" s="54">
        <v>41592</v>
      </c>
      <c r="F1213" t="s">
        <v>1337</v>
      </c>
      <c r="G1213" t="s">
        <v>1345</v>
      </c>
      <c r="H1213" t="s">
        <v>999</v>
      </c>
      <c r="I1213" t="s">
        <v>2760</v>
      </c>
      <c r="J1213" t="s">
        <v>1342</v>
      </c>
      <c r="K1213" t="s">
        <v>2761</v>
      </c>
      <c r="L1213" t="s">
        <v>2762</v>
      </c>
      <c r="M1213" t="s">
        <v>2763</v>
      </c>
      <c r="N1213" t="s">
        <v>85</v>
      </c>
      <c r="O1213" t="s">
        <v>85</v>
      </c>
      <c r="P1213">
        <v>1182</v>
      </c>
      <c r="Q1213" t="s">
        <v>21</v>
      </c>
      <c r="R1213" t="s">
        <v>2764</v>
      </c>
      <c r="S1213" t="s">
        <v>2765</v>
      </c>
      <c r="T1213" t="s">
        <v>170</v>
      </c>
      <c r="U1213" t="s">
        <v>178</v>
      </c>
      <c r="V1213" t="s">
        <v>450</v>
      </c>
      <c r="W1213" t="s">
        <v>451</v>
      </c>
      <c r="X1213" t="s">
        <v>10729</v>
      </c>
      <c r="Y1213" t="s">
        <v>10737</v>
      </c>
    </row>
    <row r="1214" spans="1:25">
      <c r="A1214" t="s">
        <v>9</v>
      </c>
      <c r="B1214" t="s">
        <v>14</v>
      </c>
      <c r="C1214" t="s">
        <v>14</v>
      </c>
      <c r="D1214" t="s">
        <v>1336</v>
      </c>
      <c r="E1214" s="54">
        <v>41592</v>
      </c>
      <c r="F1214" t="s">
        <v>1337</v>
      </c>
      <c r="G1214" t="s">
        <v>1345</v>
      </c>
      <c r="H1214" t="s">
        <v>999</v>
      </c>
      <c r="I1214" t="s">
        <v>2760</v>
      </c>
      <c r="J1214" t="s">
        <v>1342</v>
      </c>
      <c r="K1214" t="s">
        <v>2761</v>
      </c>
      <c r="L1214" t="s">
        <v>2762</v>
      </c>
      <c r="M1214" t="s">
        <v>2763</v>
      </c>
      <c r="N1214" t="s">
        <v>85</v>
      </c>
      <c r="O1214" t="s">
        <v>85</v>
      </c>
      <c r="P1214">
        <v>-5082</v>
      </c>
      <c r="Q1214" t="s">
        <v>21</v>
      </c>
      <c r="R1214" t="s">
        <v>2764</v>
      </c>
      <c r="S1214" t="s">
        <v>2765</v>
      </c>
      <c r="T1214" t="s">
        <v>170</v>
      </c>
      <c r="U1214" t="s">
        <v>178</v>
      </c>
      <c r="V1214" t="s">
        <v>450</v>
      </c>
      <c r="W1214" t="s">
        <v>451</v>
      </c>
      <c r="X1214" t="s">
        <v>10729</v>
      </c>
      <c r="Y1214" t="s">
        <v>10737</v>
      </c>
    </row>
    <row r="1215" spans="1:25">
      <c r="A1215" t="s">
        <v>9</v>
      </c>
      <c r="B1215" t="s">
        <v>14</v>
      </c>
      <c r="C1215" t="s">
        <v>14</v>
      </c>
      <c r="D1215" t="s">
        <v>1336</v>
      </c>
      <c r="E1215" s="54">
        <v>41592</v>
      </c>
      <c r="F1215" t="s">
        <v>1337</v>
      </c>
      <c r="G1215" t="s">
        <v>1345</v>
      </c>
      <c r="H1215" t="s">
        <v>999</v>
      </c>
      <c r="I1215" t="s">
        <v>2760</v>
      </c>
      <c r="J1215" t="s">
        <v>1342</v>
      </c>
      <c r="K1215" t="s">
        <v>2761</v>
      </c>
      <c r="L1215" t="s">
        <v>2762</v>
      </c>
      <c r="M1215" t="s">
        <v>2763</v>
      </c>
      <c r="N1215" t="s">
        <v>85</v>
      </c>
      <c r="O1215" t="s">
        <v>85</v>
      </c>
      <c r="P1215">
        <v>-1182</v>
      </c>
      <c r="Q1215" t="s">
        <v>21</v>
      </c>
      <c r="R1215" t="s">
        <v>2764</v>
      </c>
      <c r="S1215" t="s">
        <v>2765</v>
      </c>
      <c r="T1215" t="s">
        <v>170</v>
      </c>
      <c r="U1215" t="s">
        <v>178</v>
      </c>
      <c r="V1215" t="s">
        <v>450</v>
      </c>
      <c r="W1215" t="s">
        <v>451</v>
      </c>
      <c r="X1215" t="s">
        <v>10729</v>
      </c>
      <c r="Y1215" t="s">
        <v>10737</v>
      </c>
    </row>
    <row r="1216" spans="1:25">
      <c r="A1216" t="s">
        <v>9</v>
      </c>
      <c r="B1216" t="s">
        <v>14</v>
      </c>
      <c r="C1216" t="s">
        <v>14</v>
      </c>
      <c r="D1216" t="s">
        <v>1336</v>
      </c>
      <c r="E1216" s="54">
        <v>41592</v>
      </c>
      <c r="F1216" t="s">
        <v>1337</v>
      </c>
      <c r="G1216" t="s">
        <v>1345</v>
      </c>
      <c r="H1216" t="s">
        <v>999</v>
      </c>
      <c r="I1216" t="s">
        <v>2760</v>
      </c>
      <c r="J1216" t="s">
        <v>1342</v>
      </c>
      <c r="K1216" t="s">
        <v>2761</v>
      </c>
      <c r="L1216" t="s">
        <v>2762</v>
      </c>
      <c r="M1216" t="s">
        <v>2763</v>
      </c>
      <c r="N1216" t="s">
        <v>85</v>
      </c>
      <c r="O1216" t="s">
        <v>85</v>
      </c>
      <c r="P1216">
        <v>-15840</v>
      </c>
      <c r="Q1216" t="s">
        <v>21</v>
      </c>
      <c r="R1216" t="s">
        <v>2764</v>
      </c>
      <c r="S1216" t="s">
        <v>2765</v>
      </c>
      <c r="T1216" t="s">
        <v>170</v>
      </c>
      <c r="U1216" t="s">
        <v>178</v>
      </c>
      <c r="V1216" t="s">
        <v>450</v>
      </c>
      <c r="W1216" t="s">
        <v>451</v>
      </c>
      <c r="X1216" t="s">
        <v>10729</v>
      </c>
      <c r="Y1216" t="s">
        <v>10737</v>
      </c>
    </row>
    <row r="1217" spans="1:25">
      <c r="A1217" t="s">
        <v>9</v>
      </c>
      <c r="B1217" t="s">
        <v>14</v>
      </c>
      <c r="C1217" t="s">
        <v>14</v>
      </c>
      <c r="D1217" t="s">
        <v>1336</v>
      </c>
      <c r="E1217" s="54">
        <v>41592</v>
      </c>
      <c r="F1217" t="s">
        <v>1337</v>
      </c>
      <c r="G1217" t="s">
        <v>1345</v>
      </c>
      <c r="H1217" t="s">
        <v>999</v>
      </c>
      <c r="I1217" t="s">
        <v>2760</v>
      </c>
      <c r="J1217" t="s">
        <v>1342</v>
      </c>
      <c r="K1217" t="s">
        <v>2761</v>
      </c>
      <c r="L1217" t="s">
        <v>2762</v>
      </c>
      <c r="M1217" t="s">
        <v>2763</v>
      </c>
      <c r="N1217" t="s">
        <v>85</v>
      </c>
      <c r="O1217" t="s">
        <v>85</v>
      </c>
      <c r="P1217">
        <v>15840</v>
      </c>
      <c r="Q1217" t="s">
        <v>21</v>
      </c>
      <c r="R1217" t="s">
        <v>2764</v>
      </c>
      <c r="S1217" t="s">
        <v>2765</v>
      </c>
      <c r="T1217" t="s">
        <v>170</v>
      </c>
      <c r="U1217" t="s">
        <v>178</v>
      </c>
      <c r="V1217" t="s">
        <v>450</v>
      </c>
      <c r="W1217" t="s">
        <v>451</v>
      </c>
      <c r="X1217" t="s">
        <v>10729</v>
      </c>
      <c r="Y1217" t="s">
        <v>10737</v>
      </c>
    </row>
    <row r="1218" spans="1:25">
      <c r="A1218" t="s">
        <v>9</v>
      </c>
      <c r="B1218" t="s">
        <v>14</v>
      </c>
      <c r="C1218" t="s">
        <v>14</v>
      </c>
      <c r="D1218" t="s">
        <v>1336</v>
      </c>
      <c r="E1218" s="54">
        <v>41592</v>
      </c>
      <c r="F1218" t="s">
        <v>1337</v>
      </c>
      <c r="G1218" t="s">
        <v>1345</v>
      </c>
      <c r="H1218" t="s">
        <v>999</v>
      </c>
      <c r="I1218" t="s">
        <v>2760</v>
      </c>
      <c r="J1218" t="s">
        <v>1342</v>
      </c>
      <c r="K1218" t="s">
        <v>2761</v>
      </c>
      <c r="L1218" t="s">
        <v>2762</v>
      </c>
      <c r="M1218" t="s">
        <v>2763</v>
      </c>
      <c r="N1218" t="s">
        <v>85</v>
      </c>
      <c r="O1218" t="s">
        <v>85</v>
      </c>
      <c r="P1218">
        <v>5082</v>
      </c>
      <c r="Q1218" t="s">
        <v>21</v>
      </c>
      <c r="R1218" t="s">
        <v>2764</v>
      </c>
      <c r="S1218" t="s">
        <v>2765</v>
      </c>
      <c r="T1218" t="s">
        <v>170</v>
      </c>
      <c r="U1218" t="s">
        <v>178</v>
      </c>
      <c r="V1218" t="s">
        <v>450</v>
      </c>
      <c r="W1218" t="s">
        <v>451</v>
      </c>
      <c r="X1218" t="s">
        <v>10729</v>
      </c>
      <c r="Y1218" t="s">
        <v>10737</v>
      </c>
    </row>
    <row r="1219" spans="1:25">
      <c r="A1219" t="s">
        <v>9</v>
      </c>
      <c r="B1219" t="s">
        <v>14</v>
      </c>
      <c r="C1219" t="s">
        <v>14</v>
      </c>
      <c r="D1219" t="s">
        <v>1336</v>
      </c>
      <c r="E1219" s="54">
        <v>41585</v>
      </c>
      <c r="F1219" t="s">
        <v>1337</v>
      </c>
      <c r="G1219" t="s">
        <v>1345</v>
      </c>
      <c r="H1219" t="s">
        <v>194</v>
      </c>
      <c r="I1219" t="s">
        <v>1715</v>
      </c>
      <c r="J1219" t="s">
        <v>1342</v>
      </c>
      <c r="K1219" t="s">
        <v>1716</v>
      </c>
      <c r="L1219" t="s">
        <v>1717</v>
      </c>
      <c r="M1219" t="s">
        <v>1718</v>
      </c>
      <c r="N1219" t="s">
        <v>85</v>
      </c>
      <c r="O1219" t="s">
        <v>85</v>
      </c>
      <c r="P1219">
        <v>49.279998779296875</v>
      </c>
      <c r="Q1219" t="s">
        <v>21</v>
      </c>
      <c r="R1219" t="s">
        <v>1719</v>
      </c>
      <c r="S1219" t="s">
        <v>1720</v>
      </c>
      <c r="T1219" t="s">
        <v>155</v>
      </c>
      <c r="U1219" t="s">
        <v>379</v>
      </c>
      <c r="V1219" t="s">
        <v>1721</v>
      </c>
      <c r="W1219" t="s">
        <v>451</v>
      </c>
      <c r="X1219" t="s">
        <v>10729</v>
      </c>
      <c r="Y1219" t="s">
        <v>85</v>
      </c>
    </row>
    <row r="1220" spans="1:25">
      <c r="A1220" t="s">
        <v>9</v>
      </c>
      <c r="B1220" t="s">
        <v>14</v>
      </c>
      <c r="C1220" t="s">
        <v>14</v>
      </c>
      <c r="D1220" t="s">
        <v>1336</v>
      </c>
      <c r="E1220" s="54">
        <v>41585</v>
      </c>
      <c r="F1220" t="s">
        <v>1337</v>
      </c>
      <c r="G1220" t="s">
        <v>1345</v>
      </c>
      <c r="H1220" t="s">
        <v>194</v>
      </c>
      <c r="I1220" t="s">
        <v>1715</v>
      </c>
      <c r="J1220" t="s">
        <v>1342</v>
      </c>
      <c r="K1220" t="s">
        <v>1716</v>
      </c>
      <c r="L1220" t="s">
        <v>1717</v>
      </c>
      <c r="M1220" t="s">
        <v>1718</v>
      </c>
      <c r="N1220" t="s">
        <v>85</v>
      </c>
      <c r="O1220" t="s">
        <v>85</v>
      </c>
      <c r="P1220">
        <v>-7900</v>
      </c>
      <c r="Q1220" t="s">
        <v>21</v>
      </c>
      <c r="R1220" t="s">
        <v>1719</v>
      </c>
      <c r="S1220" t="s">
        <v>1720</v>
      </c>
      <c r="T1220" t="s">
        <v>155</v>
      </c>
      <c r="U1220" t="s">
        <v>379</v>
      </c>
      <c r="V1220" t="s">
        <v>1721</v>
      </c>
      <c r="W1220" t="s">
        <v>451</v>
      </c>
      <c r="X1220" t="s">
        <v>10729</v>
      </c>
      <c r="Y1220" t="s">
        <v>85</v>
      </c>
    </row>
    <row r="1221" spans="1:25">
      <c r="A1221" t="s">
        <v>9</v>
      </c>
      <c r="B1221" t="s">
        <v>14</v>
      </c>
      <c r="C1221" t="s">
        <v>14</v>
      </c>
      <c r="D1221" t="s">
        <v>1336</v>
      </c>
      <c r="E1221" s="54">
        <v>41585</v>
      </c>
      <c r="F1221" t="s">
        <v>1337</v>
      </c>
      <c r="G1221" t="s">
        <v>1345</v>
      </c>
      <c r="H1221" t="s">
        <v>194</v>
      </c>
      <c r="I1221" t="s">
        <v>1715</v>
      </c>
      <c r="J1221" t="s">
        <v>1342</v>
      </c>
      <c r="K1221" t="s">
        <v>1716</v>
      </c>
      <c r="L1221" t="s">
        <v>1717</v>
      </c>
      <c r="M1221" t="s">
        <v>1718</v>
      </c>
      <c r="N1221" t="s">
        <v>85</v>
      </c>
      <c r="O1221" t="s">
        <v>85</v>
      </c>
      <c r="P1221">
        <v>7900</v>
      </c>
      <c r="Q1221" t="s">
        <v>21</v>
      </c>
      <c r="R1221" t="s">
        <v>1719</v>
      </c>
      <c r="S1221" t="s">
        <v>1720</v>
      </c>
      <c r="T1221" t="s">
        <v>155</v>
      </c>
      <c r="U1221" t="s">
        <v>379</v>
      </c>
      <c r="V1221" t="s">
        <v>1721</v>
      </c>
      <c r="W1221" t="s">
        <v>451</v>
      </c>
      <c r="X1221" t="s">
        <v>10729</v>
      </c>
      <c r="Y1221" t="s">
        <v>85</v>
      </c>
    </row>
    <row r="1222" spans="1:25">
      <c r="A1222" t="s">
        <v>9</v>
      </c>
      <c r="B1222" t="s">
        <v>14</v>
      </c>
      <c r="C1222" t="s">
        <v>14</v>
      </c>
      <c r="D1222" t="s">
        <v>1336</v>
      </c>
      <c r="E1222" s="54">
        <v>41586</v>
      </c>
      <c r="F1222" t="s">
        <v>1337</v>
      </c>
      <c r="G1222" t="s">
        <v>1345</v>
      </c>
      <c r="H1222" t="s">
        <v>401</v>
      </c>
      <c r="I1222" t="s">
        <v>1722</v>
      </c>
      <c r="J1222" t="s">
        <v>1342</v>
      </c>
      <c r="K1222" t="s">
        <v>1723</v>
      </c>
      <c r="L1222" t="s">
        <v>404</v>
      </c>
      <c r="M1222" t="s">
        <v>405</v>
      </c>
      <c r="N1222" t="s">
        <v>213</v>
      </c>
      <c r="O1222" t="s">
        <v>85</v>
      </c>
      <c r="P1222">
        <v>11660</v>
      </c>
      <c r="Q1222" t="s">
        <v>21</v>
      </c>
      <c r="R1222" t="s">
        <v>1724</v>
      </c>
      <c r="S1222" t="s">
        <v>1725</v>
      </c>
      <c r="T1222" t="s">
        <v>170</v>
      </c>
      <c r="U1222" t="s">
        <v>171</v>
      </c>
      <c r="V1222" t="s">
        <v>179</v>
      </c>
      <c r="W1222" t="s">
        <v>180</v>
      </c>
      <c r="X1222" t="s">
        <v>10729</v>
      </c>
      <c r="Y1222" t="s">
        <v>10737</v>
      </c>
    </row>
    <row r="1223" spans="1:25">
      <c r="A1223" t="s">
        <v>9</v>
      </c>
      <c r="B1223" t="s">
        <v>14</v>
      </c>
      <c r="C1223" t="s">
        <v>14</v>
      </c>
      <c r="D1223" t="s">
        <v>1336</v>
      </c>
      <c r="E1223" s="54">
        <v>41586</v>
      </c>
      <c r="F1223" t="s">
        <v>1337</v>
      </c>
      <c r="G1223" t="s">
        <v>1345</v>
      </c>
      <c r="H1223" t="s">
        <v>401</v>
      </c>
      <c r="I1223" t="s">
        <v>1722</v>
      </c>
      <c r="J1223" t="s">
        <v>1342</v>
      </c>
      <c r="K1223" t="s">
        <v>1723</v>
      </c>
      <c r="L1223" t="s">
        <v>404</v>
      </c>
      <c r="M1223" t="s">
        <v>405</v>
      </c>
      <c r="N1223" t="s">
        <v>213</v>
      </c>
      <c r="O1223" t="s">
        <v>85</v>
      </c>
      <c r="P1223">
        <v>40480</v>
      </c>
      <c r="Q1223" t="s">
        <v>21</v>
      </c>
      <c r="R1223" t="s">
        <v>1724</v>
      </c>
      <c r="S1223" t="s">
        <v>1725</v>
      </c>
      <c r="T1223" t="s">
        <v>170</v>
      </c>
      <c r="U1223" t="s">
        <v>171</v>
      </c>
      <c r="V1223" t="s">
        <v>179</v>
      </c>
      <c r="W1223" t="s">
        <v>180</v>
      </c>
      <c r="X1223" t="s">
        <v>10729</v>
      </c>
      <c r="Y1223" t="s">
        <v>10737</v>
      </c>
    </row>
    <row r="1224" spans="1:25">
      <c r="A1224" t="s">
        <v>9</v>
      </c>
      <c r="B1224" t="s">
        <v>14</v>
      </c>
      <c r="C1224" t="s">
        <v>14</v>
      </c>
      <c r="D1224" t="s">
        <v>1336</v>
      </c>
      <c r="E1224" s="54">
        <v>41586</v>
      </c>
      <c r="F1224" t="s">
        <v>1337</v>
      </c>
      <c r="G1224" t="s">
        <v>1345</v>
      </c>
      <c r="H1224" t="s">
        <v>401</v>
      </c>
      <c r="I1224" t="s">
        <v>1722</v>
      </c>
      <c r="J1224" t="s">
        <v>1342</v>
      </c>
      <c r="K1224" t="s">
        <v>1723</v>
      </c>
      <c r="L1224" t="s">
        <v>404</v>
      </c>
      <c r="M1224" t="s">
        <v>405</v>
      </c>
      <c r="N1224" t="s">
        <v>199</v>
      </c>
      <c r="O1224" t="s">
        <v>85</v>
      </c>
      <c r="P1224">
        <v>-11660</v>
      </c>
      <c r="Q1224" t="s">
        <v>21</v>
      </c>
      <c r="R1224" t="s">
        <v>1724</v>
      </c>
      <c r="S1224" t="s">
        <v>1725</v>
      </c>
      <c r="T1224" t="s">
        <v>170</v>
      </c>
      <c r="U1224" t="s">
        <v>171</v>
      </c>
      <c r="V1224" t="s">
        <v>179</v>
      </c>
      <c r="W1224" t="s">
        <v>180</v>
      </c>
      <c r="X1224" t="s">
        <v>10729</v>
      </c>
      <c r="Y1224" t="s">
        <v>10737</v>
      </c>
    </row>
    <row r="1225" spans="1:25">
      <c r="A1225" t="s">
        <v>9</v>
      </c>
      <c r="B1225" t="s">
        <v>14</v>
      </c>
      <c r="C1225" t="s">
        <v>14</v>
      </c>
      <c r="D1225" t="s">
        <v>1336</v>
      </c>
      <c r="E1225" s="54">
        <v>41586</v>
      </c>
      <c r="F1225" t="s">
        <v>1337</v>
      </c>
      <c r="G1225" t="s">
        <v>1345</v>
      </c>
      <c r="H1225" t="s">
        <v>401</v>
      </c>
      <c r="I1225" t="s">
        <v>1722</v>
      </c>
      <c r="J1225" t="s">
        <v>1342</v>
      </c>
      <c r="K1225" t="s">
        <v>1723</v>
      </c>
      <c r="L1225" t="s">
        <v>404</v>
      </c>
      <c r="M1225" t="s">
        <v>405</v>
      </c>
      <c r="N1225" t="s">
        <v>199</v>
      </c>
      <c r="O1225" t="s">
        <v>85</v>
      </c>
      <c r="P1225">
        <v>-40480</v>
      </c>
      <c r="Q1225" t="s">
        <v>21</v>
      </c>
      <c r="R1225" t="s">
        <v>1724</v>
      </c>
      <c r="S1225" t="s">
        <v>1725</v>
      </c>
      <c r="T1225" t="s">
        <v>170</v>
      </c>
      <c r="U1225" t="s">
        <v>171</v>
      </c>
      <c r="V1225" t="s">
        <v>179</v>
      </c>
      <c r="W1225" t="s">
        <v>180</v>
      </c>
      <c r="X1225" t="s">
        <v>10729</v>
      </c>
      <c r="Y1225" t="s">
        <v>10737</v>
      </c>
    </row>
    <row r="1226" spans="1:25">
      <c r="A1226" t="s">
        <v>9</v>
      </c>
      <c r="B1226" t="s">
        <v>14</v>
      </c>
      <c r="C1226" t="s">
        <v>14</v>
      </c>
      <c r="D1226" t="s">
        <v>1336</v>
      </c>
      <c r="E1226" s="54">
        <v>41586</v>
      </c>
      <c r="F1226" t="s">
        <v>1337</v>
      </c>
      <c r="G1226" t="s">
        <v>1345</v>
      </c>
      <c r="H1226" t="s">
        <v>401</v>
      </c>
      <c r="I1226" t="s">
        <v>1722</v>
      </c>
      <c r="J1226" t="s">
        <v>1342</v>
      </c>
      <c r="K1226" t="s">
        <v>1723</v>
      </c>
      <c r="L1226" t="s">
        <v>404</v>
      </c>
      <c r="M1226" t="s">
        <v>405</v>
      </c>
      <c r="N1226" t="s">
        <v>199</v>
      </c>
      <c r="O1226" t="s">
        <v>85</v>
      </c>
      <c r="P1226">
        <v>-14080</v>
      </c>
      <c r="Q1226" t="s">
        <v>21</v>
      </c>
      <c r="R1226" t="s">
        <v>1724</v>
      </c>
      <c r="S1226" t="s">
        <v>1725</v>
      </c>
      <c r="T1226" t="s">
        <v>170</v>
      </c>
      <c r="U1226" t="s">
        <v>171</v>
      </c>
      <c r="V1226" t="s">
        <v>179</v>
      </c>
      <c r="W1226" t="s">
        <v>180</v>
      </c>
      <c r="X1226" t="s">
        <v>10729</v>
      </c>
      <c r="Y1226" t="s">
        <v>10737</v>
      </c>
    </row>
    <row r="1227" spans="1:25">
      <c r="A1227" t="s">
        <v>9</v>
      </c>
      <c r="B1227" t="s">
        <v>14</v>
      </c>
      <c r="C1227" t="s">
        <v>14</v>
      </c>
      <c r="D1227" t="s">
        <v>1336</v>
      </c>
      <c r="E1227" s="54">
        <v>41586</v>
      </c>
      <c r="F1227" t="s">
        <v>1337</v>
      </c>
      <c r="G1227" t="s">
        <v>1345</v>
      </c>
      <c r="H1227" t="s">
        <v>401</v>
      </c>
      <c r="I1227" t="s">
        <v>1722</v>
      </c>
      <c r="J1227" t="s">
        <v>1342</v>
      </c>
      <c r="K1227" t="s">
        <v>1723</v>
      </c>
      <c r="L1227" t="s">
        <v>404</v>
      </c>
      <c r="M1227" t="s">
        <v>405</v>
      </c>
      <c r="N1227" t="s">
        <v>213</v>
      </c>
      <c r="O1227" t="s">
        <v>85</v>
      </c>
      <c r="P1227">
        <v>14080</v>
      </c>
      <c r="Q1227" t="s">
        <v>21</v>
      </c>
      <c r="R1227" t="s">
        <v>1724</v>
      </c>
      <c r="S1227" t="s">
        <v>1725</v>
      </c>
      <c r="T1227" t="s">
        <v>170</v>
      </c>
      <c r="U1227" t="s">
        <v>171</v>
      </c>
      <c r="V1227" t="s">
        <v>179</v>
      </c>
      <c r="W1227" t="s">
        <v>180</v>
      </c>
      <c r="X1227" t="s">
        <v>10729</v>
      </c>
      <c r="Y1227" t="s">
        <v>10737</v>
      </c>
    </row>
    <row r="1228" spans="1:25">
      <c r="A1228" t="s">
        <v>9</v>
      </c>
      <c r="B1228" t="s">
        <v>14</v>
      </c>
      <c r="C1228" t="s">
        <v>14</v>
      </c>
      <c r="D1228" t="s">
        <v>1336</v>
      </c>
      <c r="E1228" s="54">
        <v>41586</v>
      </c>
      <c r="F1228" t="s">
        <v>1337</v>
      </c>
      <c r="G1228" t="s">
        <v>1345</v>
      </c>
      <c r="H1228" t="s">
        <v>401</v>
      </c>
      <c r="I1228" t="s">
        <v>1722</v>
      </c>
      <c r="J1228" t="s">
        <v>1342</v>
      </c>
      <c r="K1228" t="s">
        <v>1723</v>
      </c>
      <c r="L1228" t="s">
        <v>404</v>
      </c>
      <c r="M1228" t="s">
        <v>405</v>
      </c>
      <c r="N1228" t="s">
        <v>199</v>
      </c>
      <c r="O1228" t="s">
        <v>85</v>
      </c>
      <c r="P1228">
        <v>-5040</v>
      </c>
      <c r="Q1228" t="s">
        <v>21</v>
      </c>
      <c r="R1228" t="s">
        <v>1724</v>
      </c>
      <c r="S1228" t="s">
        <v>1725</v>
      </c>
      <c r="T1228" t="s">
        <v>170</v>
      </c>
      <c r="U1228" t="s">
        <v>171</v>
      </c>
      <c r="V1228" t="s">
        <v>179</v>
      </c>
      <c r="W1228" t="s">
        <v>180</v>
      </c>
      <c r="X1228" t="s">
        <v>10729</v>
      </c>
      <c r="Y1228" t="s">
        <v>10737</v>
      </c>
    </row>
    <row r="1229" spans="1:25">
      <c r="A1229" t="s">
        <v>9</v>
      </c>
      <c r="B1229" t="s">
        <v>14</v>
      </c>
      <c r="C1229" t="s">
        <v>14</v>
      </c>
      <c r="D1229" t="s">
        <v>1336</v>
      </c>
      <c r="E1229" s="54">
        <v>41586</v>
      </c>
      <c r="F1229" t="s">
        <v>1337</v>
      </c>
      <c r="G1229" t="s">
        <v>1345</v>
      </c>
      <c r="H1229" t="s">
        <v>401</v>
      </c>
      <c r="I1229" t="s">
        <v>1722</v>
      </c>
      <c r="J1229" t="s">
        <v>1342</v>
      </c>
      <c r="K1229" t="s">
        <v>1723</v>
      </c>
      <c r="L1229" t="s">
        <v>404</v>
      </c>
      <c r="M1229" t="s">
        <v>405</v>
      </c>
      <c r="N1229" t="s">
        <v>213</v>
      </c>
      <c r="O1229" t="s">
        <v>85</v>
      </c>
      <c r="P1229">
        <v>5040</v>
      </c>
      <c r="Q1229" t="s">
        <v>21</v>
      </c>
      <c r="R1229" t="s">
        <v>1724</v>
      </c>
      <c r="S1229" t="s">
        <v>1725</v>
      </c>
      <c r="T1229" t="s">
        <v>170</v>
      </c>
      <c r="U1229" t="s">
        <v>171</v>
      </c>
      <c r="V1229" t="s">
        <v>179</v>
      </c>
      <c r="W1229" t="s">
        <v>180</v>
      </c>
      <c r="X1229" t="s">
        <v>10729</v>
      </c>
      <c r="Y1229" t="s">
        <v>10737</v>
      </c>
    </row>
    <row r="1230" spans="1:25">
      <c r="A1230" t="s">
        <v>9</v>
      </c>
      <c r="B1230" t="s">
        <v>14</v>
      </c>
      <c r="C1230" t="s">
        <v>14</v>
      </c>
      <c r="D1230" t="s">
        <v>1336</v>
      </c>
      <c r="E1230" s="54">
        <v>41586</v>
      </c>
      <c r="F1230" t="s">
        <v>1337</v>
      </c>
      <c r="G1230" t="s">
        <v>1345</v>
      </c>
      <c r="H1230" t="s">
        <v>401</v>
      </c>
      <c r="I1230" t="s">
        <v>1722</v>
      </c>
      <c r="J1230" t="s">
        <v>1342</v>
      </c>
      <c r="K1230" t="s">
        <v>1723</v>
      </c>
      <c r="L1230" t="s">
        <v>404</v>
      </c>
      <c r="M1230" t="s">
        <v>405</v>
      </c>
      <c r="N1230" t="s">
        <v>213</v>
      </c>
      <c r="O1230" t="s">
        <v>85</v>
      </c>
      <c r="P1230">
        <v>5325.31982421875</v>
      </c>
      <c r="Q1230" t="s">
        <v>21</v>
      </c>
      <c r="R1230" t="s">
        <v>1724</v>
      </c>
      <c r="S1230" t="s">
        <v>1725</v>
      </c>
      <c r="T1230" t="s">
        <v>170</v>
      </c>
      <c r="U1230" t="s">
        <v>171</v>
      </c>
      <c r="V1230" t="s">
        <v>179</v>
      </c>
      <c r="W1230" t="s">
        <v>180</v>
      </c>
      <c r="X1230" t="s">
        <v>10729</v>
      </c>
      <c r="Y1230" t="s">
        <v>10737</v>
      </c>
    </row>
    <row r="1231" spans="1:25">
      <c r="A1231" t="s">
        <v>9</v>
      </c>
      <c r="B1231" t="s">
        <v>14</v>
      </c>
      <c r="C1231" t="s">
        <v>14</v>
      </c>
      <c r="D1231" t="s">
        <v>1336</v>
      </c>
      <c r="E1231" s="54">
        <v>41628</v>
      </c>
      <c r="F1231" t="s">
        <v>4921</v>
      </c>
      <c r="G1231" t="s">
        <v>1345</v>
      </c>
      <c r="H1231" t="s">
        <v>401</v>
      </c>
      <c r="I1231" t="s">
        <v>1722</v>
      </c>
      <c r="J1231" t="s">
        <v>1342</v>
      </c>
      <c r="K1231" t="s">
        <v>1723</v>
      </c>
      <c r="L1231" t="s">
        <v>404</v>
      </c>
      <c r="M1231" t="s">
        <v>405</v>
      </c>
      <c r="N1231" t="s">
        <v>85</v>
      </c>
      <c r="O1231" t="s">
        <v>85</v>
      </c>
      <c r="P1231">
        <v>1980</v>
      </c>
      <c r="Q1231" t="s">
        <v>21</v>
      </c>
      <c r="R1231" t="s">
        <v>1724</v>
      </c>
      <c r="S1231" t="s">
        <v>1725</v>
      </c>
      <c r="T1231" t="s">
        <v>170</v>
      </c>
      <c r="U1231" t="s">
        <v>171</v>
      </c>
      <c r="V1231" t="s">
        <v>179</v>
      </c>
      <c r="W1231" t="s">
        <v>180</v>
      </c>
      <c r="X1231" t="s">
        <v>10729</v>
      </c>
      <c r="Y1231" t="s">
        <v>10737</v>
      </c>
    </row>
    <row r="1232" spans="1:25">
      <c r="A1232" t="s">
        <v>9</v>
      </c>
      <c r="B1232" t="s">
        <v>14</v>
      </c>
      <c r="C1232" t="s">
        <v>14</v>
      </c>
      <c r="D1232" t="s">
        <v>1336</v>
      </c>
      <c r="E1232" s="54">
        <v>41628</v>
      </c>
      <c r="F1232" t="s">
        <v>4921</v>
      </c>
      <c r="G1232" t="s">
        <v>1345</v>
      </c>
      <c r="H1232" t="s">
        <v>401</v>
      </c>
      <c r="I1232" t="s">
        <v>1722</v>
      </c>
      <c r="J1232" t="s">
        <v>1342</v>
      </c>
      <c r="K1232" t="s">
        <v>1723</v>
      </c>
      <c r="L1232" t="s">
        <v>404</v>
      </c>
      <c r="M1232" t="s">
        <v>405</v>
      </c>
      <c r="N1232" t="s">
        <v>85</v>
      </c>
      <c r="O1232" t="s">
        <v>85</v>
      </c>
      <c r="P1232">
        <v>-29920</v>
      </c>
      <c r="Q1232" t="s">
        <v>21</v>
      </c>
      <c r="R1232" t="s">
        <v>1724</v>
      </c>
      <c r="S1232" t="s">
        <v>1725</v>
      </c>
      <c r="T1232" t="s">
        <v>170</v>
      </c>
      <c r="U1232" t="s">
        <v>171</v>
      </c>
      <c r="V1232" t="s">
        <v>179</v>
      </c>
      <c r="W1232" t="s">
        <v>180</v>
      </c>
      <c r="X1232" t="s">
        <v>10729</v>
      </c>
      <c r="Y1232" t="s">
        <v>10737</v>
      </c>
    </row>
    <row r="1233" spans="1:25">
      <c r="A1233" t="s">
        <v>9</v>
      </c>
      <c r="B1233" t="s">
        <v>14</v>
      </c>
      <c r="C1233" t="s">
        <v>14</v>
      </c>
      <c r="D1233" t="s">
        <v>1336</v>
      </c>
      <c r="E1233" s="54">
        <v>41628</v>
      </c>
      <c r="F1233" t="s">
        <v>4921</v>
      </c>
      <c r="G1233" t="s">
        <v>1345</v>
      </c>
      <c r="H1233" t="s">
        <v>401</v>
      </c>
      <c r="I1233" t="s">
        <v>1722</v>
      </c>
      <c r="J1233" t="s">
        <v>1342</v>
      </c>
      <c r="K1233" t="s">
        <v>1723</v>
      </c>
      <c r="L1233" t="s">
        <v>404</v>
      </c>
      <c r="M1233" t="s">
        <v>405</v>
      </c>
      <c r="N1233" t="s">
        <v>85</v>
      </c>
      <c r="O1233" t="s">
        <v>85</v>
      </c>
      <c r="P1233">
        <v>-1980</v>
      </c>
      <c r="Q1233" t="s">
        <v>21</v>
      </c>
      <c r="R1233" t="s">
        <v>1724</v>
      </c>
      <c r="S1233" t="s">
        <v>1725</v>
      </c>
      <c r="T1233" t="s">
        <v>170</v>
      </c>
      <c r="U1233" t="s">
        <v>171</v>
      </c>
      <c r="V1233" t="s">
        <v>179</v>
      </c>
      <c r="W1233" t="s">
        <v>180</v>
      </c>
      <c r="X1233" t="s">
        <v>10729</v>
      </c>
      <c r="Y1233" t="s">
        <v>10737</v>
      </c>
    </row>
    <row r="1234" spans="1:25">
      <c r="A1234" t="s">
        <v>9</v>
      </c>
      <c r="B1234" t="s">
        <v>14</v>
      </c>
      <c r="C1234" t="s">
        <v>14</v>
      </c>
      <c r="D1234" t="s">
        <v>1336</v>
      </c>
      <c r="E1234" s="54">
        <v>41628</v>
      </c>
      <c r="F1234" t="s">
        <v>4921</v>
      </c>
      <c r="G1234" t="s">
        <v>1345</v>
      </c>
      <c r="H1234" t="s">
        <v>401</v>
      </c>
      <c r="I1234" t="s">
        <v>1722</v>
      </c>
      <c r="J1234" t="s">
        <v>1342</v>
      </c>
      <c r="K1234" t="s">
        <v>1723</v>
      </c>
      <c r="L1234" t="s">
        <v>404</v>
      </c>
      <c r="M1234" t="s">
        <v>405</v>
      </c>
      <c r="N1234" t="s">
        <v>85</v>
      </c>
      <c r="O1234" t="s">
        <v>85</v>
      </c>
      <c r="P1234">
        <v>3108.530029296875</v>
      </c>
      <c r="Q1234" t="s">
        <v>21</v>
      </c>
      <c r="R1234" t="s">
        <v>1724</v>
      </c>
      <c r="S1234" t="s">
        <v>1725</v>
      </c>
      <c r="T1234" t="s">
        <v>170</v>
      </c>
      <c r="U1234" t="s">
        <v>171</v>
      </c>
      <c r="V1234" t="s">
        <v>179</v>
      </c>
      <c r="W1234" t="s">
        <v>180</v>
      </c>
      <c r="X1234" t="s">
        <v>10729</v>
      </c>
      <c r="Y1234" t="s">
        <v>10737</v>
      </c>
    </row>
    <row r="1235" spans="1:25">
      <c r="A1235" t="s">
        <v>9</v>
      </c>
      <c r="B1235" t="s">
        <v>14</v>
      </c>
      <c r="C1235" t="s">
        <v>14</v>
      </c>
      <c r="D1235" t="s">
        <v>1336</v>
      </c>
      <c r="E1235" s="54">
        <v>41628</v>
      </c>
      <c r="F1235" t="s">
        <v>4921</v>
      </c>
      <c r="G1235" t="s">
        <v>1345</v>
      </c>
      <c r="H1235" t="s">
        <v>401</v>
      </c>
      <c r="I1235" t="s">
        <v>1722</v>
      </c>
      <c r="J1235" t="s">
        <v>1342</v>
      </c>
      <c r="K1235" t="s">
        <v>1723</v>
      </c>
      <c r="L1235" t="s">
        <v>404</v>
      </c>
      <c r="M1235" t="s">
        <v>405</v>
      </c>
      <c r="N1235" t="s">
        <v>85</v>
      </c>
      <c r="O1235" t="s">
        <v>85</v>
      </c>
      <c r="P1235">
        <v>4400</v>
      </c>
      <c r="Q1235" t="s">
        <v>21</v>
      </c>
      <c r="R1235" t="s">
        <v>1724</v>
      </c>
      <c r="S1235" t="s">
        <v>1725</v>
      </c>
      <c r="T1235" t="s">
        <v>170</v>
      </c>
      <c r="U1235" t="s">
        <v>171</v>
      </c>
      <c r="V1235" t="s">
        <v>179</v>
      </c>
      <c r="W1235" t="s">
        <v>180</v>
      </c>
      <c r="X1235" t="s">
        <v>10729</v>
      </c>
      <c r="Y1235" t="s">
        <v>10737</v>
      </c>
    </row>
    <row r="1236" spans="1:25">
      <c r="A1236" t="s">
        <v>9</v>
      </c>
      <c r="B1236" t="s">
        <v>14</v>
      </c>
      <c r="C1236" t="s">
        <v>14</v>
      </c>
      <c r="D1236" t="s">
        <v>1336</v>
      </c>
      <c r="E1236" s="54">
        <v>41628</v>
      </c>
      <c r="F1236" t="s">
        <v>4921</v>
      </c>
      <c r="G1236" t="s">
        <v>1345</v>
      </c>
      <c r="H1236" t="s">
        <v>401</v>
      </c>
      <c r="I1236" t="s">
        <v>1722</v>
      </c>
      <c r="J1236" t="s">
        <v>1342</v>
      </c>
      <c r="K1236" t="s">
        <v>1723</v>
      </c>
      <c r="L1236" t="s">
        <v>404</v>
      </c>
      <c r="M1236" t="s">
        <v>405</v>
      </c>
      <c r="N1236" t="s">
        <v>85</v>
      </c>
      <c r="O1236" t="s">
        <v>85</v>
      </c>
      <c r="P1236">
        <v>29920</v>
      </c>
      <c r="Q1236" t="s">
        <v>21</v>
      </c>
      <c r="R1236" t="s">
        <v>1724</v>
      </c>
      <c r="S1236" t="s">
        <v>1725</v>
      </c>
      <c r="T1236" t="s">
        <v>170</v>
      </c>
      <c r="U1236" t="s">
        <v>171</v>
      </c>
      <c r="V1236" t="s">
        <v>179</v>
      </c>
      <c r="W1236" t="s">
        <v>180</v>
      </c>
      <c r="X1236" t="s">
        <v>10729</v>
      </c>
      <c r="Y1236" t="s">
        <v>10737</v>
      </c>
    </row>
    <row r="1237" spans="1:25">
      <c r="A1237" t="s">
        <v>9</v>
      </c>
      <c r="B1237" t="s">
        <v>14</v>
      </c>
      <c r="C1237" t="s">
        <v>14</v>
      </c>
      <c r="D1237" t="s">
        <v>1336</v>
      </c>
      <c r="E1237" s="54">
        <v>41628</v>
      </c>
      <c r="F1237" t="s">
        <v>4921</v>
      </c>
      <c r="G1237" t="s">
        <v>1345</v>
      </c>
      <c r="H1237" t="s">
        <v>401</v>
      </c>
      <c r="I1237" t="s">
        <v>1722</v>
      </c>
      <c r="J1237" t="s">
        <v>1342</v>
      </c>
      <c r="K1237" t="s">
        <v>1723</v>
      </c>
      <c r="L1237" t="s">
        <v>404</v>
      </c>
      <c r="M1237" t="s">
        <v>405</v>
      </c>
      <c r="N1237" t="s">
        <v>85</v>
      </c>
      <c r="O1237" t="s">
        <v>85</v>
      </c>
      <c r="P1237">
        <v>-4400</v>
      </c>
      <c r="Q1237" t="s">
        <v>21</v>
      </c>
      <c r="R1237" t="s">
        <v>1724</v>
      </c>
      <c r="S1237" t="s">
        <v>1725</v>
      </c>
      <c r="T1237" t="s">
        <v>170</v>
      </c>
      <c r="U1237" t="s">
        <v>171</v>
      </c>
      <c r="V1237" t="s">
        <v>179</v>
      </c>
      <c r="W1237" t="s">
        <v>180</v>
      </c>
      <c r="X1237" t="s">
        <v>10729</v>
      </c>
      <c r="Y1237" t="s">
        <v>10737</v>
      </c>
    </row>
    <row r="1238" spans="1:25">
      <c r="A1238" t="s">
        <v>9</v>
      </c>
      <c r="B1238" t="s">
        <v>14</v>
      </c>
      <c r="C1238" t="s">
        <v>14</v>
      </c>
      <c r="D1238" t="s">
        <v>1336</v>
      </c>
      <c r="E1238" s="54">
        <v>41635</v>
      </c>
      <c r="F1238" t="s">
        <v>4921</v>
      </c>
      <c r="G1238" t="s">
        <v>1345</v>
      </c>
      <c r="H1238" t="s">
        <v>401</v>
      </c>
      <c r="I1238" t="s">
        <v>10298</v>
      </c>
      <c r="J1238" t="s">
        <v>1342</v>
      </c>
      <c r="K1238" t="s">
        <v>10299</v>
      </c>
      <c r="L1238" t="s">
        <v>404</v>
      </c>
      <c r="M1238" t="s">
        <v>405</v>
      </c>
      <c r="N1238" t="s">
        <v>85</v>
      </c>
      <c r="O1238" t="s">
        <v>85</v>
      </c>
      <c r="P1238">
        <v>2785.60009765625</v>
      </c>
      <c r="Q1238" t="s">
        <v>21</v>
      </c>
      <c r="R1238" t="s">
        <v>10300</v>
      </c>
      <c r="S1238" t="s">
        <v>10301</v>
      </c>
      <c r="T1238" t="s">
        <v>170</v>
      </c>
      <c r="U1238" t="s">
        <v>171</v>
      </c>
      <c r="V1238" t="s">
        <v>179</v>
      </c>
      <c r="W1238" t="s">
        <v>180</v>
      </c>
      <c r="X1238" t="s">
        <v>10729</v>
      </c>
      <c r="Y1238" t="s">
        <v>10737</v>
      </c>
    </row>
    <row r="1239" spans="1:25">
      <c r="A1239" t="s">
        <v>9</v>
      </c>
      <c r="B1239" t="s">
        <v>14</v>
      </c>
      <c r="C1239" t="s">
        <v>14</v>
      </c>
      <c r="D1239" t="s">
        <v>1336</v>
      </c>
      <c r="E1239" s="54">
        <v>41619</v>
      </c>
      <c r="F1239" t="s">
        <v>4921</v>
      </c>
      <c r="G1239" t="s">
        <v>1345</v>
      </c>
      <c r="H1239" t="s">
        <v>401</v>
      </c>
      <c r="I1239" t="s">
        <v>10298</v>
      </c>
      <c r="J1239" t="s">
        <v>1342</v>
      </c>
      <c r="K1239" t="s">
        <v>10299</v>
      </c>
      <c r="L1239" t="s">
        <v>404</v>
      </c>
      <c r="M1239" t="s">
        <v>405</v>
      </c>
      <c r="N1239" t="s">
        <v>199</v>
      </c>
      <c r="O1239" t="s">
        <v>85</v>
      </c>
      <c r="P1239">
        <v>-11520</v>
      </c>
      <c r="Q1239" t="s">
        <v>21</v>
      </c>
      <c r="R1239" t="s">
        <v>10300</v>
      </c>
      <c r="S1239" t="s">
        <v>10301</v>
      </c>
      <c r="T1239" t="s">
        <v>170</v>
      </c>
      <c r="U1239" t="s">
        <v>171</v>
      </c>
      <c r="V1239" t="s">
        <v>179</v>
      </c>
      <c r="W1239" t="s">
        <v>180</v>
      </c>
      <c r="X1239" t="s">
        <v>10729</v>
      </c>
      <c r="Y1239" t="s">
        <v>10737</v>
      </c>
    </row>
    <row r="1240" spans="1:25">
      <c r="A1240" t="s">
        <v>9</v>
      </c>
      <c r="B1240" t="s">
        <v>14</v>
      </c>
      <c r="C1240" t="s">
        <v>14</v>
      </c>
      <c r="D1240" t="s">
        <v>1336</v>
      </c>
      <c r="E1240" s="54">
        <v>41619</v>
      </c>
      <c r="F1240" t="s">
        <v>4921</v>
      </c>
      <c r="G1240" t="s">
        <v>1345</v>
      </c>
      <c r="H1240" t="s">
        <v>401</v>
      </c>
      <c r="I1240" t="s">
        <v>10298</v>
      </c>
      <c r="J1240" t="s">
        <v>1342</v>
      </c>
      <c r="K1240" t="s">
        <v>10299</v>
      </c>
      <c r="L1240" t="s">
        <v>404</v>
      </c>
      <c r="M1240" t="s">
        <v>405</v>
      </c>
      <c r="N1240" t="s">
        <v>213</v>
      </c>
      <c r="O1240" t="s">
        <v>85</v>
      </c>
      <c r="P1240">
        <v>11520</v>
      </c>
      <c r="Q1240" t="s">
        <v>21</v>
      </c>
      <c r="R1240" t="s">
        <v>10300</v>
      </c>
      <c r="S1240" t="s">
        <v>10301</v>
      </c>
      <c r="T1240" t="s">
        <v>170</v>
      </c>
      <c r="U1240" t="s">
        <v>171</v>
      </c>
      <c r="V1240" t="s">
        <v>179</v>
      </c>
      <c r="W1240" t="s">
        <v>180</v>
      </c>
      <c r="X1240" t="s">
        <v>10729</v>
      </c>
      <c r="Y1240" t="s">
        <v>10737</v>
      </c>
    </row>
    <row r="1241" spans="1:25">
      <c r="A1241" t="s">
        <v>9</v>
      </c>
      <c r="B1241" t="s">
        <v>14</v>
      </c>
      <c r="C1241" t="s">
        <v>14</v>
      </c>
      <c r="D1241" t="s">
        <v>1336</v>
      </c>
      <c r="E1241" s="54">
        <v>41618</v>
      </c>
      <c r="F1241" t="s">
        <v>4921</v>
      </c>
      <c r="G1241" t="s">
        <v>1345</v>
      </c>
      <c r="H1241" t="s">
        <v>401</v>
      </c>
      <c r="I1241" t="s">
        <v>10302</v>
      </c>
      <c r="J1241" t="s">
        <v>1342</v>
      </c>
      <c r="K1241" t="s">
        <v>10303</v>
      </c>
      <c r="L1241" t="s">
        <v>404</v>
      </c>
      <c r="M1241" t="s">
        <v>405</v>
      </c>
      <c r="N1241" t="s">
        <v>213</v>
      </c>
      <c r="O1241" t="s">
        <v>85</v>
      </c>
      <c r="P1241">
        <v>440</v>
      </c>
      <c r="Q1241" t="s">
        <v>21</v>
      </c>
      <c r="R1241" t="s">
        <v>10304</v>
      </c>
      <c r="S1241" t="s">
        <v>10305</v>
      </c>
      <c r="T1241" t="s">
        <v>170</v>
      </c>
      <c r="U1241" t="s">
        <v>171</v>
      </c>
      <c r="V1241" t="s">
        <v>179</v>
      </c>
      <c r="W1241" t="s">
        <v>180</v>
      </c>
      <c r="X1241" t="s">
        <v>10729</v>
      </c>
      <c r="Y1241" t="s">
        <v>10737</v>
      </c>
    </row>
    <row r="1242" spans="1:25">
      <c r="A1242" t="s">
        <v>9</v>
      </c>
      <c r="B1242" t="s">
        <v>14</v>
      </c>
      <c r="C1242" t="s">
        <v>14</v>
      </c>
      <c r="D1242" t="s">
        <v>1336</v>
      </c>
      <c r="E1242" s="54">
        <v>41618</v>
      </c>
      <c r="F1242" t="s">
        <v>4921</v>
      </c>
      <c r="G1242" t="s">
        <v>1345</v>
      </c>
      <c r="H1242" t="s">
        <v>401</v>
      </c>
      <c r="I1242" t="s">
        <v>10302</v>
      </c>
      <c r="J1242" t="s">
        <v>1342</v>
      </c>
      <c r="K1242" t="s">
        <v>10303</v>
      </c>
      <c r="L1242" t="s">
        <v>404</v>
      </c>
      <c r="M1242" t="s">
        <v>405</v>
      </c>
      <c r="N1242" t="s">
        <v>213</v>
      </c>
      <c r="O1242" t="s">
        <v>85</v>
      </c>
      <c r="P1242">
        <v>1385.280029296875</v>
      </c>
      <c r="Q1242" t="s">
        <v>21</v>
      </c>
      <c r="R1242" t="s">
        <v>10304</v>
      </c>
      <c r="S1242" t="s">
        <v>10305</v>
      </c>
      <c r="T1242" t="s">
        <v>170</v>
      </c>
      <c r="U1242" t="s">
        <v>171</v>
      </c>
      <c r="V1242" t="s">
        <v>179</v>
      </c>
      <c r="W1242" t="s">
        <v>180</v>
      </c>
      <c r="X1242" t="s">
        <v>10729</v>
      </c>
      <c r="Y1242" t="s">
        <v>10737</v>
      </c>
    </row>
    <row r="1243" spans="1:25">
      <c r="A1243" t="s">
        <v>9</v>
      </c>
      <c r="B1243" t="s">
        <v>14</v>
      </c>
      <c r="C1243" t="s">
        <v>14</v>
      </c>
      <c r="D1243" t="s">
        <v>1336</v>
      </c>
      <c r="E1243" s="54">
        <v>41618</v>
      </c>
      <c r="F1243" t="s">
        <v>4921</v>
      </c>
      <c r="G1243" t="s">
        <v>1345</v>
      </c>
      <c r="H1243" t="s">
        <v>401</v>
      </c>
      <c r="I1243" t="s">
        <v>10302</v>
      </c>
      <c r="J1243" t="s">
        <v>1342</v>
      </c>
      <c r="K1243" t="s">
        <v>10303</v>
      </c>
      <c r="L1243" t="s">
        <v>404</v>
      </c>
      <c r="M1243" t="s">
        <v>405</v>
      </c>
      <c r="N1243" t="s">
        <v>199</v>
      </c>
      <c r="O1243" t="s">
        <v>85</v>
      </c>
      <c r="P1243">
        <v>-440</v>
      </c>
      <c r="Q1243" t="s">
        <v>21</v>
      </c>
      <c r="R1243" t="s">
        <v>10304</v>
      </c>
      <c r="S1243" t="s">
        <v>10305</v>
      </c>
      <c r="T1243" t="s">
        <v>170</v>
      </c>
      <c r="U1243" t="s">
        <v>171</v>
      </c>
      <c r="V1243" t="s">
        <v>179</v>
      </c>
      <c r="W1243" t="s">
        <v>180</v>
      </c>
      <c r="X1243" t="s">
        <v>10729</v>
      </c>
      <c r="Y1243" t="s">
        <v>10737</v>
      </c>
    </row>
    <row r="1244" spans="1:25">
      <c r="A1244" t="s">
        <v>9</v>
      </c>
      <c r="B1244" t="s">
        <v>14</v>
      </c>
      <c r="C1244" t="s">
        <v>14</v>
      </c>
      <c r="D1244" t="s">
        <v>1336</v>
      </c>
      <c r="E1244" s="54">
        <v>41620</v>
      </c>
      <c r="F1244" t="s">
        <v>4921</v>
      </c>
      <c r="G1244" t="s">
        <v>83</v>
      </c>
      <c r="H1244" t="s">
        <v>1276</v>
      </c>
      <c r="I1244" t="s">
        <v>10306</v>
      </c>
      <c r="J1244" t="s">
        <v>1342</v>
      </c>
      <c r="K1244" t="s">
        <v>10307</v>
      </c>
      <c r="L1244" t="s">
        <v>1279</v>
      </c>
      <c r="M1244" t="s">
        <v>1280</v>
      </c>
      <c r="N1244" t="s">
        <v>213</v>
      </c>
      <c r="O1244" t="s">
        <v>85</v>
      </c>
      <c r="P1244">
        <v>12750</v>
      </c>
      <c r="Q1244" t="s">
        <v>22</v>
      </c>
      <c r="R1244" t="s">
        <v>2768</v>
      </c>
      <c r="S1244" t="s">
        <v>104</v>
      </c>
      <c r="T1244" t="s">
        <v>215</v>
      </c>
      <c r="U1244" t="s">
        <v>661</v>
      </c>
      <c r="V1244" t="s">
        <v>179</v>
      </c>
      <c r="W1244" t="s">
        <v>179</v>
      </c>
      <c r="X1244" t="e">
        <v>#N/A</v>
      </c>
      <c r="Y1244" t="s">
        <v>85</v>
      </c>
    </row>
    <row r="1245" spans="1:25">
      <c r="A1245" t="s">
        <v>9</v>
      </c>
      <c r="B1245" t="s">
        <v>14</v>
      </c>
      <c r="C1245" t="s">
        <v>14</v>
      </c>
      <c r="D1245" t="s">
        <v>1336</v>
      </c>
      <c r="E1245" s="54">
        <v>41620</v>
      </c>
      <c r="F1245" t="s">
        <v>4921</v>
      </c>
      <c r="G1245" t="s">
        <v>83</v>
      </c>
      <c r="H1245" t="s">
        <v>1276</v>
      </c>
      <c r="I1245" t="s">
        <v>10308</v>
      </c>
      <c r="J1245" t="s">
        <v>1342</v>
      </c>
      <c r="K1245" t="s">
        <v>10309</v>
      </c>
      <c r="L1245" t="s">
        <v>1279</v>
      </c>
      <c r="M1245" t="s">
        <v>1280</v>
      </c>
      <c r="N1245" t="s">
        <v>213</v>
      </c>
      <c r="O1245" t="s">
        <v>85</v>
      </c>
      <c r="P1245">
        <v>3750</v>
      </c>
      <c r="Q1245" t="s">
        <v>22</v>
      </c>
      <c r="R1245" t="s">
        <v>10310</v>
      </c>
      <c r="S1245" t="s">
        <v>104</v>
      </c>
      <c r="T1245" t="s">
        <v>215</v>
      </c>
      <c r="U1245" t="s">
        <v>661</v>
      </c>
      <c r="V1245" t="s">
        <v>179</v>
      </c>
      <c r="W1245" t="s">
        <v>179</v>
      </c>
      <c r="X1245" t="e">
        <v>#N/A</v>
      </c>
      <c r="Y1245" t="s">
        <v>85</v>
      </c>
    </row>
    <row r="1246" spans="1:25">
      <c r="A1246" t="s">
        <v>9</v>
      </c>
      <c r="B1246" t="s">
        <v>14</v>
      </c>
      <c r="C1246" t="s">
        <v>14</v>
      </c>
      <c r="D1246" t="s">
        <v>1336</v>
      </c>
      <c r="E1246" s="54">
        <v>41620</v>
      </c>
      <c r="F1246" t="s">
        <v>4921</v>
      </c>
      <c r="G1246" t="s">
        <v>83</v>
      </c>
      <c r="H1246" t="s">
        <v>1276</v>
      </c>
      <c r="I1246" t="s">
        <v>10311</v>
      </c>
      <c r="J1246" t="s">
        <v>1342</v>
      </c>
      <c r="K1246" t="s">
        <v>10312</v>
      </c>
      <c r="L1246" t="s">
        <v>1279</v>
      </c>
      <c r="M1246" t="s">
        <v>1280</v>
      </c>
      <c r="N1246" t="s">
        <v>213</v>
      </c>
      <c r="O1246" t="s">
        <v>85</v>
      </c>
      <c r="P1246">
        <v>3000</v>
      </c>
      <c r="Q1246" t="s">
        <v>22</v>
      </c>
      <c r="R1246" t="s">
        <v>10310</v>
      </c>
      <c r="S1246" t="s">
        <v>104</v>
      </c>
      <c r="T1246" t="s">
        <v>215</v>
      </c>
      <c r="U1246" t="s">
        <v>661</v>
      </c>
      <c r="V1246" t="s">
        <v>179</v>
      </c>
      <c r="W1246" t="s">
        <v>179</v>
      </c>
      <c r="X1246" t="e">
        <v>#N/A</v>
      </c>
      <c r="Y1246" t="s">
        <v>85</v>
      </c>
    </row>
    <row r="1247" spans="1:25">
      <c r="A1247" t="s">
        <v>9</v>
      </c>
      <c r="B1247" t="s">
        <v>14</v>
      </c>
      <c r="C1247" t="s">
        <v>14</v>
      </c>
      <c r="D1247" t="s">
        <v>1336</v>
      </c>
      <c r="E1247" s="54">
        <v>41620</v>
      </c>
      <c r="F1247" t="s">
        <v>4921</v>
      </c>
      <c r="G1247" t="s">
        <v>83</v>
      </c>
      <c r="H1247" t="s">
        <v>1276</v>
      </c>
      <c r="I1247" t="s">
        <v>10313</v>
      </c>
      <c r="J1247" t="s">
        <v>1342</v>
      </c>
      <c r="K1247" t="s">
        <v>10314</v>
      </c>
      <c r="L1247" t="s">
        <v>1279</v>
      </c>
      <c r="M1247" t="s">
        <v>1280</v>
      </c>
      <c r="N1247" t="s">
        <v>213</v>
      </c>
      <c r="O1247" t="s">
        <v>85</v>
      </c>
      <c r="P1247">
        <v>3750</v>
      </c>
      <c r="Q1247" t="s">
        <v>22</v>
      </c>
      <c r="R1247" t="s">
        <v>10315</v>
      </c>
      <c r="S1247" t="s">
        <v>104</v>
      </c>
      <c r="T1247" t="s">
        <v>215</v>
      </c>
      <c r="U1247" t="s">
        <v>661</v>
      </c>
      <c r="V1247" t="s">
        <v>179</v>
      </c>
      <c r="W1247" t="s">
        <v>179</v>
      </c>
      <c r="X1247" t="e">
        <v>#N/A</v>
      </c>
      <c r="Y1247" t="s">
        <v>85</v>
      </c>
    </row>
    <row r="1248" spans="1:25">
      <c r="A1248" t="s">
        <v>9</v>
      </c>
      <c r="B1248" t="s">
        <v>14</v>
      </c>
      <c r="C1248" t="s">
        <v>14</v>
      </c>
      <c r="D1248" t="s">
        <v>1336</v>
      </c>
      <c r="E1248" s="54">
        <v>41592</v>
      </c>
      <c r="F1248" t="s">
        <v>1337</v>
      </c>
      <c r="G1248" t="s">
        <v>83</v>
      </c>
      <c r="H1248" t="s">
        <v>1276</v>
      </c>
      <c r="I1248" t="s">
        <v>2766</v>
      </c>
      <c r="J1248" t="s">
        <v>86</v>
      </c>
      <c r="K1248" t="s">
        <v>2767</v>
      </c>
      <c r="L1248" t="s">
        <v>1279</v>
      </c>
      <c r="M1248" t="s">
        <v>1280</v>
      </c>
      <c r="N1248" t="s">
        <v>213</v>
      </c>
      <c r="O1248" t="s">
        <v>85</v>
      </c>
      <c r="P1248">
        <v>12750</v>
      </c>
      <c r="Q1248" t="s">
        <v>22</v>
      </c>
      <c r="R1248" t="s">
        <v>2768</v>
      </c>
      <c r="S1248" t="s">
        <v>104</v>
      </c>
      <c r="T1248" t="s">
        <v>215</v>
      </c>
      <c r="U1248" t="s">
        <v>661</v>
      </c>
      <c r="V1248" t="s">
        <v>179</v>
      </c>
      <c r="W1248" t="s">
        <v>179</v>
      </c>
      <c r="X1248" t="e">
        <v>#N/A</v>
      </c>
      <c r="Y1248" t="s">
        <v>85</v>
      </c>
    </row>
    <row r="1249" spans="1:25">
      <c r="A1249" t="s">
        <v>9</v>
      </c>
      <c r="B1249" t="s">
        <v>14</v>
      </c>
      <c r="C1249" t="s">
        <v>14</v>
      </c>
      <c r="D1249" t="s">
        <v>1336</v>
      </c>
      <c r="E1249" s="54">
        <v>41600</v>
      </c>
      <c r="F1249" t="s">
        <v>1337</v>
      </c>
      <c r="G1249" t="s">
        <v>83</v>
      </c>
      <c r="H1249" t="s">
        <v>1276</v>
      </c>
      <c r="I1249" t="s">
        <v>4260</v>
      </c>
      <c r="J1249" t="s">
        <v>86</v>
      </c>
      <c r="K1249" t="s">
        <v>2767</v>
      </c>
      <c r="L1249" t="s">
        <v>1279</v>
      </c>
      <c r="M1249" t="s">
        <v>1280</v>
      </c>
      <c r="N1249" t="s">
        <v>85</v>
      </c>
      <c r="O1249" t="s">
        <v>85</v>
      </c>
      <c r="P1249">
        <v>-12750</v>
      </c>
      <c r="Q1249" t="s">
        <v>22</v>
      </c>
      <c r="R1249" t="s">
        <v>2768</v>
      </c>
      <c r="S1249" t="s">
        <v>104</v>
      </c>
      <c r="T1249" t="s">
        <v>215</v>
      </c>
      <c r="U1249" t="s">
        <v>661</v>
      </c>
      <c r="V1249" t="s">
        <v>179</v>
      </c>
      <c r="W1249" t="s">
        <v>179</v>
      </c>
      <c r="X1249" t="e">
        <v>#N/A</v>
      </c>
      <c r="Y1249" t="s">
        <v>85</v>
      </c>
    </row>
    <row r="1250" spans="1:25">
      <c r="A1250" t="s">
        <v>9</v>
      </c>
      <c r="B1250" t="s">
        <v>14</v>
      </c>
      <c r="C1250" t="s">
        <v>14</v>
      </c>
      <c r="D1250" t="s">
        <v>1336</v>
      </c>
      <c r="E1250" s="54">
        <v>41626</v>
      </c>
      <c r="F1250" t="s">
        <v>4921</v>
      </c>
      <c r="G1250" t="s">
        <v>1345</v>
      </c>
      <c r="H1250" t="s">
        <v>2007</v>
      </c>
      <c r="I1250" t="s">
        <v>10316</v>
      </c>
      <c r="J1250" t="s">
        <v>1342</v>
      </c>
      <c r="K1250" t="s">
        <v>10317</v>
      </c>
      <c r="L1250" t="s">
        <v>10318</v>
      </c>
      <c r="M1250" t="s">
        <v>10319</v>
      </c>
      <c r="N1250" t="s">
        <v>85</v>
      </c>
      <c r="O1250" t="s">
        <v>85</v>
      </c>
      <c r="P1250">
        <v>65280</v>
      </c>
      <c r="Q1250" t="s">
        <v>21</v>
      </c>
      <c r="R1250" t="s">
        <v>10320</v>
      </c>
      <c r="S1250" t="s">
        <v>10321</v>
      </c>
      <c r="T1250" t="s">
        <v>155</v>
      </c>
      <c r="U1250" t="s">
        <v>379</v>
      </c>
      <c r="V1250" t="s">
        <v>179</v>
      </c>
      <c r="W1250" t="s">
        <v>180</v>
      </c>
      <c r="X1250" t="s">
        <v>10730</v>
      </c>
      <c r="Y1250" t="s">
        <v>85</v>
      </c>
    </row>
    <row r="1251" spans="1:25">
      <c r="A1251" t="s">
        <v>9</v>
      </c>
      <c r="B1251" t="s">
        <v>14</v>
      </c>
      <c r="C1251" t="s">
        <v>14</v>
      </c>
      <c r="D1251" t="s">
        <v>1336</v>
      </c>
      <c r="E1251" s="54">
        <v>41626</v>
      </c>
      <c r="F1251" t="s">
        <v>4921</v>
      </c>
      <c r="G1251" t="s">
        <v>1345</v>
      </c>
      <c r="H1251" t="s">
        <v>2007</v>
      </c>
      <c r="I1251" t="s">
        <v>10316</v>
      </c>
      <c r="J1251" t="s">
        <v>1342</v>
      </c>
      <c r="K1251" t="s">
        <v>10317</v>
      </c>
      <c r="L1251" t="s">
        <v>10318</v>
      </c>
      <c r="M1251" t="s">
        <v>10319</v>
      </c>
      <c r="N1251" t="s">
        <v>85</v>
      </c>
      <c r="O1251" t="s">
        <v>85</v>
      </c>
      <c r="P1251">
        <v>65280</v>
      </c>
      <c r="Q1251" t="s">
        <v>21</v>
      </c>
      <c r="R1251" t="s">
        <v>10320</v>
      </c>
      <c r="S1251" t="s">
        <v>10321</v>
      </c>
      <c r="T1251" t="s">
        <v>155</v>
      </c>
      <c r="U1251" t="s">
        <v>379</v>
      </c>
      <c r="V1251" t="s">
        <v>179</v>
      </c>
      <c r="W1251" t="s">
        <v>180</v>
      </c>
      <c r="X1251" t="s">
        <v>10730</v>
      </c>
      <c r="Y1251" t="s">
        <v>85</v>
      </c>
    </row>
    <row r="1252" spans="1:25">
      <c r="A1252" t="s">
        <v>9</v>
      </c>
      <c r="B1252" t="s">
        <v>14</v>
      </c>
      <c r="C1252" t="s">
        <v>14</v>
      </c>
      <c r="D1252" t="s">
        <v>1336</v>
      </c>
      <c r="E1252" s="54">
        <v>41584</v>
      </c>
      <c r="F1252" t="s">
        <v>1337</v>
      </c>
      <c r="G1252" t="s">
        <v>1345</v>
      </c>
      <c r="H1252" t="s">
        <v>1059</v>
      </c>
      <c r="I1252" t="s">
        <v>1732</v>
      </c>
      <c r="J1252" t="s">
        <v>1342</v>
      </c>
      <c r="K1252" t="s">
        <v>1733</v>
      </c>
      <c r="L1252" t="s">
        <v>1728</v>
      </c>
      <c r="M1252" t="s">
        <v>1729</v>
      </c>
      <c r="N1252" t="s">
        <v>85</v>
      </c>
      <c r="O1252" t="s">
        <v>213</v>
      </c>
      <c r="P1252">
        <v>4308.66015625</v>
      </c>
      <c r="Q1252" t="s">
        <v>21</v>
      </c>
      <c r="R1252" t="s">
        <v>1734</v>
      </c>
      <c r="S1252" t="s">
        <v>1731</v>
      </c>
      <c r="T1252" t="s">
        <v>170</v>
      </c>
      <c r="U1252" t="s">
        <v>171</v>
      </c>
      <c r="V1252" t="s">
        <v>179</v>
      </c>
      <c r="W1252" t="s">
        <v>180</v>
      </c>
      <c r="X1252" t="s">
        <v>10729</v>
      </c>
      <c r="Y1252" t="s">
        <v>10739</v>
      </c>
    </row>
    <row r="1253" spans="1:25">
      <c r="A1253" t="s">
        <v>9</v>
      </c>
      <c r="B1253" t="s">
        <v>14</v>
      </c>
      <c r="C1253" t="s">
        <v>14</v>
      </c>
      <c r="D1253" t="s">
        <v>1336</v>
      </c>
      <c r="E1253" s="54">
        <v>41584</v>
      </c>
      <c r="F1253" t="s">
        <v>1337</v>
      </c>
      <c r="G1253" t="s">
        <v>1345</v>
      </c>
      <c r="H1253" t="s">
        <v>1059</v>
      </c>
      <c r="I1253" t="s">
        <v>1726</v>
      </c>
      <c r="J1253" t="s">
        <v>1342</v>
      </c>
      <c r="K1253" t="s">
        <v>1727</v>
      </c>
      <c r="L1253" t="s">
        <v>1728</v>
      </c>
      <c r="M1253" t="s">
        <v>1729</v>
      </c>
      <c r="N1253" t="s">
        <v>85</v>
      </c>
      <c r="O1253" t="s">
        <v>213</v>
      </c>
      <c r="P1253">
        <v>2195.56005859375</v>
      </c>
      <c r="Q1253" t="s">
        <v>21</v>
      </c>
      <c r="R1253" t="s">
        <v>1730</v>
      </c>
      <c r="S1253" t="s">
        <v>1731</v>
      </c>
      <c r="T1253" t="s">
        <v>170</v>
      </c>
      <c r="U1253" t="s">
        <v>171</v>
      </c>
      <c r="V1253" t="s">
        <v>179</v>
      </c>
      <c r="W1253" t="s">
        <v>180</v>
      </c>
      <c r="X1253" t="s">
        <v>10729</v>
      </c>
      <c r="Y1253" t="s">
        <v>10739</v>
      </c>
    </row>
    <row r="1254" spans="1:25">
      <c r="A1254" t="s">
        <v>9</v>
      </c>
      <c r="B1254" t="s">
        <v>14</v>
      </c>
      <c r="C1254" t="s">
        <v>14</v>
      </c>
      <c r="D1254" t="s">
        <v>1336</v>
      </c>
      <c r="E1254" s="54">
        <v>41628</v>
      </c>
      <c r="F1254" t="s">
        <v>4921</v>
      </c>
      <c r="G1254" t="s">
        <v>1345</v>
      </c>
      <c r="H1254" t="s">
        <v>1059</v>
      </c>
      <c r="I1254" t="s">
        <v>10322</v>
      </c>
      <c r="J1254" t="s">
        <v>1342</v>
      </c>
      <c r="K1254" t="s">
        <v>10323</v>
      </c>
      <c r="L1254" t="s">
        <v>1728</v>
      </c>
      <c r="M1254" t="s">
        <v>1729</v>
      </c>
      <c r="N1254" t="s">
        <v>85</v>
      </c>
      <c r="O1254" t="s">
        <v>85</v>
      </c>
      <c r="P1254">
        <v>7840</v>
      </c>
      <c r="Q1254" t="s">
        <v>21</v>
      </c>
      <c r="R1254" t="s">
        <v>10324</v>
      </c>
      <c r="S1254" t="s">
        <v>10325</v>
      </c>
      <c r="T1254" t="s">
        <v>170</v>
      </c>
      <c r="U1254" t="s">
        <v>171</v>
      </c>
      <c r="V1254" t="s">
        <v>179</v>
      </c>
      <c r="W1254" t="s">
        <v>180</v>
      </c>
      <c r="X1254" t="s">
        <v>10729</v>
      </c>
      <c r="Y1254" t="s">
        <v>85</v>
      </c>
    </row>
    <row r="1255" spans="1:25">
      <c r="A1255" t="s">
        <v>9</v>
      </c>
      <c r="B1255" t="s">
        <v>14</v>
      </c>
      <c r="C1255" t="s">
        <v>14</v>
      </c>
      <c r="D1255" t="s">
        <v>1336</v>
      </c>
      <c r="E1255" s="54">
        <v>41628</v>
      </c>
      <c r="F1255" t="s">
        <v>4921</v>
      </c>
      <c r="G1255" t="s">
        <v>1345</v>
      </c>
      <c r="H1255" t="s">
        <v>1059</v>
      </c>
      <c r="I1255" t="s">
        <v>10322</v>
      </c>
      <c r="J1255" t="s">
        <v>1342</v>
      </c>
      <c r="K1255" t="s">
        <v>10323</v>
      </c>
      <c r="L1255" t="s">
        <v>1728</v>
      </c>
      <c r="M1255" t="s">
        <v>1729</v>
      </c>
      <c r="N1255" t="s">
        <v>85</v>
      </c>
      <c r="O1255" t="s">
        <v>85</v>
      </c>
      <c r="P1255">
        <v>31360</v>
      </c>
      <c r="Q1255" t="s">
        <v>21</v>
      </c>
      <c r="R1255" t="s">
        <v>10324</v>
      </c>
      <c r="S1255" t="s">
        <v>10325</v>
      </c>
      <c r="T1255" t="s">
        <v>170</v>
      </c>
      <c r="U1255" t="s">
        <v>171</v>
      </c>
      <c r="V1255" t="s">
        <v>179</v>
      </c>
      <c r="W1255" t="s">
        <v>180</v>
      </c>
      <c r="X1255" t="s">
        <v>10729</v>
      </c>
      <c r="Y1255" t="s">
        <v>85</v>
      </c>
    </row>
    <row r="1256" spans="1:25">
      <c r="A1256" t="s">
        <v>9</v>
      </c>
      <c r="B1256" t="s">
        <v>14</v>
      </c>
      <c r="C1256" t="s">
        <v>14</v>
      </c>
      <c r="D1256" t="s">
        <v>1336</v>
      </c>
      <c r="E1256" s="54">
        <v>41628</v>
      </c>
      <c r="F1256" t="s">
        <v>4921</v>
      </c>
      <c r="G1256" t="s">
        <v>1345</v>
      </c>
      <c r="H1256" t="s">
        <v>1059</v>
      </c>
      <c r="I1256" t="s">
        <v>10322</v>
      </c>
      <c r="J1256" t="s">
        <v>1342</v>
      </c>
      <c r="K1256" t="s">
        <v>10323</v>
      </c>
      <c r="L1256" t="s">
        <v>1728</v>
      </c>
      <c r="M1256" t="s">
        <v>1729</v>
      </c>
      <c r="N1256" t="s">
        <v>85</v>
      </c>
      <c r="O1256" t="s">
        <v>85</v>
      </c>
      <c r="P1256">
        <v>11700</v>
      </c>
      <c r="Q1256" t="s">
        <v>21</v>
      </c>
      <c r="R1256" t="s">
        <v>10324</v>
      </c>
      <c r="S1256" t="s">
        <v>10325</v>
      </c>
      <c r="T1256" t="s">
        <v>170</v>
      </c>
      <c r="U1256" t="s">
        <v>171</v>
      </c>
      <c r="V1256" t="s">
        <v>179</v>
      </c>
      <c r="W1256" t="s">
        <v>180</v>
      </c>
      <c r="X1256" t="s">
        <v>10729</v>
      </c>
      <c r="Y1256" t="s">
        <v>85</v>
      </c>
    </row>
    <row r="1257" spans="1:25">
      <c r="A1257" t="s">
        <v>9</v>
      </c>
      <c r="B1257" t="s">
        <v>14</v>
      </c>
      <c r="C1257" t="s">
        <v>14</v>
      </c>
      <c r="D1257" t="s">
        <v>1336</v>
      </c>
      <c r="E1257" s="54">
        <v>41617</v>
      </c>
      <c r="F1257" t="s">
        <v>4921</v>
      </c>
      <c r="G1257" t="s">
        <v>1345</v>
      </c>
      <c r="H1257" t="s">
        <v>1059</v>
      </c>
      <c r="I1257" t="s">
        <v>1732</v>
      </c>
      <c r="J1257" t="s">
        <v>1342</v>
      </c>
      <c r="K1257" t="s">
        <v>1733</v>
      </c>
      <c r="L1257" t="s">
        <v>1728</v>
      </c>
      <c r="M1257" t="s">
        <v>1729</v>
      </c>
      <c r="N1257" t="s">
        <v>85</v>
      </c>
      <c r="O1257" t="s">
        <v>85</v>
      </c>
      <c r="P1257">
        <v>5747.5498046875</v>
      </c>
      <c r="Q1257" t="s">
        <v>21</v>
      </c>
      <c r="R1257" t="s">
        <v>1734</v>
      </c>
      <c r="S1257" t="s">
        <v>1731</v>
      </c>
      <c r="T1257" t="s">
        <v>170</v>
      </c>
      <c r="U1257" t="s">
        <v>171</v>
      </c>
      <c r="V1257" t="s">
        <v>179</v>
      </c>
      <c r="W1257" t="s">
        <v>180</v>
      </c>
      <c r="X1257" t="s">
        <v>10729</v>
      </c>
      <c r="Y1257" t="s">
        <v>85</v>
      </c>
    </row>
    <row r="1258" spans="1:25">
      <c r="A1258" t="s">
        <v>9</v>
      </c>
      <c r="B1258" t="s">
        <v>14</v>
      </c>
      <c r="C1258" t="s">
        <v>14</v>
      </c>
      <c r="D1258" t="s">
        <v>1336</v>
      </c>
      <c r="E1258" s="54">
        <v>41617</v>
      </c>
      <c r="F1258" t="s">
        <v>4921</v>
      </c>
      <c r="G1258" t="s">
        <v>1345</v>
      </c>
      <c r="H1258" t="s">
        <v>1059</v>
      </c>
      <c r="I1258" t="s">
        <v>1726</v>
      </c>
      <c r="J1258" t="s">
        <v>1342</v>
      </c>
      <c r="K1258" t="s">
        <v>1727</v>
      </c>
      <c r="L1258" t="s">
        <v>1728</v>
      </c>
      <c r="M1258" t="s">
        <v>1729</v>
      </c>
      <c r="N1258" t="s">
        <v>85</v>
      </c>
      <c r="O1258" t="s">
        <v>85</v>
      </c>
      <c r="P1258">
        <v>1951.4100341796875</v>
      </c>
      <c r="Q1258" t="s">
        <v>21</v>
      </c>
      <c r="R1258" t="s">
        <v>1730</v>
      </c>
      <c r="S1258" t="s">
        <v>1731</v>
      </c>
      <c r="T1258" t="s">
        <v>170</v>
      </c>
      <c r="U1258" t="s">
        <v>171</v>
      </c>
      <c r="V1258" t="s">
        <v>179</v>
      </c>
      <c r="W1258" t="s">
        <v>180</v>
      </c>
      <c r="X1258" t="s">
        <v>10729</v>
      </c>
      <c r="Y1258" t="s">
        <v>85</v>
      </c>
    </row>
    <row r="1259" spans="1:25">
      <c r="A1259" t="s">
        <v>9</v>
      </c>
      <c r="B1259" t="s">
        <v>14</v>
      </c>
      <c r="C1259" t="s">
        <v>14</v>
      </c>
      <c r="D1259" t="s">
        <v>1336</v>
      </c>
      <c r="E1259" s="54">
        <v>41620</v>
      </c>
      <c r="F1259" t="s">
        <v>4921</v>
      </c>
      <c r="G1259" t="s">
        <v>1345</v>
      </c>
      <c r="I1259" t="s">
        <v>10326</v>
      </c>
      <c r="J1259" t="s">
        <v>1342</v>
      </c>
      <c r="K1259" t="s">
        <v>10327</v>
      </c>
      <c r="L1259" t="s">
        <v>10328</v>
      </c>
      <c r="M1259" t="s">
        <v>10329</v>
      </c>
      <c r="N1259" t="s">
        <v>85</v>
      </c>
      <c r="O1259" t="s">
        <v>85</v>
      </c>
      <c r="P1259">
        <v>-22200</v>
      </c>
      <c r="Q1259" t="s">
        <v>21</v>
      </c>
      <c r="R1259" t="s">
        <v>10330</v>
      </c>
      <c r="S1259" t="s">
        <v>10331</v>
      </c>
      <c r="T1259" t="s">
        <v>170</v>
      </c>
      <c r="U1259" t="s">
        <v>178</v>
      </c>
      <c r="V1259" t="s">
        <v>450</v>
      </c>
      <c r="W1259" t="s">
        <v>451</v>
      </c>
      <c r="X1259" t="s">
        <v>10729</v>
      </c>
      <c r="Y1259" t="s">
        <v>85</v>
      </c>
    </row>
    <row r="1260" spans="1:25">
      <c r="A1260" t="s">
        <v>9</v>
      </c>
      <c r="B1260" t="s">
        <v>14</v>
      </c>
      <c r="C1260" t="s">
        <v>14</v>
      </c>
      <c r="D1260" t="s">
        <v>1336</v>
      </c>
      <c r="E1260" s="54">
        <v>41620</v>
      </c>
      <c r="F1260" t="s">
        <v>4921</v>
      </c>
      <c r="G1260" t="s">
        <v>1345</v>
      </c>
      <c r="I1260" t="s">
        <v>10326</v>
      </c>
      <c r="J1260" t="s">
        <v>1342</v>
      </c>
      <c r="K1260" t="s">
        <v>10327</v>
      </c>
      <c r="L1260" t="s">
        <v>10328</v>
      </c>
      <c r="M1260" t="s">
        <v>10329</v>
      </c>
      <c r="N1260" t="s">
        <v>85</v>
      </c>
      <c r="O1260" t="s">
        <v>85</v>
      </c>
      <c r="P1260">
        <v>22200</v>
      </c>
      <c r="Q1260" t="s">
        <v>21</v>
      </c>
      <c r="R1260" t="s">
        <v>10330</v>
      </c>
      <c r="S1260" t="s">
        <v>10331</v>
      </c>
      <c r="T1260" t="s">
        <v>170</v>
      </c>
      <c r="U1260" t="s">
        <v>178</v>
      </c>
      <c r="V1260" t="s">
        <v>450</v>
      </c>
      <c r="W1260" t="s">
        <v>451</v>
      </c>
      <c r="X1260" t="s">
        <v>10729</v>
      </c>
      <c r="Y1260" t="s">
        <v>85</v>
      </c>
    </row>
    <row r="1261" spans="1:25">
      <c r="A1261" t="s">
        <v>9</v>
      </c>
      <c r="B1261" t="s">
        <v>14</v>
      </c>
      <c r="C1261" t="s">
        <v>14</v>
      </c>
      <c r="D1261" t="s">
        <v>1336</v>
      </c>
      <c r="E1261" s="54">
        <v>41614</v>
      </c>
      <c r="F1261" t="s">
        <v>4921</v>
      </c>
      <c r="G1261" t="s">
        <v>1345</v>
      </c>
      <c r="I1261" t="s">
        <v>10326</v>
      </c>
      <c r="J1261" t="s">
        <v>1342</v>
      </c>
      <c r="K1261" t="s">
        <v>10327</v>
      </c>
      <c r="L1261" t="s">
        <v>10328</v>
      </c>
      <c r="M1261" t="s">
        <v>10329</v>
      </c>
      <c r="N1261" t="s">
        <v>85</v>
      </c>
      <c r="O1261" t="s">
        <v>85</v>
      </c>
      <c r="P1261">
        <v>17760</v>
      </c>
      <c r="Q1261" t="s">
        <v>21</v>
      </c>
      <c r="R1261" t="s">
        <v>10330</v>
      </c>
      <c r="S1261" t="s">
        <v>10331</v>
      </c>
      <c r="T1261" t="s">
        <v>170</v>
      </c>
      <c r="U1261" t="s">
        <v>178</v>
      </c>
      <c r="V1261" t="s">
        <v>450</v>
      </c>
      <c r="W1261" t="s">
        <v>451</v>
      </c>
      <c r="X1261" t="s">
        <v>10729</v>
      </c>
      <c r="Y1261" t="s">
        <v>85</v>
      </c>
    </row>
    <row r="1262" spans="1:25">
      <c r="A1262" t="s">
        <v>9</v>
      </c>
      <c r="B1262" t="s">
        <v>14</v>
      </c>
      <c r="C1262" t="s">
        <v>14</v>
      </c>
      <c r="D1262" t="s">
        <v>1336</v>
      </c>
      <c r="E1262" s="54">
        <v>41614</v>
      </c>
      <c r="F1262" t="s">
        <v>4921</v>
      </c>
      <c r="G1262" t="s">
        <v>1345</v>
      </c>
      <c r="I1262" t="s">
        <v>10326</v>
      </c>
      <c r="J1262" t="s">
        <v>1342</v>
      </c>
      <c r="K1262" t="s">
        <v>10327</v>
      </c>
      <c r="L1262" t="s">
        <v>10328</v>
      </c>
      <c r="M1262" t="s">
        <v>10329</v>
      </c>
      <c r="N1262" t="s">
        <v>85</v>
      </c>
      <c r="O1262" t="s">
        <v>85</v>
      </c>
      <c r="P1262">
        <v>-17760</v>
      </c>
      <c r="Q1262" t="s">
        <v>21</v>
      </c>
      <c r="R1262" t="s">
        <v>10330</v>
      </c>
      <c r="S1262" t="s">
        <v>10331</v>
      </c>
      <c r="T1262" t="s">
        <v>170</v>
      </c>
      <c r="U1262" t="s">
        <v>178</v>
      </c>
      <c r="V1262" t="s">
        <v>450</v>
      </c>
      <c r="W1262" t="s">
        <v>451</v>
      </c>
      <c r="X1262" t="s">
        <v>10729</v>
      </c>
      <c r="Y1262" t="s">
        <v>85</v>
      </c>
    </row>
    <row r="1263" spans="1:25">
      <c r="A1263" t="s">
        <v>9</v>
      </c>
      <c r="B1263" t="s">
        <v>14</v>
      </c>
      <c r="C1263" t="s">
        <v>14</v>
      </c>
      <c r="D1263" t="s">
        <v>1336</v>
      </c>
      <c r="E1263" s="54">
        <v>41627</v>
      </c>
      <c r="F1263" t="s">
        <v>4921</v>
      </c>
      <c r="G1263" t="s">
        <v>1345</v>
      </c>
      <c r="H1263" t="s">
        <v>2769</v>
      </c>
      <c r="I1263" t="s">
        <v>2770</v>
      </c>
      <c r="J1263" t="s">
        <v>1342</v>
      </c>
      <c r="K1263" t="s">
        <v>2771</v>
      </c>
      <c r="L1263" t="s">
        <v>2772</v>
      </c>
      <c r="M1263" t="s">
        <v>2773</v>
      </c>
      <c r="N1263" t="s">
        <v>85</v>
      </c>
      <c r="O1263" t="s">
        <v>85</v>
      </c>
      <c r="P1263">
        <v>2999.7900390625</v>
      </c>
      <c r="Q1263" t="s">
        <v>21</v>
      </c>
      <c r="R1263" t="s">
        <v>2774</v>
      </c>
      <c r="S1263" t="s">
        <v>2775</v>
      </c>
      <c r="T1263" t="s">
        <v>155</v>
      </c>
      <c r="U1263" t="s">
        <v>379</v>
      </c>
      <c r="V1263" t="s">
        <v>179</v>
      </c>
      <c r="W1263" t="s">
        <v>364</v>
      </c>
      <c r="X1263" t="s">
        <v>10729</v>
      </c>
      <c r="Y1263" t="s">
        <v>85</v>
      </c>
    </row>
    <row r="1264" spans="1:25">
      <c r="A1264" t="s">
        <v>9</v>
      </c>
      <c r="B1264" t="s">
        <v>14</v>
      </c>
      <c r="C1264" t="s">
        <v>14</v>
      </c>
      <c r="D1264" t="s">
        <v>1336</v>
      </c>
      <c r="E1264" s="54">
        <v>41584</v>
      </c>
      <c r="F1264" t="s">
        <v>1337</v>
      </c>
      <c r="G1264" t="s">
        <v>1345</v>
      </c>
      <c r="H1264" t="s">
        <v>2769</v>
      </c>
      <c r="I1264" t="s">
        <v>1346</v>
      </c>
      <c r="J1264" t="s">
        <v>1342</v>
      </c>
      <c r="K1264" t="s">
        <v>1347</v>
      </c>
      <c r="L1264" t="s">
        <v>2772</v>
      </c>
      <c r="M1264" t="s">
        <v>2773</v>
      </c>
      <c r="N1264" t="s">
        <v>85</v>
      </c>
      <c r="O1264" t="s">
        <v>85</v>
      </c>
      <c r="P1264">
        <v>122400</v>
      </c>
      <c r="Q1264" t="s">
        <v>21</v>
      </c>
      <c r="R1264" t="s">
        <v>1348</v>
      </c>
      <c r="S1264" t="s">
        <v>1349</v>
      </c>
      <c r="T1264" t="s">
        <v>155</v>
      </c>
      <c r="U1264" t="s">
        <v>379</v>
      </c>
      <c r="V1264" t="s">
        <v>179</v>
      </c>
      <c r="W1264" t="s">
        <v>364</v>
      </c>
      <c r="X1264" t="s">
        <v>10731</v>
      </c>
      <c r="Y1264" t="s">
        <v>85</v>
      </c>
    </row>
    <row r="1265" spans="1:25">
      <c r="A1265" t="s">
        <v>9</v>
      </c>
      <c r="B1265" t="s">
        <v>14</v>
      </c>
      <c r="C1265" t="s">
        <v>14</v>
      </c>
      <c r="D1265" t="s">
        <v>1336</v>
      </c>
      <c r="E1265" s="54">
        <v>41584</v>
      </c>
      <c r="F1265" t="s">
        <v>1337</v>
      </c>
      <c r="G1265" t="s">
        <v>1345</v>
      </c>
      <c r="H1265" t="s">
        <v>2769</v>
      </c>
      <c r="I1265" t="s">
        <v>1346</v>
      </c>
      <c r="J1265" t="s">
        <v>1342</v>
      </c>
      <c r="K1265" t="s">
        <v>1347</v>
      </c>
      <c r="L1265" t="s">
        <v>2772</v>
      </c>
      <c r="M1265" t="s">
        <v>2773</v>
      </c>
      <c r="N1265" t="s">
        <v>85</v>
      </c>
      <c r="O1265" t="s">
        <v>85</v>
      </c>
      <c r="P1265">
        <v>35520</v>
      </c>
      <c r="Q1265" t="s">
        <v>21</v>
      </c>
      <c r="R1265" t="s">
        <v>1348</v>
      </c>
      <c r="S1265" t="s">
        <v>1349</v>
      </c>
      <c r="T1265" t="s">
        <v>155</v>
      </c>
      <c r="U1265" t="s">
        <v>379</v>
      </c>
      <c r="V1265" t="s">
        <v>179</v>
      </c>
      <c r="W1265" t="s">
        <v>364</v>
      </c>
      <c r="X1265" t="s">
        <v>10731</v>
      </c>
      <c r="Y1265" t="s">
        <v>85</v>
      </c>
    </row>
    <row r="1266" spans="1:25">
      <c r="A1266" t="s">
        <v>9</v>
      </c>
      <c r="B1266" t="s">
        <v>14</v>
      </c>
      <c r="C1266" t="s">
        <v>14</v>
      </c>
      <c r="D1266" t="s">
        <v>1336</v>
      </c>
      <c r="E1266" s="54">
        <v>41584</v>
      </c>
      <c r="F1266" t="s">
        <v>1337</v>
      </c>
      <c r="G1266" t="s">
        <v>1345</v>
      </c>
      <c r="H1266" t="s">
        <v>2769</v>
      </c>
      <c r="I1266" t="s">
        <v>1346</v>
      </c>
      <c r="J1266" t="s">
        <v>1342</v>
      </c>
      <c r="K1266" t="s">
        <v>1347</v>
      </c>
      <c r="L1266" t="s">
        <v>2772</v>
      </c>
      <c r="M1266" t="s">
        <v>2773</v>
      </c>
      <c r="N1266" t="s">
        <v>85</v>
      </c>
      <c r="O1266" t="s">
        <v>85</v>
      </c>
      <c r="P1266">
        <v>191250</v>
      </c>
      <c r="Q1266" t="s">
        <v>21</v>
      </c>
      <c r="R1266" t="s">
        <v>1348</v>
      </c>
      <c r="S1266" t="s">
        <v>1349</v>
      </c>
      <c r="T1266" t="s">
        <v>155</v>
      </c>
      <c r="U1266" t="s">
        <v>379</v>
      </c>
      <c r="V1266" t="s">
        <v>179</v>
      </c>
      <c r="W1266" t="s">
        <v>364</v>
      </c>
      <c r="X1266" t="s">
        <v>10731</v>
      </c>
      <c r="Y1266" t="s">
        <v>85</v>
      </c>
    </row>
    <row r="1267" spans="1:25">
      <c r="A1267" t="s">
        <v>9</v>
      </c>
      <c r="B1267" t="s">
        <v>14</v>
      </c>
      <c r="C1267" t="s">
        <v>14</v>
      </c>
      <c r="D1267" t="s">
        <v>1336</v>
      </c>
      <c r="E1267" s="54">
        <v>41584</v>
      </c>
      <c r="F1267" t="s">
        <v>1337</v>
      </c>
      <c r="G1267" t="s">
        <v>1345</v>
      </c>
      <c r="H1267" t="s">
        <v>2769</v>
      </c>
      <c r="I1267" t="s">
        <v>1346</v>
      </c>
      <c r="J1267" t="s">
        <v>1342</v>
      </c>
      <c r="K1267" t="s">
        <v>1347</v>
      </c>
      <c r="L1267" t="s">
        <v>2772</v>
      </c>
      <c r="M1267" t="s">
        <v>2773</v>
      </c>
      <c r="N1267" t="s">
        <v>85</v>
      </c>
      <c r="O1267" t="s">
        <v>85</v>
      </c>
      <c r="P1267">
        <v>91800</v>
      </c>
      <c r="Q1267" t="s">
        <v>21</v>
      </c>
      <c r="R1267" t="s">
        <v>1348</v>
      </c>
      <c r="S1267" t="s">
        <v>1349</v>
      </c>
      <c r="T1267" t="s">
        <v>155</v>
      </c>
      <c r="U1267" t="s">
        <v>379</v>
      </c>
      <c r="V1267" t="s">
        <v>179</v>
      </c>
      <c r="W1267" t="s">
        <v>364</v>
      </c>
      <c r="X1267" t="s">
        <v>10731</v>
      </c>
      <c r="Y1267" t="s">
        <v>85</v>
      </c>
    </row>
    <row r="1268" spans="1:25">
      <c r="A1268" t="s">
        <v>9</v>
      </c>
      <c r="B1268" t="s">
        <v>14</v>
      </c>
      <c r="C1268" t="s">
        <v>14</v>
      </c>
      <c r="D1268" t="s">
        <v>1336</v>
      </c>
      <c r="E1268" s="54">
        <v>41628</v>
      </c>
      <c r="F1268" t="s">
        <v>4921</v>
      </c>
      <c r="G1268" t="s">
        <v>1345</v>
      </c>
      <c r="H1268" t="s">
        <v>2769</v>
      </c>
      <c r="I1268" t="s">
        <v>1346</v>
      </c>
      <c r="J1268" t="s">
        <v>1342</v>
      </c>
      <c r="K1268" t="s">
        <v>1347</v>
      </c>
      <c r="L1268" t="s">
        <v>2772</v>
      </c>
      <c r="M1268" t="s">
        <v>2773</v>
      </c>
      <c r="N1268" t="s">
        <v>85</v>
      </c>
      <c r="O1268" t="s">
        <v>85</v>
      </c>
      <c r="P1268">
        <v>17984.5703125</v>
      </c>
      <c r="Q1268" t="s">
        <v>21</v>
      </c>
      <c r="R1268" t="s">
        <v>1348</v>
      </c>
      <c r="S1268" t="s">
        <v>1349</v>
      </c>
      <c r="T1268" t="s">
        <v>155</v>
      </c>
      <c r="U1268" t="s">
        <v>379</v>
      </c>
      <c r="V1268" t="s">
        <v>179</v>
      </c>
      <c r="W1268" t="s">
        <v>364</v>
      </c>
      <c r="X1268" t="s">
        <v>10731</v>
      </c>
      <c r="Y1268" t="s">
        <v>85</v>
      </c>
    </row>
    <row r="1269" spans="1:25">
      <c r="A1269" t="s">
        <v>9</v>
      </c>
      <c r="B1269" t="s">
        <v>14</v>
      </c>
      <c r="C1269" t="s">
        <v>14</v>
      </c>
      <c r="D1269" t="s">
        <v>1336</v>
      </c>
      <c r="E1269" s="54">
        <v>41597</v>
      </c>
      <c r="F1269" t="s">
        <v>1337</v>
      </c>
      <c r="G1269" t="s">
        <v>1345</v>
      </c>
      <c r="H1269" t="s">
        <v>2769</v>
      </c>
      <c r="I1269" t="s">
        <v>2770</v>
      </c>
      <c r="J1269" t="s">
        <v>1342</v>
      </c>
      <c r="K1269" t="s">
        <v>2771</v>
      </c>
      <c r="L1269" t="s">
        <v>2772</v>
      </c>
      <c r="M1269" t="s">
        <v>2773</v>
      </c>
      <c r="N1269" t="s">
        <v>85</v>
      </c>
      <c r="O1269" t="s">
        <v>85</v>
      </c>
      <c r="P1269">
        <v>2103.75</v>
      </c>
      <c r="Q1269" t="s">
        <v>21</v>
      </c>
      <c r="R1269" t="s">
        <v>2774</v>
      </c>
      <c r="S1269" t="s">
        <v>2775</v>
      </c>
      <c r="T1269" t="s">
        <v>155</v>
      </c>
      <c r="U1269" t="s">
        <v>379</v>
      </c>
      <c r="V1269" t="s">
        <v>179</v>
      </c>
      <c r="W1269" t="s">
        <v>364</v>
      </c>
      <c r="X1269" t="s">
        <v>10729</v>
      </c>
      <c r="Y1269" t="s">
        <v>85</v>
      </c>
    </row>
    <row r="1270" spans="1:25">
      <c r="A1270" t="s">
        <v>9</v>
      </c>
      <c r="B1270" t="s">
        <v>14</v>
      </c>
      <c r="C1270" t="s">
        <v>14</v>
      </c>
      <c r="D1270" t="s">
        <v>1336</v>
      </c>
      <c r="E1270" s="54">
        <v>41597</v>
      </c>
      <c r="F1270" t="s">
        <v>1337</v>
      </c>
      <c r="G1270" t="s">
        <v>1345</v>
      </c>
      <c r="H1270" t="s">
        <v>2769</v>
      </c>
      <c r="I1270" t="s">
        <v>2770</v>
      </c>
      <c r="J1270" t="s">
        <v>1342</v>
      </c>
      <c r="K1270" t="s">
        <v>2771</v>
      </c>
      <c r="L1270" t="s">
        <v>2772</v>
      </c>
      <c r="M1270" t="s">
        <v>2773</v>
      </c>
      <c r="N1270" t="s">
        <v>85</v>
      </c>
      <c r="O1270" t="s">
        <v>85</v>
      </c>
      <c r="P1270">
        <v>8943.0302734375</v>
      </c>
      <c r="Q1270" t="s">
        <v>21</v>
      </c>
      <c r="R1270" t="s">
        <v>2774</v>
      </c>
      <c r="S1270" t="s">
        <v>2775</v>
      </c>
      <c r="T1270" t="s">
        <v>155</v>
      </c>
      <c r="U1270" t="s">
        <v>379</v>
      </c>
      <c r="V1270" t="s">
        <v>179</v>
      </c>
      <c r="W1270" t="s">
        <v>364</v>
      </c>
      <c r="X1270" t="s">
        <v>10729</v>
      </c>
      <c r="Y1270" t="s">
        <v>85</v>
      </c>
    </row>
    <row r="1271" spans="1:25">
      <c r="A1271" t="s">
        <v>9</v>
      </c>
      <c r="B1271" t="s">
        <v>14</v>
      </c>
      <c r="C1271" t="s">
        <v>14</v>
      </c>
      <c r="D1271" t="s">
        <v>1336</v>
      </c>
      <c r="E1271" s="54">
        <v>41597</v>
      </c>
      <c r="F1271" t="s">
        <v>1337</v>
      </c>
      <c r="G1271" t="s">
        <v>1345</v>
      </c>
      <c r="H1271" t="s">
        <v>2769</v>
      </c>
      <c r="I1271" t="s">
        <v>2770</v>
      </c>
      <c r="J1271" t="s">
        <v>1342</v>
      </c>
      <c r="K1271" t="s">
        <v>2771</v>
      </c>
      <c r="L1271" t="s">
        <v>2772</v>
      </c>
      <c r="M1271" t="s">
        <v>2773</v>
      </c>
      <c r="N1271" t="s">
        <v>85</v>
      </c>
      <c r="O1271" t="s">
        <v>85</v>
      </c>
      <c r="P1271">
        <v>-2103.75</v>
      </c>
      <c r="Q1271" t="s">
        <v>21</v>
      </c>
      <c r="R1271" t="s">
        <v>2774</v>
      </c>
      <c r="S1271" t="s">
        <v>2775</v>
      </c>
      <c r="T1271" t="s">
        <v>155</v>
      </c>
      <c r="U1271" t="s">
        <v>379</v>
      </c>
      <c r="V1271" t="s">
        <v>179</v>
      </c>
      <c r="W1271" t="s">
        <v>364</v>
      </c>
      <c r="X1271" t="s">
        <v>10729</v>
      </c>
      <c r="Y1271" t="s">
        <v>85</v>
      </c>
    </row>
    <row r="1272" spans="1:25">
      <c r="A1272" t="s">
        <v>9</v>
      </c>
      <c r="B1272" t="s">
        <v>14</v>
      </c>
      <c r="C1272" t="s">
        <v>14</v>
      </c>
      <c r="D1272" t="s">
        <v>1336</v>
      </c>
      <c r="E1272" s="54">
        <v>41598</v>
      </c>
      <c r="F1272" t="s">
        <v>1337</v>
      </c>
      <c r="G1272" t="s">
        <v>1345</v>
      </c>
      <c r="H1272" t="s">
        <v>1735</v>
      </c>
      <c r="I1272" t="s">
        <v>2776</v>
      </c>
      <c r="J1272" t="s">
        <v>1342</v>
      </c>
      <c r="K1272" t="s">
        <v>2777</v>
      </c>
      <c r="L1272" t="s">
        <v>1738</v>
      </c>
      <c r="M1272" t="s">
        <v>1739</v>
      </c>
      <c r="N1272" t="s">
        <v>85</v>
      </c>
      <c r="O1272" t="s">
        <v>85</v>
      </c>
      <c r="P1272">
        <v>81000</v>
      </c>
      <c r="Q1272" t="s">
        <v>21</v>
      </c>
      <c r="R1272" t="s">
        <v>2778</v>
      </c>
      <c r="S1272" t="s">
        <v>2779</v>
      </c>
      <c r="X1272" t="s">
        <v>10730</v>
      </c>
      <c r="Y1272" t="s">
        <v>10737</v>
      </c>
    </row>
    <row r="1273" spans="1:25">
      <c r="A1273" t="s">
        <v>9</v>
      </c>
      <c r="B1273" t="s">
        <v>14</v>
      </c>
      <c r="C1273" t="s">
        <v>14</v>
      </c>
      <c r="D1273" t="s">
        <v>1336</v>
      </c>
      <c r="E1273" s="54">
        <v>41598</v>
      </c>
      <c r="F1273" t="s">
        <v>1337</v>
      </c>
      <c r="G1273" t="s">
        <v>1345</v>
      </c>
      <c r="H1273" t="s">
        <v>1735</v>
      </c>
      <c r="I1273" t="s">
        <v>2780</v>
      </c>
      <c r="J1273" t="s">
        <v>1342</v>
      </c>
      <c r="K1273" t="s">
        <v>2781</v>
      </c>
      <c r="L1273" t="s">
        <v>1738</v>
      </c>
      <c r="M1273" t="s">
        <v>1739</v>
      </c>
      <c r="N1273" t="s">
        <v>85</v>
      </c>
      <c r="O1273" t="s">
        <v>85</v>
      </c>
      <c r="P1273">
        <v>8500</v>
      </c>
      <c r="Q1273" t="s">
        <v>21</v>
      </c>
      <c r="R1273" t="s">
        <v>2061</v>
      </c>
      <c r="S1273" t="s">
        <v>2782</v>
      </c>
      <c r="X1273" t="s">
        <v>10729</v>
      </c>
      <c r="Y1273" t="s">
        <v>10737</v>
      </c>
    </row>
    <row r="1274" spans="1:25">
      <c r="A1274" t="s">
        <v>9</v>
      </c>
      <c r="B1274" t="s">
        <v>14</v>
      </c>
      <c r="C1274" t="s">
        <v>14</v>
      </c>
      <c r="D1274" t="s">
        <v>1336</v>
      </c>
      <c r="E1274" s="54">
        <v>41621</v>
      </c>
      <c r="F1274" t="s">
        <v>4921</v>
      </c>
      <c r="G1274" t="s">
        <v>1345</v>
      </c>
      <c r="H1274" t="s">
        <v>1735</v>
      </c>
      <c r="I1274" t="s">
        <v>2780</v>
      </c>
      <c r="J1274" t="s">
        <v>1342</v>
      </c>
      <c r="K1274" t="s">
        <v>2781</v>
      </c>
      <c r="L1274" t="s">
        <v>1738</v>
      </c>
      <c r="M1274" t="s">
        <v>1739</v>
      </c>
      <c r="N1274" t="s">
        <v>85</v>
      </c>
      <c r="O1274" t="s">
        <v>85</v>
      </c>
      <c r="P1274">
        <v>8500</v>
      </c>
      <c r="Q1274" t="s">
        <v>21</v>
      </c>
      <c r="R1274" t="s">
        <v>2061</v>
      </c>
      <c r="S1274" t="s">
        <v>2782</v>
      </c>
      <c r="X1274" t="s">
        <v>10729</v>
      </c>
      <c r="Y1274" t="s">
        <v>10737</v>
      </c>
    </row>
    <row r="1275" spans="1:25">
      <c r="A1275" t="s">
        <v>9</v>
      </c>
      <c r="B1275" t="s">
        <v>14</v>
      </c>
      <c r="C1275" t="s">
        <v>14</v>
      </c>
      <c r="D1275" t="s">
        <v>1336</v>
      </c>
      <c r="E1275" s="54">
        <v>41621</v>
      </c>
      <c r="F1275" t="s">
        <v>4921</v>
      </c>
      <c r="G1275" t="s">
        <v>1345</v>
      </c>
      <c r="H1275" t="s">
        <v>1735</v>
      </c>
      <c r="I1275" t="s">
        <v>2776</v>
      </c>
      <c r="J1275" t="s">
        <v>1342</v>
      </c>
      <c r="K1275" t="s">
        <v>2777</v>
      </c>
      <c r="L1275" t="s">
        <v>1738</v>
      </c>
      <c r="M1275" t="s">
        <v>1739</v>
      </c>
      <c r="N1275" t="s">
        <v>85</v>
      </c>
      <c r="O1275" t="s">
        <v>85</v>
      </c>
      <c r="P1275">
        <v>81000</v>
      </c>
      <c r="Q1275" t="s">
        <v>21</v>
      </c>
      <c r="R1275" t="s">
        <v>2778</v>
      </c>
      <c r="S1275" t="s">
        <v>2779</v>
      </c>
      <c r="X1275" t="s">
        <v>10730</v>
      </c>
      <c r="Y1275" t="s">
        <v>10737</v>
      </c>
    </row>
    <row r="1276" spans="1:25">
      <c r="A1276" t="s">
        <v>9</v>
      </c>
      <c r="B1276" t="s">
        <v>14</v>
      </c>
      <c r="C1276" t="s">
        <v>14</v>
      </c>
      <c r="D1276" t="s">
        <v>1336</v>
      </c>
      <c r="E1276" s="54">
        <v>41588</v>
      </c>
      <c r="F1276" t="s">
        <v>1337</v>
      </c>
      <c r="G1276" t="s">
        <v>1345</v>
      </c>
      <c r="H1276" t="s">
        <v>1735</v>
      </c>
      <c r="I1276" t="s">
        <v>1736</v>
      </c>
      <c r="J1276" t="s">
        <v>1342</v>
      </c>
      <c r="K1276" t="s">
        <v>1737</v>
      </c>
      <c r="L1276" t="s">
        <v>1738</v>
      </c>
      <c r="M1276" t="s">
        <v>1739</v>
      </c>
      <c r="N1276" t="s">
        <v>85</v>
      </c>
      <c r="O1276" t="s">
        <v>85</v>
      </c>
      <c r="P1276">
        <v>3579.81005859375</v>
      </c>
      <c r="Q1276" t="s">
        <v>21</v>
      </c>
      <c r="R1276" t="s">
        <v>1740</v>
      </c>
      <c r="S1276" t="s">
        <v>1741</v>
      </c>
      <c r="X1276" t="s">
        <v>10729</v>
      </c>
      <c r="Y1276" t="s">
        <v>10737</v>
      </c>
    </row>
    <row r="1277" spans="1:25">
      <c r="A1277" t="s">
        <v>9</v>
      </c>
      <c r="B1277" t="s">
        <v>14</v>
      </c>
      <c r="C1277" t="s">
        <v>14</v>
      </c>
      <c r="D1277" t="s">
        <v>1336</v>
      </c>
      <c r="E1277" s="54">
        <v>41614</v>
      </c>
      <c r="F1277" t="s">
        <v>4921</v>
      </c>
      <c r="G1277" t="s">
        <v>83</v>
      </c>
      <c r="H1277" t="s">
        <v>1012</v>
      </c>
      <c r="I1277" t="s">
        <v>10332</v>
      </c>
      <c r="J1277" t="s">
        <v>86</v>
      </c>
      <c r="K1277" t="s">
        <v>10333</v>
      </c>
      <c r="L1277" t="s">
        <v>10334</v>
      </c>
      <c r="M1277" t="s">
        <v>10335</v>
      </c>
      <c r="N1277" t="s">
        <v>85</v>
      </c>
      <c r="O1277" t="s">
        <v>85</v>
      </c>
      <c r="P1277">
        <v>25000</v>
      </c>
      <c r="Q1277" t="s">
        <v>22</v>
      </c>
      <c r="R1277" t="s">
        <v>10336</v>
      </c>
      <c r="S1277" t="s">
        <v>104</v>
      </c>
      <c r="T1277" t="s">
        <v>155</v>
      </c>
      <c r="U1277" t="s">
        <v>156</v>
      </c>
      <c r="V1277" t="s">
        <v>202</v>
      </c>
      <c r="W1277" t="s">
        <v>202</v>
      </c>
      <c r="X1277" t="e">
        <v>#N/A</v>
      </c>
      <c r="Y1277" t="s">
        <v>85</v>
      </c>
    </row>
    <row r="1278" spans="1:25">
      <c r="A1278" t="s">
        <v>9</v>
      </c>
      <c r="B1278" t="s">
        <v>14</v>
      </c>
      <c r="C1278" t="s">
        <v>14</v>
      </c>
      <c r="D1278" t="s">
        <v>1336</v>
      </c>
      <c r="E1278" s="54">
        <v>41590</v>
      </c>
      <c r="F1278" t="s">
        <v>1337</v>
      </c>
      <c r="G1278" t="s">
        <v>83</v>
      </c>
      <c r="H1278" t="s">
        <v>1742</v>
      </c>
      <c r="I1278" t="s">
        <v>1743</v>
      </c>
      <c r="J1278" t="s">
        <v>1342</v>
      </c>
      <c r="K1278" t="s">
        <v>1744</v>
      </c>
      <c r="L1278" t="s">
        <v>1745</v>
      </c>
      <c r="M1278" t="s">
        <v>1746</v>
      </c>
      <c r="N1278" t="s">
        <v>85</v>
      </c>
      <c r="O1278" t="s">
        <v>85</v>
      </c>
      <c r="P1278">
        <v>3750</v>
      </c>
      <c r="Q1278" t="s">
        <v>22</v>
      </c>
      <c r="R1278" t="s">
        <v>1747</v>
      </c>
      <c r="S1278" t="s">
        <v>104</v>
      </c>
      <c r="T1278" t="s">
        <v>170</v>
      </c>
      <c r="U1278" t="s">
        <v>178</v>
      </c>
      <c r="V1278" t="s">
        <v>157</v>
      </c>
      <c r="W1278" t="s">
        <v>157</v>
      </c>
      <c r="X1278" t="e">
        <v>#N/A</v>
      </c>
      <c r="Y1278" t="s">
        <v>85</v>
      </c>
    </row>
    <row r="1279" spans="1:25">
      <c r="A1279" t="s">
        <v>9</v>
      </c>
      <c r="B1279" t="s">
        <v>14</v>
      </c>
      <c r="C1279" t="s">
        <v>14</v>
      </c>
      <c r="D1279" t="s">
        <v>1336</v>
      </c>
      <c r="E1279" s="54">
        <v>41626</v>
      </c>
      <c r="F1279" t="s">
        <v>4921</v>
      </c>
      <c r="G1279" t="s">
        <v>1345</v>
      </c>
      <c r="H1279" t="s">
        <v>2197</v>
      </c>
      <c r="I1279" t="s">
        <v>10337</v>
      </c>
      <c r="J1279" t="s">
        <v>1342</v>
      </c>
      <c r="K1279" t="s">
        <v>10338</v>
      </c>
      <c r="L1279" t="s">
        <v>2200</v>
      </c>
      <c r="M1279" t="s">
        <v>2201</v>
      </c>
      <c r="N1279" t="s">
        <v>85</v>
      </c>
      <c r="O1279" t="s">
        <v>85</v>
      </c>
      <c r="P1279">
        <v>-13860</v>
      </c>
      <c r="Q1279" t="s">
        <v>21</v>
      </c>
      <c r="R1279" t="s">
        <v>10339</v>
      </c>
      <c r="S1279" t="s">
        <v>104</v>
      </c>
      <c r="T1279" t="s">
        <v>170</v>
      </c>
      <c r="U1279" t="s">
        <v>187</v>
      </c>
      <c r="V1279" t="s">
        <v>202</v>
      </c>
      <c r="W1279" t="s">
        <v>202</v>
      </c>
      <c r="X1279" t="s">
        <v>10729</v>
      </c>
      <c r="Y1279" t="s">
        <v>85</v>
      </c>
    </row>
    <row r="1280" spans="1:25">
      <c r="A1280" t="s">
        <v>9</v>
      </c>
      <c r="B1280" t="s">
        <v>14</v>
      </c>
      <c r="C1280" t="s">
        <v>14</v>
      </c>
      <c r="D1280" t="s">
        <v>1336</v>
      </c>
      <c r="E1280" s="54">
        <v>41626</v>
      </c>
      <c r="F1280" t="s">
        <v>4921</v>
      </c>
      <c r="G1280" t="s">
        <v>1345</v>
      </c>
      <c r="H1280" t="s">
        <v>2197</v>
      </c>
      <c r="I1280" t="s">
        <v>10337</v>
      </c>
      <c r="J1280" t="s">
        <v>1342</v>
      </c>
      <c r="K1280" t="s">
        <v>10338</v>
      </c>
      <c r="L1280" t="s">
        <v>2200</v>
      </c>
      <c r="M1280" t="s">
        <v>2201</v>
      </c>
      <c r="N1280" t="s">
        <v>85</v>
      </c>
      <c r="O1280" t="s">
        <v>85</v>
      </c>
      <c r="P1280">
        <v>-15190.5</v>
      </c>
      <c r="Q1280" t="s">
        <v>21</v>
      </c>
      <c r="R1280" t="s">
        <v>10339</v>
      </c>
      <c r="S1280" t="s">
        <v>104</v>
      </c>
      <c r="T1280" t="s">
        <v>170</v>
      </c>
      <c r="U1280" t="s">
        <v>187</v>
      </c>
      <c r="V1280" t="s">
        <v>202</v>
      </c>
      <c r="W1280" t="s">
        <v>202</v>
      </c>
      <c r="X1280" t="s">
        <v>10729</v>
      </c>
      <c r="Y1280" t="s">
        <v>85</v>
      </c>
    </row>
    <row r="1281" spans="1:25">
      <c r="A1281" t="s">
        <v>9</v>
      </c>
      <c r="B1281" t="s">
        <v>14</v>
      </c>
      <c r="C1281" t="s">
        <v>14</v>
      </c>
      <c r="D1281" t="s">
        <v>1336</v>
      </c>
      <c r="E1281" s="54">
        <v>41626</v>
      </c>
      <c r="F1281" t="s">
        <v>4921</v>
      </c>
      <c r="G1281" t="s">
        <v>1345</v>
      </c>
      <c r="H1281" t="s">
        <v>2197</v>
      </c>
      <c r="I1281" t="s">
        <v>10337</v>
      </c>
      <c r="J1281" t="s">
        <v>1342</v>
      </c>
      <c r="K1281" t="s">
        <v>10338</v>
      </c>
      <c r="L1281" t="s">
        <v>2200</v>
      </c>
      <c r="M1281" t="s">
        <v>2201</v>
      </c>
      <c r="N1281" t="s">
        <v>85</v>
      </c>
      <c r="O1281" t="s">
        <v>85</v>
      </c>
      <c r="P1281">
        <v>-16895.919921875</v>
      </c>
      <c r="Q1281" t="s">
        <v>21</v>
      </c>
      <c r="R1281" t="s">
        <v>10339</v>
      </c>
      <c r="S1281" t="s">
        <v>104</v>
      </c>
      <c r="T1281" t="s">
        <v>170</v>
      </c>
      <c r="U1281" t="s">
        <v>187</v>
      </c>
      <c r="V1281" t="s">
        <v>202</v>
      </c>
      <c r="W1281" t="s">
        <v>202</v>
      </c>
      <c r="X1281" t="s">
        <v>10729</v>
      </c>
      <c r="Y1281" t="s">
        <v>85</v>
      </c>
    </row>
    <row r="1282" spans="1:25">
      <c r="A1282" t="s">
        <v>9</v>
      </c>
      <c r="B1282" t="s">
        <v>14</v>
      </c>
      <c r="C1282" t="s">
        <v>14</v>
      </c>
      <c r="D1282" t="s">
        <v>1336</v>
      </c>
      <c r="E1282" s="54">
        <v>41590</v>
      </c>
      <c r="F1282" t="s">
        <v>1337</v>
      </c>
      <c r="G1282" t="s">
        <v>83</v>
      </c>
      <c r="I1282" t="s">
        <v>1748</v>
      </c>
      <c r="J1282" t="s">
        <v>1342</v>
      </c>
      <c r="K1282" t="s">
        <v>1749</v>
      </c>
      <c r="L1282" t="s">
        <v>1750</v>
      </c>
      <c r="M1282" t="s">
        <v>1751</v>
      </c>
      <c r="N1282" t="s">
        <v>85</v>
      </c>
      <c r="O1282" t="s">
        <v>85</v>
      </c>
      <c r="P1282">
        <v>10200</v>
      </c>
      <c r="Q1282" t="s">
        <v>22</v>
      </c>
      <c r="R1282" t="s">
        <v>1752</v>
      </c>
      <c r="S1282" t="s">
        <v>104</v>
      </c>
      <c r="T1282" t="s">
        <v>155</v>
      </c>
      <c r="U1282" t="s">
        <v>201</v>
      </c>
      <c r="V1282" t="s">
        <v>202</v>
      </c>
      <c r="W1282" t="s">
        <v>202</v>
      </c>
      <c r="X1282" t="e">
        <v>#N/A</v>
      </c>
      <c r="Y1282" t="s">
        <v>85</v>
      </c>
    </row>
    <row r="1283" spans="1:25">
      <c r="A1283" t="s">
        <v>9</v>
      </c>
      <c r="B1283" t="s">
        <v>14</v>
      </c>
      <c r="C1283" t="s">
        <v>14</v>
      </c>
      <c r="D1283" t="s">
        <v>1336</v>
      </c>
      <c r="E1283" s="54">
        <v>41620</v>
      </c>
      <c r="F1283" t="s">
        <v>4921</v>
      </c>
      <c r="G1283" t="s">
        <v>83</v>
      </c>
      <c r="I1283" t="s">
        <v>10340</v>
      </c>
      <c r="J1283" t="s">
        <v>86</v>
      </c>
      <c r="K1283" t="s">
        <v>10341</v>
      </c>
      <c r="L1283" t="s">
        <v>10342</v>
      </c>
      <c r="M1283" t="s">
        <v>10343</v>
      </c>
      <c r="N1283" t="s">
        <v>85</v>
      </c>
      <c r="O1283" t="s">
        <v>85</v>
      </c>
      <c r="P1283">
        <v>5700</v>
      </c>
      <c r="Q1283" t="s">
        <v>22</v>
      </c>
      <c r="R1283" t="s">
        <v>10344</v>
      </c>
      <c r="S1283" t="s">
        <v>104</v>
      </c>
      <c r="X1283" t="e">
        <v>#N/A</v>
      </c>
      <c r="Y1283" t="s">
        <v>85</v>
      </c>
    </row>
    <row r="1284" spans="1:25">
      <c r="A1284" t="s">
        <v>9</v>
      </c>
      <c r="B1284" t="s">
        <v>14</v>
      </c>
      <c r="C1284" t="s">
        <v>14</v>
      </c>
      <c r="D1284" t="s">
        <v>1336</v>
      </c>
      <c r="E1284" s="54">
        <v>41626</v>
      </c>
      <c r="F1284" t="s">
        <v>4921</v>
      </c>
      <c r="G1284" t="s">
        <v>1345</v>
      </c>
      <c r="I1284" t="s">
        <v>10345</v>
      </c>
      <c r="J1284" t="s">
        <v>1342</v>
      </c>
      <c r="K1284" t="s">
        <v>10346</v>
      </c>
      <c r="L1284" t="s">
        <v>10347</v>
      </c>
      <c r="M1284" t="s">
        <v>10348</v>
      </c>
      <c r="N1284" t="s">
        <v>85</v>
      </c>
      <c r="O1284" t="s">
        <v>85</v>
      </c>
      <c r="P1284">
        <v>-8500</v>
      </c>
      <c r="Q1284" t="s">
        <v>21</v>
      </c>
      <c r="R1284" t="s">
        <v>10349</v>
      </c>
      <c r="S1284" t="s">
        <v>10350</v>
      </c>
      <c r="T1284" t="s">
        <v>155</v>
      </c>
      <c r="U1284" t="s">
        <v>201</v>
      </c>
      <c r="V1284" t="s">
        <v>157</v>
      </c>
      <c r="W1284" t="s">
        <v>157</v>
      </c>
      <c r="X1284" t="s">
        <v>10729</v>
      </c>
      <c r="Y1284" t="s">
        <v>85</v>
      </c>
    </row>
    <row r="1285" spans="1:25">
      <c r="A1285" t="s">
        <v>9</v>
      </c>
      <c r="B1285" t="s">
        <v>14</v>
      </c>
      <c r="C1285" t="s">
        <v>14</v>
      </c>
      <c r="D1285" t="s">
        <v>1336</v>
      </c>
      <c r="E1285" s="54">
        <v>41624</v>
      </c>
      <c r="F1285" t="s">
        <v>4921</v>
      </c>
      <c r="G1285" t="s">
        <v>1345</v>
      </c>
      <c r="H1285" t="s">
        <v>4452</v>
      </c>
      <c r="I1285" t="s">
        <v>10351</v>
      </c>
      <c r="J1285" t="s">
        <v>1342</v>
      </c>
      <c r="K1285" t="s">
        <v>10352</v>
      </c>
      <c r="L1285" t="s">
        <v>10353</v>
      </c>
      <c r="M1285" t="s">
        <v>10354</v>
      </c>
      <c r="N1285" t="s">
        <v>85</v>
      </c>
      <c r="O1285" t="s">
        <v>85</v>
      </c>
      <c r="P1285">
        <v>1009.5700073242188</v>
      </c>
      <c r="Q1285" t="s">
        <v>21</v>
      </c>
      <c r="R1285" t="s">
        <v>10355</v>
      </c>
      <c r="S1285" t="s">
        <v>10356</v>
      </c>
      <c r="T1285" t="s">
        <v>215</v>
      </c>
      <c r="U1285" t="s">
        <v>320</v>
      </c>
      <c r="V1285" t="s">
        <v>157</v>
      </c>
      <c r="W1285" t="s">
        <v>157</v>
      </c>
      <c r="X1285" t="s">
        <v>10729</v>
      </c>
      <c r="Y1285" t="s">
        <v>85</v>
      </c>
    </row>
    <row r="1286" spans="1:25">
      <c r="A1286" t="s">
        <v>9</v>
      </c>
      <c r="B1286" t="s">
        <v>14</v>
      </c>
      <c r="C1286" t="s">
        <v>14</v>
      </c>
      <c r="D1286" t="s">
        <v>1336</v>
      </c>
      <c r="E1286" s="54">
        <v>41614</v>
      </c>
      <c r="F1286" t="s">
        <v>4921</v>
      </c>
      <c r="G1286" t="s">
        <v>1345</v>
      </c>
      <c r="H1286" t="s">
        <v>4452</v>
      </c>
      <c r="I1286" t="s">
        <v>10351</v>
      </c>
      <c r="J1286" t="s">
        <v>1342</v>
      </c>
      <c r="K1286" t="s">
        <v>10352</v>
      </c>
      <c r="L1286" t="s">
        <v>10353</v>
      </c>
      <c r="M1286" t="s">
        <v>10354</v>
      </c>
      <c r="N1286" t="s">
        <v>85</v>
      </c>
      <c r="O1286" t="s">
        <v>85</v>
      </c>
      <c r="P1286">
        <v>7063.52001953125</v>
      </c>
      <c r="Q1286" t="s">
        <v>21</v>
      </c>
      <c r="R1286" t="s">
        <v>10355</v>
      </c>
      <c r="S1286" t="s">
        <v>10356</v>
      </c>
      <c r="T1286" t="s">
        <v>215</v>
      </c>
      <c r="U1286" t="s">
        <v>320</v>
      </c>
      <c r="V1286" t="s">
        <v>157</v>
      </c>
      <c r="W1286" t="s">
        <v>157</v>
      </c>
      <c r="X1286" t="s">
        <v>10729</v>
      </c>
      <c r="Y1286" t="s">
        <v>85</v>
      </c>
    </row>
    <row r="1287" spans="1:25">
      <c r="A1287" t="s">
        <v>9</v>
      </c>
      <c r="B1287" t="s">
        <v>14</v>
      </c>
      <c r="C1287" t="s">
        <v>14</v>
      </c>
      <c r="D1287" t="s">
        <v>1336</v>
      </c>
      <c r="E1287" s="54">
        <v>41620</v>
      </c>
      <c r="F1287" t="s">
        <v>4921</v>
      </c>
      <c r="G1287" t="s">
        <v>83</v>
      </c>
      <c r="I1287" t="s">
        <v>10357</v>
      </c>
      <c r="J1287" t="s">
        <v>1342</v>
      </c>
      <c r="K1287" t="s">
        <v>10358</v>
      </c>
      <c r="L1287" t="s">
        <v>10359</v>
      </c>
      <c r="M1287" t="s">
        <v>10360</v>
      </c>
      <c r="N1287" t="s">
        <v>85</v>
      </c>
      <c r="O1287" t="s">
        <v>85</v>
      </c>
      <c r="P1287">
        <v>3375</v>
      </c>
      <c r="Q1287" t="s">
        <v>22</v>
      </c>
      <c r="R1287" t="s">
        <v>10361</v>
      </c>
      <c r="S1287" t="s">
        <v>104</v>
      </c>
      <c r="T1287" t="s">
        <v>155</v>
      </c>
      <c r="U1287" t="s">
        <v>201</v>
      </c>
      <c r="V1287" t="s">
        <v>321</v>
      </c>
      <c r="W1287" t="s">
        <v>321</v>
      </c>
      <c r="X1287" t="e">
        <v>#N/A</v>
      </c>
      <c r="Y1287" t="s">
        <v>85</v>
      </c>
    </row>
    <row r="1288" spans="1:25">
      <c r="A1288" t="s">
        <v>9</v>
      </c>
      <c r="B1288" t="s">
        <v>14</v>
      </c>
      <c r="C1288" t="s">
        <v>14</v>
      </c>
      <c r="D1288" t="s">
        <v>1336</v>
      </c>
      <c r="E1288" s="54">
        <v>41597</v>
      </c>
      <c r="F1288" t="s">
        <v>1337</v>
      </c>
      <c r="G1288" t="s">
        <v>1350</v>
      </c>
      <c r="H1288" t="s">
        <v>443</v>
      </c>
      <c r="I1288" t="s">
        <v>2311</v>
      </c>
      <c r="J1288" t="s">
        <v>86</v>
      </c>
      <c r="K1288" t="s">
        <v>445</v>
      </c>
      <c r="L1288" t="s">
        <v>446</v>
      </c>
      <c r="M1288" t="s">
        <v>447</v>
      </c>
      <c r="N1288" t="s">
        <v>199</v>
      </c>
      <c r="O1288" t="s">
        <v>85</v>
      </c>
      <c r="P1288">
        <v>4835.1201171875</v>
      </c>
      <c r="Q1288" t="s">
        <v>23</v>
      </c>
      <c r="R1288" t="s">
        <v>448</v>
      </c>
      <c r="S1288" t="s">
        <v>104</v>
      </c>
      <c r="T1288" t="s">
        <v>155</v>
      </c>
      <c r="U1288" t="s">
        <v>449</v>
      </c>
      <c r="V1288" t="s">
        <v>450</v>
      </c>
      <c r="W1288" t="s">
        <v>451</v>
      </c>
      <c r="X1288" t="e">
        <v>#N/A</v>
      </c>
      <c r="Y1288" t="s">
        <v>85</v>
      </c>
    </row>
    <row r="1289" spans="1:25">
      <c r="A1289" t="s">
        <v>9</v>
      </c>
      <c r="B1289" t="s">
        <v>14</v>
      </c>
      <c r="C1289" t="s">
        <v>14</v>
      </c>
      <c r="D1289" t="s">
        <v>1336</v>
      </c>
      <c r="E1289" s="54">
        <v>41597</v>
      </c>
      <c r="F1289" t="s">
        <v>1337</v>
      </c>
      <c r="G1289" t="s">
        <v>1391</v>
      </c>
      <c r="H1289" t="s">
        <v>443</v>
      </c>
      <c r="I1289" t="s">
        <v>2311</v>
      </c>
      <c r="J1289" t="s">
        <v>86</v>
      </c>
      <c r="K1289" t="s">
        <v>445</v>
      </c>
      <c r="L1289" t="s">
        <v>446</v>
      </c>
      <c r="M1289" t="s">
        <v>447</v>
      </c>
      <c r="N1289" t="s">
        <v>199</v>
      </c>
      <c r="O1289" t="s">
        <v>85</v>
      </c>
      <c r="P1289">
        <v>1976.989990234375</v>
      </c>
      <c r="Q1289" t="s">
        <v>23</v>
      </c>
      <c r="R1289" t="s">
        <v>448</v>
      </c>
      <c r="S1289" t="s">
        <v>104</v>
      </c>
      <c r="T1289" t="s">
        <v>155</v>
      </c>
      <c r="U1289" t="s">
        <v>449</v>
      </c>
      <c r="V1289" t="s">
        <v>450</v>
      </c>
      <c r="W1289" t="s">
        <v>451</v>
      </c>
      <c r="X1289" t="e">
        <v>#N/A</v>
      </c>
      <c r="Y1289" t="s">
        <v>85</v>
      </c>
    </row>
    <row r="1290" spans="1:25">
      <c r="A1290" t="s">
        <v>9</v>
      </c>
      <c r="B1290" t="s">
        <v>14</v>
      </c>
      <c r="C1290" t="s">
        <v>14</v>
      </c>
      <c r="D1290" t="s">
        <v>1336</v>
      </c>
      <c r="E1290" s="54">
        <v>41597</v>
      </c>
      <c r="F1290" t="s">
        <v>1337</v>
      </c>
      <c r="G1290" t="s">
        <v>1391</v>
      </c>
      <c r="H1290" t="s">
        <v>443</v>
      </c>
      <c r="I1290" t="s">
        <v>2311</v>
      </c>
      <c r="J1290" t="s">
        <v>86</v>
      </c>
      <c r="K1290" t="s">
        <v>445</v>
      </c>
      <c r="L1290" t="s">
        <v>446</v>
      </c>
      <c r="M1290" t="s">
        <v>447</v>
      </c>
      <c r="N1290" t="s">
        <v>199</v>
      </c>
      <c r="O1290" t="s">
        <v>85</v>
      </c>
      <c r="P1290">
        <v>970.719970703125</v>
      </c>
      <c r="Q1290" t="s">
        <v>23</v>
      </c>
      <c r="R1290" t="s">
        <v>448</v>
      </c>
      <c r="S1290" t="s">
        <v>104</v>
      </c>
      <c r="T1290" t="s">
        <v>155</v>
      </c>
      <c r="U1290" t="s">
        <v>449</v>
      </c>
      <c r="V1290" t="s">
        <v>450</v>
      </c>
      <c r="W1290" t="s">
        <v>451</v>
      </c>
      <c r="X1290" t="e">
        <v>#N/A</v>
      </c>
      <c r="Y1290" t="s">
        <v>85</v>
      </c>
    </row>
    <row r="1291" spans="1:25">
      <c r="A1291" t="s">
        <v>9</v>
      </c>
      <c r="B1291" t="s">
        <v>14</v>
      </c>
      <c r="C1291" t="s">
        <v>14</v>
      </c>
      <c r="D1291" t="s">
        <v>1336</v>
      </c>
      <c r="E1291" s="54">
        <v>41597</v>
      </c>
      <c r="F1291" t="s">
        <v>1337</v>
      </c>
      <c r="G1291" t="s">
        <v>1350</v>
      </c>
      <c r="H1291" t="s">
        <v>443</v>
      </c>
      <c r="I1291" t="s">
        <v>2311</v>
      </c>
      <c r="J1291" t="s">
        <v>86</v>
      </c>
      <c r="K1291" t="s">
        <v>445</v>
      </c>
      <c r="L1291" t="s">
        <v>446</v>
      </c>
      <c r="M1291" t="s">
        <v>447</v>
      </c>
      <c r="N1291" t="s">
        <v>199</v>
      </c>
      <c r="O1291" t="s">
        <v>85</v>
      </c>
      <c r="P1291">
        <v>9670.240234375</v>
      </c>
      <c r="Q1291" t="s">
        <v>23</v>
      </c>
      <c r="R1291" t="s">
        <v>448</v>
      </c>
      <c r="S1291" t="s">
        <v>104</v>
      </c>
      <c r="T1291" t="s">
        <v>155</v>
      </c>
      <c r="U1291" t="s">
        <v>449</v>
      </c>
      <c r="V1291" t="s">
        <v>450</v>
      </c>
      <c r="W1291" t="s">
        <v>451</v>
      </c>
      <c r="X1291" t="e">
        <v>#N/A</v>
      </c>
      <c r="Y1291" t="s">
        <v>85</v>
      </c>
    </row>
    <row r="1292" spans="1:25">
      <c r="A1292" t="s">
        <v>9</v>
      </c>
      <c r="B1292" t="s">
        <v>14</v>
      </c>
      <c r="C1292" t="s">
        <v>14</v>
      </c>
      <c r="D1292" t="s">
        <v>1336</v>
      </c>
      <c r="E1292" s="54">
        <v>41596</v>
      </c>
      <c r="F1292" t="s">
        <v>1337</v>
      </c>
      <c r="G1292" t="s">
        <v>1350</v>
      </c>
      <c r="H1292" t="s">
        <v>443</v>
      </c>
      <c r="I1292" t="s">
        <v>2145</v>
      </c>
      <c r="J1292" t="s">
        <v>86</v>
      </c>
      <c r="K1292" t="s">
        <v>445</v>
      </c>
      <c r="L1292" t="s">
        <v>446</v>
      </c>
      <c r="M1292" t="s">
        <v>447</v>
      </c>
      <c r="N1292" t="s">
        <v>199</v>
      </c>
      <c r="O1292" t="s">
        <v>85</v>
      </c>
      <c r="P1292">
        <v>-4835.1201171875</v>
      </c>
      <c r="Q1292" t="s">
        <v>23</v>
      </c>
      <c r="R1292" t="s">
        <v>448</v>
      </c>
      <c r="S1292" t="s">
        <v>104</v>
      </c>
      <c r="T1292" t="s">
        <v>155</v>
      </c>
      <c r="U1292" t="s">
        <v>449</v>
      </c>
      <c r="V1292" t="s">
        <v>450</v>
      </c>
      <c r="W1292" t="s">
        <v>451</v>
      </c>
      <c r="X1292" t="e">
        <v>#N/A</v>
      </c>
      <c r="Y1292" t="s">
        <v>85</v>
      </c>
    </row>
    <row r="1293" spans="1:25">
      <c r="A1293" t="s">
        <v>9</v>
      </c>
      <c r="B1293" t="s">
        <v>14</v>
      </c>
      <c r="C1293" t="s">
        <v>14</v>
      </c>
      <c r="D1293" t="s">
        <v>1336</v>
      </c>
      <c r="E1293" s="54">
        <v>41585</v>
      </c>
      <c r="F1293" t="s">
        <v>1337</v>
      </c>
      <c r="G1293" t="s">
        <v>1391</v>
      </c>
      <c r="H1293" t="s">
        <v>443</v>
      </c>
      <c r="I1293" t="s">
        <v>444</v>
      </c>
      <c r="J1293" t="s">
        <v>86</v>
      </c>
      <c r="K1293" t="s">
        <v>445</v>
      </c>
      <c r="L1293" t="s">
        <v>446</v>
      </c>
      <c r="M1293" t="s">
        <v>447</v>
      </c>
      <c r="N1293" t="s">
        <v>199</v>
      </c>
      <c r="O1293" t="s">
        <v>85</v>
      </c>
      <c r="P1293">
        <v>970.719970703125</v>
      </c>
      <c r="Q1293" t="s">
        <v>23</v>
      </c>
      <c r="R1293" t="s">
        <v>448</v>
      </c>
      <c r="S1293" t="s">
        <v>104</v>
      </c>
      <c r="T1293" t="s">
        <v>155</v>
      </c>
      <c r="U1293" t="s">
        <v>449</v>
      </c>
      <c r="V1293" t="s">
        <v>450</v>
      </c>
      <c r="W1293" t="s">
        <v>451</v>
      </c>
      <c r="X1293" t="e">
        <v>#N/A</v>
      </c>
      <c r="Y1293" t="s">
        <v>85</v>
      </c>
    </row>
    <row r="1294" spans="1:25">
      <c r="A1294" t="s">
        <v>9</v>
      </c>
      <c r="B1294" t="s">
        <v>14</v>
      </c>
      <c r="C1294" t="s">
        <v>14</v>
      </c>
      <c r="D1294" t="s">
        <v>1336</v>
      </c>
      <c r="E1294" s="54">
        <v>41585</v>
      </c>
      <c r="F1294" t="s">
        <v>1337</v>
      </c>
      <c r="G1294" t="s">
        <v>1391</v>
      </c>
      <c r="H1294" t="s">
        <v>443</v>
      </c>
      <c r="I1294" t="s">
        <v>444</v>
      </c>
      <c r="J1294" t="s">
        <v>86</v>
      </c>
      <c r="K1294" t="s">
        <v>445</v>
      </c>
      <c r="L1294" t="s">
        <v>446</v>
      </c>
      <c r="M1294" t="s">
        <v>447</v>
      </c>
      <c r="N1294" t="s">
        <v>199</v>
      </c>
      <c r="O1294" t="s">
        <v>85</v>
      </c>
      <c r="P1294">
        <v>1976.989990234375</v>
      </c>
      <c r="Q1294" t="s">
        <v>23</v>
      </c>
      <c r="R1294" t="s">
        <v>448</v>
      </c>
      <c r="S1294" t="s">
        <v>104</v>
      </c>
      <c r="T1294" t="s">
        <v>155</v>
      </c>
      <c r="U1294" t="s">
        <v>449</v>
      </c>
      <c r="V1294" t="s">
        <v>450</v>
      </c>
      <c r="W1294" t="s">
        <v>451</v>
      </c>
      <c r="X1294" t="e">
        <v>#N/A</v>
      </c>
      <c r="Y1294" t="s">
        <v>85</v>
      </c>
    </row>
    <row r="1295" spans="1:25">
      <c r="A1295" t="s">
        <v>9</v>
      </c>
      <c r="B1295" t="s">
        <v>14</v>
      </c>
      <c r="C1295" t="s">
        <v>14</v>
      </c>
      <c r="D1295" t="s">
        <v>1336</v>
      </c>
      <c r="E1295" s="54">
        <v>41585</v>
      </c>
      <c r="F1295" t="s">
        <v>1337</v>
      </c>
      <c r="G1295" t="s">
        <v>1350</v>
      </c>
      <c r="H1295" t="s">
        <v>443</v>
      </c>
      <c r="I1295" t="s">
        <v>444</v>
      </c>
      <c r="J1295" t="s">
        <v>86</v>
      </c>
      <c r="K1295" t="s">
        <v>445</v>
      </c>
      <c r="L1295" t="s">
        <v>446</v>
      </c>
      <c r="M1295" t="s">
        <v>447</v>
      </c>
      <c r="N1295" t="s">
        <v>199</v>
      </c>
      <c r="O1295" t="s">
        <v>85</v>
      </c>
      <c r="P1295">
        <v>9670.240234375</v>
      </c>
      <c r="Q1295" t="s">
        <v>23</v>
      </c>
      <c r="R1295" t="s">
        <v>448</v>
      </c>
      <c r="S1295" t="s">
        <v>104</v>
      </c>
      <c r="T1295" t="s">
        <v>155</v>
      </c>
      <c r="U1295" t="s">
        <v>449</v>
      </c>
      <c r="V1295" t="s">
        <v>450</v>
      </c>
      <c r="W1295" t="s">
        <v>451</v>
      </c>
      <c r="X1295" t="e">
        <v>#N/A</v>
      </c>
      <c r="Y1295" t="s">
        <v>85</v>
      </c>
    </row>
    <row r="1296" spans="1:25">
      <c r="A1296" t="s">
        <v>9</v>
      </c>
      <c r="B1296" t="s">
        <v>14</v>
      </c>
      <c r="C1296" t="s">
        <v>14</v>
      </c>
      <c r="D1296" t="s">
        <v>1336</v>
      </c>
      <c r="E1296" s="54">
        <v>41585</v>
      </c>
      <c r="F1296" t="s">
        <v>1337</v>
      </c>
      <c r="G1296" t="s">
        <v>1350</v>
      </c>
      <c r="H1296" t="s">
        <v>443</v>
      </c>
      <c r="I1296" t="s">
        <v>444</v>
      </c>
      <c r="J1296" t="s">
        <v>86</v>
      </c>
      <c r="K1296" t="s">
        <v>445</v>
      </c>
      <c r="L1296" t="s">
        <v>446</v>
      </c>
      <c r="M1296" t="s">
        <v>447</v>
      </c>
      <c r="N1296" t="s">
        <v>199</v>
      </c>
      <c r="O1296" t="s">
        <v>85</v>
      </c>
      <c r="P1296">
        <v>4835.1201171875</v>
      </c>
      <c r="Q1296" t="s">
        <v>23</v>
      </c>
      <c r="R1296" t="s">
        <v>448</v>
      </c>
      <c r="S1296" t="s">
        <v>104</v>
      </c>
      <c r="T1296" t="s">
        <v>155</v>
      </c>
      <c r="U1296" t="s">
        <v>449</v>
      </c>
      <c r="V1296" t="s">
        <v>450</v>
      </c>
      <c r="W1296" t="s">
        <v>451</v>
      </c>
      <c r="X1296" t="e">
        <v>#N/A</v>
      </c>
      <c r="Y1296" t="s">
        <v>85</v>
      </c>
    </row>
    <row r="1297" spans="1:25">
      <c r="A1297" t="s">
        <v>9</v>
      </c>
      <c r="B1297" t="s">
        <v>14</v>
      </c>
      <c r="C1297" t="s">
        <v>14</v>
      </c>
      <c r="D1297" t="s">
        <v>1336</v>
      </c>
      <c r="E1297" s="54">
        <v>41596</v>
      </c>
      <c r="F1297" t="s">
        <v>1337</v>
      </c>
      <c r="G1297" t="s">
        <v>1391</v>
      </c>
      <c r="H1297" t="s">
        <v>443</v>
      </c>
      <c r="I1297" t="s">
        <v>2145</v>
      </c>
      <c r="J1297" t="s">
        <v>86</v>
      </c>
      <c r="K1297" t="s">
        <v>445</v>
      </c>
      <c r="L1297" t="s">
        <v>446</v>
      </c>
      <c r="M1297" t="s">
        <v>447</v>
      </c>
      <c r="N1297" t="s">
        <v>199</v>
      </c>
      <c r="O1297" t="s">
        <v>85</v>
      </c>
      <c r="P1297">
        <v>-970.719970703125</v>
      </c>
      <c r="Q1297" t="s">
        <v>23</v>
      </c>
      <c r="R1297" t="s">
        <v>448</v>
      </c>
      <c r="S1297" t="s">
        <v>104</v>
      </c>
      <c r="T1297" t="s">
        <v>155</v>
      </c>
      <c r="U1297" t="s">
        <v>449</v>
      </c>
      <c r="V1297" t="s">
        <v>450</v>
      </c>
      <c r="W1297" t="s">
        <v>451</v>
      </c>
      <c r="X1297" t="e">
        <v>#N/A</v>
      </c>
      <c r="Y1297" t="s">
        <v>85</v>
      </c>
    </row>
    <row r="1298" spans="1:25">
      <c r="A1298" t="s">
        <v>9</v>
      </c>
      <c r="B1298" t="s">
        <v>14</v>
      </c>
      <c r="C1298" t="s">
        <v>14</v>
      </c>
      <c r="D1298" t="s">
        <v>1336</v>
      </c>
      <c r="E1298" s="54">
        <v>41596</v>
      </c>
      <c r="F1298" t="s">
        <v>1337</v>
      </c>
      <c r="G1298" t="s">
        <v>1350</v>
      </c>
      <c r="H1298" t="s">
        <v>443</v>
      </c>
      <c r="I1298" t="s">
        <v>2145</v>
      </c>
      <c r="J1298" t="s">
        <v>86</v>
      </c>
      <c r="K1298" t="s">
        <v>445</v>
      </c>
      <c r="L1298" t="s">
        <v>446</v>
      </c>
      <c r="M1298" t="s">
        <v>447</v>
      </c>
      <c r="N1298" t="s">
        <v>199</v>
      </c>
      <c r="O1298" t="s">
        <v>85</v>
      </c>
      <c r="P1298">
        <v>-9670.240234375</v>
      </c>
      <c r="Q1298" t="s">
        <v>23</v>
      </c>
      <c r="R1298" t="s">
        <v>448</v>
      </c>
      <c r="S1298" t="s">
        <v>104</v>
      </c>
      <c r="T1298" t="s">
        <v>155</v>
      </c>
      <c r="U1298" t="s">
        <v>449</v>
      </c>
      <c r="V1298" t="s">
        <v>450</v>
      </c>
      <c r="W1298" t="s">
        <v>451</v>
      </c>
      <c r="X1298" t="e">
        <v>#N/A</v>
      </c>
      <c r="Y1298" t="s">
        <v>85</v>
      </c>
    </row>
    <row r="1299" spans="1:25">
      <c r="A1299" t="s">
        <v>9</v>
      </c>
      <c r="B1299" t="s">
        <v>14</v>
      </c>
      <c r="C1299" t="s">
        <v>14</v>
      </c>
      <c r="D1299" t="s">
        <v>1336</v>
      </c>
      <c r="E1299" s="54">
        <v>41596</v>
      </c>
      <c r="F1299" t="s">
        <v>1337</v>
      </c>
      <c r="G1299" t="s">
        <v>1391</v>
      </c>
      <c r="H1299" t="s">
        <v>443</v>
      </c>
      <c r="I1299" t="s">
        <v>2145</v>
      </c>
      <c r="J1299" t="s">
        <v>86</v>
      </c>
      <c r="K1299" t="s">
        <v>445</v>
      </c>
      <c r="L1299" t="s">
        <v>446</v>
      </c>
      <c r="M1299" t="s">
        <v>447</v>
      </c>
      <c r="N1299" t="s">
        <v>199</v>
      </c>
      <c r="O1299" t="s">
        <v>85</v>
      </c>
      <c r="P1299">
        <v>-1976.989990234375</v>
      </c>
      <c r="Q1299" t="s">
        <v>23</v>
      </c>
      <c r="R1299" t="s">
        <v>448</v>
      </c>
      <c r="S1299" t="s">
        <v>104</v>
      </c>
      <c r="T1299" t="s">
        <v>155</v>
      </c>
      <c r="U1299" t="s">
        <v>449</v>
      </c>
      <c r="V1299" t="s">
        <v>450</v>
      </c>
      <c r="W1299" t="s">
        <v>451</v>
      </c>
      <c r="X1299" t="e">
        <v>#N/A</v>
      </c>
      <c r="Y1299" t="s">
        <v>85</v>
      </c>
    </row>
    <row r="1300" spans="1:25">
      <c r="A1300" t="s">
        <v>9</v>
      </c>
      <c r="B1300" t="s">
        <v>14</v>
      </c>
      <c r="C1300" t="s">
        <v>14</v>
      </c>
      <c r="D1300" t="s">
        <v>1336</v>
      </c>
      <c r="E1300" s="54">
        <v>41589</v>
      </c>
      <c r="F1300" t="s">
        <v>1337</v>
      </c>
      <c r="G1300" t="s">
        <v>1345</v>
      </c>
      <c r="H1300" t="s">
        <v>194</v>
      </c>
      <c r="I1300" t="s">
        <v>1753</v>
      </c>
      <c r="J1300" t="s">
        <v>1342</v>
      </c>
      <c r="K1300" t="s">
        <v>1754</v>
      </c>
      <c r="L1300" t="s">
        <v>1755</v>
      </c>
      <c r="M1300" t="s">
        <v>1756</v>
      </c>
      <c r="N1300" t="s">
        <v>85</v>
      </c>
      <c r="O1300" t="s">
        <v>85</v>
      </c>
      <c r="P1300">
        <v>-2374.2099609375</v>
      </c>
      <c r="Q1300" t="s">
        <v>21</v>
      </c>
      <c r="R1300" t="s">
        <v>1757</v>
      </c>
      <c r="S1300" t="s">
        <v>1758</v>
      </c>
      <c r="T1300" t="s">
        <v>155</v>
      </c>
      <c r="U1300" t="s">
        <v>379</v>
      </c>
      <c r="V1300" t="s">
        <v>179</v>
      </c>
      <c r="W1300" t="s">
        <v>364</v>
      </c>
      <c r="X1300" t="s">
        <v>10729</v>
      </c>
      <c r="Y1300" t="s">
        <v>85</v>
      </c>
    </row>
    <row r="1301" spans="1:25">
      <c r="A1301" t="s">
        <v>9</v>
      </c>
      <c r="B1301" t="s">
        <v>14</v>
      </c>
      <c r="C1301" t="s">
        <v>14</v>
      </c>
      <c r="D1301" t="s">
        <v>1336</v>
      </c>
      <c r="E1301" s="54">
        <v>41639</v>
      </c>
      <c r="F1301" t="s">
        <v>4921</v>
      </c>
      <c r="G1301" t="s">
        <v>1345</v>
      </c>
      <c r="H1301" t="s">
        <v>2197</v>
      </c>
      <c r="I1301" t="s">
        <v>10362</v>
      </c>
      <c r="J1301" t="s">
        <v>1342</v>
      </c>
      <c r="K1301" t="s">
        <v>10363</v>
      </c>
      <c r="L1301" t="s">
        <v>4263</v>
      </c>
      <c r="M1301" t="s">
        <v>4264</v>
      </c>
      <c r="N1301" t="s">
        <v>85</v>
      </c>
      <c r="O1301" t="s">
        <v>85</v>
      </c>
      <c r="P1301">
        <v>16283.9599609375</v>
      </c>
      <c r="Q1301" t="s">
        <v>21</v>
      </c>
      <c r="R1301" t="s">
        <v>10364</v>
      </c>
      <c r="S1301" t="s">
        <v>10365</v>
      </c>
      <c r="T1301" t="s">
        <v>155</v>
      </c>
      <c r="U1301" t="s">
        <v>449</v>
      </c>
      <c r="V1301" t="s">
        <v>179</v>
      </c>
      <c r="W1301" t="s">
        <v>180</v>
      </c>
      <c r="X1301" t="s">
        <v>10729</v>
      </c>
      <c r="Y1301" t="s">
        <v>85</v>
      </c>
    </row>
    <row r="1302" spans="1:25">
      <c r="A1302" t="s">
        <v>9</v>
      </c>
      <c r="B1302" t="s">
        <v>14</v>
      </c>
      <c r="C1302" t="s">
        <v>14</v>
      </c>
      <c r="D1302" t="s">
        <v>1336</v>
      </c>
      <c r="E1302" s="54">
        <v>41639</v>
      </c>
      <c r="F1302" t="s">
        <v>4921</v>
      </c>
      <c r="G1302" t="s">
        <v>1345</v>
      </c>
      <c r="H1302" t="s">
        <v>2197</v>
      </c>
      <c r="I1302" t="s">
        <v>10362</v>
      </c>
      <c r="J1302" t="s">
        <v>1342</v>
      </c>
      <c r="K1302" t="s">
        <v>10363</v>
      </c>
      <c r="L1302" t="s">
        <v>4263</v>
      </c>
      <c r="M1302" t="s">
        <v>4264</v>
      </c>
      <c r="N1302" t="s">
        <v>85</v>
      </c>
      <c r="O1302" t="s">
        <v>85</v>
      </c>
      <c r="P1302">
        <v>7663.0400390625</v>
      </c>
      <c r="Q1302" t="s">
        <v>21</v>
      </c>
      <c r="R1302" t="s">
        <v>10364</v>
      </c>
      <c r="S1302" t="s">
        <v>10365</v>
      </c>
      <c r="T1302" t="s">
        <v>155</v>
      </c>
      <c r="U1302" t="s">
        <v>449</v>
      </c>
      <c r="V1302" t="s">
        <v>179</v>
      </c>
      <c r="W1302" t="s">
        <v>180</v>
      </c>
      <c r="X1302" t="s">
        <v>10729</v>
      </c>
      <c r="Y1302" t="s">
        <v>85</v>
      </c>
    </row>
    <row r="1303" spans="1:25">
      <c r="A1303" t="s">
        <v>9</v>
      </c>
      <c r="B1303" t="s">
        <v>14</v>
      </c>
      <c r="C1303" t="s">
        <v>14</v>
      </c>
      <c r="D1303" t="s">
        <v>1336</v>
      </c>
      <c r="E1303" s="54">
        <v>41639</v>
      </c>
      <c r="F1303" t="s">
        <v>4921</v>
      </c>
      <c r="G1303" t="s">
        <v>1345</v>
      </c>
      <c r="H1303" t="s">
        <v>2197</v>
      </c>
      <c r="I1303" t="s">
        <v>10362</v>
      </c>
      <c r="J1303" t="s">
        <v>1342</v>
      </c>
      <c r="K1303" t="s">
        <v>10363</v>
      </c>
      <c r="L1303" t="s">
        <v>4263</v>
      </c>
      <c r="M1303" t="s">
        <v>4264</v>
      </c>
      <c r="N1303" t="s">
        <v>85</v>
      </c>
      <c r="O1303" t="s">
        <v>85</v>
      </c>
      <c r="P1303">
        <v>57472.80078125</v>
      </c>
      <c r="Q1303" t="s">
        <v>21</v>
      </c>
      <c r="R1303" t="s">
        <v>10364</v>
      </c>
      <c r="S1303" t="s">
        <v>10365</v>
      </c>
      <c r="T1303" t="s">
        <v>155</v>
      </c>
      <c r="U1303" t="s">
        <v>449</v>
      </c>
      <c r="V1303" t="s">
        <v>179</v>
      </c>
      <c r="W1303" t="s">
        <v>180</v>
      </c>
      <c r="X1303" t="s">
        <v>10729</v>
      </c>
      <c r="Y1303" t="s">
        <v>85</v>
      </c>
    </row>
    <row r="1304" spans="1:25">
      <c r="A1304" t="s">
        <v>9</v>
      </c>
      <c r="B1304" t="s">
        <v>14</v>
      </c>
      <c r="C1304" t="s">
        <v>14</v>
      </c>
      <c r="D1304" t="s">
        <v>1336</v>
      </c>
      <c r="E1304" s="54">
        <v>41600</v>
      </c>
      <c r="F1304" t="s">
        <v>1337</v>
      </c>
      <c r="G1304" t="s">
        <v>1345</v>
      </c>
      <c r="H1304" t="s">
        <v>2197</v>
      </c>
      <c r="I1304" t="s">
        <v>4261</v>
      </c>
      <c r="J1304" t="s">
        <v>1342</v>
      </c>
      <c r="K1304" t="s">
        <v>4262</v>
      </c>
      <c r="L1304" t="s">
        <v>4263</v>
      </c>
      <c r="M1304" t="s">
        <v>4264</v>
      </c>
      <c r="N1304" t="s">
        <v>85</v>
      </c>
      <c r="O1304" t="s">
        <v>85</v>
      </c>
      <c r="P1304">
        <v>-13410</v>
      </c>
      <c r="Q1304" t="s">
        <v>21</v>
      </c>
      <c r="R1304" t="s">
        <v>4265</v>
      </c>
      <c r="S1304" t="s">
        <v>4266</v>
      </c>
      <c r="T1304" t="s">
        <v>155</v>
      </c>
      <c r="U1304" t="s">
        <v>449</v>
      </c>
      <c r="V1304" t="s">
        <v>179</v>
      </c>
      <c r="W1304" t="s">
        <v>180</v>
      </c>
      <c r="X1304" t="s">
        <v>10729</v>
      </c>
      <c r="Y1304" t="s">
        <v>85</v>
      </c>
    </row>
    <row r="1305" spans="1:25">
      <c r="A1305" t="s">
        <v>9</v>
      </c>
      <c r="B1305" t="s">
        <v>14</v>
      </c>
      <c r="C1305" t="s">
        <v>14</v>
      </c>
      <c r="D1305" t="s">
        <v>1336</v>
      </c>
      <c r="E1305" s="54">
        <v>41603</v>
      </c>
      <c r="F1305" t="s">
        <v>1337</v>
      </c>
      <c r="G1305" t="s">
        <v>1345</v>
      </c>
      <c r="H1305" t="s">
        <v>2197</v>
      </c>
      <c r="I1305" t="s">
        <v>4261</v>
      </c>
      <c r="J1305" t="s">
        <v>1342</v>
      </c>
      <c r="K1305" t="s">
        <v>4262</v>
      </c>
      <c r="L1305" t="s">
        <v>4263</v>
      </c>
      <c r="M1305" t="s">
        <v>4264</v>
      </c>
      <c r="N1305" t="s">
        <v>85</v>
      </c>
      <c r="O1305" t="s">
        <v>85</v>
      </c>
      <c r="P1305">
        <v>13410</v>
      </c>
      <c r="Q1305" t="s">
        <v>21</v>
      </c>
      <c r="R1305" t="s">
        <v>4265</v>
      </c>
      <c r="S1305" t="s">
        <v>4266</v>
      </c>
      <c r="T1305" t="s">
        <v>155</v>
      </c>
      <c r="U1305" t="s">
        <v>449</v>
      </c>
      <c r="V1305" t="s">
        <v>179</v>
      </c>
      <c r="W1305" t="s">
        <v>180</v>
      </c>
      <c r="X1305" t="s">
        <v>10729</v>
      </c>
      <c r="Y1305" t="s">
        <v>85</v>
      </c>
    </row>
    <row r="1306" spans="1:25">
      <c r="A1306" t="s">
        <v>9</v>
      </c>
      <c r="B1306" t="s">
        <v>14</v>
      </c>
      <c r="C1306" t="s">
        <v>14</v>
      </c>
      <c r="D1306" t="s">
        <v>1336</v>
      </c>
      <c r="E1306" s="54">
        <v>41582</v>
      </c>
      <c r="F1306" t="s">
        <v>1337</v>
      </c>
      <c r="G1306" t="s">
        <v>1345</v>
      </c>
      <c r="H1306" t="s">
        <v>1759</v>
      </c>
      <c r="I1306" t="s">
        <v>1760</v>
      </c>
      <c r="J1306" t="s">
        <v>1342</v>
      </c>
      <c r="K1306" t="s">
        <v>1761</v>
      </c>
      <c r="L1306" t="s">
        <v>1762</v>
      </c>
      <c r="M1306" t="s">
        <v>1763</v>
      </c>
      <c r="N1306" t="s">
        <v>85</v>
      </c>
      <c r="O1306" t="s">
        <v>85</v>
      </c>
      <c r="P1306">
        <v>15713.2802734375</v>
      </c>
      <c r="Q1306" t="s">
        <v>21</v>
      </c>
      <c r="R1306" t="s">
        <v>1764</v>
      </c>
      <c r="S1306" t="s">
        <v>1765</v>
      </c>
      <c r="T1306" t="s">
        <v>155</v>
      </c>
      <c r="U1306" t="s">
        <v>379</v>
      </c>
      <c r="V1306" t="s">
        <v>179</v>
      </c>
      <c r="W1306" t="s">
        <v>180</v>
      </c>
      <c r="X1306" t="s">
        <v>10729</v>
      </c>
      <c r="Y1306" t="s">
        <v>85</v>
      </c>
    </row>
    <row r="1307" spans="1:25">
      <c r="A1307" t="s">
        <v>9</v>
      </c>
      <c r="B1307" t="s">
        <v>14</v>
      </c>
      <c r="C1307" t="s">
        <v>14</v>
      </c>
      <c r="D1307" t="s">
        <v>1336</v>
      </c>
      <c r="E1307" s="54">
        <v>41639</v>
      </c>
      <c r="F1307" t="s">
        <v>4921</v>
      </c>
      <c r="G1307" t="s">
        <v>1391</v>
      </c>
      <c r="H1307" t="s">
        <v>1759</v>
      </c>
      <c r="I1307" t="s">
        <v>10366</v>
      </c>
      <c r="J1307" t="s">
        <v>86</v>
      </c>
      <c r="K1307" t="s">
        <v>10367</v>
      </c>
      <c r="L1307" t="s">
        <v>1762</v>
      </c>
      <c r="M1307" t="s">
        <v>1763</v>
      </c>
      <c r="N1307" t="s">
        <v>85</v>
      </c>
      <c r="O1307" t="s">
        <v>213</v>
      </c>
      <c r="P1307">
        <v>4000</v>
      </c>
      <c r="Q1307" t="s">
        <v>23</v>
      </c>
      <c r="R1307" t="s">
        <v>10368</v>
      </c>
      <c r="S1307" t="s">
        <v>104</v>
      </c>
      <c r="T1307" t="s">
        <v>155</v>
      </c>
      <c r="U1307" t="s">
        <v>379</v>
      </c>
      <c r="V1307" t="s">
        <v>179</v>
      </c>
      <c r="W1307" t="s">
        <v>180</v>
      </c>
      <c r="X1307" t="e">
        <v>#N/A</v>
      </c>
      <c r="Y1307" t="s">
        <v>10739</v>
      </c>
    </row>
    <row r="1308" spans="1:25">
      <c r="A1308" t="s">
        <v>9</v>
      </c>
      <c r="B1308" t="s">
        <v>14</v>
      </c>
      <c r="C1308" t="s">
        <v>14</v>
      </c>
      <c r="D1308" t="s">
        <v>1336</v>
      </c>
      <c r="E1308" s="54">
        <v>41639</v>
      </c>
      <c r="F1308" t="s">
        <v>4921</v>
      </c>
      <c r="G1308" t="s">
        <v>1345</v>
      </c>
      <c r="H1308" t="s">
        <v>1759</v>
      </c>
      <c r="I1308" t="s">
        <v>10369</v>
      </c>
      <c r="J1308" t="s">
        <v>1342</v>
      </c>
      <c r="K1308" t="s">
        <v>10370</v>
      </c>
      <c r="L1308" t="s">
        <v>1762</v>
      </c>
      <c r="M1308" t="s">
        <v>1763</v>
      </c>
      <c r="N1308" t="s">
        <v>85</v>
      </c>
      <c r="O1308" t="s">
        <v>85</v>
      </c>
      <c r="P1308">
        <v>-117900.34375</v>
      </c>
      <c r="Q1308" t="s">
        <v>21</v>
      </c>
      <c r="R1308" t="s">
        <v>1842</v>
      </c>
      <c r="S1308" t="s">
        <v>10371</v>
      </c>
      <c r="T1308" t="s">
        <v>155</v>
      </c>
      <c r="U1308" t="s">
        <v>379</v>
      </c>
      <c r="V1308" t="s">
        <v>179</v>
      </c>
      <c r="W1308" t="s">
        <v>180</v>
      </c>
      <c r="X1308" t="s">
        <v>10729</v>
      </c>
      <c r="Y1308" t="s">
        <v>85</v>
      </c>
    </row>
    <row r="1309" spans="1:25">
      <c r="A1309" t="s">
        <v>9</v>
      </c>
      <c r="B1309" t="s">
        <v>14</v>
      </c>
      <c r="C1309" t="s">
        <v>14</v>
      </c>
      <c r="D1309" t="s">
        <v>1336</v>
      </c>
      <c r="E1309" s="54">
        <v>41639</v>
      </c>
      <c r="F1309" t="s">
        <v>4921</v>
      </c>
      <c r="G1309" t="s">
        <v>1345</v>
      </c>
      <c r="H1309" t="s">
        <v>1759</v>
      </c>
      <c r="I1309" t="s">
        <v>10372</v>
      </c>
      <c r="J1309" t="s">
        <v>1342</v>
      </c>
      <c r="K1309" t="s">
        <v>10373</v>
      </c>
      <c r="L1309" t="s">
        <v>1762</v>
      </c>
      <c r="M1309" t="s">
        <v>1763</v>
      </c>
      <c r="N1309" t="s">
        <v>85</v>
      </c>
      <c r="O1309" t="s">
        <v>213</v>
      </c>
      <c r="P1309">
        <v>346482.71875</v>
      </c>
      <c r="Q1309" t="s">
        <v>21</v>
      </c>
      <c r="R1309" t="s">
        <v>1842</v>
      </c>
      <c r="S1309" t="s">
        <v>10374</v>
      </c>
      <c r="T1309" t="s">
        <v>155</v>
      </c>
      <c r="U1309" t="s">
        <v>379</v>
      </c>
      <c r="V1309" t="s">
        <v>179</v>
      </c>
      <c r="W1309" t="s">
        <v>180</v>
      </c>
      <c r="X1309" t="s">
        <v>10731</v>
      </c>
      <c r="Y1309" t="s">
        <v>10739</v>
      </c>
    </row>
    <row r="1310" spans="1:25">
      <c r="A1310" t="s">
        <v>9</v>
      </c>
      <c r="B1310" t="s">
        <v>14</v>
      </c>
      <c r="C1310" t="s">
        <v>14</v>
      </c>
      <c r="D1310" t="s">
        <v>1336</v>
      </c>
      <c r="E1310" s="54">
        <v>41639</v>
      </c>
      <c r="F1310" t="s">
        <v>4921</v>
      </c>
      <c r="G1310" t="s">
        <v>1345</v>
      </c>
      <c r="H1310" t="s">
        <v>1759</v>
      </c>
      <c r="I1310" t="s">
        <v>10372</v>
      </c>
      <c r="J1310" t="s">
        <v>1342</v>
      </c>
      <c r="K1310" t="s">
        <v>10373</v>
      </c>
      <c r="L1310" t="s">
        <v>1762</v>
      </c>
      <c r="M1310" t="s">
        <v>1763</v>
      </c>
      <c r="N1310" t="s">
        <v>85</v>
      </c>
      <c r="O1310" t="s">
        <v>213</v>
      </c>
      <c r="P1310">
        <v>232290</v>
      </c>
      <c r="Q1310" t="s">
        <v>21</v>
      </c>
      <c r="R1310" t="s">
        <v>1842</v>
      </c>
      <c r="S1310" t="s">
        <v>10374</v>
      </c>
      <c r="T1310" t="s">
        <v>155</v>
      </c>
      <c r="U1310" t="s">
        <v>379</v>
      </c>
      <c r="V1310" t="s">
        <v>179</v>
      </c>
      <c r="W1310" t="s">
        <v>180</v>
      </c>
      <c r="X1310" t="s">
        <v>10731</v>
      </c>
      <c r="Y1310" t="s">
        <v>10739</v>
      </c>
    </row>
    <row r="1311" spans="1:25">
      <c r="A1311" t="s">
        <v>9</v>
      </c>
      <c r="B1311" t="s">
        <v>14</v>
      </c>
      <c r="C1311" t="s">
        <v>14</v>
      </c>
      <c r="D1311" t="s">
        <v>1336</v>
      </c>
      <c r="E1311" s="54">
        <v>41639</v>
      </c>
      <c r="F1311" t="s">
        <v>4921</v>
      </c>
      <c r="G1311" t="s">
        <v>1345</v>
      </c>
      <c r="H1311" t="s">
        <v>1759</v>
      </c>
      <c r="I1311" t="s">
        <v>10372</v>
      </c>
      <c r="J1311" t="s">
        <v>1342</v>
      </c>
      <c r="K1311" t="s">
        <v>10373</v>
      </c>
      <c r="L1311" t="s">
        <v>1762</v>
      </c>
      <c r="M1311" t="s">
        <v>1763</v>
      </c>
      <c r="N1311" t="s">
        <v>85</v>
      </c>
      <c r="O1311" t="s">
        <v>213</v>
      </c>
      <c r="P1311">
        <v>278748</v>
      </c>
      <c r="Q1311" t="s">
        <v>21</v>
      </c>
      <c r="R1311" t="s">
        <v>1842</v>
      </c>
      <c r="S1311" t="s">
        <v>10374</v>
      </c>
      <c r="T1311" t="s">
        <v>155</v>
      </c>
      <c r="U1311" t="s">
        <v>379</v>
      </c>
      <c r="V1311" t="s">
        <v>179</v>
      </c>
      <c r="W1311" t="s">
        <v>180</v>
      </c>
      <c r="X1311" t="s">
        <v>10731</v>
      </c>
      <c r="Y1311" t="s">
        <v>10739</v>
      </c>
    </row>
    <row r="1312" spans="1:25">
      <c r="A1312" t="s">
        <v>9</v>
      </c>
      <c r="B1312" t="s">
        <v>14</v>
      </c>
      <c r="C1312" t="s">
        <v>14</v>
      </c>
      <c r="D1312" t="s">
        <v>1336</v>
      </c>
      <c r="E1312" s="54">
        <v>41639</v>
      </c>
      <c r="F1312" t="s">
        <v>4921</v>
      </c>
      <c r="G1312" t="s">
        <v>1345</v>
      </c>
      <c r="H1312" t="s">
        <v>1759</v>
      </c>
      <c r="I1312" t="s">
        <v>10372</v>
      </c>
      <c r="J1312" t="s">
        <v>1342</v>
      </c>
      <c r="K1312" t="s">
        <v>10373</v>
      </c>
      <c r="L1312" t="s">
        <v>1762</v>
      </c>
      <c r="M1312" t="s">
        <v>1763</v>
      </c>
      <c r="N1312" t="s">
        <v>85</v>
      </c>
      <c r="O1312" t="s">
        <v>213</v>
      </c>
      <c r="P1312">
        <v>473168.5</v>
      </c>
      <c r="Q1312" t="s">
        <v>21</v>
      </c>
      <c r="R1312" t="s">
        <v>1842</v>
      </c>
      <c r="S1312" t="s">
        <v>10374</v>
      </c>
      <c r="T1312" t="s">
        <v>155</v>
      </c>
      <c r="U1312" t="s">
        <v>379</v>
      </c>
      <c r="V1312" t="s">
        <v>179</v>
      </c>
      <c r="W1312" t="s">
        <v>180</v>
      </c>
      <c r="X1312" t="s">
        <v>10731</v>
      </c>
      <c r="Y1312" t="s">
        <v>10739</v>
      </c>
    </row>
    <row r="1313" spans="1:25">
      <c r="A1313" t="s">
        <v>9</v>
      </c>
      <c r="B1313" t="s">
        <v>14</v>
      </c>
      <c r="C1313" t="s">
        <v>14</v>
      </c>
      <c r="D1313" t="s">
        <v>1336</v>
      </c>
      <c r="E1313" s="54">
        <v>41639</v>
      </c>
      <c r="F1313" t="s">
        <v>4921</v>
      </c>
      <c r="G1313" t="s">
        <v>1345</v>
      </c>
      <c r="H1313" t="s">
        <v>1759</v>
      </c>
      <c r="I1313" t="s">
        <v>10372</v>
      </c>
      <c r="J1313" t="s">
        <v>1342</v>
      </c>
      <c r="K1313" t="s">
        <v>10373</v>
      </c>
      <c r="L1313" t="s">
        <v>1762</v>
      </c>
      <c r="M1313" t="s">
        <v>1763</v>
      </c>
      <c r="N1313" t="s">
        <v>85</v>
      </c>
      <c r="O1313" t="s">
        <v>213</v>
      </c>
      <c r="P1313">
        <v>42148.76171875</v>
      </c>
      <c r="Q1313" t="s">
        <v>21</v>
      </c>
      <c r="R1313" t="s">
        <v>1842</v>
      </c>
      <c r="S1313" t="s">
        <v>10374</v>
      </c>
      <c r="T1313" t="s">
        <v>155</v>
      </c>
      <c r="U1313" t="s">
        <v>379</v>
      </c>
      <c r="V1313" t="s">
        <v>179</v>
      </c>
      <c r="W1313" t="s">
        <v>180</v>
      </c>
      <c r="X1313" t="s">
        <v>10731</v>
      </c>
      <c r="Y1313" t="s">
        <v>10739</v>
      </c>
    </row>
    <row r="1314" spans="1:25">
      <c r="A1314" t="s">
        <v>9</v>
      </c>
      <c r="B1314" t="s">
        <v>14</v>
      </c>
      <c r="C1314" t="s">
        <v>14</v>
      </c>
      <c r="D1314" t="s">
        <v>1336</v>
      </c>
      <c r="E1314" s="54">
        <v>41639</v>
      </c>
      <c r="F1314" t="s">
        <v>4921</v>
      </c>
      <c r="G1314" t="s">
        <v>1345</v>
      </c>
      <c r="H1314" t="s">
        <v>1759</v>
      </c>
      <c r="I1314" t="s">
        <v>10369</v>
      </c>
      <c r="J1314" t="s">
        <v>1342</v>
      </c>
      <c r="K1314" t="s">
        <v>10370</v>
      </c>
      <c r="L1314" t="s">
        <v>1762</v>
      </c>
      <c r="M1314" t="s">
        <v>1763</v>
      </c>
      <c r="N1314" t="s">
        <v>85</v>
      </c>
      <c r="O1314" t="s">
        <v>85</v>
      </c>
      <c r="P1314">
        <v>-431382.0625</v>
      </c>
      <c r="Q1314" t="s">
        <v>21</v>
      </c>
      <c r="R1314" t="s">
        <v>1842</v>
      </c>
      <c r="S1314" t="s">
        <v>10371</v>
      </c>
      <c r="T1314" t="s">
        <v>155</v>
      </c>
      <c r="U1314" t="s">
        <v>379</v>
      </c>
      <c r="V1314" t="s">
        <v>179</v>
      </c>
      <c r="W1314" t="s">
        <v>180</v>
      </c>
      <c r="X1314" t="s">
        <v>10729</v>
      </c>
      <c r="Y1314" t="s">
        <v>85</v>
      </c>
    </row>
    <row r="1315" spans="1:25">
      <c r="A1315" t="s">
        <v>9</v>
      </c>
      <c r="B1315" t="s">
        <v>14</v>
      </c>
      <c r="C1315" t="s">
        <v>14</v>
      </c>
      <c r="D1315" t="s">
        <v>1336</v>
      </c>
      <c r="E1315" s="54">
        <v>41639</v>
      </c>
      <c r="F1315" t="s">
        <v>4921</v>
      </c>
      <c r="G1315" t="s">
        <v>1345</v>
      </c>
      <c r="H1315" t="s">
        <v>1759</v>
      </c>
      <c r="I1315" t="s">
        <v>10369</v>
      </c>
      <c r="J1315" t="s">
        <v>1342</v>
      </c>
      <c r="K1315" t="s">
        <v>10370</v>
      </c>
      <c r="L1315" t="s">
        <v>1762</v>
      </c>
      <c r="M1315" t="s">
        <v>1763</v>
      </c>
      <c r="N1315" t="s">
        <v>85</v>
      </c>
      <c r="O1315" t="s">
        <v>85</v>
      </c>
      <c r="P1315">
        <v>-341121.59375</v>
      </c>
      <c r="Q1315" t="s">
        <v>21</v>
      </c>
      <c r="R1315" t="s">
        <v>1842</v>
      </c>
      <c r="S1315" t="s">
        <v>10371</v>
      </c>
      <c r="T1315" t="s">
        <v>155</v>
      </c>
      <c r="U1315" t="s">
        <v>379</v>
      </c>
      <c r="V1315" t="s">
        <v>179</v>
      </c>
      <c r="W1315" t="s">
        <v>180</v>
      </c>
      <c r="X1315" t="s">
        <v>10729</v>
      </c>
      <c r="Y1315" t="s">
        <v>85</v>
      </c>
    </row>
    <row r="1316" spans="1:25">
      <c r="A1316" t="s">
        <v>9</v>
      </c>
      <c r="B1316" t="s">
        <v>14</v>
      </c>
      <c r="C1316" t="s">
        <v>14</v>
      </c>
      <c r="D1316" t="s">
        <v>1336</v>
      </c>
      <c r="E1316" s="54">
        <v>41639</v>
      </c>
      <c r="F1316" t="s">
        <v>4921</v>
      </c>
      <c r="G1316" t="s">
        <v>1345</v>
      </c>
      <c r="H1316" t="s">
        <v>1759</v>
      </c>
      <c r="I1316" t="s">
        <v>10369</v>
      </c>
      <c r="J1316" t="s">
        <v>1342</v>
      </c>
      <c r="K1316" t="s">
        <v>10370</v>
      </c>
      <c r="L1316" t="s">
        <v>1762</v>
      </c>
      <c r="M1316" t="s">
        <v>1763</v>
      </c>
      <c r="N1316" t="s">
        <v>85</v>
      </c>
      <c r="O1316" t="s">
        <v>85</v>
      </c>
      <c r="P1316">
        <v>-211758.890625</v>
      </c>
      <c r="Q1316" t="s">
        <v>21</v>
      </c>
      <c r="R1316" t="s">
        <v>1842</v>
      </c>
      <c r="S1316" t="s">
        <v>10371</v>
      </c>
      <c r="T1316" t="s">
        <v>155</v>
      </c>
      <c r="U1316" t="s">
        <v>379</v>
      </c>
      <c r="V1316" t="s">
        <v>179</v>
      </c>
      <c r="W1316" t="s">
        <v>180</v>
      </c>
      <c r="X1316" t="s">
        <v>10729</v>
      </c>
      <c r="Y1316" t="s">
        <v>85</v>
      </c>
    </row>
    <row r="1317" spans="1:25">
      <c r="A1317" t="s">
        <v>9</v>
      </c>
      <c r="B1317" t="s">
        <v>14</v>
      </c>
      <c r="C1317" t="s">
        <v>14</v>
      </c>
      <c r="D1317" t="s">
        <v>1336</v>
      </c>
      <c r="E1317" s="54">
        <v>41639</v>
      </c>
      <c r="F1317" t="s">
        <v>4921</v>
      </c>
      <c r="G1317" t="s">
        <v>1345</v>
      </c>
      <c r="H1317" t="s">
        <v>1759</v>
      </c>
      <c r="I1317" t="s">
        <v>10372</v>
      </c>
      <c r="J1317" t="s">
        <v>1342</v>
      </c>
      <c r="K1317" t="s">
        <v>10373</v>
      </c>
      <c r="L1317" t="s">
        <v>1762</v>
      </c>
      <c r="M1317" t="s">
        <v>1763</v>
      </c>
      <c r="N1317" t="s">
        <v>85</v>
      </c>
      <c r="O1317" t="s">
        <v>213</v>
      </c>
      <c r="P1317">
        <v>346482.71875</v>
      </c>
      <c r="Q1317" t="s">
        <v>21</v>
      </c>
      <c r="R1317" t="s">
        <v>1842</v>
      </c>
      <c r="S1317" t="s">
        <v>10374</v>
      </c>
      <c r="T1317" t="s">
        <v>155</v>
      </c>
      <c r="U1317" t="s">
        <v>379</v>
      </c>
      <c r="V1317" t="s">
        <v>179</v>
      </c>
      <c r="W1317" t="s">
        <v>180</v>
      </c>
      <c r="X1317" t="s">
        <v>10731</v>
      </c>
      <c r="Y1317" t="s">
        <v>10739</v>
      </c>
    </row>
    <row r="1318" spans="1:25">
      <c r="A1318" t="s">
        <v>9</v>
      </c>
      <c r="B1318" t="s">
        <v>14</v>
      </c>
      <c r="C1318" t="s">
        <v>14</v>
      </c>
      <c r="D1318" t="s">
        <v>1336</v>
      </c>
      <c r="E1318" s="54">
        <v>41639</v>
      </c>
      <c r="F1318" t="s">
        <v>4921</v>
      </c>
      <c r="G1318" t="s">
        <v>1350</v>
      </c>
      <c r="H1318" t="s">
        <v>1759</v>
      </c>
      <c r="I1318" t="s">
        <v>10366</v>
      </c>
      <c r="J1318" t="s">
        <v>86</v>
      </c>
      <c r="K1318" t="s">
        <v>10367</v>
      </c>
      <c r="L1318" t="s">
        <v>1762</v>
      </c>
      <c r="M1318" t="s">
        <v>1763</v>
      </c>
      <c r="N1318" t="s">
        <v>85</v>
      </c>
      <c r="O1318" t="s">
        <v>213</v>
      </c>
      <c r="P1318">
        <v>20000</v>
      </c>
      <c r="Q1318" t="s">
        <v>23</v>
      </c>
      <c r="R1318" t="s">
        <v>10368</v>
      </c>
      <c r="S1318" t="s">
        <v>104</v>
      </c>
      <c r="T1318" t="s">
        <v>155</v>
      </c>
      <c r="U1318" t="s">
        <v>379</v>
      </c>
      <c r="V1318" t="s">
        <v>179</v>
      </c>
      <c r="W1318" t="s">
        <v>180</v>
      </c>
      <c r="X1318" t="e">
        <v>#N/A</v>
      </c>
      <c r="Y1318" t="s">
        <v>10739</v>
      </c>
    </row>
    <row r="1319" spans="1:25">
      <c r="A1319" t="s">
        <v>9</v>
      </c>
      <c r="B1319" t="s">
        <v>14</v>
      </c>
      <c r="C1319" t="s">
        <v>14</v>
      </c>
      <c r="D1319" t="s">
        <v>1336</v>
      </c>
      <c r="E1319" s="54">
        <v>41596</v>
      </c>
      <c r="F1319" t="s">
        <v>1337</v>
      </c>
      <c r="G1319" t="s">
        <v>1345</v>
      </c>
      <c r="H1319" t="s">
        <v>1759</v>
      </c>
      <c r="I1319" t="s">
        <v>2783</v>
      </c>
      <c r="J1319" t="s">
        <v>1342</v>
      </c>
      <c r="K1319" t="s">
        <v>2784</v>
      </c>
      <c r="L1319" t="s">
        <v>2785</v>
      </c>
      <c r="M1319" t="s">
        <v>2786</v>
      </c>
      <c r="N1319" t="s">
        <v>85</v>
      </c>
      <c r="O1319" t="s">
        <v>85</v>
      </c>
      <c r="P1319">
        <v>170495</v>
      </c>
      <c r="Q1319" t="s">
        <v>21</v>
      </c>
      <c r="R1319" t="s">
        <v>1842</v>
      </c>
      <c r="S1319" t="s">
        <v>2787</v>
      </c>
      <c r="T1319" t="s">
        <v>155</v>
      </c>
      <c r="U1319" t="s">
        <v>201</v>
      </c>
      <c r="V1319" t="s">
        <v>179</v>
      </c>
      <c r="W1319" t="s">
        <v>180</v>
      </c>
      <c r="X1319" t="s">
        <v>10730</v>
      </c>
      <c r="Y1319" t="s">
        <v>10737</v>
      </c>
    </row>
    <row r="1320" spans="1:25">
      <c r="A1320" t="s">
        <v>9</v>
      </c>
      <c r="B1320" t="s">
        <v>14</v>
      </c>
      <c r="C1320" t="s">
        <v>14</v>
      </c>
      <c r="D1320" t="s">
        <v>1336</v>
      </c>
      <c r="E1320" s="54">
        <v>41613</v>
      </c>
      <c r="F1320" t="s">
        <v>4921</v>
      </c>
      <c r="G1320" t="s">
        <v>83</v>
      </c>
      <c r="I1320" t="s">
        <v>6049</v>
      </c>
      <c r="J1320" t="s">
        <v>86</v>
      </c>
      <c r="K1320" t="s">
        <v>6050</v>
      </c>
      <c r="L1320" t="s">
        <v>6051</v>
      </c>
      <c r="M1320" t="s">
        <v>6052</v>
      </c>
      <c r="N1320" t="s">
        <v>199</v>
      </c>
      <c r="O1320" t="s">
        <v>85</v>
      </c>
      <c r="P1320">
        <v>6750</v>
      </c>
      <c r="Q1320" t="s">
        <v>22</v>
      </c>
      <c r="R1320" t="s">
        <v>6053</v>
      </c>
      <c r="S1320" t="s">
        <v>104</v>
      </c>
      <c r="T1320" t="s">
        <v>155</v>
      </c>
      <c r="U1320" t="s">
        <v>201</v>
      </c>
      <c r="V1320" t="s">
        <v>157</v>
      </c>
      <c r="W1320" t="s">
        <v>579</v>
      </c>
      <c r="X1320" t="e">
        <v>#N/A</v>
      </c>
      <c r="Y1320" t="s">
        <v>85</v>
      </c>
    </row>
    <row r="1321" spans="1:25">
      <c r="A1321" t="s">
        <v>9</v>
      </c>
      <c r="B1321" t="s">
        <v>14</v>
      </c>
      <c r="C1321" t="s">
        <v>14</v>
      </c>
      <c r="D1321" t="s">
        <v>1336</v>
      </c>
      <c r="E1321" s="54">
        <v>41625</v>
      </c>
      <c r="F1321" t="s">
        <v>4921</v>
      </c>
      <c r="G1321" t="s">
        <v>1391</v>
      </c>
      <c r="I1321" t="s">
        <v>10375</v>
      </c>
      <c r="J1321" t="s">
        <v>1342</v>
      </c>
      <c r="K1321" t="s">
        <v>10376</v>
      </c>
      <c r="L1321" t="s">
        <v>10377</v>
      </c>
      <c r="M1321" t="s">
        <v>10378</v>
      </c>
      <c r="N1321" t="s">
        <v>85</v>
      </c>
      <c r="O1321" t="s">
        <v>85</v>
      </c>
      <c r="P1321">
        <v>4970.64013671875</v>
      </c>
      <c r="Q1321" t="s">
        <v>23</v>
      </c>
      <c r="R1321" t="s">
        <v>10379</v>
      </c>
      <c r="S1321" t="s">
        <v>104</v>
      </c>
      <c r="T1321" t="s">
        <v>170</v>
      </c>
      <c r="U1321" t="s">
        <v>436</v>
      </c>
      <c r="V1321" t="s">
        <v>157</v>
      </c>
      <c r="W1321" t="s">
        <v>579</v>
      </c>
      <c r="X1321" t="e">
        <v>#N/A</v>
      </c>
      <c r="Y1321" t="s">
        <v>85</v>
      </c>
    </row>
    <row r="1322" spans="1:25">
      <c r="A1322" t="s">
        <v>9</v>
      </c>
      <c r="B1322" t="s">
        <v>14</v>
      </c>
      <c r="C1322" t="s">
        <v>14</v>
      </c>
      <c r="D1322" t="s">
        <v>1336</v>
      </c>
      <c r="E1322" s="54">
        <v>41625</v>
      </c>
      <c r="F1322" t="s">
        <v>4921</v>
      </c>
      <c r="G1322" t="s">
        <v>1391</v>
      </c>
      <c r="I1322" t="s">
        <v>10375</v>
      </c>
      <c r="J1322" t="s">
        <v>1342</v>
      </c>
      <c r="K1322" t="s">
        <v>10376</v>
      </c>
      <c r="L1322" t="s">
        <v>10377</v>
      </c>
      <c r="M1322" t="s">
        <v>10378</v>
      </c>
      <c r="N1322" t="s">
        <v>85</v>
      </c>
      <c r="O1322" t="s">
        <v>85</v>
      </c>
      <c r="P1322">
        <v>4970.64013671875</v>
      </c>
      <c r="Q1322" t="s">
        <v>23</v>
      </c>
      <c r="R1322" t="s">
        <v>10379</v>
      </c>
      <c r="S1322" t="s">
        <v>104</v>
      </c>
      <c r="T1322" t="s">
        <v>170</v>
      </c>
      <c r="U1322" t="s">
        <v>436</v>
      </c>
      <c r="V1322" t="s">
        <v>157</v>
      </c>
      <c r="W1322" t="s">
        <v>579</v>
      </c>
      <c r="X1322" t="e">
        <v>#N/A</v>
      </c>
      <c r="Y1322" t="s">
        <v>85</v>
      </c>
    </row>
    <row r="1323" spans="1:25">
      <c r="A1323" t="s">
        <v>9</v>
      </c>
      <c r="B1323" t="s">
        <v>14</v>
      </c>
      <c r="C1323" t="s">
        <v>14</v>
      </c>
      <c r="D1323" t="s">
        <v>1336</v>
      </c>
      <c r="E1323" s="54">
        <v>41589</v>
      </c>
      <c r="F1323" t="s">
        <v>1337</v>
      </c>
      <c r="G1323" t="s">
        <v>83</v>
      </c>
      <c r="H1323" t="s">
        <v>401</v>
      </c>
      <c r="I1323" t="s">
        <v>1772</v>
      </c>
      <c r="J1323" t="s">
        <v>1342</v>
      </c>
      <c r="K1323" t="s">
        <v>1773</v>
      </c>
      <c r="L1323" t="s">
        <v>1768</v>
      </c>
      <c r="M1323" t="s">
        <v>1769</v>
      </c>
      <c r="N1323" t="s">
        <v>85</v>
      </c>
      <c r="O1323" t="s">
        <v>213</v>
      </c>
      <c r="P1323">
        <v>21250</v>
      </c>
      <c r="Q1323" t="s">
        <v>22</v>
      </c>
      <c r="R1323" t="s">
        <v>1774</v>
      </c>
      <c r="S1323" t="s">
        <v>104</v>
      </c>
      <c r="T1323" t="s">
        <v>170</v>
      </c>
      <c r="U1323" t="s">
        <v>171</v>
      </c>
      <c r="V1323" t="s">
        <v>179</v>
      </c>
      <c r="W1323" t="s">
        <v>364</v>
      </c>
      <c r="X1323" t="e">
        <v>#N/A</v>
      </c>
      <c r="Y1323" t="s">
        <v>10739</v>
      </c>
    </row>
    <row r="1324" spans="1:25">
      <c r="A1324" t="s">
        <v>9</v>
      </c>
      <c r="B1324" t="s">
        <v>14</v>
      </c>
      <c r="C1324" t="s">
        <v>14</v>
      </c>
      <c r="D1324" t="s">
        <v>1336</v>
      </c>
      <c r="E1324" s="54">
        <v>41596</v>
      </c>
      <c r="F1324" t="s">
        <v>1337</v>
      </c>
      <c r="G1324" t="s">
        <v>1345</v>
      </c>
      <c r="H1324" t="s">
        <v>401</v>
      </c>
      <c r="I1324" t="s">
        <v>2788</v>
      </c>
      <c r="J1324" t="s">
        <v>1342</v>
      </c>
      <c r="K1324" t="s">
        <v>2789</v>
      </c>
      <c r="L1324" t="s">
        <v>1768</v>
      </c>
      <c r="M1324" t="s">
        <v>1769</v>
      </c>
      <c r="N1324" t="s">
        <v>85</v>
      </c>
      <c r="O1324" t="s">
        <v>1004</v>
      </c>
      <c r="P1324">
        <v>-49680</v>
      </c>
      <c r="Q1324" t="s">
        <v>21</v>
      </c>
      <c r="R1324" t="s">
        <v>2790</v>
      </c>
      <c r="S1324" t="s">
        <v>2791</v>
      </c>
      <c r="T1324" t="s">
        <v>170</v>
      </c>
      <c r="U1324" t="s">
        <v>171</v>
      </c>
      <c r="V1324" t="s">
        <v>179</v>
      </c>
      <c r="W1324" t="s">
        <v>364</v>
      </c>
      <c r="X1324" t="s">
        <v>10729</v>
      </c>
      <c r="Y1324" t="s">
        <v>10739</v>
      </c>
    </row>
    <row r="1325" spans="1:25">
      <c r="A1325" t="s">
        <v>9</v>
      </c>
      <c r="B1325" t="s">
        <v>14</v>
      </c>
      <c r="C1325" t="s">
        <v>14</v>
      </c>
      <c r="D1325" t="s">
        <v>1336</v>
      </c>
      <c r="E1325" s="54">
        <v>41596</v>
      </c>
      <c r="F1325" t="s">
        <v>1337</v>
      </c>
      <c r="G1325" t="s">
        <v>1345</v>
      </c>
      <c r="H1325" t="s">
        <v>401</v>
      </c>
      <c r="I1325" t="s">
        <v>2788</v>
      </c>
      <c r="J1325" t="s">
        <v>1342</v>
      </c>
      <c r="K1325" t="s">
        <v>2789</v>
      </c>
      <c r="L1325" t="s">
        <v>1768</v>
      </c>
      <c r="M1325" t="s">
        <v>1769</v>
      </c>
      <c r="N1325" t="s">
        <v>85</v>
      </c>
      <c r="O1325" t="s">
        <v>213</v>
      </c>
      <c r="P1325">
        <v>49680</v>
      </c>
      <c r="Q1325" t="s">
        <v>21</v>
      </c>
      <c r="R1325" t="s">
        <v>2790</v>
      </c>
      <c r="S1325" t="s">
        <v>2791</v>
      </c>
      <c r="T1325" t="s">
        <v>170</v>
      </c>
      <c r="U1325" t="s">
        <v>171</v>
      </c>
      <c r="V1325" t="s">
        <v>179</v>
      </c>
      <c r="W1325" t="s">
        <v>364</v>
      </c>
      <c r="X1325" t="s">
        <v>10729</v>
      </c>
      <c r="Y1325" t="s">
        <v>10739</v>
      </c>
    </row>
    <row r="1326" spans="1:25">
      <c r="A1326" t="s">
        <v>9</v>
      </c>
      <c r="B1326" t="s">
        <v>14</v>
      </c>
      <c r="C1326" t="s">
        <v>14</v>
      </c>
      <c r="D1326" t="s">
        <v>1336</v>
      </c>
      <c r="E1326" s="54">
        <v>41627</v>
      </c>
      <c r="F1326" t="s">
        <v>4921</v>
      </c>
      <c r="G1326" t="s">
        <v>1345</v>
      </c>
      <c r="H1326" t="s">
        <v>401</v>
      </c>
      <c r="I1326" t="s">
        <v>2788</v>
      </c>
      <c r="J1326" t="s">
        <v>1342</v>
      </c>
      <c r="K1326" t="s">
        <v>2789</v>
      </c>
      <c r="L1326" t="s">
        <v>1768</v>
      </c>
      <c r="M1326" t="s">
        <v>1769</v>
      </c>
      <c r="N1326" t="s">
        <v>85</v>
      </c>
      <c r="O1326" t="s">
        <v>85</v>
      </c>
      <c r="P1326">
        <v>49680</v>
      </c>
      <c r="Q1326" t="s">
        <v>21</v>
      </c>
      <c r="R1326" t="s">
        <v>2790</v>
      </c>
      <c r="S1326" t="s">
        <v>2791</v>
      </c>
      <c r="T1326" t="s">
        <v>170</v>
      </c>
      <c r="U1326" t="s">
        <v>171</v>
      </c>
      <c r="V1326" t="s">
        <v>179</v>
      </c>
      <c r="W1326" t="s">
        <v>364</v>
      </c>
      <c r="X1326" t="s">
        <v>10729</v>
      </c>
      <c r="Y1326" t="s">
        <v>85</v>
      </c>
    </row>
    <row r="1327" spans="1:25">
      <c r="A1327" t="s">
        <v>9</v>
      </c>
      <c r="B1327" t="s">
        <v>14</v>
      </c>
      <c r="C1327" t="s">
        <v>14</v>
      </c>
      <c r="D1327" t="s">
        <v>1336</v>
      </c>
      <c r="E1327" s="54">
        <v>41627</v>
      </c>
      <c r="F1327" t="s">
        <v>4921</v>
      </c>
      <c r="G1327" t="s">
        <v>1345</v>
      </c>
      <c r="H1327" t="s">
        <v>401</v>
      </c>
      <c r="I1327" t="s">
        <v>2788</v>
      </c>
      <c r="J1327" t="s">
        <v>1342</v>
      </c>
      <c r="K1327" t="s">
        <v>2789</v>
      </c>
      <c r="L1327" t="s">
        <v>1768</v>
      </c>
      <c r="M1327" t="s">
        <v>1769</v>
      </c>
      <c r="N1327" t="s">
        <v>85</v>
      </c>
      <c r="O1327" t="s">
        <v>85</v>
      </c>
      <c r="P1327">
        <v>-49680</v>
      </c>
      <c r="Q1327" t="s">
        <v>21</v>
      </c>
      <c r="R1327" t="s">
        <v>2790</v>
      </c>
      <c r="S1327" t="s">
        <v>2791</v>
      </c>
      <c r="T1327" t="s">
        <v>170</v>
      </c>
      <c r="U1327" t="s">
        <v>171</v>
      </c>
      <c r="V1327" t="s">
        <v>179</v>
      </c>
      <c r="W1327" t="s">
        <v>364</v>
      </c>
      <c r="X1327" t="s">
        <v>10729</v>
      </c>
      <c r="Y1327" t="s">
        <v>85</v>
      </c>
    </row>
    <row r="1328" spans="1:25">
      <c r="A1328" t="s">
        <v>9</v>
      </c>
      <c r="B1328" t="s">
        <v>14</v>
      </c>
      <c r="C1328" t="s">
        <v>14</v>
      </c>
      <c r="D1328" t="s">
        <v>1336</v>
      </c>
      <c r="E1328" s="54">
        <v>41624</v>
      </c>
      <c r="F1328" t="s">
        <v>4921</v>
      </c>
      <c r="G1328" t="s">
        <v>1345</v>
      </c>
      <c r="H1328" t="s">
        <v>401</v>
      </c>
      <c r="I1328" t="s">
        <v>1766</v>
      </c>
      <c r="J1328" t="s">
        <v>1342</v>
      </c>
      <c r="K1328" t="s">
        <v>1767</v>
      </c>
      <c r="L1328" t="s">
        <v>1768</v>
      </c>
      <c r="M1328" t="s">
        <v>1769</v>
      </c>
      <c r="N1328" t="s">
        <v>85</v>
      </c>
      <c r="O1328" t="s">
        <v>85</v>
      </c>
      <c r="P1328">
        <v>33966</v>
      </c>
      <c r="Q1328" t="s">
        <v>21</v>
      </c>
      <c r="R1328" t="s">
        <v>1770</v>
      </c>
      <c r="S1328" t="s">
        <v>1771</v>
      </c>
      <c r="T1328" t="s">
        <v>170</v>
      </c>
      <c r="U1328" t="s">
        <v>171</v>
      </c>
      <c r="V1328" t="s">
        <v>179</v>
      </c>
      <c r="W1328" t="s">
        <v>364</v>
      </c>
      <c r="X1328" t="s">
        <v>10729</v>
      </c>
      <c r="Y1328" t="s">
        <v>85</v>
      </c>
    </row>
    <row r="1329" spans="1:25">
      <c r="A1329" t="s">
        <v>9</v>
      </c>
      <c r="B1329" t="s">
        <v>14</v>
      </c>
      <c r="C1329" t="s">
        <v>14</v>
      </c>
      <c r="D1329" t="s">
        <v>1336</v>
      </c>
      <c r="E1329" s="54">
        <v>41624</v>
      </c>
      <c r="F1329" t="s">
        <v>4921</v>
      </c>
      <c r="G1329" t="s">
        <v>1345</v>
      </c>
      <c r="H1329" t="s">
        <v>401</v>
      </c>
      <c r="I1329" t="s">
        <v>1766</v>
      </c>
      <c r="J1329" t="s">
        <v>1342</v>
      </c>
      <c r="K1329" t="s">
        <v>1767</v>
      </c>
      <c r="L1329" t="s">
        <v>1768</v>
      </c>
      <c r="M1329" t="s">
        <v>1769</v>
      </c>
      <c r="N1329" t="s">
        <v>85</v>
      </c>
      <c r="O1329" t="s">
        <v>85</v>
      </c>
      <c r="P1329">
        <v>50949</v>
      </c>
      <c r="Q1329" t="s">
        <v>21</v>
      </c>
      <c r="R1329" t="s">
        <v>1770</v>
      </c>
      <c r="S1329" t="s">
        <v>1771</v>
      </c>
      <c r="T1329" t="s">
        <v>170</v>
      </c>
      <c r="U1329" t="s">
        <v>171</v>
      </c>
      <c r="V1329" t="s">
        <v>179</v>
      </c>
      <c r="W1329" t="s">
        <v>364</v>
      </c>
      <c r="X1329" t="s">
        <v>10729</v>
      </c>
      <c r="Y1329" t="s">
        <v>85</v>
      </c>
    </row>
    <row r="1330" spans="1:25">
      <c r="A1330" t="s">
        <v>9</v>
      </c>
      <c r="B1330" t="s">
        <v>14</v>
      </c>
      <c r="C1330" t="s">
        <v>14</v>
      </c>
      <c r="D1330" t="s">
        <v>1336</v>
      </c>
      <c r="E1330" s="54">
        <v>41624</v>
      </c>
      <c r="F1330" t="s">
        <v>4921</v>
      </c>
      <c r="G1330" t="s">
        <v>1345</v>
      </c>
      <c r="H1330" t="s">
        <v>401</v>
      </c>
      <c r="I1330" t="s">
        <v>1766</v>
      </c>
      <c r="J1330" t="s">
        <v>1342</v>
      </c>
      <c r="K1330" t="s">
        <v>1767</v>
      </c>
      <c r="L1330" t="s">
        <v>1768</v>
      </c>
      <c r="M1330" t="s">
        <v>1769</v>
      </c>
      <c r="N1330" t="s">
        <v>85</v>
      </c>
      <c r="O1330" t="s">
        <v>85</v>
      </c>
      <c r="P1330">
        <v>-110619</v>
      </c>
      <c r="Q1330" t="s">
        <v>21</v>
      </c>
      <c r="R1330" t="s">
        <v>1770</v>
      </c>
      <c r="S1330" t="s">
        <v>1771</v>
      </c>
      <c r="T1330" t="s">
        <v>170</v>
      </c>
      <c r="U1330" t="s">
        <v>171</v>
      </c>
      <c r="V1330" t="s">
        <v>179</v>
      </c>
      <c r="W1330" t="s">
        <v>364</v>
      </c>
      <c r="X1330" t="s">
        <v>10729</v>
      </c>
      <c r="Y1330" t="s">
        <v>85</v>
      </c>
    </row>
    <row r="1331" spans="1:25">
      <c r="A1331" t="s">
        <v>9</v>
      </c>
      <c r="B1331" t="s">
        <v>14</v>
      </c>
      <c r="C1331" t="s">
        <v>14</v>
      </c>
      <c r="D1331" t="s">
        <v>1336</v>
      </c>
      <c r="E1331" s="54">
        <v>41624</v>
      </c>
      <c r="F1331" t="s">
        <v>4921</v>
      </c>
      <c r="G1331" t="s">
        <v>1345</v>
      </c>
      <c r="H1331" t="s">
        <v>401</v>
      </c>
      <c r="I1331" t="s">
        <v>1766</v>
      </c>
      <c r="J1331" t="s">
        <v>1342</v>
      </c>
      <c r="K1331" t="s">
        <v>1767</v>
      </c>
      <c r="L1331" t="s">
        <v>1768</v>
      </c>
      <c r="M1331" t="s">
        <v>1769</v>
      </c>
      <c r="N1331" t="s">
        <v>85</v>
      </c>
      <c r="O1331" t="s">
        <v>85</v>
      </c>
      <c r="P1331">
        <v>-1916.6400146484375</v>
      </c>
      <c r="Q1331" t="s">
        <v>21</v>
      </c>
      <c r="R1331" t="s">
        <v>1770</v>
      </c>
      <c r="S1331" t="s">
        <v>1771</v>
      </c>
      <c r="T1331" t="s">
        <v>170</v>
      </c>
      <c r="U1331" t="s">
        <v>171</v>
      </c>
      <c r="V1331" t="s">
        <v>179</v>
      </c>
      <c r="W1331" t="s">
        <v>364</v>
      </c>
      <c r="X1331" t="s">
        <v>10729</v>
      </c>
      <c r="Y1331" t="s">
        <v>85</v>
      </c>
    </row>
    <row r="1332" spans="1:25">
      <c r="A1332" t="s">
        <v>9</v>
      </c>
      <c r="B1332" t="s">
        <v>14</v>
      </c>
      <c r="C1332" t="s">
        <v>14</v>
      </c>
      <c r="D1332" t="s">
        <v>1336</v>
      </c>
      <c r="E1332" s="54">
        <v>41624</v>
      </c>
      <c r="F1332" t="s">
        <v>4921</v>
      </c>
      <c r="G1332" t="s">
        <v>1345</v>
      </c>
      <c r="H1332" t="s">
        <v>401</v>
      </c>
      <c r="I1332" t="s">
        <v>1766</v>
      </c>
      <c r="J1332" t="s">
        <v>1342</v>
      </c>
      <c r="K1332" t="s">
        <v>1767</v>
      </c>
      <c r="L1332" t="s">
        <v>1768</v>
      </c>
      <c r="M1332" t="s">
        <v>1769</v>
      </c>
      <c r="N1332" t="s">
        <v>85</v>
      </c>
      <c r="O1332" t="s">
        <v>85</v>
      </c>
      <c r="P1332">
        <v>1916.6400146484375</v>
      </c>
      <c r="Q1332" t="s">
        <v>21</v>
      </c>
      <c r="R1332" t="s">
        <v>1770</v>
      </c>
      <c r="S1332" t="s">
        <v>1771</v>
      </c>
      <c r="T1332" t="s">
        <v>170</v>
      </c>
      <c r="U1332" t="s">
        <v>171</v>
      </c>
      <c r="V1332" t="s">
        <v>179</v>
      </c>
      <c r="W1332" t="s">
        <v>364</v>
      </c>
      <c r="X1332" t="s">
        <v>10729</v>
      </c>
      <c r="Y1332" t="s">
        <v>85</v>
      </c>
    </row>
    <row r="1333" spans="1:25">
      <c r="A1333" t="s">
        <v>9</v>
      </c>
      <c r="B1333" t="s">
        <v>14</v>
      </c>
      <c r="C1333" t="s">
        <v>14</v>
      </c>
      <c r="D1333" t="s">
        <v>1336</v>
      </c>
      <c r="E1333" s="54">
        <v>41624</v>
      </c>
      <c r="F1333" t="s">
        <v>4921</v>
      </c>
      <c r="G1333" t="s">
        <v>1345</v>
      </c>
      <c r="H1333" t="s">
        <v>401</v>
      </c>
      <c r="I1333" t="s">
        <v>1766</v>
      </c>
      <c r="J1333" t="s">
        <v>1342</v>
      </c>
      <c r="K1333" t="s">
        <v>1767</v>
      </c>
      <c r="L1333" t="s">
        <v>1768</v>
      </c>
      <c r="M1333" t="s">
        <v>1769</v>
      </c>
      <c r="N1333" t="s">
        <v>85</v>
      </c>
      <c r="O1333" t="s">
        <v>85</v>
      </c>
      <c r="P1333">
        <v>12653.8701171875</v>
      </c>
      <c r="Q1333" t="s">
        <v>21</v>
      </c>
      <c r="R1333" t="s">
        <v>1770</v>
      </c>
      <c r="S1333" t="s">
        <v>1771</v>
      </c>
      <c r="T1333" t="s">
        <v>170</v>
      </c>
      <c r="U1333" t="s">
        <v>171</v>
      </c>
      <c r="V1333" t="s">
        <v>179</v>
      </c>
      <c r="W1333" t="s">
        <v>364</v>
      </c>
      <c r="X1333" t="s">
        <v>10729</v>
      </c>
      <c r="Y1333" t="s">
        <v>85</v>
      </c>
    </row>
    <row r="1334" spans="1:25">
      <c r="A1334" t="s">
        <v>9</v>
      </c>
      <c r="B1334" t="s">
        <v>14</v>
      </c>
      <c r="C1334" t="s">
        <v>14</v>
      </c>
      <c r="D1334" t="s">
        <v>1336</v>
      </c>
      <c r="E1334" s="54">
        <v>41624</v>
      </c>
      <c r="F1334" t="s">
        <v>4921</v>
      </c>
      <c r="G1334" t="s">
        <v>1345</v>
      </c>
      <c r="H1334" t="s">
        <v>401</v>
      </c>
      <c r="I1334" t="s">
        <v>1766</v>
      </c>
      <c r="J1334" t="s">
        <v>1342</v>
      </c>
      <c r="K1334" t="s">
        <v>1767</v>
      </c>
      <c r="L1334" t="s">
        <v>1768</v>
      </c>
      <c r="M1334" t="s">
        <v>1769</v>
      </c>
      <c r="N1334" t="s">
        <v>85</v>
      </c>
      <c r="O1334" t="s">
        <v>85</v>
      </c>
      <c r="P1334">
        <v>20196</v>
      </c>
      <c r="Q1334" t="s">
        <v>21</v>
      </c>
      <c r="R1334" t="s">
        <v>1770</v>
      </c>
      <c r="S1334" t="s">
        <v>1771</v>
      </c>
      <c r="T1334" t="s">
        <v>170</v>
      </c>
      <c r="U1334" t="s">
        <v>171</v>
      </c>
      <c r="V1334" t="s">
        <v>179</v>
      </c>
      <c r="W1334" t="s">
        <v>364</v>
      </c>
      <c r="X1334" t="s">
        <v>10729</v>
      </c>
      <c r="Y1334" t="s">
        <v>85</v>
      </c>
    </row>
    <row r="1335" spans="1:25">
      <c r="A1335" t="s">
        <v>9</v>
      </c>
      <c r="B1335" t="s">
        <v>14</v>
      </c>
      <c r="C1335" t="s">
        <v>14</v>
      </c>
      <c r="D1335" t="s">
        <v>1336</v>
      </c>
      <c r="E1335" s="54">
        <v>41624</v>
      </c>
      <c r="F1335" t="s">
        <v>4921</v>
      </c>
      <c r="G1335" t="s">
        <v>1345</v>
      </c>
      <c r="H1335" t="s">
        <v>401</v>
      </c>
      <c r="I1335" t="s">
        <v>1766</v>
      </c>
      <c r="J1335" t="s">
        <v>1342</v>
      </c>
      <c r="K1335" t="s">
        <v>1767</v>
      </c>
      <c r="L1335" t="s">
        <v>1768</v>
      </c>
      <c r="M1335" t="s">
        <v>1769</v>
      </c>
      <c r="N1335" t="s">
        <v>85</v>
      </c>
      <c r="O1335" t="s">
        <v>85</v>
      </c>
      <c r="P1335">
        <v>5508</v>
      </c>
      <c r="Q1335" t="s">
        <v>21</v>
      </c>
      <c r="R1335" t="s">
        <v>1770</v>
      </c>
      <c r="S1335" t="s">
        <v>1771</v>
      </c>
      <c r="T1335" t="s">
        <v>170</v>
      </c>
      <c r="U1335" t="s">
        <v>171</v>
      </c>
      <c r="V1335" t="s">
        <v>179</v>
      </c>
      <c r="W1335" t="s">
        <v>364</v>
      </c>
      <c r="X1335" t="s">
        <v>10729</v>
      </c>
      <c r="Y1335" t="s">
        <v>85</v>
      </c>
    </row>
    <row r="1336" spans="1:25">
      <c r="A1336" t="s">
        <v>9</v>
      </c>
      <c r="B1336" t="s">
        <v>14</v>
      </c>
      <c r="C1336" t="s">
        <v>14</v>
      </c>
      <c r="D1336" t="s">
        <v>1336</v>
      </c>
      <c r="E1336" s="54">
        <v>41586</v>
      </c>
      <c r="F1336" t="s">
        <v>1337</v>
      </c>
      <c r="G1336" t="s">
        <v>1345</v>
      </c>
      <c r="H1336" t="s">
        <v>401</v>
      </c>
      <c r="I1336" t="s">
        <v>1766</v>
      </c>
      <c r="J1336" t="s">
        <v>1342</v>
      </c>
      <c r="K1336" t="s">
        <v>1767</v>
      </c>
      <c r="L1336" t="s">
        <v>1768</v>
      </c>
      <c r="M1336" t="s">
        <v>1769</v>
      </c>
      <c r="N1336" t="s">
        <v>85</v>
      </c>
      <c r="O1336" t="s">
        <v>1004</v>
      </c>
      <c r="P1336">
        <v>-156060</v>
      </c>
      <c r="Q1336" t="s">
        <v>21</v>
      </c>
      <c r="R1336" t="s">
        <v>1770</v>
      </c>
      <c r="S1336" t="s">
        <v>1771</v>
      </c>
      <c r="T1336" t="s">
        <v>170</v>
      </c>
      <c r="U1336" t="s">
        <v>171</v>
      </c>
      <c r="V1336" t="s">
        <v>179</v>
      </c>
      <c r="W1336" t="s">
        <v>364</v>
      </c>
      <c r="X1336" t="s">
        <v>10729</v>
      </c>
      <c r="Y1336" t="s">
        <v>10739</v>
      </c>
    </row>
    <row r="1337" spans="1:25">
      <c r="A1337" t="s">
        <v>9</v>
      </c>
      <c r="B1337" t="s">
        <v>14</v>
      </c>
      <c r="C1337" t="s">
        <v>14</v>
      </c>
      <c r="D1337" t="s">
        <v>1336</v>
      </c>
      <c r="E1337" s="54">
        <v>41598</v>
      </c>
      <c r="F1337" t="s">
        <v>1337</v>
      </c>
      <c r="G1337" t="s">
        <v>1345</v>
      </c>
      <c r="H1337" t="s">
        <v>401</v>
      </c>
      <c r="I1337" t="s">
        <v>2792</v>
      </c>
      <c r="J1337" t="s">
        <v>1342</v>
      </c>
      <c r="K1337" t="s">
        <v>2793</v>
      </c>
      <c r="L1337" t="s">
        <v>1768</v>
      </c>
      <c r="M1337" t="s">
        <v>1769</v>
      </c>
      <c r="N1337" t="s">
        <v>85</v>
      </c>
      <c r="O1337" t="s">
        <v>85</v>
      </c>
      <c r="P1337">
        <v>17194.060546875</v>
      </c>
      <c r="Q1337" t="s">
        <v>21</v>
      </c>
      <c r="R1337" t="s">
        <v>2794</v>
      </c>
      <c r="S1337" t="s">
        <v>2795</v>
      </c>
      <c r="T1337" t="s">
        <v>170</v>
      </c>
      <c r="U1337" t="s">
        <v>171</v>
      </c>
      <c r="V1337" t="s">
        <v>179</v>
      </c>
      <c r="W1337" t="s">
        <v>364</v>
      </c>
      <c r="X1337" t="s">
        <v>10729</v>
      </c>
      <c r="Y1337" t="s">
        <v>85</v>
      </c>
    </row>
    <row r="1338" spans="1:25">
      <c r="A1338" t="s">
        <v>9</v>
      </c>
      <c r="B1338" t="s">
        <v>14</v>
      </c>
      <c r="C1338" t="s">
        <v>14</v>
      </c>
      <c r="D1338" t="s">
        <v>1336</v>
      </c>
      <c r="E1338" s="54">
        <v>41586</v>
      </c>
      <c r="F1338" t="s">
        <v>1337</v>
      </c>
      <c r="G1338" t="s">
        <v>1345</v>
      </c>
      <c r="H1338" t="s">
        <v>401</v>
      </c>
      <c r="I1338" t="s">
        <v>1766</v>
      </c>
      <c r="J1338" t="s">
        <v>1342</v>
      </c>
      <c r="K1338" t="s">
        <v>1767</v>
      </c>
      <c r="L1338" t="s">
        <v>1768</v>
      </c>
      <c r="M1338" t="s">
        <v>1769</v>
      </c>
      <c r="N1338" t="s">
        <v>85</v>
      </c>
      <c r="O1338" t="s">
        <v>1004</v>
      </c>
      <c r="P1338">
        <v>-9997.01953125</v>
      </c>
      <c r="Q1338" t="s">
        <v>21</v>
      </c>
      <c r="R1338" t="s">
        <v>1770</v>
      </c>
      <c r="S1338" t="s">
        <v>1771</v>
      </c>
      <c r="T1338" t="s">
        <v>170</v>
      </c>
      <c r="U1338" t="s">
        <v>171</v>
      </c>
      <c r="V1338" t="s">
        <v>179</v>
      </c>
      <c r="W1338" t="s">
        <v>364</v>
      </c>
      <c r="X1338" t="s">
        <v>10729</v>
      </c>
      <c r="Y1338" t="s">
        <v>10739</v>
      </c>
    </row>
    <row r="1339" spans="1:25">
      <c r="A1339" t="s">
        <v>9</v>
      </c>
      <c r="B1339" t="s">
        <v>14</v>
      </c>
      <c r="C1339" t="s">
        <v>14</v>
      </c>
      <c r="D1339" t="s">
        <v>1336</v>
      </c>
      <c r="E1339" s="54">
        <v>41586</v>
      </c>
      <c r="F1339" t="s">
        <v>1337</v>
      </c>
      <c r="G1339" t="s">
        <v>1345</v>
      </c>
      <c r="H1339" t="s">
        <v>401</v>
      </c>
      <c r="I1339" t="s">
        <v>1766</v>
      </c>
      <c r="J1339" t="s">
        <v>1342</v>
      </c>
      <c r="K1339" t="s">
        <v>1767</v>
      </c>
      <c r="L1339" t="s">
        <v>1768</v>
      </c>
      <c r="M1339" t="s">
        <v>1769</v>
      </c>
      <c r="N1339" t="s">
        <v>85</v>
      </c>
      <c r="O1339" t="s">
        <v>213</v>
      </c>
      <c r="P1339">
        <v>65.339996337890625</v>
      </c>
      <c r="Q1339" t="s">
        <v>21</v>
      </c>
      <c r="R1339" t="s">
        <v>1770</v>
      </c>
      <c r="S1339" t="s">
        <v>1771</v>
      </c>
      <c r="T1339" t="s">
        <v>170</v>
      </c>
      <c r="U1339" t="s">
        <v>171</v>
      </c>
      <c r="V1339" t="s">
        <v>179</v>
      </c>
      <c r="W1339" t="s">
        <v>364</v>
      </c>
      <c r="X1339" t="s">
        <v>10729</v>
      </c>
      <c r="Y1339" t="s">
        <v>10739</v>
      </c>
    </row>
    <row r="1340" spans="1:25">
      <c r="A1340" t="s">
        <v>9</v>
      </c>
      <c r="B1340" t="s">
        <v>14</v>
      </c>
      <c r="C1340" t="s">
        <v>14</v>
      </c>
      <c r="D1340" t="s">
        <v>1336</v>
      </c>
      <c r="E1340" s="54">
        <v>41586</v>
      </c>
      <c r="F1340" t="s">
        <v>1337</v>
      </c>
      <c r="G1340" t="s">
        <v>1345</v>
      </c>
      <c r="H1340" t="s">
        <v>401</v>
      </c>
      <c r="I1340" t="s">
        <v>1766</v>
      </c>
      <c r="J1340" t="s">
        <v>1342</v>
      </c>
      <c r="K1340" t="s">
        <v>1767</v>
      </c>
      <c r="L1340" t="s">
        <v>1768</v>
      </c>
      <c r="M1340" t="s">
        <v>1769</v>
      </c>
      <c r="N1340" t="s">
        <v>85</v>
      </c>
      <c r="O1340" t="s">
        <v>213</v>
      </c>
      <c r="P1340">
        <v>10932.08984375</v>
      </c>
      <c r="Q1340" t="s">
        <v>21</v>
      </c>
      <c r="R1340" t="s">
        <v>1770</v>
      </c>
      <c r="S1340" t="s">
        <v>1771</v>
      </c>
      <c r="T1340" t="s">
        <v>170</v>
      </c>
      <c r="U1340" t="s">
        <v>171</v>
      </c>
      <c r="V1340" t="s">
        <v>179</v>
      </c>
      <c r="W1340" t="s">
        <v>364</v>
      </c>
      <c r="X1340" t="s">
        <v>10729</v>
      </c>
      <c r="Y1340" t="s">
        <v>10739</v>
      </c>
    </row>
    <row r="1341" spans="1:25">
      <c r="A1341" t="s">
        <v>9</v>
      </c>
      <c r="B1341" t="s">
        <v>14</v>
      </c>
      <c r="C1341" t="s">
        <v>14</v>
      </c>
      <c r="D1341" t="s">
        <v>1336</v>
      </c>
      <c r="E1341" s="54">
        <v>41586</v>
      </c>
      <c r="F1341" t="s">
        <v>1337</v>
      </c>
      <c r="G1341" t="s">
        <v>1345</v>
      </c>
      <c r="H1341" t="s">
        <v>401</v>
      </c>
      <c r="I1341" t="s">
        <v>1766</v>
      </c>
      <c r="J1341" t="s">
        <v>1342</v>
      </c>
      <c r="K1341" t="s">
        <v>1767</v>
      </c>
      <c r="L1341" t="s">
        <v>1768</v>
      </c>
      <c r="M1341" t="s">
        <v>1769</v>
      </c>
      <c r="N1341" t="s">
        <v>85</v>
      </c>
      <c r="O1341" t="s">
        <v>213</v>
      </c>
      <c r="P1341">
        <v>688.5</v>
      </c>
      <c r="Q1341" t="s">
        <v>21</v>
      </c>
      <c r="R1341" t="s">
        <v>1770</v>
      </c>
      <c r="S1341" t="s">
        <v>1771</v>
      </c>
      <c r="T1341" t="s">
        <v>170</v>
      </c>
      <c r="U1341" t="s">
        <v>171</v>
      </c>
      <c r="V1341" t="s">
        <v>179</v>
      </c>
      <c r="W1341" t="s">
        <v>364</v>
      </c>
      <c r="X1341" t="s">
        <v>10729</v>
      </c>
      <c r="Y1341" t="s">
        <v>10739</v>
      </c>
    </row>
    <row r="1342" spans="1:25">
      <c r="A1342" t="s">
        <v>9</v>
      </c>
      <c r="B1342" t="s">
        <v>14</v>
      </c>
      <c r="C1342" t="s">
        <v>14</v>
      </c>
      <c r="D1342" t="s">
        <v>1336</v>
      </c>
      <c r="E1342" s="54">
        <v>41586</v>
      </c>
      <c r="F1342" t="s">
        <v>1337</v>
      </c>
      <c r="G1342" t="s">
        <v>1345</v>
      </c>
      <c r="H1342" t="s">
        <v>401</v>
      </c>
      <c r="I1342" t="s">
        <v>1766</v>
      </c>
      <c r="J1342" t="s">
        <v>1342</v>
      </c>
      <c r="K1342" t="s">
        <v>1767</v>
      </c>
      <c r="L1342" t="s">
        <v>1768</v>
      </c>
      <c r="M1342" t="s">
        <v>1769</v>
      </c>
      <c r="N1342" t="s">
        <v>85</v>
      </c>
      <c r="O1342" t="s">
        <v>213</v>
      </c>
      <c r="P1342">
        <v>2754</v>
      </c>
      <c r="Q1342" t="s">
        <v>21</v>
      </c>
      <c r="R1342" t="s">
        <v>1770</v>
      </c>
      <c r="S1342" t="s">
        <v>1771</v>
      </c>
      <c r="T1342" t="s">
        <v>170</v>
      </c>
      <c r="U1342" t="s">
        <v>171</v>
      </c>
      <c r="V1342" t="s">
        <v>179</v>
      </c>
      <c r="W1342" t="s">
        <v>364</v>
      </c>
      <c r="X1342" t="s">
        <v>10729</v>
      </c>
      <c r="Y1342" t="s">
        <v>10739</v>
      </c>
    </row>
    <row r="1343" spans="1:25">
      <c r="A1343" t="s">
        <v>9</v>
      </c>
      <c r="B1343" t="s">
        <v>14</v>
      </c>
      <c r="C1343" t="s">
        <v>14</v>
      </c>
      <c r="D1343" t="s">
        <v>1336</v>
      </c>
      <c r="E1343" s="54">
        <v>41586</v>
      </c>
      <c r="F1343" t="s">
        <v>1337</v>
      </c>
      <c r="G1343" t="s">
        <v>1345</v>
      </c>
      <c r="H1343" t="s">
        <v>401</v>
      </c>
      <c r="I1343" t="s">
        <v>1766</v>
      </c>
      <c r="J1343" t="s">
        <v>1342</v>
      </c>
      <c r="K1343" t="s">
        <v>1767</v>
      </c>
      <c r="L1343" t="s">
        <v>1768</v>
      </c>
      <c r="M1343" t="s">
        <v>1769</v>
      </c>
      <c r="N1343" t="s">
        <v>85</v>
      </c>
      <c r="O1343" t="s">
        <v>213</v>
      </c>
      <c r="P1343">
        <v>3659.0400390625</v>
      </c>
      <c r="Q1343" t="s">
        <v>21</v>
      </c>
      <c r="R1343" t="s">
        <v>1770</v>
      </c>
      <c r="S1343" t="s">
        <v>1771</v>
      </c>
      <c r="T1343" t="s">
        <v>170</v>
      </c>
      <c r="U1343" t="s">
        <v>171</v>
      </c>
      <c r="V1343" t="s">
        <v>179</v>
      </c>
      <c r="W1343" t="s">
        <v>364</v>
      </c>
      <c r="X1343" t="s">
        <v>10729</v>
      </c>
      <c r="Y1343" t="s">
        <v>10739</v>
      </c>
    </row>
    <row r="1344" spans="1:25">
      <c r="A1344" t="s">
        <v>9</v>
      </c>
      <c r="B1344" t="s">
        <v>14</v>
      </c>
      <c r="C1344" t="s">
        <v>14</v>
      </c>
      <c r="D1344" t="s">
        <v>1336</v>
      </c>
      <c r="E1344" s="54">
        <v>41586</v>
      </c>
      <c r="F1344" t="s">
        <v>1337</v>
      </c>
      <c r="G1344" t="s">
        <v>1345</v>
      </c>
      <c r="H1344" t="s">
        <v>401</v>
      </c>
      <c r="I1344" t="s">
        <v>1766</v>
      </c>
      <c r="J1344" t="s">
        <v>1342</v>
      </c>
      <c r="K1344" t="s">
        <v>1767</v>
      </c>
      <c r="L1344" t="s">
        <v>1768</v>
      </c>
      <c r="M1344" t="s">
        <v>1769</v>
      </c>
      <c r="N1344" t="s">
        <v>85</v>
      </c>
      <c r="O1344" t="s">
        <v>213</v>
      </c>
      <c r="P1344">
        <v>3136.320068359375</v>
      </c>
      <c r="Q1344" t="s">
        <v>21</v>
      </c>
      <c r="R1344" t="s">
        <v>1770</v>
      </c>
      <c r="S1344" t="s">
        <v>1771</v>
      </c>
      <c r="T1344" t="s">
        <v>170</v>
      </c>
      <c r="U1344" t="s">
        <v>171</v>
      </c>
      <c r="V1344" t="s">
        <v>179</v>
      </c>
      <c r="W1344" t="s">
        <v>364</v>
      </c>
      <c r="X1344" t="s">
        <v>10729</v>
      </c>
      <c r="Y1344" t="s">
        <v>10739</v>
      </c>
    </row>
    <row r="1345" spans="1:25">
      <c r="A1345" t="s">
        <v>9</v>
      </c>
      <c r="B1345" t="s">
        <v>14</v>
      </c>
      <c r="C1345" t="s">
        <v>14</v>
      </c>
      <c r="D1345" t="s">
        <v>1336</v>
      </c>
      <c r="E1345" s="54">
        <v>41586</v>
      </c>
      <c r="F1345" t="s">
        <v>1337</v>
      </c>
      <c r="G1345" t="s">
        <v>1345</v>
      </c>
      <c r="H1345" t="s">
        <v>401</v>
      </c>
      <c r="I1345" t="s">
        <v>1766</v>
      </c>
      <c r="J1345" t="s">
        <v>1342</v>
      </c>
      <c r="K1345" t="s">
        <v>1767</v>
      </c>
      <c r="L1345" t="s">
        <v>1768</v>
      </c>
      <c r="M1345" t="s">
        <v>1769</v>
      </c>
      <c r="N1345" t="s">
        <v>85</v>
      </c>
      <c r="O1345" t="s">
        <v>213</v>
      </c>
      <c r="P1345">
        <v>3136.320068359375</v>
      </c>
      <c r="Q1345" t="s">
        <v>21</v>
      </c>
      <c r="R1345" t="s">
        <v>1770</v>
      </c>
      <c r="S1345" t="s">
        <v>1771</v>
      </c>
      <c r="T1345" t="s">
        <v>170</v>
      </c>
      <c r="U1345" t="s">
        <v>171</v>
      </c>
      <c r="V1345" t="s">
        <v>179</v>
      </c>
      <c r="W1345" t="s">
        <v>364</v>
      </c>
      <c r="X1345" t="s">
        <v>10729</v>
      </c>
      <c r="Y1345" t="s">
        <v>10739</v>
      </c>
    </row>
    <row r="1346" spans="1:25">
      <c r="A1346" t="s">
        <v>9</v>
      </c>
      <c r="B1346" t="s">
        <v>14</v>
      </c>
      <c r="C1346" t="s">
        <v>14</v>
      </c>
      <c r="D1346" t="s">
        <v>1336</v>
      </c>
      <c r="E1346" s="54">
        <v>41586</v>
      </c>
      <c r="F1346" t="s">
        <v>1337</v>
      </c>
      <c r="G1346" t="s">
        <v>1345</v>
      </c>
      <c r="H1346" t="s">
        <v>401</v>
      </c>
      <c r="I1346" t="s">
        <v>1766</v>
      </c>
      <c r="J1346" t="s">
        <v>1342</v>
      </c>
      <c r="K1346" t="s">
        <v>1767</v>
      </c>
      <c r="L1346" t="s">
        <v>1768</v>
      </c>
      <c r="M1346" t="s">
        <v>1769</v>
      </c>
      <c r="N1346" t="s">
        <v>85</v>
      </c>
      <c r="O1346" t="s">
        <v>213</v>
      </c>
      <c r="P1346">
        <v>38785.5</v>
      </c>
      <c r="Q1346" t="s">
        <v>21</v>
      </c>
      <c r="R1346" t="s">
        <v>1770</v>
      </c>
      <c r="S1346" t="s">
        <v>1771</v>
      </c>
      <c r="T1346" t="s">
        <v>170</v>
      </c>
      <c r="U1346" t="s">
        <v>171</v>
      </c>
      <c r="V1346" t="s">
        <v>179</v>
      </c>
      <c r="W1346" t="s">
        <v>364</v>
      </c>
      <c r="X1346" t="s">
        <v>10729</v>
      </c>
      <c r="Y1346" t="s">
        <v>10739</v>
      </c>
    </row>
    <row r="1347" spans="1:25">
      <c r="A1347" t="s">
        <v>9</v>
      </c>
      <c r="B1347" t="s">
        <v>14</v>
      </c>
      <c r="C1347" t="s">
        <v>14</v>
      </c>
      <c r="D1347" t="s">
        <v>1336</v>
      </c>
      <c r="E1347" s="54">
        <v>41586</v>
      </c>
      <c r="F1347" t="s">
        <v>1337</v>
      </c>
      <c r="G1347" t="s">
        <v>1345</v>
      </c>
      <c r="H1347" t="s">
        <v>401</v>
      </c>
      <c r="I1347" t="s">
        <v>1766</v>
      </c>
      <c r="J1347" t="s">
        <v>1342</v>
      </c>
      <c r="K1347" t="s">
        <v>1767</v>
      </c>
      <c r="L1347" t="s">
        <v>1768</v>
      </c>
      <c r="M1347" t="s">
        <v>1769</v>
      </c>
      <c r="N1347" t="s">
        <v>85</v>
      </c>
      <c r="O1347" t="s">
        <v>213</v>
      </c>
      <c r="P1347">
        <v>34884</v>
      </c>
      <c r="Q1347" t="s">
        <v>21</v>
      </c>
      <c r="R1347" t="s">
        <v>1770</v>
      </c>
      <c r="S1347" t="s">
        <v>1771</v>
      </c>
      <c r="T1347" t="s">
        <v>170</v>
      </c>
      <c r="U1347" t="s">
        <v>171</v>
      </c>
      <c r="V1347" t="s">
        <v>179</v>
      </c>
      <c r="W1347" t="s">
        <v>364</v>
      </c>
      <c r="X1347" t="s">
        <v>10729</v>
      </c>
      <c r="Y1347" t="s">
        <v>10739</v>
      </c>
    </row>
    <row r="1348" spans="1:25">
      <c r="A1348" t="s">
        <v>9</v>
      </c>
      <c r="B1348" t="s">
        <v>14</v>
      </c>
      <c r="C1348" t="s">
        <v>14</v>
      </c>
      <c r="D1348" t="s">
        <v>1336</v>
      </c>
      <c r="E1348" s="54">
        <v>41586</v>
      </c>
      <c r="F1348" t="s">
        <v>1337</v>
      </c>
      <c r="G1348" t="s">
        <v>1345</v>
      </c>
      <c r="H1348" t="s">
        <v>401</v>
      </c>
      <c r="I1348" t="s">
        <v>1766</v>
      </c>
      <c r="J1348" t="s">
        <v>1342</v>
      </c>
      <c r="K1348" t="s">
        <v>1767</v>
      </c>
      <c r="L1348" t="s">
        <v>1768</v>
      </c>
      <c r="M1348" t="s">
        <v>1769</v>
      </c>
      <c r="N1348" t="s">
        <v>85</v>
      </c>
      <c r="O1348" t="s">
        <v>213</v>
      </c>
      <c r="P1348">
        <v>4590</v>
      </c>
      <c r="Q1348" t="s">
        <v>21</v>
      </c>
      <c r="R1348" t="s">
        <v>1770</v>
      </c>
      <c r="S1348" t="s">
        <v>1771</v>
      </c>
      <c r="T1348" t="s">
        <v>170</v>
      </c>
      <c r="U1348" t="s">
        <v>171</v>
      </c>
      <c r="V1348" t="s">
        <v>179</v>
      </c>
      <c r="W1348" t="s">
        <v>364</v>
      </c>
      <c r="X1348" t="s">
        <v>10729</v>
      </c>
      <c r="Y1348" t="s">
        <v>10739</v>
      </c>
    </row>
    <row r="1349" spans="1:25">
      <c r="A1349" t="s">
        <v>9</v>
      </c>
      <c r="B1349" t="s">
        <v>14</v>
      </c>
      <c r="C1349" t="s">
        <v>14</v>
      </c>
      <c r="D1349" t="s">
        <v>1336</v>
      </c>
      <c r="E1349" s="54">
        <v>41586</v>
      </c>
      <c r="F1349" t="s">
        <v>1337</v>
      </c>
      <c r="G1349" t="s">
        <v>1345</v>
      </c>
      <c r="H1349" t="s">
        <v>401</v>
      </c>
      <c r="I1349" t="s">
        <v>1766</v>
      </c>
      <c r="J1349" t="s">
        <v>1342</v>
      </c>
      <c r="K1349" t="s">
        <v>1767</v>
      </c>
      <c r="L1349" t="s">
        <v>1768</v>
      </c>
      <c r="M1349" t="s">
        <v>1769</v>
      </c>
      <c r="N1349" t="s">
        <v>85</v>
      </c>
      <c r="O1349" t="s">
        <v>213</v>
      </c>
      <c r="P1349">
        <v>34654.5</v>
      </c>
      <c r="Q1349" t="s">
        <v>21</v>
      </c>
      <c r="R1349" t="s">
        <v>1770</v>
      </c>
      <c r="S1349" t="s">
        <v>1771</v>
      </c>
      <c r="T1349" t="s">
        <v>170</v>
      </c>
      <c r="U1349" t="s">
        <v>171</v>
      </c>
      <c r="V1349" t="s">
        <v>179</v>
      </c>
      <c r="W1349" t="s">
        <v>364</v>
      </c>
      <c r="X1349" t="s">
        <v>10729</v>
      </c>
      <c r="Y1349" t="s">
        <v>10739</v>
      </c>
    </row>
    <row r="1350" spans="1:25">
      <c r="A1350" t="s">
        <v>9</v>
      </c>
      <c r="B1350" t="s">
        <v>14</v>
      </c>
      <c r="C1350" t="s">
        <v>14</v>
      </c>
      <c r="D1350" t="s">
        <v>1336</v>
      </c>
      <c r="E1350" s="54">
        <v>41586</v>
      </c>
      <c r="F1350" t="s">
        <v>1337</v>
      </c>
      <c r="G1350" t="s">
        <v>1345</v>
      </c>
      <c r="H1350" t="s">
        <v>401</v>
      </c>
      <c r="I1350" t="s">
        <v>1766</v>
      </c>
      <c r="J1350" t="s">
        <v>1342</v>
      </c>
      <c r="K1350" t="s">
        <v>1767</v>
      </c>
      <c r="L1350" t="s">
        <v>1768</v>
      </c>
      <c r="M1350" t="s">
        <v>1769</v>
      </c>
      <c r="N1350" t="s">
        <v>85</v>
      </c>
      <c r="O1350" t="s">
        <v>213</v>
      </c>
      <c r="P1350">
        <v>39703.5</v>
      </c>
      <c r="Q1350" t="s">
        <v>21</v>
      </c>
      <c r="R1350" t="s">
        <v>1770</v>
      </c>
      <c r="S1350" t="s">
        <v>1771</v>
      </c>
      <c r="T1350" t="s">
        <v>170</v>
      </c>
      <c r="U1350" t="s">
        <v>171</v>
      </c>
      <c r="V1350" t="s">
        <v>179</v>
      </c>
      <c r="W1350" t="s">
        <v>364</v>
      </c>
      <c r="X1350" t="s">
        <v>10729</v>
      </c>
      <c r="Y1350" t="s">
        <v>10739</v>
      </c>
    </row>
    <row r="1351" spans="1:25">
      <c r="A1351" t="s">
        <v>9</v>
      </c>
      <c r="B1351" t="s">
        <v>14</v>
      </c>
      <c r="C1351" t="s">
        <v>14</v>
      </c>
      <c r="D1351" t="s">
        <v>1336</v>
      </c>
      <c r="E1351" s="54">
        <v>41620</v>
      </c>
      <c r="F1351" t="s">
        <v>4921</v>
      </c>
      <c r="G1351" t="s">
        <v>83</v>
      </c>
      <c r="I1351" t="s">
        <v>10380</v>
      </c>
      <c r="J1351" t="s">
        <v>1342</v>
      </c>
      <c r="K1351" t="s">
        <v>10381</v>
      </c>
      <c r="L1351" t="s">
        <v>10382</v>
      </c>
      <c r="M1351" t="s">
        <v>10383</v>
      </c>
      <c r="N1351" t="s">
        <v>85</v>
      </c>
      <c r="O1351" t="s">
        <v>85</v>
      </c>
      <c r="P1351">
        <v>3750</v>
      </c>
      <c r="Q1351" t="s">
        <v>22</v>
      </c>
      <c r="R1351" t="s">
        <v>10384</v>
      </c>
      <c r="S1351" t="s">
        <v>104</v>
      </c>
      <c r="X1351" t="e">
        <v>#N/A</v>
      </c>
      <c r="Y1351" t="s">
        <v>85</v>
      </c>
    </row>
    <row r="1352" spans="1:25">
      <c r="A1352" t="s">
        <v>9</v>
      </c>
      <c r="B1352" t="s">
        <v>14</v>
      </c>
      <c r="C1352" t="s">
        <v>14</v>
      </c>
      <c r="D1352" t="s">
        <v>1336</v>
      </c>
      <c r="E1352" s="54">
        <v>41618</v>
      </c>
      <c r="F1352" t="s">
        <v>4921</v>
      </c>
      <c r="G1352" t="s">
        <v>83</v>
      </c>
      <c r="H1352" t="s">
        <v>358</v>
      </c>
      <c r="I1352" t="s">
        <v>10385</v>
      </c>
      <c r="J1352" t="s">
        <v>86</v>
      </c>
      <c r="K1352" t="s">
        <v>10386</v>
      </c>
      <c r="L1352" t="s">
        <v>1170</v>
      </c>
      <c r="M1352" t="s">
        <v>1171</v>
      </c>
      <c r="N1352" t="s">
        <v>85</v>
      </c>
      <c r="O1352" t="s">
        <v>213</v>
      </c>
      <c r="P1352">
        <v>10250</v>
      </c>
      <c r="Q1352" t="s">
        <v>22</v>
      </c>
      <c r="R1352" t="s">
        <v>10387</v>
      </c>
      <c r="S1352" t="s">
        <v>104</v>
      </c>
      <c r="T1352" t="s">
        <v>155</v>
      </c>
      <c r="U1352" t="s">
        <v>286</v>
      </c>
      <c r="V1352" t="s">
        <v>179</v>
      </c>
      <c r="W1352" t="s">
        <v>180</v>
      </c>
      <c r="X1352" t="e">
        <v>#N/A</v>
      </c>
      <c r="Y1352" t="s">
        <v>10739</v>
      </c>
    </row>
    <row r="1353" spans="1:25">
      <c r="A1353" t="s">
        <v>9</v>
      </c>
      <c r="B1353" t="s">
        <v>14</v>
      </c>
      <c r="C1353" t="s">
        <v>14</v>
      </c>
      <c r="D1353" t="s">
        <v>1336</v>
      </c>
      <c r="E1353" s="54">
        <v>41617</v>
      </c>
      <c r="F1353" t="s">
        <v>4921</v>
      </c>
      <c r="G1353" t="s">
        <v>1345</v>
      </c>
      <c r="H1353" t="s">
        <v>358</v>
      </c>
      <c r="I1353" t="s">
        <v>1779</v>
      </c>
      <c r="J1353" t="s">
        <v>1342</v>
      </c>
      <c r="K1353" t="s">
        <v>1780</v>
      </c>
      <c r="L1353" t="s">
        <v>1170</v>
      </c>
      <c r="M1353" t="s">
        <v>1171</v>
      </c>
      <c r="N1353" t="s">
        <v>85</v>
      </c>
      <c r="O1353" t="s">
        <v>199</v>
      </c>
      <c r="P1353">
        <v>-382.5</v>
      </c>
      <c r="Q1353" t="s">
        <v>21</v>
      </c>
      <c r="R1353" t="s">
        <v>1781</v>
      </c>
      <c r="S1353" t="s">
        <v>1782</v>
      </c>
      <c r="T1353" t="s">
        <v>155</v>
      </c>
      <c r="U1353" t="s">
        <v>286</v>
      </c>
      <c r="V1353" t="s">
        <v>179</v>
      </c>
      <c r="W1353" t="s">
        <v>180</v>
      </c>
      <c r="X1353" t="s">
        <v>10729</v>
      </c>
      <c r="Y1353" t="s">
        <v>10739</v>
      </c>
    </row>
    <row r="1354" spans="1:25">
      <c r="A1354" t="s">
        <v>9</v>
      </c>
      <c r="B1354" t="s">
        <v>14</v>
      </c>
      <c r="C1354" t="s">
        <v>14</v>
      </c>
      <c r="D1354" t="s">
        <v>1336</v>
      </c>
      <c r="E1354" s="54">
        <v>41617</v>
      </c>
      <c r="F1354" t="s">
        <v>4921</v>
      </c>
      <c r="G1354" t="s">
        <v>1345</v>
      </c>
      <c r="H1354" t="s">
        <v>358</v>
      </c>
      <c r="I1354" t="s">
        <v>1779</v>
      </c>
      <c r="J1354" t="s">
        <v>1342</v>
      </c>
      <c r="K1354" t="s">
        <v>1780</v>
      </c>
      <c r="L1354" t="s">
        <v>1170</v>
      </c>
      <c r="M1354" t="s">
        <v>1171</v>
      </c>
      <c r="N1354" t="s">
        <v>85</v>
      </c>
      <c r="O1354" t="s">
        <v>213</v>
      </c>
      <c r="P1354">
        <v>382.5</v>
      </c>
      <c r="Q1354" t="s">
        <v>21</v>
      </c>
      <c r="R1354" t="s">
        <v>1781</v>
      </c>
      <c r="S1354" t="s">
        <v>1782</v>
      </c>
      <c r="T1354" t="s">
        <v>155</v>
      </c>
      <c r="U1354" t="s">
        <v>286</v>
      </c>
      <c r="V1354" t="s">
        <v>179</v>
      </c>
      <c r="W1354" t="s">
        <v>180</v>
      </c>
      <c r="X1354" t="s">
        <v>10729</v>
      </c>
      <c r="Y1354" t="s">
        <v>10739</v>
      </c>
    </row>
    <row r="1355" spans="1:25">
      <c r="A1355" t="s">
        <v>9</v>
      </c>
      <c r="B1355" t="s">
        <v>14</v>
      </c>
      <c r="C1355" t="s">
        <v>14</v>
      </c>
      <c r="D1355" t="s">
        <v>1336</v>
      </c>
      <c r="E1355" s="54">
        <v>41612</v>
      </c>
      <c r="F1355" t="s">
        <v>4921</v>
      </c>
      <c r="G1355" t="s">
        <v>1345</v>
      </c>
      <c r="H1355" t="s">
        <v>358</v>
      </c>
      <c r="I1355" t="s">
        <v>1775</v>
      </c>
      <c r="J1355" t="s">
        <v>1342</v>
      </c>
      <c r="K1355" t="s">
        <v>1776</v>
      </c>
      <c r="L1355" t="s">
        <v>1170</v>
      </c>
      <c r="M1355" t="s">
        <v>1171</v>
      </c>
      <c r="N1355" t="s">
        <v>85</v>
      </c>
      <c r="O1355" t="s">
        <v>199</v>
      </c>
      <c r="P1355">
        <v>-28458</v>
      </c>
      <c r="Q1355" t="s">
        <v>21</v>
      </c>
      <c r="R1355" t="s">
        <v>1777</v>
      </c>
      <c r="S1355" t="s">
        <v>1778</v>
      </c>
      <c r="T1355" t="s">
        <v>155</v>
      </c>
      <c r="U1355" t="s">
        <v>286</v>
      </c>
      <c r="V1355" t="s">
        <v>179</v>
      </c>
      <c r="W1355" t="s">
        <v>180</v>
      </c>
      <c r="X1355" t="s">
        <v>10729</v>
      </c>
      <c r="Y1355" t="s">
        <v>10739</v>
      </c>
    </row>
    <row r="1356" spans="1:25">
      <c r="A1356" t="s">
        <v>9</v>
      </c>
      <c r="B1356" t="s">
        <v>14</v>
      </c>
      <c r="C1356" t="s">
        <v>14</v>
      </c>
      <c r="D1356" t="s">
        <v>1336</v>
      </c>
      <c r="E1356" s="54">
        <v>41612</v>
      </c>
      <c r="F1356" t="s">
        <v>4921</v>
      </c>
      <c r="G1356" t="s">
        <v>1345</v>
      </c>
      <c r="H1356" t="s">
        <v>358</v>
      </c>
      <c r="I1356" t="s">
        <v>1775</v>
      </c>
      <c r="J1356" t="s">
        <v>1342</v>
      </c>
      <c r="K1356" t="s">
        <v>1776</v>
      </c>
      <c r="L1356" t="s">
        <v>1170</v>
      </c>
      <c r="M1356" t="s">
        <v>1171</v>
      </c>
      <c r="N1356" t="s">
        <v>85</v>
      </c>
      <c r="O1356" t="s">
        <v>213</v>
      </c>
      <c r="P1356">
        <v>28458</v>
      </c>
      <c r="Q1356" t="s">
        <v>21</v>
      </c>
      <c r="R1356" t="s">
        <v>1777</v>
      </c>
      <c r="S1356" t="s">
        <v>1778</v>
      </c>
      <c r="T1356" t="s">
        <v>155</v>
      </c>
      <c r="U1356" t="s">
        <v>286</v>
      </c>
      <c r="V1356" t="s">
        <v>179</v>
      </c>
      <c r="W1356" t="s">
        <v>180</v>
      </c>
      <c r="X1356" t="s">
        <v>10729</v>
      </c>
      <c r="Y1356" t="s">
        <v>10739</v>
      </c>
    </row>
    <row r="1357" spans="1:25">
      <c r="A1357" t="s">
        <v>9</v>
      </c>
      <c r="B1357" t="s">
        <v>14</v>
      </c>
      <c r="C1357" t="s">
        <v>14</v>
      </c>
      <c r="D1357" t="s">
        <v>1336</v>
      </c>
      <c r="E1357" s="54">
        <v>41584</v>
      </c>
      <c r="F1357" t="s">
        <v>1337</v>
      </c>
      <c r="G1357" t="s">
        <v>1345</v>
      </c>
      <c r="H1357" t="s">
        <v>358</v>
      </c>
      <c r="I1357" t="s">
        <v>1775</v>
      </c>
      <c r="J1357" t="s">
        <v>1342</v>
      </c>
      <c r="K1357" t="s">
        <v>1776</v>
      </c>
      <c r="L1357" t="s">
        <v>1170</v>
      </c>
      <c r="M1357" t="s">
        <v>1171</v>
      </c>
      <c r="N1357" t="s">
        <v>199</v>
      </c>
      <c r="O1357" t="s">
        <v>199</v>
      </c>
      <c r="P1357">
        <v>-229.5</v>
      </c>
      <c r="Q1357" t="s">
        <v>21</v>
      </c>
      <c r="R1357" t="s">
        <v>1777</v>
      </c>
      <c r="S1357" t="s">
        <v>1778</v>
      </c>
      <c r="T1357" t="s">
        <v>155</v>
      </c>
      <c r="U1357" t="s">
        <v>286</v>
      </c>
      <c r="V1357" t="s">
        <v>179</v>
      </c>
      <c r="W1357" t="s">
        <v>180</v>
      </c>
      <c r="X1357" t="s">
        <v>10729</v>
      </c>
      <c r="Y1357" t="s">
        <v>10739</v>
      </c>
    </row>
    <row r="1358" spans="1:25">
      <c r="A1358" t="s">
        <v>9</v>
      </c>
      <c r="B1358" t="s">
        <v>14</v>
      </c>
      <c r="C1358" t="s">
        <v>14</v>
      </c>
      <c r="D1358" t="s">
        <v>1336</v>
      </c>
      <c r="E1358" s="54">
        <v>41584</v>
      </c>
      <c r="F1358" t="s">
        <v>1337</v>
      </c>
      <c r="G1358" t="s">
        <v>1345</v>
      </c>
      <c r="H1358" t="s">
        <v>358</v>
      </c>
      <c r="I1358" t="s">
        <v>1779</v>
      </c>
      <c r="J1358" t="s">
        <v>1342</v>
      </c>
      <c r="K1358" t="s">
        <v>1780</v>
      </c>
      <c r="L1358" t="s">
        <v>1170</v>
      </c>
      <c r="M1358" t="s">
        <v>1171</v>
      </c>
      <c r="N1358" t="s">
        <v>199</v>
      </c>
      <c r="O1358" t="s">
        <v>199</v>
      </c>
      <c r="P1358">
        <v>-13961.25</v>
      </c>
      <c r="Q1358" t="s">
        <v>21</v>
      </c>
      <c r="R1358" t="s">
        <v>1781</v>
      </c>
      <c r="S1358" t="s">
        <v>1782</v>
      </c>
      <c r="T1358" t="s">
        <v>155</v>
      </c>
      <c r="U1358" t="s">
        <v>286</v>
      </c>
      <c r="V1358" t="s">
        <v>179</v>
      </c>
      <c r="W1358" t="s">
        <v>180</v>
      </c>
      <c r="X1358" t="s">
        <v>10729</v>
      </c>
      <c r="Y1358" t="s">
        <v>10739</v>
      </c>
    </row>
    <row r="1359" spans="1:25">
      <c r="A1359" t="s">
        <v>9</v>
      </c>
      <c r="B1359" t="s">
        <v>14</v>
      </c>
      <c r="C1359" t="s">
        <v>14</v>
      </c>
      <c r="D1359" t="s">
        <v>1336</v>
      </c>
      <c r="E1359" s="54">
        <v>41584</v>
      </c>
      <c r="F1359" t="s">
        <v>1337</v>
      </c>
      <c r="G1359" t="s">
        <v>1345</v>
      </c>
      <c r="H1359" t="s">
        <v>358</v>
      </c>
      <c r="I1359" t="s">
        <v>1779</v>
      </c>
      <c r="J1359" t="s">
        <v>1342</v>
      </c>
      <c r="K1359" t="s">
        <v>1780</v>
      </c>
      <c r="L1359" t="s">
        <v>1170</v>
      </c>
      <c r="M1359" t="s">
        <v>1171</v>
      </c>
      <c r="N1359" t="s">
        <v>213</v>
      </c>
      <c r="O1359" t="s">
        <v>213</v>
      </c>
      <c r="P1359">
        <v>13961.25</v>
      </c>
      <c r="Q1359" t="s">
        <v>21</v>
      </c>
      <c r="R1359" t="s">
        <v>1781</v>
      </c>
      <c r="S1359" t="s">
        <v>1782</v>
      </c>
      <c r="T1359" t="s">
        <v>155</v>
      </c>
      <c r="U1359" t="s">
        <v>286</v>
      </c>
      <c r="V1359" t="s">
        <v>179</v>
      </c>
      <c r="W1359" t="s">
        <v>180</v>
      </c>
      <c r="X1359" t="s">
        <v>10729</v>
      </c>
      <c r="Y1359" t="s">
        <v>10739</v>
      </c>
    </row>
    <row r="1360" spans="1:25">
      <c r="A1360" t="s">
        <v>9</v>
      </c>
      <c r="B1360" t="s">
        <v>14</v>
      </c>
      <c r="C1360" t="s">
        <v>14</v>
      </c>
      <c r="D1360" t="s">
        <v>1336</v>
      </c>
      <c r="E1360" s="54">
        <v>41584</v>
      </c>
      <c r="F1360" t="s">
        <v>1337</v>
      </c>
      <c r="G1360" t="s">
        <v>1345</v>
      </c>
      <c r="H1360" t="s">
        <v>358</v>
      </c>
      <c r="I1360" t="s">
        <v>1775</v>
      </c>
      <c r="J1360" t="s">
        <v>1342</v>
      </c>
      <c r="K1360" t="s">
        <v>1776</v>
      </c>
      <c r="L1360" t="s">
        <v>1170</v>
      </c>
      <c r="M1360" t="s">
        <v>1171</v>
      </c>
      <c r="N1360" t="s">
        <v>213</v>
      </c>
      <c r="O1360" t="s">
        <v>213</v>
      </c>
      <c r="P1360">
        <v>229.5</v>
      </c>
      <c r="Q1360" t="s">
        <v>21</v>
      </c>
      <c r="R1360" t="s">
        <v>1777</v>
      </c>
      <c r="S1360" t="s">
        <v>1778</v>
      </c>
      <c r="T1360" t="s">
        <v>155</v>
      </c>
      <c r="U1360" t="s">
        <v>286</v>
      </c>
      <c r="V1360" t="s">
        <v>179</v>
      </c>
      <c r="W1360" t="s">
        <v>180</v>
      </c>
      <c r="X1360" t="s">
        <v>10729</v>
      </c>
      <c r="Y1360" t="s">
        <v>10739</v>
      </c>
    </row>
    <row r="1361" spans="1:25">
      <c r="A1361" t="s">
        <v>9</v>
      </c>
      <c r="B1361" t="s">
        <v>14</v>
      </c>
      <c r="C1361" t="s">
        <v>14</v>
      </c>
      <c r="D1361" t="s">
        <v>1336</v>
      </c>
      <c r="E1361" s="54">
        <v>41583</v>
      </c>
      <c r="F1361" t="s">
        <v>1337</v>
      </c>
      <c r="G1361" t="s">
        <v>1345</v>
      </c>
      <c r="H1361" t="s">
        <v>401</v>
      </c>
      <c r="I1361" t="s">
        <v>1783</v>
      </c>
      <c r="J1361" t="s">
        <v>1342</v>
      </c>
      <c r="K1361" t="s">
        <v>1784</v>
      </c>
      <c r="L1361" t="s">
        <v>1785</v>
      </c>
      <c r="M1361" t="s">
        <v>1786</v>
      </c>
      <c r="N1361" t="s">
        <v>85</v>
      </c>
      <c r="O1361" t="s">
        <v>85</v>
      </c>
      <c r="P1361">
        <v>-11842.2001953125</v>
      </c>
      <c r="Q1361" t="s">
        <v>21</v>
      </c>
      <c r="R1361" t="s">
        <v>1787</v>
      </c>
      <c r="S1361" t="s">
        <v>1788</v>
      </c>
      <c r="T1361" t="s">
        <v>170</v>
      </c>
      <c r="U1361" t="s">
        <v>171</v>
      </c>
      <c r="V1361" t="s">
        <v>179</v>
      </c>
      <c r="W1361" t="s">
        <v>180</v>
      </c>
      <c r="X1361" t="s">
        <v>10729</v>
      </c>
      <c r="Y1361" t="s">
        <v>10737</v>
      </c>
    </row>
    <row r="1362" spans="1:25">
      <c r="A1362" t="s">
        <v>9</v>
      </c>
      <c r="B1362" t="s">
        <v>14</v>
      </c>
      <c r="C1362" t="s">
        <v>14</v>
      </c>
      <c r="D1362" t="s">
        <v>1336</v>
      </c>
      <c r="E1362" s="54">
        <v>41583</v>
      </c>
      <c r="F1362" t="s">
        <v>1337</v>
      </c>
      <c r="G1362" t="s">
        <v>1345</v>
      </c>
      <c r="H1362" t="s">
        <v>401</v>
      </c>
      <c r="I1362" t="s">
        <v>1783</v>
      </c>
      <c r="J1362" t="s">
        <v>1342</v>
      </c>
      <c r="K1362" t="s">
        <v>1784</v>
      </c>
      <c r="L1362" t="s">
        <v>1785</v>
      </c>
      <c r="M1362" t="s">
        <v>1786</v>
      </c>
      <c r="N1362" t="s">
        <v>85</v>
      </c>
      <c r="O1362" t="s">
        <v>85</v>
      </c>
      <c r="P1362">
        <v>11842.2001953125</v>
      </c>
      <c r="Q1362" t="s">
        <v>21</v>
      </c>
      <c r="R1362" t="s">
        <v>1787</v>
      </c>
      <c r="S1362" t="s">
        <v>1788</v>
      </c>
      <c r="T1362" t="s">
        <v>170</v>
      </c>
      <c r="U1362" t="s">
        <v>171</v>
      </c>
      <c r="V1362" t="s">
        <v>179</v>
      </c>
      <c r="W1362" t="s">
        <v>180</v>
      </c>
      <c r="X1362" t="s">
        <v>10729</v>
      </c>
      <c r="Y1362" t="s">
        <v>10737</v>
      </c>
    </row>
    <row r="1363" spans="1:25">
      <c r="A1363" t="s">
        <v>9</v>
      </c>
      <c r="B1363" t="s">
        <v>14</v>
      </c>
      <c r="C1363" t="s">
        <v>14</v>
      </c>
      <c r="D1363" t="s">
        <v>1336</v>
      </c>
      <c r="E1363" s="54">
        <v>41617</v>
      </c>
      <c r="F1363" t="s">
        <v>4921</v>
      </c>
      <c r="G1363" t="s">
        <v>1345</v>
      </c>
      <c r="H1363" t="s">
        <v>401</v>
      </c>
      <c r="I1363" t="s">
        <v>10388</v>
      </c>
      <c r="J1363" t="s">
        <v>1342</v>
      </c>
      <c r="K1363" t="s">
        <v>10389</v>
      </c>
      <c r="L1363" t="s">
        <v>1785</v>
      </c>
      <c r="M1363" t="s">
        <v>1786</v>
      </c>
      <c r="N1363" t="s">
        <v>1004</v>
      </c>
      <c r="O1363" t="s">
        <v>85</v>
      </c>
      <c r="P1363">
        <v>-3288</v>
      </c>
      <c r="Q1363" t="s">
        <v>21</v>
      </c>
      <c r="R1363" t="s">
        <v>10390</v>
      </c>
      <c r="S1363" t="s">
        <v>10391</v>
      </c>
      <c r="T1363" t="s">
        <v>170</v>
      </c>
      <c r="U1363" t="s">
        <v>171</v>
      </c>
      <c r="V1363" t="s">
        <v>179</v>
      </c>
      <c r="W1363" t="s">
        <v>180</v>
      </c>
      <c r="X1363" t="s">
        <v>10729</v>
      </c>
      <c r="Y1363" t="s">
        <v>10737</v>
      </c>
    </row>
    <row r="1364" spans="1:25">
      <c r="A1364" t="s">
        <v>9</v>
      </c>
      <c r="B1364" t="s">
        <v>14</v>
      </c>
      <c r="C1364" t="s">
        <v>14</v>
      </c>
      <c r="D1364" t="s">
        <v>1336</v>
      </c>
      <c r="E1364" s="54">
        <v>41617</v>
      </c>
      <c r="F1364" t="s">
        <v>4921</v>
      </c>
      <c r="G1364" t="s">
        <v>1345</v>
      </c>
      <c r="H1364" t="s">
        <v>401</v>
      </c>
      <c r="I1364" t="s">
        <v>10388</v>
      </c>
      <c r="J1364" t="s">
        <v>1342</v>
      </c>
      <c r="K1364" t="s">
        <v>10389</v>
      </c>
      <c r="L1364" t="s">
        <v>1785</v>
      </c>
      <c r="M1364" t="s">
        <v>1786</v>
      </c>
      <c r="N1364" t="s">
        <v>213</v>
      </c>
      <c r="O1364" t="s">
        <v>85</v>
      </c>
      <c r="P1364">
        <v>3288</v>
      </c>
      <c r="Q1364" t="s">
        <v>21</v>
      </c>
      <c r="R1364" t="s">
        <v>10390</v>
      </c>
      <c r="S1364" t="s">
        <v>10391</v>
      </c>
      <c r="T1364" t="s">
        <v>170</v>
      </c>
      <c r="U1364" t="s">
        <v>171</v>
      </c>
      <c r="V1364" t="s">
        <v>179</v>
      </c>
      <c r="W1364" t="s">
        <v>180</v>
      </c>
      <c r="X1364" t="s">
        <v>10729</v>
      </c>
      <c r="Y1364" t="s">
        <v>10737</v>
      </c>
    </row>
    <row r="1365" spans="1:25">
      <c r="A1365" t="s">
        <v>9</v>
      </c>
      <c r="B1365" t="s">
        <v>14</v>
      </c>
      <c r="C1365" t="s">
        <v>14</v>
      </c>
      <c r="D1365" t="s">
        <v>1336</v>
      </c>
      <c r="E1365" s="54">
        <v>41614</v>
      </c>
      <c r="F1365" t="s">
        <v>4921</v>
      </c>
      <c r="G1365" t="s">
        <v>1345</v>
      </c>
      <c r="H1365" t="s">
        <v>358</v>
      </c>
      <c r="I1365" t="s">
        <v>1789</v>
      </c>
      <c r="J1365" t="s">
        <v>1342</v>
      </c>
      <c r="K1365" t="s">
        <v>1790</v>
      </c>
      <c r="L1365" t="s">
        <v>1791</v>
      </c>
      <c r="M1365" t="s">
        <v>1792</v>
      </c>
      <c r="N1365" t="s">
        <v>85</v>
      </c>
      <c r="O1365" t="s">
        <v>85</v>
      </c>
      <c r="P1365">
        <v>-307.20001220703125</v>
      </c>
      <c r="Q1365" t="s">
        <v>21</v>
      </c>
      <c r="R1365" t="s">
        <v>1793</v>
      </c>
      <c r="S1365" t="s">
        <v>1794</v>
      </c>
      <c r="T1365" t="s">
        <v>155</v>
      </c>
      <c r="U1365" t="s">
        <v>156</v>
      </c>
      <c r="V1365" t="s">
        <v>179</v>
      </c>
      <c r="W1365" t="s">
        <v>364</v>
      </c>
      <c r="X1365" t="s">
        <v>10729</v>
      </c>
      <c r="Y1365" t="s">
        <v>85</v>
      </c>
    </row>
    <row r="1366" spans="1:25">
      <c r="A1366" t="s">
        <v>9</v>
      </c>
      <c r="B1366" t="s">
        <v>14</v>
      </c>
      <c r="C1366" t="s">
        <v>14</v>
      </c>
      <c r="D1366" t="s">
        <v>1336</v>
      </c>
      <c r="E1366" s="54">
        <v>41614</v>
      </c>
      <c r="F1366" t="s">
        <v>4921</v>
      </c>
      <c r="G1366" t="s">
        <v>1345</v>
      </c>
      <c r="H1366" t="s">
        <v>358</v>
      </c>
      <c r="I1366" t="s">
        <v>1789</v>
      </c>
      <c r="J1366" t="s">
        <v>1342</v>
      </c>
      <c r="K1366" t="s">
        <v>1790</v>
      </c>
      <c r="L1366" t="s">
        <v>1791</v>
      </c>
      <c r="M1366" t="s">
        <v>1792</v>
      </c>
      <c r="N1366" t="s">
        <v>85</v>
      </c>
      <c r="O1366" t="s">
        <v>85</v>
      </c>
      <c r="P1366">
        <v>13435.2001953125</v>
      </c>
      <c r="Q1366" t="s">
        <v>21</v>
      </c>
      <c r="R1366" t="s">
        <v>1793</v>
      </c>
      <c r="S1366" t="s">
        <v>1794</v>
      </c>
      <c r="T1366" t="s">
        <v>155</v>
      </c>
      <c r="U1366" t="s">
        <v>156</v>
      </c>
      <c r="V1366" t="s">
        <v>179</v>
      </c>
      <c r="W1366" t="s">
        <v>364</v>
      </c>
      <c r="X1366" t="s">
        <v>10729</v>
      </c>
      <c r="Y1366" t="s">
        <v>85</v>
      </c>
    </row>
    <row r="1367" spans="1:25">
      <c r="A1367" t="s">
        <v>9</v>
      </c>
      <c r="B1367" t="s">
        <v>14</v>
      </c>
      <c r="C1367" t="s">
        <v>14</v>
      </c>
      <c r="D1367" t="s">
        <v>1336</v>
      </c>
      <c r="E1367" s="54">
        <v>41614</v>
      </c>
      <c r="F1367" t="s">
        <v>4921</v>
      </c>
      <c r="G1367" t="s">
        <v>1345</v>
      </c>
      <c r="H1367" t="s">
        <v>358</v>
      </c>
      <c r="I1367" t="s">
        <v>1789</v>
      </c>
      <c r="J1367" t="s">
        <v>1342</v>
      </c>
      <c r="K1367" t="s">
        <v>1790</v>
      </c>
      <c r="L1367" t="s">
        <v>1791</v>
      </c>
      <c r="M1367" t="s">
        <v>1792</v>
      </c>
      <c r="N1367" t="s">
        <v>85</v>
      </c>
      <c r="O1367" t="s">
        <v>85</v>
      </c>
      <c r="P1367">
        <v>307.20001220703125</v>
      </c>
      <c r="Q1367" t="s">
        <v>21</v>
      </c>
      <c r="R1367" t="s">
        <v>1793</v>
      </c>
      <c r="S1367" t="s">
        <v>1794</v>
      </c>
      <c r="T1367" t="s">
        <v>155</v>
      </c>
      <c r="U1367" t="s">
        <v>156</v>
      </c>
      <c r="V1367" t="s">
        <v>179</v>
      </c>
      <c r="W1367" t="s">
        <v>364</v>
      </c>
      <c r="X1367" t="s">
        <v>10729</v>
      </c>
      <c r="Y1367" t="s">
        <v>85</v>
      </c>
    </row>
    <row r="1368" spans="1:25">
      <c r="A1368" t="s">
        <v>9</v>
      </c>
      <c r="B1368" t="s">
        <v>14</v>
      </c>
      <c r="C1368" t="s">
        <v>14</v>
      </c>
      <c r="D1368" t="s">
        <v>1336</v>
      </c>
      <c r="E1368" s="54">
        <v>41614</v>
      </c>
      <c r="F1368" t="s">
        <v>4921</v>
      </c>
      <c r="G1368" t="s">
        <v>1345</v>
      </c>
      <c r="H1368" t="s">
        <v>358</v>
      </c>
      <c r="I1368" t="s">
        <v>1789</v>
      </c>
      <c r="J1368" t="s">
        <v>1342</v>
      </c>
      <c r="K1368" t="s">
        <v>1790</v>
      </c>
      <c r="L1368" t="s">
        <v>1791</v>
      </c>
      <c r="M1368" t="s">
        <v>1792</v>
      </c>
      <c r="N1368" t="s">
        <v>85</v>
      </c>
      <c r="O1368" t="s">
        <v>85</v>
      </c>
      <c r="P1368">
        <v>-13435.2001953125</v>
      </c>
      <c r="Q1368" t="s">
        <v>21</v>
      </c>
      <c r="R1368" t="s">
        <v>1793</v>
      </c>
      <c r="S1368" t="s">
        <v>1794</v>
      </c>
      <c r="T1368" t="s">
        <v>155</v>
      </c>
      <c r="U1368" t="s">
        <v>156</v>
      </c>
      <c r="V1368" t="s">
        <v>179</v>
      </c>
      <c r="W1368" t="s">
        <v>364</v>
      </c>
      <c r="X1368" t="s">
        <v>10729</v>
      </c>
      <c r="Y1368" t="s">
        <v>85</v>
      </c>
    </row>
    <row r="1369" spans="1:25">
      <c r="A1369" t="s">
        <v>9</v>
      </c>
      <c r="B1369" t="s">
        <v>14</v>
      </c>
      <c r="C1369" t="s">
        <v>14</v>
      </c>
      <c r="D1369" t="s">
        <v>1336</v>
      </c>
      <c r="E1369" s="54">
        <v>41614</v>
      </c>
      <c r="F1369" t="s">
        <v>4921</v>
      </c>
      <c r="G1369" t="s">
        <v>1345</v>
      </c>
      <c r="H1369" t="s">
        <v>358</v>
      </c>
      <c r="I1369" t="s">
        <v>1789</v>
      </c>
      <c r="J1369" t="s">
        <v>1342</v>
      </c>
      <c r="K1369" t="s">
        <v>1790</v>
      </c>
      <c r="L1369" t="s">
        <v>1791</v>
      </c>
      <c r="M1369" t="s">
        <v>1792</v>
      </c>
      <c r="N1369" t="s">
        <v>85</v>
      </c>
      <c r="O1369" t="s">
        <v>85</v>
      </c>
      <c r="P1369">
        <v>1595.06005859375</v>
      </c>
      <c r="Q1369" t="s">
        <v>21</v>
      </c>
      <c r="R1369" t="s">
        <v>1793</v>
      </c>
      <c r="S1369" t="s">
        <v>1794</v>
      </c>
      <c r="T1369" t="s">
        <v>155</v>
      </c>
      <c r="U1369" t="s">
        <v>156</v>
      </c>
      <c r="V1369" t="s">
        <v>179</v>
      </c>
      <c r="W1369" t="s">
        <v>364</v>
      </c>
      <c r="X1369" t="s">
        <v>10729</v>
      </c>
      <c r="Y1369" t="s">
        <v>85</v>
      </c>
    </row>
    <row r="1370" spans="1:25">
      <c r="A1370" t="s">
        <v>9</v>
      </c>
      <c r="B1370" t="s">
        <v>14</v>
      </c>
      <c r="C1370" t="s">
        <v>14</v>
      </c>
      <c r="D1370" t="s">
        <v>1336</v>
      </c>
      <c r="E1370" s="54">
        <v>41585</v>
      </c>
      <c r="F1370" t="s">
        <v>1337</v>
      </c>
      <c r="G1370" t="s">
        <v>1345</v>
      </c>
      <c r="H1370" t="s">
        <v>358</v>
      </c>
      <c r="I1370" t="s">
        <v>1789</v>
      </c>
      <c r="J1370" t="s">
        <v>1342</v>
      </c>
      <c r="K1370" t="s">
        <v>1790</v>
      </c>
      <c r="L1370" t="s">
        <v>1791</v>
      </c>
      <c r="M1370" t="s">
        <v>1792</v>
      </c>
      <c r="N1370" t="s">
        <v>85</v>
      </c>
      <c r="O1370" t="s">
        <v>85</v>
      </c>
      <c r="P1370">
        <v>6220</v>
      </c>
      <c r="Q1370" t="s">
        <v>21</v>
      </c>
      <c r="R1370" t="s">
        <v>1793</v>
      </c>
      <c r="S1370" t="s">
        <v>1794</v>
      </c>
      <c r="T1370" t="s">
        <v>155</v>
      </c>
      <c r="U1370" t="s">
        <v>156</v>
      </c>
      <c r="V1370" t="s">
        <v>179</v>
      </c>
      <c r="W1370" t="s">
        <v>364</v>
      </c>
      <c r="X1370" t="s">
        <v>10729</v>
      </c>
      <c r="Y1370" t="s">
        <v>85</v>
      </c>
    </row>
    <row r="1371" spans="1:25">
      <c r="A1371" t="s">
        <v>9</v>
      </c>
      <c r="B1371" t="s">
        <v>14</v>
      </c>
      <c r="C1371" t="s">
        <v>14</v>
      </c>
      <c r="D1371" t="s">
        <v>1336</v>
      </c>
      <c r="E1371" s="54">
        <v>41585</v>
      </c>
      <c r="F1371" t="s">
        <v>1337</v>
      </c>
      <c r="G1371" t="s">
        <v>1345</v>
      </c>
      <c r="H1371" t="s">
        <v>358</v>
      </c>
      <c r="I1371" t="s">
        <v>1789</v>
      </c>
      <c r="J1371" t="s">
        <v>1342</v>
      </c>
      <c r="K1371" t="s">
        <v>1790</v>
      </c>
      <c r="L1371" t="s">
        <v>1791</v>
      </c>
      <c r="M1371" t="s">
        <v>1792</v>
      </c>
      <c r="N1371" t="s">
        <v>85</v>
      </c>
      <c r="O1371" t="s">
        <v>85</v>
      </c>
      <c r="P1371">
        <v>-6220</v>
      </c>
      <c r="Q1371" t="s">
        <v>21</v>
      </c>
      <c r="R1371" t="s">
        <v>1793</v>
      </c>
      <c r="S1371" t="s">
        <v>1794</v>
      </c>
      <c r="T1371" t="s">
        <v>155</v>
      </c>
      <c r="U1371" t="s">
        <v>156</v>
      </c>
      <c r="V1371" t="s">
        <v>179</v>
      </c>
      <c r="W1371" t="s">
        <v>364</v>
      </c>
      <c r="X1371" t="s">
        <v>10729</v>
      </c>
      <c r="Y1371" t="s">
        <v>85</v>
      </c>
    </row>
    <row r="1372" spans="1:25">
      <c r="A1372" t="s">
        <v>9</v>
      </c>
      <c r="B1372" t="s">
        <v>14</v>
      </c>
      <c r="C1372" t="s">
        <v>14</v>
      </c>
      <c r="D1372" t="s">
        <v>1336</v>
      </c>
      <c r="E1372" s="54">
        <v>41593</v>
      </c>
      <c r="F1372" t="s">
        <v>1337</v>
      </c>
      <c r="G1372" t="s">
        <v>1345</v>
      </c>
      <c r="I1372" t="s">
        <v>1795</v>
      </c>
      <c r="J1372" t="s">
        <v>1342</v>
      </c>
      <c r="K1372" t="s">
        <v>1796</v>
      </c>
      <c r="L1372" t="s">
        <v>1797</v>
      </c>
      <c r="M1372" t="s">
        <v>1798</v>
      </c>
      <c r="N1372" t="s">
        <v>85</v>
      </c>
      <c r="O1372" t="s">
        <v>85</v>
      </c>
      <c r="P1372">
        <v>349.60000610351563</v>
      </c>
      <c r="Q1372" t="s">
        <v>21</v>
      </c>
      <c r="R1372" t="s">
        <v>1799</v>
      </c>
      <c r="S1372" t="s">
        <v>1800</v>
      </c>
      <c r="T1372" t="s">
        <v>170</v>
      </c>
      <c r="U1372" t="s">
        <v>436</v>
      </c>
      <c r="V1372" t="s">
        <v>179</v>
      </c>
      <c r="W1372" t="s">
        <v>180</v>
      </c>
      <c r="X1372" t="s">
        <v>10730</v>
      </c>
      <c r="Y1372" t="s">
        <v>85</v>
      </c>
    </row>
    <row r="1373" spans="1:25">
      <c r="A1373" t="s">
        <v>9</v>
      </c>
      <c r="B1373" t="s">
        <v>14</v>
      </c>
      <c r="C1373" t="s">
        <v>14</v>
      </c>
      <c r="D1373" t="s">
        <v>1336</v>
      </c>
      <c r="E1373" s="54">
        <v>41593</v>
      </c>
      <c r="F1373" t="s">
        <v>1337</v>
      </c>
      <c r="G1373" t="s">
        <v>1345</v>
      </c>
      <c r="I1373" t="s">
        <v>1795</v>
      </c>
      <c r="J1373" t="s">
        <v>1342</v>
      </c>
      <c r="K1373" t="s">
        <v>1796</v>
      </c>
      <c r="L1373" t="s">
        <v>1797</v>
      </c>
      <c r="M1373" t="s">
        <v>1798</v>
      </c>
      <c r="N1373" t="s">
        <v>85</v>
      </c>
      <c r="O1373" t="s">
        <v>85</v>
      </c>
      <c r="P1373">
        <v>2643.4599609375</v>
      </c>
      <c r="Q1373" t="s">
        <v>21</v>
      </c>
      <c r="R1373" t="s">
        <v>1799</v>
      </c>
      <c r="S1373" t="s">
        <v>1800</v>
      </c>
      <c r="T1373" t="s">
        <v>170</v>
      </c>
      <c r="U1373" t="s">
        <v>436</v>
      </c>
      <c r="V1373" t="s">
        <v>179</v>
      </c>
      <c r="W1373" t="s">
        <v>180</v>
      </c>
      <c r="X1373" t="s">
        <v>10730</v>
      </c>
      <c r="Y1373" t="s">
        <v>85</v>
      </c>
    </row>
    <row r="1374" spans="1:25">
      <c r="A1374" t="s">
        <v>9</v>
      </c>
      <c r="B1374" t="s">
        <v>14</v>
      </c>
      <c r="C1374" t="s">
        <v>14</v>
      </c>
      <c r="D1374" t="s">
        <v>1336</v>
      </c>
      <c r="E1374" s="54">
        <v>41593</v>
      </c>
      <c r="F1374" t="s">
        <v>1337</v>
      </c>
      <c r="G1374" t="s">
        <v>1345</v>
      </c>
      <c r="I1374" t="s">
        <v>1795</v>
      </c>
      <c r="J1374" t="s">
        <v>1342</v>
      </c>
      <c r="K1374" t="s">
        <v>1796</v>
      </c>
      <c r="L1374" t="s">
        <v>1797</v>
      </c>
      <c r="M1374" t="s">
        <v>1798</v>
      </c>
      <c r="N1374" t="s">
        <v>85</v>
      </c>
      <c r="O1374" t="s">
        <v>85</v>
      </c>
      <c r="P1374">
        <v>349.60000610351563</v>
      </c>
      <c r="Q1374" t="s">
        <v>21</v>
      </c>
      <c r="R1374" t="s">
        <v>1799</v>
      </c>
      <c r="S1374" t="s">
        <v>1800</v>
      </c>
      <c r="T1374" t="s">
        <v>170</v>
      </c>
      <c r="U1374" t="s">
        <v>436</v>
      </c>
      <c r="V1374" t="s">
        <v>179</v>
      </c>
      <c r="W1374" t="s">
        <v>180</v>
      </c>
      <c r="X1374" t="s">
        <v>10730</v>
      </c>
      <c r="Y1374" t="s">
        <v>85</v>
      </c>
    </row>
    <row r="1375" spans="1:25">
      <c r="A1375" t="s">
        <v>9</v>
      </c>
      <c r="B1375" t="s">
        <v>14</v>
      </c>
      <c r="C1375" t="s">
        <v>14</v>
      </c>
      <c r="D1375" t="s">
        <v>1336</v>
      </c>
      <c r="E1375" s="54">
        <v>41593</v>
      </c>
      <c r="F1375" t="s">
        <v>1337</v>
      </c>
      <c r="G1375" t="s">
        <v>1345</v>
      </c>
      <c r="I1375" t="s">
        <v>1795</v>
      </c>
      <c r="J1375" t="s">
        <v>1342</v>
      </c>
      <c r="K1375" t="s">
        <v>1796</v>
      </c>
      <c r="L1375" t="s">
        <v>1797</v>
      </c>
      <c r="M1375" t="s">
        <v>1798</v>
      </c>
      <c r="N1375" t="s">
        <v>85</v>
      </c>
      <c r="O1375" t="s">
        <v>85</v>
      </c>
      <c r="P1375">
        <v>1465.050048828125</v>
      </c>
      <c r="Q1375" t="s">
        <v>21</v>
      </c>
      <c r="R1375" t="s">
        <v>1799</v>
      </c>
      <c r="S1375" t="s">
        <v>1800</v>
      </c>
      <c r="T1375" t="s">
        <v>170</v>
      </c>
      <c r="U1375" t="s">
        <v>436</v>
      </c>
      <c r="V1375" t="s">
        <v>179</v>
      </c>
      <c r="W1375" t="s">
        <v>180</v>
      </c>
      <c r="X1375" t="s">
        <v>10730</v>
      </c>
      <c r="Y1375" t="s">
        <v>85</v>
      </c>
    </row>
    <row r="1376" spans="1:25">
      <c r="A1376" t="s">
        <v>9</v>
      </c>
      <c r="B1376" t="s">
        <v>14</v>
      </c>
      <c r="C1376" t="s">
        <v>14</v>
      </c>
      <c r="D1376" t="s">
        <v>1336</v>
      </c>
      <c r="E1376" s="54">
        <v>41593</v>
      </c>
      <c r="F1376" t="s">
        <v>1337</v>
      </c>
      <c r="G1376" t="s">
        <v>1345</v>
      </c>
      <c r="I1376" t="s">
        <v>1795</v>
      </c>
      <c r="J1376" t="s">
        <v>1342</v>
      </c>
      <c r="K1376" t="s">
        <v>1796</v>
      </c>
      <c r="L1376" t="s">
        <v>1797</v>
      </c>
      <c r="M1376" t="s">
        <v>1798</v>
      </c>
      <c r="N1376" t="s">
        <v>85</v>
      </c>
      <c r="O1376" t="s">
        <v>85</v>
      </c>
      <c r="P1376">
        <v>2092.929931640625</v>
      </c>
      <c r="Q1376" t="s">
        <v>21</v>
      </c>
      <c r="R1376" t="s">
        <v>1799</v>
      </c>
      <c r="S1376" t="s">
        <v>1800</v>
      </c>
      <c r="T1376" t="s">
        <v>170</v>
      </c>
      <c r="U1376" t="s">
        <v>436</v>
      </c>
      <c r="V1376" t="s">
        <v>179</v>
      </c>
      <c r="W1376" t="s">
        <v>180</v>
      </c>
      <c r="X1376" t="s">
        <v>10730</v>
      </c>
      <c r="Y1376" t="s">
        <v>85</v>
      </c>
    </row>
    <row r="1377" spans="1:25">
      <c r="A1377" t="s">
        <v>9</v>
      </c>
      <c r="B1377" t="s">
        <v>14</v>
      </c>
      <c r="C1377" t="s">
        <v>14</v>
      </c>
      <c r="D1377" t="s">
        <v>1336</v>
      </c>
      <c r="E1377" s="54">
        <v>41593</v>
      </c>
      <c r="F1377" t="s">
        <v>1337</v>
      </c>
      <c r="G1377" t="s">
        <v>1345</v>
      </c>
      <c r="I1377" t="s">
        <v>1795</v>
      </c>
      <c r="J1377" t="s">
        <v>1342</v>
      </c>
      <c r="K1377" t="s">
        <v>1796</v>
      </c>
      <c r="L1377" t="s">
        <v>1797</v>
      </c>
      <c r="M1377" t="s">
        <v>1798</v>
      </c>
      <c r="N1377" t="s">
        <v>85</v>
      </c>
      <c r="O1377" t="s">
        <v>85</v>
      </c>
      <c r="P1377">
        <v>2643.4599609375</v>
      </c>
      <c r="Q1377" t="s">
        <v>21</v>
      </c>
      <c r="R1377" t="s">
        <v>1799</v>
      </c>
      <c r="S1377" t="s">
        <v>1800</v>
      </c>
      <c r="T1377" t="s">
        <v>170</v>
      </c>
      <c r="U1377" t="s">
        <v>436</v>
      </c>
      <c r="V1377" t="s">
        <v>179</v>
      </c>
      <c r="W1377" t="s">
        <v>180</v>
      </c>
      <c r="X1377" t="s">
        <v>10730</v>
      </c>
      <c r="Y1377" t="s">
        <v>85</v>
      </c>
    </row>
    <row r="1378" spans="1:25">
      <c r="A1378" t="s">
        <v>9</v>
      </c>
      <c r="B1378" t="s">
        <v>14</v>
      </c>
      <c r="C1378" t="s">
        <v>14</v>
      </c>
      <c r="D1378" t="s">
        <v>1336</v>
      </c>
      <c r="E1378" s="54">
        <v>41593</v>
      </c>
      <c r="F1378" t="s">
        <v>1337</v>
      </c>
      <c r="G1378" t="s">
        <v>1345</v>
      </c>
      <c r="I1378" t="s">
        <v>1795</v>
      </c>
      <c r="J1378" t="s">
        <v>1342</v>
      </c>
      <c r="K1378" t="s">
        <v>1796</v>
      </c>
      <c r="L1378" t="s">
        <v>1797</v>
      </c>
      <c r="M1378" t="s">
        <v>1798</v>
      </c>
      <c r="N1378" t="s">
        <v>85</v>
      </c>
      <c r="O1378" t="s">
        <v>85</v>
      </c>
      <c r="P1378">
        <v>2643.4599609375</v>
      </c>
      <c r="Q1378" t="s">
        <v>21</v>
      </c>
      <c r="R1378" t="s">
        <v>1799</v>
      </c>
      <c r="S1378" t="s">
        <v>1800</v>
      </c>
      <c r="T1378" t="s">
        <v>170</v>
      </c>
      <c r="U1378" t="s">
        <v>436</v>
      </c>
      <c r="V1378" t="s">
        <v>179</v>
      </c>
      <c r="W1378" t="s">
        <v>180</v>
      </c>
      <c r="X1378" t="s">
        <v>10730</v>
      </c>
      <c r="Y1378" t="s">
        <v>85</v>
      </c>
    </row>
    <row r="1379" spans="1:25">
      <c r="A1379" t="s">
        <v>9</v>
      </c>
      <c r="B1379" t="s">
        <v>14</v>
      </c>
      <c r="C1379" t="s">
        <v>14</v>
      </c>
      <c r="D1379" t="s">
        <v>1336</v>
      </c>
      <c r="E1379" s="54">
        <v>41593</v>
      </c>
      <c r="F1379" t="s">
        <v>1337</v>
      </c>
      <c r="G1379" t="s">
        <v>1345</v>
      </c>
      <c r="I1379" t="s">
        <v>1795</v>
      </c>
      <c r="J1379" t="s">
        <v>1342</v>
      </c>
      <c r="K1379" t="s">
        <v>1796</v>
      </c>
      <c r="L1379" t="s">
        <v>1797</v>
      </c>
      <c r="M1379" t="s">
        <v>1798</v>
      </c>
      <c r="N1379" t="s">
        <v>85</v>
      </c>
      <c r="O1379" t="s">
        <v>85</v>
      </c>
      <c r="P1379">
        <v>2643.4599609375</v>
      </c>
      <c r="Q1379" t="s">
        <v>21</v>
      </c>
      <c r="R1379" t="s">
        <v>1799</v>
      </c>
      <c r="S1379" t="s">
        <v>1800</v>
      </c>
      <c r="T1379" t="s">
        <v>170</v>
      </c>
      <c r="U1379" t="s">
        <v>436</v>
      </c>
      <c r="V1379" t="s">
        <v>179</v>
      </c>
      <c r="W1379" t="s">
        <v>180</v>
      </c>
      <c r="X1379" t="s">
        <v>10730</v>
      </c>
      <c r="Y1379" t="s">
        <v>85</v>
      </c>
    </row>
    <row r="1380" spans="1:25">
      <c r="A1380" t="s">
        <v>9</v>
      </c>
      <c r="B1380" t="s">
        <v>14</v>
      </c>
      <c r="C1380" t="s">
        <v>14</v>
      </c>
      <c r="D1380" t="s">
        <v>1336</v>
      </c>
      <c r="E1380" s="54">
        <v>41593</v>
      </c>
      <c r="F1380" t="s">
        <v>1337</v>
      </c>
      <c r="G1380" t="s">
        <v>1345</v>
      </c>
      <c r="I1380" t="s">
        <v>1795</v>
      </c>
      <c r="J1380" t="s">
        <v>1342</v>
      </c>
      <c r="K1380" t="s">
        <v>1796</v>
      </c>
      <c r="L1380" t="s">
        <v>1797</v>
      </c>
      <c r="M1380" t="s">
        <v>1798</v>
      </c>
      <c r="N1380" t="s">
        <v>85</v>
      </c>
      <c r="O1380" t="s">
        <v>85</v>
      </c>
      <c r="P1380">
        <v>2092.929931640625</v>
      </c>
      <c r="Q1380" t="s">
        <v>21</v>
      </c>
      <c r="R1380" t="s">
        <v>1799</v>
      </c>
      <c r="S1380" t="s">
        <v>1800</v>
      </c>
      <c r="T1380" t="s">
        <v>170</v>
      </c>
      <c r="U1380" t="s">
        <v>436</v>
      </c>
      <c r="V1380" t="s">
        <v>179</v>
      </c>
      <c r="W1380" t="s">
        <v>180</v>
      </c>
      <c r="X1380" t="s">
        <v>10730</v>
      </c>
      <c r="Y1380" t="s">
        <v>85</v>
      </c>
    </row>
    <row r="1381" spans="1:25">
      <c r="A1381" t="s">
        <v>9</v>
      </c>
      <c r="B1381" t="s">
        <v>14</v>
      </c>
      <c r="C1381" t="s">
        <v>14</v>
      </c>
      <c r="D1381" t="s">
        <v>1336</v>
      </c>
      <c r="E1381" s="54">
        <v>41593</v>
      </c>
      <c r="F1381" t="s">
        <v>1337</v>
      </c>
      <c r="G1381" t="s">
        <v>1345</v>
      </c>
      <c r="I1381" t="s">
        <v>1795</v>
      </c>
      <c r="J1381" t="s">
        <v>1342</v>
      </c>
      <c r="K1381" t="s">
        <v>1796</v>
      </c>
      <c r="L1381" t="s">
        <v>1797</v>
      </c>
      <c r="M1381" t="s">
        <v>1798</v>
      </c>
      <c r="N1381" t="s">
        <v>85</v>
      </c>
      <c r="O1381" t="s">
        <v>85</v>
      </c>
      <c r="P1381">
        <v>2092.929931640625</v>
      </c>
      <c r="Q1381" t="s">
        <v>21</v>
      </c>
      <c r="R1381" t="s">
        <v>1799</v>
      </c>
      <c r="S1381" t="s">
        <v>1800</v>
      </c>
      <c r="T1381" t="s">
        <v>170</v>
      </c>
      <c r="U1381" t="s">
        <v>436</v>
      </c>
      <c r="V1381" t="s">
        <v>179</v>
      </c>
      <c r="W1381" t="s">
        <v>180</v>
      </c>
      <c r="X1381" t="s">
        <v>10730</v>
      </c>
      <c r="Y1381" t="s">
        <v>85</v>
      </c>
    </row>
    <row r="1382" spans="1:25">
      <c r="A1382" t="s">
        <v>9</v>
      </c>
      <c r="B1382" t="s">
        <v>14</v>
      </c>
      <c r="C1382" t="s">
        <v>14</v>
      </c>
      <c r="D1382" t="s">
        <v>1336</v>
      </c>
      <c r="E1382" s="54">
        <v>41593</v>
      </c>
      <c r="F1382" t="s">
        <v>1337</v>
      </c>
      <c r="G1382" t="s">
        <v>1345</v>
      </c>
      <c r="I1382" t="s">
        <v>1795</v>
      </c>
      <c r="J1382" t="s">
        <v>1342</v>
      </c>
      <c r="K1382" t="s">
        <v>1796</v>
      </c>
      <c r="L1382" t="s">
        <v>1797</v>
      </c>
      <c r="M1382" t="s">
        <v>1798</v>
      </c>
      <c r="N1382" t="s">
        <v>85</v>
      </c>
      <c r="O1382" t="s">
        <v>85</v>
      </c>
      <c r="P1382">
        <v>2092.929931640625</v>
      </c>
      <c r="Q1382" t="s">
        <v>21</v>
      </c>
      <c r="R1382" t="s">
        <v>1799</v>
      </c>
      <c r="S1382" t="s">
        <v>1800</v>
      </c>
      <c r="T1382" t="s">
        <v>170</v>
      </c>
      <c r="U1382" t="s">
        <v>436</v>
      </c>
      <c r="V1382" t="s">
        <v>179</v>
      </c>
      <c r="W1382" t="s">
        <v>180</v>
      </c>
      <c r="X1382" t="s">
        <v>10730</v>
      </c>
      <c r="Y1382" t="s">
        <v>85</v>
      </c>
    </row>
    <row r="1383" spans="1:25">
      <c r="A1383" t="s">
        <v>9</v>
      </c>
      <c r="B1383" t="s">
        <v>14</v>
      </c>
      <c r="C1383" t="s">
        <v>14</v>
      </c>
      <c r="D1383" t="s">
        <v>1336</v>
      </c>
      <c r="E1383" s="54">
        <v>41593</v>
      </c>
      <c r="F1383" t="s">
        <v>1337</v>
      </c>
      <c r="G1383" t="s">
        <v>1345</v>
      </c>
      <c r="I1383" t="s">
        <v>1795</v>
      </c>
      <c r="J1383" t="s">
        <v>1342</v>
      </c>
      <c r="K1383" t="s">
        <v>1796</v>
      </c>
      <c r="L1383" t="s">
        <v>1797</v>
      </c>
      <c r="M1383" t="s">
        <v>1798</v>
      </c>
      <c r="N1383" t="s">
        <v>85</v>
      </c>
      <c r="O1383" t="s">
        <v>85</v>
      </c>
      <c r="P1383">
        <v>64877.5</v>
      </c>
      <c r="Q1383" t="s">
        <v>21</v>
      </c>
      <c r="R1383" t="s">
        <v>1799</v>
      </c>
      <c r="S1383" t="s">
        <v>1800</v>
      </c>
      <c r="T1383" t="s">
        <v>170</v>
      </c>
      <c r="U1383" t="s">
        <v>436</v>
      </c>
      <c r="V1383" t="s">
        <v>179</v>
      </c>
      <c r="W1383" t="s">
        <v>180</v>
      </c>
      <c r="X1383" t="s">
        <v>10730</v>
      </c>
      <c r="Y1383" t="s">
        <v>85</v>
      </c>
    </row>
    <row r="1384" spans="1:25">
      <c r="A1384" t="s">
        <v>9</v>
      </c>
      <c r="B1384" t="s">
        <v>14</v>
      </c>
      <c r="C1384" t="s">
        <v>14</v>
      </c>
      <c r="D1384" t="s">
        <v>1336</v>
      </c>
      <c r="E1384" s="54">
        <v>41593</v>
      </c>
      <c r="F1384" t="s">
        <v>1337</v>
      </c>
      <c r="G1384" t="s">
        <v>1345</v>
      </c>
      <c r="I1384" t="s">
        <v>1795</v>
      </c>
      <c r="J1384" t="s">
        <v>1342</v>
      </c>
      <c r="K1384" t="s">
        <v>1796</v>
      </c>
      <c r="L1384" t="s">
        <v>1797</v>
      </c>
      <c r="M1384" t="s">
        <v>1798</v>
      </c>
      <c r="N1384" t="s">
        <v>85</v>
      </c>
      <c r="O1384" t="s">
        <v>85</v>
      </c>
      <c r="P1384">
        <v>2092.929931640625</v>
      </c>
      <c r="Q1384" t="s">
        <v>21</v>
      </c>
      <c r="R1384" t="s">
        <v>1799</v>
      </c>
      <c r="S1384" t="s">
        <v>1800</v>
      </c>
      <c r="T1384" t="s">
        <v>170</v>
      </c>
      <c r="U1384" t="s">
        <v>436</v>
      </c>
      <c r="V1384" t="s">
        <v>179</v>
      </c>
      <c r="W1384" t="s">
        <v>180</v>
      </c>
      <c r="X1384" t="s">
        <v>10730</v>
      </c>
      <c r="Y1384" t="s">
        <v>85</v>
      </c>
    </row>
    <row r="1385" spans="1:25">
      <c r="A1385" t="s">
        <v>9</v>
      </c>
      <c r="B1385" t="s">
        <v>14</v>
      </c>
      <c r="C1385" t="s">
        <v>14</v>
      </c>
      <c r="D1385" t="s">
        <v>1336</v>
      </c>
      <c r="E1385" s="54">
        <v>41593</v>
      </c>
      <c r="F1385" t="s">
        <v>1337</v>
      </c>
      <c r="G1385" t="s">
        <v>1345</v>
      </c>
      <c r="I1385" t="s">
        <v>1795</v>
      </c>
      <c r="J1385" t="s">
        <v>1342</v>
      </c>
      <c r="K1385" t="s">
        <v>1796</v>
      </c>
      <c r="L1385" t="s">
        <v>1797</v>
      </c>
      <c r="M1385" t="s">
        <v>1798</v>
      </c>
      <c r="N1385" t="s">
        <v>85</v>
      </c>
      <c r="O1385" t="s">
        <v>85</v>
      </c>
      <c r="P1385">
        <v>2092.929931640625</v>
      </c>
      <c r="Q1385" t="s">
        <v>21</v>
      </c>
      <c r="R1385" t="s">
        <v>1799</v>
      </c>
      <c r="S1385" t="s">
        <v>1800</v>
      </c>
      <c r="T1385" t="s">
        <v>170</v>
      </c>
      <c r="U1385" t="s">
        <v>436</v>
      </c>
      <c r="V1385" t="s">
        <v>179</v>
      </c>
      <c r="W1385" t="s">
        <v>180</v>
      </c>
      <c r="X1385" t="s">
        <v>10730</v>
      </c>
      <c r="Y1385" t="s">
        <v>85</v>
      </c>
    </row>
    <row r="1386" spans="1:25">
      <c r="A1386" t="s">
        <v>9</v>
      </c>
      <c r="B1386" t="s">
        <v>14</v>
      </c>
      <c r="C1386" t="s">
        <v>14</v>
      </c>
      <c r="D1386" t="s">
        <v>1336</v>
      </c>
      <c r="E1386" s="54">
        <v>41593</v>
      </c>
      <c r="F1386" t="s">
        <v>1337</v>
      </c>
      <c r="G1386" t="s">
        <v>1345</v>
      </c>
      <c r="I1386" t="s">
        <v>1795</v>
      </c>
      <c r="J1386" t="s">
        <v>1342</v>
      </c>
      <c r="K1386" t="s">
        <v>1796</v>
      </c>
      <c r="L1386" t="s">
        <v>1797</v>
      </c>
      <c r="M1386" t="s">
        <v>1798</v>
      </c>
      <c r="N1386" t="s">
        <v>85</v>
      </c>
      <c r="O1386" t="s">
        <v>85</v>
      </c>
      <c r="P1386">
        <v>2092.929931640625</v>
      </c>
      <c r="Q1386" t="s">
        <v>21</v>
      </c>
      <c r="R1386" t="s">
        <v>1799</v>
      </c>
      <c r="S1386" t="s">
        <v>1800</v>
      </c>
      <c r="T1386" t="s">
        <v>170</v>
      </c>
      <c r="U1386" t="s">
        <v>436</v>
      </c>
      <c r="V1386" t="s">
        <v>179</v>
      </c>
      <c r="W1386" t="s">
        <v>180</v>
      </c>
      <c r="X1386" t="s">
        <v>10730</v>
      </c>
      <c r="Y1386" t="s">
        <v>85</v>
      </c>
    </row>
    <row r="1387" spans="1:25">
      <c r="A1387" t="s">
        <v>9</v>
      </c>
      <c r="B1387" t="s">
        <v>14</v>
      </c>
      <c r="C1387" t="s">
        <v>14</v>
      </c>
      <c r="D1387" t="s">
        <v>1336</v>
      </c>
      <c r="E1387" s="54">
        <v>41593</v>
      </c>
      <c r="F1387" t="s">
        <v>1337</v>
      </c>
      <c r="G1387" t="s">
        <v>1345</v>
      </c>
      <c r="I1387" t="s">
        <v>1795</v>
      </c>
      <c r="J1387" t="s">
        <v>1342</v>
      </c>
      <c r="K1387" t="s">
        <v>1796</v>
      </c>
      <c r="L1387" t="s">
        <v>1797</v>
      </c>
      <c r="M1387" t="s">
        <v>1798</v>
      </c>
      <c r="N1387" t="s">
        <v>85</v>
      </c>
      <c r="O1387" t="s">
        <v>85</v>
      </c>
      <c r="P1387">
        <v>1465.050048828125</v>
      </c>
      <c r="Q1387" t="s">
        <v>21</v>
      </c>
      <c r="R1387" t="s">
        <v>1799</v>
      </c>
      <c r="S1387" t="s">
        <v>1800</v>
      </c>
      <c r="T1387" t="s">
        <v>170</v>
      </c>
      <c r="U1387" t="s">
        <v>436</v>
      </c>
      <c r="V1387" t="s">
        <v>179</v>
      </c>
      <c r="W1387" t="s">
        <v>180</v>
      </c>
      <c r="X1387" t="s">
        <v>10730</v>
      </c>
      <c r="Y1387" t="s">
        <v>85</v>
      </c>
    </row>
    <row r="1388" spans="1:25">
      <c r="A1388" t="s">
        <v>9</v>
      </c>
      <c r="B1388" t="s">
        <v>14</v>
      </c>
      <c r="C1388" t="s">
        <v>14</v>
      </c>
      <c r="D1388" t="s">
        <v>1336</v>
      </c>
      <c r="E1388" s="54">
        <v>41593</v>
      </c>
      <c r="F1388" t="s">
        <v>1337</v>
      </c>
      <c r="G1388" t="s">
        <v>1345</v>
      </c>
      <c r="I1388" t="s">
        <v>1795</v>
      </c>
      <c r="J1388" t="s">
        <v>1342</v>
      </c>
      <c r="K1388" t="s">
        <v>1796</v>
      </c>
      <c r="L1388" t="s">
        <v>1797</v>
      </c>
      <c r="M1388" t="s">
        <v>1798</v>
      </c>
      <c r="N1388" t="s">
        <v>85</v>
      </c>
      <c r="O1388" t="s">
        <v>85</v>
      </c>
      <c r="P1388">
        <v>2092.929931640625</v>
      </c>
      <c r="Q1388" t="s">
        <v>21</v>
      </c>
      <c r="R1388" t="s">
        <v>1799</v>
      </c>
      <c r="S1388" t="s">
        <v>1800</v>
      </c>
      <c r="T1388" t="s">
        <v>170</v>
      </c>
      <c r="U1388" t="s">
        <v>436</v>
      </c>
      <c r="V1388" t="s">
        <v>179</v>
      </c>
      <c r="W1388" t="s">
        <v>180</v>
      </c>
      <c r="X1388" t="s">
        <v>10730</v>
      </c>
      <c r="Y1388" t="s">
        <v>85</v>
      </c>
    </row>
    <row r="1389" spans="1:25">
      <c r="A1389" t="s">
        <v>9</v>
      </c>
      <c r="B1389" t="s">
        <v>14</v>
      </c>
      <c r="C1389" t="s">
        <v>14</v>
      </c>
      <c r="D1389" t="s">
        <v>1336</v>
      </c>
      <c r="E1389" s="54">
        <v>41593</v>
      </c>
      <c r="F1389" t="s">
        <v>1337</v>
      </c>
      <c r="G1389" t="s">
        <v>1345</v>
      </c>
      <c r="I1389" t="s">
        <v>1795</v>
      </c>
      <c r="J1389" t="s">
        <v>1342</v>
      </c>
      <c r="K1389" t="s">
        <v>1796</v>
      </c>
      <c r="L1389" t="s">
        <v>1797</v>
      </c>
      <c r="M1389" t="s">
        <v>1798</v>
      </c>
      <c r="N1389" t="s">
        <v>85</v>
      </c>
      <c r="O1389" t="s">
        <v>85</v>
      </c>
      <c r="P1389">
        <v>2092.929931640625</v>
      </c>
      <c r="Q1389" t="s">
        <v>21</v>
      </c>
      <c r="R1389" t="s">
        <v>1799</v>
      </c>
      <c r="S1389" t="s">
        <v>1800</v>
      </c>
      <c r="T1389" t="s">
        <v>170</v>
      </c>
      <c r="U1389" t="s">
        <v>436</v>
      </c>
      <c r="V1389" t="s">
        <v>179</v>
      </c>
      <c r="W1389" t="s">
        <v>180</v>
      </c>
      <c r="X1389" t="s">
        <v>10730</v>
      </c>
      <c r="Y1389" t="s">
        <v>85</v>
      </c>
    </row>
    <row r="1390" spans="1:25">
      <c r="A1390" t="s">
        <v>9</v>
      </c>
      <c r="B1390" t="s">
        <v>14</v>
      </c>
      <c r="C1390" t="s">
        <v>14</v>
      </c>
      <c r="D1390" t="s">
        <v>1336</v>
      </c>
      <c r="E1390" s="54">
        <v>41614</v>
      </c>
      <c r="F1390" t="s">
        <v>4921</v>
      </c>
      <c r="G1390" t="s">
        <v>1345</v>
      </c>
      <c r="I1390" t="s">
        <v>1795</v>
      </c>
      <c r="J1390" t="s">
        <v>1342</v>
      </c>
      <c r="K1390" t="s">
        <v>1796</v>
      </c>
      <c r="L1390" t="s">
        <v>1797</v>
      </c>
      <c r="M1390" t="s">
        <v>1798</v>
      </c>
      <c r="N1390" t="s">
        <v>85</v>
      </c>
      <c r="O1390" t="s">
        <v>85</v>
      </c>
      <c r="P1390">
        <v>-74833</v>
      </c>
      <c r="Q1390" t="s">
        <v>21</v>
      </c>
      <c r="R1390" t="s">
        <v>1799</v>
      </c>
      <c r="S1390" t="s">
        <v>1800</v>
      </c>
      <c r="T1390" t="s">
        <v>170</v>
      </c>
      <c r="U1390" t="s">
        <v>436</v>
      </c>
      <c r="V1390" t="s">
        <v>179</v>
      </c>
      <c r="W1390" t="s">
        <v>180</v>
      </c>
      <c r="X1390" t="s">
        <v>10730</v>
      </c>
      <c r="Y1390" t="s">
        <v>85</v>
      </c>
    </row>
    <row r="1391" spans="1:25">
      <c r="A1391" t="s">
        <v>9</v>
      </c>
      <c r="B1391" t="s">
        <v>14</v>
      </c>
      <c r="C1391" t="s">
        <v>14</v>
      </c>
      <c r="D1391" t="s">
        <v>1336</v>
      </c>
      <c r="E1391" s="54">
        <v>41614</v>
      </c>
      <c r="F1391" t="s">
        <v>4921</v>
      </c>
      <c r="G1391" t="s">
        <v>1345</v>
      </c>
      <c r="I1391" t="s">
        <v>1795</v>
      </c>
      <c r="J1391" t="s">
        <v>1342</v>
      </c>
      <c r="K1391" t="s">
        <v>1796</v>
      </c>
      <c r="L1391" t="s">
        <v>1797</v>
      </c>
      <c r="M1391" t="s">
        <v>1798</v>
      </c>
      <c r="N1391" t="s">
        <v>85</v>
      </c>
      <c r="O1391" t="s">
        <v>85</v>
      </c>
      <c r="P1391">
        <v>74833.0390625</v>
      </c>
      <c r="Q1391" t="s">
        <v>21</v>
      </c>
      <c r="R1391" t="s">
        <v>1799</v>
      </c>
      <c r="S1391" t="s">
        <v>1800</v>
      </c>
      <c r="T1391" t="s">
        <v>170</v>
      </c>
      <c r="U1391" t="s">
        <v>436</v>
      </c>
      <c r="V1391" t="s">
        <v>179</v>
      </c>
      <c r="W1391" t="s">
        <v>180</v>
      </c>
      <c r="X1391" t="s">
        <v>10730</v>
      </c>
      <c r="Y1391" t="s">
        <v>85</v>
      </c>
    </row>
    <row r="1392" spans="1:25">
      <c r="A1392" t="s">
        <v>9</v>
      </c>
      <c r="B1392" t="s">
        <v>14</v>
      </c>
      <c r="C1392" t="s">
        <v>14</v>
      </c>
      <c r="D1392" t="s">
        <v>1336</v>
      </c>
      <c r="E1392" s="54">
        <v>41589</v>
      </c>
      <c r="F1392" t="s">
        <v>1337</v>
      </c>
      <c r="G1392" t="s">
        <v>1345</v>
      </c>
      <c r="I1392" t="s">
        <v>1795</v>
      </c>
      <c r="J1392" t="s">
        <v>1342</v>
      </c>
      <c r="K1392" t="s">
        <v>1796</v>
      </c>
      <c r="L1392" t="s">
        <v>1797</v>
      </c>
      <c r="M1392" t="s">
        <v>1798</v>
      </c>
      <c r="N1392" t="s">
        <v>85</v>
      </c>
      <c r="O1392" t="s">
        <v>85</v>
      </c>
      <c r="P1392">
        <v>-72189.546875</v>
      </c>
      <c r="Q1392" t="s">
        <v>21</v>
      </c>
      <c r="R1392" t="s">
        <v>1799</v>
      </c>
      <c r="S1392" t="s">
        <v>1800</v>
      </c>
      <c r="T1392" t="s">
        <v>170</v>
      </c>
      <c r="U1392" t="s">
        <v>436</v>
      </c>
      <c r="V1392" t="s">
        <v>179</v>
      </c>
      <c r="W1392" t="s">
        <v>180</v>
      </c>
      <c r="X1392" t="s">
        <v>10730</v>
      </c>
      <c r="Y1392" t="s">
        <v>85</v>
      </c>
    </row>
    <row r="1393" spans="1:25">
      <c r="A1393" t="s">
        <v>9</v>
      </c>
      <c r="B1393" t="s">
        <v>14</v>
      </c>
      <c r="C1393" t="s">
        <v>14</v>
      </c>
      <c r="D1393" t="s">
        <v>1336</v>
      </c>
      <c r="E1393" s="54">
        <v>41589</v>
      </c>
      <c r="F1393" t="s">
        <v>1337</v>
      </c>
      <c r="G1393" t="s">
        <v>1345</v>
      </c>
      <c r="I1393" t="s">
        <v>1795</v>
      </c>
      <c r="J1393" t="s">
        <v>1342</v>
      </c>
      <c r="K1393" t="s">
        <v>1796</v>
      </c>
      <c r="L1393" t="s">
        <v>1797</v>
      </c>
      <c r="M1393" t="s">
        <v>1798</v>
      </c>
      <c r="N1393" t="s">
        <v>85</v>
      </c>
      <c r="O1393" t="s">
        <v>85</v>
      </c>
      <c r="P1393">
        <v>72189.578125</v>
      </c>
      <c r="Q1393" t="s">
        <v>21</v>
      </c>
      <c r="R1393" t="s">
        <v>1799</v>
      </c>
      <c r="S1393" t="s">
        <v>1800</v>
      </c>
      <c r="T1393" t="s">
        <v>170</v>
      </c>
      <c r="U1393" t="s">
        <v>436</v>
      </c>
      <c r="V1393" t="s">
        <v>179</v>
      </c>
      <c r="W1393" t="s">
        <v>180</v>
      </c>
      <c r="X1393" t="s">
        <v>10730</v>
      </c>
      <c r="Y1393" t="s">
        <v>85</v>
      </c>
    </row>
    <row r="1394" spans="1:25">
      <c r="A1394" t="s">
        <v>9</v>
      </c>
      <c r="B1394" t="s">
        <v>14</v>
      </c>
      <c r="C1394" t="s">
        <v>14</v>
      </c>
      <c r="D1394" t="s">
        <v>1336</v>
      </c>
      <c r="E1394" s="54">
        <v>41623</v>
      </c>
      <c r="F1394" t="s">
        <v>4921</v>
      </c>
      <c r="G1394" t="s">
        <v>1345</v>
      </c>
      <c r="I1394" t="s">
        <v>1795</v>
      </c>
      <c r="J1394" t="s">
        <v>1342</v>
      </c>
      <c r="K1394" t="s">
        <v>1796</v>
      </c>
      <c r="L1394" t="s">
        <v>1797</v>
      </c>
      <c r="M1394" t="s">
        <v>1798</v>
      </c>
      <c r="N1394" t="s">
        <v>85</v>
      </c>
      <c r="O1394" t="s">
        <v>85</v>
      </c>
      <c r="P1394">
        <v>2092.929931640625</v>
      </c>
      <c r="Q1394" t="s">
        <v>21</v>
      </c>
      <c r="R1394" t="s">
        <v>1799</v>
      </c>
      <c r="S1394" t="s">
        <v>1800</v>
      </c>
      <c r="T1394" t="s">
        <v>170</v>
      </c>
      <c r="U1394" t="s">
        <v>436</v>
      </c>
      <c r="V1394" t="s">
        <v>179</v>
      </c>
      <c r="W1394" t="s">
        <v>180</v>
      </c>
      <c r="X1394" t="s">
        <v>10730</v>
      </c>
      <c r="Y1394" t="s">
        <v>85</v>
      </c>
    </row>
    <row r="1395" spans="1:25">
      <c r="A1395" t="s">
        <v>9</v>
      </c>
      <c r="B1395" t="s">
        <v>14</v>
      </c>
      <c r="C1395" t="s">
        <v>14</v>
      </c>
      <c r="D1395" t="s">
        <v>1336</v>
      </c>
      <c r="E1395" s="54">
        <v>41623</v>
      </c>
      <c r="F1395" t="s">
        <v>4921</v>
      </c>
      <c r="G1395" t="s">
        <v>1345</v>
      </c>
      <c r="I1395" t="s">
        <v>1795</v>
      </c>
      <c r="J1395" t="s">
        <v>1342</v>
      </c>
      <c r="K1395" t="s">
        <v>1796</v>
      </c>
      <c r="L1395" t="s">
        <v>1797</v>
      </c>
      <c r="M1395" t="s">
        <v>1798</v>
      </c>
      <c r="N1395" t="s">
        <v>85</v>
      </c>
      <c r="O1395" t="s">
        <v>85</v>
      </c>
      <c r="P1395">
        <v>2092.929931640625</v>
      </c>
      <c r="Q1395" t="s">
        <v>21</v>
      </c>
      <c r="R1395" t="s">
        <v>1799</v>
      </c>
      <c r="S1395" t="s">
        <v>1800</v>
      </c>
      <c r="T1395" t="s">
        <v>170</v>
      </c>
      <c r="U1395" t="s">
        <v>436</v>
      </c>
      <c r="V1395" t="s">
        <v>179</v>
      </c>
      <c r="W1395" t="s">
        <v>180</v>
      </c>
      <c r="X1395" t="s">
        <v>10730</v>
      </c>
      <c r="Y1395" t="s">
        <v>85</v>
      </c>
    </row>
    <row r="1396" spans="1:25">
      <c r="A1396" t="s">
        <v>9</v>
      </c>
      <c r="B1396" t="s">
        <v>14</v>
      </c>
      <c r="C1396" t="s">
        <v>14</v>
      </c>
      <c r="D1396" t="s">
        <v>1336</v>
      </c>
      <c r="E1396" s="54">
        <v>41623</v>
      </c>
      <c r="F1396" t="s">
        <v>4921</v>
      </c>
      <c r="G1396" t="s">
        <v>1345</v>
      </c>
      <c r="I1396" t="s">
        <v>1795</v>
      </c>
      <c r="J1396" t="s">
        <v>1342</v>
      </c>
      <c r="K1396" t="s">
        <v>1796</v>
      </c>
      <c r="L1396" t="s">
        <v>1797</v>
      </c>
      <c r="M1396" t="s">
        <v>1798</v>
      </c>
      <c r="N1396" t="s">
        <v>85</v>
      </c>
      <c r="O1396" t="s">
        <v>85</v>
      </c>
      <c r="P1396">
        <v>2092.929931640625</v>
      </c>
      <c r="Q1396" t="s">
        <v>21</v>
      </c>
      <c r="R1396" t="s">
        <v>1799</v>
      </c>
      <c r="S1396" t="s">
        <v>1800</v>
      </c>
      <c r="T1396" t="s">
        <v>170</v>
      </c>
      <c r="U1396" t="s">
        <v>436</v>
      </c>
      <c r="V1396" t="s">
        <v>179</v>
      </c>
      <c r="W1396" t="s">
        <v>180</v>
      </c>
      <c r="X1396" t="s">
        <v>10730</v>
      </c>
      <c r="Y1396" t="s">
        <v>85</v>
      </c>
    </row>
    <row r="1397" spans="1:25">
      <c r="A1397" t="s">
        <v>9</v>
      </c>
      <c r="B1397" t="s">
        <v>14</v>
      </c>
      <c r="C1397" t="s">
        <v>14</v>
      </c>
      <c r="D1397" t="s">
        <v>1336</v>
      </c>
      <c r="E1397" s="54">
        <v>41623</v>
      </c>
      <c r="F1397" t="s">
        <v>4921</v>
      </c>
      <c r="G1397" t="s">
        <v>1345</v>
      </c>
      <c r="I1397" t="s">
        <v>1795</v>
      </c>
      <c r="J1397" t="s">
        <v>1342</v>
      </c>
      <c r="K1397" t="s">
        <v>1796</v>
      </c>
      <c r="L1397" t="s">
        <v>1797</v>
      </c>
      <c r="M1397" t="s">
        <v>1798</v>
      </c>
      <c r="N1397" t="s">
        <v>85</v>
      </c>
      <c r="O1397" t="s">
        <v>85</v>
      </c>
      <c r="P1397">
        <v>1465.050048828125</v>
      </c>
      <c r="Q1397" t="s">
        <v>21</v>
      </c>
      <c r="R1397" t="s">
        <v>1799</v>
      </c>
      <c r="S1397" t="s">
        <v>1800</v>
      </c>
      <c r="T1397" t="s">
        <v>170</v>
      </c>
      <c r="U1397" t="s">
        <v>436</v>
      </c>
      <c r="V1397" t="s">
        <v>179</v>
      </c>
      <c r="W1397" t="s">
        <v>180</v>
      </c>
      <c r="X1397" t="s">
        <v>10730</v>
      </c>
      <c r="Y1397" t="s">
        <v>85</v>
      </c>
    </row>
    <row r="1398" spans="1:25">
      <c r="A1398" t="s">
        <v>9</v>
      </c>
      <c r="B1398" t="s">
        <v>14</v>
      </c>
      <c r="C1398" t="s">
        <v>14</v>
      </c>
      <c r="D1398" t="s">
        <v>1336</v>
      </c>
      <c r="E1398" s="54">
        <v>41623</v>
      </c>
      <c r="F1398" t="s">
        <v>4921</v>
      </c>
      <c r="G1398" t="s">
        <v>1345</v>
      </c>
      <c r="I1398" t="s">
        <v>1795</v>
      </c>
      <c r="J1398" t="s">
        <v>1342</v>
      </c>
      <c r="K1398" t="s">
        <v>1796</v>
      </c>
      <c r="L1398" t="s">
        <v>1797</v>
      </c>
      <c r="M1398" t="s">
        <v>1798</v>
      </c>
      <c r="N1398" t="s">
        <v>85</v>
      </c>
      <c r="O1398" t="s">
        <v>85</v>
      </c>
      <c r="P1398">
        <v>2092.929931640625</v>
      </c>
      <c r="Q1398" t="s">
        <v>21</v>
      </c>
      <c r="R1398" t="s">
        <v>1799</v>
      </c>
      <c r="S1398" t="s">
        <v>1800</v>
      </c>
      <c r="T1398" t="s">
        <v>170</v>
      </c>
      <c r="U1398" t="s">
        <v>436</v>
      </c>
      <c r="V1398" t="s">
        <v>179</v>
      </c>
      <c r="W1398" t="s">
        <v>180</v>
      </c>
      <c r="X1398" t="s">
        <v>10730</v>
      </c>
      <c r="Y1398" t="s">
        <v>85</v>
      </c>
    </row>
    <row r="1399" spans="1:25">
      <c r="A1399" t="s">
        <v>9</v>
      </c>
      <c r="B1399" t="s">
        <v>14</v>
      </c>
      <c r="C1399" t="s">
        <v>14</v>
      </c>
      <c r="D1399" t="s">
        <v>1336</v>
      </c>
      <c r="E1399" s="54">
        <v>41623</v>
      </c>
      <c r="F1399" t="s">
        <v>4921</v>
      </c>
      <c r="G1399" t="s">
        <v>1345</v>
      </c>
      <c r="I1399" t="s">
        <v>1795</v>
      </c>
      <c r="J1399" t="s">
        <v>1342</v>
      </c>
      <c r="K1399" t="s">
        <v>1796</v>
      </c>
      <c r="L1399" t="s">
        <v>1797</v>
      </c>
      <c r="M1399" t="s">
        <v>1798</v>
      </c>
      <c r="N1399" t="s">
        <v>85</v>
      </c>
      <c r="O1399" t="s">
        <v>85</v>
      </c>
      <c r="P1399">
        <v>2092.929931640625</v>
      </c>
      <c r="Q1399" t="s">
        <v>21</v>
      </c>
      <c r="R1399" t="s">
        <v>1799</v>
      </c>
      <c r="S1399" t="s">
        <v>1800</v>
      </c>
      <c r="T1399" t="s">
        <v>170</v>
      </c>
      <c r="U1399" t="s">
        <v>436</v>
      </c>
      <c r="V1399" t="s">
        <v>179</v>
      </c>
      <c r="W1399" t="s">
        <v>180</v>
      </c>
      <c r="X1399" t="s">
        <v>10730</v>
      </c>
      <c r="Y1399" t="s">
        <v>85</v>
      </c>
    </row>
    <row r="1400" spans="1:25">
      <c r="A1400" t="s">
        <v>9</v>
      </c>
      <c r="B1400" t="s">
        <v>14</v>
      </c>
      <c r="C1400" t="s">
        <v>14</v>
      </c>
      <c r="D1400" t="s">
        <v>1336</v>
      </c>
      <c r="E1400" s="54">
        <v>41623</v>
      </c>
      <c r="F1400" t="s">
        <v>4921</v>
      </c>
      <c r="G1400" t="s">
        <v>1345</v>
      </c>
      <c r="I1400" t="s">
        <v>1795</v>
      </c>
      <c r="J1400" t="s">
        <v>1342</v>
      </c>
      <c r="K1400" t="s">
        <v>1796</v>
      </c>
      <c r="L1400" t="s">
        <v>1797</v>
      </c>
      <c r="M1400" t="s">
        <v>1798</v>
      </c>
      <c r="N1400" t="s">
        <v>85</v>
      </c>
      <c r="O1400" t="s">
        <v>85</v>
      </c>
      <c r="P1400">
        <v>2092.929931640625</v>
      </c>
      <c r="Q1400" t="s">
        <v>21</v>
      </c>
      <c r="R1400" t="s">
        <v>1799</v>
      </c>
      <c r="S1400" t="s">
        <v>1800</v>
      </c>
      <c r="T1400" t="s">
        <v>170</v>
      </c>
      <c r="U1400" t="s">
        <v>436</v>
      </c>
      <c r="V1400" t="s">
        <v>179</v>
      </c>
      <c r="W1400" t="s">
        <v>180</v>
      </c>
      <c r="X1400" t="s">
        <v>10730</v>
      </c>
      <c r="Y1400" t="s">
        <v>85</v>
      </c>
    </row>
    <row r="1401" spans="1:25">
      <c r="A1401" t="s">
        <v>9</v>
      </c>
      <c r="B1401" t="s">
        <v>14</v>
      </c>
      <c r="C1401" t="s">
        <v>14</v>
      </c>
      <c r="D1401" t="s">
        <v>1336</v>
      </c>
      <c r="E1401" s="54">
        <v>41623</v>
      </c>
      <c r="F1401" t="s">
        <v>4921</v>
      </c>
      <c r="G1401" t="s">
        <v>1345</v>
      </c>
      <c r="I1401" t="s">
        <v>1795</v>
      </c>
      <c r="J1401" t="s">
        <v>1342</v>
      </c>
      <c r="K1401" t="s">
        <v>1796</v>
      </c>
      <c r="L1401" t="s">
        <v>1797</v>
      </c>
      <c r="M1401" t="s">
        <v>1798</v>
      </c>
      <c r="N1401" t="s">
        <v>85</v>
      </c>
      <c r="O1401" t="s">
        <v>85</v>
      </c>
      <c r="P1401">
        <v>2092.929931640625</v>
      </c>
      <c r="Q1401" t="s">
        <v>21</v>
      </c>
      <c r="R1401" t="s">
        <v>1799</v>
      </c>
      <c r="S1401" t="s">
        <v>1800</v>
      </c>
      <c r="T1401" t="s">
        <v>170</v>
      </c>
      <c r="U1401" t="s">
        <v>436</v>
      </c>
      <c r="V1401" t="s">
        <v>179</v>
      </c>
      <c r="W1401" t="s">
        <v>180</v>
      </c>
      <c r="X1401" t="s">
        <v>10730</v>
      </c>
      <c r="Y1401" t="s">
        <v>85</v>
      </c>
    </row>
    <row r="1402" spans="1:25">
      <c r="A1402" t="s">
        <v>9</v>
      </c>
      <c r="B1402" t="s">
        <v>14</v>
      </c>
      <c r="C1402" t="s">
        <v>14</v>
      </c>
      <c r="D1402" t="s">
        <v>1336</v>
      </c>
      <c r="E1402" s="54">
        <v>41623</v>
      </c>
      <c r="F1402" t="s">
        <v>4921</v>
      </c>
      <c r="G1402" t="s">
        <v>1345</v>
      </c>
      <c r="I1402" t="s">
        <v>1795</v>
      </c>
      <c r="J1402" t="s">
        <v>1342</v>
      </c>
      <c r="K1402" t="s">
        <v>1796</v>
      </c>
      <c r="L1402" t="s">
        <v>1797</v>
      </c>
      <c r="M1402" t="s">
        <v>1798</v>
      </c>
      <c r="N1402" t="s">
        <v>85</v>
      </c>
      <c r="O1402" t="s">
        <v>85</v>
      </c>
      <c r="P1402">
        <v>349.60000610351563</v>
      </c>
      <c r="Q1402" t="s">
        <v>21</v>
      </c>
      <c r="R1402" t="s">
        <v>1799</v>
      </c>
      <c r="S1402" t="s">
        <v>1800</v>
      </c>
      <c r="T1402" t="s">
        <v>170</v>
      </c>
      <c r="U1402" t="s">
        <v>436</v>
      </c>
      <c r="V1402" t="s">
        <v>179</v>
      </c>
      <c r="W1402" t="s">
        <v>180</v>
      </c>
      <c r="X1402" t="s">
        <v>10730</v>
      </c>
      <c r="Y1402" t="s">
        <v>85</v>
      </c>
    </row>
    <row r="1403" spans="1:25">
      <c r="A1403" t="s">
        <v>9</v>
      </c>
      <c r="B1403" t="s">
        <v>14</v>
      </c>
      <c r="C1403" t="s">
        <v>14</v>
      </c>
      <c r="D1403" t="s">
        <v>1336</v>
      </c>
      <c r="E1403" s="54">
        <v>41623</v>
      </c>
      <c r="F1403" t="s">
        <v>4921</v>
      </c>
      <c r="G1403" t="s">
        <v>1345</v>
      </c>
      <c r="I1403" t="s">
        <v>1795</v>
      </c>
      <c r="J1403" t="s">
        <v>1342</v>
      </c>
      <c r="K1403" t="s">
        <v>1796</v>
      </c>
      <c r="L1403" t="s">
        <v>1797</v>
      </c>
      <c r="M1403" t="s">
        <v>1798</v>
      </c>
      <c r="N1403" t="s">
        <v>85</v>
      </c>
      <c r="O1403" t="s">
        <v>85</v>
      </c>
      <c r="P1403">
        <v>349.60000610351563</v>
      </c>
      <c r="Q1403" t="s">
        <v>21</v>
      </c>
      <c r="R1403" t="s">
        <v>1799</v>
      </c>
      <c r="S1403" t="s">
        <v>1800</v>
      </c>
      <c r="T1403" t="s">
        <v>170</v>
      </c>
      <c r="U1403" t="s">
        <v>436</v>
      </c>
      <c r="V1403" t="s">
        <v>179</v>
      </c>
      <c r="W1403" t="s">
        <v>180</v>
      </c>
      <c r="X1403" t="s">
        <v>10730</v>
      </c>
      <c r="Y1403" t="s">
        <v>85</v>
      </c>
    </row>
    <row r="1404" spans="1:25">
      <c r="A1404" t="s">
        <v>9</v>
      </c>
      <c r="B1404" t="s">
        <v>14</v>
      </c>
      <c r="C1404" t="s">
        <v>14</v>
      </c>
      <c r="D1404" t="s">
        <v>1336</v>
      </c>
      <c r="E1404" s="54">
        <v>41623</v>
      </c>
      <c r="F1404" t="s">
        <v>4921</v>
      </c>
      <c r="G1404" t="s">
        <v>1345</v>
      </c>
      <c r="I1404" t="s">
        <v>1795</v>
      </c>
      <c r="J1404" t="s">
        <v>1342</v>
      </c>
      <c r="K1404" t="s">
        <v>1796</v>
      </c>
      <c r="L1404" t="s">
        <v>1797</v>
      </c>
      <c r="M1404" t="s">
        <v>1798</v>
      </c>
      <c r="N1404" t="s">
        <v>85</v>
      </c>
      <c r="O1404" t="s">
        <v>85</v>
      </c>
      <c r="P1404">
        <v>2092.929931640625</v>
      </c>
      <c r="Q1404" t="s">
        <v>21</v>
      </c>
      <c r="R1404" t="s">
        <v>1799</v>
      </c>
      <c r="S1404" t="s">
        <v>1800</v>
      </c>
      <c r="T1404" t="s">
        <v>170</v>
      </c>
      <c r="U1404" t="s">
        <v>436</v>
      </c>
      <c r="V1404" t="s">
        <v>179</v>
      </c>
      <c r="W1404" t="s">
        <v>180</v>
      </c>
      <c r="X1404" t="s">
        <v>10730</v>
      </c>
      <c r="Y1404" t="s">
        <v>85</v>
      </c>
    </row>
    <row r="1405" spans="1:25">
      <c r="A1405" t="s">
        <v>9</v>
      </c>
      <c r="B1405" t="s">
        <v>14</v>
      </c>
      <c r="C1405" t="s">
        <v>14</v>
      </c>
      <c r="D1405" t="s">
        <v>1336</v>
      </c>
      <c r="E1405" s="54">
        <v>41623</v>
      </c>
      <c r="F1405" t="s">
        <v>4921</v>
      </c>
      <c r="G1405" t="s">
        <v>1345</v>
      </c>
      <c r="I1405" t="s">
        <v>1795</v>
      </c>
      <c r="J1405" t="s">
        <v>1342</v>
      </c>
      <c r="K1405" t="s">
        <v>1796</v>
      </c>
      <c r="L1405" t="s">
        <v>1797</v>
      </c>
      <c r="M1405" t="s">
        <v>1798</v>
      </c>
      <c r="N1405" t="s">
        <v>85</v>
      </c>
      <c r="O1405" t="s">
        <v>85</v>
      </c>
      <c r="P1405">
        <v>2092.929931640625</v>
      </c>
      <c r="Q1405" t="s">
        <v>21</v>
      </c>
      <c r="R1405" t="s">
        <v>1799</v>
      </c>
      <c r="S1405" t="s">
        <v>1800</v>
      </c>
      <c r="T1405" t="s">
        <v>170</v>
      </c>
      <c r="U1405" t="s">
        <v>436</v>
      </c>
      <c r="V1405" t="s">
        <v>179</v>
      </c>
      <c r="W1405" t="s">
        <v>180</v>
      </c>
      <c r="X1405" t="s">
        <v>10730</v>
      </c>
      <c r="Y1405" t="s">
        <v>85</v>
      </c>
    </row>
    <row r="1406" spans="1:25">
      <c r="A1406" t="s">
        <v>9</v>
      </c>
      <c r="B1406" t="s">
        <v>14</v>
      </c>
      <c r="C1406" t="s">
        <v>14</v>
      </c>
      <c r="D1406" t="s">
        <v>1336</v>
      </c>
      <c r="E1406" s="54">
        <v>41623</v>
      </c>
      <c r="F1406" t="s">
        <v>4921</v>
      </c>
      <c r="G1406" t="s">
        <v>1345</v>
      </c>
      <c r="I1406" t="s">
        <v>1795</v>
      </c>
      <c r="J1406" t="s">
        <v>1342</v>
      </c>
      <c r="K1406" t="s">
        <v>1796</v>
      </c>
      <c r="L1406" t="s">
        <v>1797</v>
      </c>
      <c r="M1406" t="s">
        <v>1798</v>
      </c>
      <c r="N1406" t="s">
        <v>85</v>
      </c>
      <c r="O1406" t="s">
        <v>85</v>
      </c>
      <c r="P1406">
        <v>1465.050048828125</v>
      </c>
      <c r="Q1406" t="s">
        <v>21</v>
      </c>
      <c r="R1406" t="s">
        <v>1799</v>
      </c>
      <c r="S1406" t="s">
        <v>1800</v>
      </c>
      <c r="T1406" t="s">
        <v>170</v>
      </c>
      <c r="U1406" t="s">
        <v>436</v>
      </c>
      <c r="V1406" t="s">
        <v>179</v>
      </c>
      <c r="W1406" t="s">
        <v>180</v>
      </c>
      <c r="X1406" t="s">
        <v>10730</v>
      </c>
      <c r="Y1406" t="s">
        <v>85</v>
      </c>
    </row>
    <row r="1407" spans="1:25">
      <c r="A1407" t="s">
        <v>9</v>
      </c>
      <c r="B1407" t="s">
        <v>14</v>
      </c>
      <c r="C1407" t="s">
        <v>14</v>
      </c>
      <c r="D1407" t="s">
        <v>1336</v>
      </c>
      <c r="E1407" s="54">
        <v>41623</v>
      </c>
      <c r="F1407" t="s">
        <v>4921</v>
      </c>
      <c r="G1407" t="s">
        <v>1345</v>
      </c>
      <c r="I1407" t="s">
        <v>1795</v>
      </c>
      <c r="J1407" t="s">
        <v>1342</v>
      </c>
      <c r="K1407" t="s">
        <v>1796</v>
      </c>
      <c r="L1407" t="s">
        <v>1797</v>
      </c>
      <c r="M1407" t="s">
        <v>1798</v>
      </c>
      <c r="N1407" t="s">
        <v>85</v>
      </c>
      <c r="O1407" t="s">
        <v>85</v>
      </c>
      <c r="P1407">
        <v>62234.05078125</v>
      </c>
      <c r="Q1407" t="s">
        <v>21</v>
      </c>
      <c r="R1407" t="s">
        <v>1799</v>
      </c>
      <c r="S1407" t="s">
        <v>1800</v>
      </c>
      <c r="T1407" t="s">
        <v>170</v>
      </c>
      <c r="U1407" t="s">
        <v>436</v>
      </c>
      <c r="V1407" t="s">
        <v>179</v>
      </c>
      <c r="W1407" t="s">
        <v>180</v>
      </c>
      <c r="X1407" t="s">
        <v>10730</v>
      </c>
      <c r="Y1407" t="s">
        <v>85</v>
      </c>
    </row>
    <row r="1408" spans="1:25">
      <c r="A1408" t="s">
        <v>9</v>
      </c>
      <c r="B1408" t="s">
        <v>14</v>
      </c>
      <c r="C1408" t="s">
        <v>14</v>
      </c>
      <c r="D1408" t="s">
        <v>1336</v>
      </c>
      <c r="E1408" s="54">
        <v>41623</v>
      </c>
      <c r="F1408" t="s">
        <v>4921</v>
      </c>
      <c r="G1408" t="s">
        <v>1345</v>
      </c>
      <c r="I1408" t="s">
        <v>1795</v>
      </c>
      <c r="J1408" t="s">
        <v>1342</v>
      </c>
      <c r="K1408" t="s">
        <v>1796</v>
      </c>
      <c r="L1408" t="s">
        <v>1797</v>
      </c>
      <c r="M1408" t="s">
        <v>1798</v>
      </c>
      <c r="N1408" t="s">
        <v>85</v>
      </c>
      <c r="O1408" t="s">
        <v>85</v>
      </c>
      <c r="P1408">
        <v>2643.4599609375</v>
      </c>
      <c r="Q1408" t="s">
        <v>21</v>
      </c>
      <c r="R1408" t="s">
        <v>1799</v>
      </c>
      <c r="S1408" t="s">
        <v>1800</v>
      </c>
      <c r="T1408" t="s">
        <v>170</v>
      </c>
      <c r="U1408" t="s">
        <v>436</v>
      </c>
      <c r="V1408" t="s">
        <v>179</v>
      </c>
      <c r="W1408" t="s">
        <v>180</v>
      </c>
      <c r="X1408" t="s">
        <v>10730</v>
      </c>
      <c r="Y1408" t="s">
        <v>85</v>
      </c>
    </row>
    <row r="1409" spans="1:25">
      <c r="A1409" t="s">
        <v>9</v>
      </c>
      <c r="B1409" t="s">
        <v>14</v>
      </c>
      <c r="C1409" t="s">
        <v>14</v>
      </c>
      <c r="D1409" t="s">
        <v>1336</v>
      </c>
      <c r="E1409" s="54">
        <v>41623</v>
      </c>
      <c r="F1409" t="s">
        <v>4921</v>
      </c>
      <c r="G1409" t="s">
        <v>1345</v>
      </c>
      <c r="I1409" t="s">
        <v>1795</v>
      </c>
      <c r="J1409" t="s">
        <v>1342</v>
      </c>
      <c r="K1409" t="s">
        <v>1796</v>
      </c>
      <c r="L1409" t="s">
        <v>1797</v>
      </c>
      <c r="M1409" t="s">
        <v>1798</v>
      </c>
      <c r="N1409" t="s">
        <v>85</v>
      </c>
      <c r="O1409" t="s">
        <v>85</v>
      </c>
      <c r="P1409">
        <v>2643.4599609375</v>
      </c>
      <c r="Q1409" t="s">
        <v>21</v>
      </c>
      <c r="R1409" t="s">
        <v>1799</v>
      </c>
      <c r="S1409" t="s">
        <v>1800</v>
      </c>
      <c r="T1409" t="s">
        <v>170</v>
      </c>
      <c r="U1409" t="s">
        <v>436</v>
      </c>
      <c r="V1409" t="s">
        <v>179</v>
      </c>
      <c r="W1409" t="s">
        <v>180</v>
      </c>
      <c r="X1409" t="s">
        <v>10730</v>
      </c>
      <c r="Y1409" t="s">
        <v>85</v>
      </c>
    </row>
    <row r="1410" spans="1:25">
      <c r="A1410" t="s">
        <v>9</v>
      </c>
      <c r="B1410" t="s">
        <v>14</v>
      </c>
      <c r="C1410" t="s">
        <v>14</v>
      </c>
      <c r="D1410" t="s">
        <v>1336</v>
      </c>
      <c r="E1410" s="54">
        <v>41623</v>
      </c>
      <c r="F1410" t="s">
        <v>4921</v>
      </c>
      <c r="G1410" t="s">
        <v>1345</v>
      </c>
      <c r="I1410" t="s">
        <v>1795</v>
      </c>
      <c r="J1410" t="s">
        <v>1342</v>
      </c>
      <c r="K1410" t="s">
        <v>1796</v>
      </c>
      <c r="L1410" t="s">
        <v>1797</v>
      </c>
      <c r="M1410" t="s">
        <v>1798</v>
      </c>
      <c r="N1410" t="s">
        <v>85</v>
      </c>
      <c r="O1410" t="s">
        <v>85</v>
      </c>
      <c r="P1410">
        <v>2643.4599609375</v>
      </c>
      <c r="Q1410" t="s">
        <v>21</v>
      </c>
      <c r="R1410" t="s">
        <v>1799</v>
      </c>
      <c r="S1410" t="s">
        <v>1800</v>
      </c>
      <c r="T1410" t="s">
        <v>170</v>
      </c>
      <c r="U1410" t="s">
        <v>436</v>
      </c>
      <c r="V1410" t="s">
        <v>179</v>
      </c>
      <c r="W1410" t="s">
        <v>180</v>
      </c>
      <c r="X1410" t="s">
        <v>10730</v>
      </c>
      <c r="Y1410" t="s">
        <v>85</v>
      </c>
    </row>
    <row r="1411" spans="1:25">
      <c r="A1411" t="s">
        <v>9</v>
      </c>
      <c r="B1411" t="s">
        <v>14</v>
      </c>
      <c r="C1411" t="s">
        <v>14</v>
      </c>
      <c r="D1411" t="s">
        <v>1336</v>
      </c>
      <c r="E1411" s="54">
        <v>41623</v>
      </c>
      <c r="F1411" t="s">
        <v>4921</v>
      </c>
      <c r="G1411" t="s">
        <v>1345</v>
      </c>
      <c r="I1411" t="s">
        <v>1795</v>
      </c>
      <c r="J1411" t="s">
        <v>1342</v>
      </c>
      <c r="K1411" t="s">
        <v>1796</v>
      </c>
      <c r="L1411" t="s">
        <v>1797</v>
      </c>
      <c r="M1411" t="s">
        <v>1798</v>
      </c>
      <c r="N1411" t="s">
        <v>85</v>
      </c>
      <c r="O1411" t="s">
        <v>85</v>
      </c>
      <c r="P1411">
        <v>2643.4599609375</v>
      </c>
      <c r="Q1411" t="s">
        <v>21</v>
      </c>
      <c r="R1411" t="s">
        <v>1799</v>
      </c>
      <c r="S1411" t="s">
        <v>1800</v>
      </c>
      <c r="T1411" t="s">
        <v>170</v>
      </c>
      <c r="U1411" t="s">
        <v>436</v>
      </c>
      <c r="V1411" t="s">
        <v>179</v>
      </c>
      <c r="W1411" t="s">
        <v>180</v>
      </c>
      <c r="X1411" t="s">
        <v>10730</v>
      </c>
      <c r="Y1411" t="s">
        <v>85</v>
      </c>
    </row>
    <row r="1412" spans="1:25">
      <c r="A1412" t="s">
        <v>9</v>
      </c>
      <c r="B1412" t="s">
        <v>14</v>
      </c>
      <c r="C1412" t="s">
        <v>14</v>
      </c>
      <c r="D1412" t="s">
        <v>1336</v>
      </c>
      <c r="E1412" s="54">
        <v>41623</v>
      </c>
      <c r="F1412" t="s">
        <v>4921</v>
      </c>
      <c r="G1412" t="s">
        <v>1345</v>
      </c>
      <c r="I1412" t="s">
        <v>1795</v>
      </c>
      <c r="J1412" t="s">
        <v>1342</v>
      </c>
      <c r="K1412" t="s">
        <v>1796</v>
      </c>
      <c r="L1412" t="s">
        <v>1797</v>
      </c>
      <c r="M1412" t="s">
        <v>1798</v>
      </c>
      <c r="N1412" t="s">
        <v>85</v>
      </c>
      <c r="O1412" t="s">
        <v>85</v>
      </c>
      <c r="P1412">
        <v>2643.4599609375</v>
      </c>
      <c r="Q1412" t="s">
        <v>21</v>
      </c>
      <c r="R1412" t="s">
        <v>1799</v>
      </c>
      <c r="S1412" t="s">
        <v>1800</v>
      </c>
      <c r="T1412" t="s">
        <v>170</v>
      </c>
      <c r="U1412" t="s">
        <v>436</v>
      </c>
      <c r="V1412" t="s">
        <v>179</v>
      </c>
      <c r="W1412" t="s">
        <v>180</v>
      </c>
      <c r="X1412" t="s">
        <v>10730</v>
      </c>
      <c r="Y1412" t="s">
        <v>85</v>
      </c>
    </row>
    <row r="1413" spans="1:25">
      <c r="A1413" t="s">
        <v>9</v>
      </c>
      <c r="B1413" t="s">
        <v>14</v>
      </c>
      <c r="C1413" t="s">
        <v>14</v>
      </c>
      <c r="D1413" t="s">
        <v>1336</v>
      </c>
      <c r="E1413" s="54">
        <v>41625</v>
      </c>
      <c r="F1413" t="s">
        <v>4921</v>
      </c>
      <c r="G1413" t="s">
        <v>1391</v>
      </c>
      <c r="I1413" t="s">
        <v>10392</v>
      </c>
      <c r="J1413" t="s">
        <v>86</v>
      </c>
      <c r="K1413" t="s">
        <v>10393</v>
      </c>
      <c r="L1413" t="s">
        <v>84</v>
      </c>
      <c r="M1413" t="s">
        <v>122</v>
      </c>
      <c r="N1413" t="s">
        <v>85</v>
      </c>
      <c r="O1413" t="s">
        <v>85</v>
      </c>
      <c r="P1413">
        <v>16597.94921875</v>
      </c>
      <c r="Q1413" t="s">
        <v>23</v>
      </c>
      <c r="R1413" t="s">
        <v>10394</v>
      </c>
      <c r="S1413" t="s">
        <v>104</v>
      </c>
      <c r="X1413" t="e">
        <v>#N/A</v>
      </c>
      <c r="Y1413" t="s">
        <v>85</v>
      </c>
    </row>
    <row r="1414" spans="1:25">
      <c r="A1414" t="s">
        <v>9</v>
      </c>
      <c r="B1414" t="s">
        <v>14</v>
      </c>
      <c r="C1414" t="s">
        <v>14</v>
      </c>
      <c r="D1414" t="s">
        <v>1336</v>
      </c>
      <c r="E1414" s="54">
        <v>41625</v>
      </c>
      <c r="F1414" t="s">
        <v>4921</v>
      </c>
      <c r="G1414" t="s">
        <v>1350</v>
      </c>
      <c r="I1414" t="s">
        <v>10392</v>
      </c>
      <c r="J1414" t="s">
        <v>86</v>
      </c>
      <c r="K1414" t="s">
        <v>10393</v>
      </c>
      <c r="L1414" t="s">
        <v>84</v>
      </c>
      <c r="M1414" t="s">
        <v>122</v>
      </c>
      <c r="N1414" t="s">
        <v>85</v>
      </c>
      <c r="O1414" t="s">
        <v>85</v>
      </c>
      <c r="P1414">
        <v>10200</v>
      </c>
      <c r="Q1414" t="s">
        <v>23</v>
      </c>
      <c r="R1414" t="s">
        <v>10394</v>
      </c>
      <c r="S1414" t="s">
        <v>104</v>
      </c>
      <c r="X1414" t="e">
        <v>#N/A</v>
      </c>
      <c r="Y1414" t="s">
        <v>85</v>
      </c>
    </row>
    <row r="1415" spans="1:25">
      <c r="A1415" t="s">
        <v>9</v>
      </c>
      <c r="B1415" t="s">
        <v>14</v>
      </c>
      <c r="C1415" t="s">
        <v>14</v>
      </c>
      <c r="D1415" t="s">
        <v>1336</v>
      </c>
      <c r="E1415" s="54">
        <v>41625</v>
      </c>
      <c r="F1415" t="s">
        <v>4921</v>
      </c>
      <c r="G1415" t="s">
        <v>1350</v>
      </c>
      <c r="I1415" t="s">
        <v>10392</v>
      </c>
      <c r="J1415" t="s">
        <v>86</v>
      </c>
      <c r="K1415" t="s">
        <v>10393</v>
      </c>
      <c r="L1415" t="s">
        <v>84</v>
      </c>
      <c r="M1415" t="s">
        <v>122</v>
      </c>
      <c r="N1415" t="s">
        <v>85</v>
      </c>
      <c r="O1415" t="s">
        <v>85</v>
      </c>
      <c r="P1415">
        <v>10200</v>
      </c>
      <c r="Q1415" t="s">
        <v>23</v>
      </c>
      <c r="R1415" t="s">
        <v>10394</v>
      </c>
      <c r="S1415" t="s">
        <v>104</v>
      </c>
      <c r="X1415" t="e">
        <v>#N/A</v>
      </c>
      <c r="Y1415" t="s">
        <v>85</v>
      </c>
    </row>
    <row r="1416" spans="1:25">
      <c r="A1416" t="s">
        <v>9</v>
      </c>
      <c r="B1416" t="s">
        <v>14</v>
      </c>
      <c r="C1416" t="s">
        <v>14</v>
      </c>
      <c r="D1416" t="s">
        <v>1336</v>
      </c>
      <c r="E1416" s="54">
        <v>41625</v>
      </c>
      <c r="F1416" t="s">
        <v>4921</v>
      </c>
      <c r="G1416" t="s">
        <v>83</v>
      </c>
      <c r="I1416" t="s">
        <v>10392</v>
      </c>
      <c r="J1416" t="s">
        <v>86</v>
      </c>
      <c r="K1416" t="s">
        <v>10393</v>
      </c>
      <c r="L1416" t="s">
        <v>84</v>
      </c>
      <c r="M1416" t="s">
        <v>122</v>
      </c>
      <c r="N1416" t="s">
        <v>85</v>
      </c>
      <c r="O1416" t="s">
        <v>85</v>
      </c>
      <c r="P1416">
        <v>19000</v>
      </c>
      <c r="Q1416" t="s">
        <v>22</v>
      </c>
      <c r="R1416" t="s">
        <v>10394</v>
      </c>
      <c r="S1416" t="s">
        <v>104</v>
      </c>
      <c r="X1416" t="e">
        <v>#N/A</v>
      </c>
      <c r="Y1416" t="s">
        <v>85</v>
      </c>
    </row>
    <row r="1417" spans="1:25">
      <c r="A1417" t="s">
        <v>9</v>
      </c>
      <c r="B1417" t="s">
        <v>14</v>
      </c>
      <c r="C1417" t="s">
        <v>14</v>
      </c>
      <c r="D1417" t="s">
        <v>1336</v>
      </c>
      <c r="E1417" s="54">
        <v>41625</v>
      </c>
      <c r="F1417" t="s">
        <v>4921</v>
      </c>
      <c r="G1417" t="s">
        <v>1391</v>
      </c>
      <c r="I1417" t="s">
        <v>10392</v>
      </c>
      <c r="J1417" t="s">
        <v>86</v>
      </c>
      <c r="K1417" t="s">
        <v>10393</v>
      </c>
      <c r="L1417" t="s">
        <v>84</v>
      </c>
      <c r="M1417" t="s">
        <v>122</v>
      </c>
      <c r="N1417" t="s">
        <v>85</v>
      </c>
      <c r="O1417" t="s">
        <v>85</v>
      </c>
      <c r="P1417">
        <v>5433.16015625</v>
      </c>
      <c r="Q1417" t="s">
        <v>23</v>
      </c>
      <c r="R1417" t="s">
        <v>10394</v>
      </c>
      <c r="S1417" t="s">
        <v>104</v>
      </c>
      <c r="X1417" t="e">
        <v>#N/A</v>
      </c>
      <c r="Y1417" t="s">
        <v>85</v>
      </c>
    </row>
    <row r="1418" spans="1:25">
      <c r="A1418" t="s">
        <v>9</v>
      </c>
      <c r="B1418" t="s">
        <v>14</v>
      </c>
      <c r="C1418" t="s">
        <v>14</v>
      </c>
      <c r="D1418" t="s">
        <v>1336</v>
      </c>
      <c r="E1418" s="54">
        <v>41625</v>
      </c>
      <c r="F1418" t="s">
        <v>4921</v>
      </c>
      <c r="G1418" t="s">
        <v>1350</v>
      </c>
      <c r="I1418" t="s">
        <v>10392</v>
      </c>
      <c r="J1418" t="s">
        <v>86</v>
      </c>
      <c r="K1418" t="s">
        <v>10393</v>
      </c>
      <c r="L1418" t="s">
        <v>84</v>
      </c>
      <c r="M1418" t="s">
        <v>122</v>
      </c>
      <c r="N1418" t="s">
        <v>85</v>
      </c>
      <c r="O1418" t="s">
        <v>85</v>
      </c>
      <c r="P1418">
        <v>10200</v>
      </c>
      <c r="Q1418" t="s">
        <v>23</v>
      </c>
      <c r="R1418" t="s">
        <v>10394</v>
      </c>
      <c r="S1418" t="s">
        <v>104</v>
      </c>
      <c r="X1418" t="e">
        <v>#N/A</v>
      </c>
      <c r="Y1418" t="s">
        <v>85</v>
      </c>
    </row>
    <row r="1419" spans="1:25">
      <c r="A1419" t="s">
        <v>9</v>
      </c>
      <c r="B1419" t="s">
        <v>14</v>
      </c>
      <c r="C1419" t="s">
        <v>14</v>
      </c>
      <c r="D1419" t="s">
        <v>1336</v>
      </c>
      <c r="E1419" s="54">
        <v>41625</v>
      </c>
      <c r="F1419" t="s">
        <v>4921</v>
      </c>
      <c r="G1419" t="s">
        <v>1350</v>
      </c>
      <c r="I1419" t="s">
        <v>10392</v>
      </c>
      <c r="J1419" t="s">
        <v>86</v>
      </c>
      <c r="K1419" t="s">
        <v>10393</v>
      </c>
      <c r="L1419" t="s">
        <v>84</v>
      </c>
      <c r="M1419" t="s">
        <v>122</v>
      </c>
      <c r="N1419" t="s">
        <v>85</v>
      </c>
      <c r="O1419" t="s">
        <v>85</v>
      </c>
      <c r="P1419">
        <v>10200</v>
      </c>
      <c r="Q1419" t="s">
        <v>23</v>
      </c>
      <c r="R1419" t="s">
        <v>10394</v>
      </c>
      <c r="S1419" t="s">
        <v>104</v>
      </c>
      <c r="X1419" t="e">
        <v>#N/A</v>
      </c>
      <c r="Y1419" t="s">
        <v>85</v>
      </c>
    </row>
    <row r="1420" spans="1:25">
      <c r="A1420" t="s">
        <v>9</v>
      </c>
      <c r="B1420" t="s">
        <v>14</v>
      </c>
      <c r="C1420" t="s">
        <v>14</v>
      </c>
      <c r="D1420" t="s">
        <v>1336</v>
      </c>
      <c r="E1420" s="54">
        <v>41605</v>
      </c>
      <c r="F1420" t="s">
        <v>1337</v>
      </c>
      <c r="G1420" t="s">
        <v>83</v>
      </c>
      <c r="I1420" t="s">
        <v>3169</v>
      </c>
      <c r="J1420" t="s">
        <v>86</v>
      </c>
      <c r="K1420" t="s">
        <v>3170</v>
      </c>
      <c r="L1420" t="s">
        <v>84</v>
      </c>
      <c r="M1420" t="s">
        <v>76</v>
      </c>
      <c r="N1420" t="s">
        <v>1004</v>
      </c>
      <c r="O1420" t="s">
        <v>85</v>
      </c>
      <c r="P1420">
        <v>2850</v>
      </c>
      <c r="Q1420" t="s">
        <v>22</v>
      </c>
      <c r="R1420" t="s">
        <v>3171</v>
      </c>
      <c r="S1420" t="s">
        <v>104</v>
      </c>
      <c r="X1420" t="e">
        <v>#N/A</v>
      </c>
      <c r="Y1420" t="s">
        <v>85</v>
      </c>
    </row>
    <row r="1421" spans="1:25">
      <c r="A1421" t="s">
        <v>9</v>
      </c>
      <c r="B1421" t="s">
        <v>14</v>
      </c>
      <c r="C1421" t="s">
        <v>14</v>
      </c>
      <c r="D1421" t="s">
        <v>1336</v>
      </c>
      <c r="E1421" s="54">
        <v>41610</v>
      </c>
      <c r="F1421" t="s">
        <v>4921</v>
      </c>
      <c r="G1421" t="s">
        <v>1345</v>
      </c>
      <c r="H1421" t="s">
        <v>2285</v>
      </c>
      <c r="I1421" t="s">
        <v>5531</v>
      </c>
      <c r="J1421" t="s">
        <v>1342</v>
      </c>
      <c r="K1421" t="s">
        <v>5532</v>
      </c>
      <c r="L1421" t="s">
        <v>5533</v>
      </c>
      <c r="M1421" t="s">
        <v>5534</v>
      </c>
      <c r="N1421" t="s">
        <v>85</v>
      </c>
      <c r="O1421" t="s">
        <v>85</v>
      </c>
      <c r="P1421">
        <v>110000</v>
      </c>
      <c r="Q1421" t="s">
        <v>21</v>
      </c>
      <c r="R1421" t="s">
        <v>5535</v>
      </c>
      <c r="S1421" t="s">
        <v>5536</v>
      </c>
      <c r="T1421" t="s">
        <v>155</v>
      </c>
      <c r="U1421" t="s">
        <v>201</v>
      </c>
      <c r="V1421" t="s">
        <v>179</v>
      </c>
      <c r="W1421" t="s">
        <v>364</v>
      </c>
      <c r="X1421" t="s">
        <v>10730</v>
      </c>
      <c r="Y1421" t="s">
        <v>85</v>
      </c>
    </row>
    <row r="1422" spans="1:25">
      <c r="A1422" t="s">
        <v>3</v>
      </c>
      <c r="B1422" t="s">
        <v>13</v>
      </c>
      <c r="C1422" t="s">
        <v>217</v>
      </c>
      <c r="D1422" t="s">
        <v>1336</v>
      </c>
      <c r="E1422" s="54">
        <v>41607</v>
      </c>
      <c r="F1422" t="s">
        <v>1337</v>
      </c>
      <c r="G1422" t="s">
        <v>1345</v>
      </c>
      <c r="H1422" t="s">
        <v>463</v>
      </c>
      <c r="I1422" t="s">
        <v>5537</v>
      </c>
      <c r="J1422" t="s">
        <v>1342</v>
      </c>
      <c r="K1422" t="s">
        <v>5538</v>
      </c>
      <c r="L1422" t="s">
        <v>4682</v>
      </c>
      <c r="M1422" t="s">
        <v>4683</v>
      </c>
      <c r="N1422" t="s">
        <v>85</v>
      </c>
      <c r="O1422" t="s">
        <v>85</v>
      </c>
      <c r="P1422">
        <v>-30496.2265625</v>
      </c>
      <c r="Q1422" t="s">
        <v>21</v>
      </c>
      <c r="R1422" t="s">
        <v>3990</v>
      </c>
      <c r="S1422" t="s">
        <v>3991</v>
      </c>
      <c r="X1422" t="s">
        <v>10729</v>
      </c>
      <c r="Y1422" t="s">
        <v>85</v>
      </c>
    </row>
    <row r="1423" spans="1:25">
      <c r="A1423" t="s">
        <v>3</v>
      </c>
      <c r="B1423" t="s">
        <v>13</v>
      </c>
      <c r="C1423" t="s">
        <v>217</v>
      </c>
      <c r="D1423" t="s">
        <v>1336</v>
      </c>
      <c r="E1423" s="54">
        <v>41607</v>
      </c>
      <c r="F1423" t="s">
        <v>1337</v>
      </c>
      <c r="G1423" t="s">
        <v>1345</v>
      </c>
      <c r="H1423" t="s">
        <v>463</v>
      </c>
      <c r="I1423" t="s">
        <v>5537</v>
      </c>
      <c r="J1423" t="s">
        <v>1342</v>
      </c>
      <c r="K1423" t="s">
        <v>5538</v>
      </c>
      <c r="L1423" t="s">
        <v>4682</v>
      </c>
      <c r="M1423" t="s">
        <v>4683</v>
      </c>
      <c r="N1423" t="s">
        <v>85</v>
      </c>
      <c r="O1423" t="s">
        <v>85</v>
      </c>
      <c r="P1423">
        <v>-39601.734375</v>
      </c>
      <c r="Q1423" t="s">
        <v>21</v>
      </c>
      <c r="R1423" t="s">
        <v>3990</v>
      </c>
      <c r="S1423" t="s">
        <v>3991</v>
      </c>
      <c r="X1423" t="s">
        <v>10729</v>
      </c>
      <c r="Y1423" t="s">
        <v>85</v>
      </c>
    </row>
    <row r="1424" spans="1:25">
      <c r="A1424" t="s">
        <v>3</v>
      </c>
      <c r="B1424" t="s">
        <v>13</v>
      </c>
      <c r="C1424" t="s">
        <v>217</v>
      </c>
      <c r="D1424" t="s">
        <v>1336</v>
      </c>
      <c r="E1424" s="54">
        <v>41607</v>
      </c>
      <c r="F1424" t="s">
        <v>1337</v>
      </c>
      <c r="G1424" t="s">
        <v>1345</v>
      </c>
      <c r="H1424" t="s">
        <v>463</v>
      </c>
      <c r="I1424" t="s">
        <v>5537</v>
      </c>
      <c r="J1424" t="s">
        <v>1342</v>
      </c>
      <c r="K1424" t="s">
        <v>5538</v>
      </c>
      <c r="L1424" t="s">
        <v>4682</v>
      </c>
      <c r="M1424" t="s">
        <v>4683</v>
      </c>
      <c r="N1424" t="s">
        <v>85</v>
      </c>
      <c r="O1424" t="s">
        <v>85</v>
      </c>
      <c r="P1424">
        <v>-1570.162109375</v>
      </c>
      <c r="Q1424" t="s">
        <v>21</v>
      </c>
      <c r="R1424" t="s">
        <v>3990</v>
      </c>
      <c r="S1424" t="s">
        <v>3991</v>
      </c>
      <c r="X1424" t="s">
        <v>10729</v>
      </c>
      <c r="Y1424" t="s">
        <v>85</v>
      </c>
    </row>
    <row r="1425" spans="1:25">
      <c r="A1425" t="s">
        <v>9</v>
      </c>
      <c r="B1425" t="s">
        <v>14</v>
      </c>
      <c r="C1425" t="s">
        <v>14</v>
      </c>
      <c r="D1425" t="s">
        <v>1336</v>
      </c>
      <c r="E1425" s="54">
        <v>41590</v>
      </c>
      <c r="F1425" t="s">
        <v>1337</v>
      </c>
      <c r="G1425" t="s">
        <v>1345</v>
      </c>
      <c r="H1425" t="s">
        <v>1735</v>
      </c>
      <c r="I1425" t="s">
        <v>1801</v>
      </c>
      <c r="J1425" t="s">
        <v>1342</v>
      </c>
      <c r="K1425" t="s">
        <v>1802</v>
      </c>
      <c r="L1425" t="s">
        <v>1803</v>
      </c>
      <c r="M1425" t="s">
        <v>1804</v>
      </c>
      <c r="N1425" t="s">
        <v>85</v>
      </c>
      <c r="O1425" t="s">
        <v>85</v>
      </c>
      <c r="P1425">
        <v>-61905</v>
      </c>
      <c r="Q1425" t="s">
        <v>21</v>
      </c>
      <c r="R1425" t="s">
        <v>1805</v>
      </c>
      <c r="S1425" t="s">
        <v>1806</v>
      </c>
      <c r="T1425" t="s">
        <v>155</v>
      </c>
      <c r="U1425" t="s">
        <v>286</v>
      </c>
      <c r="V1425" t="s">
        <v>179</v>
      </c>
      <c r="W1425" t="s">
        <v>180</v>
      </c>
      <c r="X1425" t="s">
        <v>10729</v>
      </c>
      <c r="Y1425" t="s">
        <v>85</v>
      </c>
    </row>
    <row r="1426" spans="1:25">
      <c r="A1426" t="s">
        <v>9</v>
      </c>
      <c r="B1426" t="s">
        <v>14</v>
      </c>
      <c r="C1426" t="s">
        <v>14</v>
      </c>
      <c r="D1426" t="s">
        <v>1336</v>
      </c>
      <c r="E1426" s="54">
        <v>41590</v>
      </c>
      <c r="F1426" t="s">
        <v>1337</v>
      </c>
      <c r="G1426" t="s">
        <v>1345</v>
      </c>
      <c r="H1426" t="s">
        <v>1735</v>
      </c>
      <c r="I1426" t="s">
        <v>1801</v>
      </c>
      <c r="J1426" t="s">
        <v>1342</v>
      </c>
      <c r="K1426" t="s">
        <v>1802</v>
      </c>
      <c r="L1426" t="s">
        <v>1803</v>
      </c>
      <c r="M1426" t="s">
        <v>1804</v>
      </c>
      <c r="N1426" t="s">
        <v>85</v>
      </c>
      <c r="O1426" t="s">
        <v>85</v>
      </c>
      <c r="P1426">
        <v>-17750</v>
      </c>
      <c r="Q1426" t="s">
        <v>21</v>
      </c>
      <c r="R1426" t="s">
        <v>1805</v>
      </c>
      <c r="S1426" t="s">
        <v>1806</v>
      </c>
      <c r="T1426" t="s">
        <v>155</v>
      </c>
      <c r="U1426" t="s">
        <v>286</v>
      </c>
      <c r="V1426" t="s">
        <v>179</v>
      </c>
      <c r="W1426" t="s">
        <v>180</v>
      </c>
      <c r="X1426" t="s">
        <v>10729</v>
      </c>
      <c r="Y1426" t="s">
        <v>85</v>
      </c>
    </row>
    <row r="1427" spans="1:25">
      <c r="A1427" t="s">
        <v>9</v>
      </c>
      <c r="B1427" t="s">
        <v>14</v>
      </c>
      <c r="C1427" t="s">
        <v>14</v>
      </c>
      <c r="D1427" t="s">
        <v>1336</v>
      </c>
      <c r="E1427" s="54">
        <v>41590</v>
      </c>
      <c r="F1427" t="s">
        <v>1337</v>
      </c>
      <c r="G1427" t="s">
        <v>1345</v>
      </c>
      <c r="H1427" t="s">
        <v>1735</v>
      </c>
      <c r="I1427" t="s">
        <v>1801</v>
      </c>
      <c r="J1427" t="s">
        <v>1342</v>
      </c>
      <c r="K1427" t="s">
        <v>1802</v>
      </c>
      <c r="L1427" t="s">
        <v>1803</v>
      </c>
      <c r="M1427" t="s">
        <v>1804</v>
      </c>
      <c r="N1427" t="s">
        <v>85</v>
      </c>
      <c r="O1427" t="s">
        <v>85</v>
      </c>
      <c r="P1427">
        <v>-9722.8603515625</v>
      </c>
      <c r="Q1427" t="s">
        <v>21</v>
      </c>
      <c r="R1427" t="s">
        <v>1805</v>
      </c>
      <c r="S1427" t="s">
        <v>1806</v>
      </c>
      <c r="T1427" t="s">
        <v>155</v>
      </c>
      <c r="U1427" t="s">
        <v>286</v>
      </c>
      <c r="V1427" t="s">
        <v>179</v>
      </c>
      <c r="W1427" t="s">
        <v>180</v>
      </c>
      <c r="X1427" t="s">
        <v>10729</v>
      </c>
      <c r="Y1427" t="s">
        <v>85</v>
      </c>
    </row>
    <row r="1428" spans="1:25">
      <c r="A1428" t="s">
        <v>9</v>
      </c>
      <c r="B1428" t="s">
        <v>14</v>
      </c>
      <c r="C1428" t="s">
        <v>14</v>
      </c>
      <c r="D1428" t="s">
        <v>1336</v>
      </c>
      <c r="E1428" s="54">
        <v>41618</v>
      </c>
      <c r="F1428" t="s">
        <v>4921</v>
      </c>
      <c r="G1428" t="s">
        <v>3641</v>
      </c>
      <c r="H1428" t="s">
        <v>1735</v>
      </c>
      <c r="I1428" t="s">
        <v>10395</v>
      </c>
      <c r="J1428" t="s">
        <v>1342</v>
      </c>
      <c r="K1428" t="s">
        <v>10396</v>
      </c>
      <c r="L1428" t="s">
        <v>1803</v>
      </c>
      <c r="M1428" t="s">
        <v>1804</v>
      </c>
      <c r="N1428" t="s">
        <v>85</v>
      </c>
      <c r="O1428" t="s">
        <v>85</v>
      </c>
      <c r="P1428">
        <v>38400</v>
      </c>
      <c r="Q1428" t="s">
        <v>21</v>
      </c>
      <c r="R1428" t="s">
        <v>10397</v>
      </c>
      <c r="S1428" t="s">
        <v>10398</v>
      </c>
      <c r="T1428" t="s">
        <v>155</v>
      </c>
      <c r="U1428" t="s">
        <v>286</v>
      </c>
      <c r="V1428" t="s">
        <v>179</v>
      </c>
      <c r="W1428" t="s">
        <v>180</v>
      </c>
      <c r="X1428" t="e">
        <v>#N/A</v>
      </c>
      <c r="Y1428" t="s">
        <v>85</v>
      </c>
    </row>
    <row r="1429" spans="1:25">
      <c r="A1429" t="s">
        <v>9</v>
      </c>
      <c r="B1429" t="s">
        <v>14</v>
      </c>
      <c r="C1429" t="s">
        <v>14</v>
      </c>
      <c r="D1429" t="s">
        <v>1336</v>
      </c>
      <c r="E1429" s="54">
        <v>41628</v>
      </c>
      <c r="F1429" t="s">
        <v>4921</v>
      </c>
      <c r="G1429" t="s">
        <v>1345</v>
      </c>
      <c r="H1429" t="s">
        <v>280</v>
      </c>
      <c r="I1429" t="s">
        <v>10399</v>
      </c>
      <c r="J1429" t="s">
        <v>1342</v>
      </c>
      <c r="K1429" t="s">
        <v>10400</v>
      </c>
      <c r="L1429" t="s">
        <v>10401</v>
      </c>
      <c r="M1429" t="s">
        <v>10402</v>
      </c>
      <c r="N1429" t="s">
        <v>85</v>
      </c>
      <c r="O1429" t="s">
        <v>85</v>
      </c>
      <c r="P1429">
        <v>-11520</v>
      </c>
      <c r="Q1429" t="s">
        <v>21</v>
      </c>
      <c r="R1429" t="s">
        <v>1842</v>
      </c>
      <c r="S1429" t="s">
        <v>10403</v>
      </c>
      <c r="T1429" t="s">
        <v>155</v>
      </c>
      <c r="U1429" t="s">
        <v>286</v>
      </c>
      <c r="V1429" t="s">
        <v>202</v>
      </c>
      <c r="W1429" t="s">
        <v>202</v>
      </c>
      <c r="X1429" t="s">
        <v>10729</v>
      </c>
      <c r="Y1429" t="s">
        <v>85</v>
      </c>
    </row>
    <row r="1430" spans="1:25">
      <c r="A1430" t="s">
        <v>9</v>
      </c>
      <c r="B1430" t="s">
        <v>14</v>
      </c>
      <c r="C1430" t="s">
        <v>14</v>
      </c>
      <c r="D1430" t="s">
        <v>1336</v>
      </c>
      <c r="E1430" s="54">
        <v>41628</v>
      </c>
      <c r="F1430" t="s">
        <v>4921</v>
      </c>
      <c r="G1430" t="s">
        <v>1345</v>
      </c>
      <c r="H1430" t="s">
        <v>280</v>
      </c>
      <c r="I1430" t="s">
        <v>10399</v>
      </c>
      <c r="J1430" t="s">
        <v>1342</v>
      </c>
      <c r="K1430" t="s">
        <v>10400</v>
      </c>
      <c r="L1430" t="s">
        <v>10401</v>
      </c>
      <c r="M1430" t="s">
        <v>10402</v>
      </c>
      <c r="N1430" t="s">
        <v>85</v>
      </c>
      <c r="O1430" t="s">
        <v>85</v>
      </c>
      <c r="P1430">
        <v>-37300</v>
      </c>
      <c r="Q1430" t="s">
        <v>21</v>
      </c>
      <c r="R1430" t="s">
        <v>1842</v>
      </c>
      <c r="S1430" t="s">
        <v>10403</v>
      </c>
      <c r="T1430" t="s">
        <v>155</v>
      </c>
      <c r="U1430" t="s">
        <v>286</v>
      </c>
      <c r="V1430" t="s">
        <v>202</v>
      </c>
      <c r="W1430" t="s">
        <v>202</v>
      </c>
      <c r="X1430" t="s">
        <v>10729</v>
      </c>
      <c r="Y1430" t="s">
        <v>85</v>
      </c>
    </row>
    <row r="1431" spans="1:25">
      <c r="A1431" t="s">
        <v>9</v>
      </c>
      <c r="B1431" t="s">
        <v>14</v>
      </c>
      <c r="C1431" t="s">
        <v>14</v>
      </c>
      <c r="D1431" t="s">
        <v>1336</v>
      </c>
      <c r="E1431" s="54">
        <v>41628</v>
      </c>
      <c r="F1431" t="s">
        <v>4921</v>
      </c>
      <c r="G1431" t="s">
        <v>1345</v>
      </c>
      <c r="H1431" t="s">
        <v>280</v>
      </c>
      <c r="I1431" t="s">
        <v>10399</v>
      </c>
      <c r="J1431" t="s">
        <v>1342</v>
      </c>
      <c r="K1431" t="s">
        <v>10400</v>
      </c>
      <c r="L1431" t="s">
        <v>10401</v>
      </c>
      <c r="M1431" t="s">
        <v>10402</v>
      </c>
      <c r="N1431" t="s">
        <v>85</v>
      </c>
      <c r="O1431" t="s">
        <v>85</v>
      </c>
      <c r="P1431">
        <v>-16800</v>
      </c>
      <c r="Q1431" t="s">
        <v>21</v>
      </c>
      <c r="R1431" t="s">
        <v>1842</v>
      </c>
      <c r="S1431" t="s">
        <v>10403</v>
      </c>
      <c r="T1431" t="s">
        <v>155</v>
      </c>
      <c r="U1431" t="s">
        <v>286</v>
      </c>
      <c r="V1431" t="s">
        <v>202</v>
      </c>
      <c r="W1431" t="s">
        <v>202</v>
      </c>
      <c r="X1431" t="s">
        <v>10729</v>
      </c>
      <c r="Y1431" t="s">
        <v>85</v>
      </c>
    </row>
    <row r="1432" spans="1:25">
      <c r="A1432" t="s">
        <v>9</v>
      </c>
      <c r="B1432" t="s">
        <v>14</v>
      </c>
      <c r="C1432" t="s">
        <v>14</v>
      </c>
      <c r="D1432" t="s">
        <v>1336</v>
      </c>
      <c r="E1432" s="54">
        <v>41592</v>
      </c>
      <c r="F1432" t="s">
        <v>1337</v>
      </c>
      <c r="G1432" t="s">
        <v>1345</v>
      </c>
      <c r="H1432" t="s">
        <v>280</v>
      </c>
      <c r="I1432" t="s">
        <v>1830</v>
      </c>
      <c r="J1432" t="s">
        <v>1342</v>
      </c>
      <c r="K1432" t="s">
        <v>1831</v>
      </c>
      <c r="L1432" t="s">
        <v>454</v>
      </c>
      <c r="M1432" t="s">
        <v>455</v>
      </c>
      <c r="N1432" t="s">
        <v>199</v>
      </c>
      <c r="O1432" t="s">
        <v>85</v>
      </c>
      <c r="P1432">
        <v>-975000</v>
      </c>
      <c r="Q1432" t="s">
        <v>21</v>
      </c>
      <c r="R1432" t="s">
        <v>2796</v>
      </c>
      <c r="S1432" t="s">
        <v>1833</v>
      </c>
      <c r="T1432" t="s">
        <v>155</v>
      </c>
      <c r="U1432" t="s">
        <v>286</v>
      </c>
      <c r="V1432" t="s">
        <v>179</v>
      </c>
      <c r="W1432" t="s">
        <v>180</v>
      </c>
      <c r="X1432" t="s">
        <v>10729</v>
      </c>
      <c r="Y1432" t="s">
        <v>10737</v>
      </c>
    </row>
    <row r="1433" spans="1:25">
      <c r="A1433" t="s">
        <v>9</v>
      </c>
      <c r="B1433" t="s">
        <v>14</v>
      </c>
      <c r="C1433" t="s">
        <v>14</v>
      </c>
      <c r="D1433" t="s">
        <v>1336</v>
      </c>
      <c r="E1433" s="54">
        <v>41592</v>
      </c>
      <c r="F1433" t="s">
        <v>1337</v>
      </c>
      <c r="G1433" t="s">
        <v>1345</v>
      </c>
      <c r="H1433" t="s">
        <v>280</v>
      </c>
      <c r="I1433" t="s">
        <v>2797</v>
      </c>
      <c r="J1433" t="s">
        <v>1342</v>
      </c>
      <c r="K1433" t="s">
        <v>2798</v>
      </c>
      <c r="L1433" t="s">
        <v>454</v>
      </c>
      <c r="M1433" t="s">
        <v>455</v>
      </c>
      <c r="N1433" t="s">
        <v>213</v>
      </c>
      <c r="O1433" t="s">
        <v>85</v>
      </c>
      <c r="P1433">
        <v>975000</v>
      </c>
      <c r="Q1433" t="s">
        <v>21</v>
      </c>
      <c r="R1433" t="s">
        <v>2796</v>
      </c>
      <c r="S1433" t="s">
        <v>1833</v>
      </c>
      <c r="T1433" t="s">
        <v>155</v>
      </c>
      <c r="U1433" t="s">
        <v>286</v>
      </c>
      <c r="V1433" t="s">
        <v>179</v>
      </c>
      <c r="W1433" t="s">
        <v>180</v>
      </c>
      <c r="X1433" t="s">
        <v>10731</v>
      </c>
      <c r="Y1433" t="s">
        <v>10737</v>
      </c>
    </row>
    <row r="1434" spans="1:25">
      <c r="A1434" t="s">
        <v>9</v>
      </c>
      <c r="B1434" t="s">
        <v>14</v>
      </c>
      <c r="C1434" t="s">
        <v>14</v>
      </c>
      <c r="D1434" t="s">
        <v>1336</v>
      </c>
      <c r="E1434" s="54">
        <v>41592</v>
      </c>
      <c r="F1434" t="s">
        <v>1337</v>
      </c>
      <c r="G1434" t="s">
        <v>1345</v>
      </c>
      <c r="H1434" t="s">
        <v>280</v>
      </c>
      <c r="I1434" t="s">
        <v>2797</v>
      </c>
      <c r="J1434" t="s">
        <v>1342</v>
      </c>
      <c r="K1434" t="s">
        <v>2798</v>
      </c>
      <c r="L1434" t="s">
        <v>454</v>
      </c>
      <c r="M1434" t="s">
        <v>455</v>
      </c>
      <c r="N1434" t="s">
        <v>213</v>
      </c>
      <c r="O1434" t="s">
        <v>85</v>
      </c>
      <c r="P1434">
        <v>573750</v>
      </c>
      <c r="Q1434" t="s">
        <v>21</v>
      </c>
      <c r="R1434" t="s">
        <v>2796</v>
      </c>
      <c r="S1434" t="s">
        <v>1833</v>
      </c>
      <c r="T1434" t="s">
        <v>155</v>
      </c>
      <c r="U1434" t="s">
        <v>286</v>
      </c>
      <c r="V1434" t="s">
        <v>179</v>
      </c>
      <c r="W1434" t="s">
        <v>180</v>
      </c>
      <c r="X1434" t="s">
        <v>10731</v>
      </c>
      <c r="Y1434" t="s">
        <v>10737</v>
      </c>
    </row>
    <row r="1435" spans="1:25">
      <c r="A1435" t="s">
        <v>9</v>
      </c>
      <c r="B1435" t="s">
        <v>14</v>
      </c>
      <c r="C1435" t="s">
        <v>14</v>
      </c>
      <c r="D1435" t="s">
        <v>1336</v>
      </c>
      <c r="E1435" s="54">
        <v>41592</v>
      </c>
      <c r="F1435" t="s">
        <v>1337</v>
      </c>
      <c r="G1435" t="s">
        <v>1345</v>
      </c>
      <c r="H1435" t="s">
        <v>280</v>
      </c>
      <c r="I1435" t="s">
        <v>1830</v>
      </c>
      <c r="J1435" t="s">
        <v>1342</v>
      </c>
      <c r="K1435" t="s">
        <v>1831</v>
      </c>
      <c r="L1435" t="s">
        <v>454</v>
      </c>
      <c r="M1435" t="s">
        <v>455</v>
      </c>
      <c r="N1435" t="s">
        <v>199</v>
      </c>
      <c r="O1435" t="s">
        <v>85</v>
      </c>
      <c r="P1435">
        <v>-573750</v>
      </c>
      <c r="Q1435" t="s">
        <v>21</v>
      </c>
      <c r="R1435" t="s">
        <v>2796</v>
      </c>
      <c r="S1435" t="s">
        <v>1833</v>
      </c>
      <c r="T1435" t="s">
        <v>155</v>
      </c>
      <c r="U1435" t="s">
        <v>286</v>
      </c>
      <c r="V1435" t="s">
        <v>179</v>
      </c>
      <c r="W1435" t="s">
        <v>180</v>
      </c>
      <c r="X1435" t="s">
        <v>10729</v>
      </c>
      <c r="Y1435" t="s">
        <v>10737</v>
      </c>
    </row>
    <row r="1436" spans="1:25">
      <c r="A1436" t="s">
        <v>9</v>
      </c>
      <c r="B1436" t="s">
        <v>14</v>
      </c>
      <c r="C1436" t="s">
        <v>14</v>
      </c>
      <c r="D1436" t="s">
        <v>1336</v>
      </c>
      <c r="E1436" s="54">
        <v>41623</v>
      </c>
      <c r="F1436" t="s">
        <v>4921</v>
      </c>
      <c r="G1436" t="s">
        <v>1345</v>
      </c>
      <c r="H1436" t="s">
        <v>280</v>
      </c>
      <c r="I1436" t="s">
        <v>4267</v>
      </c>
      <c r="J1436" t="s">
        <v>1342</v>
      </c>
      <c r="K1436" t="s">
        <v>4268</v>
      </c>
      <c r="L1436" t="s">
        <v>454</v>
      </c>
      <c r="M1436" t="s">
        <v>455</v>
      </c>
      <c r="N1436" t="s">
        <v>85</v>
      </c>
      <c r="O1436" t="s">
        <v>85</v>
      </c>
      <c r="P1436">
        <v>-250.97000122070313</v>
      </c>
      <c r="Q1436" t="s">
        <v>21</v>
      </c>
      <c r="R1436" t="s">
        <v>4269</v>
      </c>
      <c r="S1436" t="s">
        <v>4270</v>
      </c>
      <c r="T1436" t="s">
        <v>155</v>
      </c>
      <c r="U1436" t="s">
        <v>286</v>
      </c>
      <c r="V1436" t="s">
        <v>179</v>
      </c>
      <c r="W1436" t="s">
        <v>180</v>
      </c>
      <c r="X1436" t="s">
        <v>10729</v>
      </c>
      <c r="Y1436" t="s">
        <v>10737</v>
      </c>
    </row>
    <row r="1437" spans="1:25">
      <c r="A1437" t="s">
        <v>9</v>
      </c>
      <c r="B1437" t="s">
        <v>14</v>
      </c>
      <c r="C1437" t="s">
        <v>14</v>
      </c>
      <c r="D1437" t="s">
        <v>1336</v>
      </c>
      <c r="E1437" s="54">
        <v>41619</v>
      </c>
      <c r="F1437" t="s">
        <v>4921</v>
      </c>
      <c r="G1437" t="s">
        <v>1345</v>
      </c>
      <c r="H1437" t="s">
        <v>280</v>
      </c>
      <c r="I1437" t="s">
        <v>1834</v>
      </c>
      <c r="J1437" t="s">
        <v>1342</v>
      </c>
      <c r="K1437" t="s">
        <v>1835</v>
      </c>
      <c r="L1437" t="s">
        <v>454</v>
      </c>
      <c r="M1437" t="s">
        <v>455</v>
      </c>
      <c r="N1437" t="s">
        <v>85</v>
      </c>
      <c r="O1437" t="s">
        <v>85</v>
      </c>
      <c r="P1437">
        <v>-29376</v>
      </c>
      <c r="Q1437" t="s">
        <v>21</v>
      </c>
      <c r="R1437" t="s">
        <v>1836</v>
      </c>
      <c r="S1437" t="s">
        <v>1837</v>
      </c>
      <c r="T1437" t="s">
        <v>155</v>
      </c>
      <c r="U1437" t="s">
        <v>286</v>
      </c>
      <c r="V1437" t="s">
        <v>179</v>
      </c>
      <c r="W1437" t="s">
        <v>180</v>
      </c>
      <c r="X1437" t="s">
        <v>10729</v>
      </c>
      <c r="Y1437" t="s">
        <v>10737</v>
      </c>
    </row>
    <row r="1438" spans="1:25">
      <c r="A1438" t="s">
        <v>9</v>
      </c>
      <c r="B1438" t="s">
        <v>14</v>
      </c>
      <c r="C1438" t="s">
        <v>14</v>
      </c>
      <c r="D1438" t="s">
        <v>1336</v>
      </c>
      <c r="E1438" s="54">
        <v>41619</v>
      </c>
      <c r="F1438" t="s">
        <v>4921</v>
      </c>
      <c r="G1438" t="s">
        <v>1345</v>
      </c>
      <c r="H1438" t="s">
        <v>280</v>
      </c>
      <c r="I1438" t="s">
        <v>1834</v>
      </c>
      <c r="J1438" t="s">
        <v>1342</v>
      </c>
      <c r="K1438" t="s">
        <v>1835</v>
      </c>
      <c r="L1438" t="s">
        <v>454</v>
      </c>
      <c r="M1438" t="s">
        <v>455</v>
      </c>
      <c r="N1438" t="s">
        <v>85</v>
      </c>
      <c r="O1438" t="s">
        <v>85</v>
      </c>
      <c r="P1438">
        <v>29376</v>
      </c>
      <c r="Q1438" t="s">
        <v>21</v>
      </c>
      <c r="R1438" t="s">
        <v>1836</v>
      </c>
      <c r="S1438" t="s">
        <v>1837</v>
      </c>
      <c r="T1438" t="s">
        <v>155</v>
      </c>
      <c r="U1438" t="s">
        <v>286</v>
      </c>
      <c r="V1438" t="s">
        <v>179</v>
      </c>
      <c r="W1438" t="s">
        <v>180</v>
      </c>
      <c r="X1438" t="s">
        <v>10729</v>
      </c>
      <c r="Y1438" t="s">
        <v>10737</v>
      </c>
    </row>
    <row r="1439" spans="1:25">
      <c r="A1439" t="s">
        <v>9</v>
      </c>
      <c r="B1439" t="s">
        <v>14</v>
      </c>
      <c r="C1439" t="s">
        <v>14</v>
      </c>
      <c r="D1439" t="s">
        <v>1336</v>
      </c>
      <c r="E1439" s="54">
        <v>41617</v>
      </c>
      <c r="F1439" t="s">
        <v>4921</v>
      </c>
      <c r="G1439" t="s">
        <v>1345</v>
      </c>
      <c r="H1439" t="s">
        <v>280</v>
      </c>
      <c r="I1439" t="s">
        <v>10404</v>
      </c>
      <c r="J1439" t="s">
        <v>1342</v>
      </c>
      <c r="K1439" t="s">
        <v>10405</v>
      </c>
      <c r="L1439" t="s">
        <v>454</v>
      </c>
      <c r="M1439" t="s">
        <v>455</v>
      </c>
      <c r="N1439" t="s">
        <v>85</v>
      </c>
      <c r="O1439" t="s">
        <v>85</v>
      </c>
      <c r="P1439">
        <v>-22261.5</v>
      </c>
      <c r="Q1439" t="s">
        <v>21</v>
      </c>
      <c r="R1439" t="s">
        <v>10406</v>
      </c>
      <c r="S1439" t="s">
        <v>1824</v>
      </c>
      <c r="T1439" t="s">
        <v>155</v>
      </c>
      <c r="U1439" t="s">
        <v>286</v>
      </c>
      <c r="V1439" t="s">
        <v>179</v>
      </c>
      <c r="W1439" t="s">
        <v>180</v>
      </c>
      <c r="X1439" t="s">
        <v>10729</v>
      </c>
      <c r="Y1439" t="s">
        <v>10737</v>
      </c>
    </row>
    <row r="1440" spans="1:25">
      <c r="A1440" t="s">
        <v>9</v>
      </c>
      <c r="B1440" t="s">
        <v>14</v>
      </c>
      <c r="C1440" t="s">
        <v>14</v>
      </c>
      <c r="D1440" t="s">
        <v>1336</v>
      </c>
      <c r="E1440" s="54">
        <v>41617</v>
      </c>
      <c r="F1440" t="s">
        <v>4921</v>
      </c>
      <c r="G1440" t="s">
        <v>1345</v>
      </c>
      <c r="H1440" t="s">
        <v>280</v>
      </c>
      <c r="I1440" t="s">
        <v>10404</v>
      </c>
      <c r="J1440" t="s">
        <v>1342</v>
      </c>
      <c r="K1440" t="s">
        <v>10405</v>
      </c>
      <c r="L1440" t="s">
        <v>454</v>
      </c>
      <c r="M1440" t="s">
        <v>455</v>
      </c>
      <c r="N1440" t="s">
        <v>85</v>
      </c>
      <c r="O1440" t="s">
        <v>85</v>
      </c>
      <c r="P1440">
        <v>22261.5</v>
      </c>
      <c r="Q1440" t="s">
        <v>21</v>
      </c>
      <c r="R1440" t="s">
        <v>10406</v>
      </c>
      <c r="S1440" t="s">
        <v>1824</v>
      </c>
      <c r="T1440" t="s">
        <v>155</v>
      </c>
      <c r="U1440" t="s">
        <v>286</v>
      </c>
      <c r="V1440" t="s">
        <v>179</v>
      </c>
      <c r="W1440" t="s">
        <v>180</v>
      </c>
      <c r="X1440" t="s">
        <v>10729</v>
      </c>
      <c r="Y1440" t="s">
        <v>10737</v>
      </c>
    </row>
    <row r="1441" spans="1:25">
      <c r="A1441" t="s">
        <v>9</v>
      </c>
      <c r="B1441" t="s">
        <v>14</v>
      </c>
      <c r="C1441" t="s">
        <v>14</v>
      </c>
      <c r="D1441" t="s">
        <v>1336</v>
      </c>
      <c r="E1441" s="54">
        <v>41617</v>
      </c>
      <c r="F1441" t="s">
        <v>4921</v>
      </c>
      <c r="G1441" t="s">
        <v>1345</v>
      </c>
      <c r="H1441" t="s">
        <v>280</v>
      </c>
      <c r="I1441" t="s">
        <v>2797</v>
      </c>
      <c r="J1441" t="s">
        <v>1342</v>
      </c>
      <c r="K1441" t="s">
        <v>2798</v>
      </c>
      <c r="L1441" t="s">
        <v>454</v>
      </c>
      <c r="M1441" t="s">
        <v>455</v>
      </c>
      <c r="N1441" t="s">
        <v>85</v>
      </c>
      <c r="O1441" t="s">
        <v>85</v>
      </c>
      <c r="P1441">
        <v>-49920</v>
      </c>
      <c r="Q1441" t="s">
        <v>21</v>
      </c>
      <c r="R1441" t="s">
        <v>2796</v>
      </c>
      <c r="S1441" t="s">
        <v>1833</v>
      </c>
      <c r="T1441" t="s">
        <v>155</v>
      </c>
      <c r="U1441" t="s">
        <v>286</v>
      </c>
      <c r="V1441" t="s">
        <v>179</v>
      </c>
      <c r="W1441" t="s">
        <v>180</v>
      </c>
      <c r="X1441" t="s">
        <v>10731</v>
      </c>
      <c r="Y1441" t="s">
        <v>10737</v>
      </c>
    </row>
    <row r="1442" spans="1:25">
      <c r="A1442" t="s">
        <v>9</v>
      </c>
      <c r="B1442" t="s">
        <v>14</v>
      </c>
      <c r="C1442" t="s">
        <v>14</v>
      </c>
      <c r="D1442" t="s">
        <v>1336</v>
      </c>
      <c r="E1442" s="54">
        <v>41617</v>
      </c>
      <c r="F1442" t="s">
        <v>4921</v>
      </c>
      <c r="G1442" t="s">
        <v>1345</v>
      </c>
      <c r="H1442" t="s">
        <v>280</v>
      </c>
      <c r="I1442" t="s">
        <v>1814</v>
      </c>
      <c r="J1442" t="s">
        <v>1342</v>
      </c>
      <c r="K1442" t="s">
        <v>1815</v>
      </c>
      <c r="L1442" t="s">
        <v>454</v>
      </c>
      <c r="M1442" t="s">
        <v>455</v>
      </c>
      <c r="N1442" t="s">
        <v>85</v>
      </c>
      <c r="O1442" t="s">
        <v>85</v>
      </c>
      <c r="P1442">
        <v>-34762</v>
      </c>
      <c r="Q1442" t="s">
        <v>21</v>
      </c>
      <c r="R1442" t="s">
        <v>1816</v>
      </c>
      <c r="S1442" t="s">
        <v>1817</v>
      </c>
      <c r="T1442" t="s">
        <v>155</v>
      </c>
      <c r="U1442" t="s">
        <v>286</v>
      </c>
      <c r="V1442" t="s">
        <v>179</v>
      </c>
      <c r="W1442" t="s">
        <v>180</v>
      </c>
      <c r="X1442" t="s">
        <v>10729</v>
      </c>
      <c r="Y1442" t="s">
        <v>10737</v>
      </c>
    </row>
    <row r="1443" spans="1:25">
      <c r="A1443" t="s">
        <v>9</v>
      </c>
      <c r="B1443" t="s">
        <v>14</v>
      </c>
      <c r="C1443" t="s">
        <v>14</v>
      </c>
      <c r="D1443" t="s">
        <v>1336</v>
      </c>
      <c r="E1443" s="54">
        <v>41617</v>
      </c>
      <c r="F1443" t="s">
        <v>4921</v>
      </c>
      <c r="G1443" t="s">
        <v>1345</v>
      </c>
      <c r="H1443" t="s">
        <v>280</v>
      </c>
      <c r="I1443" t="s">
        <v>1814</v>
      </c>
      <c r="J1443" t="s">
        <v>1342</v>
      </c>
      <c r="K1443" t="s">
        <v>1815</v>
      </c>
      <c r="L1443" t="s">
        <v>454</v>
      </c>
      <c r="M1443" t="s">
        <v>455</v>
      </c>
      <c r="N1443" t="s">
        <v>85</v>
      </c>
      <c r="O1443" t="s">
        <v>85</v>
      </c>
      <c r="P1443">
        <v>34762</v>
      </c>
      <c r="Q1443" t="s">
        <v>21</v>
      </c>
      <c r="R1443" t="s">
        <v>1816</v>
      </c>
      <c r="S1443" t="s">
        <v>1817</v>
      </c>
      <c r="T1443" t="s">
        <v>155</v>
      </c>
      <c r="U1443" t="s">
        <v>286</v>
      </c>
      <c r="V1443" t="s">
        <v>179</v>
      </c>
      <c r="W1443" t="s">
        <v>180</v>
      </c>
      <c r="X1443" t="s">
        <v>10729</v>
      </c>
      <c r="Y1443" t="s">
        <v>10737</v>
      </c>
    </row>
    <row r="1444" spans="1:25">
      <c r="A1444" t="s">
        <v>9</v>
      </c>
      <c r="B1444" t="s">
        <v>14</v>
      </c>
      <c r="C1444" t="s">
        <v>14</v>
      </c>
      <c r="D1444" t="s">
        <v>1336</v>
      </c>
      <c r="E1444" s="54">
        <v>41617</v>
      </c>
      <c r="F1444" t="s">
        <v>4921</v>
      </c>
      <c r="G1444" t="s">
        <v>1345</v>
      </c>
      <c r="H1444" t="s">
        <v>280</v>
      </c>
      <c r="I1444" t="s">
        <v>2797</v>
      </c>
      <c r="J1444" t="s">
        <v>1342</v>
      </c>
      <c r="K1444" t="s">
        <v>2798</v>
      </c>
      <c r="L1444" t="s">
        <v>454</v>
      </c>
      <c r="M1444" t="s">
        <v>455</v>
      </c>
      <c r="N1444" t="s">
        <v>85</v>
      </c>
      <c r="O1444" t="s">
        <v>85</v>
      </c>
      <c r="P1444">
        <v>49920</v>
      </c>
      <c r="Q1444" t="s">
        <v>21</v>
      </c>
      <c r="R1444" t="s">
        <v>2796</v>
      </c>
      <c r="S1444" t="s">
        <v>1833</v>
      </c>
      <c r="T1444" t="s">
        <v>155</v>
      </c>
      <c r="U1444" t="s">
        <v>286</v>
      </c>
      <c r="V1444" t="s">
        <v>179</v>
      </c>
      <c r="W1444" t="s">
        <v>180</v>
      </c>
      <c r="X1444" t="s">
        <v>10731</v>
      </c>
      <c r="Y1444" t="s">
        <v>10737</v>
      </c>
    </row>
    <row r="1445" spans="1:25">
      <c r="A1445" t="s">
        <v>9</v>
      </c>
      <c r="B1445" t="s">
        <v>14</v>
      </c>
      <c r="C1445" t="s">
        <v>14</v>
      </c>
      <c r="D1445" t="s">
        <v>1336</v>
      </c>
      <c r="E1445" s="54">
        <v>41617</v>
      </c>
      <c r="F1445" t="s">
        <v>4921</v>
      </c>
      <c r="G1445" t="s">
        <v>1345</v>
      </c>
      <c r="H1445" t="s">
        <v>280</v>
      </c>
      <c r="I1445" t="s">
        <v>1825</v>
      </c>
      <c r="J1445" t="s">
        <v>1342</v>
      </c>
      <c r="K1445" t="s">
        <v>1826</v>
      </c>
      <c r="L1445" t="s">
        <v>454</v>
      </c>
      <c r="M1445" t="s">
        <v>455</v>
      </c>
      <c r="N1445" t="s">
        <v>85</v>
      </c>
      <c r="O1445" t="s">
        <v>85</v>
      </c>
      <c r="P1445">
        <v>-23355</v>
      </c>
      <c r="Q1445" t="s">
        <v>21</v>
      </c>
      <c r="R1445" t="s">
        <v>1827</v>
      </c>
      <c r="S1445" t="s">
        <v>1828</v>
      </c>
      <c r="T1445" t="s">
        <v>155</v>
      </c>
      <c r="U1445" t="s">
        <v>286</v>
      </c>
      <c r="V1445" t="s">
        <v>179</v>
      </c>
      <c r="W1445" t="s">
        <v>180</v>
      </c>
      <c r="X1445" t="s">
        <v>10729</v>
      </c>
      <c r="Y1445" t="s">
        <v>10737</v>
      </c>
    </row>
    <row r="1446" spans="1:25">
      <c r="A1446" t="s">
        <v>9</v>
      </c>
      <c r="B1446" t="s">
        <v>14</v>
      </c>
      <c r="C1446" t="s">
        <v>14</v>
      </c>
      <c r="D1446" t="s">
        <v>1336</v>
      </c>
      <c r="E1446" s="54">
        <v>41617</v>
      </c>
      <c r="F1446" t="s">
        <v>4921</v>
      </c>
      <c r="G1446" t="s">
        <v>1345</v>
      </c>
      <c r="H1446" t="s">
        <v>280</v>
      </c>
      <c r="I1446" t="s">
        <v>1825</v>
      </c>
      <c r="J1446" t="s">
        <v>1342</v>
      </c>
      <c r="K1446" t="s">
        <v>1826</v>
      </c>
      <c r="L1446" t="s">
        <v>454</v>
      </c>
      <c r="M1446" t="s">
        <v>455</v>
      </c>
      <c r="N1446" t="s">
        <v>85</v>
      </c>
      <c r="O1446" t="s">
        <v>85</v>
      </c>
      <c r="P1446">
        <v>23355</v>
      </c>
      <c r="Q1446" t="s">
        <v>21</v>
      </c>
      <c r="R1446" t="s">
        <v>1827</v>
      </c>
      <c r="S1446" t="s">
        <v>1828</v>
      </c>
      <c r="T1446" t="s">
        <v>155</v>
      </c>
      <c r="U1446" t="s">
        <v>286</v>
      </c>
      <c r="V1446" t="s">
        <v>179</v>
      </c>
      <c r="W1446" t="s">
        <v>180</v>
      </c>
      <c r="X1446" t="s">
        <v>10729</v>
      </c>
      <c r="Y1446" t="s">
        <v>10737</v>
      </c>
    </row>
    <row r="1447" spans="1:25">
      <c r="A1447" t="s">
        <v>9</v>
      </c>
      <c r="B1447" t="s">
        <v>14</v>
      </c>
      <c r="C1447" t="s">
        <v>14</v>
      </c>
      <c r="D1447" t="s">
        <v>1336</v>
      </c>
      <c r="E1447" s="54">
        <v>41603</v>
      </c>
      <c r="F1447" t="s">
        <v>1337</v>
      </c>
      <c r="G1447" t="s">
        <v>83</v>
      </c>
      <c r="H1447" t="s">
        <v>280</v>
      </c>
      <c r="I1447" t="s">
        <v>3107</v>
      </c>
      <c r="J1447" t="s">
        <v>86</v>
      </c>
      <c r="K1447" t="s">
        <v>3108</v>
      </c>
      <c r="L1447" t="s">
        <v>454</v>
      </c>
      <c r="M1447" t="s">
        <v>455</v>
      </c>
      <c r="N1447" t="s">
        <v>1004</v>
      </c>
      <c r="O1447" t="s">
        <v>1004</v>
      </c>
      <c r="P1447">
        <v>-27750</v>
      </c>
      <c r="Q1447" t="s">
        <v>22</v>
      </c>
      <c r="R1447" t="s">
        <v>3109</v>
      </c>
      <c r="S1447" t="s">
        <v>104</v>
      </c>
      <c r="T1447" t="s">
        <v>155</v>
      </c>
      <c r="U1447" t="s">
        <v>286</v>
      </c>
      <c r="V1447" t="s">
        <v>179</v>
      </c>
      <c r="W1447" t="s">
        <v>180</v>
      </c>
      <c r="X1447" t="e">
        <v>#N/A</v>
      </c>
      <c r="Y1447" t="s">
        <v>10739</v>
      </c>
    </row>
    <row r="1448" spans="1:25">
      <c r="A1448" t="s">
        <v>9</v>
      </c>
      <c r="B1448" t="s">
        <v>14</v>
      </c>
      <c r="C1448" t="s">
        <v>14</v>
      </c>
      <c r="D1448" t="s">
        <v>1336</v>
      </c>
      <c r="E1448" s="54">
        <v>41603</v>
      </c>
      <c r="F1448" t="s">
        <v>1337</v>
      </c>
      <c r="G1448" t="s">
        <v>83</v>
      </c>
      <c r="H1448" t="s">
        <v>280</v>
      </c>
      <c r="I1448" t="s">
        <v>3110</v>
      </c>
      <c r="J1448" t="s">
        <v>86</v>
      </c>
      <c r="K1448" t="s">
        <v>3108</v>
      </c>
      <c r="L1448" t="s">
        <v>454</v>
      </c>
      <c r="M1448" t="s">
        <v>455</v>
      </c>
      <c r="N1448" t="s">
        <v>1004</v>
      </c>
      <c r="O1448" t="s">
        <v>213</v>
      </c>
      <c r="P1448">
        <v>27750</v>
      </c>
      <c r="Q1448" t="s">
        <v>22</v>
      </c>
      <c r="R1448" t="s">
        <v>3109</v>
      </c>
      <c r="S1448" t="s">
        <v>104</v>
      </c>
      <c r="T1448" t="s">
        <v>155</v>
      </c>
      <c r="U1448" t="s">
        <v>286</v>
      </c>
      <c r="V1448" t="s">
        <v>179</v>
      </c>
      <c r="W1448" t="s">
        <v>180</v>
      </c>
      <c r="X1448" t="e">
        <v>#N/A</v>
      </c>
      <c r="Y1448" t="s">
        <v>10739</v>
      </c>
    </row>
    <row r="1449" spans="1:25">
      <c r="A1449" t="s">
        <v>9</v>
      </c>
      <c r="B1449" t="s">
        <v>14</v>
      </c>
      <c r="C1449" t="s">
        <v>14</v>
      </c>
      <c r="D1449" t="s">
        <v>1336</v>
      </c>
      <c r="E1449" s="54">
        <v>41605</v>
      </c>
      <c r="F1449" t="s">
        <v>1337</v>
      </c>
      <c r="G1449" t="s">
        <v>1345</v>
      </c>
      <c r="H1449" t="s">
        <v>280</v>
      </c>
      <c r="I1449" t="s">
        <v>4267</v>
      </c>
      <c r="J1449" t="s">
        <v>1342</v>
      </c>
      <c r="K1449" t="s">
        <v>4268</v>
      </c>
      <c r="L1449" t="s">
        <v>454</v>
      </c>
      <c r="M1449" t="s">
        <v>455</v>
      </c>
      <c r="N1449" t="s">
        <v>213</v>
      </c>
      <c r="O1449" t="s">
        <v>213</v>
      </c>
      <c r="P1449">
        <v>7251.4599609375</v>
      </c>
      <c r="Q1449" t="s">
        <v>21</v>
      </c>
      <c r="R1449" t="s">
        <v>4269</v>
      </c>
      <c r="S1449" t="s">
        <v>4270</v>
      </c>
      <c r="T1449" t="s">
        <v>155</v>
      </c>
      <c r="U1449" t="s">
        <v>286</v>
      </c>
      <c r="V1449" t="s">
        <v>179</v>
      </c>
      <c r="W1449" t="s">
        <v>180</v>
      </c>
      <c r="X1449" t="s">
        <v>10729</v>
      </c>
      <c r="Y1449" t="s">
        <v>10739</v>
      </c>
    </row>
    <row r="1450" spans="1:25">
      <c r="A1450" t="s">
        <v>9</v>
      </c>
      <c r="B1450" t="s">
        <v>14</v>
      </c>
      <c r="C1450" t="s">
        <v>14</v>
      </c>
      <c r="D1450" t="s">
        <v>1336</v>
      </c>
      <c r="E1450" s="54">
        <v>41583</v>
      </c>
      <c r="F1450" t="s">
        <v>1337</v>
      </c>
      <c r="G1450" t="s">
        <v>1345</v>
      </c>
      <c r="H1450" t="s">
        <v>280</v>
      </c>
      <c r="I1450" t="s">
        <v>1814</v>
      </c>
      <c r="J1450" t="s">
        <v>1342</v>
      </c>
      <c r="K1450" t="s">
        <v>1815</v>
      </c>
      <c r="L1450" t="s">
        <v>454</v>
      </c>
      <c r="M1450" t="s">
        <v>455</v>
      </c>
      <c r="N1450" t="s">
        <v>199</v>
      </c>
      <c r="O1450" t="s">
        <v>199</v>
      </c>
      <c r="P1450">
        <v>-41256</v>
      </c>
      <c r="Q1450" t="s">
        <v>21</v>
      </c>
      <c r="R1450" t="s">
        <v>1816</v>
      </c>
      <c r="S1450" t="s">
        <v>1817</v>
      </c>
      <c r="T1450" t="s">
        <v>155</v>
      </c>
      <c r="U1450" t="s">
        <v>286</v>
      </c>
      <c r="V1450" t="s">
        <v>179</v>
      </c>
      <c r="W1450" t="s">
        <v>180</v>
      </c>
      <c r="X1450" t="s">
        <v>10729</v>
      </c>
      <c r="Y1450" t="s">
        <v>10739</v>
      </c>
    </row>
    <row r="1451" spans="1:25">
      <c r="A1451" t="s">
        <v>9</v>
      </c>
      <c r="B1451" t="s">
        <v>14</v>
      </c>
      <c r="C1451" t="s">
        <v>14</v>
      </c>
      <c r="D1451" t="s">
        <v>1336</v>
      </c>
      <c r="E1451" s="54">
        <v>41583</v>
      </c>
      <c r="F1451" t="s">
        <v>1337</v>
      </c>
      <c r="G1451" t="s">
        <v>1345</v>
      </c>
      <c r="H1451" t="s">
        <v>280</v>
      </c>
      <c r="I1451" t="s">
        <v>1814</v>
      </c>
      <c r="J1451" t="s">
        <v>1342</v>
      </c>
      <c r="K1451" t="s">
        <v>1815</v>
      </c>
      <c r="L1451" t="s">
        <v>454</v>
      </c>
      <c r="M1451" t="s">
        <v>455</v>
      </c>
      <c r="N1451" t="s">
        <v>213</v>
      </c>
      <c r="O1451" t="s">
        <v>213</v>
      </c>
      <c r="P1451">
        <v>41256</v>
      </c>
      <c r="Q1451" t="s">
        <v>21</v>
      </c>
      <c r="R1451" t="s">
        <v>1816</v>
      </c>
      <c r="S1451" t="s">
        <v>1817</v>
      </c>
      <c r="T1451" t="s">
        <v>155</v>
      </c>
      <c r="U1451" t="s">
        <v>286</v>
      </c>
      <c r="V1451" t="s">
        <v>179</v>
      </c>
      <c r="W1451" t="s">
        <v>180</v>
      </c>
      <c r="X1451" t="s">
        <v>10729</v>
      </c>
      <c r="Y1451" t="s">
        <v>10739</v>
      </c>
    </row>
    <row r="1452" spans="1:25">
      <c r="A1452" t="s">
        <v>9</v>
      </c>
      <c r="B1452" t="s">
        <v>14</v>
      </c>
      <c r="C1452" t="s">
        <v>14</v>
      </c>
      <c r="D1452" t="s">
        <v>1336</v>
      </c>
      <c r="E1452" s="54">
        <v>41583</v>
      </c>
      <c r="F1452" t="s">
        <v>1337</v>
      </c>
      <c r="G1452" t="s">
        <v>1345</v>
      </c>
      <c r="H1452" t="s">
        <v>280</v>
      </c>
      <c r="I1452" t="s">
        <v>1818</v>
      </c>
      <c r="J1452" t="s">
        <v>1342</v>
      </c>
      <c r="K1452" t="s">
        <v>1819</v>
      </c>
      <c r="L1452" t="s">
        <v>454</v>
      </c>
      <c r="M1452" t="s">
        <v>455</v>
      </c>
      <c r="N1452" t="s">
        <v>213</v>
      </c>
      <c r="O1452" t="s">
        <v>213</v>
      </c>
      <c r="P1452">
        <v>2152.6201171875</v>
      </c>
      <c r="Q1452" t="s">
        <v>21</v>
      </c>
      <c r="R1452" t="s">
        <v>1820</v>
      </c>
      <c r="S1452" t="s">
        <v>1817</v>
      </c>
      <c r="T1452" t="s">
        <v>155</v>
      </c>
      <c r="U1452" t="s">
        <v>286</v>
      </c>
      <c r="V1452" t="s">
        <v>179</v>
      </c>
      <c r="W1452" t="s">
        <v>180</v>
      </c>
      <c r="X1452" t="s">
        <v>10729</v>
      </c>
      <c r="Y1452" t="s">
        <v>10739</v>
      </c>
    </row>
    <row r="1453" spans="1:25">
      <c r="A1453" t="s">
        <v>9</v>
      </c>
      <c r="B1453" t="s">
        <v>14</v>
      </c>
      <c r="C1453" t="s">
        <v>14</v>
      </c>
      <c r="D1453" t="s">
        <v>1336</v>
      </c>
      <c r="E1453" s="54">
        <v>41583</v>
      </c>
      <c r="F1453" t="s">
        <v>1337</v>
      </c>
      <c r="G1453" t="s">
        <v>1345</v>
      </c>
      <c r="H1453" t="s">
        <v>280</v>
      </c>
      <c r="I1453" t="s">
        <v>1834</v>
      </c>
      <c r="J1453" t="s">
        <v>1342</v>
      </c>
      <c r="K1453" t="s">
        <v>1835</v>
      </c>
      <c r="L1453" t="s">
        <v>454</v>
      </c>
      <c r="M1453" t="s">
        <v>455</v>
      </c>
      <c r="N1453" t="s">
        <v>199</v>
      </c>
      <c r="O1453" t="s">
        <v>199</v>
      </c>
      <c r="P1453">
        <v>-39474</v>
      </c>
      <c r="Q1453" t="s">
        <v>21</v>
      </c>
      <c r="R1453" t="s">
        <v>1836</v>
      </c>
      <c r="S1453" t="s">
        <v>1837</v>
      </c>
      <c r="T1453" t="s">
        <v>155</v>
      </c>
      <c r="U1453" t="s">
        <v>286</v>
      </c>
      <c r="V1453" t="s">
        <v>179</v>
      </c>
      <c r="W1453" t="s">
        <v>180</v>
      </c>
      <c r="X1453" t="s">
        <v>10729</v>
      </c>
      <c r="Y1453" t="s">
        <v>10739</v>
      </c>
    </row>
    <row r="1454" spans="1:25">
      <c r="A1454" t="s">
        <v>9</v>
      </c>
      <c r="B1454" t="s">
        <v>14</v>
      </c>
      <c r="C1454" t="s">
        <v>14</v>
      </c>
      <c r="D1454" t="s">
        <v>1336</v>
      </c>
      <c r="E1454" s="54">
        <v>41583</v>
      </c>
      <c r="F1454" t="s">
        <v>1337</v>
      </c>
      <c r="G1454" t="s">
        <v>1345</v>
      </c>
      <c r="H1454" t="s">
        <v>280</v>
      </c>
      <c r="I1454" t="s">
        <v>1834</v>
      </c>
      <c r="J1454" t="s">
        <v>1342</v>
      </c>
      <c r="K1454" t="s">
        <v>1835</v>
      </c>
      <c r="L1454" t="s">
        <v>454</v>
      </c>
      <c r="M1454" t="s">
        <v>455</v>
      </c>
      <c r="N1454" t="s">
        <v>213</v>
      </c>
      <c r="O1454" t="s">
        <v>213</v>
      </c>
      <c r="P1454">
        <v>39474</v>
      </c>
      <c r="Q1454" t="s">
        <v>21</v>
      </c>
      <c r="R1454" t="s">
        <v>1836</v>
      </c>
      <c r="S1454" t="s">
        <v>1837</v>
      </c>
      <c r="T1454" t="s">
        <v>155</v>
      </c>
      <c r="U1454" t="s">
        <v>286</v>
      </c>
      <c r="V1454" t="s">
        <v>179</v>
      </c>
      <c r="W1454" t="s">
        <v>180</v>
      </c>
      <c r="X1454" t="s">
        <v>10729</v>
      </c>
      <c r="Y1454" t="s">
        <v>10739</v>
      </c>
    </row>
    <row r="1455" spans="1:25">
      <c r="A1455" t="s">
        <v>9</v>
      </c>
      <c r="B1455" t="s">
        <v>14</v>
      </c>
      <c r="C1455" t="s">
        <v>14</v>
      </c>
      <c r="D1455" t="s">
        <v>1336</v>
      </c>
      <c r="E1455" s="54">
        <v>41583</v>
      </c>
      <c r="F1455" t="s">
        <v>1337</v>
      </c>
      <c r="G1455" t="s">
        <v>83</v>
      </c>
      <c r="H1455" t="s">
        <v>280</v>
      </c>
      <c r="I1455" t="s">
        <v>1811</v>
      </c>
      <c r="J1455" t="s">
        <v>86</v>
      </c>
      <c r="K1455" t="s">
        <v>1812</v>
      </c>
      <c r="L1455" t="s">
        <v>454</v>
      </c>
      <c r="M1455" t="s">
        <v>455</v>
      </c>
      <c r="N1455" t="s">
        <v>213</v>
      </c>
      <c r="O1455" t="s">
        <v>213</v>
      </c>
      <c r="P1455">
        <v>45225</v>
      </c>
      <c r="Q1455" t="s">
        <v>22</v>
      </c>
      <c r="R1455" t="s">
        <v>1813</v>
      </c>
      <c r="S1455" t="s">
        <v>104</v>
      </c>
      <c r="T1455" t="s">
        <v>155</v>
      </c>
      <c r="U1455" t="s">
        <v>286</v>
      </c>
      <c r="V1455" t="s">
        <v>179</v>
      </c>
      <c r="W1455" t="s">
        <v>180</v>
      </c>
      <c r="X1455" t="e">
        <v>#N/A</v>
      </c>
      <c r="Y1455" t="s">
        <v>10739</v>
      </c>
    </row>
    <row r="1456" spans="1:25">
      <c r="A1456" t="s">
        <v>9</v>
      </c>
      <c r="B1456" t="s">
        <v>14</v>
      </c>
      <c r="C1456" t="s">
        <v>14</v>
      </c>
      <c r="D1456" t="s">
        <v>1336</v>
      </c>
      <c r="E1456" s="54">
        <v>41583</v>
      </c>
      <c r="F1456" t="s">
        <v>1337</v>
      </c>
      <c r="G1456" t="s">
        <v>1345</v>
      </c>
      <c r="H1456" t="s">
        <v>280</v>
      </c>
      <c r="I1456" t="s">
        <v>1807</v>
      </c>
      <c r="J1456" t="s">
        <v>1342</v>
      </c>
      <c r="K1456" t="s">
        <v>1808</v>
      </c>
      <c r="L1456" t="s">
        <v>454</v>
      </c>
      <c r="M1456" t="s">
        <v>455</v>
      </c>
      <c r="N1456" t="s">
        <v>213</v>
      </c>
      <c r="O1456" t="s">
        <v>213</v>
      </c>
      <c r="P1456">
        <v>1364.280029296875</v>
      </c>
      <c r="Q1456" t="s">
        <v>21</v>
      </c>
      <c r="R1456" t="s">
        <v>1809</v>
      </c>
      <c r="S1456" t="s">
        <v>1810</v>
      </c>
      <c r="T1456" t="s">
        <v>155</v>
      </c>
      <c r="U1456" t="s">
        <v>286</v>
      </c>
      <c r="V1456" t="s">
        <v>179</v>
      </c>
      <c r="W1456" t="s">
        <v>180</v>
      </c>
      <c r="X1456" t="s">
        <v>10729</v>
      </c>
      <c r="Y1456" t="s">
        <v>10739</v>
      </c>
    </row>
    <row r="1457" spans="1:25">
      <c r="A1457" t="s">
        <v>9</v>
      </c>
      <c r="B1457" t="s">
        <v>14</v>
      </c>
      <c r="C1457" t="s">
        <v>14</v>
      </c>
      <c r="D1457" t="s">
        <v>1336</v>
      </c>
      <c r="E1457" s="54">
        <v>41583</v>
      </c>
      <c r="F1457" t="s">
        <v>1337</v>
      </c>
      <c r="G1457" t="s">
        <v>83</v>
      </c>
      <c r="H1457" t="s">
        <v>280</v>
      </c>
      <c r="I1457" t="s">
        <v>1829</v>
      </c>
      <c r="J1457" t="s">
        <v>86</v>
      </c>
      <c r="K1457" t="s">
        <v>1812</v>
      </c>
      <c r="L1457" t="s">
        <v>454</v>
      </c>
      <c r="M1457" t="s">
        <v>455</v>
      </c>
      <c r="N1457" t="s">
        <v>199</v>
      </c>
      <c r="O1457" t="s">
        <v>199</v>
      </c>
      <c r="P1457">
        <v>-45225</v>
      </c>
      <c r="Q1457" t="s">
        <v>22</v>
      </c>
      <c r="R1457" t="s">
        <v>1813</v>
      </c>
      <c r="S1457" t="s">
        <v>104</v>
      </c>
      <c r="T1457" t="s">
        <v>155</v>
      </c>
      <c r="U1457" t="s">
        <v>286</v>
      </c>
      <c r="V1457" t="s">
        <v>179</v>
      </c>
      <c r="W1457" t="s">
        <v>180</v>
      </c>
      <c r="X1457" t="e">
        <v>#N/A</v>
      </c>
      <c r="Y1457" t="s">
        <v>10739</v>
      </c>
    </row>
    <row r="1458" spans="1:25">
      <c r="A1458" t="s">
        <v>9</v>
      </c>
      <c r="B1458" t="s">
        <v>14</v>
      </c>
      <c r="C1458" t="s">
        <v>14</v>
      </c>
      <c r="D1458" t="s">
        <v>1336</v>
      </c>
      <c r="E1458" s="54">
        <v>41583</v>
      </c>
      <c r="F1458" t="s">
        <v>1337</v>
      </c>
      <c r="G1458" t="s">
        <v>1345</v>
      </c>
      <c r="H1458" t="s">
        <v>280</v>
      </c>
      <c r="I1458" t="s">
        <v>1830</v>
      </c>
      <c r="J1458" t="s">
        <v>1342</v>
      </c>
      <c r="K1458" t="s">
        <v>1831</v>
      </c>
      <c r="L1458" t="s">
        <v>454</v>
      </c>
      <c r="M1458" t="s">
        <v>455</v>
      </c>
      <c r="N1458" t="s">
        <v>213</v>
      </c>
      <c r="O1458" t="s">
        <v>213</v>
      </c>
      <c r="P1458">
        <v>163800</v>
      </c>
      <c r="Q1458" t="s">
        <v>21</v>
      </c>
      <c r="R1458" t="s">
        <v>1832</v>
      </c>
      <c r="S1458" t="s">
        <v>1833</v>
      </c>
      <c r="T1458" t="s">
        <v>155</v>
      </c>
      <c r="U1458" t="s">
        <v>286</v>
      </c>
      <c r="V1458" t="s">
        <v>179</v>
      </c>
      <c r="W1458" t="s">
        <v>180</v>
      </c>
      <c r="X1458" t="s">
        <v>10729</v>
      </c>
      <c r="Y1458" t="s">
        <v>10739</v>
      </c>
    </row>
    <row r="1459" spans="1:25">
      <c r="A1459" t="s">
        <v>9</v>
      </c>
      <c r="B1459" t="s">
        <v>14</v>
      </c>
      <c r="C1459" t="s">
        <v>14</v>
      </c>
      <c r="D1459" t="s">
        <v>1336</v>
      </c>
      <c r="E1459" s="54">
        <v>41583</v>
      </c>
      <c r="F1459" t="s">
        <v>1337</v>
      </c>
      <c r="G1459" t="s">
        <v>1345</v>
      </c>
      <c r="H1459" t="s">
        <v>280</v>
      </c>
      <c r="I1459" t="s">
        <v>1830</v>
      </c>
      <c r="J1459" t="s">
        <v>1342</v>
      </c>
      <c r="K1459" t="s">
        <v>1831</v>
      </c>
      <c r="L1459" t="s">
        <v>454</v>
      </c>
      <c r="M1459" t="s">
        <v>455</v>
      </c>
      <c r="N1459" t="s">
        <v>213</v>
      </c>
      <c r="O1459" t="s">
        <v>213</v>
      </c>
      <c r="P1459">
        <v>96390</v>
      </c>
      <c r="Q1459" t="s">
        <v>21</v>
      </c>
      <c r="R1459" t="s">
        <v>1832</v>
      </c>
      <c r="S1459" t="s">
        <v>1833</v>
      </c>
      <c r="T1459" t="s">
        <v>155</v>
      </c>
      <c r="U1459" t="s">
        <v>286</v>
      </c>
      <c r="V1459" t="s">
        <v>179</v>
      </c>
      <c r="W1459" t="s">
        <v>180</v>
      </c>
      <c r="X1459" t="s">
        <v>10729</v>
      </c>
      <c r="Y1459" t="s">
        <v>10739</v>
      </c>
    </row>
    <row r="1460" spans="1:25">
      <c r="A1460" t="s">
        <v>9</v>
      </c>
      <c r="B1460" t="s">
        <v>14</v>
      </c>
      <c r="C1460" t="s">
        <v>14</v>
      </c>
      <c r="D1460" t="s">
        <v>1336</v>
      </c>
      <c r="E1460" s="54">
        <v>41626</v>
      </c>
      <c r="F1460" t="s">
        <v>4921</v>
      </c>
      <c r="G1460" t="s">
        <v>1345</v>
      </c>
      <c r="H1460" t="s">
        <v>280</v>
      </c>
      <c r="I1460" t="s">
        <v>10407</v>
      </c>
      <c r="J1460" t="s">
        <v>1342</v>
      </c>
      <c r="K1460" t="s">
        <v>10408</v>
      </c>
      <c r="L1460" t="s">
        <v>454</v>
      </c>
      <c r="M1460" t="s">
        <v>455</v>
      </c>
      <c r="N1460" t="s">
        <v>85</v>
      </c>
      <c r="O1460" t="s">
        <v>85</v>
      </c>
      <c r="P1460">
        <v>330946</v>
      </c>
      <c r="Q1460" t="s">
        <v>21</v>
      </c>
      <c r="R1460" t="s">
        <v>10409</v>
      </c>
      <c r="S1460" t="s">
        <v>104</v>
      </c>
      <c r="T1460" t="s">
        <v>155</v>
      </c>
      <c r="U1460" t="s">
        <v>286</v>
      </c>
      <c r="V1460" t="s">
        <v>179</v>
      </c>
      <c r="W1460" t="s">
        <v>180</v>
      </c>
      <c r="X1460" t="s">
        <v>10731</v>
      </c>
      <c r="Y1460" t="s">
        <v>10737</v>
      </c>
    </row>
    <row r="1461" spans="1:25">
      <c r="A1461" t="s">
        <v>9</v>
      </c>
      <c r="B1461" t="s">
        <v>14</v>
      </c>
      <c r="C1461" t="s">
        <v>14</v>
      </c>
      <c r="D1461" t="s">
        <v>1336</v>
      </c>
      <c r="E1461" s="54">
        <v>41626</v>
      </c>
      <c r="F1461" t="s">
        <v>4921</v>
      </c>
      <c r="G1461" t="s">
        <v>1345</v>
      </c>
      <c r="H1461" t="s">
        <v>280</v>
      </c>
      <c r="I1461" t="s">
        <v>10407</v>
      </c>
      <c r="J1461" t="s">
        <v>1342</v>
      </c>
      <c r="K1461" t="s">
        <v>10408</v>
      </c>
      <c r="L1461" t="s">
        <v>454</v>
      </c>
      <c r="M1461" t="s">
        <v>455</v>
      </c>
      <c r="N1461" t="s">
        <v>85</v>
      </c>
      <c r="O1461" t="s">
        <v>85</v>
      </c>
      <c r="P1461">
        <v>245845.59375</v>
      </c>
      <c r="Q1461" t="s">
        <v>21</v>
      </c>
      <c r="R1461" t="s">
        <v>10409</v>
      </c>
      <c r="S1461" t="s">
        <v>104</v>
      </c>
      <c r="T1461" t="s">
        <v>155</v>
      </c>
      <c r="U1461" t="s">
        <v>286</v>
      </c>
      <c r="V1461" t="s">
        <v>179</v>
      </c>
      <c r="W1461" t="s">
        <v>180</v>
      </c>
      <c r="X1461" t="s">
        <v>10731</v>
      </c>
      <c r="Y1461" t="s">
        <v>10737</v>
      </c>
    </row>
    <row r="1462" spans="1:25">
      <c r="A1462" t="s">
        <v>9</v>
      </c>
      <c r="B1462" t="s">
        <v>14</v>
      </c>
      <c r="C1462" t="s">
        <v>14</v>
      </c>
      <c r="D1462" t="s">
        <v>1336</v>
      </c>
      <c r="E1462" s="54">
        <v>41626</v>
      </c>
      <c r="F1462" t="s">
        <v>4921</v>
      </c>
      <c r="G1462" t="s">
        <v>1345</v>
      </c>
      <c r="H1462" t="s">
        <v>280</v>
      </c>
      <c r="I1462" t="s">
        <v>10407</v>
      </c>
      <c r="J1462" t="s">
        <v>1342</v>
      </c>
      <c r="K1462" t="s">
        <v>10408</v>
      </c>
      <c r="L1462" t="s">
        <v>454</v>
      </c>
      <c r="M1462" t="s">
        <v>455</v>
      </c>
      <c r="N1462" t="s">
        <v>85</v>
      </c>
      <c r="O1462" t="s">
        <v>85</v>
      </c>
      <c r="P1462">
        <v>835536</v>
      </c>
      <c r="Q1462" t="s">
        <v>21</v>
      </c>
      <c r="R1462" t="s">
        <v>10409</v>
      </c>
      <c r="S1462" t="s">
        <v>104</v>
      </c>
      <c r="T1462" t="s">
        <v>155</v>
      </c>
      <c r="U1462" t="s">
        <v>286</v>
      </c>
      <c r="V1462" t="s">
        <v>179</v>
      </c>
      <c r="W1462" t="s">
        <v>180</v>
      </c>
      <c r="X1462" t="s">
        <v>10731</v>
      </c>
      <c r="Y1462" t="s">
        <v>10737</v>
      </c>
    </row>
    <row r="1463" spans="1:25">
      <c r="A1463" t="s">
        <v>9</v>
      </c>
      <c r="B1463" t="s">
        <v>14</v>
      </c>
      <c r="C1463" t="s">
        <v>14</v>
      </c>
      <c r="D1463" t="s">
        <v>1336</v>
      </c>
      <c r="E1463" s="54">
        <v>41626</v>
      </c>
      <c r="F1463" t="s">
        <v>4921</v>
      </c>
      <c r="G1463" t="s">
        <v>1345</v>
      </c>
      <c r="H1463" t="s">
        <v>280</v>
      </c>
      <c r="I1463" t="s">
        <v>10407</v>
      </c>
      <c r="J1463" t="s">
        <v>1342</v>
      </c>
      <c r="K1463" t="s">
        <v>10408</v>
      </c>
      <c r="L1463" t="s">
        <v>454</v>
      </c>
      <c r="M1463" t="s">
        <v>455</v>
      </c>
      <c r="N1463" t="s">
        <v>85</v>
      </c>
      <c r="O1463" t="s">
        <v>85</v>
      </c>
      <c r="P1463">
        <v>49169.12109375</v>
      </c>
      <c r="Q1463" t="s">
        <v>21</v>
      </c>
      <c r="R1463" t="s">
        <v>10409</v>
      </c>
      <c r="S1463" t="s">
        <v>104</v>
      </c>
      <c r="T1463" t="s">
        <v>155</v>
      </c>
      <c r="U1463" t="s">
        <v>286</v>
      </c>
      <c r="V1463" t="s">
        <v>179</v>
      </c>
      <c r="W1463" t="s">
        <v>180</v>
      </c>
      <c r="X1463" t="s">
        <v>10731</v>
      </c>
      <c r="Y1463" t="s">
        <v>10737</v>
      </c>
    </row>
    <row r="1464" spans="1:25">
      <c r="A1464" t="s">
        <v>9</v>
      </c>
      <c r="B1464" t="s">
        <v>14</v>
      </c>
      <c r="C1464" t="s">
        <v>14</v>
      </c>
      <c r="D1464" t="s">
        <v>1336</v>
      </c>
      <c r="E1464" s="54">
        <v>41626</v>
      </c>
      <c r="F1464" t="s">
        <v>4921</v>
      </c>
      <c r="G1464" t="s">
        <v>1345</v>
      </c>
      <c r="H1464" t="s">
        <v>280</v>
      </c>
      <c r="I1464" t="s">
        <v>10407</v>
      </c>
      <c r="J1464" t="s">
        <v>1342</v>
      </c>
      <c r="K1464" t="s">
        <v>10408</v>
      </c>
      <c r="L1464" t="s">
        <v>454</v>
      </c>
      <c r="M1464" t="s">
        <v>455</v>
      </c>
      <c r="N1464" t="s">
        <v>85</v>
      </c>
      <c r="O1464" t="s">
        <v>85</v>
      </c>
      <c r="P1464">
        <v>104442</v>
      </c>
      <c r="Q1464" t="s">
        <v>21</v>
      </c>
      <c r="R1464" t="s">
        <v>10409</v>
      </c>
      <c r="S1464" t="s">
        <v>104</v>
      </c>
      <c r="T1464" t="s">
        <v>155</v>
      </c>
      <c r="U1464" t="s">
        <v>286</v>
      </c>
      <c r="V1464" t="s">
        <v>179</v>
      </c>
      <c r="W1464" t="s">
        <v>180</v>
      </c>
      <c r="X1464" t="s">
        <v>10731</v>
      </c>
      <c r="Y1464" t="s">
        <v>10737</v>
      </c>
    </row>
    <row r="1465" spans="1:25">
      <c r="A1465" t="s">
        <v>9</v>
      </c>
      <c r="B1465" t="s">
        <v>14</v>
      </c>
      <c r="C1465" t="s">
        <v>14</v>
      </c>
      <c r="D1465" t="s">
        <v>1336</v>
      </c>
      <c r="E1465" s="54">
        <v>41626</v>
      </c>
      <c r="F1465" t="s">
        <v>4921</v>
      </c>
      <c r="G1465" t="s">
        <v>1345</v>
      </c>
      <c r="H1465" t="s">
        <v>280</v>
      </c>
      <c r="I1465" t="s">
        <v>10407</v>
      </c>
      <c r="J1465" t="s">
        <v>1342</v>
      </c>
      <c r="K1465" t="s">
        <v>10408</v>
      </c>
      <c r="L1465" t="s">
        <v>454</v>
      </c>
      <c r="M1465" t="s">
        <v>455</v>
      </c>
      <c r="N1465" t="s">
        <v>85</v>
      </c>
      <c r="O1465" t="s">
        <v>85</v>
      </c>
      <c r="P1465">
        <v>85100.3984375</v>
      </c>
      <c r="Q1465" t="s">
        <v>21</v>
      </c>
      <c r="R1465" t="s">
        <v>10409</v>
      </c>
      <c r="S1465" t="s">
        <v>104</v>
      </c>
      <c r="T1465" t="s">
        <v>155</v>
      </c>
      <c r="U1465" t="s">
        <v>286</v>
      </c>
      <c r="V1465" t="s">
        <v>179</v>
      </c>
      <c r="W1465" t="s">
        <v>180</v>
      </c>
      <c r="X1465" t="s">
        <v>10731</v>
      </c>
      <c r="Y1465" t="s">
        <v>10737</v>
      </c>
    </row>
    <row r="1466" spans="1:25">
      <c r="A1466" t="s">
        <v>9</v>
      </c>
      <c r="B1466" t="s">
        <v>14</v>
      </c>
      <c r="C1466" t="s">
        <v>14</v>
      </c>
      <c r="D1466" t="s">
        <v>1336</v>
      </c>
      <c r="E1466" s="54">
        <v>41584</v>
      </c>
      <c r="F1466" t="s">
        <v>1337</v>
      </c>
      <c r="G1466" t="s">
        <v>1345</v>
      </c>
      <c r="H1466" t="s">
        <v>280</v>
      </c>
      <c r="I1466" t="s">
        <v>1821</v>
      </c>
      <c r="J1466" t="s">
        <v>1342</v>
      </c>
      <c r="K1466" t="s">
        <v>1822</v>
      </c>
      <c r="L1466" t="s">
        <v>454</v>
      </c>
      <c r="M1466" t="s">
        <v>455</v>
      </c>
      <c r="N1466" t="s">
        <v>199</v>
      </c>
      <c r="O1466" t="s">
        <v>199</v>
      </c>
      <c r="P1466">
        <v>-45670.5</v>
      </c>
      <c r="Q1466" t="s">
        <v>21</v>
      </c>
      <c r="R1466" t="s">
        <v>1823</v>
      </c>
      <c r="S1466" t="s">
        <v>1824</v>
      </c>
      <c r="T1466" t="s">
        <v>155</v>
      </c>
      <c r="U1466" t="s">
        <v>286</v>
      </c>
      <c r="V1466" t="s">
        <v>179</v>
      </c>
      <c r="W1466" t="s">
        <v>180</v>
      </c>
      <c r="X1466" t="s">
        <v>10729</v>
      </c>
      <c r="Y1466" t="s">
        <v>10739</v>
      </c>
    </row>
    <row r="1467" spans="1:25">
      <c r="A1467" t="s">
        <v>9</v>
      </c>
      <c r="B1467" t="s">
        <v>14</v>
      </c>
      <c r="C1467" t="s">
        <v>14</v>
      </c>
      <c r="D1467" t="s">
        <v>1336</v>
      </c>
      <c r="E1467" s="54">
        <v>41584</v>
      </c>
      <c r="F1467" t="s">
        <v>1337</v>
      </c>
      <c r="G1467" t="s">
        <v>1345</v>
      </c>
      <c r="H1467" t="s">
        <v>280</v>
      </c>
      <c r="I1467" t="s">
        <v>1821</v>
      </c>
      <c r="J1467" t="s">
        <v>1342</v>
      </c>
      <c r="K1467" t="s">
        <v>1822</v>
      </c>
      <c r="L1467" t="s">
        <v>454</v>
      </c>
      <c r="M1467" t="s">
        <v>455</v>
      </c>
      <c r="N1467" t="s">
        <v>213</v>
      </c>
      <c r="O1467" t="s">
        <v>213</v>
      </c>
      <c r="P1467">
        <v>45670.5</v>
      </c>
      <c r="Q1467" t="s">
        <v>21</v>
      </c>
      <c r="R1467" t="s">
        <v>1823</v>
      </c>
      <c r="S1467" t="s">
        <v>1824</v>
      </c>
      <c r="T1467" t="s">
        <v>155</v>
      </c>
      <c r="U1467" t="s">
        <v>286</v>
      </c>
      <c r="V1467" t="s">
        <v>179</v>
      </c>
      <c r="W1467" t="s">
        <v>180</v>
      </c>
      <c r="X1467" t="s">
        <v>10729</v>
      </c>
      <c r="Y1467" t="s">
        <v>10739</v>
      </c>
    </row>
    <row r="1468" spans="1:25">
      <c r="A1468" t="s">
        <v>9</v>
      </c>
      <c r="B1468" t="s">
        <v>14</v>
      </c>
      <c r="C1468" t="s">
        <v>14</v>
      </c>
      <c r="D1468" t="s">
        <v>1336</v>
      </c>
      <c r="E1468" s="54">
        <v>41584</v>
      </c>
      <c r="F1468" t="s">
        <v>1337</v>
      </c>
      <c r="G1468" t="s">
        <v>1345</v>
      </c>
      <c r="H1468" t="s">
        <v>280</v>
      </c>
      <c r="I1468" t="s">
        <v>1821</v>
      </c>
      <c r="J1468" t="s">
        <v>1342</v>
      </c>
      <c r="K1468" t="s">
        <v>1822</v>
      </c>
      <c r="L1468" t="s">
        <v>454</v>
      </c>
      <c r="M1468" t="s">
        <v>455</v>
      </c>
      <c r="N1468" t="s">
        <v>213</v>
      </c>
      <c r="O1468" t="s">
        <v>213</v>
      </c>
      <c r="P1468">
        <v>2911.1201171875</v>
      </c>
      <c r="Q1468" t="s">
        <v>21</v>
      </c>
      <c r="R1468" t="s">
        <v>1823</v>
      </c>
      <c r="S1468" t="s">
        <v>1824</v>
      </c>
      <c r="T1468" t="s">
        <v>155</v>
      </c>
      <c r="U1468" t="s">
        <v>286</v>
      </c>
      <c r="V1468" t="s">
        <v>179</v>
      </c>
      <c r="W1468" t="s">
        <v>180</v>
      </c>
      <c r="X1468" t="s">
        <v>10729</v>
      </c>
      <c r="Y1468" t="s">
        <v>10739</v>
      </c>
    </row>
    <row r="1469" spans="1:25">
      <c r="A1469" t="s">
        <v>9</v>
      </c>
      <c r="B1469" t="s">
        <v>14</v>
      </c>
      <c r="C1469" t="s">
        <v>14</v>
      </c>
      <c r="D1469" t="s">
        <v>1336</v>
      </c>
      <c r="E1469" s="54">
        <v>41586</v>
      </c>
      <c r="F1469" t="s">
        <v>1337</v>
      </c>
      <c r="G1469" t="s">
        <v>1345</v>
      </c>
      <c r="H1469" t="s">
        <v>280</v>
      </c>
      <c r="I1469" t="s">
        <v>1825</v>
      </c>
      <c r="J1469" t="s">
        <v>1342</v>
      </c>
      <c r="K1469" t="s">
        <v>1826</v>
      </c>
      <c r="L1469" t="s">
        <v>454</v>
      </c>
      <c r="M1469" t="s">
        <v>455</v>
      </c>
      <c r="N1469" t="s">
        <v>199</v>
      </c>
      <c r="O1469" t="s">
        <v>199</v>
      </c>
      <c r="P1469">
        <v>-25245</v>
      </c>
      <c r="Q1469" t="s">
        <v>21</v>
      </c>
      <c r="R1469" t="s">
        <v>1827</v>
      </c>
      <c r="S1469" t="s">
        <v>1828</v>
      </c>
      <c r="T1469" t="s">
        <v>155</v>
      </c>
      <c r="U1469" t="s">
        <v>286</v>
      </c>
      <c r="V1469" t="s">
        <v>179</v>
      </c>
      <c r="W1469" t="s">
        <v>180</v>
      </c>
      <c r="X1469" t="s">
        <v>10729</v>
      </c>
      <c r="Y1469" t="s">
        <v>10739</v>
      </c>
    </row>
    <row r="1470" spans="1:25">
      <c r="A1470" t="s">
        <v>9</v>
      </c>
      <c r="B1470" t="s">
        <v>14</v>
      </c>
      <c r="C1470" t="s">
        <v>14</v>
      </c>
      <c r="D1470" t="s">
        <v>1336</v>
      </c>
      <c r="E1470" s="54">
        <v>41586</v>
      </c>
      <c r="F1470" t="s">
        <v>1337</v>
      </c>
      <c r="G1470" t="s">
        <v>1345</v>
      </c>
      <c r="H1470" t="s">
        <v>280</v>
      </c>
      <c r="I1470" t="s">
        <v>1825</v>
      </c>
      <c r="J1470" t="s">
        <v>1342</v>
      </c>
      <c r="K1470" t="s">
        <v>1826</v>
      </c>
      <c r="L1470" t="s">
        <v>454</v>
      </c>
      <c r="M1470" t="s">
        <v>455</v>
      </c>
      <c r="N1470" t="s">
        <v>213</v>
      </c>
      <c r="O1470" t="s">
        <v>213</v>
      </c>
      <c r="P1470">
        <v>25245</v>
      </c>
      <c r="Q1470" t="s">
        <v>21</v>
      </c>
      <c r="R1470" t="s">
        <v>1827</v>
      </c>
      <c r="S1470" t="s">
        <v>1828</v>
      </c>
      <c r="T1470" t="s">
        <v>155</v>
      </c>
      <c r="U1470" t="s">
        <v>286</v>
      </c>
      <c r="V1470" t="s">
        <v>179</v>
      </c>
      <c r="W1470" t="s">
        <v>180</v>
      </c>
      <c r="X1470" t="s">
        <v>10729</v>
      </c>
      <c r="Y1470" t="s">
        <v>10739</v>
      </c>
    </row>
    <row r="1471" spans="1:25">
      <c r="A1471" t="s">
        <v>9</v>
      </c>
      <c r="B1471" t="s">
        <v>14</v>
      </c>
      <c r="C1471" t="s">
        <v>14</v>
      </c>
      <c r="D1471" t="s">
        <v>1336</v>
      </c>
      <c r="E1471" s="54">
        <v>41599</v>
      </c>
      <c r="F1471" t="s">
        <v>1337</v>
      </c>
      <c r="G1471" t="s">
        <v>1345</v>
      </c>
      <c r="I1471" t="s">
        <v>4271</v>
      </c>
      <c r="J1471" t="s">
        <v>1342</v>
      </c>
      <c r="K1471" t="s">
        <v>4272</v>
      </c>
      <c r="L1471" t="s">
        <v>4273</v>
      </c>
      <c r="M1471" t="s">
        <v>4274</v>
      </c>
      <c r="N1471" t="s">
        <v>85</v>
      </c>
      <c r="O1471" t="s">
        <v>85</v>
      </c>
      <c r="P1471">
        <v>12480</v>
      </c>
      <c r="Q1471" t="s">
        <v>21</v>
      </c>
      <c r="R1471" t="s">
        <v>4275</v>
      </c>
      <c r="S1471" t="s">
        <v>4276</v>
      </c>
      <c r="T1471" t="s">
        <v>170</v>
      </c>
      <c r="U1471" t="s">
        <v>436</v>
      </c>
      <c r="V1471" t="s">
        <v>202</v>
      </c>
      <c r="W1471" t="s">
        <v>202</v>
      </c>
      <c r="X1471" t="s">
        <v>10729</v>
      </c>
      <c r="Y1471" t="s">
        <v>85</v>
      </c>
    </row>
    <row r="1472" spans="1:25">
      <c r="A1472" t="s">
        <v>9</v>
      </c>
      <c r="B1472" t="s">
        <v>14</v>
      </c>
      <c r="C1472" t="s">
        <v>14</v>
      </c>
      <c r="D1472" t="s">
        <v>1336</v>
      </c>
      <c r="E1472" s="54">
        <v>41599</v>
      </c>
      <c r="F1472" t="s">
        <v>1337</v>
      </c>
      <c r="G1472" t="s">
        <v>1345</v>
      </c>
      <c r="I1472" t="s">
        <v>4271</v>
      </c>
      <c r="J1472" t="s">
        <v>1342</v>
      </c>
      <c r="K1472" t="s">
        <v>4272</v>
      </c>
      <c r="L1472" t="s">
        <v>4273</v>
      </c>
      <c r="M1472" t="s">
        <v>4274</v>
      </c>
      <c r="N1472" t="s">
        <v>85</v>
      </c>
      <c r="O1472" t="s">
        <v>85</v>
      </c>
      <c r="P1472">
        <v>64800</v>
      </c>
      <c r="Q1472" t="s">
        <v>21</v>
      </c>
      <c r="R1472" t="s">
        <v>4275</v>
      </c>
      <c r="S1472" t="s">
        <v>4276</v>
      </c>
      <c r="T1472" t="s">
        <v>170</v>
      </c>
      <c r="U1472" t="s">
        <v>436</v>
      </c>
      <c r="V1472" t="s">
        <v>202</v>
      </c>
      <c r="W1472" t="s">
        <v>202</v>
      </c>
      <c r="X1472" t="s">
        <v>10729</v>
      </c>
      <c r="Y1472" t="s">
        <v>85</v>
      </c>
    </row>
    <row r="1473" spans="1:25">
      <c r="A1473" t="s">
        <v>9</v>
      </c>
      <c r="B1473" t="s">
        <v>14</v>
      </c>
      <c r="C1473" t="s">
        <v>14</v>
      </c>
      <c r="D1473" t="s">
        <v>1336</v>
      </c>
      <c r="E1473" s="54">
        <v>41620</v>
      </c>
      <c r="F1473" t="s">
        <v>4921</v>
      </c>
      <c r="G1473" t="s">
        <v>83</v>
      </c>
      <c r="I1473" t="s">
        <v>10410</v>
      </c>
      <c r="J1473" t="s">
        <v>1342</v>
      </c>
      <c r="K1473" t="s">
        <v>10411</v>
      </c>
      <c r="L1473" t="s">
        <v>4273</v>
      </c>
      <c r="M1473" t="s">
        <v>4274</v>
      </c>
      <c r="N1473" t="s">
        <v>213</v>
      </c>
      <c r="O1473" t="s">
        <v>213</v>
      </c>
      <c r="P1473">
        <v>2250</v>
      </c>
      <c r="Q1473" t="s">
        <v>22</v>
      </c>
      <c r="R1473" t="s">
        <v>10412</v>
      </c>
      <c r="S1473" t="s">
        <v>104</v>
      </c>
      <c r="T1473" t="s">
        <v>170</v>
      </c>
      <c r="U1473" t="s">
        <v>436</v>
      </c>
      <c r="V1473" t="s">
        <v>202</v>
      </c>
      <c r="W1473" t="s">
        <v>202</v>
      </c>
      <c r="X1473" t="e">
        <v>#N/A</v>
      </c>
      <c r="Y1473" t="s">
        <v>10739</v>
      </c>
    </row>
    <row r="1474" spans="1:25">
      <c r="A1474" t="s">
        <v>9</v>
      </c>
      <c r="B1474" t="s">
        <v>14</v>
      </c>
      <c r="C1474" t="s">
        <v>14</v>
      </c>
      <c r="D1474" t="s">
        <v>1336</v>
      </c>
      <c r="E1474" s="54">
        <v>41620</v>
      </c>
      <c r="F1474" t="s">
        <v>4921</v>
      </c>
      <c r="G1474" t="s">
        <v>83</v>
      </c>
      <c r="I1474" t="s">
        <v>10413</v>
      </c>
      <c r="J1474" t="s">
        <v>1342</v>
      </c>
      <c r="K1474" t="s">
        <v>10414</v>
      </c>
      <c r="L1474" t="s">
        <v>4273</v>
      </c>
      <c r="M1474" t="s">
        <v>4274</v>
      </c>
      <c r="N1474" t="s">
        <v>213</v>
      </c>
      <c r="O1474" t="s">
        <v>213</v>
      </c>
      <c r="P1474">
        <v>2250</v>
      </c>
      <c r="Q1474" t="s">
        <v>22</v>
      </c>
      <c r="R1474" t="s">
        <v>10415</v>
      </c>
      <c r="S1474" t="s">
        <v>104</v>
      </c>
      <c r="T1474" t="s">
        <v>170</v>
      </c>
      <c r="U1474" t="s">
        <v>436</v>
      </c>
      <c r="V1474" t="s">
        <v>202</v>
      </c>
      <c r="W1474" t="s">
        <v>202</v>
      </c>
      <c r="X1474" t="e">
        <v>#N/A</v>
      </c>
      <c r="Y1474" t="s">
        <v>10739</v>
      </c>
    </row>
    <row r="1475" spans="1:25">
      <c r="A1475" t="s">
        <v>9</v>
      </c>
      <c r="B1475" t="s">
        <v>14</v>
      </c>
      <c r="C1475" t="s">
        <v>14</v>
      </c>
      <c r="D1475" t="s">
        <v>1336</v>
      </c>
      <c r="E1475" s="54">
        <v>41627</v>
      </c>
      <c r="F1475" t="s">
        <v>4921</v>
      </c>
      <c r="G1475" t="s">
        <v>1345</v>
      </c>
      <c r="I1475" t="s">
        <v>4271</v>
      </c>
      <c r="J1475" t="s">
        <v>1342</v>
      </c>
      <c r="K1475" t="s">
        <v>4272</v>
      </c>
      <c r="L1475" t="s">
        <v>4273</v>
      </c>
      <c r="M1475" t="s">
        <v>4274</v>
      </c>
      <c r="N1475" t="s">
        <v>213</v>
      </c>
      <c r="O1475" t="s">
        <v>213</v>
      </c>
      <c r="P1475">
        <v>2536.68994140625</v>
      </c>
      <c r="Q1475" t="s">
        <v>21</v>
      </c>
      <c r="R1475" t="s">
        <v>4275</v>
      </c>
      <c r="S1475" t="s">
        <v>4276</v>
      </c>
      <c r="T1475" t="s">
        <v>170</v>
      </c>
      <c r="U1475" t="s">
        <v>436</v>
      </c>
      <c r="V1475" t="s">
        <v>202</v>
      </c>
      <c r="W1475" t="s">
        <v>202</v>
      </c>
      <c r="X1475" t="s">
        <v>10729</v>
      </c>
      <c r="Y1475" t="s">
        <v>10739</v>
      </c>
    </row>
    <row r="1476" spans="1:25">
      <c r="A1476" t="s">
        <v>9</v>
      </c>
      <c r="B1476" t="s">
        <v>14</v>
      </c>
      <c r="C1476" t="s">
        <v>14</v>
      </c>
      <c r="D1476" t="s">
        <v>1336</v>
      </c>
      <c r="E1476" s="54">
        <v>41586</v>
      </c>
      <c r="F1476" t="s">
        <v>1337</v>
      </c>
      <c r="G1476" t="s">
        <v>1345</v>
      </c>
      <c r="H1476" t="s">
        <v>322</v>
      </c>
      <c r="I1476" t="s">
        <v>1838</v>
      </c>
      <c r="J1476" t="s">
        <v>1342</v>
      </c>
      <c r="K1476" t="s">
        <v>1839</v>
      </c>
      <c r="L1476" t="s">
        <v>1840</v>
      </c>
      <c r="M1476" t="s">
        <v>1841</v>
      </c>
      <c r="N1476" t="s">
        <v>85</v>
      </c>
      <c r="O1476" t="s">
        <v>85</v>
      </c>
      <c r="P1476">
        <v>-14282.1201171875</v>
      </c>
      <c r="Q1476" t="s">
        <v>21</v>
      </c>
      <c r="R1476" t="s">
        <v>1842</v>
      </c>
      <c r="S1476" t="s">
        <v>1843</v>
      </c>
      <c r="T1476" t="s">
        <v>215</v>
      </c>
      <c r="U1476" t="s">
        <v>320</v>
      </c>
      <c r="V1476" t="s">
        <v>157</v>
      </c>
      <c r="W1476" t="s">
        <v>157</v>
      </c>
      <c r="X1476" t="s">
        <v>10729</v>
      </c>
      <c r="Y1476" t="s">
        <v>85</v>
      </c>
    </row>
    <row r="1477" spans="1:25">
      <c r="A1477" t="s">
        <v>9</v>
      </c>
      <c r="B1477" t="s">
        <v>14</v>
      </c>
      <c r="C1477" t="s">
        <v>14</v>
      </c>
      <c r="D1477" t="s">
        <v>1336</v>
      </c>
      <c r="E1477" s="54">
        <v>41614</v>
      </c>
      <c r="F1477" t="s">
        <v>4921</v>
      </c>
      <c r="G1477" t="s">
        <v>1345</v>
      </c>
      <c r="I1477" t="s">
        <v>10416</v>
      </c>
      <c r="J1477" t="s">
        <v>1342</v>
      </c>
      <c r="K1477" t="s">
        <v>10417</v>
      </c>
      <c r="L1477" t="s">
        <v>10418</v>
      </c>
      <c r="M1477" t="s">
        <v>10419</v>
      </c>
      <c r="N1477" t="s">
        <v>85</v>
      </c>
      <c r="O1477" t="s">
        <v>85</v>
      </c>
      <c r="P1477">
        <v>44880</v>
      </c>
      <c r="Q1477" t="s">
        <v>21</v>
      </c>
      <c r="R1477" t="s">
        <v>1842</v>
      </c>
      <c r="S1477" t="s">
        <v>10420</v>
      </c>
      <c r="T1477" t="s">
        <v>170</v>
      </c>
      <c r="U1477" t="s">
        <v>187</v>
      </c>
      <c r="V1477" t="s">
        <v>157</v>
      </c>
      <c r="W1477" t="s">
        <v>157</v>
      </c>
      <c r="X1477" t="s">
        <v>10729</v>
      </c>
      <c r="Y1477" t="s">
        <v>85</v>
      </c>
    </row>
    <row r="1478" spans="1:25">
      <c r="A1478" t="s">
        <v>9</v>
      </c>
      <c r="B1478" t="s">
        <v>14</v>
      </c>
      <c r="C1478" t="s">
        <v>14</v>
      </c>
      <c r="D1478" t="s">
        <v>1336</v>
      </c>
      <c r="E1478" s="54">
        <v>41617</v>
      </c>
      <c r="F1478" t="s">
        <v>4921</v>
      </c>
      <c r="G1478" t="s">
        <v>1345</v>
      </c>
      <c r="H1478" t="s">
        <v>1059</v>
      </c>
      <c r="I1478" t="s">
        <v>10421</v>
      </c>
      <c r="J1478" t="s">
        <v>1342</v>
      </c>
      <c r="K1478" t="s">
        <v>10422</v>
      </c>
      <c r="L1478" t="s">
        <v>10423</v>
      </c>
      <c r="M1478" t="s">
        <v>10424</v>
      </c>
      <c r="N1478" t="s">
        <v>85</v>
      </c>
      <c r="O1478" t="s">
        <v>85</v>
      </c>
      <c r="P1478">
        <v>-1800</v>
      </c>
      <c r="Q1478" t="s">
        <v>21</v>
      </c>
      <c r="R1478" t="s">
        <v>10425</v>
      </c>
      <c r="S1478" t="s">
        <v>10426</v>
      </c>
      <c r="T1478" t="s">
        <v>170</v>
      </c>
      <c r="U1478" t="s">
        <v>436</v>
      </c>
      <c r="V1478" t="s">
        <v>202</v>
      </c>
      <c r="W1478" t="s">
        <v>202</v>
      </c>
      <c r="X1478" t="s">
        <v>10729</v>
      </c>
      <c r="Y1478" t="s">
        <v>85</v>
      </c>
    </row>
    <row r="1479" spans="1:25">
      <c r="A1479" t="s">
        <v>9</v>
      </c>
      <c r="B1479" t="s">
        <v>14</v>
      </c>
      <c r="C1479" t="s">
        <v>14</v>
      </c>
      <c r="D1479" t="s">
        <v>1336</v>
      </c>
      <c r="E1479" s="54">
        <v>41617</v>
      </c>
      <c r="F1479" t="s">
        <v>4921</v>
      </c>
      <c r="G1479" t="s">
        <v>1345</v>
      </c>
      <c r="H1479" t="s">
        <v>1735</v>
      </c>
      <c r="I1479" t="s">
        <v>10427</v>
      </c>
      <c r="J1479" t="s">
        <v>1342</v>
      </c>
      <c r="K1479" t="s">
        <v>10428</v>
      </c>
      <c r="L1479" t="s">
        <v>5539</v>
      </c>
      <c r="M1479" t="s">
        <v>5540</v>
      </c>
      <c r="N1479" t="s">
        <v>85</v>
      </c>
      <c r="O1479" t="s">
        <v>85</v>
      </c>
      <c r="P1479">
        <v>36.840000152587891</v>
      </c>
      <c r="Q1479" t="s">
        <v>21</v>
      </c>
      <c r="R1479" t="s">
        <v>10429</v>
      </c>
      <c r="S1479" t="s">
        <v>10430</v>
      </c>
      <c r="X1479" t="s">
        <v>10729</v>
      </c>
      <c r="Y1479" t="s">
        <v>85</v>
      </c>
    </row>
    <row r="1480" spans="1:25">
      <c r="A1480" t="s">
        <v>9</v>
      </c>
      <c r="B1480" t="s">
        <v>14</v>
      </c>
      <c r="C1480" t="s">
        <v>14</v>
      </c>
      <c r="D1480" t="s">
        <v>1336</v>
      </c>
      <c r="E1480" s="54">
        <v>41590</v>
      </c>
      <c r="F1480" t="s">
        <v>1337</v>
      </c>
      <c r="G1480" t="s">
        <v>83</v>
      </c>
      <c r="H1480" t="s">
        <v>1735</v>
      </c>
      <c r="I1480" t="s">
        <v>1355</v>
      </c>
      <c r="J1480" t="s">
        <v>1342</v>
      </c>
      <c r="K1480" t="s">
        <v>1356</v>
      </c>
      <c r="L1480" t="s">
        <v>5539</v>
      </c>
      <c r="M1480" t="s">
        <v>5540</v>
      </c>
      <c r="N1480" t="s">
        <v>85</v>
      </c>
      <c r="O1480" t="s">
        <v>85</v>
      </c>
      <c r="P1480">
        <v>2250</v>
      </c>
      <c r="Q1480" t="s">
        <v>22</v>
      </c>
      <c r="R1480" t="s">
        <v>1357</v>
      </c>
      <c r="S1480" t="s">
        <v>104</v>
      </c>
      <c r="X1480" t="e">
        <v>#N/A</v>
      </c>
      <c r="Y1480" t="s">
        <v>85</v>
      </c>
    </row>
    <row r="1481" spans="1:25">
      <c r="A1481" t="s">
        <v>9</v>
      </c>
      <c r="B1481" t="s">
        <v>14</v>
      </c>
      <c r="C1481" t="s">
        <v>14</v>
      </c>
      <c r="D1481" t="s">
        <v>1336</v>
      </c>
      <c r="E1481" s="54">
        <v>41623</v>
      </c>
      <c r="F1481" t="s">
        <v>4921</v>
      </c>
      <c r="G1481" t="s">
        <v>83</v>
      </c>
      <c r="H1481" t="s">
        <v>999</v>
      </c>
      <c r="I1481" t="s">
        <v>7500</v>
      </c>
      <c r="J1481" t="s">
        <v>86</v>
      </c>
      <c r="K1481" t="s">
        <v>7501</v>
      </c>
      <c r="L1481" t="s">
        <v>7502</v>
      </c>
      <c r="M1481" t="s">
        <v>7503</v>
      </c>
      <c r="N1481" t="s">
        <v>199</v>
      </c>
      <c r="O1481" t="s">
        <v>85</v>
      </c>
      <c r="P1481">
        <v>23162.5</v>
      </c>
      <c r="Q1481" t="s">
        <v>22</v>
      </c>
      <c r="R1481" t="s">
        <v>7504</v>
      </c>
      <c r="S1481" t="s">
        <v>104</v>
      </c>
      <c r="T1481" t="s">
        <v>170</v>
      </c>
      <c r="U1481" t="s">
        <v>178</v>
      </c>
      <c r="V1481" t="s">
        <v>450</v>
      </c>
      <c r="W1481" t="s">
        <v>1857</v>
      </c>
      <c r="X1481" t="e">
        <v>#N/A</v>
      </c>
      <c r="Y1481" t="s">
        <v>85</v>
      </c>
    </row>
    <row r="1482" spans="1:25">
      <c r="A1482" t="s">
        <v>9</v>
      </c>
      <c r="B1482" t="s">
        <v>14</v>
      </c>
      <c r="C1482" t="s">
        <v>14</v>
      </c>
      <c r="D1482" t="s">
        <v>1336</v>
      </c>
      <c r="E1482" s="54">
        <v>41605</v>
      </c>
      <c r="F1482" t="s">
        <v>1337</v>
      </c>
      <c r="G1482" t="s">
        <v>3641</v>
      </c>
      <c r="H1482" t="s">
        <v>1059</v>
      </c>
      <c r="I1482" t="s">
        <v>4277</v>
      </c>
      <c r="J1482" t="s">
        <v>1342</v>
      </c>
      <c r="K1482" t="s">
        <v>4278</v>
      </c>
      <c r="L1482" t="s">
        <v>4279</v>
      </c>
      <c r="M1482" t="s">
        <v>4280</v>
      </c>
      <c r="N1482" t="s">
        <v>85</v>
      </c>
      <c r="O1482" t="s">
        <v>85</v>
      </c>
      <c r="P1482">
        <v>19600</v>
      </c>
      <c r="Q1482" t="s">
        <v>21</v>
      </c>
      <c r="R1482" t="s">
        <v>4281</v>
      </c>
      <c r="S1482" t="s">
        <v>10431</v>
      </c>
      <c r="T1482" t="s">
        <v>170</v>
      </c>
      <c r="U1482" t="s">
        <v>171</v>
      </c>
      <c r="V1482" t="s">
        <v>202</v>
      </c>
      <c r="W1482" t="s">
        <v>202</v>
      </c>
      <c r="X1482" t="e">
        <v>#N/A</v>
      </c>
      <c r="Y1482" t="s">
        <v>85</v>
      </c>
    </row>
    <row r="1483" spans="1:25">
      <c r="A1483" t="s">
        <v>9</v>
      </c>
      <c r="B1483" t="s">
        <v>14</v>
      </c>
      <c r="C1483" t="s">
        <v>14</v>
      </c>
      <c r="D1483" t="s">
        <v>1336</v>
      </c>
      <c r="E1483" s="54">
        <v>41591</v>
      </c>
      <c r="F1483" t="s">
        <v>1337</v>
      </c>
      <c r="G1483" t="s">
        <v>1345</v>
      </c>
      <c r="I1483" t="s">
        <v>1844</v>
      </c>
      <c r="J1483" t="s">
        <v>1342</v>
      </c>
      <c r="K1483" t="s">
        <v>1845</v>
      </c>
      <c r="L1483" t="s">
        <v>1846</v>
      </c>
      <c r="M1483" t="s">
        <v>1847</v>
      </c>
      <c r="N1483" t="s">
        <v>85</v>
      </c>
      <c r="O1483" t="s">
        <v>85</v>
      </c>
      <c r="P1483">
        <v>1510</v>
      </c>
      <c r="Q1483" t="s">
        <v>21</v>
      </c>
      <c r="R1483" t="s">
        <v>1848</v>
      </c>
      <c r="S1483" t="s">
        <v>1849</v>
      </c>
      <c r="T1483" t="s">
        <v>155</v>
      </c>
      <c r="U1483" t="s">
        <v>201</v>
      </c>
      <c r="V1483" t="s">
        <v>202</v>
      </c>
      <c r="W1483" t="s">
        <v>202</v>
      </c>
      <c r="X1483" t="s">
        <v>10729</v>
      </c>
      <c r="Y1483" t="s">
        <v>85</v>
      </c>
    </row>
    <row r="1484" spans="1:25">
      <c r="A1484" t="s">
        <v>9</v>
      </c>
      <c r="B1484" t="s">
        <v>14</v>
      </c>
      <c r="C1484" t="s">
        <v>14</v>
      </c>
      <c r="D1484" t="s">
        <v>1336</v>
      </c>
      <c r="E1484" s="54">
        <v>41591</v>
      </c>
      <c r="F1484" t="s">
        <v>1337</v>
      </c>
      <c r="G1484" t="s">
        <v>1345</v>
      </c>
      <c r="I1484" t="s">
        <v>1844</v>
      </c>
      <c r="J1484" t="s">
        <v>1342</v>
      </c>
      <c r="K1484" t="s">
        <v>1845</v>
      </c>
      <c r="L1484" t="s">
        <v>1846</v>
      </c>
      <c r="M1484" t="s">
        <v>1847</v>
      </c>
      <c r="N1484" t="s">
        <v>85</v>
      </c>
      <c r="O1484" t="s">
        <v>85</v>
      </c>
      <c r="P1484">
        <v>-1510</v>
      </c>
      <c r="Q1484" t="s">
        <v>21</v>
      </c>
      <c r="R1484" t="s">
        <v>1848</v>
      </c>
      <c r="S1484" t="s">
        <v>1849</v>
      </c>
      <c r="T1484" t="s">
        <v>155</v>
      </c>
      <c r="U1484" t="s">
        <v>201</v>
      </c>
      <c r="V1484" t="s">
        <v>202</v>
      </c>
      <c r="W1484" t="s">
        <v>202</v>
      </c>
      <c r="X1484" t="s">
        <v>10729</v>
      </c>
      <c r="Y1484" t="s">
        <v>85</v>
      </c>
    </row>
    <row r="1485" spans="1:25">
      <c r="A1485" t="s">
        <v>9</v>
      </c>
      <c r="B1485" t="s">
        <v>14</v>
      </c>
      <c r="C1485" t="s">
        <v>14</v>
      </c>
      <c r="D1485" t="s">
        <v>1336</v>
      </c>
      <c r="E1485" s="54">
        <v>41639</v>
      </c>
      <c r="F1485" t="s">
        <v>4921</v>
      </c>
      <c r="G1485" t="s">
        <v>83</v>
      </c>
      <c r="I1485" t="s">
        <v>7930</v>
      </c>
      <c r="J1485" t="s">
        <v>86</v>
      </c>
      <c r="K1485" t="s">
        <v>7931</v>
      </c>
      <c r="L1485" t="s">
        <v>1846</v>
      </c>
      <c r="M1485" t="s">
        <v>1847</v>
      </c>
      <c r="N1485" t="s">
        <v>199</v>
      </c>
      <c r="O1485" t="s">
        <v>85</v>
      </c>
      <c r="P1485">
        <v>10000</v>
      </c>
      <c r="Q1485" t="s">
        <v>22</v>
      </c>
      <c r="R1485" t="s">
        <v>7932</v>
      </c>
      <c r="S1485" t="s">
        <v>104</v>
      </c>
      <c r="T1485" t="s">
        <v>155</v>
      </c>
      <c r="U1485" t="s">
        <v>201</v>
      </c>
      <c r="V1485" t="s">
        <v>202</v>
      </c>
      <c r="W1485" t="s">
        <v>202</v>
      </c>
      <c r="X1485" t="e">
        <v>#N/A</v>
      </c>
      <c r="Y1485" t="s">
        <v>85</v>
      </c>
    </row>
    <row r="1486" spans="1:25">
      <c r="A1486" t="s">
        <v>9</v>
      </c>
      <c r="B1486" t="s">
        <v>14</v>
      </c>
      <c r="C1486" t="s">
        <v>14</v>
      </c>
      <c r="D1486" t="s">
        <v>1336</v>
      </c>
      <c r="E1486" s="54">
        <v>41628</v>
      </c>
      <c r="F1486" t="s">
        <v>4921</v>
      </c>
      <c r="G1486" t="s">
        <v>1345</v>
      </c>
      <c r="I1486" t="s">
        <v>10432</v>
      </c>
      <c r="J1486" t="s">
        <v>1342</v>
      </c>
      <c r="K1486" t="s">
        <v>10433</v>
      </c>
      <c r="L1486" t="s">
        <v>10434</v>
      </c>
      <c r="M1486" t="s">
        <v>10435</v>
      </c>
      <c r="N1486" t="s">
        <v>85</v>
      </c>
      <c r="O1486" t="s">
        <v>85</v>
      </c>
      <c r="P1486">
        <v>-2488</v>
      </c>
      <c r="Q1486" t="s">
        <v>21</v>
      </c>
      <c r="R1486" t="s">
        <v>10436</v>
      </c>
      <c r="S1486" t="s">
        <v>10437</v>
      </c>
      <c r="T1486" t="s">
        <v>170</v>
      </c>
      <c r="U1486" t="s">
        <v>187</v>
      </c>
      <c r="V1486" t="s">
        <v>450</v>
      </c>
      <c r="W1486" t="s">
        <v>451</v>
      </c>
      <c r="X1486" t="s">
        <v>10729</v>
      </c>
      <c r="Y1486" t="s">
        <v>85</v>
      </c>
    </row>
    <row r="1487" spans="1:25">
      <c r="A1487" t="s">
        <v>9</v>
      </c>
      <c r="B1487" t="s">
        <v>14</v>
      </c>
      <c r="C1487" t="s">
        <v>14</v>
      </c>
      <c r="D1487" t="s">
        <v>1336</v>
      </c>
      <c r="E1487" s="54">
        <v>41628</v>
      </c>
      <c r="F1487" t="s">
        <v>4921</v>
      </c>
      <c r="G1487" t="s">
        <v>1345</v>
      </c>
      <c r="I1487" t="s">
        <v>10432</v>
      </c>
      <c r="J1487" t="s">
        <v>1342</v>
      </c>
      <c r="K1487" t="s">
        <v>10433</v>
      </c>
      <c r="L1487" t="s">
        <v>10434</v>
      </c>
      <c r="M1487" t="s">
        <v>10435</v>
      </c>
      <c r="N1487" t="s">
        <v>85</v>
      </c>
      <c r="O1487" t="s">
        <v>85</v>
      </c>
      <c r="P1487">
        <v>2488</v>
      </c>
      <c r="Q1487" t="s">
        <v>21</v>
      </c>
      <c r="R1487" t="s">
        <v>10436</v>
      </c>
      <c r="S1487" t="s">
        <v>10437</v>
      </c>
      <c r="T1487" t="s">
        <v>170</v>
      </c>
      <c r="U1487" t="s">
        <v>187</v>
      </c>
      <c r="V1487" t="s">
        <v>450</v>
      </c>
      <c r="W1487" t="s">
        <v>451</v>
      </c>
      <c r="X1487" t="s">
        <v>10729</v>
      </c>
      <c r="Y1487" t="s">
        <v>85</v>
      </c>
    </row>
    <row r="1488" spans="1:25">
      <c r="A1488" t="s">
        <v>9</v>
      </c>
      <c r="B1488" t="s">
        <v>14</v>
      </c>
      <c r="C1488" t="s">
        <v>14</v>
      </c>
      <c r="D1488" t="s">
        <v>1336</v>
      </c>
      <c r="E1488" s="54">
        <v>41628</v>
      </c>
      <c r="F1488" t="s">
        <v>4921</v>
      </c>
      <c r="G1488" t="s">
        <v>1345</v>
      </c>
      <c r="I1488" t="s">
        <v>10432</v>
      </c>
      <c r="J1488" t="s">
        <v>1342</v>
      </c>
      <c r="K1488" t="s">
        <v>10433</v>
      </c>
      <c r="L1488" t="s">
        <v>10434</v>
      </c>
      <c r="M1488" t="s">
        <v>10435</v>
      </c>
      <c r="N1488" t="s">
        <v>85</v>
      </c>
      <c r="O1488" t="s">
        <v>85</v>
      </c>
      <c r="P1488">
        <v>-106496</v>
      </c>
      <c r="Q1488" t="s">
        <v>21</v>
      </c>
      <c r="R1488" t="s">
        <v>10436</v>
      </c>
      <c r="S1488" t="s">
        <v>10437</v>
      </c>
      <c r="T1488" t="s">
        <v>170</v>
      </c>
      <c r="U1488" t="s">
        <v>187</v>
      </c>
      <c r="V1488" t="s">
        <v>450</v>
      </c>
      <c r="W1488" t="s">
        <v>451</v>
      </c>
      <c r="X1488" t="s">
        <v>10729</v>
      </c>
      <c r="Y1488" t="s">
        <v>85</v>
      </c>
    </row>
    <row r="1489" spans="1:25">
      <c r="A1489" t="s">
        <v>9</v>
      </c>
      <c r="B1489" t="s">
        <v>14</v>
      </c>
      <c r="C1489" t="s">
        <v>14</v>
      </c>
      <c r="D1489" t="s">
        <v>1336</v>
      </c>
      <c r="E1489" s="54">
        <v>41628</v>
      </c>
      <c r="F1489" t="s">
        <v>4921</v>
      </c>
      <c r="G1489" t="s">
        <v>1345</v>
      </c>
      <c r="I1489" t="s">
        <v>10432</v>
      </c>
      <c r="J1489" t="s">
        <v>1342</v>
      </c>
      <c r="K1489" t="s">
        <v>10433</v>
      </c>
      <c r="L1489" t="s">
        <v>10434</v>
      </c>
      <c r="M1489" t="s">
        <v>10435</v>
      </c>
      <c r="N1489" t="s">
        <v>85</v>
      </c>
      <c r="O1489" t="s">
        <v>85</v>
      </c>
      <c r="P1489">
        <v>106496</v>
      </c>
      <c r="Q1489" t="s">
        <v>21</v>
      </c>
      <c r="R1489" t="s">
        <v>10436</v>
      </c>
      <c r="S1489" t="s">
        <v>10437</v>
      </c>
      <c r="T1489" t="s">
        <v>170</v>
      </c>
      <c r="U1489" t="s">
        <v>187</v>
      </c>
      <c r="V1489" t="s">
        <v>450</v>
      </c>
      <c r="W1489" t="s">
        <v>451</v>
      </c>
      <c r="X1489" t="s">
        <v>10729</v>
      </c>
      <c r="Y1489" t="s">
        <v>85</v>
      </c>
    </row>
    <row r="1490" spans="1:25">
      <c r="A1490" t="s">
        <v>9</v>
      </c>
      <c r="B1490" t="s">
        <v>14</v>
      </c>
      <c r="C1490" t="s">
        <v>14</v>
      </c>
      <c r="D1490" t="s">
        <v>1336</v>
      </c>
      <c r="E1490" s="54">
        <v>41627</v>
      </c>
      <c r="F1490" t="s">
        <v>4921</v>
      </c>
      <c r="G1490" t="s">
        <v>1345</v>
      </c>
      <c r="H1490" t="s">
        <v>1850</v>
      </c>
      <c r="I1490" t="s">
        <v>1851</v>
      </c>
      <c r="J1490" t="s">
        <v>1342</v>
      </c>
      <c r="K1490" t="s">
        <v>1852</v>
      </c>
      <c r="L1490" t="s">
        <v>1853</v>
      </c>
      <c r="M1490" t="s">
        <v>1854</v>
      </c>
      <c r="N1490" t="s">
        <v>199</v>
      </c>
      <c r="O1490" t="s">
        <v>85</v>
      </c>
      <c r="P1490">
        <v>-17024</v>
      </c>
      <c r="Q1490" t="s">
        <v>21</v>
      </c>
      <c r="R1490" t="s">
        <v>1855</v>
      </c>
      <c r="S1490" t="s">
        <v>1856</v>
      </c>
      <c r="T1490" t="s">
        <v>155</v>
      </c>
      <c r="U1490" t="s">
        <v>156</v>
      </c>
      <c r="V1490" t="s">
        <v>450</v>
      </c>
      <c r="W1490" t="s">
        <v>1857</v>
      </c>
      <c r="X1490" t="s">
        <v>10729</v>
      </c>
      <c r="Y1490" t="s">
        <v>85</v>
      </c>
    </row>
    <row r="1491" spans="1:25">
      <c r="A1491" t="s">
        <v>9</v>
      </c>
      <c r="B1491" t="s">
        <v>14</v>
      </c>
      <c r="C1491" t="s">
        <v>14</v>
      </c>
      <c r="D1491" t="s">
        <v>1336</v>
      </c>
      <c r="E1491" s="54">
        <v>41627</v>
      </c>
      <c r="F1491" t="s">
        <v>4921</v>
      </c>
      <c r="G1491" t="s">
        <v>1345</v>
      </c>
      <c r="H1491" t="s">
        <v>1850</v>
      </c>
      <c r="I1491" t="s">
        <v>1851</v>
      </c>
      <c r="J1491" t="s">
        <v>1342</v>
      </c>
      <c r="K1491" t="s">
        <v>1852</v>
      </c>
      <c r="L1491" t="s">
        <v>1853</v>
      </c>
      <c r="M1491" t="s">
        <v>1854</v>
      </c>
      <c r="N1491" t="s">
        <v>213</v>
      </c>
      <c r="O1491" t="s">
        <v>85</v>
      </c>
      <c r="P1491">
        <v>17024</v>
      </c>
      <c r="Q1491" t="s">
        <v>21</v>
      </c>
      <c r="R1491" t="s">
        <v>1855</v>
      </c>
      <c r="S1491" t="s">
        <v>1856</v>
      </c>
      <c r="T1491" t="s">
        <v>155</v>
      </c>
      <c r="U1491" t="s">
        <v>156</v>
      </c>
      <c r="V1491" t="s">
        <v>450</v>
      </c>
      <c r="W1491" t="s">
        <v>1857</v>
      </c>
      <c r="X1491" t="s">
        <v>10729</v>
      </c>
      <c r="Y1491" t="s">
        <v>85</v>
      </c>
    </row>
    <row r="1492" spans="1:25">
      <c r="A1492" t="s">
        <v>9</v>
      </c>
      <c r="B1492" t="s">
        <v>14</v>
      </c>
      <c r="C1492" t="s">
        <v>14</v>
      </c>
      <c r="D1492" t="s">
        <v>1336</v>
      </c>
      <c r="E1492" s="54">
        <v>41590</v>
      </c>
      <c r="F1492" t="s">
        <v>1337</v>
      </c>
      <c r="G1492" t="s">
        <v>1345</v>
      </c>
      <c r="H1492" t="s">
        <v>1850</v>
      </c>
      <c r="I1492" t="s">
        <v>1851</v>
      </c>
      <c r="J1492" t="s">
        <v>1342</v>
      </c>
      <c r="K1492" t="s">
        <v>1852</v>
      </c>
      <c r="L1492" t="s">
        <v>1853</v>
      </c>
      <c r="M1492" t="s">
        <v>1854</v>
      </c>
      <c r="N1492" t="s">
        <v>85</v>
      </c>
      <c r="O1492" t="s">
        <v>85</v>
      </c>
      <c r="P1492">
        <v>-21504</v>
      </c>
      <c r="Q1492" t="s">
        <v>21</v>
      </c>
      <c r="R1492" t="s">
        <v>1855</v>
      </c>
      <c r="S1492" t="s">
        <v>1856</v>
      </c>
      <c r="T1492" t="s">
        <v>155</v>
      </c>
      <c r="U1492" t="s">
        <v>156</v>
      </c>
      <c r="V1492" t="s">
        <v>450</v>
      </c>
      <c r="W1492" t="s">
        <v>1857</v>
      </c>
      <c r="X1492" t="s">
        <v>10729</v>
      </c>
      <c r="Y1492" t="s">
        <v>85</v>
      </c>
    </row>
    <row r="1493" spans="1:25">
      <c r="A1493" t="s">
        <v>9</v>
      </c>
      <c r="B1493" t="s">
        <v>14</v>
      </c>
      <c r="C1493" t="s">
        <v>14</v>
      </c>
      <c r="D1493" t="s">
        <v>1336</v>
      </c>
      <c r="E1493" s="54">
        <v>41590</v>
      </c>
      <c r="F1493" t="s">
        <v>1337</v>
      </c>
      <c r="G1493" t="s">
        <v>1345</v>
      </c>
      <c r="H1493" t="s">
        <v>1850</v>
      </c>
      <c r="I1493" t="s">
        <v>1851</v>
      </c>
      <c r="J1493" t="s">
        <v>1342</v>
      </c>
      <c r="K1493" t="s">
        <v>1852</v>
      </c>
      <c r="L1493" t="s">
        <v>1853</v>
      </c>
      <c r="M1493" t="s">
        <v>1854</v>
      </c>
      <c r="N1493" t="s">
        <v>85</v>
      </c>
      <c r="O1493" t="s">
        <v>85</v>
      </c>
      <c r="P1493">
        <v>21504</v>
      </c>
      <c r="Q1493" t="s">
        <v>21</v>
      </c>
      <c r="R1493" t="s">
        <v>1855</v>
      </c>
      <c r="S1493" t="s">
        <v>1856</v>
      </c>
      <c r="T1493" t="s">
        <v>155</v>
      </c>
      <c r="U1493" t="s">
        <v>156</v>
      </c>
      <c r="V1493" t="s">
        <v>450</v>
      </c>
      <c r="W1493" t="s">
        <v>1857</v>
      </c>
      <c r="X1493" t="s">
        <v>10729</v>
      </c>
      <c r="Y1493" t="s">
        <v>85</v>
      </c>
    </row>
    <row r="1494" spans="1:25">
      <c r="A1494" t="s">
        <v>9</v>
      </c>
      <c r="B1494" t="s">
        <v>14</v>
      </c>
      <c r="C1494" t="s">
        <v>14</v>
      </c>
      <c r="D1494" t="s">
        <v>1336</v>
      </c>
      <c r="E1494" s="54">
        <v>41596</v>
      </c>
      <c r="F1494" t="s">
        <v>1337</v>
      </c>
      <c r="G1494" t="s">
        <v>1345</v>
      </c>
      <c r="H1494" t="s">
        <v>1850</v>
      </c>
      <c r="I1494" t="s">
        <v>2799</v>
      </c>
      <c r="J1494" t="s">
        <v>1342</v>
      </c>
      <c r="K1494" t="s">
        <v>2800</v>
      </c>
      <c r="L1494" t="s">
        <v>1853</v>
      </c>
      <c r="M1494" t="s">
        <v>1854</v>
      </c>
      <c r="N1494" t="s">
        <v>85</v>
      </c>
      <c r="O1494" t="s">
        <v>85</v>
      </c>
      <c r="P1494">
        <v>2215.080078125</v>
      </c>
      <c r="Q1494" t="s">
        <v>21</v>
      </c>
      <c r="R1494" t="s">
        <v>2801</v>
      </c>
      <c r="S1494" t="s">
        <v>2802</v>
      </c>
      <c r="T1494" t="s">
        <v>155</v>
      </c>
      <c r="U1494" t="s">
        <v>156</v>
      </c>
      <c r="V1494" t="s">
        <v>450</v>
      </c>
      <c r="W1494" t="s">
        <v>1857</v>
      </c>
      <c r="X1494" t="s">
        <v>10729</v>
      </c>
      <c r="Y1494" t="s">
        <v>85</v>
      </c>
    </row>
    <row r="1495" spans="1:25">
      <c r="A1495" t="s">
        <v>9</v>
      </c>
      <c r="B1495" t="s">
        <v>14</v>
      </c>
      <c r="C1495" t="s">
        <v>14</v>
      </c>
      <c r="D1495" t="s">
        <v>1336</v>
      </c>
      <c r="E1495" s="54">
        <v>41585</v>
      </c>
      <c r="F1495" t="s">
        <v>1337</v>
      </c>
      <c r="G1495" t="s">
        <v>1345</v>
      </c>
      <c r="H1495" t="s">
        <v>1012</v>
      </c>
      <c r="I1495" t="s">
        <v>1858</v>
      </c>
      <c r="J1495" t="s">
        <v>1342</v>
      </c>
      <c r="K1495" t="s">
        <v>1859</v>
      </c>
      <c r="L1495" t="s">
        <v>1860</v>
      </c>
      <c r="M1495" t="s">
        <v>1861</v>
      </c>
      <c r="N1495" t="s">
        <v>85</v>
      </c>
      <c r="O1495" t="s">
        <v>85</v>
      </c>
      <c r="P1495">
        <v>33110</v>
      </c>
      <c r="Q1495" t="s">
        <v>21</v>
      </c>
      <c r="R1495" t="s">
        <v>1862</v>
      </c>
      <c r="S1495" t="s">
        <v>1863</v>
      </c>
      <c r="T1495" t="s">
        <v>155</v>
      </c>
      <c r="U1495" t="s">
        <v>156</v>
      </c>
      <c r="V1495" t="s">
        <v>321</v>
      </c>
      <c r="W1495" t="s">
        <v>321</v>
      </c>
      <c r="X1495" t="s">
        <v>10729</v>
      </c>
      <c r="Y1495" t="s">
        <v>85</v>
      </c>
    </row>
    <row r="1496" spans="1:25">
      <c r="A1496" t="s">
        <v>9</v>
      </c>
      <c r="B1496" t="s">
        <v>14</v>
      </c>
      <c r="C1496" t="s">
        <v>14</v>
      </c>
      <c r="D1496" t="s">
        <v>1336</v>
      </c>
      <c r="E1496" s="54">
        <v>41585</v>
      </c>
      <c r="F1496" t="s">
        <v>1337</v>
      </c>
      <c r="G1496" t="s">
        <v>1345</v>
      </c>
      <c r="H1496" t="s">
        <v>1012</v>
      </c>
      <c r="I1496" t="s">
        <v>1858</v>
      </c>
      <c r="J1496" t="s">
        <v>1342</v>
      </c>
      <c r="K1496" t="s">
        <v>1859</v>
      </c>
      <c r="L1496" t="s">
        <v>1860</v>
      </c>
      <c r="M1496" t="s">
        <v>1861</v>
      </c>
      <c r="N1496" t="s">
        <v>85</v>
      </c>
      <c r="O1496" t="s">
        <v>85</v>
      </c>
      <c r="P1496">
        <v>1883.0799560546875</v>
      </c>
      <c r="Q1496" t="s">
        <v>21</v>
      </c>
      <c r="R1496" t="s">
        <v>1862</v>
      </c>
      <c r="S1496" t="s">
        <v>1863</v>
      </c>
      <c r="T1496" t="s">
        <v>155</v>
      </c>
      <c r="U1496" t="s">
        <v>156</v>
      </c>
      <c r="V1496" t="s">
        <v>321</v>
      </c>
      <c r="W1496" t="s">
        <v>321</v>
      </c>
      <c r="X1496" t="s">
        <v>10729</v>
      </c>
      <c r="Y1496" t="s">
        <v>85</v>
      </c>
    </row>
    <row r="1497" spans="1:25">
      <c r="A1497" t="s">
        <v>9</v>
      </c>
      <c r="B1497" t="s">
        <v>14</v>
      </c>
      <c r="C1497" t="s">
        <v>14</v>
      </c>
      <c r="D1497" t="s">
        <v>1336</v>
      </c>
      <c r="E1497" s="54">
        <v>41585</v>
      </c>
      <c r="F1497" t="s">
        <v>1337</v>
      </c>
      <c r="G1497" t="s">
        <v>1345</v>
      </c>
      <c r="H1497" t="s">
        <v>1012</v>
      </c>
      <c r="I1497" t="s">
        <v>1858</v>
      </c>
      <c r="J1497" t="s">
        <v>1342</v>
      </c>
      <c r="K1497" t="s">
        <v>1859</v>
      </c>
      <c r="L1497" t="s">
        <v>1860</v>
      </c>
      <c r="M1497" t="s">
        <v>1861</v>
      </c>
      <c r="N1497" t="s">
        <v>85</v>
      </c>
      <c r="O1497" t="s">
        <v>85</v>
      </c>
      <c r="P1497">
        <v>-33110</v>
      </c>
      <c r="Q1497" t="s">
        <v>21</v>
      </c>
      <c r="R1497" t="s">
        <v>1862</v>
      </c>
      <c r="S1497" t="s">
        <v>1863</v>
      </c>
      <c r="T1497" t="s">
        <v>155</v>
      </c>
      <c r="U1497" t="s">
        <v>156</v>
      </c>
      <c r="V1497" t="s">
        <v>321</v>
      </c>
      <c r="W1497" t="s">
        <v>321</v>
      </c>
      <c r="X1497" t="s">
        <v>10729</v>
      </c>
      <c r="Y1497" t="s">
        <v>85</v>
      </c>
    </row>
    <row r="1498" spans="1:25">
      <c r="A1498" t="s">
        <v>9</v>
      </c>
      <c r="B1498" t="s">
        <v>14</v>
      </c>
      <c r="C1498" t="s">
        <v>14</v>
      </c>
      <c r="D1498" t="s">
        <v>1336</v>
      </c>
      <c r="E1498" s="54">
        <v>41628</v>
      </c>
      <c r="F1498" t="s">
        <v>4921</v>
      </c>
      <c r="G1498" t="s">
        <v>1345</v>
      </c>
      <c r="H1498" t="s">
        <v>1012</v>
      </c>
      <c r="I1498" t="s">
        <v>10438</v>
      </c>
      <c r="J1498" t="s">
        <v>1342</v>
      </c>
      <c r="K1498" t="s">
        <v>10439</v>
      </c>
      <c r="L1498" t="s">
        <v>1860</v>
      </c>
      <c r="M1498" t="s">
        <v>1861</v>
      </c>
      <c r="N1498" t="s">
        <v>85</v>
      </c>
      <c r="O1498" t="s">
        <v>85</v>
      </c>
      <c r="P1498">
        <v>-48510</v>
      </c>
      <c r="Q1498" t="s">
        <v>21</v>
      </c>
      <c r="R1498" t="s">
        <v>10440</v>
      </c>
      <c r="S1498" t="s">
        <v>10441</v>
      </c>
      <c r="T1498" t="s">
        <v>155</v>
      </c>
      <c r="U1498" t="s">
        <v>156</v>
      </c>
      <c r="V1498" t="s">
        <v>321</v>
      </c>
      <c r="W1498" t="s">
        <v>321</v>
      </c>
      <c r="X1498" t="s">
        <v>10729</v>
      </c>
      <c r="Y1498" t="s">
        <v>85</v>
      </c>
    </row>
    <row r="1499" spans="1:25">
      <c r="A1499" t="s">
        <v>9</v>
      </c>
      <c r="B1499" t="s">
        <v>14</v>
      </c>
      <c r="C1499" t="s">
        <v>14</v>
      </c>
      <c r="D1499" t="s">
        <v>1336</v>
      </c>
      <c r="E1499" s="54">
        <v>41625</v>
      </c>
      <c r="F1499" t="s">
        <v>4921</v>
      </c>
      <c r="G1499" t="s">
        <v>1345</v>
      </c>
      <c r="H1499" t="s">
        <v>1012</v>
      </c>
      <c r="I1499" t="s">
        <v>1858</v>
      </c>
      <c r="J1499" t="s">
        <v>1342</v>
      </c>
      <c r="K1499" t="s">
        <v>1859</v>
      </c>
      <c r="L1499" t="s">
        <v>1860</v>
      </c>
      <c r="M1499" t="s">
        <v>1861</v>
      </c>
      <c r="N1499" t="s">
        <v>85</v>
      </c>
      <c r="O1499" t="s">
        <v>85</v>
      </c>
      <c r="P1499">
        <v>-27527.5</v>
      </c>
      <c r="Q1499" t="s">
        <v>21</v>
      </c>
      <c r="R1499" t="s">
        <v>1862</v>
      </c>
      <c r="S1499" t="s">
        <v>1863</v>
      </c>
      <c r="T1499" t="s">
        <v>155</v>
      </c>
      <c r="U1499" t="s">
        <v>156</v>
      </c>
      <c r="V1499" t="s">
        <v>321</v>
      </c>
      <c r="W1499" t="s">
        <v>321</v>
      </c>
      <c r="X1499" t="s">
        <v>10729</v>
      </c>
      <c r="Y1499" t="s">
        <v>85</v>
      </c>
    </row>
    <row r="1500" spans="1:25">
      <c r="A1500" t="s">
        <v>9</v>
      </c>
      <c r="B1500" t="s">
        <v>14</v>
      </c>
      <c r="C1500" t="s">
        <v>14</v>
      </c>
      <c r="D1500" t="s">
        <v>1336</v>
      </c>
      <c r="E1500" s="54">
        <v>41625</v>
      </c>
      <c r="F1500" t="s">
        <v>4921</v>
      </c>
      <c r="G1500" t="s">
        <v>1345</v>
      </c>
      <c r="H1500" t="s">
        <v>1012</v>
      </c>
      <c r="I1500" t="s">
        <v>1858</v>
      </c>
      <c r="J1500" t="s">
        <v>1342</v>
      </c>
      <c r="K1500" t="s">
        <v>1859</v>
      </c>
      <c r="L1500" t="s">
        <v>1860</v>
      </c>
      <c r="M1500" t="s">
        <v>1861</v>
      </c>
      <c r="N1500" t="s">
        <v>85</v>
      </c>
      <c r="O1500" t="s">
        <v>85</v>
      </c>
      <c r="P1500">
        <v>27527.5</v>
      </c>
      <c r="Q1500" t="s">
        <v>21</v>
      </c>
      <c r="R1500" t="s">
        <v>1862</v>
      </c>
      <c r="S1500" t="s">
        <v>1863</v>
      </c>
      <c r="T1500" t="s">
        <v>155</v>
      </c>
      <c r="U1500" t="s">
        <v>156</v>
      </c>
      <c r="V1500" t="s">
        <v>321</v>
      </c>
      <c r="W1500" t="s">
        <v>321</v>
      </c>
      <c r="X1500" t="s">
        <v>10729</v>
      </c>
      <c r="Y1500" t="s">
        <v>85</v>
      </c>
    </row>
    <row r="1501" spans="1:25">
      <c r="A1501" t="s">
        <v>9</v>
      </c>
      <c r="B1501" t="s">
        <v>14</v>
      </c>
      <c r="C1501" t="s">
        <v>14</v>
      </c>
      <c r="D1501" t="s">
        <v>1336</v>
      </c>
      <c r="E1501" s="54">
        <v>41625</v>
      </c>
      <c r="F1501" t="s">
        <v>4921</v>
      </c>
      <c r="G1501" t="s">
        <v>1345</v>
      </c>
      <c r="H1501" t="s">
        <v>1012</v>
      </c>
      <c r="I1501" t="s">
        <v>1858</v>
      </c>
      <c r="J1501" t="s">
        <v>1342</v>
      </c>
      <c r="K1501" t="s">
        <v>1859</v>
      </c>
      <c r="L1501" t="s">
        <v>1860</v>
      </c>
      <c r="M1501" t="s">
        <v>1861</v>
      </c>
      <c r="N1501" t="s">
        <v>85</v>
      </c>
      <c r="O1501" t="s">
        <v>85</v>
      </c>
      <c r="P1501">
        <v>3761.5400390625</v>
      </c>
      <c r="Q1501" t="s">
        <v>21</v>
      </c>
      <c r="R1501" t="s">
        <v>1862</v>
      </c>
      <c r="S1501" t="s">
        <v>1863</v>
      </c>
      <c r="T1501" t="s">
        <v>155</v>
      </c>
      <c r="U1501" t="s">
        <v>156</v>
      </c>
      <c r="V1501" t="s">
        <v>321</v>
      </c>
      <c r="W1501" t="s">
        <v>321</v>
      </c>
      <c r="X1501" t="s">
        <v>10729</v>
      </c>
      <c r="Y1501" t="s">
        <v>85</v>
      </c>
    </row>
    <row r="1502" spans="1:25">
      <c r="A1502" t="s">
        <v>9</v>
      </c>
      <c r="B1502" t="s">
        <v>14</v>
      </c>
      <c r="C1502" t="s">
        <v>14</v>
      </c>
      <c r="D1502" t="s">
        <v>1336</v>
      </c>
      <c r="E1502" s="54">
        <v>41605</v>
      </c>
      <c r="F1502" t="s">
        <v>1337</v>
      </c>
      <c r="G1502" t="s">
        <v>1345</v>
      </c>
      <c r="I1502" t="s">
        <v>4282</v>
      </c>
      <c r="J1502" t="s">
        <v>1342</v>
      </c>
      <c r="K1502" t="s">
        <v>4283</v>
      </c>
      <c r="L1502" t="s">
        <v>4284</v>
      </c>
      <c r="M1502" t="s">
        <v>4285</v>
      </c>
      <c r="N1502" t="s">
        <v>85</v>
      </c>
      <c r="O1502" t="s">
        <v>85</v>
      </c>
      <c r="P1502">
        <v>11420.16015625</v>
      </c>
      <c r="Q1502" t="s">
        <v>21</v>
      </c>
      <c r="R1502" t="s">
        <v>4286</v>
      </c>
      <c r="S1502" t="s">
        <v>5541</v>
      </c>
      <c r="T1502" t="s">
        <v>155</v>
      </c>
      <c r="U1502" t="s">
        <v>379</v>
      </c>
      <c r="V1502" t="s">
        <v>157</v>
      </c>
      <c r="W1502" t="s">
        <v>157</v>
      </c>
      <c r="X1502" t="s">
        <v>10729</v>
      </c>
      <c r="Y1502" t="s">
        <v>85</v>
      </c>
    </row>
    <row r="1503" spans="1:25">
      <c r="A1503" t="s">
        <v>9</v>
      </c>
      <c r="B1503" t="s">
        <v>14</v>
      </c>
      <c r="C1503" t="s">
        <v>14</v>
      </c>
      <c r="D1503" t="s">
        <v>1336</v>
      </c>
      <c r="E1503" s="54">
        <v>41605</v>
      </c>
      <c r="F1503" t="s">
        <v>1337</v>
      </c>
      <c r="G1503" t="s">
        <v>1345</v>
      </c>
      <c r="I1503" t="s">
        <v>4282</v>
      </c>
      <c r="J1503" t="s">
        <v>1342</v>
      </c>
      <c r="K1503" t="s">
        <v>4283</v>
      </c>
      <c r="L1503" t="s">
        <v>4284</v>
      </c>
      <c r="M1503" t="s">
        <v>4285</v>
      </c>
      <c r="N1503" t="s">
        <v>85</v>
      </c>
      <c r="O1503" t="s">
        <v>85</v>
      </c>
      <c r="P1503">
        <v>50135.0390625</v>
      </c>
      <c r="Q1503" t="s">
        <v>21</v>
      </c>
      <c r="R1503" t="s">
        <v>4286</v>
      </c>
      <c r="S1503" t="s">
        <v>5541</v>
      </c>
      <c r="T1503" t="s">
        <v>155</v>
      </c>
      <c r="U1503" t="s">
        <v>379</v>
      </c>
      <c r="V1503" t="s">
        <v>157</v>
      </c>
      <c r="W1503" t="s">
        <v>157</v>
      </c>
      <c r="X1503" t="s">
        <v>10729</v>
      </c>
      <c r="Y1503" t="s">
        <v>85</v>
      </c>
    </row>
    <row r="1504" spans="1:25">
      <c r="A1504" t="s">
        <v>9</v>
      </c>
      <c r="B1504" t="s">
        <v>14</v>
      </c>
      <c r="C1504" t="s">
        <v>14</v>
      </c>
      <c r="D1504" t="s">
        <v>1336</v>
      </c>
      <c r="E1504" s="54">
        <v>41626</v>
      </c>
      <c r="F1504" t="s">
        <v>4921</v>
      </c>
      <c r="G1504" t="s">
        <v>83</v>
      </c>
      <c r="I1504" t="s">
        <v>10442</v>
      </c>
      <c r="J1504" t="s">
        <v>86</v>
      </c>
      <c r="K1504" t="s">
        <v>10443</v>
      </c>
      <c r="L1504" t="s">
        <v>10444</v>
      </c>
      <c r="M1504" t="s">
        <v>10445</v>
      </c>
      <c r="N1504" t="s">
        <v>85</v>
      </c>
      <c r="O1504" t="s">
        <v>85</v>
      </c>
      <c r="P1504">
        <v>7500</v>
      </c>
      <c r="Q1504" t="s">
        <v>22</v>
      </c>
      <c r="R1504" t="s">
        <v>10446</v>
      </c>
      <c r="S1504" t="s">
        <v>104</v>
      </c>
      <c r="T1504" t="s">
        <v>215</v>
      </c>
      <c r="U1504" t="s">
        <v>320</v>
      </c>
      <c r="V1504" t="s">
        <v>321</v>
      </c>
      <c r="W1504" t="s">
        <v>321</v>
      </c>
      <c r="X1504" t="e">
        <v>#N/A</v>
      </c>
      <c r="Y1504" t="s">
        <v>85</v>
      </c>
    </row>
    <row r="1505" spans="1:25">
      <c r="A1505" t="s">
        <v>9</v>
      </c>
      <c r="B1505" t="s">
        <v>14</v>
      </c>
      <c r="C1505" t="s">
        <v>14</v>
      </c>
      <c r="D1505" t="s">
        <v>1336</v>
      </c>
      <c r="E1505" s="54">
        <v>41603</v>
      </c>
      <c r="F1505" t="s">
        <v>1337</v>
      </c>
      <c r="G1505" t="s">
        <v>1391</v>
      </c>
      <c r="H1505" t="s">
        <v>1864</v>
      </c>
      <c r="I1505" t="s">
        <v>3090</v>
      </c>
      <c r="J1505" t="s">
        <v>86</v>
      </c>
      <c r="K1505" t="s">
        <v>3091</v>
      </c>
      <c r="L1505" t="s">
        <v>1867</v>
      </c>
      <c r="M1505" t="s">
        <v>1868</v>
      </c>
      <c r="N1505" t="s">
        <v>199</v>
      </c>
      <c r="O1505" t="s">
        <v>85</v>
      </c>
      <c r="P1505">
        <v>1131.949951171875</v>
      </c>
      <c r="Q1505" t="s">
        <v>23</v>
      </c>
      <c r="R1505" t="s">
        <v>3092</v>
      </c>
      <c r="S1505" t="s">
        <v>104</v>
      </c>
      <c r="T1505" t="s">
        <v>170</v>
      </c>
      <c r="U1505" t="s">
        <v>178</v>
      </c>
      <c r="V1505" t="s">
        <v>450</v>
      </c>
      <c r="W1505" t="s">
        <v>451</v>
      </c>
      <c r="X1505" t="e">
        <v>#N/A</v>
      </c>
      <c r="Y1505" t="s">
        <v>85</v>
      </c>
    </row>
    <row r="1506" spans="1:25">
      <c r="A1506" t="s">
        <v>9</v>
      </c>
      <c r="B1506" t="s">
        <v>14</v>
      </c>
      <c r="C1506" t="s">
        <v>14</v>
      </c>
      <c r="D1506" t="s">
        <v>1336</v>
      </c>
      <c r="E1506" s="54">
        <v>41603</v>
      </c>
      <c r="F1506" t="s">
        <v>1337</v>
      </c>
      <c r="G1506" t="s">
        <v>1350</v>
      </c>
      <c r="H1506" t="s">
        <v>1864</v>
      </c>
      <c r="I1506" t="s">
        <v>3090</v>
      </c>
      <c r="J1506" t="s">
        <v>86</v>
      </c>
      <c r="K1506" t="s">
        <v>3091</v>
      </c>
      <c r="L1506" t="s">
        <v>1867</v>
      </c>
      <c r="M1506" t="s">
        <v>1868</v>
      </c>
      <c r="N1506" t="s">
        <v>199</v>
      </c>
      <c r="O1506" t="s">
        <v>85</v>
      </c>
      <c r="P1506">
        <v>5580</v>
      </c>
      <c r="Q1506" t="s">
        <v>23</v>
      </c>
      <c r="R1506" t="s">
        <v>3092</v>
      </c>
      <c r="S1506" t="s">
        <v>104</v>
      </c>
      <c r="T1506" t="s">
        <v>170</v>
      </c>
      <c r="U1506" t="s">
        <v>178</v>
      </c>
      <c r="V1506" t="s">
        <v>450</v>
      </c>
      <c r="W1506" t="s">
        <v>451</v>
      </c>
      <c r="X1506" t="e">
        <v>#N/A</v>
      </c>
      <c r="Y1506" t="s">
        <v>85</v>
      </c>
    </row>
    <row r="1507" spans="1:25">
      <c r="A1507" t="s">
        <v>9</v>
      </c>
      <c r="B1507" t="s">
        <v>14</v>
      </c>
      <c r="C1507" t="s">
        <v>14</v>
      </c>
      <c r="D1507" t="s">
        <v>1336</v>
      </c>
      <c r="E1507" s="54">
        <v>41603</v>
      </c>
      <c r="F1507" t="s">
        <v>1337</v>
      </c>
      <c r="G1507" t="s">
        <v>1350</v>
      </c>
      <c r="H1507" t="s">
        <v>1864</v>
      </c>
      <c r="I1507" t="s">
        <v>3090</v>
      </c>
      <c r="J1507" t="s">
        <v>86</v>
      </c>
      <c r="K1507" t="s">
        <v>3091</v>
      </c>
      <c r="L1507" t="s">
        <v>1867</v>
      </c>
      <c r="M1507" t="s">
        <v>1868</v>
      </c>
      <c r="N1507" t="s">
        <v>199</v>
      </c>
      <c r="O1507" t="s">
        <v>85</v>
      </c>
      <c r="P1507">
        <v>5580</v>
      </c>
      <c r="Q1507" t="s">
        <v>23</v>
      </c>
      <c r="R1507" t="s">
        <v>3092</v>
      </c>
      <c r="S1507" t="s">
        <v>104</v>
      </c>
      <c r="T1507" t="s">
        <v>170</v>
      </c>
      <c r="U1507" t="s">
        <v>178</v>
      </c>
      <c r="V1507" t="s">
        <v>450</v>
      </c>
      <c r="W1507" t="s">
        <v>451</v>
      </c>
      <c r="X1507" t="e">
        <v>#N/A</v>
      </c>
      <c r="Y1507" t="s">
        <v>85</v>
      </c>
    </row>
    <row r="1508" spans="1:25">
      <c r="A1508" t="s">
        <v>9</v>
      </c>
      <c r="B1508" t="s">
        <v>14</v>
      </c>
      <c r="C1508" t="s">
        <v>14</v>
      </c>
      <c r="D1508" t="s">
        <v>1336</v>
      </c>
      <c r="E1508" s="54">
        <v>41603</v>
      </c>
      <c r="F1508" t="s">
        <v>1337</v>
      </c>
      <c r="G1508" t="s">
        <v>1391</v>
      </c>
      <c r="H1508" t="s">
        <v>1864</v>
      </c>
      <c r="I1508" t="s">
        <v>3090</v>
      </c>
      <c r="J1508" t="s">
        <v>86</v>
      </c>
      <c r="K1508" t="s">
        <v>3091</v>
      </c>
      <c r="L1508" t="s">
        <v>1867</v>
      </c>
      <c r="M1508" t="s">
        <v>1868</v>
      </c>
      <c r="N1508" t="s">
        <v>199</v>
      </c>
      <c r="O1508" t="s">
        <v>85</v>
      </c>
      <c r="P1508">
        <v>1111.5999755859375</v>
      </c>
      <c r="Q1508" t="s">
        <v>23</v>
      </c>
      <c r="R1508" t="s">
        <v>3092</v>
      </c>
      <c r="S1508" t="s">
        <v>104</v>
      </c>
      <c r="T1508" t="s">
        <v>170</v>
      </c>
      <c r="U1508" t="s">
        <v>178</v>
      </c>
      <c r="V1508" t="s">
        <v>450</v>
      </c>
      <c r="W1508" t="s">
        <v>451</v>
      </c>
      <c r="X1508" t="e">
        <v>#N/A</v>
      </c>
      <c r="Y1508" t="s">
        <v>85</v>
      </c>
    </row>
    <row r="1509" spans="1:25">
      <c r="A1509" t="s">
        <v>9</v>
      </c>
      <c r="B1509" t="s">
        <v>14</v>
      </c>
      <c r="C1509" t="s">
        <v>14</v>
      </c>
      <c r="D1509" t="s">
        <v>1336</v>
      </c>
      <c r="E1509" s="54">
        <v>41590</v>
      </c>
      <c r="F1509" t="s">
        <v>1337</v>
      </c>
      <c r="G1509" t="s">
        <v>1345</v>
      </c>
      <c r="H1509" t="s">
        <v>1864</v>
      </c>
      <c r="I1509" t="s">
        <v>1865</v>
      </c>
      <c r="J1509" t="s">
        <v>1342</v>
      </c>
      <c r="K1509" t="s">
        <v>1866</v>
      </c>
      <c r="L1509" t="s">
        <v>1867</v>
      </c>
      <c r="M1509" t="s">
        <v>1868</v>
      </c>
      <c r="N1509" t="s">
        <v>85</v>
      </c>
      <c r="O1509" t="s">
        <v>85</v>
      </c>
      <c r="P1509">
        <v>7072.56005859375</v>
      </c>
      <c r="Q1509" t="s">
        <v>21</v>
      </c>
      <c r="R1509" t="s">
        <v>1869</v>
      </c>
      <c r="S1509" t="s">
        <v>1870</v>
      </c>
      <c r="T1509" t="s">
        <v>170</v>
      </c>
      <c r="U1509" t="s">
        <v>178</v>
      </c>
      <c r="V1509" t="s">
        <v>450</v>
      </c>
      <c r="W1509" t="s">
        <v>451</v>
      </c>
      <c r="X1509" t="s">
        <v>10729</v>
      </c>
      <c r="Y1509" t="s">
        <v>85</v>
      </c>
    </row>
    <row r="1510" spans="1:25">
      <c r="A1510" t="s">
        <v>9</v>
      </c>
      <c r="B1510" t="s">
        <v>14</v>
      </c>
      <c r="C1510" t="s">
        <v>14</v>
      </c>
      <c r="D1510" t="s">
        <v>1336</v>
      </c>
      <c r="E1510" s="54">
        <v>41600</v>
      </c>
      <c r="F1510" t="s">
        <v>1337</v>
      </c>
      <c r="G1510" t="s">
        <v>1345</v>
      </c>
      <c r="I1510" t="s">
        <v>4287</v>
      </c>
      <c r="J1510" t="s">
        <v>1342</v>
      </c>
      <c r="K1510" t="s">
        <v>4288</v>
      </c>
      <c r="L1510" t="s">
        <v>1873</v>
      </c>
      <c r="M1510" t="s">
        <v>1874</v>
      </c>
      <c r="N1510" t="s">
        <v>85</v>
      </c>
      <c r="O1510" t="s">
        <v>85</v>
      </c>
      <c r="P1510">
        <v>-6045.7001953125</v>
      </c>
      <c r="Q1510" t="s">
        <v>21</v>
      </c>
      <c r="R1510" t="s">
        <v>4289</v>
      </c>
      <c r="S1510" t="s">
        <v>4290</v>
      </c>
      <c r="T1510" t="s">
        <v>170</v>
      </c>
      <c r="U1510" t="s">
        <v>187</v>
      </c>
      <c r="V1510" t="s">
        <v>157</v>
      </c>
      <c r="W1510" t="s">
        <v>157</v>
      </c>
      <c r="X1510" t="s">
        <v>10729</v>
      </c>
      <c r="Y1510" t="s">
        <v>85</v>
      </c>
    </row>
    <row r="1511" spans="1:25">
      <c r="A1511" t="s">
        <v>9</v>
      </c>
      <c r="B1511" t="s">
        <v>14</v>
      </c>
      <c r="C1511" t="s">
        <v>14</v>
      </c>
      <c r="D1511" t="s">
        <v>1336</v>
      </c>
      <c r="E1511" s="54">
        <v>41600</v>
      </c>
      <c r="F1511" t="s">
        <v>1337</v>
      </c>
      <c r="G1511" t="s">
        <v>1345</v>
      </c>
      <c r="I1511" t="s">
        <v>4287</v>
      </c>
      <c r="J1511" t="s">
        <v>1342</v>
      </c>
      <c r="K1511" t="s">
        <v>4288</v>
      </c>
      <c r="L1511" t="s">
        <v>1873</v>
      </c>
      <c r="M1511" t="s">
        <v>1874</v>
      </c>
      <c r="N1511" t="s">
        <v>85</v>
      </c>
      <c r="O1511" t="s">
        <v>85</v>
      </c>
      <c r="P1511">
        <v>6045.7099609375</v>
      </c>
      <c r="Q1511" t="s">
        <v>21</v>
      </c>
      <c r="R1511" t="s">
        <v>4289</v>
      </c>
      <c r="S1511" t="s">
        <v>4290</v>
      </c>
      <c r="T1511" t="s">
        <v>170</v>
      </c>
      <c r="U1511" t="s">
        <v>187</v>
      </c>
      <c r="V1511" t="s">
        <v>157</v>
      </c>
      <c r="W1511" t="s">
        <v>157</v>
      </c>
      <c r="X1511" t="s">
        <v>10729</v>
      </c>
      <c r="Y1511" t="s">
        <v>85</v>
      </c>
    </row>
    <row r="1512" spans="1:25">
      <c r="A1512" t="s">
        <v>9</v>
      </c>
      <c r="B1512" t="s">
        <v>14</v>
      </c>
      <c r="C1512" t="s">
        <v>14</v>
      </c>
      <c r="D1512" t="s">
        <v>1336</v>
      </c>
      <c r="E1512" s="54">
        <v>41585</v>
      </c>
      <c r="F1512" t="s">
        <v>1337</v>
      </c>
      <c r="G1512" t="s">
        <v>1345</v>
      </c>
      <c r="I1512" t="s">
        <v>1871</v>
      </c>
      <c r="J1512" t="s">
        <v>1342</v>
      </c>
      <c r="K1512" t="s">
        <v>1872</v>
      </c>
      <c r="L1512" t="s">
        <v>1873</v>
      </c>
      <c r="M1512" t="s">
        <v>1874</v>
      </c>
      <c r="N1512" t="s">
        <v>85</v>
      </c>
      <c r="O1512" t="s">
        <v>213</v>
      </c>
      <c r="P1512">
        <v>379.95001220703125</v>
      </c>
      <c r="Q1512" t="s">
        <v>21</v>
      </c>
      <c r="R1512" t="s">
        <v>1875</v>
      </c>
      <c r="S1512" t="s">
        <v>1876</v>
      </c>
      <c r="T1512" t="s">
        <v>170</v>
      </c>
      <c r="U1512" t="s">
        <v>187</v>
      </c>
      <c r="V1512" t="s">
        <v>157</v>
      </c>
      <c r="W1512" t="s">
        <v>157</v>
      </c>
      <c r="X1512" t="s">
        <v>10729</v>
      </c>
      <c r="Y1512" t="s">
        <v>10739</v>
      </c>
    </row>
    <row r="1513" spans="1:25">
      <c r="A1513" t="s">
        <v>9</v>
      </c>
      <c r="B1513" t="s">
        <v>14</v>
      </c>
      <c r="C1513" t="s">
        <v>14</v>
      </c>
      <c r="D1513" t="s">
        <v>1336</v>
      </c>
      <c r="E1513" s="54">
        <v>41619</v>
      </c>
      <c r="F1513" t="s">
        <v>4921</v>
      </c>
      <c r="G1513" t="s">
        <v>1345</v>
      </c>
      <c r="I1513" t="s">
        <v>4287</v>
      </c>
      <c r="J1513" t="s">
        <v>1342</v>
      </c>
      <c r="K1513" t="s">
        <v>4288</v>
      </c>
      <c r="L1513" t="s">
        <v>1873</v>
      </c>
      <c r="M1513" t="s">
        <v>1874</v>
      </c>
      <c r="N1513" t="s">
        <v>85</v>
      </c>
      <c r="O1513" t="s">
        <v>85</v>
      </c>
      <c r="P1513">
        <v>-37645.44140625</v>
      </c>
      <c r="Q1513" t="s">
        <v>21</v>
      </c>
      <c r="R1513" t="s">
        <v>4289</v>
      </c>
      <c r="S1513" t="s">
        <v>4290</v>
      </c>
      <c r="T1513" t="s">
        <v>170</v>
      </c>
      <c r="U1513" t="s">
        <v>187</v>
      </c>
      <c r="V1513" t="s">
        <v>157</v>
      </c>
      <c r="W1513" t="s">
        <v>157</v>
      </c>
      <c r="X1513" t="s">
        <v>10729</v>
      </c>
      <c r="Y1513" t="s">
        <v>85</v>
      </c>
    </row>
    <row r="1514" spans="1:25">
      <c r="A1514" t="s">
        <v>9</v>
      </c>
      <c r="B1514" t="s">
        <v>14</v>
      </c>
      <c r="C1514" t="s">
        <v>14</v>
      </c>
      <c r="D1514" t="s">
        <v>1336</v>
      </c>
      <c r="E1514" s="54">
        <v>41619</v>
      </c>
      <c r="F1514" t="s">
        <v>4921</v>
      </c>
      <c r="G1514" t="s">
        <v>1345</v>
      </c>
      <c r="I1514" t="s">
        <v>4287</v>
      </c>
      <c r="J1514" t="s">
        <v>1342</v>
      </c>
      <c r="K1514" t="s">
        <v>4288</v>
      </c>
      <c r="L1514" t="s">
        <v>1873</v>
      </c>
      <c r="M1514" t="s">
        <v>1874</v>
      </c>
      <c r="N1514" t="s">
        <v>85</v>
      </c>
      <c r="O1514" t="s">
        <v>85</v>
      </c>
      <c r="P1514">
        <v>37645.4296875</v>
      </c>
      <c r="Q1514" t="s">
        <v>21</v>
      </c>
      <c r="R1514" t="s">
        <v>4289</v>
      </c>
      <c r="S1514" t="s">
        <v>4290</v>
      </c>
      <c r="T1514" t="s">
        <v>170</v>
      </c>
      <c r="U1514" t="s">
        <v>187</v>
      </c>
      <c r="V1514" t="s">
        <v>157</v>
      </c>
      <c r="W1514" t="s">
        <v>157</v>
      </c>
      <c r="X1514" t="s">
        <v>10729</v>
      </c>
      <c r="Y1514" t="s">
        <v>85</v>
      </c>
    </row>
    <row r="1515" spans="1:25">
      <c r="A1515" t="s">
        <v>9</v>
      </c>
      <c r="B1515" t="s">
        <v>14</v>
      </c>
      <c r="C1515" t="s">
        <v>14</v>
      </c>
      <c r="D1515" t="s">
        <v>1336</v>
      </c>
      <c r="E1515" s="54">
        <v>41627</v>
      </c>
      <c r="F1515" t="s">
        <v>4921</v>
      </c>
      <c r="G1515" t="s">
        <v>1345</v>
      </c>
      <c r="I1515" t="s">
        <v>10447</v>
      </c>
      <c r="J1515" t="s">
        <v>1342</v>
      </c>
      <c r="K1515" t="s">
        <v>10448</v>
      </c>
      <c r="L1515" t="s">
        <v>571</v>
      </c>
      <c r="M1515" t="s">
        <v>572</v>
      </c>
      <c r="N1515" t="s">
        <v>1004</v>
      </c>
      <c r="O1515" t="s">
        <v>85</v>
      </c>
      <c r="P1515">
        <v>-921600</v>
      </c>
      <c r="Q1515" t="s">
        <v>21</v>
      </c>
      <c r="R1515" t="s">
        <v>1842</v>
      </c>
      <c r="S1515" t="s">
        <v>10449</v>
      </c>
      <c r="X1515" t="s">
        <v>10729</v>
      </c>
      <c r="Y1515" t="s">
        <v>85</v>
      </c>
    </row>
    <row r="1516" spans="1:25">
      <c r="A1516" t="s">
        <v>9</v>
      </c>
      <c r="B1516" t="s">
        <v>14</v>
      </c>
      <c r="C1516" t="s">
        <v>14</v>
      </c>
      <c r="D1516" t="s">
        <v>1336</v>
      </c>
      <c r="E1516" s="54">
        <v>41627</v>
      </c>
      <c r="F1516" t="s">
        <v>4921</v>
      </c>
      <c r="G1516" t="s">
        <v>1345</v>
      </c>
      <c r="I1516" t="s">
        <v>10447</v>
      </c>
      <c r="J1516" t="s">
        <v>1342</v>
      </c>
      <c r="K1516" t="s">
        <v>10448</v>
      </c>
      <c r="L1516" t="s">
        <v>571</v>
      </c>
      <c r="M1516" t="s">
        <v>572</v>
      </c>
      <c r="N1516" t="s">
        <v>213</v>
      </c>
      <c r="O1516" t="s">
        <v>85</v>
      </c>
      <c r="P1516">
        <v>921600</v>
      </c>
      <c r="Q1516" t="s">
        <v>21</v>
      </c>
      <c r="R1516" t="s">
        <v>1842</v>
      </c>
      <c r="S1516" t="s">
        <v>10449</v>
      </c>
      <c r="X1516" t="s">
        <v>10729</v>
      </c>
      <c r="Y1516" t="s">
        <v>85</v>
      </c>
    </row>
    <row r="1517" spans="1:25">
      <c r="A1517" t="s">
        <v>9</v>
      </c>
      <c r="B1517" t="s">
        <v>14</v>
      </c>
      <c r="C1517" t="s">
        <v>14</v>
      </c>
      <c r="D1517" t="s">
        <v>1336</v>
      </c>
      <c r="E1517" s="54">
        <v>41579</v>
      </c>
      <c r="F1517" t="s">
        <v>1337</v>
      </c>
      <c r="G1517" t="s">
        <v>1350</v>
      </c>
      <c r="I1517" t="s">
        <v>1028</v>
      </c>
      <c r="J1517" t="s">
        <v>86</v>
      </c>
      <c r="K1517" t="s">
        <v>1029</v>
      </c>
      <c r="L1517" t="s">
        <v>571</v>
      </c>
      <c r="M1517" t="s">
        <v>572</v>
      </c>
      <c r="N1517" t="s">
        <v>85</v>
      </c>
      <c r="O1517" t="s">
        <v>85</v>
      </c>
      <c r="P1517">
        <v>-30000</v>
      </c>
      <c r="Q1517" t="s">
        <v>23</v>
      </c>
      <c r="R1517" t="s">
        <v>1030</v>
      </c>
      <c r="S1517" t="s">
        <v>104</v>
      </c>
      <c r="X1517" t="e">
        <v>#N/A</v>
      </c>
      <c r="Y1517" t="s">
        <v>85</v>
      </c>
    </row>
    <row r="1518" spans="1:25">
      <c r="A1518" t="s">
        <v>9</v>
      </c>
      <c r="B1518" t="s">
        <v>14</v>
      </c>
      <c r="C1518" t="s">
        <v>14</v>
      </c>
      <c r="D1518" t="s">
        <v>1336</v>
      </c>
      <c r="E1518" s="54">
        <v>41579</v>
      </c>
      <c r="F1518" t="s">
        <v>1337</v>
      </c>
      <c r="G1518" t="s">
        <v>83</v>
      </c>
      <c r="I1518" t="s">
        <v>1028</v>
      </c>
      <c r="J1518" t="s">
        <v>86</v>
      </c>
      <c r="K1518" t="s">
        <v>1029</v>
      </c>
      <c r="L1518" t="s">
        <v>571</v>
      </c>
      <c r="M1518" t="s">
        <v>572</v>
      </c>
      <c r="N1518" t="s">
        <v>85</v>
      </c>
      <c r="O1518" t="s">
        <v>85</v>
      </c>
      <c r="P1518">
        <v>-106250</v>
      </c>
      <c r="Q1518" t="s">
        <v>22</v>
      </c>
      <c r="R1518" t="s">
        <v>1030</v>
      </c>
      <c r="S1518" t="s">
        <v>104</v>
      </c>
      <c r="X1518" t="e">
        <v>#N/A</v>
      </c>
      <c r="Y1518" t="s">
        <v>85</v>
      </c>
    </row>
    <row r="1519" spans="1:25">
      <c r="A1519" t="s">
        <v>9</v>
      </c>
      <c r="B1519" t="s">
        <v>14</v>
      </c>
      <c r="C1519" t="s">
        <v>14</v>
      </c>
      <c r="D1519" t="s">
        <v>1336</v>
      </c>
      <c r="E1519" s="54">
        <v>41627</v>
      </c>
      <c r="F1519" t="s">
        <v>4921</v>
      </c>
      <c r="G1519" t="s">
        <v>1345</v>
      </c>
      <c r="H1519" t="s">
        <v>1864</v>
      </c>
      <c r="I1519" t="s">
        <v>1877</v>
      </c>
      <c r="J1519" t="s">
        <v>1342</v>
      </c>
      <c r="K1519" t="s">
        <v>1878</v>
      </c>
      <c r="L1519" t="s">
        <v>1879</v>
      </c>
      <c r="M1519" t="s">
        <v>1880</v>
      </c>
      <c r="N1519" t="s">
        <v>85</v>
      </c>
      <c r="O1519" t="s">
        <v>85</v>
      </c>
      <c r="P1519">
        <v>-2321</v>
      </c>
      <c r="Q1519" t="s">
        <v>21</v>
      </c>
      <c r="R1519" t="s">
        <v>1881</v>
      </c>
      <c r="S1519" t="s">
        <v>1882</v>
      </c>
      <c r="T1519" t="s">
        <v>170</v>
      </c>
      <c r="U1519" t="s">
        <v>178</v>
      </c>
      <c r="V1519" t="s">
        <v>179</v>
      </c>
      <c r="W1519" t="s">
        <v>180</v>
      </c>
      <c r="X1519" t="s">
        <v>10729</v>
      </c>
      <c r="Y1519" t="s">
        <v>85</v>
      </c>
    </row>
    <row r="1520" spans="1:25">
      <c r="A1520" t="s">
        <v>9</v>
      </c>
      <c r="B1520" t="s">
        <v>14</v>
      </c>
      <c r="C1520" t="s">
        <v>14</v>
      </c>
      <c r="D1520" t="s">
        <v>1336</v>
      </c>
      <c r="E1520" s="54">
        <v>41627</v>
      </c>
      <c r="F1520" t="s">
        <v>4921</v>
      </c>
      <c r="G1520" t="s">
        <v>1345</v>
      </c>
      <c r="H1520" t="s">
        <v>1864</v>
      </c>
      <c r="I1520" t="s">
        <v>1877</v>
      </c>
      <c r="J1520" t="s">
        <v>1342</v>
      </c>
      <c r="K1520" t="s">
        <v>1878</v>
      </c>
      <c r="L1520" t="s">
        <v>1879</v>
      </c>
      <c r="M1520" t="s">
        <v>1880</v>
      </c>
      <c r="N1520" t="s">
        <v>85</v>
      </c>
      <c r="O1520" t="s">
        <v>85</v>
      </c>
      <c r="P1520">
        <v>1688</v>
      </c>
      <c r="Q1520" t="s">
        <v>21</v>
      </c>
      <c r="R1520" t="s">
        <v>1881</v>
      </c>
      <c r="S1520" t="s">
        <v>1882</v>
      </c>
      <c r="T1520" t="s">
        <v>170</v>
      </c>
      <c r="U1520" t="s">
        <v>178</v>
      </c>
      <c r="V1520" t="s">
        <v>179</v>
      </c>
      <c r="W1520" t="s">
        <v>180</v>
      </c>
      <c r="X1520" t="s">
        <v>10729</v>
      </c>
      <c r="Y1520" t="s">
        <v>85</v>
      </c>
    </row>
    <row r="1521" spans="1:25">
      <c r="A1521" t="s">
        <v>9</v>
      </c>
      <c r="B1521" t="s">
        <v>14</v>
      </c>
      <c r="C1521" t="s">
        <v>14</v>
      </c>
      <c r="D1521" t="s">
        <v>1336</v>
      </c>
      <c r="E1521" s="54">
        <v>41590</v>
      </c>
      <c r="F1521" t="s">
        <v>1337</v>
      </c>
      <c r="G1521" t="s">
        <v>83</v>
      </c>
      <c r="H1521" t="s">
        <v>1864</v>
      </c>
      <c r="I1521" t="s">
        <v>1364</v>
      </c>
      <c r="J1521" t="s">
        <v>1342</v>
      </c>
      <c r="K1521" t="s">
        <v>1365</v>
      </c>
      <c r="L1521" t="s">
        <v>1879</v>
      </c>
      <c r="M1521" t="s">
        <v>1880</v>
      </c>
      <c r="N1521" t="s">
        <v>85</v>
      </c>
      <c r="O1521" t="s">
        <v>213</v>
      </c>
      <c r="P1521">
        <v>2250</v>
      </c>
      <c r="Q1521" t="s">
        <v>22</v>
      </c>
      <c r="R1521" t="s">
        <v>1366</v>
      </c>
      <c r="S1521" t="s">
        <v>104</v>
      </c>
      <c r="T1521" t="s">
        <v>170</v>
      </c>
      <c r="U1521" t="s">
        <v>178</v>
      </c>
      <c r="V1521" t="s">
        <v>179</v>
      </c>
      <c r="W1521" t="s">
        <v>180</v>
      </c>
      <c r="X1521" t="e">
        <v>#N/A</v>
      </c>
      <c r="Y1521" t="s">
        <v>10739</v>
      </c>
    </row>
    <row r="1522" spans="1:25">
      <c r="A1522" t="s">
        <v>9</v>
      </c>
      <c r="B1522" t="s">
        <v>14</v>
      </c>
      <c r="C1522" t="s">
        <v>14</v>
      </c>
      <c r="D1522" t="s">
        <v>1336</v>
      </c>
      <c r="E1522" s="54">
        <v>41585</v>
      </c>
      <c r="F1522" t="s">
        <v>1337</v>
      </c>
      <c r="G1522" t="s">
        <v>1345</v>
      </c>
      <c r="H1522" t="s">
        <v>1864</v>
      </c>
      <c r="I1522" t="s">
        <v>1877</v>
      </c>
      <c r="J1522" t="s">
        <v>1342</v>
      </c>
      <c r="K1522" t="s">
        <v>1878</v>
      </c>
      <c r="L1522" t="s">
        <v>1879</v>
      </c>
      <c r="M1522" t="s">
        <v>1880</v>
      </c>
      <c r="N1522" t="s">
        <v>85</v>
      </c>
      <c r="O1522" t="s">
        <v>199</v>
      </c>
      <c r="P1522">
        <v>-42200</v>
      </c>
      <c r="Q1522" t="s">
        <v>21</v>
      </c>
      <c r="R1522" t="s">
        <v>1881</v>
      </c>
      <c r="S1522" t="s">
        <v>1882</v>
      </c>
      <c r="T1522" t="s">
        <v>170</v>
      </c>
      <c r="U1522" t="s">
        <v>178</v>
      </c>
      <c r="V1522" t="s">
        <v>179</v>
      </c>
      <c r="W1522" t="s">
        <v>180</v>
      </c>
      <c r="X1522" t="s">
        <v>10729</v>
      </c>
      <c r="Y1522" t="s">
        <v>10739</v>
      </c>
    </row>
    <row r="1523" spans="1:25">
      <c r="A1523" t="s">
        <v>9</v>
      </c>
      <c r="B1523" t="s">
        <v>14</v>
      </c>
      <c r="C1523" t="s">
        <v>14</v>
      </c>
      <c r="D1523" t="s">
        <v>1336</v>
      </c>
      <c r="E1523" s="54">
        <v>41585</v>
      </c>
      <c r="F1523" t="s">
        <v>1337</v>
      </c>
      <c r="G1523" t="s">
        <v>1345</v>
      </c>
      <c r="H1523" t="s">
        <v>1864</v>
      </c>
      <c r="I1523" t="s">
        <v>1877</v>
      </c>
      <c r="J1523" t="s">
        <v>1342</v>
      </c>
      <c r="K1523" t="s">
        <v>1878</v>
      </c>
      <c r="L1523" t="s">
        <v>1879</v>
      </c>
      <c r="M1523" t="s">
        <v>1880</v>
      </c>
      <c r="N1523" t="s">
        <v>85</v>
      </c>
      <c r="O1523" t="s">
        <v>213</v>
      </c>
      <c r="P1523">
        <v>38824</v>
      </c>
      <c r="Q1523" t="s">
        <v>21</v>
      </c>
      <c r="R1523" t="s">
        <v>1881</v>
      </c>
      <c r="S1523" t="s">
        <v>1882</v>
      </c>
      <c r="T1523" t="s">
        <v>170</v>
      </c>
      <c r="U1523" t="s">
        <v>178</v>
      </c>
      <c r="V1523" t="s">
        <v>179</v>
      </c>
      <c r="W1523" t="s">
        <v>180</v>
      </c>
      <c r="X1523" t="s">
        <v>10729</v>
      </c>
      <c r="Y1523" t="s">
        <v>10739</v>
      </c>
    </row>
    <row r="1524" spans="1:25">
      <c r="A1524" t="s">
        <v>9</v>
      </c>
      <c r="B1524" t="s">
        <v>14</v>
      </c>
      <c r="C1524" t="s">
        <v>14</v>
      </c>
      <c r="D1524" t="s">
        <v>1336</v>
      </c>
      <c r="E1524" s="54">
        <v>41585</v>
      </c>
      <c r="F1524" t="s">
        <v>1337</v>
      </c>
      <c r="G1524" t="s">
        <v>1345</v>
      </c>
      <c r="H1524" t="s">
        <v>1864</v>
      </c>
      <c r="I1524" t="s">
        <v>1877</v>
      </c>
      <c r="J1524" t="s">
        <v>1342</v>
      </c>
      <c r="K1524" t="s">
        <v>1878</v>
      </c>
      <c r="L1524" t="s">
        <v>1879</v>
      </c>
      <c r="M1524" t="s">
        <v>1880</v>
      </c>
      <c r="N1524" t="s">
        <v>85</v>
      </c>
      <c r="O1524" t="s">
        <v>213</v>
      </c>
      <c r="P1524">
        <v>3376</v>
      </c>
      <c r="Q1524" t="s">
        <v>21</v>
      </c>
      <c r="R1524" t="s">
        <v>1881</v>
      </c>
      <c r="S1524" t="s">
        <v>1882</v>
      </c>
      <c r="T1524" t="s">
        <v>170</v>
      </c>
      <c r="U1524" t="s">
        <v>178</v>
      </c>
      <c r="V1524" t="s">
        <v>179</v>
      </c>
      <c r="W1524" t="s">
        <v>180</v>
      </c>
      <c r="X1524" t="s">
        <v>10729</v>
      </c>
      <c r="Y1524" t="s">
        <v>10739</v>
      </c>
    </row>
    <row r="1525" spans="1:25">
      <c r="A1525" t="s">
        <v>9</v>
      </c>
      <c r="B1525" t="s">
        <v>14</v>
      </c>
      <c r="C1525" t="s">
        <v>14</v>
      </c>
      <c r="D1525" t="s">
        <v>1336</v>
      </c>
      <c r="E1525" s="54">
        <v>41627</v>
      </c>
      <c r="F1525" t="s">
        <v>4921</v>
      </c>
      <c r="G1525" t="s">
        <v>1345</v>
      </c>
      <c r="H1525" t="s">
        <v>1864</v>
      </c>
      <c r="I1525" t="s">
        <v>1877</v>
      </c>
      <c r="J1525" t="s">
        <v>1342</v>
      </c>
      <c r="K1525" t="s">
        <v>1878</v>
      </c>
      <c r="L1525" t="s">
        <v>1879</v>
      </c>
      <c r="M1525" t="s">
        <v>1880</v>
      </c>
      <c r="N1525" t="s">
        <v>85</v>
      </c>
      <c r="O1525" t="s">
        <v>85</v>
      </c>
      <c r="P1525">
        <v>633</v>
      </c>
      <c r="Q1525" t="s">
        <v>21</v>
      </c>
      <c r="R1525" t="s">
        <v>1881</v>
      </c>
      <c r="S1525" t="s">
        <v>1882</v>
      </c>
      <c r="T1525" t="s">
        <v>170</v>
      </c>
      <c r="U1525" t="s">
        <v>178</v>
      </c>
      <c r="V1525" t="s">
        <v>179</v>
      </c>
      <c r="W1525" t="s">
        <v>180</v>
      </c>
      <c r="X1525" t="s">
        <v>10729</v>
      </c>
      <c r="Y1525" t="s">
        <v>85</v>
      </c>
    </row>
    <row r="1526" spans="1:25">
      <c r="A1526" t="s">
        <v>9</v>
      </c>
      <c r="B1526" t="s">
        <v>14</v>
      </c>
      <c r="C1526" t="s">
        <v>14</v>
      </c>
      <c r="D1526" t="s">
        <v>1336</v>
      </c>
      <c r="E1526" s="54">
        <v>41617</v>
      </c>
      <c r="F1526" t="s">
        <v>4921</v>
      </c>
      <c r="G1526" t="s">
        <v>1345</v>
      </c>
      <c r="H1526" t="s">
        <v>1864</v>
      </c>
      <c r="I1526" t="s">
        <v>1883</v>
      </c>
      <c r="J1526" t="s">
        <v>1342</v>
      </c>
      <c r="K1526" t="s">
        <v>1884</v>
      </c>
      <c r="L1526" t="s">
        <v>1879</v>
      </c>
      <c r="M1526" t="s">
        <v>1880</v>
      </c>
      <c r="N1526" t="s">
        <v>85</v>
      </c>
      <c r="O1526" t="s">
        <v>85</v>
      </c>
      <c r="P1526">
        <v>11997.259765625</v>
      </c>
      <c r="Q1526" t="s">
        <v>21</v>
      </c>
      <c r="R1526" t="s">
        <v>1885</v>
      </c>
      <c r="S1526" t="s">
        <v>1886</v>
      </c>
      <c r="T1526" t="s">
        <v>170</v>
      </c>
      <c r="U1526" t="s">
        <v>178</v>
      </c>
      <c r="V1526" t="s">
        <v>179</v>
      </c>
      <c r="W1526" t="s">
        <v>180</v>
      </c>
      <c r="X1526" t="s">
        <v>10729</v>
      </c>
      <c r="Y1526" t="s">
        <v>85</v>
      </c>
    </row>
    <row r="1527" spans="1:25">
      <c r="A1527" t="s">
        <v>9</v>
      </c>
      <c r="B1527" t="s">
        <v>14</v>
      </c>
      <c r="C1527" t="s">
        <v>14</v>
      </c>
      <c r="D1527" t="s">
        <v>1336</v>
      </c>
      <c r="E1527" s="54">
        <v>41617</v>
      </c>
      <c r="F1527" t="s">
        <v>4921</v>
      </c>
      <c r="G1527" t="s">
        <v>1345</v>
      </c>
      <c r="H1527" t="s">
        <v>1864</v>
      </c>
      <c r="I1527" t="s">
        <v>1883</v>
      </c>
      <c r="J1527" t="s">
        <v>1342</v>
      </c>
      <c r="K1527" t="s">
        <v>1884</v>
      </c>
      <c r="L1527" t="s">
        <v>1879</v>
      </c>
      <c r="M1527" t="s">
        <v>1880</v>
      </c>
      <c r="N1527" t="s">
        <v>85</v>
      </c>
      <c r="O1527" t="s">
        <v>85</v>
      </c>
      <c r="P1527">
        <v>31612.5</v>
      </c>
      <c r="Q1527" t="s">
        <v>21</v>
      </c>
      <c r="R1527" t="s">
        <v>1885</v>
      </c>
      <c r="S1527" t="s">
        <v>1886</v>
      </c>
      <c r="T1527" t="s">
        <v>170</v>
      </c>
      <c r="U1527" t="s">
        <v>178</v>
      </c>
      <c r="V1527" t="s">
        <v>179</v>
      </c>
      <c r="W1527" t="s">
        <v>180</v>
      </c>
      <c r="X1527" t="s">
        <v>10729</v>
      </c>
      <c r="Y1527" t="s">
        <v>85</v>
      </c>
    </row>
    <row r="1528" spans="1:25">
      <c r="A1528" t="s">
        <v>9</v>
      </c>
      <c r="B1528" t="s">
        <v>14</v>
      </c>
      <c r="C1528" t="s">
        <v>14</v>
      </c>
      <c r="D1528" t="s">
        <v>1336</v>
      </c>
      <c r="E1528" s="54">
        <v>41617</v>
      </c>
      <c r="F1528" t="s">
        <v>4921</v>
      </c>
      <c r="G1528" t="s">
        <v>1345</v>
      </c>
      <c r="H1528" t="s">
        <v>1864</v>
      </c>
      <c r="I1528" t="s">
        <v>1883</v>
      </c>
      <c r="J1528" t="s">
        <v>1342</v>
      </c>
      <c r="K1528" t="s">
        <v>1884</v>
      </c>
      <c r="L1528" t="s">
        <v>1879</v>
      </c>
      <c r="M1528" t="s">
        <v>1880</v>
      </c>
      <c r="N1528" t="s">
        <v>85</v>
      </c>
      <c r="O1528" t="s">
        <v>85</v>
      </c>
      <c r="P1528">
        <v>2629.929931640625</v>
      </c>
      <c r="Q1528" t="s">
        <v>21</v>
      </c>
      <c r="R1528" t="s">
        <v>1885</v>
      </c>
      <c r="S1528" t="s">
        <v>1886</v>
      </c>
      <c r="T1528" t="s">
        <v>170</v>
      </c>
      <c r="U1528" t="s">
        <v>178</v>
      </c>
      <c r="V1528" t="s">
        <v>179</v>
      </c>
      <c r="W1528" t="s">
        <v>180</v>
      </c>
      <c r="X1528" t="s">
        <v>10729</v>
      </c>
      <c r="Y1528" t="s">
        <v>85</v>
      </c>
    </row>
    <row r="1529" spans="1:25">
      <c r="A1529" t="s">
        <v>9</v>
      </c>
      <c r="B1529" t="s">
        <v>14</v>
      </c>
      <c r="C1529" t="s">
        <v>14</v>
      </c>
      <c r="D1529" t="s">
        <v>1336</v>
      </c>
      <c r="E1529" s="54">
        <v>41617</v>
      </c>
      <c r="F1529" t="s">
        <v>4921</v>
      </c>
      <c r="G1529" t="s">
        <v>1345</v>
      </c>
      <c r="H1529" t="s">
        <v>1864</v>
      </c>
      <c r="I1529" t="s">
        <v>1883</v>
      </c>
      <c r="J1529" t="s">
        <v>1342</v>
      </c>
      <c r="K1529" t="s">
        <v>1884</v>
      </c>
      <c r="L1529" t="s">
        <v>1879</v>
      </c>
      <c r="M1529" t="s">
        <v>1880</v>
      </c>
      <c r="N1529" t="s">
        <v>85</v>
      </c>
      <c r="O1529" t="s">
        <v>85</v>
      </c>
      <c r="P1529">
        <v>-31612.5</v>
      </c>
      <c r="Q1529" t="s">
        <v>21</v>
      </c>
      <c r="R1529" t="s">
        <v>1885</v>
      </c>
      <c r="S1529" t="s">
        <v>1886</v>
      </c>
      <c r="T1529" t="s">
        <v>170</v>
      </c>
      <c r="U1529" t="s">
        <v>178</v>
      </c>
      <c r="V1529" t="s">
        <v>179</v>
      </c>
      <c r="W1529" t="s">
        <v>180</v>
      </c>
      <c r="X1529" t="s">
        <v>10729</v>
      </c>
      <c r="Y1529" t="s">
        <v>85</v>
      </c>
    </row>
    <row r="1530" spans="1:25">
      <c r="A1530" t="s">
        <v>9</v>
      </c>
      <c r="B1530" t="s">
        <v>14</v>
      </c>
      <c r="C1530" t="s">
        <v>14</v>
      </c>
      <c r="D1530" t="s">
        <v>1336</v>
      </c>
      <c r="E1530" s="54">
        <v>41617</v>
      </c>
      <c r="F1530" t="s">
        <v>4921</v>
      </c>
      <c r="G1530" t="s">
        <v>1345</v>
      </c>
      <c r="H1530" t="s">
        <v>1864</v>
      </c>
      <c r="I1530" t="s">
        <v>1883</v>
      </c>
      <c r="J1530" t="s">
        <v>1342</v>
      </c>
      <c r="K1530" t="s">
        <v>1884</v>
      </c>
      <c r="L1530" t="s">
        <v>1879</v>
      </c>
      <c r="M1530" t="s">
        <v>1880</v>
      </c>
      <c r="N1530" t="s">
        <v>85</v>
      </c>
      <c r="O1530" t="s">
        <v>85</v>
      </c>
      <c r="P1530">
        <v>-18480</v>
      </c>
      <c r="Q1530" t="s">
        <v>21</v>
      </c>
      <c r="R1530" t="s">
        <v>1885</v>
      </c>
      <c r="S1530" t="s">
        <v>1886</v>
      </c>
      <c r="T1530" t="s">
        <v>170</v>
      </c>
      <c r="U1530" t="s">
        <v>178</v>
      </c>
      <c r="V1530" t="s">
        <v>179</v>
      </c>
      <c r="W1530" t="s">
        <v>180</v>
      </c>
      <c r="X1530" t="s">
        <v>10729</v>
      </c>
      <c r="Y1530" t="s">
        <v>85</v>
      </c>
    </row>
    <row r="1531" spans="1:25">
      <c r="A1531" t="s">
        <v>9</v>
      </c>
      <c r="B1531" t="s">
        <v>14</v>
      </c>
      <c r="C1531" t="s">
        <v>14</v>
      </c>
      <c r="D1531" t="s">
        <v>1336</v>
      </c>
      <c r="E1531" s="54">
        <v>41617</v>
      </c>
      <c r="F1531" t="s">
        <v>4921</v>
      </c>
      <c r="G1531" t="s">
        <v>1345</v>
      </c>
      <c r="H1531" t="s">
        <v>1864</v>
      </c>
      <c r="I1531" t="s">
        <v>1883</v>
      </c>
      <c r="J1531" t="s">
        <v>1342</v>
      </c>
      <c r="K1531" t="s">
        <v>1884</v>
      </c>
      <c r="L1531" t="s">
        <v>1879</v>
      </c>
      <c r="M1531" t="s">
        <v>1880</v>
      </c>
      <c r="N1531" t="s">
        <v>85</v>
      </c>
      <c r="O1531" t="s">
        <v>85</v>
      </c>
      <c r="P1531">
        <v>18480</v>
      </c>
      <c r="Q1531" t="s">
        <v>21</v>
      </c>
      <c r="R1531" t="s">
        <v>1885</v>
      </c>
      <c r="S1531" t="s">
        <v>1886</v>
      </c>
      <c r="T1531" t="s">
        <v>170</v>
      </c>
      <c r="U1531" t="s">
        <v>178</v>
      </c>
      <c r="V1531" t="s">
        <v>179</v>
      </c>
      <c r="W1531" t="s">
        <v>180</v>
      </c>
      <c r="X1531" t="s">
        <v>10729</v>
      </c>
      <c r="Y1531" t="s">
        <v>85</v>
      </c>
    </row>
    <row r="1532" spans="1:25">
      <c r="A1532" t="s">
        <v>9</v>
      </c>
      <c r="B1532" t="s">
        <v>14</v>
      </c>
      <c r="C1532" t="s">
        <v>14</v>
      </c>
      <c r="D1532" t="s">
        <v>1336</v>
      </c>
      <c r="E1532" s="54">
        <v>41625</v>
      </c>
      <c r="F1532" t="s">
        <v>4921</v>
      </c>
      <c r="G1532" t="s">
        <v>3641</v>
      </c>
      <c r="H1532" t="s">
        <v>1864</v>
      </c>
      <c r="I1532" t="s">
        <v>10450</v>
      </c>
      <c r="J1532" t="s">
        <v>1342</v>
      </c>
      <c r="K1532" t="s">
        <v>10451</v>
      </c>
      <c r="L1532" t="s">
        <v>1879</v>
      </c>
      <c r="M1532" t="s">
        <v>1880</v>
      </c>
      <c r="N1532" t="s">
        <v>85</v>
      </c>
      <c r="O1532" t="s">
        <v>85</v>
      </c>
      <c r="P1532">
        <v>9600</v>
      </c>
      <c r="Q1532" t="s">
        <v>21</v>
      </c>
      <c r="R1532" t="s">
        <v>10452</v>
      </c>
      <c r="S1532" t="s">
        <v>104</v>
      </c>
      <c r="T1532" t="s">
        <v>170</v>
      </c>
      <c r="U1532" t="s">
        <v>178</v>
      </c>
      <c r="V1532" t="s">
        <v>179</v>
      </c>
      <c r="W1532" t="s">
        <v>180</v>
      </c>
      <c r="X1532" t="e">
        <v>#N/A</v>
      </c>
      <c r="Y1532" t="s">
        <v>85</v>
      </c>
    </row>
    <row r="1533" spans="1:25">
      <c r="A1533" t="s">
        <v>9</v>
      </c>
      <c r="B1533" t="s">
        <v>14</v>
      </c>
      <c r="C1533" t="s">
        <v>14</v>
      </c>
      <c r="D1533" t="s">
        <v>1336</v>
      </c>
      <c r="E1533" s="54">
        <v>41625</v>
      </c>
      <c r="F1533" t="s">
        <v>4921</v>
      </c>
      <c r="G1533" t="s">
        <v>3641</v>
      </c>
      <c r="H1533" t="s">
        <v>1864</v>
      </c>
      <c r="I1533" t="s">
        <v>10450</v>
      </c>
      <c r="J1533" t="s">
        <v>1342</v>
      </c>
      <c r="K1533" t="s">
        <v>10451</v>
      </c>
      <c r="L1533" t="s">
        <v>1879</v>
      </c>
      <c r="M1533" t="s">
        <v>1880</v>
      </c>
      <c r="N1533" t="s">
        <v>85</v>
      </c>
      <c r="O1533" t="s">
        <v>85</v>
      </c>
      <c r="P1533">
        <v>38400</v>
      </c>
      <c r="Q1533" t="s">
        <v>21</v>
      </c>
      <c r="R1533" t="s">
        <v>10452</v>
      </c>
      <c r="S1533" t="s">
        <v>104</v>
      </c>
      <c r="T1533" t="s">
        <v>170</v>
      </c>
      <c r="U1533" t="s">
        <v>178</v>
      </c>
      <c r="V1533" t="s">
        <v>179</v>
      </c>
      <c r="W1533" t="s">
        <v>180</v>
      </c>
      <c r="X1533" t="e">
        <v>#N/A</v>
      </c>
      <c r="Y1533" t="s">
        <v>85</v>
      </c>
    </row>
    <row r="1534" spans="1:25">
      <c r="A1534" t="s">
        <v>9</v>
      </c>
      <c r="B1534" t="s">
        <v>14</v>
      </c>
      <c r="C1534" t="s">
        <v>14</v>
      </c>
      <c r="D1534" t="s">
        <v>1336</v>
      </c>
      <c r="E1534" s="54">
        <v>41614</v>
      </c>
      <c r="F1534" t="s">
        <v>4921</v>
      </c>
      <c r="G1534" t="s">
        <v>1345</v>
      </c>
      <c r="H1534" t="s">
        <v>1864</v>
      </c>
      <c r="I1534" t="s">
        <v>10453</v>
      </c>
      <c r="J1534" t="s">
        <v>1342</v>
      </c>
      <c r="K1534" t="s">
        <v>10454</v>
      </c>
      <c r="L1534" t="s">
        <v>1879</v>
      </c>
      <c r="M1534" t="s">
        <v>1880</v>
      </c>
      <c r="N1534" t="s">
        <v>85</v>
      </c>
      <c r="O1534" t="s">
        <v>85</v>
      </c>
      <c r="P1534">
        <v>-5400</v>
      </c>
      <c r="Q1534" t="s">
        <v>21</v>
      </c>
      <c r="R1534" t="s">
        <v>10455</v>
      </c>
      <c r="S1534" t="s">
        <v>1886</v>
      </c>
      <c r="T1534" t="s">
        <v>170</v>
      </c>
      <c r="U1534" t="s">
        <v>178</v>
      </c>
      <c r="V1534" t="s">
        <v>179</v>
      </c>
      <c r="W1534" t="s">
        <v>180</v>
      </c>
      <c r="X1534" t="s">
        <v>10729</v>
      </c>
      <c r="Y1534" t="s">
        <v>85</v>
      </c>
    </row>
    <row r="1535" spans="1:25">
      <c r="A1535" t="s">
        <v>9</v>
      </c>
      <c r="B1535" t="s">
        <v>14</v>
      </c>
      <c r="C1535" t="s">
        <v>14</v>
      </c>
      <c r="D1535" t="s">
        <v>1336</v>
      </c>
      <c r="E1535" s="54">
        <v>41614</v>
      </c>
      <c r="F1535" t="s">
        <v>4921</v>
      </c>
      <c r="G1535" t="s">
        <v>1345</v>
      </c>
      <c r="H1535" t="s">
        <v>1864</v>
      </c>
      <c r="I1535" t="s">
        <v>10453</v>
      </c>
      <c r="J1535" t="s">
        <v>1342</v>
      </c>
      <c r="K1535" t="s">
        <v>10454</v>
      </c>
      <c r="L1535" t="s">
        <v>1879</v>
      </c>
      <c r="M1535" t="s">
        <v>1880</v>
      </c>
      <c r="N1535" t="s">
        <v>85</v>
      </c>
      <c r="O1535" t="s">
        <v>85</v>
      </c>
      <c r="P1535">
        <v>5400</v>
      </c>
      <c r="Q1535" t="s">
        <v>21</v>
      </c>
      <c r="R1535" t="s">
        <v>10455</v>
      </c>
      <c r="S1535" t="s">
        <v>1886</v>
      </c>
      <c r="T1535" t="s">
        <v>170</v>
      </c>
      <c r="U1535" t="s">
        <v>178</v>
      </c>
      <c r="V1535" t="s">
        <v>179</v>
      </c>
      <c r="W1535" t="s">
        <v>180</v>
      </c>
      <c r="X1535" t="s">
        <v>10729</v>
      </c>
      <c r="Y1535" t="s">
        <v>85</v>
      </c>
    </row>
    <row r="1536" spans="1:25">
      <c r="A1536" t="s">
        <v>9</v>
      </c>
      <c r="B1536" t="s">
        <v>14</v>
      </c>
      <c r="C1536" t="s">
        <v>14</v>
      </c>
      <c r="D1536" t="s">
        <v>1336</v>
      </c>
      <c r="E1536" s="54">
        <v>41614</v>
      </c>
      <c r="F1536" t="s">
        <v>4921</v>
      </c>
      <c r="G1536" t="s">
        <v>1345</v>
      </c>
      <c r="H1536" t="s">
        <v>1864</v>
      </c>
      <c r="I1536" t="s">
        <v>10453</v>
      </c>
      <c r="J1536" t="s">
        <v>1342</v>
      </c>
      <c r="K1536" t="s">
        <v>10454</v>
      </c>
      <c r="L1536" t="s">
        <v>1879</v>
      </c>
      <c r="M1536" t="s">
        <v>1880</v>
      </c>
      <c r="N1536" t="s">
        <v>85</v>
      </c>
      <c r="O1536" t="s">
        <v>85</v>
      </c>
      <c r="P1536">
        <v>402</v>
      </c>
      <c r="Q1536" t="s">
        <v>21</v>
      </c>
      <c r="R1536" t="s">
        <v>10455</v>
      </c>
      <c r="S1536" t="s">
        <v>1886</v>
      </c>
      <c r="T1536" t="s">
        <v>170</v>
      </c>
      <c r="U1536" t="s">
        <v>178</v>
      </c>
      <c r="V1536" t="s">
        <v>179</v>
      </c>
      <c r="W1536" t="s">
        <v>180</v>
      </c>
      <c r="X1536" t="s">
        <v>10729</v>
      </c>
      <c r="Y1536" t="s">
        <v>85</v>
      </c>
    </row>
    <row r="1537" spans="1:25">
      <c r="A1537" t="s">
        <v>9</v>
      </c>
      <c r="B1537" t="s">
        <v>14</v>
      </c>
      <c r="C1537" t="s">
        <v>14</v>
      </c>
      <c r="D1537" t="s">
        <v>1336</v>
      </c>
      <c r="E1537" s="54">
        <v>41589</v>
      </c>
      <c r="F1537" t="s">
        <v>1337</v>
      </c>
      <c r="G1537" t="s">
        <v>1345</v>
      </c>
      <c r="H1537" t="s">
        <v>1864</v>
      </c>
      <c r="I1537" t="s">
        <v>1883</v>
      </c>
      <c r="J1537" t="s">
        <v>1342</v>
      </c>
      <c r="K1537" t="s">
        <v>1884</v>
      </c>
      <c r="L1537" t="s">
        <v>1879</v>
      </c>
      <c r="M1537" t="s">
        <v>1880</v>
      </c>
      <c r="N1537" t="s">
        <v>85</v>
      </c>
      <c r="O1537" t="s">
        <v>199</v>
      </c>
      <c r="P1537">
        <v>-39600</v>
      </c>
      <c r="Q1537" t="s">
        <v>21</v>
      </c>
      <c r="R1537" t="s">
        <v>1885</v>
      </c>
      <c r="S1537" t="s">
        <v>1886</v>
      </c>
      <c r="T1537" t="s">
        <v>170</v>
      </c>
      <c r="U1537" t="s">
        <v>178</v>
      </c>
      <c r="V1537" t="s">
        <v>179</v>
      </c>
      <c r="W1537" t="s">
        <v>180</v>
      </c>
      <c r="X1537" t="s">
        <v>10729</v>
      </c>
      <c r="Y1537" t="s">
        <v>10739</v>
      </c>
    </row>
    <row r="1538" spans="1:25">
      <c r="A1538" t="s">
        <v>9</v>
      </c>
      <c r="B1538" t="s">
        <v>14</v>
      </c>
      <c r="C1538" t="s">
        <v>14</v>
      </c>
      <c r="D1538" t="s">
        <v>1336</v>
      </c>
      <c r="E1538" s="54">
        <v>41589</v>
      </c>
      <c r="F1538" t="s">
        <v>1337</v>
      </c>
      <c r="G1538" t="s">
        <v>1345</v>
      </c>
      <c r="H1538" t="s">
        <v>1864</v>
      </c>
      <c r="I1538" t="s">
        <v>1883</v>
      </c>
      <c r="J1538" t="s">
        <v>1342</v>
      </c>
      <c r="K1538" t="s">
        <v>1884</v>
      </c>
      <c r="L1538" t="s">
        <v>1879</v>
      </c>
      <c r="M1538" t="s">
        <v>1880</v>
      </c>
      <c r="N1538" t="s">
        <v>85</v>
      </c>
      <c r="O1538" t="s">
        <v>213</v>
      </c>
      <c r="P1538">
        <v>39600</v>
      </c>
      <c r="Q1538" t="s">
        <v>21</v>
      </c>
      <c r="R1538" t="s">
        <v>1885</v>
      </c>
      <c r="S1538" t="s">
        <v>1886</v>
      </c>
      <c r="T1538" t="s">
        <v>170</v>
      </c>
      <c r="U1538" t="s">
        <v>178</v>
      </c>
      <c r="V1538" t="s">
        <v>179</v>
      </c>
      <c r="W1538" t="s">
        <v>180</v>
      </c>
      <c r="X1538" t="s">
        <v>10729</v>
      </c>
      <c r="Y1538" t="s">
        <v>10739</v>
      </c>
    </row>
    <row r="1539" spans="1:25">
      <c r="A1539" t="s">
        <v>9</v>
      </c>
      <c r="B1539" t="s">
        <v>14</v>
      </c>
      <c r="C1539" t="s">
        <v>14</v>
      </c>
      <c r="D1539" t="s">
        <v>1336</v>
      </c>
      <c r="E1539" s="54">
        <v>41589</v>
      </c>
      <c r="F1539" t="s">
        <v>1337</v>
      </c>
      <c r="G1539" t="s">
        <v>1345</v>
      </c>
      <c r="H1539" t="s">
        <v>1864</v>
      </c>
      <c r="I1539" t="s">
        <v>1883</v>
      </c>
      <c r="J1539" t="s">
        <v>1342</v>
      </c>
      <c r="K1539" t="s">
        <v>1884</v>
      </c>
      <c r="L1539" t="s">
        <v>1879</v>
      </c>
      <c r="M1539" t="s">
        <v>1880</v>
      </c>
      <c r="N1539" t="s">
        <v>85</v>
      </c>
      <c r="O1539" t="s">
        <v>213</v>
      </c>
      <c r="P1539">
        <v>2816.25</v>
      </c>
      <c r="Q1539" t="s">
        <v>21</v>
      </c>
      <c r="R1539" t="s">
        <v>1885</v>
      </c>
      <c r="S1539" t="s">
        <v>1886</v>
      </c>
      <c r="T1539" t="s">
        <v>170</v>
      </c>
      <c r="U1539" t="s">
        <v>178</v>
      </c>
      <c r="V1539" t="s">
        <v>179</v>
      </c>
      <c r="W1539" t="s">
        <v>180</v>
      </c>
      <c r="X1539" t="s">
        <v>10729</v>
      </c>
      <c r="Y1539" t="s">
        <v>10739</v>
      </c>
    </row>
    <row r="1540" spans="1:25">
      <c r="A1540" t="s">
        <v>9</v>
      </c>
      <c r="B1540" t="s">
        <v>14</v>
      </c>
      <c r="C1540" t="s">
        <v>14</v>
      </c>
      <c r="D1540" t="s">
        <v>1336</v>
      </c>
      <c r="E1540" s="54">
        <v>41620</v>
      </c>
      <c r="F1540" t="s">
        <v>4921</v>
      </c>
      <c r="G1540" t="s">
        <v>83</v>
      </c>
      <c r="I1540" t="s">
        <v>10456</v>
      </c>
      <c r="J1540" t="s">
        <v>1342</v>
      </c>
      <c r="K1540" t="s">
        <v>10457</v>
      </c>
      <c r="L1540" t="s">
        <v>10458</v>
      </c>
      <c r="M1540" t="s">
        <v>10459</v>
      </c>
      <c r="N1540" t="s">
        <v>85</v>
      </c>
      <c r="O1540" t="s">
        <v>85</v>
      </c>
      <c r="P1540">
        <v>15000</v>
      </c>
      <c r="Q1540" t="s">
        <v>22</v>
      </c>
      <c r="R1540" t="s">
        <v>10460</v>
      </c>
      <c r="S1540" t="s">
        <v>104</v>
      </c>
      <c r="T1540" t="s">
        <v>155</v>
      </c>
      <c r="U1540" t="s">
        <v>201</v>
      </c>
      <c r="V1540" t="s">
        <v>321</v>
      </c>
      <c r="W1540" t="s">
        <v>321</v>
      </c>
      <c r="X1540" t="e">
        <v>#N/A</v>
      </c>
      <c r="Y1540" t="s">
        <v>85</v>
      </c>
    </row>
    <row r="1541" spans="1:25">
      <c r="A1541" t="s">
        <v>9</v>
      </c>
      <c r="B1541" t="s">
        <v>14</v>
      </c>
      <c r="C1541" t="s">
        <v>14</v>
      </c>
      <c r="D1541" t="s">
        <v>1336</v>
      </c>
      <c r="E1541" s="54">
        <v>41596</v>
      </c>
      <c r="F1541" t="s">
        <v>1337</v>
      </c>
      <c r="G1541" t="s">
        <v>1345</v>
      </c>
      <c r="H1541" t="s">
        <v>1759</v>
      </c>
      <c r="I1541" t="s">
        <v>2803</v>
      </c>
      <c r="J1541" t="s">
        <v>1342</v>
      </c>
      <c r="K1541" t="s">
        <v>2804</v>
      </c>
      <c r="L1541" t="s">
        <v>2805</v>
      </c>
      <c r="M1541" t="s">
        <v>2806</v>
      </c>
      <c r="N1541" t="s">
        <v>85</v>
      </c>
      <c r="O1541" t="s">
        <v>85</v>
      </c>
      <c r="P1541">
        <v>-6240</v>
      </c>
      <c r="Q1541" t="s">
        <v>21</v>
      </c>
      <c r="R1541" t="s">
        <v>2807</v>
      </c>
      <c r="S1541" t="s">
        <v>2808</v>
      </c>
      <c r="T1541" t="s">
        <v>155</v>
      </c>
      <c r="U1541" t="s">
        <v>379</v>
      </c>
      <c r="V1541" t="s">
        <v>179</v>
      </c>
      <c r="W1541" t="s">
        <v>364</v>
      </c>
      <c r="X1541" t="s">
        <v>10729</v>
      </c>
      <c r="Y1541" t="s">
        <v>85</v>
      </c>
    </row>
    <row r="1542" spans="1:25">
      <c r="A1542" t="s">
        <v>9</v>
      </c>
      <c r="B1542" t="s">
        <v>14</v>
      </c>
      <c r="C1542" t="s">
        <v>14</v>
      </c>
      <c r="D1542" t="s">
        <v>1336</v>
      </c>
      <c r="E1542" s="54">
        <v>41596</v>
      </c>
      <c r="F1542" t="s">
        <v>1337</v>
      </c>
      <c r="G1542" t="s">
        <v>1345</v>
      </c>
      <c r="H1542" t="s">
        <v>1759</v>
      </c>
      <c r="I1542" t="s">
        <v>2803</v>
      </c>
      <c r="J1542" t="s">
        <v>1342</v>
      </c>
      <c r="K1542" t="s">
        <v>2804</v>
      </c>
      <c r="L1542" t="s">
        <v>2805</v>
      </c>
      <c r="M1542" t="s">
        <v>2806</v>
      </c>
      <c r="N1542" t="s">
        <v>85</v>
      </c>
      <c r="O1542" t="s">
        <v>85</v>
      </c>
      <c r="P1542">
        <v>-57112.5</v>
      </c>
      <c r="Q1542" t="s">
        <v>21</v>
      </c>
      <c r="R1542" t="s">
        <v>2807</v>
      </c>
      <c r="S1542" t="s">
        <v>2808</v>
      </c>
      <c r="T1542" t="s">
        <v>155</v>
      </c>
      <c r="U1542" t="s">
        <v>379</v>
      </c>
      <c r="V1542" t="s">
        <v>179</v>
      </c>
      <c r="W1542" t="s">
        <v>364</v>
      </c>
      <c r="X1542" t="s">
        <v>10729</v>
      </c>
      <c r="Y1542" t="s">
        <v>85</v>
      </c>
    </row>
    <row r="1543" spans="1:25">
      <c r="A1543" t="s">
        <v>9</v>
      </c>
      <c r="B1543" t="s">
        <v>14</v>
      </c>
      <c r="C1543" t="s">
        <v>14</v>
      </c>
      <c r="D1543" t="s">
        <v>1336</v>
      </c>
      <c r="E1543" s="54">
        <v>41596</v>
      </c>
      <c r="F1543" t="s">
        <v>1337</v>
      </c>
      <c r="G1543" t="s">
        <v>1345</v>
      </c>
      <c r="H1543" t="s">
        <v>1759</v>
      </c>
      <c r="I1543" t="s">
        <v>2803</v>
      </c>
      <c r="J1543" t="s">
        <v>1342</v>
      </c>
      <c r="K1543" t="s">
        <v>2804</v>
      </c>
      <c r="L1543" t="s">
        <v>2805</v>
      </c>
      <c r="M1543" t="s">
        <v>2806</v>
      </c>
      <c r="N1543" t="s">
        <v>85</v>
      </c>
      <c r="O1543" t="s">
        <v>85</v>
      </c>
      <c r="P1543">
        <v>-1040</v>
      </c>
      <c r="Q1543" t="s">
        <v>21</v>
      </c>
      <c r="R1543" t="s">
        <v>2807</v>
      </c>
      <c r="S1543" t="s">
        <v>2808</v>
      </c>
      <c r="T1543" t="s">
        <v>155</v>
      </c>
      <c r="U1543" t="s">
        <v>379</v>
      </c>
      <c r="V1543" t="s">
        <v>179</v>
      </c>
      <c r="W1543" t="s">
        <v>364</v>
      </c>
      <c r="X1543" t="s">
        <v>10729</v>
      </c>
      <c r="Y1543" t="s">
        <v>85</v>
      </c>
    </row>
    <row r="1544" spans="1:25">
      <c r="A1544" t="s">
        <v>9</v>
      </c>
      <c r="B1544" t="s">
        <v>14</v>
      </c>
      <c r="C1544" t="s">
        <v>14</v>
      </c>
      <c r="D1544" t="s">
        <v>1336</v>
      </c>
      <c r="E1544" s="54">
        <v>41627</v>
      </c>
      <c r="F1544" t="s">
        <v>4921</v>
      </c>
      <c r="G1544" t="s">
        <v>83</v>
      </c>
      <c r="I1544" t="s">
        <v>10461</v>
      </c>
      <c r="J1544" t="s">
        <v>86</v>
      </c>
      <c r="K1544" t="s">
        <v>10462</v>
      </c>
      <c r="L1544" t="s">
        <v>84</v>
      </c>
      <c r="M1544" t="s">
        <v>76</v>
      </c>
      <c r="N1544" t="s">
        <v>85</v>
      </c>
      <c r="O1544" t="s">
        <v>85</v>
      </c>
      <c r="P1544">
        <v>2280</v>
      </c>
      <c r="Q1544" t="s">
        <v>22</v>
      </c>
      <c r="R1544" t="s">
        <v>10463</v>
      </c>
      <c r="S1544" t="s">
        <v>104</v>
      </c>
      <c r="X1544" t="e">
        <v>#N/A</v>
      </c>
      <c r="Y1544" t="s">
        <v>85</v>
      </c>
    </row>
    <row r="1545" spans="1:25">
      <c r="A1545" t="s">
        <v>9</v>
      </c>
      <c r="B1545" t="s">
        <v>14</v>
      </c>
      <c r="C1545" t="s">
        <v>14</v>
      </c>
      <c r="D1545" t="s">
        <v>1336</v>
      </c>
      <c r="E1545" s="54">
        <v>41590</v>
      </c>
      <c r="F1545" t="s">
        <v>1337</v>
      </c>
      <c r="G1545" t="s">
        <v>83</v>
      </c>
      <c r="I1545" t="s">
        <v>1887</v>
      </c>
      <c r="J1545" t="s">
        <v>1342</v>
      </c>
      <c r="K1545" t="s">
        <v>1888</v>
      </c>
      <c r="L1545" t="s">
        <v>1889</v>
      </c>
      <c r="M1545" t="s">
        <v>1890</v>
      </c>
      <c r="N1545" t="s">
        <v>199</v>
      </c>
      <c r="O1545" t="s">
        <v>85</v>
      </c>
      <c r="P1545">
        <v>40000</v>
      </c>
      <c r="Q1545" t="s">
        <v>22</v>
      </c>
      <c r="R1545" t="s">
        <v>927</v>
      </c>
      <c r="S1545" t="s">
        <v>104</v>
      </c>
      <c r="T1545" t="s">
        <v>155</v>
      </c>
      <c r="U1545" t="s">
        <v>156</v>
      </c>
      <c r="V1545" t="s">
        <v>321</v>
      </c>
      <c r="W1545" t="s">
        <v>321</v>
      </c>
      <c r="X1545" t="e">
        <v>#N/A</v>
      </c>
      <c r="Y1545" t="s">
        <v>85</v>
      </c>
    </row>
    <row r="1546" spans="1:25">
      <c r="A1546" t="s">
        <v>9</v>
      </c>
      <c r="B1546" t="s">
        <v>14</v>
      </c>
      <c r="C1546" t="s">
        <v>14</v>
      </c>
      <c r="D1546" t="s">
        <v>1336</v>
      </c>
      <c r="E1546" s="54">
        <v>41614</v>
      </c>
      <c r="F1546" t="s">
        <v>4921</v>
      </c>
      <c r="G1546" t="s">
        <v>83</v>
      </c>
      <c r="I1546" t="s">
        <v>10464</v>
      </c>
      <c r="J1546" t="s">
        <v>86</v>
      </c>
      <c r="K1546" t="s">
        <v>10465</v>
      </c>
      <c r="L1546" t="s">
        <v>84</v>
      </c>
      <c r="M1546" t="s">
        <v>76</v>
      </c>
      <c r="N1546" t="s">
        <v>85</v>
      </c>
      <c r="O1546" t="s">
        <v>85</v>
      </c>
      <c r="P1546">
        <v>1710</v>
      </c>
      <c r="Q1546" t="s">
        <v>22</v>
      </c>
      <c r="R1546" t="s">
        <v>10466</v>
      </c>
      <c r="S1546" t="s">
        <v>104</v>
      </c>
      <c r="X1546" t="e">
        <v>#N/A</v>
      </c>
      <c r="Y1546" t="s">
        <v>85</v>
      </c>
    </row>
    <row r="1547" spans="1:25">
      <c r="A1547" t="s">
        <v>9</v>
      </c>
      <c r="B1547" t="s">
        <v>14</v>
      </c>
      <c r="C1547" t="s">
        <v>14</v>
      </c>
      <c r="D1547" t="s">
        <v>1336</v>
      </c>
      <c r="E1547" s="54">
        <v>41604</v>
      </c>
      <c r="F1547" t="s">
        <v>1337</v>
      </c>
      <c r="G1547" t="s">
        <v>83</v>
      </c>
      <c r="I1547" t="s">
        <v>4291</v>
      </c>
      <c r="J1547" t="s">
        <v>86</v>
      </c>
      <c r="K1547" t="s">
        <v>4292</v>
      </c>
      <c r="L1547" t="s">
        <v>84</v>
      </c>
      <c r="M1547" t="s">
        <v>76</v>
      </c>
      <c r="N1547" t="s">
        <v>85</v>
      </c>
      <c r="O1547" t="s">
        <v>85</v>
      </c>
      <c r="P1547">
        <v>3420</v>
      </c>
      <c r="Q1547" t="s">
        <v>22</v>
      </c>
      <c r="R1547" t="s">
        <v>4293</v>
      </c>
      <c r="S1547" t="s">
        <v>104</v>
      </c>
      <c r="X1547" t="e">
        <v>#N/A</v>
      </c>
      <c r="Y1547" t="s">
        <v>85</v>
      </c>
    </row>
    <row r="1548" spans="1:25">
      <c r="A1548" t="s">
        <v>9</v>
      </c>
      <c r="B1548" t="s">
        <v>14</v>
      </c>
      <c r="C1548" t="s">
        <v>14</v>
      </c>
      <c r="D1548" t="s">
        <v>1336</v>
      </c>
      <c r="E1548" s="54">
        <v>41635</v>
      </c>
      <c r="F1548" t="s">
        <v>4921</v>
      </c>
      <c r="G1548" t="s">
        <v>1391</v>
      </c>
      <c r="I1548" t="s">
        <v>10467</v>
      </c>
      <c r="J1548" t="s">
        <v>1342</v>
      </c>
      <c r="K1548" t="s">
        <v>10468</v>
      </c>
      <c r="L1548" t="s">
        <v>8423</v>
      </c>
      <c r="M1548" t="s">
        <v>8424</v>
      </c>
      <c r="N1548" t="s">
        <v>213</v>
      </c>
      <c r="O1548" t="s">
        <v>85</v>
      </c>
      <c r="P1548">
        <v>949.91998291015625</v>
      </c>
      <c r="Q1548" t="s">
        <v>23</v>
      </c>
      <c r="R1548" t="s">
        <v>10469</v>
      </c>
      <c r="S1548" t="s">
        <v>104</v>
      </c>
      <c r="T1548" t="s">
        <v>170</v>
      </c>
      <c r="U1548" t="s">
        <v>436</v>
      </c>
      <c r="V1548" t="s">
        <v>202</v>
      </c>
      <c r="W1548" t="s">
        <v>202</v>
      </c>
      <c r="X1548" t="e">
        <v>#N/A</v>
      </c>
      <c r="Y1548" t="s">
        <v>85</v>
      </c>
    </row>
    <row r="1549" spans="1:25">
      <c r="A1549" t="s">
        <v>9</v>
      </c>
      <c r="B1549" t="s">
        <v>14</v>
      </c>
      <c r="C1549" t="s">
        <v>14</v>
      </c>
      <c r="D1549" t="s">
        <v>1336</v>
      </c>
      <c r="E1549" s="54">
        <v>41635</v>
      </c>
      <c r="F1549" t="s">
        <v>4921</v>
      </c>
      <c r="G1549" t="s">
        <v>1391</v>
      </c>
      <c r="I1549" t="s">
        <v>10467</v>
      </c>
      <c r="J1549" t="s">
        <v>1342</v>
      </c>
      <c r="K1549" t="s">
        <v>10468</v>
      </c>
      <c r="L1549" t="s">
        <v>8423</v>
      </c>
      <c r="M1549" t="s">
        <v>8424</v>
      </c>
      <c r="N1549" t="s">
        <v>213</v>
      </c>
      <c r="O1549" t="s">
        <v>85</v>
      </c>
      <c r="P1549">
        <v>1542.719970703125</v>
      </c>
      <c r="Q1549" t="s">
        <v>23</v>
      </c>
      <c r="R1549" t="s">
        <v>10469</v>
      </c>
      <c r="S1549" t="s">
        <v>104</v>
      </c>
      <c r="T1549" t="s">
        <v>170</v>
      </c>
      <c r="U1549" t="s">
        <v>436</v>
      </c>
      <c r="V1549" t="s">
        <v>202</v>
      </c>
      <c r="W1549" t="s">
        <v>202</v>
      </c>
      <c r="X1549" t="e">
        <v>#N/A</v>
      </c>
      <c r="Y1549" t="s">
        <v>85</v>
      </c>
    </row>
    <row r="1550" spans="1:25">
      <c r="A1550" t="s">
        <v>9</v>
      </c>
      <c r="B1550" t="s">
        <v>14</v>
      </c>
      <c r="C1550" t="s">
        <v>14</v>
      </c>
      <c r="D1550" t="s">
        <v>1336</v>
      </c>
      <c r="E1550" s="54">
        <v>41635</v>
      </c>
      <c r="F1550" t="s">
        <v>4921</v>
      </c>
      <c r="G1550" t="s">
        <v>1391</v>
      </c>
      <c r="I1550" t="s">
        <v>10467</v>
      </c>
      <c r="J1550" t="s">
        <v>1342</v>
      </c>
      <c r="K1550" t="s">
        <v>10468</v>
      </c>
      <c r="L1550" t="s">
        <v>8423</v>
      </c>
      <c r="M1550" t="s">
        <v>8424</v>
      </c>
      <c r="N1550" t="s">
        <v>213</v>
      </c>
      <c r="O1550" t="s">
        <v>85</v>
      </c>
      <c r="P1550">
        <v>949.91998291015625</v>
      </c>
      <c r="Q1550" t="s">
        <v>23</v>
      </c>
      <c r="R1550" t="s">
        <v>10469</v>
      </c>
      <c r="S1550" t="s">
        <v>104</v>
      </c>
      <c r="T1550" t="s">
        <v>170</v>
      </c>
      <c r="U1550" t="s">
        <v>436</v>
      </c>
      <c r="V1550" t="s">
        <v>202</v>
      </c>
      <c r="W1550" t="s">
        <v>202</v>
      </c>
      <c r="X1550" t="e">
        <v>#N/A</v>
      </c>
      <c r="Y1550" t="s">
        <v>85</v>
      </c>
    </row>
    <row r="1551" spans="1:25">
      <c r="A1551" t="s">
        <v>9</v>
      </c>
      <c r="B1551" t="s">
        <v>14</v>
      </c>
      <c r="C1551" t="s">
        <v>14</v>
      </c>
      <c r="D1551" t="s">
        <v>1336</v>
      </c>
      <c r="E1551" s="54">
        <v>41635</v>
      </c>
      <c r="F1551" t="s">
        <v>4921</v>
      </c>
      <c r="G1551" t="s">
        <v>1391</v>
      </c>
      <c r="I1551" t="s">
        <v>10467</v>
      </c>
      <c r="J1551" t="s">
        <v>1342</v>
      </c>
      <c r="K1551" t="s">
        <v>10468</v>
      </c>
      <c r="L1551" t="s">
        <v>8423</v>
      </c>
      <c r="M1551" t="s">
        <v>8424</v>
      </c>
      <c r="N1551" t="s">
        <v>213</v>
      </c>
      <c r="O1551" t="s">
        <v>85</v>
      </c>
      <c r="P1551">
        <v>949.91998291015625</v>
      </c>
      <c r="Q1551" t="s">
        <v>23</v>
      </c>
      <c r="R1551" t="s">
        <v>10469</v>
      </c>
      <c r="S1551" t="s">
        <v>104</v>
      </c>
      <c r="T1551" t="s">
        <v>170</v>
      </c>
      <c r="U1551" t="s">
        <v>436</v>
      </c>
      <c r="V1551" t="s">
        <v>202</v>
      </c>
      <c r="W1551" t="s">
        <v>202</v>
      </c>
      <c r="X1551" t="e">
        <v>#N/A</v>
      </c>
      <c r="Y1551" t="s">
        <v>85</v>
      </c>
    </row>
    <row r="1552" spans="1:25">
      <c r="A1552" t="s">
        <v>9</v>
      </c>
      <c r="B1552" t="s">
        <v>14</v>
      </c>
      <c r="C1552" t="s">
        <v>14</v>
      </c>
      <c r="D1552" t="s">
        <v>1336</v>
      </c>
      <c r="E1552" s="54">
        <v>41635</v>
      </c>
      <c r="F1552" t="s">
        <v>4921</v>
      </c>
      <c r="G1552" t="s">
        <v>1391</v>
      </c>
      <c r="I1552" t="s">
        <v>10467</v>
      </c>
      <c r="J1552" t="s">
        <v>1342</v>
      </c>
      <c r="K1552" t="s">
        <v>10468</v>
      </c>
      <c r="L1552" t="s">
        <v>8423</v>
      </c>
      <c r="M1552" t="s">
        <v>8424</v>
      </c>
      <c r="N1552" t="s">
        <v>213</v>
      </c>
      <c r="O1552" t="s">
        <v>85</v>
      </c>
      <c r="P1552">
        <v>1542.719970703125</v>
      </c>
      <c r="Q1552" t="s">
        <v>23</v>
      </c>
      <c r="R1552" t="s">
        <v>10469</v>
      </c>
      <c r="S1552" t="s">
        <v>104</v>
      </c>
      <c r="T1552" t="s">
        <v>170</v>
      </c>
      <c r="U1552" t="s">
        <v>436</v>
      </c>
      <c r="V1552" t="s">
        <v>202</v>
      </c>
      <c r="W1552" t="s">
        <v>202</v>
      </c>
      <c r="X1552" t="e">
        <v>#N/A</v>
      </c>
      <c r="Y1552" t="s">
        <v>85</v>
      </c>
    </row>
    <row r="1553" spans="1:25">
      <c r="A1553" t="s">
        <v>9</v>
      </c>
      <c r="B1553" t="s">
        <v>14</v>
      </c>
      <c r="C1553" t="s">
        <v>14</v>
      </c>
      <c r="D1553" t="s">
        <v>1336</v>
      </c>
      <c r="E1553" s="54">
        <v>41635</v>
      </c>
      <c r="F1553" t="s">
        <v>4921</v>
      </c>
      <c r="G1553" t="s">
        <v>1391</v>
      </c>
      <c r="I1553" t="s">
        <v>10467</v>
      </c>
      <c r="J1553" t="s">
        <v>1342</v>
      </c>
      <c r="K1553" t="s">
        <v>10468</v>
      </c>
      <c r="L1553" t="s">
        <v>8423</v>
      </c>
      <c r="M1553" t="s">
        <v>8424</v>
      </c>
      <c r="N1553" t="s">
        <v>213</v>
      </c>
      <c r="O1553" t="s">
        <v>85</v>
      </c>
      <c r="P1553">
        <v>949.91998291015625</v>
      </c>
      <c r="Q1553" t="s">
        <v>23</v>
      </c>
      <c r="R1553" t="s">
        <v>10469</v>
      </c>
      <c r="S1553" t="s">
        <v>104</v>
      </c>
      <c r="T1553" t="s">
        <v>170</v>
      </c>
      <c r="U1553" t="s">
        <v>436</v>
      </c>
      <c r="V1553" t="s">
        <v>202</v>
      </c>
      <c r="W1553" t="s">
        <v>202</v>
      </c>
      <c r="X1553" t="e">
        <v>#N/A</v>
      </c>
      <c r="Y1553" t="s">
        <v>85</v>
      </c>
    </row>
    <row r="1554" spans="1:25">
      <c r="A1554" t="s">
        <v>9</v>
      </c>
      <c r="B1554" t="s">
        <v>14</v>
      </c>
      <c r="C1554" t="s">
        <v>14</v>
      </c>
      <c r="D1554" t="s">
        <v>1336</v>
      </c>
      <c r="E1554" s="54">
        <v>41620</v>
      </c>
      <c r="F1554" t="s">
        <v>4921</v>
      </c>
      <c r="G1554" t="s">
        <v>1345</v>
      </c>
      <c r="H1554" t="s">
        <v>1287</v>
      </c>
      <c r="I1554" t="s">
        <v>10470</v>
      </c>
      <c r="J1554" t="s">
        <v>1342</v>
      </c>
      <c r="K1554" t="s">
        <v>10471</v>
      </c>
      <c r="L1554" t="s">
        <v>10472</v>
      </c>
      <c r="M1554" t="s">
        <v>10473</v>
      </c>
      <c r="N1554" t="s">
        <v>85</v>
      </c>
      <c r="O1554" t="s">
        <v>85</v>
      </c>
      <c r="P1554">
        <v>1195.1199951171875</v>
      </c>
      <c r="Q1554" t="s">
        <v>21</v>
      </c>
      <c r="R1554" t="s">
        <v>10474</v>
      </c>
      <c r="S1554" t="s">
        <v>10475</v>
      </c>
      <c r="T1554" t="s">
        <v>155</v>
      </c>
      <c r="U1554" t="s">
        <v>379</v>
      </c>
      <c r="V1554" t="s">
        <v>450</v>
      </c>
      <c r="W1554" t="s">
        <v>1857</v>
      </c>
      <c r="X1554" t="s">
        <v>10729</v>
      </c>
      <c r="Y1554" t="s">
        <v>85</v>
      </c>
    </row>
    <row r="1555" spans="1:25">
      <c r="A1555" t="s">
        <v>9</v>
      </c>
      <c r="B1555" t="s">
        <v>14</v>
      </c>
      <c r="C1555" t="s">
        <v>14</v>
      </c>
      <c r="D1555" t="s">
        <v>1336</v>
      </c>
      <c r="E1555" s="54">
        <v>41627</v>
      </c>
      <c r="F1555" t="s">
        <v>4921</v>
      </c>
      <c r="G1555" t="s">
        <v>1345</v>
      </c>
      <c r="H1555" t="s">
        <v>1012</v>
      </c>
      <c r="I1555" t="s">
        <v>10476</v>
      </c>
      <c r="J1555" t="s">
        <v>1342</v>
      </c>
      <c r="K1555" t="s">
        <v>10477</v>
      </c>
      <c r="L1555" t="s">
        <v>10478</v>
      </c>
      <c r="M1555" t="s">
        <v>10479</v>
      </c>
      <c r="N1555" t="s">
        <v>85</v>
      </c>
      <c r="O1555" t="s">
        <v>85</v>
      </c>
      <c r="P1555">
        <v>-79616</v>
      </c>
      <c r="Q1555" t="s">
        <v>21</v>
      </c>
      <c r="R1555" t="s">
        <v>1842</v>
      </c>
      <c r="S1555" t="s">
        <v>10480</v>
      </c>
      <c r="T1555" t="s">
        <v>155</v>
      </c>
      <c r="U1555" t="s">
        <v>286</v>
      </c>
      <c r="V1555" t="s">
        <v>450</v>
      </c>
      <c r="W1555" t="s">
        <v>1857</v>
      </c>
      <c r="X1555" t="s">
        <v>10729</v>
      </c>
      <c r="Y1555" t="s">
        <v>85</v>
      </c>
    </row>
    <row r="1556" spans="1:25">
      <c r="A1556" t="s">
        <v>9</v>
      </c>
      <c r="B1556" t="s">
        <v>14</v>
      </c>
      <c r="C1556" t="s">
        <v>14</v>
      </c>
      <c r="D1556" t="s">
        <v>1336</v>
      </c>
      <c r="E1556" s="54">
        <v>41627</v>
      </c>
      <c r="F1556" t="s">
        <v>4921</v>
      </c>
      <c r="G1556" t="s">
        <v>1345</v>
      </c>
      <c r="H1556" t="s">
        <v>1012</v>
      </c>
      <c r="I1556" t="s">
        <v>10476</v>
      </c>
      <c r="J1556" t="s">
        <v>1342</v>
      </c>
      <c r="K1556" t="s">
        <v>10477</v>
      </c>
      <c r="L1556" t="s">
        <v>10478</v>
      </c>
      <c r="M1556" t="s">
        <v>10479</v>
      </c>
      <c r="N1556" t="s">
        <v>85</v>
      </c>
      <c r="O1556" t="s">
        <v>85</v>
      </c>
      <c r="P1556">
        <v>-119424</v>
      </c>
      <c r="Q1556" t="s">
        <v>21</v>
      </c>
      <c r="R1556" t="s">
        <v>1842</v>
      </c>
      <c r="S1556" t="s">
        <v>10480</v>
      </c>
      <c r="T1556" t="s">
        <v>155</v>
      </c>
      <c r="U1556" t="s">
        <v>286</v>
      </c>
      <c r="V1556" t="s">
        <v>450</v>
      </c>
      <c r="W1556" t="s">
        <v>1857</v>
      </c>
      <c r="X1556" t="s">
        <v>10729</v>
      </c>
      <c r="Y1556" t="s">
        <v>85</v>
      </c>
    </row>
    <row r="1557" spans="1:25">
      <c r="A1557" t="s">
        <v>9</v>
      </c>
      <c r="B1557" t="s">
        <v>14</v>
      </c>
      <c r="C1557" t="s">
        <v>14</v>
      </c>
      <c r="D1557" t="s">
        <v>1336</v>
      </c>
      <c r="E1557" s="54">
        <v>41628</v>
      </c>
      <c r="F1557" t="s">
        <v>4921</v>
      </c>
      <c r="G1557" t="s">
        <v>1345</v>
      </c>
      <c r="H1557" t="s">
        <v>1012</v>
      </c>
      <c r="I1557" t="s">
        <v>10481</v>
      </c>
      <c r="J1557" t="s">
        <v>1342</v>
      </c>
      <c r="K1557" t="s">
        <v>10482</v>
      </c>
      <c r="L1557" t="s">
        <v>10478</v>
      </c>
      <c r="M1557" t="s">
        <v>10479</v>
      </c>
      <c r="N1557" t="s">
        <v>85</v>
      </c>
      <c r="O1557" t="s">
        <v>85</v>
      </c>
      <c r="P1557">
        <v>-24880</v>
      </c>
      <c r="Q1557" t="s">
        <v>21</v>
      </c>
      <c r="R1557" t="s">
        <v>1842</v>
      </c>
      <c r="S1557" t="s">
        <v>10483</v>
      </c>
      <c r="T1557" t="s">
        <v>155</v>
      </c>
      <c r="U1557" t="s">
        <v>286</v>
      </c>
      <c r="V1557" t="s">
        <v>450</v>
      </c>
      <c r="W1557" t="s">
        <v>1857</v>
      </c>
      <c r="X1557" t="s">
        <v>10729</v>
      </c>
      <c r="Y1557" t="s">
        <v>85</v>
      </c>
    </row>
    <row r="1558" spans="1:25">
      <c r="A1558" t="s">
        <v>9</v>
      </c>
      <c r="B1558" t="s">
        <v>14</v>
      </c>
      <c r="C1558" t="s">
        <v>14</v>
      </c>
      <c r="D1558" t="s">
        <v>1336</v>
      </c>
      <c r="E1558" s="54">
        <v>41628</v>
      </c>
      <c r="F1558" t="s">
        <v>4921</v>
      </c>
      <c r="G1558" t="s">
        <v>1345</v>
      </c>
      <c r="H1558" t="s">
        <v>1012</v>
      </c>
      <c r="I1558" t="s">
        <v>10481</v>
      </c>
      <c r="J1558" t="s">
        <v>1342</v>
      </c>
      <c r="K1558" t="s">
        <v>10482</v>
      </c>
      <c r="L1558" t="s">
        <v>10478</v>
      </c>
      <c r="M1558" t="s">
        <v>10479</v>
      </c>
      <c r="N1558" t="s">
        <v>85</v>
      </c>
      <c r="O1558" t="s">
        <v>85</v>
      </c>
      <c r="P1558">
        <v>-111960</v>
      </c>
      <c r="Q1558" t="s">
        <v>21</v>
      </c>
      <c r="R1558" t="s">
        <v>1842</v>
      </c>
      <c r="S1558" t="s">
        <v>10483</v>
      </c>
      <c r="T1558" t="s">
        <v>155</v>
      </c>
      <c r="U1558" t="s">
        <v>286</v>
      </c>
      <c r="V1558" t="s">
        <v>450</v>
      </c>
      <c r="W1558" t="s">
        <v>1857</v>
      </c>
      <c r="X1558" t="s">
        <v>10729</v>
      </c>
      <c r="Y1558" t="s">
        <v>85</v>
      </c>
    </row>
    <row r="1559" spans="1:25">
      <c r="A1559" t="s">
        <v>9</v>
      </c>
      <c r="B1559" t="s">
        <v>14</v>
      </c>
      <c r="C1559" t="s">
        <v>14</v>
      </c>
      <c r="D1559" t="s">
        <v>1336</v>
      </c>
      <c r="E1559" s="54">
        <v>41628</v>
      </c>
      <c r="F1559" t="s">
        <v>4921</v>
      </c>
      <c r="G1559" t="s">
        <v>1345</v>
      </c>
      <c r="H1559" t="s">
        <v>1012</v>
      </c>
      <c r="I1559" t="s">
        <v>10481</v>
      </c>
      <c r="J1559" t="s">
        <v>1342</v>
      </c>
      <c r="K1559" t="s">
        <v>10482</v>
      </c>
      <c r="L1559" t="s">
        <v>10478</v>
      </c>
      <c r="M1559" t="s">
        <v>10479</v>
      </c>
      <c r="N1559" t="s">
        <v>85</v>
      </c>
      <c r="O1559" t="s">
        <v>85</v>
      </c>
      <c r="P1559">
        <v>-111960</v>
      </c>
      <c r="Q1559" t="s">
        <v>21</v>
      </c>
      <c r="R1559" t="s">
        <v>1842</v>
      </c>
      <c r="S1559" t="s">
        <v>10483</v>
      </c>
      <c r="T1559" t="s">
        <v>155</v>
      </c>
      <c r="U1559" t="s">
        <v>286</v>
      </c>
      <c r="V1559" t="s">
        <v>450</v>
      </c>
      <c r="W1559" t="s">
        <v>1857</v>
      </c>
      <c r="X1559" t="s">
        <v>10729</v>
      </c>
      <c r="Y1559" t="s">
        <v>85</v>
      </c>
    </row>
    <row r="1560" spans="1:25">
      <c r="A1560" t="s">
        <v>9</v>
      </c>
      <c r="B1560" t="s">
        <v>14</v>
      </c>
      <c r="C1560" t="s">
        <v>14</v>
      </c>
      <c r="D1560" t="s">
        <v>1336</v>
      </c>
      <c r="E1560" s="54">
        <v>41626</v>
      </c>
      <c r="F1560" t="s">
        <v>4921</v>
      </c>
      <c r="G1560" t="s">
        <v>1345</v>
      </c>
      <c r="H1560" t="s">
        <v>999</v>
      </c>
      <c r="I1560" t="s">
        <v>10484</v>
      </c>
      <c r="J1560" t="s">
        <v>1342</v>
      </c>
      <c r="K1560" t="s">
        <v>10485</v>
      </c>
      <c r="L1560" t="s">
        <v>1893</v>
      </c>
      <c r="M1560" t="s">
        <v>1894</v>
      </c>
      <c r="N1560" t="s">
        <v>85</v>
      </c>
      <c r="O1560" t="s">
        <v>85</v>
      </c>
      <c r="P1560">
        <v>-84402</v>
      </c>
      <c r="Q1560" t="s">
        <v>21</v>
      </c>
      <c r="R1560" t="s">
        <v>10486</v>
      </c>
      <c r="S1560" t="s">
        <v>10487</v>
      </c>
      <c r="T1560" t="s">
        <v>170</v>
      </c>
      <c r="U1560" t="s">
        <v>178</v>
      </c>
      <c r="V1560" t="s">
        <v>179</v>
      </c>
      <c r="W1560" t="s">
        <v>180</v>
      </c>
      <c r="X1560" t="s">
        <v>10729</v>
      </c>
      <c r="Y1560" t="s">
        <v>85</v>
      </c>
    </row>
    <row r="1561" spans="1:25">
      <c r="A1561" t="s">
        <v>9</v>
      </c>
      <c r="B1561" t="s">
        <v>14</v>
      </c>
      <c r="C1561" t="s">
        <v>14</v>
      </c>
      <c r="D1561" t="s">
        <v>1336</v>
      </c>
      <c r="E1561" s="54">
        <v>41626</v>
      </c>
      <c r="F1561" t="s">
        <v>4921</v>
      </c>
      <c r="G1561" t="s">
        <v>1345</v>
      </c>
      <c r="H1561" t="s">
        <v>999</v>
      </c>
      <c r="I1561" t="s">
        <v>10484</v>
      </c>
      <c r="J1561" t="s">
        <v>1342</v>
      </c>
      <c r="K1561" t="s">
        <v>10485</v>
      </c>
      <c r="L1561" t="s">
        <v>1893</v>
      </c>
      <c r="M1561" t="s">
        <v>1894</v>
      </c>
      <c r="N1561" t="s">
        <v>85</v>
      </c>
      <c r="O1561" t="s">
        <v>85</v>
      </c>
      <c r="P1561">
        <v>-100.40000152587891</v>
      </c>
      <c r="Q1561" t="s">
        <v>21</v>
      </c>
      <c r="R1561" t="s">
        <v>10486</v>
      </c>
      <c r="S1561" t="s">
        <v>10487</v>
      </c>
      <c r="T1561" t="s">
        <v>170</v>
      </c>
      <c r="U1561" t="s">
        <v>178</v>
      </c>
      <c r="V1561" t="s">
        <v>179</v>
      </c>
      <c r="W1561" t="s">
        <v>180</v>
      </c>
      <c r="X1561" t="s">
        <v>10729</v>
      </c>
      <c r="Y1561" t="s">
        <v>85</v>
      </c>
    </row>
    <row r="1562" spans="1:25">
      <c r="A1562" t="s">
        <v>9</v>
      </c>
      <c r="B1562" t="s">
        <v>14</v>
      </c>
      <c r="C1562" t="s">
        <v>14</v>
      </c>
      <c r="D1562" t="s">
        <v>1336</v>
      </c>
      <c r="E1562" s="54">
        <v>41626</v>
      </c>
      <c r="F1562" t="s">
        <v>4921</v>
      </c>
      <c r="G1562" t="s">
        <v>1345</v>
      </c>
      <c r="H1562" t="s">
        <v>999</v>
      </c>
      <c r="I1562" t="s">
        <v>10488</v>
      </c>
      <c r="J1562" t="s">
        <v>1342</v>
      </c>
      <c r="K1562" t="s">
        <v>10489</v>
      </c>
      <c r="L1562" t="s">
        <v>1893</v>
      </c>
      <c r="M1562" t="s">
        <v>1894</v>
      </c>
      <c r="N1562" t="s">
        <v>85</v>
      </c>
      <c r="O1562" t="s">
        <v>85</v>
      </c>
      <c r="P1562">
        <v>70502.3984375</v>
      </c>
      <c r="Q1562" t="s">
        <v>21</v>
      </c>
      <c r="R1562" t="s">
        <v>10490</v>
      </c>
      <c r="S1562" t="s">
        <v>2833</v>
      </c>
      <c r="T1562" t="s">
        <v>170</v>
      </c>
      <c r="U1562" t="s">
        <v>178</v>
      </c>
      <c r="V1562" t="s">
        <v>179</v>
      </c>
      <c r="W1562" t="s">
        <v>180</v>
      </c>
      <c r="X1562" t="s">
        <v>10729</v>
      </c>
      <c r="Y1562" t="s">
        <v>85</v>
      </c>
    </row>
    <row r="1563" spans="1:25">
      <c r="A1563" t="s">
        <v>9</v>
      </c>
      <c r="B1563" t="s">
        <v>14</v>
      </c>
      <c r="C1563" t="s">
        <v>14</v>
      </c>
      <c r="D1563" t="s">
        <v>1336</v>
      </c>
      <c r="E1563" s="54">
        <v>41626</v>
      </c>
      <c r="F1563" t="s">
        <v>4921</v>
      </c>
      <c r="G1563" t="s">
        <v>1345</v>
      </c>
      <c r="H1563" t="s">
        <v>999</v>
      </c>
      <c r="I1563" t="s">
        <v>10488</v>
      </c>
      <c r="J1563" t="s">
        <v>1342</v>
      </c>
      <c r="K1563" t="s">
        <v>10489</v>
      </c>
      <c r="L1563" t="s">
        <v>1893</v>
      </c>
      <c r="M1563" t="s">
        <v>1894</v>
      </c>
      <c r="N1563" t="s">
        <v>85</v>
      </c>
      <c r="O1563" t="s">
        <v>85</v>
      </c>
      <c r="P1563">
        <v>14000</v>
      </c>
      <c r="Q1563" t="s">
        <v>21</v>
      </c>
      <c r="R1563" t="s">
        <v>10490</v>
      </c>
      <c r="S1563" t="s">
        <v>2833</v>
      </c>
      <c r="T1563" t="s">
        <v>170</v>
      </c>
      <c r="U1563" t="s">
        <v>178</v>
      </c>
      <c r="V1563" t="s">
        <v>179</v>
      </c>
      <c r="W1563" t="s">
        <v>180</v>
      </c>
      <c r="X1563" t="s">
        <v>10729</v>
      </c>
      <c r="Y1563" t="s">
        <v>85</v>
      </c>
    </row>
    <row r="1564" spans="1:25">
      <c r="A1564" t="s">
        <v>9</v>
      </c>
      <c r="B1564" t="s">
        <v>14</v>
      </c>
      <c r="C1564" t="s">
        <v>14</v>
      </c>
      <c r="D1564" t="s">
        <v>1336</v>
      </c>
      <c r="E1564" s="54">
        <v>41582</v>
      </c>
      <c r="F1564" t="s">
        <v>1337</v>
      </c>
      <c r="G1564" t="s">
        <v>1345</v>
      </c>
      <c r="H1564" t="s">
        <v>999</v>
      </c>
      <c r="I1564" t="s">
        <v>1891</v>
      </c>
      <c r="J1564" t="s">
        <v>1342</v>
      </c>
      <c r="K1564" t="s">
        <v>1892</v>
      </c>
      <c r="L1564" t="s">
        <v>1893</v>
      </c>
      <c r="M1564" t="s">
        <v>1894</v>
      </c>
      <c r="N1564" t="s">
        <v>85</v>
      </c>
      <c r="O1564" t="s">
        <v>85</v>
      </c>
      <c r="P1564">
        <v>-36465</v>
      </c>
      <c r="Q1564" t="s">
        <v>21</v>
      </c>
      <c r="R1564" t="s">
        <v>1895</v>
      </c>
      <c r="S1564" t="s">
        <v>1896</v>
      </c>
      <c r="T1564" t="s">
        <v>170</v>
      </c>
      <c r="U1564" t="s">
        <v>178</v>
      </c>
      <c r="V1564" t="s">
        <v>179</v>
      </c>
      <c r="W1564" t="s">
        <v>180</v>
      </c>
      <c r="X1564" t="s">
        <v>10729</v>
      </c>
      <c r="Y1564" t="s">
        <v>85</v>
      </c>
    </row>
    <row r="1565" spans="1:25">
      <c r="A1565" t="s">
        <v>9</v>
      </c>
      <c r="B1565" t="s">
        <v>14</v>
      </c>
      <c r="C1565" t="s">
        <v>14</v>
      </c>
      <c r="D1565" t="s">
        <v>1336</v>
      </c>
      <c r="E1565" s="54">
        <v>41582</v>
      </c>
      <c r="F1565" t="s">
        <v>1337</v>
      </c>
      <c r="G1565" t="s">
        <v>1345</v>
      </c>
      <c r="H1565" t="s">
        <v>999</v>
      </c>
      <c r="I1565" t="s">
        <v>1891</v>
      </c>
      <c r="J1565" t="s">
        <v>1342</v>
      </c>
      <c r="K1565" t="s">
        <v>1892</v>
      </c>
      <c r="L1565" t="s">
        <v>1893</v>
      </c>
      <c r="M1565" t="s">
        <v>1894</v>
      </c>
      <c r="N1565" t="s">
        <v>85</v>
      </c>
      <c r="O1565" t="s">
        <v>85</v>
      </c>
      <c r="P1565">
        <v>36465</v>
      </c>
      <c r="Q1565" t="s">
        <v>21</v>
      </c>
      <c r="R1565" t="s">
        <v>1895</v>
      </c>
      <c r="S1565" t="s">
        <v>1896</v>
      </c>
      <c r="T1565" t="s">
        <v>170</v>
      </c>
      <c r="U1565" t="s">
        <v>178</v>
      </c>
      <c r="V1565" t="s">
        <v>179</v>
      </c>
      <c r="W1565" t="s">
        <v>180</v>
      </c>
      <c r="X1565" t="s">
        <v>10729</v>
      </c>
      <c r="Y1565" t="s">
        <v>85</v>
      </c>
    </row>
    <row r="1566" spans="1:25">
      <c r="A1566" t="s">
        <v>9</v>
      </c>
      <c r="B1566" t="s">
        <v>14</v>
      </c>
      <c r="C1566" t="s">
        <v>14</v>
      </c>
      <c r="D1566" t="s">
        <v>1336</v>
      </c>
      <c r="E1566" s="54">
        <v>41614</v>
      </c>
      <c r="F1566" t="s">
        <v>4921</v>
      </c>
      <c r="G1566" t="s">
        <v>1345</v>
      </c>
      <c r="H1566" t="s">
        <v>999</v>
      </c>
      <c r="I1566" t="s">
        <v>1891</v>
      </c>
      <c r="J1566" t="s">
        <v>1342</v>
      </c>
      <c r="K1566" t="s">
        <v>1892</v>
      </c>
      <c r="L1566" t="s">
        <v>1893</v>
      </c>
      <c r="M1566" t="s">
        <v>1894</v>
      </c>
      <c r="N1566" t="s">
        <v>85</v>
      </c>
      <c r="O1566" t="s">
        <v>85</v>
      </c>
      <c r="P1566">
        <v>-30615</v>
      </c>
      <c r="Q1566" t="s">
        <v>21</v>
      </c>
      <c r="R1566" t="s">
        <v>1895</v>
      </c>
      <c r="S1566" t="s">
        <v>1896</v>
      </c>
      <c r="T1566" t="s">
        <v>170</v>
      </c>
      <c r="U1566" t="s">
        <v>178</v>
      </c>
      <c r="V1566" t="s">
        <v>179</v>
      </c>
      <c r="W1566" t="s">
        <v>180</v>
      </c>
      <c r="X1566" t="s">
        <v>10729</v>
      </c>
      <c r="Y1566" t="s">
        <v>85</v>
      </c>
    </row>
    <row r="1567" spans="1:25">
      <c r="A1567" t="s">
        <v>9</v>
      </c>
      <c r="B1567" t="s">
        <v>14</v>
      </c>
      <c r="C1567" t="s">
        <v>14</v>
      </c>
      <c r="D1567" t="s">
        <v>1336</v>
      </c>
      <c r="E1567" s="54">
        <v>41614</v>
      </c>
      <c r="F1567" t="s">
        <v>4921</v>
      </c>
      <c r="G1567" t="s">
        <v>1345</v>
      </c>
      <c r="H1567" t="s">
        <v>999</v>
      </c>
      <c r="I1567" t="s">
        <v>1891</v>
      </c>
      <c r="J1567" t="s">
        <v>1342</v>
      </c>
      <c r="K1567" t="s">
        <v>1892</v>
      </c>
      <c r="L1567" t="s">
        <v>1893</v>
      </c>
      <c r="M1567" t="s">
        <v>1894</v>
      </c>
      <c r="N1567" t="s">
        <v>85</v>
      </c>
      <c r="O1567" t="s">
        <v>85</v>
      </c>
      <c r="P1567">
        <v>30615</v>
      </c>
      <c r="Q1567" t="s">
        <v>21</v>
      </c>
      <c r="R1567" t="s">
        <v>1895</v>
      </c>
      <c r="S1567" t="s">
        <v>1896</v>
      </c>
      <c r="T1567" t="s">
        <v>170</v>
      </c>
      <c r="U1567" t="s">
        <v>178</v>
      </c>
      <c r="V1567" t="s">
        <v>179</v>
      </c>
      <c r="W1567" t="s">
        <v>180</v>
      </c>
      <c r="X1567" t="s">
        <v>10729</v>
      </c>
      <c r="Y1567" t="s">
        <v>85</v>
      </c>
    </row>
    <row r="1568" spans="1:25">
      <c r="A1568" t="s">
        <v>9</v>
      </c>
      <c r="B1568" t="s">
        <v>14</v>
      </c>
      <c r="C1568" t="s">
        <v>14</v>
      </c>
      <c r="D1568" t="s">
        <v>1336</v>
      </c>
      <c r="E1568" s="54">
        <v>41619</v>
      </c>
      <c r="F1568" t="s">
        <v>4921</v>
      </c>
      <c r="G1568" t="s">
        <v>1345</v>
      </c>
      <c r="H1568" t="s">
        <v>1850</v>
      </c>
      <c r="I1568" t="s">
        <v>2809</v>
      </c>
      <c r="J1568" t="s">
        <v>1342</v>
      </c>
      <c r="K1568" t="s">
        <v>2810</v>
      </c>
      <c r="L1568" t="s">
        <v>2811</v>
      </c>
      <c r="M1568" t="s">
        <v>2812</v>
      </c>
      <c r="N1568" t="s">
        <v>85</v>
      </c>
      <c r="O1568" t="s">
        <v>85</v>
      </c>
      <c r="P1568">
        <v>-20496</v>
      </c>
      <c r="Q1568" t="s">
        <v>21</v>
      </c>
      <c r="R1568" t="s">
        <v>2813</v>
      </c>
      <c r="S1568" t="s">
        <v>2814</v>
      </c>
      <c r="T1568" t="s">
        <v>155</v>
      </c>
      <c r="U1568" t="s">
        <v>785</v>
      </c>
      <c r="V1568" t="s">
        <v>179</v>
      </c>
      <c r="W1568" t="s">
        <v>180</v>
      </c>
      <c r="X1568" t="s">
        <v>10729</v>
      </c>
      <c r="Y1568" t="s">
        <v>85</v>
      </c>
    </row>
    <row r="1569" spans="1:25">
      <c r="A1569" t="s">
        <v>9</v>
      </c>
      <c r="B1569" t="s">
        <v>14</v>
      </c>
      <c r="C1569" t="s">
        <v>14</v>
      </c>
      <c r="D1569" t="s">
        <v>1336</v>
      </c>
      <c r="E1569" s="54">
        <v>41619</v>
      </c>
      <c r="F1569" t="s">
        <v>4921</v>
      </c>
      <c r="G1569" t="s">
        <v>1345</v>
      </c>
      <c r="H1569" t="s">
        <v>1850</v>
      </c>
      <c r="I1569" t="s">
        <v>2809</v>
      </c>
      <c r="J1569" t="s">
        <v>1342</v>
      </c>
      <c r="K1569" t="s">
        <v>2810</v>
      </c>
      <c r="L1569" t="s">
        <v>2811</v>
      </c>
      <c r="M1569" t="s">
        <v>2812</v>
      </c>
      <c r="N1569" t="s">
        <v>85</v>
      </c>
      <c r="O1569" t="s">
        <v>85</v>
      </c>
      <c r="P1569">
        <v>-5016</v>
      </c>
      <c r="Q1569" t="s">
        <v>21</v>
      </c>
      <c r="R1569" t="s">
        <v>2813</v>
      </c>
      <c r="S1569" t="s">
        <v>2814</v>
      </c>
      <c r="T1569" t="s">
        <v>155</v>
      </c>
      <c r="U1569" t="s">
        <v>785</v>
      </c>
      <c r="V1569" t="s">
        <v>179</v>
      </c>
      <c r="W1569" t="s">
        <v>180</v>
      </c>
      <c r="X1569" t="s">
        <v>10729</v>
      </c>
      <c r="Y1569" t="s">
        <v>85</v>
      </c>
    </row>
    <row r="1570" spans="1:25">
      <c r="A1570" t="s">
        <v>9</v>
      </c>
      <c r="B1570" t="s">
        <v>14</v>
      </c>
      <c r="C1570" t="s">
        <v>14</v>
      </c>
      <c r="D1570" t="s">
        <v>1336</v>
      </c>
      <c r="E1570" s="54">
        <v>41619</v>
      </c>
      <c r="F1570" t="s">
        <v>4921</v>
      </c>
      <c r="G1570" t="s">
        <v>1345</v>
      </c>
      <c r="H1570" t="s">
        <v>1850</v>
      </c>
      <c r="I1570" t="s">
        <v>2809</v>
      </c>
      <c r="J1570" t="s">
        <v>1342</v>
      </c>
      <c r="K1570" t="s">
        <v>2810</v>
      </c>
      <c r="L1570" t="s">
        <v>2811</v>
      </c>
      <c r="M1570" t="s">
        <v>2812</v>
      </c>
      <c r="N1570" t="s">
        <v>85</v>
      </c>
      <c r="O1570" t="s">
        <v>85</v>
      </c>
      <c r="P1570">
        <v>5016</v>
      </c>
      <c r="Q1570" t="s">
        <v>21</v>
      </c>
      <c r="R1570" t="s">
        <v>2813</v>
      </c>
      <c r="S1570" t="s">
        <v>2814</v>
      </c>
      <c r="T1570" t="s">
        <v>155</v>
      </c>
      <c r="U1570" t="s">
        <v>785</v>
      </c>
      <c r="V1570" t="s">
        <v>179</v>
      </c>
      <c r="W1570" t="s">
        <v>180</v>
      </c>
      <c r="X1570" t="s">
        <v>10729</v>
      </c>
      <c r="Y1570" t="s">
        <v>85</v>
      </c>
    </row>
    <row r="1571" spans="1:25">
      <c r="A1571" t="s">
        <v>9</v>
      </c>
      <c r="B1571" t="s">
        <v>14</v>
      </c>
      <c r="C1571" t="s">
        <v>14</v>
      </c>
      <c r="D1571" t="s">
        <v>1336</v>
      </c>
      <c r="E1571" s="54">
        <v>41619</v>
      </c>
      <c r="F1571" t="s">
        <v>4921</v>
      </c>
      <c r="G1571" t="s">
        <v>1345</v>
      </c>
      <c r="H1571" t="s">
        <v>1850</v>
      </c>
      <c r="I1571" t="s">
        <v>2809</v>
      </c>
      <c r="J1571" t="s">
        <v>1342</v>
      </c>
      <c r="K1571" t="s">
        <v>2810</v>
      </c>
      <c r="L1571" t="s">
        <v>2811</v>
      </c>
      <c r="M1571" t="s">
        <v>2812</v>
      </c>
      <c r="N1571" t="s">
        <v>85</v>
      </c>
      <c r="O1571" t="s">
        <v>85</v>
      </c>
      <c r="P1571">
        <v>20496</v>
      </c>
      <c r="Q1571" t="s">
        <v>21</v>
      </c>
      <c r="R1571" t="s">
        <v>2813</v>
      </c>
      <c r="S1571" t="s">
        <v>2814</v>
      </c>
      <c r="T1571" t="s">
        <v>155</v>
      </c>
      <c r="U1571" t="s">
        <v>785</v>
      </c>
      <c r="V1571" t="s">
        <v>179</v>
      </c>
      <c r="W1571" t="s">
        <v>180</v>
      </c>
      <c r="X1571" t="s">
        <v>10729</v>
      </c>
      <c r="Y1571" t="s">
        <v>85</v>
      </c>
    </row>
    <row r="1572" spans="1:25">
      <c r="A1572" t="s">
        <v>9</v>
      </c>
      <c r="B1572" t="s">
        <v>14</v>
      </c>
      <c r="C1572" t="s">
        <v>14</v>
      </c>
      <c r="D1572" t="s">
        <v>1336</v>
      </c>
      <c r="E1572" s="54">
        <v>41605</v>
      </c>
      <c r="F1572" t="s">
        <v>1337</v>
      </c>
      <c r="G1572" t="s">
        <v>1345</v>
      </c>
      <c r="H1572" t="s">
        <v>1850</v>
      </c>
      <c r="I1572" t="s">
        <v>4294</v>
      </c>
      <c r="J1572" t="s">
        <v>1342</v>
      </c>
      <c r="K1572" t="s">
        <v>4295</v>
      </c>
      <c r="L1572" t="s">
        <v>2811</v>
      </c>
      <c r="M1572" t="s">
        <v>2812</v>
      </c>
      <c r="N1572" t="s">
        <v>85</v>
      </c>
      <c r="O1572" t="s">
        <v>85</v>
      </c>
      <c r="P1572">
        <v>-270216.65625</v>
      </c>
      <c r="Q1572" t="s">
        <v>21</v>
      </c>
      <c r="R1572" t="s">
        <v>4296</v>
      </c>
      <c r="S1572" t="s">
        <v>4297</v>
      </c>
      <c r="T1572" t="s">
        <v>155</v>
      </c>
      <c r="U1572" t="s">
        <v>785</v>
      </c>
      <c r="V1572" t="s">
        <v>179</v>
      </c>
      <c r="W1572" t="s">
        <v>180</v>
      </c>
      <c r="X1572" t="s">
        <v>10729</v>
      </c>
      <c r="Y1572" t="s">
        <v>85</v>
      </c>
    </row>
    <row r="1573" spans="1:25">
      <c r="A1573" t="s">
        <v>9</v>
      </c>
      <c r="B1573" t="s">
        <v>14</v>
      </c>
      <c r="C1573" t="s">
        <v>14</v>
      </c>
      <c r="D1573" t="s">
        <v>1336</v>
      </c>
      <c r="E1573" s="54">
        <v>41597</v>
      </c>
      <c r="F1573" t="s">
        <v>1337</v>
      </c>
      <c r="G1573" t="s">
        <v>1345</v>
      </c>
      <c r="H1573" t="s">
        <v>1850</v>
      </c>
      <c r="I1573" t="s">
        <v>2809</v>
      </c>
      <c r="J1573" t="s">
        <v>1342</v>
      </c>
      <c r="K1573" t="s">
        <v>2810</v>
      </c>
      <c r="L1573" t="s">
        <v>2811</v>
      </c>
      <c r="M1573" t="s">
        <v>2812</v>
      </c>
      <c r="N1573" t="s">
        <v>85</v>
      </c>
      <c r="O1573" t="s">
        <v>85</v>
      </c>
      <c r="P1573">
        <v>-23668</v>
      </c>
      <c r="Q1573" t="s">
        <v>21</v>
      </c>
      <c r="R1573" t="s">
        <v>2813</v>
      </c>
      <c r="S1573" t="s">
        <v>2814</v>
      </c>
      <c r="T1573" t="s">
        <v>155</v>
      </c>
      <c r="U1573" t="s">
        <v>785</v>
      </c>
      <c r="V1573" t="s">
        <v>179</v>
      </c>
      <c r="W1573" t="s">
        <v>180</v>
      </c>
      <c r="X1573" t="s">
        <v>10729</v>
      </c>
      <c r="Y1573" t="s">
        <v>85</v>
      </c>
    </row>
    <row r="1574" spans="1:25">
      <c r="A1574" t="s">
        <v>9</v>
      </c>
      <c r="B1574" t="s">
        <v>14</v>
      </c>
      <c r="C1574" t="s">
        <v>14</v>
      </c>
      <c r="D1574" t="s">
        <v>1336</v>
      </c>
      <c r="E1574" s="54">
        <v>41597</v>
      </c>
      <c r="F1574" t="s">
        <v>1337</v>
      </c>
      <c r="G1574" t="s">
        <v>1345</v>
      </c>
      <c r="H1574" t="s">
        <v>1850</v>
      </c>
      <c r="I1574" t="s">
        <v>2809</v>
      </c>
      <c r="J1574" t="s">
        <v>1342</v>
      </c>
      <c r="K1574" t="s">
        <v>2810</v>
      </c>
      <c r="L1574" t="s">
        <v>2811</v>
      </c>
      <c r="M1574" t="s">
        <v>2812</v>
      </c>
      <c r="N1574" t="s">
        <v>85</v>
      </c>
      <c r="O1574" t="s">
        <v>85</v>
      </c>
      <c r="P1574">
        <v>23668</v>
      </c>
      <c r="Q1574" t="s">
        <v>21</v>
      </c>
      <c r="R1574" t="s">
        <v>2813</v>
      </c>
      <c r="S1574" t="s">
        <v>2814</v>
      </c>
      <c r="T1574" t="s">
        <v>155</v>
      </c>
      <c r="U1574" t="s">
        <v>785</v>
      </c>
      <c r="V1574" t="s">
        <v>179</v>
      </c>
      <c r="W1574" t="s">
        <v>180</v>
      </c>
      <c r="X1574" t="s">
        <v>10729</v>
      </c>
      <c r="Y1574" t="s">
        <v>85</v>
      </c>
    </row>
    <row r="1575" spans="1:25">
      <c r="A1575" t="s">
        <v>9</v>
      </c>
      <c r="B1575" t="s">
        <v>14</v>
      </c>
      <c r="C1575" t="s">
        <v>14</v>
      </c>
      <c r="D1575" t="s">
        <v>1336</v>
      </c>
      <c r="E1575" s="54">
        <v>41597</v>
      </c>
      <c r="F1575" t="s">
        <v>1337</v>
      </c>
      <c r="G1575" t="s">
        <v>1345</v>
      </c>
      <c r="H1575" t="s">
        <v>1850</v>
      </c>
      <c r="I1575" t="s">
        <v>2809</v>
      </c>
      <c r="J1575" t="s">
        <v>1342</v>
      </c>
      <c r="K1575" t="s">
        <v>2810</v>
      </c>
      <c r="L1575" t="s">
        <v>2811</v>
      </c>
      <c r="M1575" t="s">
        <v>2812</v>
      </c>
      <c r="N1575" t="s">
        <v>85</v>
      </c>
      <c r="O1575" t="s">
        <v>85</v>
      </c>
      <c r="P1575">
        <v>1320</v>
      </c>
      <c r="Q1575" t="s">
        <v>21</v>
      </c>
      <c r="R1575" t="s">
        <v>2813</v>
      </c>
      <c r="S1575" t="s">
        <v>2814</v>
      </c>
      <c r="T1575" t="s">
        <v>155</v>
      </c>
      <c r="U1575" t="s">
        <v>785</v>
      </c>
      <c r="V1575" t="s">
        <v>179</v>
      </c>
      <c r="W1575" t="s">
        <v>180</v>
      </c>
      <c r="X1575" t="s">
        <v>10729</v>
      </c>
      <c r="Y1575" t="s">
        <v>85</v>
      </c>
    </row>
    <row r="1576" spans="1:25">
      <c r="A1576" t="s">
        <v>9</v>
      </c>
      <c r="B1576" t="s">
        <v>14</v>
      </c>
      <c r="C1576" t="s">
        <v>14</v>
      </c>
      <c r="D1576" t="s">
        <v>1336</v>
      </c>
      <c r="E1576" s="54">
        <v>41597</v>
      </c>
      <c r="F1576" t="s">
        <v>1337</v>
      </c>
      <c r="G1576" t="s">
        <v>1345</v>
      </c>
      <c r="H1576" t="s">
        <v>1850</v>
      </c>
      <c r="I1576" t="s">
        <v>2809</v>
      </c>
      <c r="J1576" t="s">
        <v>1342</v>
      </c>
      <c r="K1576" t="s">
        <v>2810</v>
      </c>
      <c r="L1576" t="s">
        <v>2811</v>
      </c>
      <c r="M1576" t="s">
        <v>2812</v>
      </c>
      <c r="N1576" t="s">
        <v>85</v>
      </c>
      <c r="O1576" t="s">
        <v>85</v>
      </c>
      <c r="P1576">
        <v>-5280</v>
      </c>
      <c r="Q1576" t="s">
        <v>21</v>
      </c>
      <c r="R1576" t="s">
        <v>2813</v>
      </c>
      <c r="S1576" t="s">
        <v>2814</v>
      </c>
      <c r="T1576" t="s">
        <v>155</v>
      </c>
      <c r="U1576" t="s">
        <v>785</v>
      </c>
      <c r="V1576" t="s">
        <v>179</v>
      </c>
      <c r="W1576" t="s">
        <v>180</v>
      </c>
      <c r="X1576" t="s">
        <v>10729</v>
      </c>
      <c r="Y1576" t="s">
        <v>85</v>
      </c>
    </row>
    <row r="1577" spans="1:25">
      <c r="A1577" t="s">
        <v>9</v>
      </c>
      <c r="B1577" t="s">
        <v>14</v>
      </c>
      <c r="C1577" t="s">
        <v>14</v>
      </c>
      <c r="D1577" t="s">
        <v>1336</v>
      </c>
      <c r="E1577" s="54">
        <v>41597</v>
      </c>
      <c r="F1577" t="s">
        <v>1337</v>
      </c>
      <c r="G1577" t="s">
        <v>1345</v>
      </c>
      <c r="H1577" t="s">
        <v>1850</v>
      </c>
      <c r="I1577" t="s">
        <v>2809</v>
      </c>
      <c r="J1577" t="s">
        <v>1342</v>
      </c>
      <c r="K1577" t="s">
        <v>2810</v>
      </c>
      <c r="L1577" t="s">
        <v>2811</v>
      </c>
      <c r="M1577" t="s">
        <v>2812</v>
      </c>
      <c r="N1577" t="s">
        <v>85</v>
      </c>
      <c r="O1577" t="s">
        <v>85</v>
      </c>
      <c r="P1577">
        <v>3960</v>
      </c>
      <c r="Q1577" t="s">
        <v>21</v>
      </c>
      <c r="R1577" t="s">
        <v>2813</v>
      </c>
      <c r="S1577" t="s">
        <v>2814</v>
      </c>
      <c r="T1577" t="s">
        <v>155</v>
      </c>
      <c r="U1577" t="s">
        <v>785</v>
      </c>
      <c r="V1577" t="s">
        <v>179</v>
      </c>
      <c r="W1577" t="s">
        <v>180</v>
      </c>
      <c r="X1577" t="s">
        <v>10729</v>
      </c>
      <c r="Y1577" t="s">
        <v>85</v>
      </c>
    </row>
    <row r="1578" spans="1:25">
      <c r="A1578" t="s">
        <v>9</v>
      </c>
      <c r="B1578" t="s">
        <v>14</v>
      </c>
      <c r="C1578" t="s">
        <v>14</v>
      </c>
      <c r="D1578" t="s">
        <v>1336</v>
      </c>
      <c r="E1578" s="54">
        <v>41620</v>
      </c>
      <c r="F1578" t="s">
        <v>4921</v>
      </c>
      <c r="G1578" t="s">
        <v>83</v>
      </c>
      <c r="H1578" t="s">
        <v>172</v>
      </c>
      <c r="I1578" t="s">
        <v>10491</v>
      </c>
      <c r="J1578" t="s">
        <v>1342</v>
      </c>
      <c r="K1578" t="s">
        <v>10492</v>
      </c>
      <c r="L1578" t="s">
        <v>8217</v>
      </c>
      <c r="M1578" t="s">
        <v>8218</v>
      </c>
      <c r="N1578" t="s">
        <v>85</v>
      </c>
      <c r="O1578" t="s">
        <v>85</v>
      </c>
      <c r="P1578">
        <v>3750</v>
      </c>
      <c r="Q1578" t="s">
        <v>22</v>
      </c>
      <c r="R1578" t="s">
        <v>10493</v>
      </c>
      <c r="S1578" t="s">
        <v>104</v>
      </c>
      <c r="T1578" t="s">
        <v>170</v>
      </c>
      <c r="U1578" t="s">
        <v>178</v>
      </c>
      <c r="V1578" t="s">
        <v>450</v>
      </c>
      <c r="W1578" t="s">
        <v>451</v>
      </c>
      <c r="X1578" t="e">
        <v>#N/A</v>
      </c>
      <c r="Y1578" t="s">
        <v>85</v>
      </c>
    </row>
    <row r="1579" spans="1:25">
      <c r="A1579" t="s">
        <v>9</v>
      </c>
      <c r="B1579" t="s">
        <v>14</v>
      </c>
      <c r="C1579" t="s">
        <v>14</v>
      </c>
      <c r="D1579" t="s">
        <v>1336</v>
      </c>
      <c r="E1579" s="54">
        <v>41590</v>
      </c>
      <c r="F1579" t="s">
        <v>1337</v>
      </c>
      <c r="G1579" t="s">
        <v>83</v>
      </c>
      <c r="I1579" t="s">
        <v>1897</v>
      </c>
      <c r="J1579" t="s">
        <v>1342</v>
      </c>
      <c r="K1579" t="s">
        <v>1898</v>
      </c>
      <c r="L1579" t="s">
        <v>1899</v>
      </c>
      <c r="M1579" t="s">
        <v>1900</v>
      </c>
      <c r="N1579" t="s">
        <v>85</v>
      </c>
      <c r="O1579" t="s">
        <v>85</v>
      </c>
      <c r="P1579">
        <v>3750</v>
      </c>
      <c r="Q1579" t="s">
        <v>22</v>
      </c>
      <c r="R1579" t="s">
        <v>1901</v>
      </c>
      <c r="S1579" t="s">
        <v>104</v>
      </c>
      <c r="T1579" t="s">
        <v>170</v>
      </c>
      <c r="U1579" t="s">
        <v>178</v>
      </c>
      <c r="V1579" t="s">
        <v>202</v>
      </c>
      <c r="W1579" t="s">
        <v>202</v>
      </c>
      <c r="X1579" t="e">
        <v>#N/A</v>
      </c>
      <c r="Y1579" t="s">
        <v>10737</v>
      </c>
    </row>
    <row r="1580" spans="1:25">
      <c r="A1580" t="s">
        <v>9</v>
      </c>
      <c r="B1580" t="s">
        <v>14</v>
      </c>
      <c r="C1580" t="s">
        <v>14</v>
      </c>
      <c r="D1580" t="s">
        <v>1336</v>
      </c>
      <c r="E1580" s="54">
        <v>41619</v>
      </c>
      <c r="F1580" t="s">
        <v>4921</v>
      </c>
      <c r="G1580" t="s">
        <v>1345</v>
      </c>
      <c r="H1580" t="s">
        <v>463</v>
      </c>
      <c r="I1580" t="s">
        <v>10494</v>
      </c>
      <c r="J1580" t="s">
        <v>1342</v>
      </c>
      <c r="K1580" t="s">
        <v>10495</v>
      </c>
      <c r="L1580" t="s">
        <v>10496</v>
      </c>
      <c r="M1580" t="s">
        <v>10497</v>
      </c>
      <c r="N1580" t="s">
        <v>85</v>
      </c>
      <c r="O1580" t="s">
        <v>85</v>
      </c>
      <c r="P1580">
        <v>2.3399999141693115</v>
      </c>
      <c r="Q1580" t="s">
        <v>21</v>
      </c>
      <c r="R1580" t="s">
        <v>10498</v>
      </c>
      <c r="S1580" t="s">
        <v>10499</v>
      </c>
      <c r="T1580" t="s">
        <v>170</v>
      </c>
      <c r="U1580" t="s">
        <v>187</v>
      </c>
      <c r="V1580" t="s">
        <v>179</v>
      </c>
      <c r="W1580" t="s">
        <v>180</v>
      </c>
      <c r="X1580" t="s">
        <v>10729</v>
      </c>
      <c r="Y1580" t="s">
        <v>85</v>
      </c>
    </row>
    <row r="1581" spans="1:25">
      <c r="A1581" t="s">
        <v>9</v>
      </c>
      <c r="B1581" t="s">
        <v>14</v>
      </c>
      <c r="C1581" t="s">
        <v>14</v>
      </c>
      <c r="D1581" t="s">
        <v>1336</v>
      </c>
      <c r="E1581" s="54">
        <v>41589</v>
      </c>
      <c r="F1581" t="s">
        <v>1337</v>
      </c>
      <c r="G1581" t="s">
        <v>83</v>
      </c>
      <c r="I1581" t="s">
        <v>1902</v>
      </c>
      <c r="J1581" t="s">
        <v>1342</v>
      </c>
      <c r="K1581" t="s">
        <v>1903</v>
      </c>
      <c r="L1581" t="s">
        <v>691</v>
      </c>
      <c r="M1581" t="s">
        <v>692</v>
      </c>
      <c r="N1581" t="s">
        <v>85</v>
      </c>
      <c r="O1581" t="s">
        <v>85</v>
      </c>
      <c r="P1581">
        <v>-21250</v>
      </c>
      <c r="Q1581" t="s">
        <v>22</v>
      </c>
      <c r="R1581" t="s">
        <v>1774</v>
      </c>
      <c r="S1581" t="s">
        <v>104</v>
      </c>
      <c r="T1581" t="s">
        <v>155</v>
      </c>
      <c r="U1581" t="s">
        <v>286</v>
      </c>
      <c r="V1581" t="s">
        <v>321</v>
      </c>
      <c r="W1581" t="s">
        <v>321</v>
      </c>
      <c r="X1581" t="e">
        <v>#N/A</v>
      </c>
      <c r="Y1581" t="s">
        <v>85</v>
      </c>
    </row>
    <row r="1582" spans="1:25">
      <c r="A1582" t="s">
        <v>9</v>
      </c>
      <c r="B1582" t="s">
        <v>14</v>
      </c>
      <c r="C1582" t="s">
        <v>14</v>
      </c>
      <c r="D1582" t="s">
        <v>1336</v>
      </c>
      <c r="E1582" s="54">
        <v>41636</v>
      </c>
      <c r="F1582" t="s">
        <v>4921</v>
      </c>
      <c r="G1582" t="s">
        <v>1345</v>
      </c>
      <c r="I1582" t="s">
        <v>5542</v>
      </c>
      <c r="J1582" t="s">
        <v>1342</v>
      </c>
      <c r="K1582" t="s">
        <v>5543</v>
      </c>
      <c r="L1582" t="s">
        <v>5544</v>
      </c>
      <c r="M1582" t="s">
        <v>5545</v>
      </c>
      <c r="N1582" t="s">
        <v>85</v>
      </c>
      <c r="O1582" t="s">
        <v>85</v>
      </c>
      <c r="P1582">
        <v>4521.7900390625</v>
      </c>
      <c r="Q1582" t="s">
        <v>21</v>
      </c>
      <c r="R1582" t="s">
        <v>5546</v>
      </c>
      <c r="S1582" t="s">
        <v>5547</v>
      </c>
      <c r="T1582" t="s">
        <v>170</v>
      </c>
      <c r="U1582" t="s">
        <v>187</v>
      </c>
      <c r="V1582" t="s">
        <v>157</v>
      </c>
      <c r="W1582" t="s">
        <v>157</v>
      </c>
      <c r="X1582" t="s">
        <v>10729</v>
      </c>
      <c r="Y1582" t="s">
        <v>85</v>
      </c>
    </row>
    <row r="1583" spans="1:25">
      <c r="A1583" t="s">
        <v>9</v>
      </c>
      <c r="B1583" t="s">
        <v>14</v>
      </c>
      <c r="C1583" t="s">
        <v>14</v>
      </c>
      <c r="D1583" t="s">
        <v>1336</v>
      </c>
      <c r="E1583" s="54">
        <v>41639</v>
      </c>
      <c r="F1583" t="s">
        <v>4921</v>
      </c>
      <c r="G1583" t="s">
        <v>1345</v>
      </c>
      <c r="I1583" t="s">
        <v>10500</v>
      </c>
      <c r="J1583" t="s">
        <v>1342</v>
      </c>
      <c r="K1583" t="s">
        <v>10501</v>
      </c>
      <c r="L1583" t="s">
        <v>5544</v>
      </c>
      <c r="M1583" t="s">
        <v>5545</v>
      </c>
      <c r="N1583" t="s">
        <v>85</v>
      </c>
      <c r="O1583" t="s">
        <v>85</v>
      </c>
      <c r="P1583">
        <v>102122</v>
      </c>
      <c r="Q1583" t="s">
        <v>21</v>
      </c>
      <c r="R1583" t="s">
        <v>10502</v>
      </c>
      <c r="S1583" t="s">
        <v>5547</v>
      </c>
      <c r="T1583" t="s">
        <v>170</v>
      </c>
      <c r="U1583" t="s">
        <v>187</v>
      </c>
      <c r="V1583" t="s">
        <v>157</v>
      </c>
      <c r="W1583" t="s">
        <v>157</v>
      </c>
      <c r="X1583" t="s">
        <v>10730</v>
      </c>
      <c r="Y1583" t="s">
        <v>85</v>
      </c>
    </row>
    <row r="1584" spans="1:25">
      <c r="A1584" t="s">
        <v>9</v>
      </c>
      <c r="B1584" t="s">
        <v>14</v>
      </c>
      <c r="C1584" t="s">
        <v>14</v>
      </c>
      <c r="D1584" t="s">
        <v>1336</v>
      </c>
      <c r="E1584" s="54">
        <v>41640</v>
      </c>
      <c r="F1584" t="s">
        <v>9165</v>
      </c>
      <c r="G1584" t="s">
        <v>1345</v>
      </c>
      <c r="I1584" t="s">
        <v>5542</v>
      </c>
      <c r="J1584" t="s">
        <v>1342</v>
      </c>
      <c r="K1584" t="s">
        <v>5543</v>
      </c>
      <c r="L1584" t="s">
        <v>5544</v>
      </c>
      <c r="M1584" t="s">
        <v>5545</v>
      </c>
      <c r="N1584" t="s">
        <v>85</v>
      </c>
      <c r="O1584" t="s">
        <v>85</v>
      </c>
      <c r="P1584">
        <v>4521.7900390625</v>
      </c>
      <c r="Q1584" t="s">
        <v>21</v>
      </c>
      <c r="R1584" t="s">
        <v>5546</v>
      </c>
      <c r="S1584" t="s">
        <v>5547</v>
      </c>
      <c r="T1584" t="s">
        <v>170</v>
      </c>
      <c r="U1584" t="s">
        <v>187</v>
      </c>
      <c r="V1584" t="s">
        <v>157</v>
      </c>
      <c r="W1584" t="s">
        <v>157</v>
      </c>
      <c r="X1584" t="s">
        <v>10729</v>
      </c>
      <c r="Y1584" t="s">
        <v>85</v>
      </c>
    </row>
    <row r="1585" spans="1:25">
      <c r="A1585" t="s">
        <v>9</v>
      </c>
      <c r="B1585" t="s">
        <v>14</v>
      </c>
      <c r="C1585" t="s">
        <v>14</v>
      </c>
      <c r="D1585" t="s">
        <v>1336</v>
      </c>
      <c r="E1585" s="54">
        <v>41606</v>
      </c>
      <c r="F1585" t="s">
        <v>1337</v>
      </c>
      <c r="G1585" t="s">
        <v>1345</v>
      </c>
      <c r="I1585" t="s">
        <v>5542</v>
      </c>
      <c r="J1585" t="s">
        <v>1342</v>
      </c>
      <c r="K1585" t="s">
        <v>5543</v>
      </c>
      <c r="L1585" t="s">
        <v>5544</v>
      </c>
      <c r="M1585" t="s">
        <v>5545</v>
      </c>
      <c r="N1585" t="s">
        <v>85</v>
      </c>
      <c r="O1585" t="s">
        <v>85</v>
      </c>
      <c r="P1585">
        <v>4521.7900390625</v>
      </c>
      <c r="Q1585" t="s">
        <v>21</v>
      </c>
      <c r="R1585" t="s">
        <v>5546</v>
      </c>
      <c r="S1585" t="s">
        <v>5547</v>
      </c>
      <c r="T1585" t="s">
        <v>170</v>
      </c>
      <c r="U1585" t="s">
        <v>187</v>
      </c>
      <c r="V1585" t="s">
        <v>157</v>
      </c>
      <c r="W1585" t="s">
        <v>157</v>
      </c>
      <c r="X1585" t="s">
        <v>10729</v>
      </c>
      <c r="Y1585" t="s">
        <v>85</v>
      </c>
    </row>
    <row r="1586" spans="1:25">
      <c r="A1586" t="s">
        <v>9</v>
      </c>
      <c r="B1586" t="s">
        <v>14</v>
      </c>
      <c r="C1586" t="s">
        <v>14</v>
      </c>
      <c r="D1586" t="s">
        <v>1336</v>
      </c>
      <c r="E1586" s="54">
        <v>41599</v>
      </c>
      <c r="F1586" t="s">
        <v>1337</v>
      </c>
      <c r="G1586" t="s">
        <v>83</v>
      </c>
      <c r="H1586" t="s">
        <v>2285</v>
      </c>
      <c r="I1586" t="s">
        <v>4298</v>
      </c>
      <c r="J1586" t="s">
        <v>86</v>
      </c>
      <c r="K1586" t="s">
        <v>4299</v>
      </c>
      <c r="L1586" t="s">
        <v>4300</v>
      </c>
      <c r="M1586" t="s">
        <v>4301</v>
      </c>
      <c r="N1586" t="s">
        <v>85</v>
      </c>
      <c r="O1586" t="s">
        <v>85</v>
      </c>
      <c r="P1586">
        <v>2250</v>
      </c>
      <c r="Q1586" t="s">
        <v>22</v>
      </c>
      <c r="R1586" t="s">
        <v>4302</v>
      </c>
      <c r="S1586" t="s">
        <v>104</v>
      </c>
      <c r="T1586" t="s">
        <v>155</v>
      </c>
      <c r="U1586" t="s">
        <v>201</v>
      </c>
      <c r="V1586" t="s">
        <v>202</v>
      </c>
      <c r="W1586" t="s">
        <v>202</v>
      </c>
      <c r="X1586" t="e">
        <v>#N/A</v>
      </c>
      <c r="Y1586" t="s">
        <v>85</v>
      </c>
    </row>
    <row r="1587" spans="1:25">
      <c r="A1587" t="s">
        <v>9</v>
      </c>
      <c r="B1587" t="s">
        <v>14</v>
      </c>
      <c r="C1587" t="s">
        <v>14</v>
      </c>
      <c r="D1587" t="s">
        <v>1336</v>
      </c>
      <c r="E1587" s="54">
        <v>41599</v>
      </c>
      <c r="F1587" t="s">
        <v>1337</v>
      </c>
      <c r="G1587" t="s">
        <v>83</v>
      </c>
      <c r="H1587" t="s">
        <v>2285</v>
      </c>
      <c r="I1587" t="s">
        <v>4298</v>
      </c>
      <c r="J1587" t="s">
        <v>86</v>
      </c>
      <c r="K1587" t="s">
        <v>4299</v>
      </c>
      <c r="L1587" t="s">
        <v>4300</v>
      </c>
      <c r="M1587" t="s">
        <v>4301</v>
      </c>
      <c r="N1587" t="s">
        <v>85</v>
      </c>
      <c r="O1587" t="s">
        <v>85</v>
      </c>
      <c r="P1587">
        <v>2250</v>
      </c>
      <c r="Q1587" t="s">
        <v>22</v>
      </c>
      <c r="R1587" t="s">
        <v>4302</v>
      </c>
      <c r="S1587" t="s">
        <v>104</v>
      </c>
      <c r="T1587" t="s">
        <v>155</v>
      </c>
      <c r="U1587" t="s">
        <v>201</v>
      </c>
      <c r="V1587" t="s">
        <v>202</v>
      </c>
      <c r="W1587" t="s">
        <v>202</v>
      </c>
      <c r="X1587" t="e">
        <v>#N/A</v>
      </c>
      <c r="Y1587" t="s">
        <v>85</v>
      </c>
    </row>
    <row r="1588" spans="1:25">
      <c r="A1588" t="s">
        <v>9</v>
      </c>
      <c r="B1588" t="s">
        <v>14</v>
      </c>
      <c r="C1588" t="s">
        <v>14</v>
      </c>
      <c r="D1588" t="s">
        <v>1336</v>
      </c>
      <c r="E1588" s="54">
        <v>41599</v>
      </c>
      <c r="F1588" t="s">
        <v>1337</v>
      </c>
      <c r="G1588" t="s">
        <v>83</v>
      </c>
      <c r="H1588" t="s">
        <v>2285</v>
      </c>
      <c r="I1588" t="s">
        <v>4298</v>
      </c>
      <c r="J1588" t="s">
        <v>86</v>
      </c>
      <c r="K1588" t="s">
        <v>4299</v>
      </c>
      <c r="L1588" t="s">
        <v>4300</v>
      </c>
      <c r="M1588" t="s">
        <v>4301</v>
      </c>
      <c r="N1588" t="s">
        <v>85</v>
      </c>
      <c r="O1588" t="s">
        <v>85</v>
      </c>
      <c r="P1588">
        <v>3750</v>
      </c>
      <c r="Q1588" t="s">
        <v>22</v>
      </c>
      <c r="R1588" t="s">
        <v>4302</v>
      </c>
      <c r="S1588" t="s">
        <v>104</v>
      </c>
      <c r="T1588" t="s">
        <v>155</v>
      </c>
      <c r="U1588" t="s">
        <v>201</v>
      </c>
      <c r="V1588" t="s">
        <v>202</v>
      </c>
      <c r="W1588" t="s">
        <v>202</v>
      </c>
      <c r="X1588" t="e">
        <v>#N/A</v>
      </c>
      <c r="Y1588" t="s">
        <v>85</v>
      </c>
    </row>
    <row r="1589" spans="1:25">
      <c r="A1589" t="s">
        <v>9</v>
      </c>
      <c r="B1589" t="s">
        <v>14</v>
      </c>
      <c r="C1589" t="s">
        <v>14</v>
      </c>
      <c r="D1589" t="s">
        <v>1336</v>
      </c>
      <c r="E1589" s="54">
        <v>41599</v>
      </c>
      <c r="F1589" t="s">
        <v>1337</v>
      </c>
      <c r="G1589" t="s">
        <v>83</v>
      </c>
      <c r="H1589" t="s">
        <v>2285</v>
      </c>
      <c r="I1589" t="s">
        <v>4298</v>
      </c>
      <c r="J1589" t="s">
        <v>86</v>
      </c>
      <c r="K1589" t="s">
        <v>4299</v>
      </c>
      <c r="L1589" t="s">
        <v>4300</v>
      </c>
      <c r="M1589" t="s">
        <v>4301</v>
      </c>
      <c r="N1589" t="s">
        <v>85</v>
      </c>
      <c r="O1589" t="s">
        <v>85</v>
      </c>
      <c r="P1589">
        <v>2250</v>
      </c>
      <c r="Q1589" t="s">
        <v>22</v>
      </c>
      <c r="R1589" t="s">
        <v>4302</v>
      </c>
      <c r="S1589" t="s">
        <v>104</v>
      </c>
      <c r="T1589" t="s">
        <v>155</v>
      </c>
      <c r="U1589" t="s">
        <v>201</v>
      </c>
      <c r="V1589" t="s">
        <v>202</v>
      </c>
      <c r="W1589" t="s">
        <v>202</v>
      </c>
      <c r="X1589" t="e">
        <v>#N/A</v>
      </c>
      <c r="Y1589" t="s">
        <v>85</v>
      </c>
    </row>
    <row r="1590" spans="1:25">
      <c r="A1590" t="s">
        <v>9</v>
      </c>
      <c r="B1590" t="s">
        <v>14</v>
      </c>
      <c r="C1590" t="s">
        <v>14</v>
      </c>
      <c r="D1590" t="s">
        <v>1336</v>
      </c>
      <c r="E1590" s="54">
        <v>41627</v>
      </c>
      <c r="F1590" t="s">
        <v>4921</v>
      </c>
      <c r="G1590" t="s">
        <v>1345</v>
      </c>
      <c r="H1590" t="s">
        <v>1742</v>
      </c>
      <c r="I1590" t="s">
        <v>10503</v>
      </c>
      <c r="J1590" t="s">
        <v>1342</v>
      </c>
      <c r="K1590" t="s">
        <v>10504</v>
      </c>
      <c r="L1590" t="s">
        <v>10505</v>
      </c>
      <c r="M1590" t="s">
        <v>10506</v>
      </c>
      <c r="N1590" t="s">
        <v>85</v>
      </c>
      <c r="O1590" t="s">
        <v>85</v>
      </c>
      <c r="P1590">
        <v>573024</v>
      </c>
      <c r="Q1590" t="s">
        <v>21</v>
      </c>
      <c r="R1590" t="s">
        <v>10507</v>
      </c>
      <c r="S1590" t="s">
        <v>104</v>
      </c>
      <c r="T1590" t="s">
        <v>170</v>
      </c>
      <c r="U1590" t="s">
        <v>178</v>
      </c>
      <c r="V1590" t="s">
        <v>179</v>
      </c>
      <c r="W1590" t="s">
        <v>364</v>
      </c>
      <c r="X1590" t="s">
        <v>10731</v>
      </c>
      <c r="Y1590" t="s">
        <v>85</v>
      </c>
    </row>
    <row r="1591" spans="1:25">
      <c r="A1591" t="s">
        <v>9</v>
      </c>
      <c r="B1591" t="s">
        <v>14</v>
      </c>
      <c r="C1591" t="s">
        <v>14</v>
      </c>
      <c r="D1591" t="s">
        <v>1336</v>
      </c>
      <c r="E1591" s="54">
        <v>41597</v>
      </c>
      <c r="F1591" t="s">
        <v>1337</v>
      </c>
      <c r="G1591" t="s">
        <v>1345</v>
      </c>
      <c r="I1591" t="s">
        <v>2815</v>
      </c>
      <c r="J1591" t="s">
        <v>1342</v>
      </c>
      <c r="K1591" t="s">
        <v>2816</v>
      </c>
      <c r="L1591" t="s">
        <v>2817</v>
      </c>
      <c r="M1591" t="s">
        <v>2818</v>
      </c>
      <c r="N1591" t="s">
        <v>85</v>
      </c>
      <c r="O1591" t="s">
        <v>85</v>
      </c>
      <c r="P1591">
        <v>443.92001342773438</v>
      </c>
      <c r="Q1591" t="s">
        <v>21</v>
      </c>
      <c r="R1591" t="s">
        <v>2819</v>
      </c>
      <c r="S1591" t="s">
        <v>2820</v>
      </c>
      <c r="X1591" t="s">
        <v>10729</v>
      </c>
      <c r="Y1591" t="s">
        <v>85</v>
      </c>
    </row>
    <row r="1592" spans="1:25">
      <c r="A1592" t="s">
        <v>9</v>
      </c>
      <c r="B1592" t="s">
        <v>14</v>
      </c>
      <c r="C1592" t="s">
        <v>14</v>
      </c>
      <c r="D1592" t="s">
        <v>1336</v>
      </c>
      <c r="E1592" s="54">
        <v>41600</v>
      </c>
      <c r="F1592" t="s">
        <v>1337</v>
      </c>
      <c r="G1592" t="s">
        <v>1345</v>
      </c>
      <c r="H1592" t="s">
        <v>2769</v>
      </c>
      <c r="I1592" t="s">
        <v>4303</v>
      </c>
      <c r="J1592" t="s">
        <v>1342</v>
      </c>
      <c r="K1592" t="s">
        <v>4304</v>
      </c>
      <c r="L1592" t="s">
        <v>4305</v>
      </c>
      <c r="M1592" t="s">
        <v>4306</v>
      </c>
      <c r="N1592" t="s">
        <v>85</v>
      </c>
      <c r="O1592" t="s">
        <v>85</v>
      </c>
      <c r="P1592">
        <v>3503.489990234375</v>
      </c>
      <c r="Q1592" t="s">
        <v>21</v>
      </c>
      <c r="R1592" t="s">
        <v>4307</v>
      </c>
      <c r="S1592" t="s">
        <v>4308</v>
      </c>
      <c r="T1592" t="s">
        <v>170</v>
      </c>
      <c r="U1592" t="s">
        <v>436</v>
      </c>
      <c r="V1592" t="s">
        <v>179</v>
      </c>
      <c r="W1592" t="s">
        <v>364</v>
      </c>
      <c r="X1592" t="s">
        <v>10729</v>
      </c>
      <c r="Y1592" t="s">
        <v>85</v>
      </c>
    </row>
    <row r="1593" spans="1:25">
      <c r="A1593" t="s">
        <v>9</v>
      </c>
      <c r="B1593" t="s">
        <v>14</v>
      </c>
      <c r="C1593" t="s">
        <v>14</v>
      </c>
      <c r="D1593" t="s">
        <v>1336</v>
      </c>
      <c r="E1593" s="54">
        <v>41589</v>
      </c>
      <c r="F1593" t="s">
        <v>1337</v>
      </c>
      <c r="G1593" t="s">
        <v>1345</v>
      </c>
      <c r="H1593" t="s">
        <v>1904</v>
      </c>
      <c r="I1593" t="s">
        <v>1905</v>
      </c>
      <c r="J1593" t="s">
        <v>1342</v>
      </c>
      <c r="K1593" t="s">
        <v>1906</v>
      </c>
      <c r="L1593" t="s">
        <v>1907</v>
      </c>
      <c r="M1593" t="s">
        <v>1908</v>
      </c>
      <c r="N1593" t="s">
        <v>85</v>
      </c>
      <c r="O1593" t="s">
        <v>85</v>
      </c>
      <c r="P1593">
        <v>3167.14990234375</v>
      </c>
      <c r="Q1593" t="s">
        <v>21</v>
      </c>
      <c r="R1593" t="s">
        <v>1909</v>
      </c>
      <c r="S1593" t="s">
        <v>1910</v>
      </c>
      <c r="T1593" t="s">
        <v>170</v>
      </c>
      <c r="U1593" t="s">
        <v>171</v>
      </c>
      <c r="V1593" t="s">
        <v>157</v>
      </c>
      <c r="W1593" t="s">
        <v>157</v>
      </c>
      <c r="X1593" t="s">
        <v>10729</v>
      </c>
      <c r="Y1593" t="s">
        <v>85</v>
      </c>
    </row>
    <row r="1594" spans="1:25">
      <c r="A1594" t="s">
        <v>9</v>
      </c>
      <c r="B1594" t="s">
        <v>14</v>
      </c>
      <c r="C1594" t="s">
        <v>14</v>
      </c>
      <c r="D1594" t="s">
        <v>1336</v>
      </c>
      <c r="E1594" s="54">
        <v>41626</v>
      </c>
      <c r="F1594" t="s">
        <v>4921</v>
      </c>
      <c r="G1594" t="s">
        <v>1345</v>
      </c>
      <c r="I1594" t="s">
        <v>10508</v>
      </c>
      <c r="J1594" t="s">
        <v>1342</v>
      </c>
      <c r="K1594" t="s">
        <v>10509</v>
      </c>
      <c r="L1594" t="s">
        <v>10510</v>
      </c>
      <c r="M1594" t="s">
        <v>10511</v>
      </c>
      <c r="N1594" t="s">
        <v>85</v>
      </c>
      <c r="O1594" t="s">
        <v>85</v>
      </c>
      <c r="P1594">
        <v>-4872.27978515625</v>
      </c>
      <c r="Q1594" t="s">
        <v>21</v>
      </c>
      <c r="R1594" t="s">
        <v>10512</v>
      </c>
      <c r="S1594" t="s">
        <v>10513</v>
      </c>
      <c r="T1594" t="s">
        <v>155</v>
      </c>
      <c r="U1594" t="s">
        <v>156</v>
      </c>
      <c r="V1594" t="s">
        <v>157</v>
      </c>
      <c r="W1594" t="s">
        <v>157</v>
      </c>
      <c r="X1594" t="s">
        <v>10729</v>
      </c>
      <c r="Y1594" t="s">
        <v>85</v>
      </c>
    </row>
    <row r="1595" spans="1:25">
      <c r="A1595" t="s">
        <v>9</v>
      </c>
      <c r="B1595" t="s">
        <v>14</v>
      </c>
      <c r="C1595" t="s">
        <v>14</v>
      </c>
      <c r="D1595" t="s">
        <v>1336</v>
      </c>
      <c r="E1595" s="54">
        <v>41626</v>
      </c>
      <c r="F1595" t="s">
        <v>4921</v>
      </c>
      <c r="G1595" t="s">
        <v>1345</v>
      </c>
      <c r="I1595" t="s">
        <v>10508</v>
      </c>
      <c r="J1595" t="s">
        <v>1342</v>
      </c>
      <c r="K1595" t="s">
        <v>10509</v>
      </c>
      <c r="L1595" t="s">
        <v>10510</v>
      </c>
      <c r="M1595" t="s">
        <v>10511</v>
      </c>
      <c r="N1595" t="s">
        <v>85</v>
      </c>
      <c r="O1595" t="s">
        <v>85</v>
      </c>
      <c r="P1595">
        <v>-7127.72021484375</v>
      </c>
      <c r="Q1595" t="s">
        <v>21</v>
      </c>
      <c r="R1595" t="s">
        <v>10512</v>
      </c>
      <c r="S1595" t="s">
        <v>10513</v>
      </c>
      <c r="T1595" t="s">
        <v>155</v>
      </c>
      <c r="U1595" t="s">
        <v>156</v>
      </c>
      <c r="V1595" t="s">
        <v>157</v>
      </c>
      <c r="W1595" t="s">
        <v>157</v>
      </c>
      <c r="X1595" t="s">
        <v>10729</v>
      </c>
      <c r="Y1595" t="s">
        <v>85</v>
      </c>
    </row>
    <row r="1596" spans="1:25">
      <c r="A1596" t="s">
        <v>9</v>
      </c>
      <c r="B1596" t="s">
        <v>14</v>
      </c>
      <c r="C1596" t="s">
        <v>14</v>
      </c>
      <c r="D1596" t="s">
        <v>1336</v>
      </c>
      <c r="E1596" s="54">
        <v>41626</v>
      </c>
      <c r="F1596" t="s">
        <v>4921</v>
      </c>
      <c r="G1596" t="s">
        <v>1345</v>
      </c>
      <c r="I1596" t="s">
        <v>10508</v>
      </c>
      <c r="J1596" t="s">
        <v>1342</v>
      </c>
      <c r="K1596" t="s">
        <v>10509</v>
      </c>
      <c r="L1596" t="s">
        <v>10510</v>
      </c>
      <c r="M1596" t="s">
        <v>10511</v>
      </c>
      <c r="N1596" t="s">
        <v>85</v>
      </c>
      <c r="O1596" t="s">
        <v>85</v>
      </c>
      <c r="P1596">
        <v>12000</v>
      </c>
      <c r="Q1596" t="s">
        <v>21</v>
      </c>
      <c r="R1596" t="s">
        <v>10512</v>
      </c>
      <c r="S1596" t="s">
        <v>10513</v>
      </c>
      <c r="T1596" t="s">
        <v>155</v>
      </c>
      <c r="U1596" t="s">
        <v>156</v>
      </c>
      <c r="V1596" t="s">
        <v>157</v>
      </c>
      <c r="W1596" t="s">
        <v>157</v>
      </c>
      <c r="X1596" t="s">
        <v>10729</v>
      </c>
      <c r="Y1596" t="s">
        <v>85</v>
      </c>
    </row>
    <row r="1597" spans="1:25">
      <c r="A1597" t="s">
        <v>9</v>
      </c>
      <c r="B1597" t="s">
        <v>14</v>
      </c>
      <c r="C1597" t="s">
        <v>14</v>
      </c>
      <c r="D1597" t="s">
        <v>1336</v>
      </c>
      <c r="E1597" s="54">
        <v>41626</v>
      </c>
      <c r="F1597" t="s">
        <v>4921</v>
      </c>
      <c r="G1597" t="s">
        <v>1345</v>
      </c>
      <c r="H1597" t="s">
        <v>181</v>
      </c>
      <c r="I1597" t="s">
        <v>10514</v>
      </c>
      <c r="J1597" t="s">
        <v>1342</v>
      </c>
      <c r="K1597" t="s">
        <v>10515</v>
      </c>
      <c r="L1597" t="s">
        <v>1082</v>
      </c>
      <c r="M1597" t="s">
        <v>1083</v>
      </c>
      <c r="N1597" t="s">
        <v>85</v>
      </c>
      <c r="O1597" t="s">
        <v>85</v>
      </c>
      <c r="P1597">
        <v>-46460</v>
      </c>
      <c r="Q1597" t="s">
        <v>21</v>
      </c>
      <c r="R1597" t="s">
        <v>10516</v>
      </c>
      <c r="S1597" t="s">
        <v>10517</v>
      </c>
      <c r="T1597" t="s">
        <v>155</v>
      </c>
      <c r="U1597" t="s">
        <v>286</v>
      </c>
      <c r="V1597" t="s">
        <v>179</v>
      </c>
      <c r="W1597" t="s">
        <v>364</v>
      </c>
      <c r="X1597" t="s">
        <v>10729</v>
      </c>
      <c r="Y1597" t="s">
        <v>85</v>
      </c>
    </row>
    <row r="1598" spans="1:25">
      <c r="A1598" t="s">
        <v>9</v>
      </c>
      <c r="B1598" t="s">
        <v>14</v>
      </c>
      <c r="C1598" t="s">
        <v>14</v>
      </c>
      <c r="D1598" t="s">
        <v>1336</v>
      </c>
      <c r="E1598" s="54">
        <v>41626</v>
      </c>
      <c r="F1598" t="s">
        <v>4921</v>
      </c>
      <c r="G1598" t="s">
        <v>1345</v>
      </c>
      <c r="H1598" t="s">
        <v>181</v>
      </c>
      <c r="I1598" t="s">
        <v>10514</v>
      </c>
      <c r="J1598" t="s">
        <v>1342</v>
      </c>
      <c r="K1598" t="s">
        <v>10515</v>
      </c>
      <c r="L1598" t="s">
        <v>1082</v>
      </c>
      <c r="M1598" t="s">
        <v>1083</v>
      </c>
      <c r="N1598" t="s">
        <v>85</v>
      </c>
      <c r="O1598" t="s">
        <v>85</v>
      </c>
      <c r="P1598">
        <v>-7072</v>
      </c>
      <c r="Q1598" t="s">
        <v>21</v>
      </c>
      <c r="R1598" t="s">
        <v>10516</v>
      </c>
      <c r="S1598" t="s">
        <v>10517</v>
      </c>
      <c r="T1598" t="s">
        <v>155</v>
      </c>
      <c r="U1598" t="s">
        <v>286</v>
      </c>
      <c r="V1598" t="s">
        <v>179</v>
      </c>
      <c r="W1598" t="s">
        <v>364</v>
      </c>
      <c r="X1598" t="s">
        <v>10729</v>
      </c>
      <c r="Y1598" t="s">
        <v>85</v>
      </c>
    </row>
    <row r="1599" spans="1:25">
      <c r="A1599" t="s">
        <v>9</v>
      </c>
      <c r="B1599" t="s">
        <v>14</v>
      </c>
      <c r="C1599" t="s">
        <v>14</v>
      </c>
      <c r="D1599" t="s">
        <v>1336</v>
      </c>
      <c r="E1599" s="54">
        <v>41617</v>
      </c>
      <c r="F1599" t="s">
        <v>4921</v>
      </c>
      <c r="G1599" t="s">
        <v>1345</v>
      </c>
      <c r="H1599" t="s">
        <v>181</v>
      </c>
      <c r="I1599" t="s">
        <v>10518</v>
      </c>
      <c r="J1599" t="s">
        <v>1342</v>
      </c>
      <c r="K1599" t="s">
        <v>10519</v>
      </c>
      <c r="L1599" t="s">
        <v>1082</v>
      </c>
      <c r="M1599" t="s">
        <v>1083</v>
      </c>
      <c r="N1599" t="s">
        <v>213</v>
      </c>
      <c r="O1599" t="s">
        <v>85</v>
      </c>
      <c r="P1599">
        <v>1781.3699951171875</v>
      </c>
      <c r="Q1599" t="s">
        <v>21</v>
      </c>
      <c r="R1599" t="s">
        <v>10520</v>
      </c>
      <c r="S1599" t="s">
        <v>10521</v>
      </c>
      <c r="T1599" t="s">
        <v>155</v>
      </c>
      <c r="U1599" t="s">
        <v>286</v>
      </c>
      <c r="V1599" t="s">
        <v>179</v>
      </c>
      <c r="W1599" t="s">
        <v>364</v>
      </c>
      <c r="X1599" t="s">
        <v>10729</v>
      </c>
      <c r="Y1599" t="s">
        <v>85</v>
      </c>
    </row>
    <row r="1600" spans="1:25">
      <c r="A1600" t="s">
        <v>9</v>
      </c>
      <c r="B1600" t="s">
        <v>14</v>
      </c>
      <c r="C1600" t="s">
        <v>14</v>
      </c>
      <c r="D1600" t="s">
        <v>1336</v>
      </c>
      <c r="E1600" s="54">
        <v>41619</v>
      </c>
      <c r="F1600" t="s">
        <v>4921</v>
      </c>
      <c r="G1600" t="s">
        <v>1345</v>
      </c>
      <c r="H1600" t="s">
        <v>1059</v>
      </c>
      <c r="I1600" t="s">
        <v>1911</v>
      </c>
      <c r="J1600" t="s">
        <v>1342</v>
      </c>
      <c r="K1600" t="s">
        <v>1912</v>
      </c>
      <c r="L1600" t="s">
        <v>1913</v>
      </c>
      <c r="M1600" t="s">
        <v>1914</v>
      </c>
      <c r="N1600" t="s">
        <v>85</v>
      </c>
      <c r="O1600" t="s">
        <v>85</v>
      </c>
      <c r="P1600">
        <v>11424</v>
      </c>
      <c r="Q1600" t="s">
        <v>21</v>
      </c>
      <c r="R1600" t="s">
        <v>1915</v>
      </c>
      <c r="S1600" t="s">
        <v>1916</v>
      </c>
      <c r="T1600" t="s">
        <v>170</v>
      </c>
      <c r="U1600" t="s">
        <v>436</v>
      </c>
      <c r="V1600" t="s">
        <v>179</v>
      </c>
      <c r="W1600" t="s">
        <v>364</v>
      </c>
      <c r="X1600" t="s">
        <v>10729</v>
      </c>
      <c r="Y1600" t="s">
        <v>10737</v>
      </c>
    </row>
    <row r="1601" spans="1:25">
      <c r="A1601" t="s">
        <v>9</v>
      </c>
      <c r="B1601" t="s">
        <v>14</v>
      </c>
      <c r="C1601" t="s">
        <v>14</v>
      </c>
      <c r="D1601" t="s">
        <v>1336</v>
      </c>
      <c r="E1601" s="54">
        <v>41619</v>
      </c>
      <c r="F1601" t="s">
        <v>4921</v>
      </c>
      <c r="G1601" t="s">
        <v>1345</v>
      </c>
      <c r="H1601" t="s">
        <v>1059</v>
      </c>
      <c r="I1601" t="s">
        <v>1911</v>
      </c>
      <c r="J1601" t="s">
        <v>1342</v>
      </c>
      <c r="K1601" t="s">
        <v>1912</v>
      </c>
      <c r="L1601" t="s">
        <v>1913</v>
      </c>
      <c r="M1601" t="s">
        <v>1914</v>
      </c>
      <c r="N1601" t="s">
        <v>85</v>
      </c>
      <c r="O1601" t="s">
        <v>85</v>
      </c>
      <c r="P1601">
        <v>7616</v>
      </c>
      <c r="Q1601" t="s">
        <v>21</v>
      </c>
      <c r="R1601" t="s">
        <v>1915</v>
      </c>
      <c r="S1601" t="s">
        <v>1916</v>
      </c>
      <c r="T1601" t="s">
        <v>170</v>
      </c>
      <c r="U1601" t="s">
        <v>436</v>
      </c>
      <c r="V1601" t="s">
        <v>179</v>
      </c>
      <c r="W1601" t="s">
        <v>364</v>
      </c>
      <c r="X1601" t="s">
        <v>10729</v>
      </c>
      <c r="Y1601" t="s">
        <v>10737</v>
      </c>
    </row>
    <row r="1602" spans="1:25">
      <c r="A1602" t="s">
        <v>9</v>
      </c>
      <c r="B1602" t="s">
        <v>14</v>
      </c>
      <c r="C1602" t="s">
        <v>14</v>
      </c>
      <c r="D1602" t="s">
        <v>1336</v>
      </c>
      <c r="E1602" s="54">
        <v>41619</v>
      </c>
      <c r="F1602" t="s">
        <v>4921</v>
      </c>
      <c r="G1602" t="s">
        <v>1345</v>
      </c>
      <c r="H1602" t="s">
        <v>1059</v>
      </c>
      <c r="I1602" t="s">
        <v>1911</v>
      </c>
      <c r="J1602" t="s">
        <v>1342</v>
      </c>
      <c r="K1602" t="s">
        <v>1912</v>
      </c>
      <c r="L1602" t="s">
        <v>1913</v>
      </c>
      <c r="M1602" t="s">
        <v>1914</v>
      </c>
      <c r="N1602" t="s">
        <v>85</v>
      </c>
      <c r="O1602" t="s">
        <v>85</v>
      </c>
      <c r="P1602">
        <v>3213</v>
      </c>
      <c r="Q1602" t="s">
        <v>21</v>
      </c>
      <c r="R1602" t="s">
        <v>1915</v>
      </c>
      <c r="S1602" t="s">
        <v>1916</v>
      </c>
      <c r="T1602" t="s">
        <v>170</v>
      </c>
      <c r="U1602" t="s">
        <v>436</v>
      </c>
      <c r="V1602" t="s">
        <v>179</v>
      </c>
      <c r="W1602" t="s">
        <v>364</v>
      </c>
      <c r="X1602" t="s">
        <v>10729</v>
      </c>
      <c r="Y1602" t="s">
        <v>10737</v>
      </c>
    </row>
    <row r="1603" spans="1:25">
      <c r="A1603" t="s">
        <v>9</v>
      </c>
      <c r="B1603" t="s">
        <v>14</v>
      </c>
      <c r="C1603" t="s">
        <v>14</v>
      </c>
      <c r="D1603" t="s">
        <v>1336</v>
      </c>
      <c r="E1603" s="54">
        <v>41619</v>
      </c>
      <c r="F1603" t="s">
        <v>4921</v>
      </c>
      <c r="G1603" t="s">
        <v>1345</v>
      </c>
      <c r="H1603" t="s">
        <v>1059</v>
      </c>
      <c r="I1603" t="s">
        <v>1911</v>
      </c>
      <c r="J1603" t="s">
        <v>1342</v>
      </c>
      <c r="K1603" t="s">
        <v>1912</v>
      </c>
      <c r="L1603" t="s">
        <v>1913</v>
      </c>
      <c r="M1603" t="s">
        <v>1914</v>
      </c>
      <c r="N1603" t="s">
        <v>85</v>
      </c>
      <c r="O1603" t="s">
        <v>85</v>
      </c>
      <c r="P1603">
        <v>7840</v>
      </c>
      <c r="Q1603" t="s">
        <v>21</v>
      </c>
      <c r="R1603" t="s">
        <v>1915</v>
      </c>
      <c r="S1603" t="s">
        <v>1916</v>
      </c>
      <c r="T1603" t="s">
        <v>170</v>
      </c>
      <c r="U1603" t="s">
        <v>436</v>
      </c>
      <c r="V1603" t="s">
        <v>179</v>
      </c>
      <c r="W1603" t="s">
        <v>364</v>
      </c>
      <c r="X1603" t="s">
        <v>10729</v>
      </c>
      <c r="Y1603" t="s">
        <v>10737</v>
      </c>
    </row>
    <row r="1604" spans="1:25">
      <c r="A1604" t="s">
        <v>9</v>
      </c>
      <c r="B1604" t="s">
        <v>14</v>
      </c>
      <c r="C1604" t="s">
        <v>14</v>
      </c>
      <c r="D1604" t="s">
        <v>1336</v>
      </c>
      <c r="E1604" s="54">
        <v>41619</v>
      </c>
      <c r="F1604" t="s">
        <v>4921</v>
      </c>
      <c r="G1604" t="s">
        <v>1345</v>
      </c>
      <c r="H1604" t="s">
        <v>1059</v>
      </c>
      <c r="I1604" t="s">
        <v>1911</v>
      </c>
      <c r="J1604" t="s">
        <v>1342</v>
      </c>
      <c r="K1604" t="s">
        <v>1912</v>
      </c>
      <c r="L1604" t="s">
        <v>1913</v>
      </c>
      <c r="M1604" t="s">
        <v>1914</v>
      </c>
      <c r="N1604" t="s">
        <v>85</v>
      </c>
      <c r="O1604" t="s">
        <v>85</v>
      </c>
      <c r="P1604">
        <v>-22253</v>
      </c>
      <c r="Q1604" t="s">
        <v>21</v>
      </c>
      <c r="R1604" t="s">
        <v>1915</v>
      </c>
      <c r="S1604" t="s">
        <v>1916</v>
      </c>
      <c r="T1604" t="s">
        <v>170</v>
      </c>
      <c r="U1604" t="s">
        <v>436</v>
      </c>
      <c r="V1604" t="s">
        <v>179</v>
      </c>
      <c r="W1604" t="s">
        <v>364</v>
      </c>
      <c r="X1604" t="s">
        <v>10729</v>
      </c>
      <c r="Y1604" t="s">
        <v>10737</v>
      </c>
    </row>
    <row r="1605" spans="1:25">
      <c r="A1605" t="s">
        <v>9</v>
      </c>
      <c r="B1605" t="s">
        <v>14</v>
      </c>
      <c r="C1605" t="s">
        <v>14</v>
      </c>
      <c r="D1605" t="s">
        <v>1336</v>
      </c>
      <c r="E1605" s="54">
        <v>41619</v>
      </c>
      <c r="F1605" t="s">
        <v>4921</v>
      </c>
      <c r="G1605" t="s">
        <v>1345</v>
      </c>
      <c r="H1605" t="s">
        <v>1059</v>
      </c>
      <c r="I1605" t="s">
        <v>1911</v>
      </c>
      <c r="J1605" t="s">
        <v>1342</v>
      </c>
      <c r="K1605" t="s">
        <v>1912</v>
      </c>
      <c r="L1605" t="s">
        <v>1913</v>
      </c>
      <c r="M1605" t="s">
        <v>1914</v>
      </c>
      <c r="N1605" t="s">
        <v>85</v>
      </c>
      <c r="O1605" t="s">
        <v>85</v>
      </c>
      <c r="P1605">
        <v>8598.259765625</v>
      </c>
      <c r="Q1605" t="s">
        <v>21</v>
      </c>
      <c r="R1605" t="s">
        <v>1915</v>
      </c>
      <c r="S1605" t="s">
        <v>1916</v>
      </c>
      <c r="T1605" t="s">
        <v>170</v>
      </c>
      <c r="U1605" t="s">
        <v>436</v>
      </c>
      <c r="V1605" t="s">
        <v>179</v>
      </c>
      <c r="W1605" t="s">
        <v>364</v>
      </c>
      <c r="X1605" t="s">
        <v>10729</v>
      </c>
      <c r="Y1605" t="s">
        <v>10737</v>
      </c>
    </row>
    <row r="1606" spans="1:25">
      <c r="A1606" t="s">
        <v>9</v>
      </c>
      <c r="B1606" t="s">
        <v>14</v>
      </c>
      <c r="C1606" t="s">
        <v>14</v>
      </c>
      <c r="D1606" t="s">
        <v>1336</v>
      </c>
      <c r="E1606" s="54">
        <v>41619</v>
      </c>
      <c r="F1606" t="s">
        <v>4921</v>
      </c>
      <c r="G1606" t="s">
        <v>1345</v>
      </c>
      <c r="H1606" t="s">
        <v>1059</v>
      </c>
      <c r="I1606" t="s">
        <v>1911</v>
      </c>
      <c r="J1606" t="s">
        <v>1342</v>
      </c>
      <c r="K1606" t="s">
        <v>1912</v>
      </c>
      <c r="L1606" t="s">
        <v>1913</v>
      </c>
      <c r="M1606" t="s">
        <v>1914</v>
      </c>
      <c r="N1606" t="s">
        <v>85</v>
      </c>
      <c r="O1606" t="s">
        <v>85</v>
      </c>
      <c r="P1606">
        <v>11186</v>
      </c>
      <c r="Q1606" t="s">
        <v>21</v>
      </c>
      <c r="R1606" t="s">
        <v>1915</v>
      </c>
      <c r="S1606" t="s">
        <v>1916</v>
      </c>
      <c r="T1606" t="s">
        <v>170</v>
      </c>
      <c r="U1606" t="s">
        <v>436</v>
      </c>
      <c r="V1606" t="s">
        <v>179</v>
      </c>
      <c r="W1606" t="s">
        <v>364</v>
      </c>
      <c r="X1606" t="s">
        <v>10729</v>
      </c>
      <c r="Y1606" t="s">
        <v>10737</v>
      </c>
    </row>
    <row r="1607" spans="1:25">
      <c r="A1607" t="s">
        <v>9</v>
      </c>
      <c r="B1607" t="s">
        <v>14</v>
      </c>
      <c r="C1607" t="s">
        <v>14</v>
      </c>
      <c r="D1607" t="s">
        <v>1336</v>
      </c>
      <c r="E1607" s="54">
        <v>41619</v>
      </c>
      <c r="F1607" t="s">
        <v>4921</v>
      </c>
      <c r="G1607" t="s">
        <v>1345</v>
      </c>
      <c r="H1607" t="s">
        <v>1059</v>
      </c>
      <c r="I1607" t="s">
        <v>1911</v>
      </c>
      <c r="J1607" t="s">
        <v>1342</v>
      </c>
      <c r="K1607" t="s">
        <v>1912</v>
      </c>
      <c r="L1607" t="s">
        <v>1913</v>
      </c>
      <c r="M1607" t="s">
        <v>1914</v>
      </c>
      <c r="N1607" t="s">
        <v>85</v>
      </c>
      <c r="O1607" t="s">
        <v>85</v>
      </c>
      <c r="P1607">
        <v>-7840</v>
      </c>
      <c r="Q1607" t="s">
        <v>21</v>
      </c>
      <c r="R1607" t="s">
        <v>1915</v>
      </c>
      <c r="S1607" t="s">
        <v>1916</v>
      </c>
      <c r="T1607" t="s">
        <v>170</v>
      </c>
      <c r="U1607" t="s">
        <v>436</v>
      </c>
      <c r="V1607" t="s">
        <v>179</v>
      </c>
      <c r="W1607" t="s">
        <v>364</v>
      </c>
      <c r="X1607" t="s">
        <v>10729</v>
      </c>
      <c r="Y1607" t="s">
        <v>10737</v>
      </c>
    </row>
    <row r="1608" spans="1:25">
      <c r="A1608" t="s">
        <v>9</v>
      </c>
      <c r="B1608" t="s">
        <v>14</v>
      </c>
      <c r="C1608" t="s">
        <v>14</v>
      </c>
      <c r="D1608" t="s">
        <v>1336</v>
      </c>
      <c r="E1608" s="54">
        <v>41619</v>
      </c>
      <c r="F1608" t="s">
        <v>4921</v>
      </c>
      <c r="G1608" t="s">
        <v>1345</v>
      </c>
      <c r="H1608" t="s">
        <v>1059</v>
      </c>
      <c r="I1608" t="s">
        <v>1911</v>
      </c>
      <c r="J1608" t="s">
        <v>1342</v>
      </c>
      <c r="K1608" t="s">
        <v>1912</v>
      </c>
      <c r="L1608" t="s">
        <v>1913</v>
      </c>
      <c r="M1608" t="s">
        <v>1914</v>
      </c>
      <c r="N1608" t="s">
        <v>85</v>
      </c>
      <c r="O1608" t="s">
        <v>85</v>
      </c>
      <c r="P1608">
        <v>-11186</v>
      </c>
      <c r="Q1608" t="s">
        <v>21</v>
      </c>
      <c r="R1608" t="s">
        <v>1915</v>
      </c>
      <c r="S1608" t="s">
        <v>1916</v>
      </c>
      <c r="T1608" t="s">
        <v>170</v>
      </c>
      <c r="U1608" t="s">
        <v>436</v>
      </c>
      <c r="V1608" t="s">
        <v>179</v>
      </c>
      <c r="W1608" t="s">
        <v>364</v>
      </c>
      <c r="X1608" t="s">
        <v>10729</v>
      </c>
      <c r="Y1608" t="s">
        <v>10737</v>
      </c>
    </row>
    <row r="1609" spans="1:25">
      <c r="A1609" t="s">
        <v>9</v>
      </c>
      <c r="B1609" t="s">
        <v>14</v>
      </c>
      <c r="C1609" t="s">
        <v>14</v>
      </c>
      <c r="D1609" t="s">
        <v>1336</v>
      </c>
      <c r="E1609" s="54">
        <v>41628</v>
      </c>
      <c r="F1609" t="s">
        <v>4921</v>
      </c>
      <c r="G1609" t="s">
        <v>1345</v>
      </c>
      <c r="H1609" t="s">
        <v>1059</v>
      </c>
      <c r="I1609" t="s">
        <v>10522</v>
      </c>
      <c r="J1609" t="s">
        <v>1342</v>
      </c>
      <c r="K1609" t="s">
        <v>10523</v>
      </c>
      <c r="L1609" t="s">
        <v>1913</v>
      </c>
      <c r="M1609" t="s">
        <v>1914</v>
      </c>
      <c r="N1609" t="s">
        <v>85</v>
      </c>
      <c r="O1609" t="s">
        <v>85</v>
      </c>
      <c r="P1609">
        <v>20800</v>
      </c>
      <c r="Q1609" t="s">
        <v>21</v>
      </c>
      <c r="R1609" t="s">
        <v>10524</v>
      </c>
      <c r="S1609" t="s">
        <v>10525</v>
      </c>
      <c r="T1609" t="s">
        <v>170</v>
      </c>
      <c r="U1609" t="s">
        <v>436</v>
      </c>
      <c r="V1609" t="s">
        <v>179</v>
      </c>
      <c r="W1609" t="s">
        <v>364</v>
      </c>
      <c r="X1609" t="s">
        <v>10729</v>
      </c>
      <c r="Y1609" t="s">
        <v>10737</v>
      </c>
    </row>
    <row r="1610" spans="1:25">
      <c r="A1610" t="s">
        <v>9</v>
      </c>
      <c r="B1610" t="s">
        <v>14</v>
      </c>
      <c r="C1610" t="s">
        <v>14</v>
      </c>
      <c r="D1610" t="s">
        <v>1336</v>
      </c>
      <c r="E1610" s="54">
        <v>41628</v>
      </c>
      <c r="F1610" t="s">
        <v>4921</v>
      </c>
      <c r="G1610" t="s">
        <v>1345</v>
      </c>
      <c r="H1610" t="s">
        <v>1059</v>
      </c>
      <c r="I1610" t="s">
        <v>10526</v>
      </c>
      <c r="J1610" t="s">
        <v>1342</v>
      </c>
      <c r="K1610" t="s">
        <v>10527</v>
      </c>
      <c r="L1610" t="s">
        <v>1913</v>
      </c>
      <c r="M1610" t="s">
        <v>1914</v>
      </c>
      <c r="N1610" t="s">
        <v>85</v>
      </c>
      <c r="O1610" t="s">
        <v>85</v>
      </c>
      <c r="P1610">
        <v>8320</v>
      </c>
      <c r="Q1610" t="s">
        <v>21</v>
      </c>
      <c r="R1610" t="s">
        <v>10528</v>
      </c>
      <c r="S1610" t="s">
        <v>10529</v>
      </c>
      <c r="T1610" t="s">
        <v>170</v>
      </c>
      <c r="U1610" t="s">
        <v>436</v>
      </c>
      <c r="V1610" t="s">
        <v>179</v>
      </c>
      <c r="W1610" t="s">
        <v>364</v>
      </c>
      <c r="X1610" t="s">
        <v>10729</v>
      </c>
      <c r="Y1610" t="s">
        <v>10737</v>
      </c>
    </row>
    <row r="1611" spans="1:25">
      <c r="A1611" t="s">
        <v>9</v>
      </c>
      <c r="B1611" t="s">
        <v>14</v>
      </c>
      <c r="C1611" t="s">
        <v>14</v>
      </c>
      <c r="D1611" t="s">
        <v>1336</v>
      </c>
      <c r="E1611" s="54">
        <v>41585</v>
      </c>
      <c r="F1611" t="s">
        <v>1337</v>
      </c>
      <c r="G1611" t="s">
        <v>1345</v>
      </c>
      <c r="H1611" t="s">
        <v>1059</v>
      </c>
      <c r="I1611" t="s">
        <v>1911</v>
      </c>
      <c r="J1611" t="s">
        <v>1342</v>
      </c>
      <c r="K1611" t="s">
        <v>1912</v>
      </c>
      <c r="L1611" t="s">
        <v>1913</v>
      </c>
      <c r="M1611" t="s">
        <v>1914</v>
      </c>
      <c r="N1611" t="s">
        <v>85</v>
      </c>
      <c r="O1611" t="s">
        <v>85</v>
      </c>
      <c r="P1611">
        <v>-17374</v>
      </c>
      <c r="Q1611" t="s">
        <v>21</v>
      </c>
      <c r="R1611" t="s">
        <v>1915</v>
      </c>
      <c r="S1611" t="s">
        <v>1916</v>
      </c>
      <c r="T1611" t="s">
        <v>170</v>
      </c>
      <c r="U1611" t="s">
        <v>436</v>
      </c>
      <c r="V1611" t="s">
        <v>179</v>
      </c>
      <c r="W1611" t="s">
        <v>364</v>
      </c>
      <c r="X1611" t="s">
        <v>10729</v>
      </c>
      <c r="Y1611" t="s">
        <v>10737</v>
      </c>
    </row>
    <row r="1612" spans="1:25">
      <c r="A1612" t="s">
        <v>9</v>
      </c>
      <c r="B1612" t="s">
        <v>14</v>
      </c>
      <c r="C1612" t="s">
        <v>14</v>
      </c>
      <c r="D1612" t="s">
        <v>1336</v>
      </c>
      <c r="E1612" s="54">
        <v>41585</v>
      </c>
      <c r="F1612" t="s">
        <v>1337</v>
      </c>
      <c r="G1612" t="s">
        <v>1345</v>
      </c>
      <c r="H1612" t="s">
        <v>1059</v>
      </c>
      <c r="I1612" t="s">
        <v>1911</v>
      </c>
      <c r="J1612" t="s">
        <v>1342</v>
      </c>
      <c r="K1612" t="s">
        <v>1912</v>
      </c>
      <c r="L1612" t="s">
        <v>1913</v>
      </c>
      <c r="M1612" t="s">
        <v>1914</v>
      </c>
      <c r="N1612" t="s">
        <v>85</v>
      </c>
      <c r="O1612" t="s">
        <v>85</v>
      </c>
      <c r="P1612">
        <v>17374</v>
      </c>
      <c r="Q1612" t="s">
        <v>21</v>
      </c>
      <c r="R1612" t="s">
        <v>1915</v>
      </c>
      <c r="S1612" t="s">
        <v>1916</v>
      </c>
      <c r="T1612" t="s">
        <v>170</v>
      </c>
      <c r="U1612" t="s">
        <v>436</v>
      </c>
      <c r="V1612" t="s">
        <v>179</v>
      </c>
      <c r="W1612" t="s">
        <v>364</v>
      </c>
      <c r="X1612" t="s">
        <v>10729</v>
      </c>
      <c r="Y1612" t="s">
        <v>10737</v>
      </c>
    </row>
    <row r="1613" spans="1:25">
      <c r="A1613" t="s">
        <v>9</v>
      </c>
      <c r="B1613" t="s">
        <v>14</v>
      </c>
      <c r="C1613" t="s">
        <v>14</v>
      </c>
      <c r="D1613" t="s">
        <v>1336</v>
      </c>
      <c r="E1613" s="54">
        <v>41585</v>
      </c>
      <c r="F1613" t="s">
        <v>1337</v>
      </c>
      <c r="G1613" t="s">
        <v>1345</v>
      </c>
      <c r="H1613" t="s">
        <v>1059</v>
      </c>
      <c r="I1613" t="s">
        <v>1911</v>
      </c>
      <c r="J1613" t="s">
        <v>1342</v>
      </c>
      <c r="K1613" t="s">
        <v>1912</v>
      </c>
      <c r="L1613" t="s">
        <v>1913</v>
      </c>
      <c r="M1613" t="s">
        <v>1914</v>
      </c>
      <c r="N1613" t="s">
        <v>85</v>
      </c>
      <c r="O1613" t="s">
        <v>85</v>
      </c>
      <c r="P1613">
        <v>4879</v>
      </c>
      <c r="Q1613" t="s">
        <v>21</v>
      </c>
      <c r="R1613" t="s">
        <v>1915</v>
      </c>
      <c r="S1613" t="s">
        <v>1916</v>
      </c>
      <c r="T1613" t="s">
        <v>170</v>
      </c>
      <c r="U1613" t="s">
        <v>436</v>
      </c>
      <c r="V1613" t="s">
        <v>179</v>
      </c>
      <c r="W1613" t="s">
        <v>364</v>
      </c>
      <c r="X1613" t="s">
        <v>10729</v>
      </c>
      <c r="Y1613" t="s">
        <v>10737</v>
      </c>
    </row>
    <row r="1614" spans="1:25">
      <c r="A1614" t="s">
        <v>9</v>
      </c>
      <c r="B1614" t="s">
        <v>14</v>
      </c>
      <c r="C1614" t="s">
        <v>14</v>
      </c>
      <c r="D1614" t="s">
        <v>1336</v>
      </c>
      <c r="E1614" s="54">
        <v>41585</v>
      </c>
      <c r="F1614" t="s">
        <v>1337</v>
      </c>
      <c r="G1614" t="s">
        <v>1345</v>
      </c>
      <c r="H1614" t="s">
        <v>1059</v>
      </c>
      <c r="I1614" t="s">
        <v>1911</v>
      </c>
      <c r="J1614" t="s">
        <v>1342</v>
      </c>
      <c r="K1614" t="s">
        <v>1912</v>
      </c>
      <c r="L1614" t="s">
        <v>1913</v>
      </c>
      <c r="M1614" t="s">
        <v>1914</v>
      </c>
      <c r="N1614" t="s">
        <v>85</v>
      </c>
      <c r="O1614" t="s">
        <v>85</v>
      </c>
      <c r="P1614">
        <v>26656</v>
      </c>
      <c r="Q1614" t="s">
        <v>21</v>
      </c>
      <c r="R1614" t="s">
        <v>1915</v>
      </c>
      <c r="S1614" t="s">
        <v>1916</v>
      </c>
      <c r="T1614" t="s">
        <v>170</v>
      </c>
      <c r="U1614" t="s">
        <v>436</v>
      </c>
      <c r="V1614" t="s">
        <v>179</v>
      </c>
      <c r="W1614" t="s">
        <v>364</v>
      </c>
      <c r="X1614" t="s">
        <v>10729</v>
      </c>
      <c r="Y1614" t="s">
        <v>10737</v>
      </c>
    </row>
    <row r="1615" spans="1:25">
      <c r="A1615" t="s">
        <v>9</v>
      </c>
      <c r="B1615" t="s">
        <v>14</v>
      </c>
      <c r="C1615" t="s">
        <v>14</v>
      </c>
      <c r="D1615" t="s">
        <v>1336</v>
      </c>
      <c r="E1615" s="54">
        <v>41585</v>
      </c>
      <c r="F1615" t="s">
        <v>1337</v>
      </c>
      <c r="G1615" t="s">
        <v>1345</v>
      </c>
      <c r="H1615" t="s">
        <v>1059</v>
      </c>
      <c r="I1615" t="s">
        <v>1911</v>
      </c>
      <c r="J1615" t="s">
        <v>1342</v>
      </c>
      <c r="K1615" t="s">
        <v>1912</v>
      </c>
      <c r="L1615" t="s">
        <v>1913</v>
      </c>
      <c r="M1615" t="s">
        <v>1914</v>
      </c>
      <c r="N1615" t="s">
        <v>85</v>
      </c>
      <c r="O1615" t="s">
        <v>85</v>
      </c>
      <c r="P1615">
        <v>-31535</v>
      </c>
      <c r="Q1615" t="s">
        <v>21</v>
      </c>
      <c r="R1615" t="s">
        <v>1915</v>
      </c>
      <c r="S1615" t="s">
        <v>1916</v>
      </c>
      <c r="T1615" t="s">
        <v>170</v>
      </c>
      <c r="U1615" t="s">
        <v>436</v>
      </c>
      <c r="V1615" t="s">
        <v>179</v>
      </c>
      <c r="W1615" t="s">
        <v>364</v>
      </c>
      <c r="X1615" t="s">
        <v>10729</v>
      </c>
      <c r="Y1615" t="s">
        <v>10737</v>
      </c>
    </row>
    <row r="1616" spans="1:25">
      <c r="A1616" t="s">
        <v>9</v>
      </c>
      <c r="B1616" t="s">
        <v>14</v>
      </c>
      <c r="C1616" t="s">
        <v>14</v>
      </c>
      <c r="D1616" t="s">
        <v>1336</v>
      </c>
      <c r="E1616" s="54">
        <v>41585</v>
      </c>
      <c r="F1616" t="s">
        <v>1337</v>
      </c>
      <c r="G1616" t="s">
        <v>1345</v>
      </c>
      <c r="H1616" t="s">
        <v>1059</v>
      </c>
      <c r="I1616" t="s">
        <v>1911</v>
      </c>
      <c r="J1616" t="s">
        <v>1342</v>
      </c>
      <c r="K1616" t="s">
        <v>1912</v>
      </c>
      <c r="L1616" t="s">
        <v>1913</v>
      </c>
      <c r="M1616" t="s">
        <v>1914</v>
      </c>
      <c r="N1616" t="s">
        <v>85</v>
      </c>
      <c r="O1616" t="s">
        <v>85</v>
      </c>
      <c r="P1616">
        <v>-7840</v>
      </c>
      <c r="Q1616" t="s">
        <v>21</v>
      </c>
      <c r="R1616" t="s">
        <v>1915</v>
      </c>
      <c r="S1616" t="s">
        <v>1916</v>
      </c>
      <c r="T1616" t="s">
        <v>170</v>
      </c>
      <c r="U1616" t="s">
        <v>436</v>
      </c>
      <c r="V1616" t="s">
        <v>179</v>
      </c>
      <c r="W1616" t="s">
        <v>364</v>
      </c>
      <c r="X1616" t="s">
        <v>10729</v>
      </c>
      <c r="Y1616" t="s">
        <v>10737</v>
      </c>
    </row>
    <row r="1617" spans="1:25">
      <c r="A1617" t="s">
        <v>9</v>
      </c>
      <c r="B1617" t="s">
        <v>14</v>
      </c>
      <c r="C1617" t="s">
        <v>14</v>
      </c>
      <c r="D1617" t="s">
        <v>1336</v>
      </c>
      <c r="E1617" s="54">
        <v>41585</v>
      </c>
      <c r="F1617" t="s">
        <v>1337</v>
      </c>
      <c r="G1617" t="s">
        <v>1345</v>
      </c>
      <c r="H1617" t="s">
        <v>1059</v>
      </c>
      <c r="I1617" t="s">
        <v>1911</v>
      </c>
      <c r="J1617" t="s">
        <v>1342</v>
      </c>
      <c r="K1617" t="s">
        <v>1912</v>
      </c>
      <c r="L1617" t="s">
        <v>1913</v>
      </c>
      <c r="M1617" t="s">
        <v>1914</v>
      </c>
      <c r="N1617" t="s">
        <v>85</v>
      </c>
      <c r="O1617" t="s">
        <v>85</v>
      </c>
      <c r="P1617">
        <v>7840</v>
      </c>
      <c r="Q1617" t="s">
        <v>21</v>
      </c>
      <c r="R1617" t="s">
        <v>1915</v>
      </c>
      <c r="S1617" t="s">
        <v>1916</v>
      </c>
      <c r="T1617" t="s">
        <v>170</v>
      </c>
      <c r="U1617" t="s">
        <v>436</v>
      </c>
      <c r="V1617" t="s">
        <v>179</v>
      </c>
      <c r="W1617" t="s">
        <v>364</v>
      </c>
      <c r="X1617" t="s">
        <v>10729</v>
      </c>
      <c r="Y1617" t="s">
        <v>10737</v>
      </c>
    </row>
    <row r="1618" spans="1:25">
      <c r="A1618" t="s">
        <v>9</v>
      </c>
      <c r="B1618" t="s">
        <v>14</v>
      </c>
      <c r="C1618" t="s">
        <v>14</v>
      </c>
      <c r="D1618" t="s">
        <v>1336</v>
      </c>
      <c r="E1618" s="54">
        <v>41585</v>
      </c>
      <c r="F1618" t="s">
        <v>1337</v>
      </c>
      <c r="G1618" t="s">
        <v>1345</v>
      </c>
      <c r="H1618" t="s">
        <v>1059</v>
      </c>
      <c r="I1618" t="s">
        <v>1917</v>
      </c>
      <c r="J1618" t="s">
        <v>1342</v>
      </c>
      <c r="K1618" t="s">
        <v>1918</v>
      </c>
      <c r="L1618" t="s">
        <v>1913</v>
      </c>
      <c r="M1618" t="s">
        <v>1914</v>
      </c>
      <c r="N1618" t="s">
        <v>85</v>
      </c>
      <c r="O1618" t="s">
        <v>85</v>
      </c>
      <c r="P1618">
        <v>7711.64013671875</v>
      </c>
      <c r="Q1618" t="s">
        <v>21</v>
      </c>
      <c r="R1618" t="s">
        <v>1919</v>
      </c>
      <c r="S1618" t="s">
        <v>1920</v>
      </c>
      <c r="T1618" t="s">
        <v>170</v>
      </c>
      <c r="U1618" t="s">
        <v>436</v>
      </c>
      <c r="V1618" t="s">
        <v>179</v>
      </c>
      <c r="W1618" t="s">
        <v>364</v>
      </c>
      <c r="X1618" t="s">
        <v>10729</v>
      </c>
      <c r="Y1618" t="s">
        <v>10737</v>
      </c>
    </row>
    <row r="1619" spans="1:25">
      <c r="A1619" t="s">
        <v>9</v>
      </c>
      <c r="B1619" t="s">
        <v>14</v>
      </c>
      <c r="C1619" t="s">
        <v>14</v>
      </c>
      <c r="D1619" t="s">
        <v>1336</v>
      </c>
      <c r="E1619" s="54">
        <v>41585</v>
      </c>
      <c r="F1619" t="s">
        <v>1337</v>
      </c>
      <c r="G1619" t="s">
        <v>1345</v>
      </c>
      <c r="H1619" t="s">
        <v>1059</v>
      </c>
      <c r="I1619" t="s">
        <v>1917</v>
      </c>
      <c r="J1619" t="s">
        <v>1342</v>
      </c>
      <c r="K1619" t="s">
        <v>1918</v>
      </c>
      <c r="L1619" t="s">
        <v>1913</v>
      </c>
      <c r="M1619" t="s">
        <v>1914</v>
      </c>
      <c r="N1619" t="s">
        <v>85</v>
      </c>
      <c r="O1619" t="s">
        <v>85</v>
      </c>
      <c r="P1619">
        <v>-43824</v>
      </c>
      <c r="Q1619" t="s">
        <v>21</v>
      </c>
      <c r="R1619" t="s">
        <v>1919</v>
      </c>
      <c r="S1619" t="s">
        <v>1920</v>
      </c>
      <c r="T1619" t="s">
        <v>170</v>
      </c>
      <c r="U1619" t="s">
        <v>436</v>
      </c>
      <c r="V1619" t="s">
        <v>179</v>
      </c>
      <c r="W1619" t="s">
        <v>364</v>
      </c>
      <c r="X1619" t="s">
        <v>10729</v>
      </c>
      <c r="Y1619" t="s">
        <v>10737</v>
      </c>
    </row>
    <row r="1620" spans="1:25">
      <c r="A1620" t="s">
        <v>9</v>
      </c>
      <c r="B1620" t="s">
        <v>14</v>
      </c>
      <c r="C1620" t="s">
        <v>14</v>
      </c>
      <c r="D1620" t="s">
        <v>1336</v>
      </c>
      <c r="E1620" s="54">
        <v>41585</v>
      </c>
      <c r="F1620" t="s">
        <v>1337</v>
      </c>
      <c r="G1620" t="s">
        <v>1345</v>
      </c>
      <c r="H1620" t="s">
        <v>1059</v>
      </c>
      <c r="I1620" t="s">
        <v>1917</v>
      </c>
      <c r="J1620" t="s">
        <v>1342</v>
      </c>
      <c r="K1620" t="s">
        <v>1918</v>
      </c>
      <c r="L1620" t="s">
        <v>1913</v>
      </c>
      <c r="M1620" t="s">
        <v>1914</v>
      </c>
      <c r="N1620" t="s">
        <v>85</v>
      </c>
      <c r="O1620" t="s">
        <v>85</v>
      </c>
      <c r="P1620">
        <v>43824</v>
      </c>
      <c r="Q1620" t="s">
        <v>21</v>
      </c>
      <c r="R1620" t="s">
        <v>1919</v>
      </c>
      <c r="S1620" t="s">
        <v>1920</v>
      </c>
      <c r="T1620" t="s">
        <v>170</v>
      </c>
      <c r="U1620" t="s">
        <v>436</v>
      </c>
      <c r="V1620" t="s">
        <v>179</v>
      </c>
      <c r="W1620" t="s">
        <v>364</v>
      </c>
      <c r="X1620" t="s">
        <v>10729</v>
      </c>
      <c r="Y1620" t="s">
        <v>10737</v>
      </c>
    </row>
    <row r="1621" spans="1:25">
      <c r="A1621" t="s">
        <v>9</v>
      </c>
      <c r="B1621" t="s">
        <v>14</v>
      </c>
      <c r="C1621" t="s">
        <v>14</v>
      </c>
      <c r="D1621" t="s">
        <v>1336</v>
      </c>
      <c r="E1621" s="54">
        <v>41585</v>
      </c>
      <c r="F1621" t="s">
        <v>1337</v>
      </c>
      <c r="G1621" t="s">
        <v>1345</v>
      </c>
      <c r="H1621" t="s">
        <v>1059</v>
      </c>
      <c r="I1621" t="s">
        <v>1917</v>
      </c>
      <c r="J1621" t="s">
        <v>1342</v>
      </c>
      <c r="K1621" t="s">
        <v>1918</v>
      </c>
      <c r="L1621" t="s">
        <v>1913</v>
      </c>
      <c r="M1621" t="s">
        <v>1914</v>
      </c>
      <c r="N1621" t="s">
        <v>85</v>
      </c>
      <c r="O1621" t="s">
        <v>85</v>
      </c>
      <c r="P1621">
        <v>9960</v>
      </c>
      <c r="Q1621" t="s">
        <v>21</v>
      </c>
      <c r="R1621" t="s">
        <v>1919</v>
      </c>
      <c r="S1621" t="s">
        <v>1920</v>
      </c>
      <c r="T1621" t="s">
        <v>170</v>
      </c>
      <c r="U1621" t="s">
        <v>436</v>
      </c>
      <c r="V1621" t="s">
        <v>179</v>
      </c>
      <c r="W1621" t="s">
        <v>364</v>
      </c>
      <c r="X1621" t="s">
        <v>10729</v>
      </c>
      <c r="Y1621" t="s">
        <v>10737</v>
      </c>
    </row>
    <row r="1622" spans="1:25">
      <c r="A1622" t="s">
        <v>9</v>
      </c>
      <c r="B1622" t="s">
        <v>14</v>
      </c>
      <c r="C1622" t="s">
        <v>14</v>
      </c>
      <c r="D1622" t="s">
        <v>1336</v>
      </c>
      <c r="E1622" s="54">
        <v>41585</v>
      </c>
      <c r="F1622" t="s">
        <v>1337</v>
      </c>
      <c r="G1622" t="s">
        <v>1345</v>
      </c>
      <c r="H1622" t="s">
        <v>1059</v>
      </c>
      <c r="I1622" t="s">
        <v>1911</v>
      </c>
      <c r="J1622" t="s">
        <v>1342</v>
      </c>
      <c r="K1622" t="s">
        <v>1912</v>
      </c>
      <c r="L1622" t="s">
        <v>1913</v>
      </c>
      <c r="M1622" t="s">
        <v>1914</v>
      </c>
      <c r="N1622" t="s">
        <v>85</v>
      </c>
      <c r="O1622" t="s">
        <v>85</v>
      </c>
      <c r="P1622">
        <v>5295.60009765625</v>
      </c>
      <c r="Q1622" t="s">
        <v>21</v>
      </c>
      <c r="R1622" t="s">
        <v>1915</v>
      </c>
      <c r="S1622" t="s">
        <v>1916</v>
      </c>
      <c r="T1622" t="s">
        <v>170</v>
      </c>
      <c r="U1622" t="s">
        <v>436</v>
      </c>
      <c r="V1622" t="s">
        <v>179</v>
      </c>
      <c r="W1622" t="s">
        <v>364</v>
      </c>
      <c r="X1622" t="s">
        <v>10729</v>
      </c>
      <c r="Y1622" t="s">
        <v>10737</v>
      </c>
    </row>
    <row r="1623" spans="1:25">
      <c r="A1623" t="s">
        <v>9</v>
      </c>
      <c r="B1623" t="s">
        <v>14</v>
      </c>
      <c r="C1623" t="s">
        <v>14</v>
      </c>
      <c r="D1623" t="s">
        <v>1336</v>
      </c>
      <c r="E1623" s="54">
        <v>41585</v>
      </c>
      <c r="F1623" t="s">
        <v>1337</v>
      </c>
      <c r="G1623" t="s">
        <v>1345</v>
      </c>
      <c r="H1623" t="s">
        <v>1059</v>
      </c>
      <c r="I1623" t="s">
        <v>1917</v>
      </c>
      <c r="J1623" t="s">
        <v>1342</v>
      </c>
      <c r="K1623" t="s">
        <v>1918</v>
      </c>
      <c r="L1623" t="s">
        <v>1913</v>
      </c>
      <c r="M1623" t="s">
        <v>1914</v>
      </c>
      <c r="N1623" t="s">
        <v>85</v>
      </c>
      <c r="O1623" t="s">
        <v>85</v>
      </c>
      <c r="P1623">
        <v>-9960</v>
      </c>
      <c r="Q1623" t="s">
        <v>21</v>
      </c>
      <c r="R1623" t="s">
        <v>1919</v>
      </c>
      <c r="S1623" t="s">
        <v>1920</v>
      </c>
      <c r="T1623" t="s">
        <v>170</v>
      </c>
      <c r="U1623" t="s">
        <v>436</v>
      </c>
      <c r="V1623" t="s">
        <v>179</v>
      </c>
      <c r="W1623" t="s">
        <v>364</v>
      </c>
      <c r="X1623" t="s">
        <v>10729</v>
      </c>
      <c r="Y1623" t="s">
        <v>10737</v>
      </c>
    </row>
    <row r="1624" spans="1:25">
      <c r="A1624" t="s">
        <v>9</v>
      </c>
      <c r="B1624" t="s">
        <v>14</v>
      </c>
      <c r="C1624" t="s">
        <v>14</v>
      </c>
      <c r="D1624" t="s">
        <v>1336</v>
      </c>
      <c r="E1624" s="54">
        <v>41628</v>
      </c>
      <c r="F1624" t="s">
        <v>4921</v>
      </c>
      <c r="G1624" t="s">
        <v>1345</v>
      </c>
      <c r="H1624" t="s">
        <v>1059</v>
      </c>
      <c r="I1624" t="s">
        <v>10526</v>
      </c>
      <c r="J1624" t="s">
        <v>1342</v>
      </c>
      <c r="K1624" t="s">
        <v>10527</v>
      </c>
      <c r="L1624" t="s">
        <v>1913</v>
      </c>
      <c r="M1624" t="s">
        <v>1914</v>
      </c>
      <c r="N1624" t="s">
        <v>85</v>
      </c>
      <c r="O1624" t="s">
        <v>85</v>
      </c>
      <c r="P1624">
        <v>8320</v>
      </c>
      <c r="Q1624" t="s">
        <v>21</v>
      </c>
      <c r="R1624" t="s">
        <v>10528</v>
      </c>
      <c r="S1624" t="s">
        <v>10529</v>
      </c>
      <c r="T1624" t="s">
        <v>170</v>
      </c>
      <c r="U1624" t="s">
        <v>436</v>
      </c>
      <c r="V1624" t="s">
        <v>179</v>
      </c>
      <c r="W1624" t="s">
        <v>364</v>
      </c>
      <c r="X1624" t="s">
        <v>10729</v>
      </c>
      <c r="Y1624" t="s">
        <v>10737</v>
      </c>
    </row>
    <row r="1625" spans="1:25">
      <c r="A1625" t="s">
        <v>9</v>
      </c>
      <c r="B1625" t="s">
        <v>14</v>
      </c>
      <c r="C1625" t="s">
        <v>14</v>
      </c>
      <c r="D1625" t="s">
        <v>1336</v>
      </c>
      <c r="E1625" s="54">
        <v>41628</v>
      </c>
      <c r="F1625" t="s">
        <v>4921</v>
      </c>
      <c r="G1625" t="s">
        <v>1345</v>
      </c>
      <c r="H1625" t="s">
        <v>1059</v>
      </c>
      <c r="I1625" t="s">
        <v>10526</v>
      </c>
      <c r="J1625" t="s">
        <v>1342</v>
      </c>
      <c r="K1625" t="s">
        <v>10527</v>
      </c>
      <c r="L1625" t="s">
        <v>1913</v>
      </c>
      <c r="M1625" t="s">
        <v>1914</v>
      </c>
      <c r="N1625" t="s">
        <v>85</v>
      </c>
      <c r="O1625" t="s">
        <v>85</v>
      </c>
      <c r="P1625">
        <v>20800</v>
      </c>
      <c r="Q1625" t="s">
        <v>21</v>
      </c>
      <c r="R1625" t="s">
        <v>10528</v>
      </c>
      <c r="S1625" t="s">
        <v>10529</v>
      </c>
      <c r="T1625" t="s">
        <v>170</v>
      </c>
      <c r="U1625" t="s">
        <v>436</v>
      </c>
      <c r="V1625" t="s">
        <v>179</v>
      </c>
      <c r="W1625" t="s">
        <v>364</v>
      </c>
      <c r="X1625" t="s">
        <v>10729</v>
      </c>
      <c r="Y1625" t="s">
        <v>10737</v>
      </c>
    </row>
    <row r="1626" spans="1:25">
      <c r="A1626" t="s">
        <v>9</v>
      </c>
      <c r="B1626" t="s">
        <v>14</v>
      </c>
      <c r="C1626" t="s">
        <v>14</v>
      </c>
      <c r="D1626" t="s">
        <v>1336</v>
      </c>
      <c r="E1626" s="54">
        <v>41628</v>
      </c>
      <c r="F1626" t="s">
        <v>4921</v>
      </c>
      <c r="G1626" t="s">
        <v>1345</v>
      </c>
      <c r="H1626" t="s">
        <v>1059</v>
      </c>
      <c r="I1626" t="s">
        <v>10526</v>
      </c>
      <c r="J1626" t="s">
        <v>1342</v>
      </c>
      <c r="K1626" t="s">
        <v>10527</v>
      </c>
      <c r="L1626" t="s">
        <v>1913</v>
      </c>
      <c r="M1626" t="s">
        <v>1914</v>
      </c>
      <c r="N1626" t="s">
        <v>85</v>
      </c>
      <c r="O1626" t="s">
        <v>85</v>
      </c>
      <c r="P1626">
        <v>33280</v>
      </c>
      <c r="Q1626" t="s">
        <v>21</v>
      </c>
      <c r="R1626" t="s">
        <v>10528</v>
      </c>
      <c r="S1626" t="s">
        <v>10529</v>
      </c>
      <c r="T1626" t="s">
        <v>170</v>
      </c>
      <c r="U1626" t="s">
        <v>436</v>
      </c>
      <c r="V1626" t="s">
        <v>179</v>
      </c>
      <c r="W1626" t="s">
        <v>364</v>
      </c>
      <c r="X1626" t="s">
        <v>10729</v>
      </c>
      <c r="Y1626" t="s">
        <v>10737</v>
      </c>
    </row>
    <row r="1627" spans="1:25">
      <c r="A1627" t="s">
        <v>9</v>
      </c>
      <c r="B1627" t="s">
        <v>14</v>
      </c>
      <c r="C1627" t="s">
        <v>14</v>
      </c>
      <c r="D1627" t="s">
        <v>1336</v>
      </c>
      <c r="E1627" s="54">
        <v>41597</v>
      </c>
      <c r="F1627" t="s">
        <v>1337</v>
      </c>
      <c r="G1627" t="s">
        <v>83</v>
      </c>
      <c r="H1627" t="s">
        <v>1059</v>
      </c>
      <c r="I1627" t="s">
        <v>2821</v>
      </c>
      <c r="J1627" t="s">
        <v>86</v>
      </c>
      <c r="K1627" t="s">
        <v>2822</v>
      </c>
      <c r="L1627" t="s">
        <v>1913</v>
      </c>
      <c r="M1627" t="s">
        <v>1914</v>
      </c>
      <c r="N1627" t="s">
        <v>85</v>
      </c>
      <c r="O1627" t="s">
        <v>85</v>
      </c>
      <c r="P1627">
        <v>1249.97998046875</v>
      </c>
      <c r="Q1627" t="s">
        <v>22</v>
      </c>
      <c r="R1627" t="s">
        <v>2823</v>
      </c>
      <c r="S1627" t="s">
        <v>104</v>
      </c>
      <c r="T1627" t="s">
        <v>170</v>
      </c>
      <c r="U1627" t="s">
        <v>436</v>
      </c>
      <c r="V1627" t="s">
        <v>179</v>
      </c>
      <c r="W1627" t="s">
        <v>364</v>
      </c>
      <c r="X1627" t="e">
        <v>#N/A</v>
      </c>
      <c r="Y1627" t="s">
        <v>10737</v>
      </c>
    </row>
    <row r="1628" spans="1:25">
      <c r="A1628" t="s">
        <v>9</v>
      </c>
      <c r="B1628" t="s">
        <v>14</v>
      </c>
      <c r="C1628" t="s">
        <v>14</v>
      </c>
      <c r="D1628" t="s">
        <v>1336</v>
      </c>
      <c r="E1628" s="54">
        <v>41597</v>
      </c>
      <c r="F1628" t="s">
        <v>1337</v>
      </c>
      <c r="G1628" t="s">
        <v>83</v>
      </c>
      <c r="H1628" t="s">
        <v>1059</v>
      </c>
      <c r="I1628" t="s">
        <v>2821</v>
      </c>
      <c r="J1628" t="s">
        <v>86</v>
      </c>
      <c r="K1628" t="s">
        <v>2822</v>
      </c>
      <c r="L1628" t="s">
        <v>1913</v>
      </c>
      <c r="M1628" t="s">
        <v>1914</v>
      </c>
      <c r="N1628" t="s">
        <v>85</v>
      </c>
      <c r="O1628" t="s">
        <v>85</v>
      </c>
      <c r="P1628">
        <v>1249.97998046875</v>
      </c>
      <c r="Q1628" t="s">
        <v>22</v>
      </c>
      <c r="R1628" t="s">
        <v>2823</v>
      </c>
      <c r="S1628" t="s">
        <v>104</v>
      </c>
      <c r="T1628" t="s">
        <v>170</v>
      </c>
      <c r="U1628" t="s">
        <v>436</v>
      </c>
      <c r="V1628" t="s">
        <v>179</v>
      </c>
      <c r="W1628" t="s">
        <v>364</v>
      </c>
      <c r="X1628" t="e">
        <v>#N/A</v>
      </c>
      <c r="Y1628" t="s">
        <v>10737</v>
      </c>
    </row>
    <row r="1629" spans="1:25">
      <c r="A1629" t="s">
        <v>9</v>
      </c>
      <c r="B1629" t="s">
        <v>14</v>
      </c>
      <c r="C1629" t="s">
        <v>14</v>
      </c>
      <c r="D1629" t="s">
        <v>1336</v>
      </c>
      <c r="E1629" s="54">
        <v>41624</v>
      </c>
      <c r="F1629" t="s">
        <v>4921</v>
      </c>
      <c r="G1629" t="s">
        <v>1345</v>
      </c>
      <c r="H1629" t="s">
        <v>1742</v>
      </c>
      <c r="I1629" t="s">
        <v>10530</v>
      </c>
      <c r="J1629" t="s">
        <v>1342</v>
      </c>
      <c r="K1629" t="s">
        <v>10531</v>
      </c>
      <c r="L1629" t="s">
        <v>10532</v>
      </c>
      <c r="M1629" t="s">
        <v>10533</v>
      </c>
      <c r="N1629" t="s">
        <v>85</v>
      </c>
      <c r="O1629" t="s">
        <v>85</v>
      </c>
      <c r="P1629">
        <v>33494.51953125</v>
      </c>
      <c r="Q1629" t="s">
        <v>21</v>
      </c>
      <c r="R1629" t="s">
        <v>10534</v>
      </c>
      <c r="S1629" t="s">
        <v>10535</v>
      </c>
      <c r="T1629" t="s">
        <v>155</v>
      </c>
      <c r="U1629" t="s">
        <v>201</v>
      </c>
      <c r="V1629" t="s">
        <v>179</v>
      </c>
      <c r="W1629" t="s">
        <v>180</v>
      </c>
      <c r="X1629" t="s">
        <v>10729</v>
      </c>
      <c r="Y1629" t="s">
        <v>85</v>
      </c>
    </row>
    <row r="1630" spans="1:25">
      <c r="A1630" t="s">
        <v>9</v>
      </c>
      <c r="B1630" t="s">
        <v>14</v>
      </c>
      <c r="C1630" t="s">
        <v>14</v>
      </c>
      <c r="D1630" t="s">
        <v>1336</v>
      </c>
      <c r="E1630" s="54">
        <v>41627</v>
      </c>
      <c r="F1630" t="s">
        <v>4921</v>
      </c>
      <c r="G1630" t="s">
        <v>1345</v>
      </c>
      <c r="H1630" t="s">
        <v>1735</v>
      </c>
      <c r="I1630" t="s">
        <v>10536</v>
      </c>
      <c r="J1630" t="s">
        <v>1342</v>
      </c>
      <c r="K1630" t="s">
        <v>10537</v>
      </c>
      <c r="L1630" t="s">
        <v>1923</v>
      </c>
      <c r="M1630" t="s">
        <v>1924</v>
      </c>
      <c r="N1630" t="s">
        <v>85</v>
      </c>
      <c r="O1630" t="s">
        <v>85</v>
      </c>
      <c r="P1630">
        <v>53294.078125</v>
      </c>
      <c r="Q1630" t="s">
        <v>21</v>
      </c>
      <c r="R1630" t="s">
        <v>10538</v>
      </c>
      <c r="S1630" t="s">
        <v>10539</v>
      </c>
      <c r="T1630" t="s">
        <v>155</v>
      </c>
      <c r="U1630" t="s">
        <v>286</v>
      </c>
      <c r="V1630" t="s">
        <v>179</v>
      </c>
      <c r="W1630" t="s">
        <v>180</v>
      </c>
      <c r="X1630" t="s">
        <v>10729</v>
      </c>
      <c r="Y1630" t="s">
        <v>85</v>
      </c>
    </row>
    <row r="1631" spans="1:25">
      <c r="A1631" t="s">
        <v>9</v>
      </c>
      <c r="B1631" t="s">
        <v>14</v>
      </c>
      <c r="C1631" t="s">
        <v>14</v>
      </c>
      <c r="D1631" t="s">
        <v>1336</v>
      </c>
      <c r="E1631" s="54">
        <v>41639</v>
      </c>
      <c r="F1631" t="s">
        <v>4921</v>
      </c>
      <c r="G1631" t="s">
        <v>1345</v>
      </c>
      <c r="H1631" t="s">
        <v>1735</v>
      </c>
      <c r="I1631" t="s">
        <v>10540</v>
      </c>
      <c r="J1631" t="s">
        <v>1342</v>
      </c>
      <c r="K1631" t="s">
        <v>10541</v>
      </c>
      <c r="L1631" t="s">
        <v>1923</v>
      </c>
      <c r="M1631" t="s">
        <v>1924</v>
      </c>
      <c r="N1631" t="s">
        <v>85</v>
      </c>
      <c r="O1631" t="s">
        <v>85</v>
      </c>
      <c r="P1631">
        <v>53294.078125</v>
      </c>
      <c r="Q1631" t="s">
        <v>21</v>
      </c>
      <c r="R1631" t="s">
        <v>10542</v>
      </c>
      <c r="S1631" t="s">
        <v>10543</v>
      </c>
      <c r="T1631" t="s">
        <v>155</v>
      </c>
      <c r="U1631" t="s">
        <v>286</v>
      </c>
      <c r="V1631" t="s">
        <v>179</v>
      </c>
      <c r="W1631" t="s">
        <v>180</v>
      </c>
      <c r="X1631" t="s">
        <v>10729</v>
      </c>
      <c r="Y1631" t="s">
        <v>85</v>
      </c>
    </row>
    <row r="1632" spans="1:25">
      <c r="A1632" t="s">
        <v>9</v>
      </c>
      <c r="B1632" t="s">
        <v>14</v>
      </c>
      <c r="C1632" t="s">
        <v>14</v>
      </c>
      <c r="D1632" t="s">
        <v>1336</v>
      </c>
      <c r="E1632" s="54">
        <v>41585</v>
      </c>
      <c r="F1632" t="s">
        <v>1337</v>
      </c>
      <c r="G1632" t="s">
        <v>1345</v>
      </c>
      <c r="H1632" t="s">
        <v>1735</v>
      </c>
      <c r="I1632" t="s">
        <v>1921</v>
      </c>
      <c r="J1632" t="s">
        <v>1342</v>
      </c>
      <c r="K1632" t="s">
        <v>1922</v>
      </c>
      <c r="L1632" t="s">
        <v>1923</v>
      </c>
      <c r="M1632" t="s">
        <v>1924</v>
      </c>
      <c r="N1632" t="s">
        <v>85</v>
      </c>
      <c r="O1632" t="s">
        <v>85</v>
      </c>
      <c r="P1632">
        <v>1028.3199462890625</v>
      </c>
      <c r="Q1632" t="s">
        <v>21</v>
      </c>
      <c r="R1632" t="s">
        <v>1925</v>
      </c>
      <c r="S1632" t="s">
        <v>1926</v>
      </c>
      <c r="T1632" t="s">
        <v>155</v>
      </c>
      <c r="U1632" t="s">
        <v>286</v>
      </c>
      <c r="V1632" t="s">
        <v>179</v>
      </c>
      <c r="W1632" t="s">
        <v>180</v>
      </c>
      <c r="X1632" t="s">
        <v>10729</v>
      </c>
      <c r="Y1632" t="s">
        <v>85</v>
      </c>
    </row>
    <row r="1633" spans="1:25">
      <c r="A1633" t="s">
        <v>9</v>
      </c>
      <c r="B1633" t="s">
        <v>14</v>
      </c>
      <c r="C1633" t="s">
        <v>14</v>
      </c>
      <c r="D1633" t="s">
        <v>1336</v>
      </c>
      <c r="E1633" s="54">
        <v>41583</v>
      </c>
      <c r="F1633" t="s">
        <v>1337</v>
      </c>
      <c r="G1633" t="s">
        <v>1345</v>
      </c>
      <c r="H1633" t="s">
        <v>1735</v>
      </c>
      <c r="I1633" t="s">
        <v>1927</v>
      </c>
      <c r="J1633" t="s">
        <v>1342</v>
      </c>
      <c r="K1633" t="s">
        <v>1928</v>
      </c>
      <c r="L1633" t="s">
        <v>1923</v>
      </c>
      <c r="M1633" t="s">
        <v>1924</v>
      </c>
      <c r="N1633" t="s">
        <v>213</v>
      </c>
      <c r="O1633" t="s">
        <v>85</v>
      </c>
      <c r="P1633">
        <v>4379.56982421875</v>
      </c>
      <c r="Q1633" t="s">
        <v>21</v>
      </c>
      <c r="R1633" t="s">
        <v>1929</v>
      </c>
      <c r="S1633" t="s">
        <v>1930</v>
      </c>
      <c r="T1633" t="s">
        <v>155</v>
      </c>
      <c r="U1633" t="s">
        <v>286</v>
      </c>
      <c r="V1633" t="s">
        <v>179</v>
      </c>
      <c r="W1633" t="s">
        <v>180</v>
      </c>
      <c r="X1633" t="s">
        <v>10729</v>
      </c>
      <c r="Y1633" t="s">
        <v>85</v>
      </c>
    </row>
    <row r="1634" spans="1:25">
      <c r="A1634" t="s">
        <v>9</v>
      </c>
      <c r="B1634" t="s">
        <v>14</v>
      </c>
      <c r="C1634" t="s">
        <v>14</v>
      </c>
      <c r="D1634" t="s">
        <v>1336</v>
      </c>
      <c r="E1634" s="54">
        <v>41618</v>
      </c>
      <c r="F1634" t="s">
        <v>4921</v>
      </c>
      <c r="G1634" t="s">
        <v>83</v>
      </c>
      <c r="H1634" t="s">
        <v>1012</v>
      </c>
      <c r="I1634" t="s">
        <v>10544</v>
      </c>
      <c r="J1634" t="s">
        <v>86</v>
      </c>
      <c r="K1634" t="s">
        <v>10545</v>
      </c>
      <c r="L1634" t="s">
        <v>10546</v>
      </c>
      <c r="M1634" t="s">
        <v>10547</v>
      </c>
      <c r="N1634" t="s">
        <v>85</v>
      </c>
      <c r="O1634" t="s">
        <v>85</v>
      </c>
      <c r="P1634">
        <v>12000</v>
      </c>
      <c r="Q1634" t="s">
        <v>22</v>
      </c>
      <c r="R1634" t="s">
        <v>10548</v>
      </c>
      <c r="S1634" t="s">
        <v>104</v>
      </c>
      <c r="T1634" t="s">
        <v>155</v>
      </c>
      <c r="U1634" t="s">
        <v>156</v>
      </c>
      <c r="V1634" t="s">
        <v>157</v>
      </c>
      <c r="W1634" t="s">
        <v>157</v>
      </c>
      <c r="X1634" t="e">
        <v>#N/A</v>
      </c>
      <c r="Y1634" t="s">
        <v>85</v>
      </c>
    </row>
    <row r="1635" spans="1:25">
      <c r="A1635" t="s">
        <v>9</v>
      </c>
      <c r="B1635" t="s">
        <v>14</v>
      </c>
      <c r="C1635" t="s">
        <v>14</v>
      </c>
      <c r="D1635" t="s">
        <v>1336</v>
      </c>
      <c r="E1635" s="54">
        <v>41639</v>
      </c>
      <c r="F1635" t="s">
        <v>4921</v>
      </c>
      <c r="G1635" t="s">
        <v>83</v>
      </c>
      <c r="I1635" t="s">
        <v>10549</v>
      </c>
      <c r="J1635" t="s">
        <v>86</v>
      </c>
      <c r="K1635" t="s">
        <v>10550</v>
      </c>
      <c r="L1635" t="s">
        <v>5819</v>
      </c>
      <c r="M1635" t="s">
        <v>5820</v>
      </c>
      <c r="N1635" t="s">
        <v>85</v>
      </c>
      <c r="O1635" t="s">
        <v>85</v>
      </c>
      <c r="P1635">
        <v>15960</v>
      </c>
      <c r="Q1635" t="s">
        <v>22</v>
      </c>
      <c r="R1635" t="s">
        <v>10551</v>
      </c>
      <c r="S1635" t="s">
        <v>104</v>
      </c>
      <c r="T1635" t="s">
        <v>170</v>
      </c>
      <c r="U1635" t="s">
        <v>178</v>
      </c>
      <c r="V1635" t="s">
        <v>157</v>
      </c>
      <c r="W1635" t="s">
        <v>157</v>
      </c>
      <c r="X1635" t="e">
        <v>#N/A</v>
      </c>
      <c r="Y1635" t="s">
        <v>85</v>
      </c>
    </row>
    <row r="1636" spans="1:25">
      <c r="A1636" t="s">
        <v>9</v>
      </c>
      <c r="B1636" t="s">
        <v>14</v>
      </c>
      <c r="C1636" t="s">
        <v>14</v>
      </c>
      <c r="D1636" t="s">
        <v>1336</v>
      </c>
      <c r="E1636" s="54">
        <v>41620</v>
      </c>
      <c r="F1636" t="s">
        <v>4921</v>
      </c>
      <c r="G1636" t="s">
        <v>83</v>
      </c>
      <c r="I1636" t="s">
        <v>10552</v>
      </c>
      <c r="J1636" t="s">
        <v>86</v>
      </c>
      <c r="K1636" t="s">
        <v>10553</v>
      </c>
      <c r="L1636" t="s">
        <v>3260</v>
      </c>
      <c r="M1636" t="s">
        <v>3261</v>
      </c>
      <c r="N1636" t="s">
        <v>213</v>
      </c>
      <c r="O1636" t="s">
        <v>85</v>
      </c>
      <c r="P1636">
        <v>3750</v>
      </c>
      <c r="Q1636" t="s">
        <v>22</v>
      </c>
      <c r="R1636" t="s">
        <v>10554</v>
      </c>
      <c r="S1636" t="s">
        <v>104</v>
      </c>
      <c r="T1636" t="s">
        <v>155</v>
      </c>
      <c r="U1636" t="s">
        <v>379</v>
      </c>
      <c r="V1636" t="s">
        <v>321</v>
      </c>
      <c r="W1636" t="s">
        <v>321</v>
      </c>
      <c r="X1636" t="e">
        <v>#N/A</v>
      </c>
      <c r="Y1636" t="s">
        <v>85</v>
      </c>
    </row>
    <row r="1637" spans="1:25">
      <c r="A1637" t="s">
        <v>9</v>
      </c>
      <c r="B1637" t="s">
        <v>14</v>
      </c>
      <c r="C1637" t="s">
        <v>14</v>
      </c>
      <c r="D1637" t="s">
        <v>1336</v>
      </c>
      <c r="E1637" s="54">
        <v>41620</v>
      </c>
      <c r="F1637" t="s">
        <v>4921</v>
      </c>
      <c r="G1637" t="s">
        <v>83</v>
      </c>
      <c r="I1637" t="s">
        <v>10555</v>
      </c>
      <c r="J1637" t="s">
        <v>86</v>
      </c>
      <c r="K1637" t="s">
        <v>10556</v>
      </c>
      <c r="L1637" t="s">
        <v>3260</v>
      </c>
      <c r="M1637" t="s">
        <v>3261</v>
      </c>
      <c r="N1637" t="s">
        <v>213</v>
      </c>
      <c r="O1637" t="s">
        <v>85</v>
      </c>
      <c r="P1637">
        <v>3750</v>
      </c>
      <c r="Q1637" t="s">
        <v>22</v>
      </c>
      <c r="R1637" t="s">
        <v>10554</v>
      </c>
      <c r="S1637" t="s">
        <v>104</v>
      </c>
      <c r="T1637" t="s">
        <v>155</v>
      </c>
      <c r="U1637" t="s">
        <v>379</v>
      </c>
      <c r="V1637" t="s">
        <v>321</v>
      </c>
      <c r="W1637" t="s">
        <v>321</v>
      </c>
      <c r="X1637" t="e">
        <v>#N/A</v>
      </c>
      <c r="Y1637" t="s">
        <v>85</v>
      </c>
    </row>
    <row r="1638" spans="1:25">
      <c r="A1638" t="s">
        <v>9</v>
      </c>
      <c r="B1638" t="s">
        <v>14</v>
      </c>
      <c r="C1638" t="s">
        <v>14</v>
      </c>
      <c r="D1638" t="s">
        <v>1336</v>
      </c>
      <c r="E1638" s="54">
        <v>41628</v>
      </c>
      <c r="F1638" t="s">
        <v>4921</v>
      </c>
      <c r="G1638" t="s">
        <v>1345</v>
      </c>
      <c r="H1638" t="s">
        <v>1864</v>
      </c>
      <c r="I1638" t="s">
        <v>10557</v>
      </c>
      <c r="J1638" t="s">
        <v>1342</v>
      </c>
      <c r="K1638" t="s">
        <v>10558</v>
      </c>
      <c r="L1638" t="s">
        <v>8248</v>
      </c>
      <c r="M1638" t="s">
        <v>8249</v>
      </c>
      <c r="N1638" t="s">
        <v>213</v>
      </c>
      <c r="O1638" t="s">
        <v>85</v>
      </c>
      <c r="P1638">
        <v>9900</v>
      </c>
      <c r="Q1638" t="s">
        <v>21</v>
      </c>
      <c r="R1638" t="s">
        <v>10559</v>
      </c>
      <c r="S1638" t="s">
        <v>10560</v>
      </c>
      <c r="T1638" t="s">
        <v>170</v>
      </c>
      <c r="U1638" t="s">
        <v>178</v>
      </c>
      <c r="V1638" t="s">
        <v>450</v>
      </c>
      <c r="W1638" t="s">
        <v>1857</v>
      </c>
      <c r="X1638" t="s">
        <v>10729</v>
      </c>
      <c r="Y1638" t="s">
        <v>85</v>
      </c>
    </row>
    <row r="1639" spans="1:25">
      <c r="A1639" t="s">
        <v>9</v>
      </c>
      <c r="B1639" t="s">
        <v>14</v>
      </c>
      <c r="C1639" t="s">
        <v>14</v>
      </c>
      <c r="D1639" t="s">
        <v>1336</v>
      </c>
      <c r="E1639" s="54">
        <v>41628</v>
      </c>
      <c r="F1639" t="s">
        <v>4921</v>
      </c>
      <c r="G1639" t="s">
        <v>1345</v>
      </c>
      <c r="H1639" t="s">
        <v>1864</v>
      </c>
      <c r="I1639" t="s">
        <v>10557</v>
      </c>
      <c r="J1639" t="s">
        <v>1342</v>
      </c>
      <c r="K1639" t="s">
        <v>10558</v>
      </c>
      <c r="L1639" t="s">
        <v>8248</v>
      </c>
      <c r="M1639" t="s">
        <v>8249</v>
      </c>
      <c r="N1639" t="s">
        <v>213</v>
      </c>
      <c r="O1639" t="s">
        <v>85</v>
      </c>
      <c r="P1639">
        <v>42720</v>
      </c>
      <c r="Q1639" t="s">
        <v>21</v>
      </c>
      <c r="R1639" t="s">
        <v>10559</v>
      </c>
      <c r="S1639" t="s">
        <v>10560</v>
      </c>
      <c r="T1639" t="s">
        <v>170</v>
      </c>
      <c r="U1639" t="s">
        <v>178</v>
      </c>
      <c r="V1639" t="s">
        <v>450</v>
      </c>
      <c r="W1639" t="s">
        <v>1857</v>
      </c>
      <c r="X1639" t="s">
        <v>10729</v>
      </c>
      <c r="Y1639" t="s">
        <v>85</v>
      </c>
    </row>
    <row r="1640" spans="1:25">
      <c r="A1640" t="s">
        <v>9</v>
      </c>
      <c r="B1640" t="s">
        <v>14</v>
      </c>
      <c r="C1640" t="s">
        <v>14</v>
      </c>
      <c r="D1640" t="s">
        <v>1336</v>
      </c>
      <c r="E1640" s="54">
        <v>41593</v>
      </c>
      <c r="F1640" t="s">
        <v>1337</v>
      </c>
      <c r="G1640" t="s">
        <v>83</v>
      </c>
      <c r="I1640" t="s">
        <v>2824</v>
      </c>
      <c r="J1640" t="s">
        <v>86</v>
      </c>
      <c r="K1640" t="s">
        <v>2825</v>
      </c>
      <c r="L1640" t="s">
        <v>2826</v>
      </c>
      <c r="M1640" t="s">
        <v>2827</v>
      </c>
      <c r="N1640" t="s">
        <v>85</v>
      </c>
      <c r="O1640" t="s">
        <v>85</v>
      </c>
      <c r="P1640">
        <v>54825</v>
      </c>
      <c r="Q1640" t="s">
        <v>22</v>
      </c>
      <c r="R1640" t="s">
        <v>2828</v>
      </c>
      <c r="S1640" t="s">
        <v>104</v>
      </c>
      <c r="T1640" t="s">
        <v>155</v>
      </c>
      <c r="U1640" t="s">
        <v>156</v>
      </c>
      <c r="V1640" t="s">
        <v>450</v>
      </c>
      <c r="W1640" t="s">
        <v>1857</v>
      </c>
      <c r="X1640" t="e">
        <v>#N/A</v>
      </c>
      <c r="Y1640" t="s">
        <v>85</v>
      </c>
    </row>
    <row r="1641" spans="1:25">
      <c r="A1641" t="s">
        <v>9</v>
      </c>
      <c r="B1641" t="s">
        <v>14</v>
      </c>
      <c r="C1641" t="s">
        <v>14</v>
      </c>
      <c r="D1641" t="s">
        <v>1336</v>
      </c>
      <c r="E1641" s="54">
        <v>41618</v>
      </c>
      <c r="F1641" t="s">
        <v>4921</v>
      </c>
      <c r="G1641" t="s">
        <v>83</v>
      </c>
      <c r="I1641" t="s">
        <v>10561</v>
      </c>
      <c r="J1641" t="s">
        <v>86</v>
      </c>
      <c r="K1641" t="s">
        <v>10562</v>
      </c>
      <c r="L1641" t="s">
        <v>10563</v>
      </c>
      <c r="M1641" t="s">
        <v>10564</v>
      </c>
      <c r="N1641" t="s">
        <v>85</v>
      </c>
      <c r="O1641" t="s">
        <v>85</v>
      </c>
      <c r="P1641">
        <v>5130</v>
      </c>
      <c r="Q1641" t="s">
        <v>22</v>
      </c>
      <c r="R1641" t="s">
        <v>10565</v>
      </c>
      <c r="S1641" t="s">
        <v>104</v>
      </c>
      <c r="X1641" t="e">
        <v>#N/A</v>
      </c>
      <c r="Y1641" t="s">
        <v>85</v>
      </c>
    </row>
    <row r="1642" spans="1:25">
      <c r="A1642" t="s">
        <v>9</v>
      </c>
      <c r="B1642" t="s">
        <v>14</v>
      </c>
      <c r="C1642" t="s">
        <v>14</v>
      </c>
      <c r="D1642" t="s">
        <v>1336</v>
      </c>
      <c r="E1642" s="54">
        <v>41596</v>
      </c>
      <c r="F1642" t="s">
        <v>1337</v>
      </c>
      <c r="G1642" t="s">
        <v>1345</v>
      </c>
      <c r="I1642" t="s">
        <v>2829</v>
      </c>
      <c r="J1642" t="s">
        <v>1342</v>
      </c>
      <c r="K1642" t="s">
        <v>2830</v>
      </c>
      <c r="L1642" t="s">
        <v>2831</v>
      </c>
      <c r="M1642" t="s">
        <v>2832</v>
      </c>
      <c r="N1642" t="s">
        <v>85</v>
      </c>
      <c r="O1642" t="s">
        <v>85</v>
      </c>
      <c r="P1642">
        <v>54167</v>
      </c>
      <c r="Q1642" t="s">
        <v>21</v>
      </c>
      <c r="R1642" t="s">
        <v>1842</v>
      </c>
      <c r="S1642" t="s">
        <v>2833</v>
      </c>
      <c r="X1642" t="s">
        <v>10730</v>
      </c>
      <c r="Y1642" t="s">
        <v>85</v>
      </c>
    </row>
    <row r="1643" spans="1:25">
      <c r="A1643" t="s">
        <v>9</v>
      </c>
      <c r="B1643" t="s">
        <v>14</v>
      </c>
      <c r="C1643" t="s">
        <v>14</v>
      </c>
      <c r="D1643" t="s">
        <v>1336</v>
      </c>
      <c r="E1643" s="54">
        <v>41625</v>
      </c>
      <c r="F1643" t="s">
        <v>4921</v>
      </c>
      <c r="G1643" t="s">
        <v>1345</v>
      </c>
      <c r="I1643" t="s">
        <v>2829</v>
      </c>
      <c r="J1643" t="s">
        <v>1342</v>
      </c>
      <c r="K1643" t="s">
        <v>2830</v>
      </c>
      <c r="L1643" t="s">
        <v>2831</v>
      </c>
      <c r="M1643" t="s">
        <v>2832</v>
      </c>
      <c r="N1643" t="s">
        <v>213</v>
      </c>
      <c r="O1643" t="s">
        <v>85</v>
      </c>
      <c r="P1643">
        <v>54167</v>
      </c>
      <c r="Q1643" t="s">
        <v>21</v>
      </c>
      <c r="R1643" t="s">
        <v>1842</v>
      </c>
      <c r="S1643" t="s">
        <v>2833</v>
      </c>
      <c r="X1643" t="s">
        <v>10730</v>
      </c>
      <c r="Y1643" t="s">
        <v>85</v>
      </c>
    </row>
    <row r="1644" spans="1:25">
      <c r="A1644" t="s">
        <v>9</v>
      </c>
      <c r="B1644" t="s">
        <v>14</v>
      </c>
      <c r="C1644" t="s">
        <v>14</v>
      </c>
      <c r="D1644" t="s">
        <v>1336</v>
      </c>
      <c r="E1644" s="54">
        <v>41579</v>
      </c>
      <c r="F1644" t="s">
        <v>1337</v>
      </c>
      <c r="G1644" t="s">
        <v>83</v>
      </c>
      <c r="I1644" t="s">
        <v>1931</v>
      </c>
      <c r="J1644" t="s">
        <v>86</v>
      </c>
      <c r="K1644" t="s">
        <v>1932</v>
      </c>
      <c r="L1644" t="s">
        <v>1025</v>
      </c>
      <c r="M1644" t="s">
        <v>1026</v>
      </c>
      <c r="N1644" t="s">
        <v>213</v>
      </c>
      <c r="O1644" t="s">
        <v>85</v>
      </c>
      <c r="P1644">
        <v>4050</v>
      </c>
      <c r="Q1644" t="s">
        <v>22</v>
      </c>
      <c r="R1644" t="s">
        <v>1933</v>
      </c>
      <c r="S1644" t="s">
        <v>104</v>
      </c>
      <c r="T1644" t="s">
        <v>155</v>
      </c>
      <c r="U1644" t="s">
        <v>286</v>
      </c>
      <c r="V1644" t="s">
        <v>202</v>
      </c>
      <c r="W1644" t="s">
        <v>202</v>
      </c>
      <c r="X1644" t="e">
        <v>#N/A</v>
      </c>
      <c r="Y1644" t="s">
        <v>85</v>
      </c>
    </row>
    <row r="1645" spans="1:25">
      <c r="A1645" t="s">
        <v>9</v>
      </c>
      <c r="B1645" t="s">
        <v>14</v>
      </c>
      <c r="C1645" t="s">
        <v>14</v>
      </c>
      <c r="D1645" t="s">
        <v>1336</v>
      </c>
      <c r="E1645" s="54">
        <v>41597</v>
      </c>
      <c r="F1645" t="s">
        <v>1337</v>
      </c>
      <c r="G1645" t="s">
        <v>1345</v>
      </c>
      <c r="I1645" t="s">
        <v>2834</v>
      </c>
      <c r="J1645" t="s">
        <v>1342</v>
      </c>
      <c r="K1645" t="s">
        <v>2835</v>
      </c>
      <c r="L1645" t="s">
        <v>2836</v>
      </c>
      <c r="M1645" t="s">
        <v>2837</v>
      </c>
      <c r="N1645" t="s">
        <v>85</v>
      </c>
      <c r="O1645" t="s">
        <v>85</v>
      </c>
      <c r="P1645">
        <v>1877.050048828125</v>
      </c>
      <c r="Q1645" t="s">
        <v>21</v>
      </c>
      <c r="R1645" t="s">
        <v>2838</v>
      </c>
      <c r="S1645" t="s">
        <v>2839</v>
      </c>
      <c r="T1645" t="s">
        <v>170</v>
      </c>
      <c r="U1645" t="s">
        <v>178</v>
      </c>
      <c r="V1645" t="s">
        <v>202</v>
      </c>
      <c r="W1645" t="s">
        <v>202</v>
      </c>
      <c r="X1645" t="s">
        <v>10729</v>
      </c>
      <c r="Y1645" t="s">
        <v>85</v>
      </c>
    </row>
    <row r="1646" spans="1:25">
      <c r="A1646" t="s">
        <v>9</v>
      </c>
      <c r="B1646" t="s">
        <v>14</v>
      </c>
      <c r="C1646" t="s">
        <v>14</v>
      </c>
      <c r="D1646" t="s">
        <v>1336</v>
      </c>
      <c r="E1646" s="54">
        <v>41598</v>
      </c>
      <c r="F1646" t="s">
        <v>1337</v>
      </c>
      <c r="G1646" t="s">
        <v>83</v>
      </c>
      <c r="H1646" t="s">
        <v>463</v>
      </c>
      <c r="I1646" t="s">
        <v>2840</v>
      </c>
      <c r="J1646" t="s">
        <v>86</v>
      </c>
      <c r="K1646" t="s">
        <v>2841</v>
      </c>
      <c r="L1646" t="s">
        <v>2842</v>
      </c>
      <c r="M1646" t="s">
        <v>2843</v>
      </c>
      <c r="N1646" t="s">
        <v>85</v>
      </c>
      <c r="O1646" t="s">
        <v>85</v>
      </c>
      <c r="P1646">
        <v>4250</v>
      </c>
      <c r="Q1646" t="s">
        <v>22</v>
      </c>
      <c r="R1646" t="s">
        <v>2844</v>
      </c>
      <c r="S1646" t="s">
        <v>104</v>
      </c>
      <c r="T1646" t="s">
        <v>170</v>
      </c>
      <c r="U1646" t="s">
        <v>171</v>
      </c>
      <c r="V1646" t="s">
        <v>179</v>
      </c>
      <c r="W1646" t="s">
        <v>364</v>
      </c>
      <c r="X1646" t="e">
        <v>#N/A</v>
      </c>
      <c r="Y1646" t="s">
        <v>85</v>
      </c>
    </row>
    <row r="1647" spans="1:25">
      <c r="A1647" t="s">
        <v>9</v>
      </c>
      <c r="B1647" t="s">
        <v>14</v>
      </c>
      <c r="C1647" t="s">
        <v>14</v>
      </c>
      <c r="D1647" t="s">
        <v>1336</v>
      </c>
      <c r="E1647" s="54">
        <v>41625</v>
      </c>
      <c r="F1647" t="s">
        <v>4921</v>
      </c>
      <c r="G1647" t="s">
        <v>83</v>
      </c>
      <c r="H1647" t="s">
        <v>463</v>
      </c>
      <c r="I1647" t="s">
        <v>10566</v>
      </c>
      <c r="J1647" t="s">
        <v>86</v>
      </c>
      <c r="K1647" t="s">
        <v>2841</v>
      </c>
      <c r="L1647" t="s">
        <v>2842</v>
      </c>
      <c r="M1647" t="s">
        <v>2843</v>
      </c>
      <c r="N1647" t="s">
        <v>85</v>
      </c>
      <c r="O1647" t="s">
        <v>85</v>
      </c>
      <c r="P1647">
        <v>-4250</v>
      </c>
      <c r="Q1647" t="s">
        <v>22</v>
      </c>
      <c r="R1647" t="s">
        <v>2844</v>
      </c>
      <c r="S1647" t="s">
        <v>104</v>
      </c>
      <c r="T1647" t="s">
        <v>170</v>
      </c>
      <c r="U1647" t="s">
        <v>171</v>
      </c>
      <c r="V1647" t="s">
        <v>179</v>
      </c>
      <c r="W1647" t="s">
        <v>364</v>
      </c>
      <c r="X1647" t="e">
        <v>#N/A</v>
      </c>
      <c r="Y1647" t="s">
        <v>85</v>
      </c>
    </row>
    <row r="1648" spans="1:25">
      <c r="A1648" t="s">
        <v>9</v>
      </c>
      <c r="B1648" t="s">
        <v>14</v>
      </c>
      <c r="C1648" t="s">
        <v>14</v>
      </c>
      <c r="D1648" t="s">
        <v>1336</v>
      </c>
      <c r="E1648" s="54">
        <v>41625</v>
      </c>
      <c r="F1648" t="s">
        <v>4921</v>
      </c>
      <c r="G1648" t="s">
        <v>83</v>
      </c>
      <c r="H1648" t="s">
        <v>463</v>
      </c>
      <c r="I1648" t="s">
        <v>10567</v>
      </c>
      <c r="J1648" t="s">
        <v>86</v>
      </c>
      <c r="K1648" t="s">
        <v>2841</v>
      </c>
      <c r="L1648" t="s">
        <v>2842</v>
      </c>
      <c r="M1648" t="s">
        <v>2843</v>
      </c>
      <c r="N1648" t="s">
        <v>85</v>
      </c>
      <c r="O1648" t="s">
        <v>85</v>
      </c>
      <c r="P1648">
        <v>4200</v>
      </c>
      <c r="Q1648" t="s">
        <v>22</v>
      </c>
      <c r="R1648" t="s">
        <v>2844</v>
      </c>
      <c r="S1648" t="s">
        <v>104</v>
      </c>
      <c r="T1648" t="s">
        <v>170</v>
      </c>
      <c r="U1648" t="s">
        <v>171</v>
      </c>
      <c r="V1648" t="s">
        <v>179</v>
      </c>
      <c r="W1648" t="s">
        <v>364</v>
      </c>
      <c r="X1648" t="e">
        <v>#N/A</v>
      </c>
      <c r="Y1648" t="s">
        <v>85</v>
      </c>
    </row>
    <row r="1649" spans="1:25">
      <c r="A1649" t="s">
        <v>9</v>
      </c>
      <c r="B1649" t="s">
        <v>14</v>
      </c>
      <c r="C1649" t="s">
        <v>14</v>
      </c>
      <c r="D1649" t="s">
        <v>1336</v>
      </c>
      <c r="E1649" s="54">
        <v>41613</v>
      </c>
      <c r="F1649" t="s">
        <v>4921</v>
      </c>
      <c r="G1649" t="s">
        <v>1345</v>
      </c>
      <c r="H1649" t="s">
        <v>1904</v>
      </c>
      <c r="I1649" t="s">
        <v>10568</v>
      </c>
      <c r="J1649" t="s">
        <v>1342</v>
      </c>
      <c r="K1649" t="s">
        <v>10569</v>
      </c>
      <c r="L1649" t="s">
        <v>10570</v>
      </c>
      <c r="M1649" t="s">
        <v>10571</v>
      </c>
      <c r="N1649" t="s">
        <v>85</v>
      </c>
      <c r="O1649" t="s">
        <v>85</v>
      </c>
      <c r="P1649">
        <v>79680</v>
      </c>
      <c r="Q1649" t="s">
        <v>21</v>
      </c>
      <c r="R1649" t="s">
        <v>10572</v>
      </c>
      <c r="S1649" t="s">
        <v>10539</v>
      </c>
      <c r="T1649" t="s">
        <v>170</v>
      </c>
      <c r="U1649" t="s">
        <v>171</v>
      </c>
      <c r="V1649" t="s">
        <v>179</v>
      </c>
      <c r="W1649" t="s">
        <v>180</v>
      </c>
      <c r="X1649" t="s">
        <v>10729</v>
      </c>
      <c r="Y1649" t="s">
        <v>85</v>
      </c>
    </row>
    <row r="1650" spans="1:25">
      <c r="A1650" t="s">
        <v>9</v>
      </c>
      <c r="B1650" t="s">
        <v>14</v>
      </c>
      <c r="C1650" t="s">
        <v>14</v>
      </c>
      <c r="D1650" t="s">
        <v>1336</v>
      </c>
      <c r="E1650" s="54">
        <v>41613</v>
      </c>
      <c r="F1650" t="s">
        <v>4921</v>
      </c>
      <c r="G1650" t="s">
        <v>1345</v>
      </c>
      <c r="H1650" t="s">
        <v>1904</v>
      </c>
      <c r="I1650" t="s">
        <v>10568</v>
      </c>
      <c r="J1650" t="s">
        <v>1342</v>
      </c>
      <c r="K1650" t="s">
        <v>10569</v>
      </c>
      <c r="L1650" t="s">
        <v>10570</v>
      </c>
      <c r="M1650" t="s">
        <v>10571</v>
      </c>
      <c r="N1650" t="s">
        <v>85</v>
      </c>
      <c r="O1650" t="s">
        <v>85</v>
      </c>
      <c r="P1650">
        <v>2202.35009765625</v>
      </c>
      <c r="Q1650" t="s">
        <v>21</v>
      </c>
      <c r="R1650" t="s">
        <v>10572</v>
      </c>
      <c r="S1650" t="s">
        <v>10539</v>
      </c>
      <c r="T1650" t="s">
        <v>170</v>
      </c>
      <c r="U1650" t="s">
        <v>171</v>
      </c>
      <c r="V1650" t="s">
        <v>179</v>
      </c>
      <c r="W1650" t="s">
        <v>180</v>
      </c>
      <c r="X1650" t="s">
        <v>10729</v>
      </c>
      <c r="Y1650" t="s">
        <v>85</v>
      </c>
    </row>
    <row r="1651" spans="1:25">
      <c r="A1651" t="s">
        <v>9</v>
      </c>
      <c r="B1651" t="s">
        <v>14</v>
      </c>
      <c r="C1651" t="s">
        <v>14</v>
      </c>
      <c r="D1651" t="s">
        <v>1336</v>
      </c>
      <c r="E1651" s="54">
        <v>41613</v>
      </c>
      <c r="F1651" t="s">
        <v>4921</v>
      </c>
      <c r="G1651" t="s">
        <v>1345</v>
      </c>
      <c r="H1651" t="s">
        <v>1904</v>
      </c>
      <c r="I1651" t="s">
        <v>10568</v>
      </c>
      <c r="J1651" t="s">
        <v>1342</v>
      </c>
      <c r="K1651" t="s">
        <v>10569</v>
      </c>
      <c r="L1651" t="s">
        <v>10570</v>
      </c>
      <c r="M1651" t="s">
        <v>10571</v>
      </c>
      <c r="N1651" t="s">
        <v>85</v>
      </c>
      <c r="O1651" t="s">
        <v>85</v>
      </c>
      <c r="P1651">
        <v>-79680</v>
      </c>
      <c r="Q1651" t="s">
        <v>21</v>
      </c>
      <c r="R1651" t="s">
        <v>10572</v>
      </c>
      <c r="S1651" t="s">
        <v>10539</v>
      </c>
      <c r="T1651" t="s">
        <v>170</v>
      </c>
      <c r="U1651" t="s">
        <v>171</v>
      </c>
      <c r="V1651" t="s">
        <v>179</v>
      </c>
      <c r="W1651" t="s">
        <v>180</v>
      </c>
      <c r="X1651" t="s">
        <v>10729</v>
      </c>
      <c r="Y1651" t="s">
        <v>85</v>
      </c>
    </row>
    <row r="1652" spans="1:25">
      <c r="A1652" t="s">
        <v>9</v>
      </c>
      <c r="B1652" t="s">
        <v>14</v>
      </c>
      <c r="C1652" t="s">
        <v>14</v>
      </c>
      <c r="D1652" t="s">
        <v>1336</v>
      </c>
      <c r="E1652" s="54">
        <v>41596</v>
      </c>
      <c r="F1652" t="s">
        <v>1337</v>
      </c>
      <c r="G1652" t="s">
        <v>1345</v>
      </c>
      <c r="I1652" t="s">
        <v>2845</v>
      </c>
      <c r="J1652" t="s">
        <v>1342</v>
      </c>
      <c r="K1652" t="s">
        <v>2846</v>
      </c>
      <c r="L1652" t="s">
        <v>2847</v>
      </c>
      <c r="M1652" t="s">
        <v>2848</v>
      </c>
      <c r="N1652" t="s">
        <v>85</v>
      </c>
      <c r="O1652" t="s">
        <v>85</v>
      </c>
      <c r="P1652">
        <v>36864</v>
      </c>
      <c r="Q1652" t="s">
        <v>21</v>
      </c>
      <c r="R1652" t="s">
        <v>2849</v>
      </c>
      <c r="S1652" t="s">
        <v>2850</v>
      </c>
      <c r="T1652" t="s">
        <v>170</v>
      </c>
      <c r="U1652" t="s">
        <v>178</v>
      </c>
      <c r="V1652" t="s">
        <v>450</v>
      </c>
      <c r="W1652" t="s">
        <v>451</v>
      </c>
      <c r="X1652" t="s">
        <v>10729</v>
      </c>
      <c r="Y1652" t="s">
        <v>85</v>
      </c>
    </row>
    <row r="1653" spans="1:25">
      <c r="A1653" t="s">
        <v>9</v>
      </c>
      <c r="B1653" t="s">
        <v>14</v>
      </c>
      <c r="C1653" t="s">
        <v>14</v>
      </c>
      <c r="D1653" t="s">
        <v>1336</v>
      </c>
      <c r="E1653" s="54">
        <v>41628</v>
      </c>
      <c r="F1653" t="s">
        <v>4921</v>
      </c>
      <c r="G1653" t="s">
        <v>83</v>
      </c>
      <c r="H1653" t="s">
        <v>194</v>
      </c>
      <c r="I1653" t="s">
        <v>10573</v>
      </c>
      <c r="J1653" t="s">
        <v>86</v>
      </c>
      <c r="K1653" t="s">
        <v>10574</v>
      </c>
      <c r="L1653" t="s">
        <v>2853</v>
      </c>
      <c r="M1653" t="s">
        <v>2854</v>
      </c>
      <c r="N1653" t="s">
        <v>85</v>
      </c>
      <c r="O1653" t="s">
        <v>199</v>
      </c>
      <c r="P1653">
        <v>18487.5</v>
      </c>
      <c r="Q1653" t="s">
        <v>22</v>
      </c>
      <c r="R1653" t="s">
        <v>2855</v>
      </c>
      <c r="S1653" t="s">
        <v>104</v>
      </c>
      <c r="T1653" t="s">
        <v>170</v>
      </c>
      <c r="U1653" t="s">
        <v>187</v>
      </c>
      <c r="V1653" t="s">
        <v>202</v>
      </c>
      <c r="W1653" t="s">
        <v>202</v>
      </c>
      <c r="X1653" t="e">
        <v>#N/A</v>
      </c>
      <c r="Y1653" t="s">
        <v>10739</v>
      </c>
    </row>
    <row r="1654" spans="1:25">
      <c r="A1654" t="s">
        <v>9</v>
      </c>
      <c r="B1654" t="s">
        <v>14</v>
      </c>
      <c r="C1654" t="s">
        <v>14</v>
      </c>
      <c r="D1654" t="s">
        <v>1336</v>
      </c>
      <c r="E1654" s="54">
        <v>41597</v>
      </c>
      <c r="F1654" t="s">
        <v>1337</v>
      </c>
      <c r="G1654" t="s">
        <v>1345</v>
      </c>
      <c r="H1654" t="s">
        <v>194</v>
      </c>
      <c r="I1654" t="s">
        <v>2851</v>
      </c>
      <c r="J1654" t="s">
        <v>1342</v>
      </c>
      <c r="K1654" t="s">
        <v>2852</v>
      </c>
      <c r="L1654" t="s">
        <v>2853</v>
      </c>
      <c r="M1654" t="s">
        <v>2854</v>
      </c>
      <c r="N1654" t="s">
        <v>85</v>
      </c>
      <c r="O1654" t="s">
        <v>199</v>
      </c>
      <c r="P1654">
        <v>3307.050048828125</v>
      </c>
      <c r="Q1654" t="s">
        <v>21</v>
      </c>
      <c r="R1654" t="s">
        <v>2855</v>
      </c>
      <c r="S1654" t="s">
        <v>2856</v>
      </c>
      <c r="T1654" t="s">
        <v>170</v>
      </c>
      <c r="U1654" t="s">
        <v>187</v>
      </c>
      <c r="V1654" t="s">
        <v>202</v>
      </c>
      <c r="W1654" t="s">
        <v>202</v>
      </c>
      <c r="X1654" t="s">
        <v>10729</v>
      </c>
      <c r="Y1654" t="s">
        <v>10739</v>
      </c>
    </row>
    <row r="1655" spans="1:25">
      <c r="A1655" t="s">
        <v>9</v>
      </c>
      <c r="B1655" t="s">
        <v>14</v>
      </c>
      <c r="C1655" t="s">
        <v>14</v>
      </c>
      <c r="D1655" t="s">
        <v>1336</v>
      </c>
      <c r="E1655" s="54">
        <v>41584</v>
      </c>
      <c r="F1655" t="s">
        <v>1337</v>
      </c>
      <c r="G1655" t="s">
        <v>1345</v>
      </c>
      <c r="H1655" t="s">
        <v>280</v>
      </c>
      <c r="I1655" t="s">
        <v>1934</v>
      </c>
      <c r="J1655" t="s">
        <v>1342</v>
      </c>
      <c r="K1655" t="s">
        <v>1935</v>
      </c>
      <c r="L1655" t="s">
        <v>1936</v>
      </c>
      <c r="M1655" t="s">
        <v>1937</v>
      </c>
      <c r="N1655" t="s">
        <v>85</v>
      </c>
      <c r="O1655" t="s">
        <v>85</v>
      </c>
      <c r="P1655">
        <v>76491.28125</v>
      </c>
      <c r="Q1655" t="s">
        <v>21</v>
      </c>
      <c r="R1655" t="s">
        <v>1938</v>
      </c>
      <c r="S1655" t="s">
        <v>1939</v>
      </c>
      <c r="T1655" t="s">
        <v>155</v>
      </c>
      <c r="U1655" t="s">
        <v>286</v>
      </c>
      <c r="V1655" t="s">
        <v>450</v>
      </c>
      <c r="W1655" t="s">
        <v>1857</v>
      </c>
      <c r="X1655" t="s">
        <v>10729</v>
      </c>
      <c r="Y1655" t="s">
        <v>10737</v>
      </c>
    </row>
    <row r="1656" spans="1:25">
      <c r="A1656" t="s">
        <v>9</v>
      </c>
      <c r="B1656" t="s">
        <v>14</v>
      </c>
      <c r="C1656" t="s">
        <v>14</v>
      </c>
      <c r="D1656" t="s">
        <v>1336</v>
      </c>
      <c r="E1656" s="54">
        <v>41584</v>
      </c>
      <c r="F1656" t="s">
        <v>1337</v>
      </c>
      <c r="G1656" t="s">
        <v>1345</v>
      </c>
      <c r="H1656" t="s">
        <v>280</v>
      </c>
      <c r="I1656" t="s">
        <v>1934</v>
      </c>
      <c r="J1656" t="s">
        <v>1342</v>
      </c>
      <c r="K1656" t="s">
        <v>1935</v>
      </c>
      <c r="L1656" t="s">
        <v>1936</v>
      </c>
      <c r="M1656" t="s">
        <v>1937</v>
      </c>
      <c r="N1656" t="s">
        <v>85</v>
      </c>
      <c r="O1656" t="s">
        <v>85</v>
      </c>
      <c r="P1656">
        <v>16166.740234375</v>
      </c>
      <c r="Q1656" t="s">
        <v>21</v>
      </c>
      <c r="R1656" t="s">
        <v>1938</v>
      </c>
      <c r="S1656" t="s">
        <v>1939</v>
      </c>
      <c r="T1656" t="s">
        <v>155</v>
      </c>
      <c r="U1656" t="s">
        <v>286</v>
      </c>
      <c r="V1656" t="s">
        <v>450</v>
      </c>
      <c r="W1656" t="s">
        <v>1857</v>
      </c>
      <c r="X1656" t="s">
        <v>10729</v>
      </c>
      <c r="Y1656" t="s">
        <v>10737</v>
      </c>
    </row>
    <row r="1657" spans="1:25">
      <c r="A1657" t="s">
        <v>9</v>
      </c>
      <c r="B1657" t="s">
        <v>14</v>
      </c>
      <c r="C1657" t="s">
        <v>14</v>
      </c>
      <c r="D1657" t="s">
        <v>1336</v>
      </c>
      <c r="E1657" s="54">
        <v>41584</v>
      </c>
      <c r="F1657" t="s">
        <v>1337</v>
      </c>
      <c r="G1657" t="s">
        <v>1345</v>
      </c>
      <c r="H1657" t="s">
        <v>280</v>
      </c>
      <c r="I1657" t="s">
        <v>1934</v>
      </c>
      <c r="J1657" t="s">
        <v>1342</v>
      </c>
      <c r="K1657" t="s">
        <v>1935</v>
      </c>
      <c r="L1657" t="s">
        <v>1936</v>
      </c>
      <c r="M1657" t="s">
        <v>1937</v>
      </c>
      <c r="N1657" t="s">
        <v>85</v>
      </c>
      <c r="O1657" t="s">
        <v>85</v>
      </c>
      <c r="P1657">
        <v>-76491.28125</v>
      </c>
      <c r="Q1657" t="s">
        <v>21</v>
      </c>
      <c r="R1657" t="s">
        <v>1938</v>
      </c>
      <c r="S1657" t="s">
        <v>1939</v>
      </c>
      <c r="T1657" t="s">
        <v>155</v>
      </c>
      <c r="U1657" t="s">
        <v>286</v>
      </c>
      <c r="V1657" t="s">
        <v>450</v>
      </c>
      <c r="W1657" t="s">
        <v>1857</v>
      </c>
      <c r="X1657" t="s">
        <v>10729</v>
      </c>
      <c r="Y1657" t="s">
        <v>10737</v>
      </c>
    </row>
    <row r="1658" spans="1:25">
      <c r="A1658" t="s">
        <v>9</v>
      </c>
      <c r="B1658" t="s">
        <v>14</v>
      </c>
      <c r="C1658" t="s">
        <v>14</v>
      </c>
      <c r="D1658" t="s">
        <v>1336</v>
      </c>
      <c r="E1658" s="54">
        <v>41584</v>
      </c>
      <c r="F1658" t="s">
        <v>1337</v>
      </c>
      <c r="G1658" t="s">
        <v>1345</v>
      </c>
      <c r="H1658" t="s">
        <v>280</v>
      </c>
      <c r="I1658" t="s">
        <v>1934</v>
      </c>
      <c r="J1658" t="s">
        <v>1342</v>
      </c>
      <c r="K1658" t="s">
        <v>1935</v>
      </c>
      <c r="L1658" t="s">
        <v>1936</v>
      </c>
      <c r="M1658" t="s">
        <v>1937</v>
      </c>
      <c r="N1658" t="s">
        <v>85</v>
      </c>
      <c r="O1658" t="s">
        <v>85</v>
      </c>
      <c r="P1658">
        <v>-7833.60009765625</v>
      </c>
      <c r="Q1658" t="s">
        <v>21</v>
      </c>
      <c r="R1658" t="s">
        <v>1938</v>
      </c>
      <c r="S1658" t="s">
        <v>1939</v>
      </c>
      <c r="T1658" t="s">
        <v>155</v>
      </c>
      <c r="U1658" t="s">
        <v>286</v>
      </c>
      <c r="V1658" t="s">
        <v>450</v>
      </c>
      <c r="W1658" t="s">
        <v>1857</v>
      </c>
      <c r="X1658" t="s">
        <v>10729</v>
      </c>
      <c r="Y1658" t="s">
        <v>10737</v>
      </c>
    </row>
    <row r="1659" spans="1:25">
      <c r="A1659" t="s">
        <v>9</v>
      </c>
      <c r="B1659" t="s">
        <v>14</v>
      </c>
      <c r="C1659" t="s">
        <v>14</v>
      </c>
      <c r="D1659" t="s">
        <v>1336</v>
      </c>
      <c r="E1659" s="54">
        <v>41584</v>
      </c>
      <c r="F1659" t="s">
        <v>1337</v>
      </c>
      <c r="G1659" t="s">
        <v>1345</v>
      </c>
      <c r="H1659" t="s">
        <v>280</v>
      </c>
      <c r="I1659" t="s">
        <v>1934</v>
      </c>
      <c r="J1659" t="s">
        <v>1342</v>
      </c>
      <c r="K1659" t="s">
        <v>1935</v>
      </c>
      <c r="L1659" t="s">
        <v>1936</v>
      </c>
      <c r="M1659" t="s">
        <v>1937</v>
      </c>
      <c r="N1659" t="s">
        <v>85</v>
      </c>
      <c r="O1659" t="s">
        <v>85</v>
      </c>
      <c r="P1659">
        <v>7833.60009765625</v>
      </c>
      <c r="Q1659" t="s">
        <v>21</v>
      </c>
      <c r="R1659" t="s">
        <v>1938</v>
      </c>
      <c r="S1659" t="s">
        <v>1939</v>
      </c>
      <c r="T1659" t="s">
        <v>155</v>
      </c>
      <c r="U1659" t="s">
        <v>286</v>
      </c>
      <c r="V1659" t="s">
        <v>450</v>
      </c>
      <c r="W1659" t="s">
        <v>1857</v>
      </c>
      <c r="X1659" t="s">
        <v>10729</v>
      </c>
      <c r="Y1659" t="s">
        <v>10737</v>
      </c>
    </row>
    <row r="1660" spans="1:25">
      <c r="A1660" t="s">
        <v>9</v>
      </c>
      <c r="B1660" t="s">
        <v>14</v>
      </c>
      <c r="C1660" t="s">
        <v>14</v>
      </c>
      <c r="D1660" t="s">
        <v>1336</v>
      </c>
      <c r="E1660" s="54">
        <v>41621</v>
      </c>
      <c r="F1660" t="s">
        <v>4921</v>
      </c>
      <c r="G1660" t="s">
        <v>1345</v>
      </c>
      <c r="H1660" t="s">
        <v>280</v>
      </c>
      <c r="I1660" t="s">
        <v>1934</v>
      </c>
      <c r="J1660" t="s">
        <v>1342</v>
      </c>
      <c r="K1660" t="s">
        <v>1935</v>
      </c>
      <c r="L1660" t="s">
        <v>1936</v>
      </c>
      <c r="M1660" t="s">
        <v>1937</v>
      </c>
      <c r="N1660" t="s">
        <v>85</v>
      </c>
      <c r="O1660" t="s">
        <v>85</v>
      </c>
      <c r="P1660">
        <v>11930.25</v>
      </c>
      <c r="Q1660" t="s">
        <v>21</v>
      </c>
      <c r="R1660" t="s">
        <v>1938</v>
      </c>
      <c r="S1660" t="s">
        <v>1939</v>
      </c>
      <c r="T1660" t="s">
        <v>155</v>
      </c>
      <c r="U1660" t="s">
        <v>286</v>
      </c>
      <c r="V1660" t="s">
        <v>450</v>
      </c>
      <c r="W1660" t="s">
        <v>1857</v>
      </c>
      <c r="X1660" t="s">
        <v>10729</v>
      </c>
      <c r="Y1660" t="s">
        <v>10737</v>
      </c>
    </row>
    <row r="1661" spans="1:25">
      <c r="A1661" t="s">
        <v>9</v>
      </c>
      <c r="B1661" t="s">
        <v>14</v>
      </c>
      <c r="C1661" t="s">
        <v>14</v>
      </c>
      <c r="D1661" t="s">
        <v>1336</v>
      </c>
      <c r="E1661" s="54">
        <v>41621</v>
      </c>
      <c r="F1661" t="s">
        <v>4921</v>
      </c>
      <c r="G1661" t="s">
        <v>1345</v>
      </c>
      <c r="H1661" t="s">
        <v>280</v>
      </c>
      <c r="I1661" t="s">
        <v>1934</v>
      </c>
      <c r="J1661" t="s">
        <v>1342</v>
      </c>
      <c r="K1661" t="s">
        <v>1935</v>
      </c>
      <c r="L1661" t="s">
        <v>1936</v>
      </c>
      <c r="M1661" t="s">
        <v>1937</v>
      </c>
      <c r="N1661" t="s">
        <v>85</v>
      </c>
      <c r="O1661" t="s">
        <v>85</v>
      </c>
      <c r="P1661">
        <v>-34736.3203125</v>
      </c>
      <c r="Q1661" t="s">
        <v>21</v>
      </c>
      <c r="R1661" t="s">
        <v>1938</v>
      </c>
      <c r="S1661" t="s">
        <v>1939</v>
      </c>
      <c r="T1661" t="s">
        <v>155</v>
      </c>
      <c r="U1661" t="s">
        <v>286</v>
      </c>
      <c r="V1661" t="s">
        <v>450</v>
      </c>
      <c r="W1661" t="s">
        <v>1857</v>
      </c>
      <c r="X1661" t="s">
        <v>10729</v>
      </c>
      <c r="Y1661" t="s">
        <v>10737</v>
      </c>
    </row>
    <row r="1662" spans="1:25">
      <c r="A1662" t="s">
        <v>9</v>
      </c>
      <c r="B1662" t="s">
        <v>14</v>
      </c>
      <c r="C1662" t="s">
        <v>14</v>
      </c>
      <c r="D1662" t="s">
        <v>1336</v>
      </c>
      <c r="E1662" s="54">
        <v>41621</v>
      </c>
      <c r="F1662" t="s">
        <v>4921</v>
      </c>
      <c r="G1662" t="s">
        <v>1345</v>
      </c>
      <c r="H1662" t="s">
        <v>280</v>
      </c>
      <c r="I1662" t="s">
        <v>1934</v>
      </c>
      <c r="J1662" t="s">
        <v>1342</v>
      </c>
      <c r="K1662" t="s">
        <v>1935</v>
      </c>
      <c r="L1662" t="s">
        <v>1936</v>
      </c>
      <c r="M1662" t="s">
        <v>1937</v>
      </c>
      <c r="N1662" t="s">
        <v>85</v>
      </c>
      <c r="O1662" t="s">
        <v>85</v>
      </c>
      <c r="P1662">
        <v>34736.3203125</v>
      </c>
      <c r="Q1662" t="s">
        <v>21</v>
      </c>
      <c r="R1662" t="s">
        <v>1938</v>
      </c>
      <c r="S1662" t="s">
        <v>1939</v>
      </c>
      <c r="T1662" t="s">
        <v>155</v>
      </c>
      <c r="U1662" t="s">
        <v>286</v>
      </c>
      <c r="V1662" t="s">
        <v>450</v>
      </c>
      <c r="W1662" t="s">
        <v>1857</v>
      </c>
      <c r="X1662" t="s">
        <v>10729</v>
      </c>
      <c r="Y1662" t="s">
        <v>10737</v>
      </c>
    </row>
    <row r="1663" spans="1:25">
      <c r="A1663" t="s">
        <v>9</v>
      </c>
      <c r="B1663" t="s">
        <v>14</v>
      </c>
      <c r="C1663" t="s">
        <v>14</v>
      </c>
      <c r="D1663" t="s">
        <v>1336</v>
      </c>
      <c r="E1663" s="54">
        <v>41604</v>
      </c>
      <c r="F1663" t="s">
        <v>1337</v>
      </c>
      <c r="G1663" t="s">
        <v>1345</v>
      </c>
      <c r="H1663" t="s">
        <v>280</v>
      </c>
      <c r="I1663" t="s">
        <v>1934</v>
      </c>
      <c r="J1663" t="s">
        <v>1342</v>
      </c>
      <c r="K1663" t="s">
        <v>1935</v>
      </c>
      <c r="L1663" t="s">
        <v>1936</v>
      </c>
      <c r="M1663" t="s">
        <v>1937</v>
      </c>
      <c r="N1663" t="s">
        <v>85</v>
      </c>
      <c r="O1663" t="s">
        <v>85</v>
      </c>
      <c r="P1663">
        <v>-41028.48046875</v>
      </c>
      <c r="Q1663" t="s">
        <v>21</v>
      </c>
      <c r="R1663" t="s">
        <v>1938</v>
      </c>
      <c r="S1663" t="s">
        <v>1939</v>
      </c>
      <c r="T1663" t="s">
        <v>155</v>
      </c>
      <c r="U1663" t="s">
        <v>286</v>
      </c>
      <c r="V1663" t="s">
        <v>450</v>
      </c>
      <c r="W1663" t="s">
        <v>1857</v>
      </c>
      <c r="X1663" t="s">
        <v>10729</v>
      </c>
      <c r="Y1663" t="s">
        <v>10737</v>
      </c>
    </row>
    <row r="1664" spans="1:25">
      <c r="A1664" t="s">
        <v>9</v>
      </c>
      <c r="B1664" t="s">
        <v>14</v>
      </c>
      <c r="C1664" t="s">
        <v>14</v>
      </c>
      <c r="D1664" t="s">
        <v>1336</v>
      </c>
      <c r="E1664" s="54">
        <v>41604</v>
      </c>
      <c r="F1664" t="s">
        <v>1337</v>
      </c>
      <c r="G1664" t="s">
        <v>1345</v>
      </c>
      <c r="H1664" t="s">
        <v>280</v>
      </c>
      <c r="I1664" t="s">
        <v>1934</v>
      </c>
      <c r="J1664" t="s">
        <v>1342</v>
      </c>
      <c r="K1664" t="s">
        <v>1935</v>
      </c>
      <c r="L1664" t="s">
        <v>1936</v>
      </c>
      <c r="M1664" t="s">
        <v>1937</v>
      </c>
      <c r="N1664" t="s">
        <v>85</v>
      </c>
      <c r="O1664" t="s">
        <v>85</v>
      </c>
      <c r="P1664">
        <v>40922.23828125</v>
      </c>
      <c r="Q1664" t="s">
        <v>21</v>
      </c>
      <c r="R1664" t="s">
        <v>1938</v>
      </c>
      <c r="S1664" t="s">
        <v>1939</v>
      </c>
      <c r="T1664" t="s">
        <v>155</v>
      </c>
      <c r="U1664" t="s">
        <v>286</v>
      </c>
      <c r="V1664" t="s">
        <v>450</v>
      </c>
      <c r="W1664" t="s">
        <v>1857</v>
      </c>
      <c r="X1664" t="s">
        <v>10729</v>
      </c>
      <c r="Y1664" t="s">
        <v>10737</v>
      </c>
    </row>
    <row r="1665" spans="1:25">
      <c r="A1665" t="s">
        <v>9</v>
      </c>
      <c r="B1665" t="s">
        <v>14</v>
      </c>
      <c r="C1665" t="s">
        <v>14</v>
      </c>
      <c r="D1665" t="s">
        <v>1336</v>
      </c>
      <c r="E1665" s="54">
        <v>41605</v>
      </c>
      <c r="F1665" t="s">
        <v>1337</v>
      </c>
      <c r="G1665" t="s">
        <v>83</v>
      </c>
      <c r="H1665" t="s">
        <v>779</v>
      </c>
      <c r="I1665" t="s">
        <v>4309</v>
      </c>
      <c r="J1665" t="s">
        <v>86</v>
      </c>
      <c r="K1665" t="s">
        <v>4310</v>
      </c>
      <c r="L1665" t="s">
        <v>4311</v>
      </c>
      <c r="M1665" t="s">
        <v>4312</v>
      </c>
      <c r="N1665" t="s">
        <v>213</v>
      </c>
      <c r="O1665" t="s">
        <v>85</v>
      </c>
      <c r="P1665">
        <v>3750</v>
      </c>
      <c r="Q1665" t="s">
        <v>22</v>
      </c>
      <c r="R1665" t="s">
        <v>4313</v>
      </c>
      <c r="S1665" t="s">
        <v>104</v>
      </c>
      <c r="T1665" t="s">
        <v>155</v>
      </c>
      <c r="U1665" t="s">
        <v>785</v>
      </c>
      <c r="V1665" t="s">
        <v>157</v>
      </c>
      <c r="W1665" t="s">
        <v>157</v>
      </c>
      <c r="X1665" t="e">
        <v>#N/A</v>
      </c>
      <c r="Y1665" t="s">
        <v>85</v>
      </c>
    </row>
    <row r="1666" spans="1:25">
      <c r="A1666" t="s">
        <v>9</v>
      </c>
      <c r="B1666" t="s">
        <v>14</v>
      </c>
      <c r="C1666" t="s">
        <v>14</v>
      </c>
      <c r="D1666" t="s">
        <v>1336</v>
      </c>
      <c r="E1666" s="54">
        <v>41599</v>
      </c>
      <c r="F1666" t="s">
        <v>1337</v>
      </c>
      <c r="G1666" t="s">
        <v>1345</v>
      </c>
      <c r="H1666" t="s">
        <v>181</v>
      </c>
      <c r="I1666" t="s">
        <v>4314</v>
      </c>
      <c r="J1666" t="s">
        <v>1342</v>
      </c>
      <c r="K1666" t="s">
        <v>4315</v>
      </c>
      <c r="L1666" t="s">
        <v>184</v>
      </c>
      <c r="M1666" t="s">
        <v>185</v>
      </c>
      <c r="N1666" t="s">
        <v>199</v>
      </c>
      <c r="O1666" t="s">
        <v>85</v>
      </c>
      <c r="P1666">
        <v>-1200</v>
      </c>
      <c r="Q1666" t="s">
        <v>21</v>
      </c>
      <c r="R1666" t="s">
        <v>4316</v>
      </c>
      <c r="S1666" t="s">
        <v>4317</v>
      </c>
      <c r="T1666" t="s">
        <v>170</v>
      </c>
      <c r="U1666" t="s">
        <v>187</v>
      </c>
      <c r="V1666" t="s">
        <v>179</v>
      </c>
      <c r="W1666" t="s">
        <v>180</v>
      </c>
      <c r="X1666" t="s">
        <v>10729</v>
      </c>
      <c r="Y1666" t="s">
        <v>85</v>
      </c>
    </row>
    <row r="1667" spans="1:25">
      <c r="A1667" t="s">
        <v>9</v>
      </c>
      <c r="B1667" t="s">
        <v>14</v>
      </c>
      <c r="C1667" t="s">
        <v>14</v>
      </c>
      <c r="D1667" t="s">
        <v>1336</v>
      </c>
      <c r="E1667" s="54">
        <v>41599</v>
      </c>
      <c r="F1667" t="s">
        <v>1337</v>
      </c>
      <c r="G1667" t="s">
        <v>1345</v>
      </c>
      <c r="H1667" t="s">
        <v>181</v>
      </c>
      <c r="I1667" t="s">
        <v>4314</v>
      </c>
      <c r="J1667" t="s">
        <v>1342</v>
      </c>
      <c r="K1667" t="s">
        <v>4315</v>
      </c>
      <c r="L1667" t="s">
        <v>184</v>
      </c>
      <c r="M1667" t="s">
        <v>185</v>
      </c>
      <c r="N1667" t="s">
        <v>213</v>
      </c>
      <c r="O1667" t="s">
        <v>85</v>
      </c>
      <c r="P1667">
        <v>1200</v>
      </c>
      <c r="Q1667" t="s">
        <v>21</v>
      </c>
      <c r="R1667" t="s">
        <v>4316</v>
      </c>
      <c r="S1667" t="s">
        <v>4317</v>
      </c>
      <c r="T1667" t="s">
        <v>170</v>
      </c>
      <c r="U1667" t="s">
        <v>187</v>
      </c>
      <c r="V1667" t="s">
        <v>179</v>
      </c>
      <c r="W1667" t="s">
        <v>180</v>
      </c>
      <c r="X1667" t="s">
        <v>10729</v>
      </c>
      <c r="Y1667" t="s">
        <v>85</v>
      </c>
    </row>
    <row r="1668" spans="1:25">
      <c r="A1668" t="s">
        <v>9</v>
      </c>
      <c r="B1668" t="s">
        <v>14</v>
      </c>
      <c r="C1668" t="s">
        <v>14</v>
      </c>
      <c r="D1668" t="s">
        <v>1336</v>
      </c>
      <c r="E1668" s="54">
        <v>41590</v>
      </c>
      <c r="F1668" t="s">
        <v>1337</v>
      </c>
      <c r="G1668" t="s">
        <v>1345</v>
      </c>
      <c r="H1668" t="s">
        <v>1227</v>
      </c>
      <c r="I1668" t="s">
        <v>1940</v>
      </c>
      <c r="J1668" t="s">
        <v>1342</v>
      </c>
      <c r="K1668" t="s">
        <v>1941</v>
      </c>
      <c r="L1668" t="s">
        <v>1942</v>
      </c>
      <c r="M1668" t="s">
        <v>1943</v>
      </c>
      <c r="N1668" t="s">
        <v>85</v>
      </c>
      <c r="O1668" t="s">
        <v>85</v>
      </c>
      <c r="P1668">
        <v>31334.400390625</v>
      </c>
      <c r="Q1668" t="s">
        <v>21</v>
      </c>
      <c r="R1668" t="s">
        <v>1944</v>
      </c>
      <c r="S1668" t="s">
        <v>1945</v>
      </c>
      <c r="T1668" t="s">
        <v>155</v>
      </c>
      <c r="U1668" t="s">
        <v>449</v>
      </c>
      <c r="V1668" t="s">
        <v>179</v>
      </c>
      <c r="W1668" t="s">
        <v>180</v>
      </c>
      <c r="X1668" t="s">
        <v>10731</v>
      </c>
      <c r="Y1668" t="s">
        <v>85</v>
      </c>
    </row>
    <row r="1669" spans="1:25">
      <c r="A1669" t="s">
        <v>9</v>
      </c>
      <c r="B1669" t="s">
        <v>14</v>
      </c>
      <c r="C1669" t="s">
        <v>14</v>
      </c>
      <c r="D1669" t="s">
        <v>1336</v>
      </c>
      <c r="E1669" s="54">
        <v>41590</v>
      </c>
      <c r="F1669" t="s">
        <v>1337</v>
      </c>
      <c r="G1669" t="s">
        <v>1345</v>
      </c>
      <c r="H1669" t="s">
        <v>1227</v>
      </c>
      <c r="I1669" t="s">
        <v>1940</v>
      </c>
      <c r="J1669" t="s">
        <v>1342</v>
      </c>
      <c r="K1669" t="s">
        <v>1941</v>
      </c>
      <c r="L1669" t="s">
        <v>1942</v>
      </c>
      <c r="M1669" t="s">
        <v>1943</v>
      </c>
      <c r="N1669" t="s">
        <v>85</v>
      </c>
      <c r="O1669" t="s">
        <v>85</v>
      </c>
      <c r="P1669">
        <v>59535.359375</v>
      </c>
      <c r="Q1669" t="s">
        <v>21</v>
      </c>
      <c r="R1669" t="s">
        <v>1944</v>
      </c>
      <c r="S1669" t="s">
        <v>1945</v>
      </c>
      <c r="T1669" t="s">
        <v>155</v>
      </c>
      <c r="U1669" t="s">
        <v>449</v>
      </c>
      <c r="V1669" t="s">
        <v>179</v>
      </c>
      <c r="W1669" t="s">
        <v>180</v>
      </c>
      <c r="X1669" t="s">
        <v>10731</v>
      </c>
      <c r="Y1669" t="s">
        <v>85</v>
      </c>
    </row>
    <row r="1670" spans="1:25">
      <c r="A1670" t="s">
        <v>9</v>
      </c>
      <c r="B1670" t="s">
        <v>14</v>
      </c>
      <c r="C1670" t="s">
        <v>14</v>
      </c>
      <c r="D1670" t="s">
        <v>1336</v>
      </c>
      <c r="E1670" s="54">
        <v>41590</v>
      </c>
      <c r="F1670" t="s">
        <v>1337</v>
      </c>
      <c r="G1670" t="s">
        <v>1345</v>
      </c>
      <c r="H1670" t="s">
        <v>1227</v>
      </c>
      <c r="I1670" t="s">
        <v>1940</v>
      </c>
      <c r="J1670" t="s">
        <v>1342</v>
      </c>
      <c r="K1670" t="s">
        <v>1941</v>
      </c>
      <c r="L1670" t="s">
        <v>1942</v>
      </c>
      <c r="M1670" t="s">
        <v>1943</v>
      </c>
      <c r="N1670" t="s">
        <v>85</v>
      </c>
      <c r="O1670" t="s">
        <v>85</v>
      </c>
      <c r="P1670">
        <v>59535.359375</v>
      </c>
      <c r="Q1670" t="s">
        <v>21</v>
      </c>
      <c r="R1670" t="s">
        <v>1944</v>
      </c>
      <c r="S1670" t="s">
        <v>1945</v>
      </c>
      <c r="T1670" t="s">
        <v>155</v>
      </c>
      <c r="U1670" t="s">
        <v>449</v>
      </c>
      <c r="V1670" t="s">
        <v>179</v>
      </c>
      <c r="W1670" t="s">
        <v>180</v>
      </c>
      <c r="X1670" t="s">
        <v>10731</v>
      </c>
      <c r="Y1670" t="s">
        <v>85</v>
      </c>
    </row>
    <row r="1671" spans="1:25">
      <c r="A1671" t="s">
        <v>9</v>
      </c>
      <c r="B1671" t="s">
        <v>14</v>
      </c>
      <c r="C1671" t="s">
        <v>14</v>
      </c>
      <c r="D1671" t="s">
        <v>1336</v>
      </c>
      <c r="E1671" s="54">
        <v>41590</v>
      </c>
      <c r="F1671" t="s">
        <v>1337</v>
      </c>
      <c r="G1671" t="s">
        <v>1345</v>
      </c>
      <c r="H1671" t="s">
        <v>1227</v>
      </c>
      <c r="I1671" t="s">
        <v>1940</v>
      </c>
      <c r="J1671" t="s">
        <v>1342</v>
      </c>
      <c r="K1671" t="s">
        <v>1941</v>
      </c>
      <c r="L1671" t="s">
        <v>1942</v>
      </c>
      <c r="M1671" t="s">
        <v>1943</v>
      </c>
      <c r="N1671" t="s">
        <v>85</v>
      </c>
      <c r="O1671" t="s">
        <v>85</v>
      </c>
      <c r="P1671">
        <v>31334.400390625</v>
      </c>
      <c r="Q1671" t="s">
        <v>21</v>
      </c>
      <c r="R1671" t="s">
        <v>1944</v>
      </c>
      <c r="S1671" t="s">
        <v>1945</v>
      </c>
      <c r="T1671" t="s">
        <v>155</v>
      </c>
      <c r="U1671" t="s">
        <v>449</v>
      </c>
      <c r="V1671" t="s">
        <v>179</v>
      </c>
      <c r="W1671" t="s">
        <v>180</v>
      </c>
      <c r="X1671" t="s">
        <v>10731</v>
      </c>
      <c r="Y1671" t="s">
        <v>85</v>
      </c>
    </row>
    <row r="1672" spans="1:25">
      <c r="A1672" t="s">
        <v>9</v>
      </c>
      <c r="B1672" t="s">
        <v>14</v>
      </c>
      <c r="C1672" t="s">
        <v>14</v>
      </c>
      <c r="D1672" t="s">
        <v>1336</v>
      </c>
      <c r="E1672" s="54">
        <v>41590</v>
      </c>
      <c r="F1672" t="s">
        <v>1337</v>
      </c>
      <c r="G1672" t="s">
        <v>1345</v>
      </c>
      <c r="H1672" t="s">
        <v>1227</v>
      </c>
      <c r="I1672" t="s">
        <v>1940</v>
      </c>
      <c r="J1672" t="s">
        <v>1342</v>
      </c>
      <c r="K1672" t="s">
        <v>1941</v>
      </c>
      <c r="L1672" t="s">
        <v>1942</v>
      </c>
      <c r="M1672" t="s">
        <v>1943</v>
      </c>
      <c r="N1672" t="s">
        <v>85</v>
      </c>
      <c r="O1672" t="s">
        <v>85</v>
      </c>
      <c r="P1672">
        <v>59535.359375</v>
      </c>
      <c r="Q1672" t="s">
        <v>21</v>
      </c>
      <c r="R1672" t="s">
        <v>1944</v>
      </c>
      <c r="S1672" t="s">
        <v>1945</v>
      </c>
      <c r="T1672" t="s">
        <v>155</v>
      </c>
      <c r="U1672" t="s">
        <v>449</v>
      </c>
      <c r="V1672" t="s">
        <v>179</v>
      </c>
      <c r="W1672" t="s">
        <v>180</v>
      </c>
      <c r="X1672" t="s">
        <v>10731</v>
      </c>
      <c r="Y1672" t="s">
        <v>85</v>
      </c>
    </row>
    <row r="1673" spans="1:25">
      <c r="A1673" t="s">
        <v>9</v>
      </c>
      <c r="B1673" t="s">
        <v>14</v>
      </c>
      <c r="C1673" t="s">
        <v>14</v>
      </c>
      <c r="D1673" t="s">
        <v>1336</v>
      </c>
      <c r="E1673" s="54">
        <v>41590</v>
      </c>
      <c r="F1673" t="s">
        <v>1337</v>
      </c>
      <c r="G1673" t="s">
        <v>1345</v>
      </c>
      <c r="H1673" t="s">
        <v>1227</v>
      </c>
      <c r="I1673" t="s">
        <v>1940</v>
      </c>
      <c r="J1673" t="s">
        <v>1342</v>
      </c>
      <c r="K1673" t="s">
        <v>1941</v>
      </c>
      <c r="L1673" t="s">
        <v>1942</v>
      </c>
      <c r="M1673" t="s">
        <v>1943</v>
      </c>
      <c r="N1673" t="s">
        <v>85</v>
      </c>
      <c r="O1673" t="s">
        <v>85</v>
      </c>
      <c r="P1673">
        <v>31334.400390625</v>
      </c>
      <c r="Q1673" t="s">
        <v>21</v>
      </c>
      <c r="R1673" t="s">
        <v>1944</v>
      </c>
      <c r="S1673" t="s">
        <v>1945</v>
      </c>
      <c r="T1673" t="s">
        <v>155</v>
      </c>
      <c r="U1673" t="s">
        <v>449</v>
      </c>
      <c r="V1673" t="s">
        <v>179</v>
      </c>
      <c r="W1673" t="s">
        <v>180</v>
      </c>
      <c r="X1673" t="s">
        <v>10731</v>
      </c>
      <c r="Y1673" t="s">
        <v>85</v>
      </c>
    </row>
    <row r="1674" spans="1:25">
      <c r="A1674" t="s">
        <v>9</v>
      </c>
      <c r="B1674" t="s">
        <v>14</v>
      </c>
      <c r="C1674" t="s">
        <v>14</v>
      </c>
      <c r="D1674" t="s">
        <v>1336</v>
      </c>
      <c r="E1674" s="54">
        <v>41596</v>
      </c>
      <c r="F1674" t="s">
        <v>1337</v>
      </c>
      <c r="G1674" t="s">
        <v>1345</v>
      </c>
      <c r="H1674" t="s">
        <v>1227</v>
      </c>
      <c r="I1674" t="s">
        <v>1940</v>
      </c>
      <c r="J1674" t="s">
        <v>1342</v>
      </c>
      <c r="K1674" t="s">
        <v>1941</v>
      </c>
      <c r="L1674" t="s">
        <v>1942</v>
      </c>
      <c r="M1674" t="s">
        <v>1943</v>
      </c>
      <c r="N1674" t="s">
        <v>85</v>
      </c>
      <c r="O1674" t="s">
        <v>85</v>
      </c>
      <c r="P1674">
        <v>10967.0400390625</v>
      </c>
      <c r="Q1674" t="s">
        <v>21</v>
      </c>
      <c r="R1674" t="s">
        <v>1944</v>
      </c>
      <c r="S1674" t="s">
        <v>1945</v>
      </c>
      <c r="T1674" t="s">
        <v>155</v>
      </c>
      <c r="U1674" t="s">
        <v>449</v>
      </c>
      <c r="V1674" t="s">
        <v>179</v>
      </c>
      <c r="W1674" t="s">
        <v>180</v>
      </c>
      <c r="X1674" t="s">
        <v>10731</v>
      </c>
      <c r="Y1674" t="s">
        <v>85</v>
      </c>
    </row>
    <row r="1675" spans="1:25">
      <c r="A1675" t="s">
        <v>9</v>
      </c>
      <c r="B1675" t="s">
        <v>14</v>
      </c>
      <c r="C1675" t="s">
        <v>14</v>
      </c>
      <c r="D1675" t="s">
        <v>1336</v>
      </c>
      <c r="E1675" s="54">
        <v>41596</v>
      </c>
      <c r="F1675" t="s">
        <v>1337</v>
      </c>
      <c r="G1675" t="s">
        <v>1345</v>
      </c>
      <c r="H1675" t="s">
        <v>1227</v>
      </c>
      <c r="I1675" t="s">
        <v>1940</v>
      </c>
      <c r="J1675" t="s">
        <v>1342</v>
      </c>
      <c r="K1675" t="s">
        <v>1941</v>
      </c>
      <c r="L1675" t="s">
        <v>1942</v>
      </c>
      <c r="M1675" t="s">
        <v>1943</v>
      </c>
      <c r="N1675" t="s">
        <v>85</v>
      </c>
      <c r="O1675" t="s">
        <v>85</v>
      </c>
      <c r="P1675">
        <v>14100.48046875</v>
      </c>
      <c r="Q1675" t="s">
        <v>21</v>
      </c>
      <c r="R1675" t="s">
        <v>1944</v>
      </c>
      <c r="S1675" t="s">
        <v>1945</v>
      </c>
      <c r="T1675" t="s">
        <v>155</v>
      </c>
      <c r="U1675" t="s">
        <v>449</v>
      </c>
      <c r="V1675" t="s">
        <v>179</v>
      </c>
      <c r="W1675" t="s">
        <v>180</v>
      </c>
      <c r="X1675" t="s">
        <v>10731</v>
      </c>
      <c r="Y1675" t="s">
        <v>85</v>
      </c>
    </row>
    <row r="1676" spans="1:25">
      <c r="A1676" t="s">
        <v>9</v>
      </c>
      <c r="B1676" t="s">
        <v>14</v>
      </c>
      <c r="C1676" t="s">
        <v>14</v>
      </c>
      <c r="D1676" t="s">
        <v>1336</v>
      </c>
      <c r="E1676" s="54">
        <v>41596</v>
      </c>
      <c r="F1676" t="s">
        <v>1337</v>
      </c>
      <c r="G1676" t="s">
        <v>1345</v>
      </c>
      <c r="H1676" t="s">
        <v>1227</v>
      </c>
      <c r="I1676" t="s">
        <v>1940</v>
      </c>
      <c r="J1676" t="s">
        <v>1342</v>
      </c>
      <c r="K1676" t="s">
        <v>1941</v>
      </c>
      <c r="L1676" t="s">
        <v>1942</v>
      </c>
      <c r="M1676" t="s">
        <v>1943</v>
      </c>
      <c r="N1676" t="s">
        <v>85</v>
      </c>
      <c r="O1676" t="s">
        <v>85</v>
      </c>
      <c r="P1676">
        <v>-10967.0400390625</v>
      </c>
      <c r="Q1676" t="s">
        <v>21</v>
      </c>
      <c r="R1676" t="s">
        <v>1944</v>
      </c>
      <c r="S1676" t="s">
        <v>1945</v>
      </c>
      <c r="T1676" t="s">
        <v>155</v>
      </c>
      <c r="U1676" t="s">
        <v>449</v>
      </c>
      <c r="V1676" t="s">
        <v>179</v>
      </c>
      <c r="W1676" t="s">
        <v>180</v>
      </c>
      <c r="X1676" t="s">
        <v>10731</v>
      </c>
      <c r="Y1676" t="s">
        <v>85</v>
      </c>
    </row>
    <row r="1677" spans="1:25">
      <c r="A1677" t="s">
        <v>9</v>
      </c>
      <c r="B1677" t="s">
        <v>14</v>
      </c>
      <c r="C1677" t="s">
        <v>14</v>
      </c>
      <c r="D1677" t="s">
        <v>1336</v>
      </c>
      <c r="E1677" s="54">
        <v>41596</v>
      </c>
      <c r="F1677" t="s">
        <v>1337</v>
      </c>
      <c r="G1677" t="s">
        <v>1345</v>
      </c>
      <c r="H1677" t="s">
        <v>1227</v>
      </c>
      <c r="I1677" t="s">
        <v>1940</v>
      </c>
      <c r="J1677" t="s">
        <v>1342</v>
      </c>
      <c r="K1677" t="s">
        <v>1941</v>
      </c>
      <c r="L1677" t="s">
        <v>1942</v>
      </c>
      <c r="M1677" t="s">
        <v>1943</v>
      </c>
      <c r="N1677" t="s">
        <v>85</v>
      </c>
      <c r="O1677" t="s">
        <v>85</v>
      </c>
      <c r="P1677">
        <v>-14100.48046875</v>
      </c>
      <c r="Q1677" t="s">
        <v>21</v>
      </c>
      <c r="R1677" t="s">
        <v>1944</v>
      </c>
      <c r="S1677" t="s">
        <v>1945</v>
      </c>
      <c r="T1677" t="s">
        <v>155</v>
      </c>
      <c r="U1677" t="s">
        <v>449</v>
      </c>
      <c r="V1677" t="s">
        <v>179</v>
      </c>
      <c r="W1677" t="s">
        <v>180</v>
      </c>
      <c r="X1677" t="s">
        <v>10731</v>
      </c>
      <c r="Y1677" t="s">
        <v>85</v>
      </c>
    </row>
    <row r="1678" spans="1:25">
      <c r="A1678" t="s">
        <v>9</v>
      </c>
      <c r="B1678" t="s">
        <v>14</v>
      </c>
      <c r="C1678" t="s">
        <v>14</v>
      </c>
      <c r="D1678" t="s">
        <v>1336</v>
      </c>
      <c r="E1678" s="54">
        <v>41628</v>
      </c>
      <c r="F1678" t="s">
        <v>4921</v>
      </c>
      <c r="G1678" t="s">
        <v>83</v>
      </c>
      <c r="H1678" t="s">
        <v>1227</v>
      </c>
      <c r="I1678" t="s">
        <v>10575</v>
      </c>
      <c r="J1678" t="s">
        <v>86</v>
      </c>
      <c r="K1678" t="s">
        <v>10576</v>
      </c>
      <c r="L1678" t="s">
        <v>1942</v>
      </c>
      <c r="M1678" t="s">
        <v>1943</v>
      </c>
      <c r="N1678" t="s">
        <v>85</v>
      </c>
      <c r="O1678" t="s">
        <v>85</v>
      </c>
      <c r="P1678">
        <v>25000</v>
      </c>
      <c r="Q1678" t="s">
        <v>22</v>
      </c>
      <c r="R1678" t="s">
        <v>6957</v>
      </c>
      <c r="S1678" t="s">
        <v>104</v>
      </c>
      <c r="T1678" t="s">
        <v>155</v>
      </c>
      <c r="U1678" t="s">
        <v>449</v>
      </c>
      <c r="V1678" t="s">
        <v>179</v>
      </c>
      <c r="W1678" t="s">
        <v>180</v>
      </c>
      <c r="X1678" t="e">
        <v>#N/A</v>
      </c>
      <c r="Y1678" t="s">
        <v>85</v>
      </c>
    </row>
    <row r="1679" spans="1:25">
      <c r="A1679" t="s">
        <v>9</v>
      </c>
      <c r="B1679" t="s">
        <v>14</v>
      </c>
      <c r="C1679" t="s">
        <v>14</v>
      </c>
      <c r="D1679" t="s">
        <v>1336</v>
      </c>
      <c r="E1679" s="54">
        <v>41619</v>
      </c>
      <c r="F1679" t="s">
        <v>4921</v>
      </c>
      <c r="G1679" t="s">
        <v>1345</v>
      </c>
      <c r="H1679" t="s">
        <v>1227</v>
      </c>
      <c r="I1679" t="s">
        <v>1940</v>
      </c>
      <c r="J1679" t="s">
        <v>1342</v>
      </c>
      <c r="K1679" t="s">
        <v>1941</v>
      </c>
      <c r="L1679" t="s">
        <v>1942</v>
      </c>
      <c r="M1679" t="s">
        <v>1943</v>
      </c>
      <c r="N1679" t="s">
        <v>85</v>
      </c>
      <c r="O1679" t="s">
        <v>85</v>
      </c>
      <c r="P1679">
        <v>29767.6796875</v>
      </c>
      <c r="Q1679" t="s">
        <v>21</v>
      </c>
      <c r="R1679" t="s">
        <v>1944</v>
      </c>
      <c r="S1679" t="s">
        <v>1945</v>
      </c>
      <c r="T1679" t="s">
        <v>155</v>
      </c>
      <c r="U1679" t="s">
        <v>449</v>
      </c>
      <c r="V1679" t="s">
        <v>179</v>
      </c>
      <c r="W1679" t="s">
        <v>180</v>
      </c>
      <c r="X1679" t="s">
        <v>10731</v>
      </c>
      <c r="Y1679" t="s">
        <v>85</v>
      </c>
    </row>
    <row r="1680" spans="1:25">
      <c r="A1680" t="s">
        <v>9</v>
      </c>
      <c r="B1680" t="s">
        <v>14</v>
      </c>
      <c r="C1680" t="s">
        <v>14</v>
      </c>
      <c r="D1680" t="s">
        <v>1336</v>
      </c>
      <c r="E1680" s="54">
        <v>41619</v>
      </c>
      <c r="F1680" t="s">
        <v>4921</v>
      </c>
      <c r="G1680" t="s">
        <v>1345</v>
      </c>
      <c r="H1680" t="s">
        <v>1227</v>
      </c>
      <c r="I1680" t="s">
        <v>1940</v>
      </c>
      <c r="J1680" t="s">
        <v>1342</v>
      </c>
      <c r="K1680" t="s">
        <v>1941</v>
      </c>
      <c r="L1680" t="s">
        <v>1942</v>
      </c>
      <c r="M1680" t="s">
        <v>1943</v>
      </c>
      <c r="N1680" t="s">
        <v>85</v>
      </c>
      <c r="O1680" t="s">
        <v>85</v>
      </c>
      <c r="P1680">
        <v>-28200.9609375</v>
      </c>
      <c r="Q1680" t="s">
        <v>21</v>
      </c>
      <c r="R1680" t="s">
        <v>1944</v>
      </c>
      <c r="S1680" t="s">
        <v>1945</v>
      </c>
      <c r="T1680" t="s">
        <v>155</v>
      </c>
      <c r="U1680" t="s">
        <v>449</v>
      </c>
      <c r="V1680" t="s">
        <v>179</v>
      </c>
      <c r="W1680" t="s">
        <v>180</v>
      </c>
      <c r="X1680" t="s">
        <v>10731</v>
      </c>
      <c r="Y1680" t="s">
        <v>85</v>
      </c>
    </row>
    <row r="1681" spans="1:25">
      <c r="A1681" t="s">
        <v>9</v>
      </c>
      <c r="B1681" t="s">
        <v>14</v>
      </c>
      <c r="C1681" t="s">
        <v>14</v>
      </c>
      <c r="D1681" t="s">
        <v>1336</v>
      </c>
      <c r="E1681" s="54">
        <v>41619</v>
      </c>
      <c r="F1681" t="s">
        <v>4921</v>
      </c>
      <c r="G1681" t="s">
        <v>1345</v>
      </c>
      <c r="H1681" t="s">
        <v>1227</v>
      </c>
      <c r="I1681" t="s">
        <v>1940</v>
      </c>
      <c r="J1681" t="s">
        <v>1342</v>
      </c>
      <c r="K1681" t="s">
        <v>1941</v>
      </c>
      <c r="L1681" t="s">
        <v>1942</v>
      </c>
      <c r="M1681" t="s">
        <v>1943</v>
      </c>
      <c r="N1681" t="s">
        <v>85</v>
      </c>
      <c r="O1681" t="s">
        <v>85</v>
      </c>
      <c r="P1681">
        <v>-29767.6796875</v>
      </c>
      <c r="Q1681" t="s">
        <v>21</v>
      </c>
      <c r="R1681" t="s">
        <v>1944</v>
      </c>
      <c r="S1681" t="s">
        <v>1945</v>
      </c>
      <c r="T1681" t="s">
        <v>155</v>
      </c>
      <c r="U1681" t="s">
        <v>449</v>
      </c>
      <c r="V1681" t="s">
        <v>179</v>
      </c>
      <c r="W1681" t="s">
        <v>180</v>
      </c>
      <c r="X1681" t="s">
        <v>10731</v>
      </c>
      <c r="Y1681" t="s">
        <v>85</v>
      </c>
    </row>
    <row r="1682" spans="1:25">
      <c r="A1682" t="s">
        <v>9</v>
      </c>
      <c r="B1682" t="s">
        <v>14</v>
      </c>
      <c r="C1682" t="s">
        <v>14</v>
      </c>
      <c r="D1682" t="s">
        <v>1336</v>
      </c>
      <c r="E1682" s="54">
        <v>41619</v>
      </c>
      <c r="F1682" t="s">
        <v>4921</v>
      </c>
      <c r="G1682" t="s">
        <v>1345</v>
      </c>
      <c r="H1682" t="s">
        <v>1227</v>
      </c>
      <c r="I1682" t="s">
        <v>1940</v>
      </c>
      <c r="J1682" t="s">
        <v>1342</v>
      </c>
      <c r="K1682" t="s">
        <v>1941</v>
      </c>
      <c r="L1682" t="s">
        <v>1942</v>
      </c>
      <c r="M1682" t="s">
        <v>1943</v>
      </c>
      <c r="N1682" t="s">
        <v>85</v>
      </c>
      <c r="O1682" t="s">
        <v>85</v>
      </c>
      <c r="P1682">
        <v>-23500.80078125</v>
      </c>
      <c r="Q1682" t="s">
        <v>21</v>
      </c>
      <c r="R1682" t="s">
        <v>1944</v>
      </c>
      <c r="S1682" t="s">
        <v>1945</v>
      </c>
      <c r="T1682" t="s">
        <v>155</v>
      </c>
      <c r="U1682" t="s">
        <v>449</v>
      </c>
      <c r="V1682" t="s">
        <v>179</v>
      </c>
      <c r="W1682" t="s">
        <v>180</v>
      </c>
      <c r="X1682" t="s">
        <v>10731</v>
      </c>
      <c r="Y1682" t="s">
        <v>85</v>
      </c>
    </row>
    <row r="1683" spans="1:25">
      <c r="A1683" t="s">
        <v>9</v>
      </c>
      <c r="B1683" t="s">
        <v>14</v>
      </c>
      <c r="C1683" t="s">
        <v>14</v>
      </c>
      <c r="D1683" t="s">
        <v>1336</v>
      </c>
      <c r="E1683" s="54">
        <v>41619</v>
      </c>
      <c r="F1683" t="s">
        <v>4921</v>
      </c>
      <c r="G1683" t="s">
        <v>1345</v>
      </c>
      <c r="H1683" t="s">
        <v>1227</v>
      </c>
      <c r="I1683" t="s">
        <v>1940</v>
      </c>
      <c r="J1683" t="s">
        <v>1342</v>
      </c>
      <c r="K1683" t="s">
        <v>1941</v>
      </c>
      <c r="L1683" t="s">
        <v>1942</v>
      </c>
      <c r="M1683" t="s">
        <v>1943</v>
      </c>
      <c r="N1683" t="s">
        <v>85</v>
      </c>
      <c r="O1683" t="s">
        <v>85</v>
      </c>
      <c r="P1683">
        <v>23500.80078125</v>
      </c>
      <c r="Q1683" t="s">
        <v>21</v>
      </c>
      <c r="R1683" t="s">
        <v>1944</v>
      </c>
      <c r="S1683" t="s">
        <v>1945</v>
      </c>
      <c r="T1683" t="s">
        <v>155</v>
      </c>
      <c r="U1683" t="s">
        <v>449</v>
      </c>
      <c r="V1683" t="s">
        <v>179</v>
      </c>
      <c r="W1683" t="s">
        <v>180</v>
      </c>
      <c r="X1683" t="s">
        <v>10731</v>
      </c>
      <c r="Y1683" t="s">
        <v>85</v>
      </c>
    </row>
    <row r="1684" spans="1:25">
      <c r="A1684" t="s">
        <v>9</v>
      </c>
      <c r="B1684" t="s">
        <v>14</v>
      </c>
      <c r="C1684" t="s">
        <v>14</v>
      </c>
      <c r="D1684" t="s">
        <v>1336</v>
      </c>
      <c r="E1684" s="54">
        <v>41619</v>
      </c>
      <c r="F1684" t="s">
        <v>4921</v>
      </c>
      <c r="G1684" t="s">
        <v>1345</v>
      </c>
      <c r="H1684" t="s">
        <v>1227</v>
      </c>
      <c r="I1684" t="s">
        <v>1940</v>
      </c>
      <c r="J1684" t="s">
        <v>1342</v>
      </c>
      <c r="K1684" t="s">
        <v>1941</v>
      </c>
      <c r="L1684" t="s">
        <v>1942</v>
      </c>
      <c r="M1684" t="s">
        <v>1943</v>
      </c>
      <c r="N1684" t="s">
        <v>85</v>
      </c>
      <c r="O1684" t="s">
        <v>85</v>
      </c>
      <c r="P1684">
        <v>28200.9609375</v>
      </c>
      <c r="Q1684" t="s">
        <v>21</v>
      </c>
      <c r="R1684" t="s">
        <v>1944</v>
      </c>
      <c r="S1684" t="s">
        <v>1945</v>
      </c>
      <c r="T1684" t="s">
        <v>155</v>
      </c>
      <c r="U1684" t="s">
        <v>449</v>
      </c>
      <c r="V1684" t="s">
        <v>179</v>
      </c>
      <c r="W1684" t="s">
        <v>180</v>
      </c>
      <c r="X1684" t="s">
        <v>10731</v>
      </c>
      <c r="Y1684" t="s">
        <v>85</v>
      </c>
    </row>
    <row r="1685" spans="1:25">
      <c r="A1685" t="s">
        <v>9</v>
      </c>
      <c r="B1685" t="s">
        <v>14</v>
      </c>
      <c r="C1685" t="s">
        <v>14</v>
      </c>
      <c r="D1685" t="s">
        <v>1336</v>
      </c>
      <c r="E1685" s="54">
        <v>41619</v>
      </c>
      <c r="F1685" t="s">
        <v>4921</v>
      </c>
      <c r="G1685" t="s">
        <v>1345</v>
      </c>
      <c r="H1685" t="s">
        <v>1227</v>
      </c>
      <c r="I1685" t="s">
        <v>1940</v>
      </c>
      <c r="J1685" t="s">
        <v>1342</v>
      </c>
      <c r="K1685" t="s">
        <v>1941</v>
      </c>
      <c r="L1685" t="s">
        <v>1942</v>
      </c>
      <c r="M1685" t="s">
        <v>1943</v>
      </c>
      <c r="N1685" t="s">
        <v>85</v>
      </c>
      <c r="O1685" t="s">
        <v>85</v>
      </c>
      <c r="P1685">
        <v>28200.9609375</v>
      </c>
      <c r="Q1685" t="s">
        <v>21</v>
      </c>
      <c r="R1685" t="s">
        <v>1944</v>
      </c>
      <c r="S1685" t="s">
        <v>1945</v>
      </c>
      <c r="T1685" t="s">
        <v>155</v>
      </c>
      <c r="U1685" t="s">
        <v>449</v>
      </c>
      <c r="V1685" t="s">
        <v>179</v>
      </c>
      <c r="W1685" t="s">
        <v>180</v>
      </c>
      <c r="X1685" t="s">
        <v>10731</v>
      </c>
      <c r="Y1685" t="s">
        <v>85</v>
      </c>
    </row>
    <row r="1686" spans="1:25">
      <c r="A1686" t="s">
        <v>9</v>
      </c>
      <c r="B1686" t="s">
        <v>14</v>
      </c>
      <c r="C1686" t="s">
        <v>14</v>
      </c>
      <c r="D1686" t="s">
        <v>1336</v>
      </c>
      <c r="E1686" s="54">
        <v>41619</v>
      </c>
      <c r="F1686" t="s">
        <v>4921</v>
      </c>
      <c r="G1686" t="s">
        <v>1345</v>
      </c>
      <c r="H1686" t="s">
        <v>1227</v>
      </c>
      <c r="I1686" t="s">
        <v>1940</v>
      </c>
      <c r="J1686" t="s">
        <v>1342</v>
      </c>
      <c r="K1686" t="s">
        <v>1941</v>
      </c>
      <c r="L1686" t="s">
        <v>1942</v>
      </c>
      <c r="M1686" t="s">
        <v>1943</v>
      </c>
      <c r="N1686" t="s">
        <v>85</v>
      </c>
      <c r="O1686" t="s">
        <v>85</v>
      </c>
      <c r="P1686">
        <v>-28200.9609375</v>
      </c>
      <c r="Q1686" t="s">
        <v>21</v>
      </c>
      <c r="R1686" t="s">
        <v>1944</v>
      </c>
      <c r="S1686" t="s">
        <v>1945</v>
      </c>
      <c r="T1686" t="s">
        <v>155</v>
      </c>
      <c r="U1686" t="s">
        <v>449</v>
      </c>
      <c r="V1686" t="s">
        <v>179</v>
      </c>
      <c r="W1686" t="s">
        <v>180</v>
      </c>
      <c r="X1686" t="s">
        <v>10731</v>
      </c>
      <c r="Y1686" t="s">
        <v>85</v>
      </c>
    </row>
    <row r="1687" spans="1:25">
      <c r="A1687" t="s">
        <v>9</v>
      </c>
      <c r="B1687" t="s">
        <v>14</v>
      </c>
      <c r="C1687" t="s">
        <v>14</v>
      </c>
      <c r="D1687" t="s">
        <v>1336</v>
      </c>
      <c r="E1687" s="54">
        <v>41619</v>
      </c>
      <c r="F1687" t="s">
        <v>4921</v>
      </c>
      <c r="G1687" t="s">
        <v>1345</v>
      </c>
      <c r="H1687" t="s">
        <v>1227</v>
      </c>
      <c r="I1687" t="s">
        <v>1940</v>
      </c>
      <c r="J1687" t="s">
        <v>1342</v>
      </c>
      <c r="K1687" t="s">
        <v>1941</v>
      </c>
      <c r="L1687" t="s">
        <v>1942</v>
      </c>
      <c r="M1687" t="s">
        <v>1943</v>
      </c>
      <c r="N1687" t="s">
        <v>85</v>
      </c>
      <c r="O1687" t="s">
        <v>85</v>
      </c>
      <c r="P1687">
        <v>5875.2001953125</v>
      </c>
      <c r="Q1687" t="s">
        <v>21</v>
      </c>
      <c r="R1687" t="s">
        <v>1944</v>
      </c>
      <c r="S1687" t="s">
        <v>1945</v>
      </c>
      <c r="T1687" t="s">
        <v>155</v>
      </c>
      <c r="U1687" t="s">
        <v>449</v>
      </c>
      <c r="V1687" t="s">
        <v>179</v>
      </c>
      <c r="W1687" t="s">
        <v>180</v>
      </c>
      <c r="X1687" t="s">
        <v>10731</v>
      </c>
      <c r="Y1687" t="s">
        <v>85</v>
      </c>
    </row>
    <row r="1688" spans="1:25">
      <c r="A1688" t="s">
        <v>9</v>
      </c>
      <c r="B1688" t="s">
        <v>14</v>
      </c>
      <c r="C1688" t="s">
        <v>14</v>
      </c>
      <c r="D1688" t="s">
        <v>1336</v>
      </c>
      <c r="E1688" s="54">
        <v>41619</v>
      </c>
      <c r="F1688" t="s">
        <v>4921</v>
      </c>
      <c r="G1688" t="s">
        <v>1345</v>
      </c>
      <c r="H1688" t="s">
        <v>1227</v>
      </c>
      <c r="I1688" t="s">
        <v>1940</v>
      </c>
      <c r="J1688" t="s">
        <v>1342</v>
      </c>
      <c r="K1688" t="s">
        <v>1941</v>
      </c>
      <c r="L1688" t="s">
        <v>1942</v>
      </c>
      <c r="M1688" t="s">
        <v>1943</v>
      </c>
      <c r="N1688" t="s">
        <v>85</v>
      </c>
      <c r="O1688" t="s">
        <v>85</v>
      </c>
      <c r="P1688">
        <v>-5875.2001953125</v>
      </c>
      <c r="Q1688" t="s">
        <v>21</v>
      </c>
      <c r="R1688" t="s">
        <v>1944</v>
      </c>
      <c r="S1688" t="s">
        <v>1945</v>
      </c>
      <c r="T1688" t="s">
        <v>155</v>
      </c>
      <c r="U1688" t="s">
        <v>449</v>
      </c>
      <c r="V1688" t="s">
        <v>179</v>
      </c>
      <c r="W1688" t="s">
        <v>180</v>
      </c>
      <c r="X1688" t="s">
        <v>10731</v>
      </c>
      <c r="Y1688" t="s">
        <v>85</v>
      </c>
    </row>
    <row r="1689" spans="1:25">
      <c r="A1689" t="s">
        <v>9</v>
      </c>
      <c r="B1689" t="s">
        <v>14</v>
      </c>
      <c r="C1689" t="s">
        <v>14</v>
      </c>
      <c r="D1689" t="s">
        <v>1336</v>
      </c>
      <c r="E1689" s="54">
        <v>41619</v>
      </c>
      <c r="F1689" t="s">
        <v>4921</v>
      </c>
      <c r="G1689" t="s">
        <v>1345</v>
      </c>
      <c r="H1689" t="s">
        <v>1227</v>
      </c>
      <c r="I1689" t="s">
        <v>1940</v>
      </c>
      <c r="J1689" t="s">
        <v>1342</v>
      </c>
      <c r="K1689" t="s">
        <v>1941</v>
      </c>
      <c r="L1689" t="s">
        <v>1942</v>
      </c>
      <c r="M1689" t="s">
        <v>1943</v>
      </c>
      <c r="N1689" t="s">
        <v>85</v>
      </c>
      <c r="O1689" t="s">
        <v>85</v>
      </c>
      <c r="P1689">
        <v>-7833.60009765625</v>
      </c>
      <c r="Q1689" t="s">
        <v>21</v>
      </c>
      <c r="R1689" t="s">
        <v>1944</v>
      </c>
      <c r="S1689" t="s">
        <v>1945</v>
      </c>
      <c r="T1689" t="s">
        <v>155</v>
      </c>
      <c r="U1689" t="s">
        <v>449</v>
      </c>
      <c r="V1689" t="s">
        <v>179</v>
      </c>
      <c r="W1689" t="s">
        <v>180</v>
      </c>
      <c r="X1689" t="s">
        <v>10731</v>
      </c>
      <c r="Y1689" t="s">
        <v>85</v>
      </c>
    </row>
    <row r="1690" spans="1:25">
      <c r="A1690" t="s">
        <v>9</v>
      </c>
      <c r="B1690" t="s">
        <v>14</v>
      </c>
      <c r="C1690" t="s">
        <v>14</v>
      </c>
      <c r="D1690" t="s">
        <v>1336</v>
      </c>
      <c r="E1690" s="54">
        <v>41619</v>
      </c>
      <c r="F1690" t="s">
        <v>4921</v>
      </c>
      <c r="G1690" t="s">
        <v>1345</v>
      </c>
      <c r="H1690" t="s">
        <v>1227</v>
      </c>
      <c r="I1690" t="s">
        <v>1940</v>
      </c>
      <c r="J1690" t="s">
        <v>1342</v>
      </c>
      <c r="K1690" t="s">
        <v>1941</v>
      </c>
      <c r="L1690" t="s">
        <v>1942</v>
      </c>
      <c r="M1690" t="s">
        <v>1943</v>
      </c>
      <c r="N1690" t="s">
        <v>85</v>
      </c>
      <c r="O1690" t="s">
        <v>85</v>
      </c>
      <c r="P1690">
        <v>7833.60009765625</v>
      </c>
      <c r="Q1690" t="s">
        <v>21</v>
      </c>
      <c r="R1690" t="s">
        <v>1944</v>
      </c>
      <c r="S1690" t="s">
        <v>1945</v>
      </c>
      <c r="T1690" t="s">
        <v>155</v>
      </c>
      <c r="U1690" t="s">
        <v>449</v>
      </c>
      <c r="V1690" t="s">
        <v>179</v>
      </c>
      <c r="W1690" t="s">
        <v>180</v>
      </c>
      <c r="X1690" t="s">
        <v>10731</v>
      </c>
      <c r="Y1690" t="s">
        <v>85</v>
      </c>
    </row>
    <row r="1691" spans="1:25">
      <c r="A1691" t="s">
        <v>9</v>
      </c>
      <c r="B1691" t="s">
        <v>14</v>
      </c>
      <c r="C1691" t="s">
        <v>14</v>
      </c>
      <c r="D1691" t="s">
        <v>1336</v>
      </c>
      <c r="E1691" s="54">
        <v>41619</v>
      </c>
      <c r="F1691" t="s">
        <v>4921</v>
      </c>
      <c r="G1691" t="s">
        <v>1345</v>
      </c>
      <c r="H1691" t="s">
        <v>401</v>
      </c>
      <c r="I1691" t="s">
        <v>1946</v>
      </c>
      <c r="J1691" t="s">
        <v>1342</v>
      </c>
      <c r="K1691" t="s">
        <v>1947</v>
      </c>
      <c r="L1691" t="s">
        <v>1948</v>
      </c>
      <c r="M1691" t="s">
        <v>1949</v>
      </c>
      <c r="N1691" t="s">
        <v>85</v>
      </c>
      <c r="O1691" t="s">
        <v>85</v>
      </c>
      <c r="P1691">
        <v>21021.75</v>
      </c>
      <c r="Q1691" t="s">
        <v>21</v>
      </c>
      <c r="R1691" t="s">
        <v>1950</v>
      </c>
      <c r="S1691" t="s">
        <v>1951</v>
      </c>
      <c r="T1691" t="s">
        <v>170</v>
      </c>
      <c r="U1691" t="s">
        <v>171</v>
      </c>
      <c r="V1691" t="s">
        <v>450</v>
      </c>
      <c r="W1691" t="s">
        <v>451</v>
      </c>
      <c r="X1691" t="s">
        <v>10731</v>
      </c>
      <c r="Y1691" t="s">
        <v>10737</v>
      </c>
    </row>
    <row r="1692" spans="1:25">
      <c r="A1692" t="s">
        <v>9</v>
      </c>
      <c r="B1692" t="s">
        <v>14</v>
      </c>
      <c r="C1692" t="s">
        <v>14</v>
      </c>
      <c r="D1692" t="s">
        <v>1336</v>
      </c>
      <c r="E1692" s="54">
        <v>41619</v>
      </c>
      <c r="F1692" t="s">
        <v>4921</v>
      </c>
      <c r="G1692" t="s">
        <v>1345</v>
      </c>
      <c r="H1692" t="s">
        <v>401</v>
      </c>
      <c r="I1692" t="s">
        <v>1946</v>
      </c>
      <c r="J1692" t="s">
        <v>1342</v>
      </c>
      <c r="K1692" t="s">
        <v>1947</v>
      </c>
      <c r="L1692" t="s">
        <v>1948</v>
      </c>
      <c r="M1692" t="s">
        <v>1949</v>
      </c>
      <c r="N1692" t="s">
        <v>85</v>
      </c>
      <c r="O1692" t="s">
        <v>85</v>
      </c>
      <c r="P1692">
        <v>14249.3095703125</v>
      </c>
      <c r="Q1692" t="s">
        <v>21</v>
      </c>
      <c r="R1692" t="s">
        <v>1950</v>
      </c>
      <c r="S1692" t="s">
        <v>1951</v>
      </c>
      <c r="T1692" t="s">
        <v>170</v>
      </c>
      <c r="U1692" t="s">
        <v>171</v>
      </c>
      <c r="V1692" t="s">
        <v>450</v>
      </c>
      <c r="W1692" t="s">
        <v>451</v>
      </c>
      <c r="X1692" t="s">
        <v>10731</v>
      </c>
      <c r="Y1692" t="s">
        <v>10737</v>
      </c>
    </row>
    <row r="1693" spans="1:25">
      <c r="A1693" t="s">
        <v>9</v>
      </c>
      <c r="B1693" t="s">
        <v>14</v>
      </c>
      <c r="C1693" t="s">
        <v>14</v>
      </c>
      <c r="D1693" t="s">
        <v>1336</v>
      </c>
      <c r="E1693" s="54">
        <v>41620</v>
      </c>
      <c r="F1693" t="s">
        <v>4921</v>
      </c>
      <c r="G1693" t="s">
        <v>1345</v>
      </c>
      <c r="H1693" t="s">
        <v>401</v>
      </c>
      <c r="I1693" t="s">
        <v>1946</v>
      </c>
      <c r="J1693" t="s">
        <v>1342</v>
      </c>
      <c r="K1693" t="s">
        <v>1947</v>
      </c>
      <c r="L1693" t="s">
        <v>1948</v>
      </c>
      <c r="M1693" t="s">
        <v>1949</v>
      </c>
      <c r="N1693" t="s">
        <v>85</v>
      </c>
      <c r="O1693" t="s">
        <v>85</v>
      </c>
      <c r="P1693">
        <v>204694</v>
      </c>
      <c r="Q1693" t="s">
        <v>21</v>
      </c>
      <c r="R1693" t="s">
        <v>1950</v>
      </c>
      <c r="S1693" t="s">
        <v>1951</v>
      </c>
      <c r="T1693" t="s">
        <v>170</v>
      </c>
      <c r="U1693" t="s">
        <v>171</v>
      </c>
      <c r="V1693" t="s">
        <v>450</v>
      </c>
      <c r="W1693" t="s">
        <v>451</v>
      </c>
      <c r="X1693" t="s">
        <v>10731</v>
      </c>
      <c r="Y1693" t="s">
        <v>10737</v>
      </c>
    </row>
    <row r="1694" spans="1:25">
      <c r="A1694" t="s">
        <v>9</v>
      </c>
      <c r="B1694" t="s">
        <v>14</v>
      </c>
      <c r="C1694" t="s">
        <v>14</v>
      </c>
      <c r="D1694" t="s">
        <v>1336</v>
      </c>
      <c r="E1694" s="54">
        <v>41638</v>
      </c>
      <c r="F1694" t="s">
        <v>4921</v>
      </c>
      <c r="G1694" t="s">
        <v>1345</v>
      </c>
      <c r="H1694" t="s">
        <v>401</v>
      </c>
      <c r="I1694" t="s">
        <v>10577</v>
      </c>
      <c r="J1694" t="s">
        <v>1342</v>
      </c>
      <c r="K1694" t="s">
        <v>10578</v>
      </c>
      <c r="L1694" t="s">
        <v>1948</v>
      </c>
      <c r="M1694" t="s">
        <v>1949</v>
      </c>
      <c r="N1694" t="s">
        <v>85</v>
      </c>
      <c r="O1694" t="s">
        <v>85</v>
      </c>
      <c r="P1694">
        <v>57920</v>
      </c>
      <c r="Q1694" t="s">
        <v>21</v>
      </c>
      <c r="R1694" t="s">
        <v>10579</v>
      </c>
      <c r="S1694" t="s">
        <v>10580</v>
      </c>
      <c r="T1694" t="s">
        <v>170</v>
      </c>
      <c r="U1694" t="s">
        <v>171</v>
      </c>
      <c r="V1694" t="s">
        <v>450</v>
      </c>
      <c r="W1694" t="s">
        <v>451</v>
      </c>
      <c r="X1694" t="s">
        <v>10729</v>
      </c>
      <c r="Y1694" t="s">
        <v>10737</v>
      </c>
    </row>
    <row r="1695" spans="1:25">
      <c r="A1695" t="s">
        <v>9</v>
      </c>
      <c r="B1695" t="s">
        <v>14</v>
      </c>
      <c r="C1695" t="s">
        <v>14</v>
      </c>
      <c r="D1695" t="s">
        <v>1336</v>
      </c>
      <c r="E1695" s="54">
        <v>41590</v>
      </c>
      <c r="F1695" t="s">
        <v>1337</v>
      </c>
      <c r="G1695" t="s">
        <v>1345</v>
      </c>
      <c r="H1695" t="s">
        <v>401</v>
      </c>
      <c r="I1695" t="s">
        <v>1946</v>
      </c>
      <c r="J1695" t="s">
        <v>1342</v>
      </c>
      <c r="K1695" t="s">
        <v>1947</v>
      </c>
      <c r="L1695" t="s">
        <v>1948</v>
      </c>
      <c r="M1695" t="s">
        <v>1949</v>
      </c>
      <c r="N1695" t="s">
        <v>85</v>
      </c>
      <c r="O1695" t="s">
        <v>85</v>
      </c>
      <c r="P1695">
        <v>204694</v>
      </c>
      <c r="Q1695" t="s">
        <v>21</v>
      </c>
      <c r="R1695" t="s">
        <v>1950</v>
      </c>
      <c r="S1695" t="s">
        <v>1951</v>
      </c>
      <c r="T1695" t="s">
        <v>170</v>
      </c>
      <c r="U1695" t="s">
        <v>171</v>
      </c>
      <c r="V1695" t="s">
        <v>450</v>
      </c>
      <c r="W1695" t="s">
        <v>451</v>
      </c>
      <c r="X1695" t="s">
        <v>10731</v>
      </c>
      <c r="Y1695" t="s">
        <v>10737</v>
      </c>
    </row>
    <row r="1696" spans="1:25">
      <c r="A1696" t="s">
        <v>9</v>
      </c>
      <c r="B1696" t="s">
        <v>14</v>
      </c>
      <c r="C1696" t="s">
        <v>14</v>
      </c>
      <c r="D1696" t="s">
        <v>1336</v>
      </c>
      <c r="E1696" s="54">
        <v>41603</v>
      </c>
      <c r="F1696" t="s">
        <v>1337</v>
      </c>
      <c r="G1696" t="s">
        <v>1345</v>
      </c>
      <c r="H1696" t="s">
        <v>401</v>
      </c>
      <c r="I1696" t="s">
        <v>4318</v>
      </c>
      <c r="J1696" t="s">
        <v>1342</v>
      </c>
      <c r="K1696" t="s">
        <v>4319</v>
      </c>
      <c r="L1696" t="s">
        <v>1948</v>
      </c>
      <c r="M1696" t="s">
        <v>1949</v>
      </c>
      <c r="N1696" t="s">
        <v>85</v>
      </c>
      <c r="O1696" t="s">
        <v>85</v>
      </c>
      <c r="P1696">
        <v>-1500</v>
      </c>
      <c r="Q1696" t="s">
        <v>21</v>
      </c>
      <c r="R1696" t="s">
        <v>4320</v>
      </c>
      <c r="S1696" t="s">
        <v>4321</v>
      </c>
      <c r="T1696" t="s">
        <v>170</v>
      </c>
      <c r="U1696" t="s">
        <v>171</v>
      </c>
      <c r="V1696" t="s">
        <v>450</v>
      </c>
      <c r="W1696" t="s">
        <v>451</v>
      </c>
      <c r="X1696" t="s">
        <v>10729</v>
      </c>
      <c r="Y1696" t="s">
        <v>10737</v>
      </c>
    </row>
    <row r="1697" spans="1:25">
      <c r="A1697" t="s">
        <v>9</v>
      </c>
      <c r="B1697" t="s">
        <v>14</v>
      </c>
      <c r="C1697" t="s">
        <v>14</v>
      </c>
      <c r="D1697" t="s">
        <v>1336</v>
      </c>
      <c r="E1697" s="54">
        <v>41620</v>
      </c>
      <c r="F1697" t="s">
        <v>4921</v>
      </c>
      <c r="G1697" t="s">
        <v>83</v>
      </c>
      <c r="I1697" t="s">
        <v>10581</v>
      </c>
      <c r="J1697" t="s">
        <v>1342</v>
      </c>
      <c r="K1697" t="s">
        <v>10582</v>
      </c>
      <c r="L1697" t="s">
        <v>10583</v>
      </c>
      <c r="M1697" t="s">
        <v>10584</v>
      </c>
      <c r="N1697" t="s">
        <v>85</v>
      </c>
      <c r="O1697" t="s">
        <v>85</v>
      </c>
      <c r="P1697">
        <v>22500</v>
      </c>
      <c r="Q1697" t="s">
        <v>22</v>
      </c>
      <c r="R1697" t="s">
        <v>10585</v>
      </c>
      <c r="S1697" t="s">
        <v>104</v>
      </c>
      <c r="T1697" t="s">
        <v>155</v>
      </c>
      <c r="U1697" t="s">
        <v>201</v>
      </c>
      <c r="V1697" t="s">
        <v>157</v>
      </c>
      <c r="W1697" t="s">
        <v>157</v>
      </c>
      <c r="X1697" t="e">
        <v>#N/A</v>
      </c>
      <c r="Y1697" t="s">
        <v>85</v>
      </c>
    </row>
    <row r="1698" spans="1:25">
      <c r="A1698" t="s">
        <v>9</v>
      </c>
      <c r="B1698" t="s">
        <v>14</v>
      </c>
      <c r="C1698" t="s">
        <v>14</v>
      </c>
      <c r="D1698" t="s">
        <v>1336</v>
      </c>
      <c r="E1698" s="54">
        <v>41590</v>
      </c>
      <c r="F1698" t="s">
        <v>1337</v>
      </c>
      <c r="G1698" t="s">
        <v>83</v>
      </c>
      <c r="I1698" t="s">
        <v>1957</v>
      </c>
      <c r="J1698" t="s">
        <v>1342</v>
      </c>
      <c r="K1698" t="s">
        <v>1958</v>
      </c>
      <c r="L1698" t="s">
        <v>1954</v>
      </c>
      <c r="M1698" t="s">
        <v>1955</v>
      </c>
      <c r="N1698" t="s">
        <v>85</v>
      </c>
      <c r="O1698" t="s">
        <v>85</v>
      </c>
      <c r="P1698">
        <v>2250</v>
      </c>
      <c r="Q1698" t="s">
        <v>22</v>
      </c>
      <c r="R1698" t="s">
        <v>1956</v>
      </c>
      <c r="S1698" t="s">
        <v>104</v>
      </c>
      <c r="T1698" t="s">
        <v>170</v>
      </c>
      <c r="U1698" t="s">
        <v>187</v>
      </c>
      <c r="V1698" t="s">
        <v>157</v>
      </c>
      <c r="W1698" t="s">
        <v>157</v>
      </c>
      <c r="X1698" t="e">
        <v>#N/A</v>
      </c>
      <c r="Y1698" t="s">
        <v>85</v>
      </c>
    </row>
    <row r="1699" spans="1:25">
      <c r="A1699" t="s">
        <v>9</v>
      </c>
      <c r="B1699" t="s">
        <v>14</v>
      </c>
      <c r="C1699" t="s">
        <v>14</v>
      </c>
      <c r="D1699" t="s">
        <v>1336</v>
      </c>
      <c r="E1699" s="54">
        <v>41590</v>
      </c>
      <c r="F1699" t="s">
        <v>1337</v>
      </c>
      <c r="G1699" t="s">
        <v>83</v>
      </c>
      <c r="I1699" t="s">
        <v>1952</v>
      </c>
      <c r="J1699" t="s">
        <v>1342</v>
      </c>
      <c r="K1699" t="s">
        <v>1953</v>
      </c>
      <c r="L1699" t="s">
        <v>1954</v>
      </c>
      <c r="M1699" t="s">
        <v>1955</v>
      </c>
      <c r="N1699" t="s">
        <v>85</v>
      </c>
      <c r="O1699" t="s">
        <v>85</v>
      </c>
      <c r="P1699">
        <v>1500</v>
      </c>
      <c r="Q1699" t="s">
        <v>22</v>
      </c>
      <c r="R1699" t="s">
        <v>1956</v>
      </c>
      <c r="S1699" t="s">
        <v>104</v>
      </c>
      <c r="T1699" t="s">
        <v>170</v>
      </c>
      <c r="U1699" t="s">
        <v>187</v>
      </c>
      <c r="V1699" t="s">
        <v>157</v>
      </c>
      <c r="W1699" t="s">
        <v>157</v>
      </c>
      <c r="X1699" t="e">
        <v>#N/A</v>
      </c>
      <c r="Y1699" t="s">
        <v>85</v>
      </c>
    </row>
    <row r="1700" spans="1:25">
      <c r="A1700" t="s">
        <v>9</v>
      </c>
      <c r="B1700" t="s">
        <v>14</v>
      </c>
      <c r="C1700" t="s">
        <v>14</v>
      </c>
      <c r="D1700" t="s">
        <v>1336</v>
      </c>
      <c r="E1700" s="54">
        <v>41590</v>
      </c>
      <c r="F1700" t="s">
        <v>1337</v>
      </c>
      <c r="G1700" t="s">
        <v>83</v>
      </c>
      <c r="I1700" t="s">
        <v>1358</v>
      </c>
      <c r="J1700" t="s">
        <v>1342</v>
      </c>
      <c r="K1700" t="s">
        <v>1359</v>
      </c>
      <c r="L1700" t="s">
        <v>5548</v>
      </c>
      <c r="M1700" t="s">
        <v>5549</v>
      </c>
      <c r="N1700" t="s">
        <v>85</v>
      </c>
      <c r="O1700" t="s">
        <v>85</v>
      </c>
      <c r="P1700">
        <v>3000</v>
      </c>
      <c r="Q1700" t="s">
        <v>22</v>
      </c>
      <c r="R1700" t="s">
        <v>1360</v>
      </c>
      <c r="S1700" t="s">
        <v>104</v>
      </c>
      <c r="T1700" t="s">
        <v>155</v>
      </c>
      <c r="U1700" t="s">
        <v>201</v>
      </c>
      <c r="V1700" t="s">
        <v>321</v>
      </c>
      <c r="W1700" t="s">
        <v>321</v>
      </c>
      <c r="X1700" t="e">
        <v>#N/A</v>
      </c>
      <c r="Y1700" t="s">
        <v>85</v>
      </c>
    </row>
    <row r="1701" spans="1:25">
      <c r="A1701" t="s">
        <v>9</v>
      </c>
      <c r="B1701" t="s">
        <v>14</v>
      </c>
      <c r="C1701" t="s">
        <v>14</v>
      </c>
      <c r="D1701" t="s">
        <v>1336</v>
      </c>
      <c r="E1701" s="54">
        <v>41590</v>
      </c>
      <c r="F1701" t="s">
        <v>1337</v>
      </c>
      <c r="G1701" t="s">
        <v>83</v>
      </c>
      <c r="I1701" t="s">
        <v>1959</v>
      </c>
      <c r="J1701" t="s">
        <v>1342</v>
      </c>
      <c r="K1701" t="s">
        <v>1960</v>
      </c>
      <c r="L1701" t="s">
        <v>1961</v>
      </c>
      <c r="M1701" t="s">
        <v>1962</v>
      </c>
      <c r="N1701" t="s">
        <v>199</v>
      </c>
      <c r="O1701" t="s">
        <v>85</v>
      </c>
      <c r="P1701">
        <v>15725</v>
      </c>
      <c r="Q1701" t="s">
        <v>22</v>
      </c>
      <c r="R1701" t="s">
        <v>1963</v>
      </c>
      <c r="S1701" t="s">
        <v>104</v>
      </c>
      <c r="T1701" t="s">
        <v>155</v>
      </c>
      <c r="U1701" t="s">
        <v>156</v>
      </c>
      <c r="V1701" t="s">
        <v>450</v>
      </c>
      <c r="W1701" t="s">
        <v>451</v>
      </c>
      <c r="X1701" t="e">
        <v>#N/A</v>
      </c>
      <c r="Y1701" t="s">
        <v>85</v>
      </c>
    </row>
    <row r="1702" spans="1:25">
      <c r="A1702" t="s">
        <v>9</v>
      </c>
      <c r="B1702" t="s">
        <v>14</v>
      </c>
      <c r="C1702" t="s">
        <v>14</v>
      </c>
      <c r="D1702" t="s">
        <v>1336</v>
      </c>
      <c r="E1702" s="54">
        <v>41599</v>
      </c>
      <c r="F1702" t="s">
        <v>1337</v>
      </c>
      <c r="G1702" t="s">
        <v>83</v>
      </c>
      <c r="I1702" t="s">
        <v>2219</v>
      </c>
      <c r="J1702" t="s">
        <v>86</v>
      </c>
      <c r="K1702" t="s">
        <v>2220</v>
      </c>
      <c r="L1702" t="s">
        <v>3550</v>
      </c>
      <c r="M1702" t="s">
        <v>3551</v>
      </c>
      <c r="N1702" t="s">
        <v>199</v>
      </c>
      <c r="O1702" t="s">
        <v>85</v>
      </c>
      <c r="P1702">
        <v>3075</v>
      </c>
      <c r="Q1702" t="s">
        <v>22</v>
      </c>
      <c r="R1702" t="s">
        <v>2221</v>
      </c>
      <c r="S1702" t="s">
        <v>104</v>
      </c>
      <c r="X1702" t="e">
        <v>#N/A</v>
      </c>
      <c r="Y1702" t="s">
        <v>85</v>
      </c>
    </row>
    <row r="1703" spans="1:25">
      <c r="A1703" t="s">
        <v>9</v>
      </c>
      <c r="B1703" t="s">
        <v>14</v>
      </c>
      <c r="C1703" t="s">
        <v>14</v>
      </c>
      <c r="D1703" t="s">
        <v>1336</v>
      </c>
      <c r="E1703" s="54">
        <v>41618</v>
      </c>
      <c r="F1703" t="s">
        <v>4921</v>
      </c>
      <c r="G1703" t="s">
        <v>83</v>
      </c>
      <c r="I1703" t="s">
        <v>10586</v>
      </c>
      <c r="J1703" t="s">
        <v>1342</v>
      </c>
      <c r="K1703" t="s">
        <v>10587</v>
      </c>
      <c r="L1703" t="s">
        <v>10588</v>
      </c>
      <c r="M1703" t="s">
        <v>10589</v>
      </c>
      <c r="N1703" t="s">
        <v>85</v>
      </c>
      <c r="O1703" t="s">
        <v>85</v>
      </c>
      <c r="P1703">
        <v>15000</v>
      </c>
      <c r="Q1703" t="s">
        <v>22</v>
      </c>
      <c r="R1703" t="s">
        <v>10590</v>
      </c>
      <c r="S1703" t="s">
        <v>104</v>
      </c>
      <c r="T1703" t="s">
        <v>155</v>
      </c>
      <c r="U1703" t="s">
        <v>286</v>
      </c>
      <c r="V1703" t="s">
        <v>202</v>
      </c>
      <c r="W1703" t="s">
        <v>202</v>
      </c>
      <c r="X1703" t="e">
        <v>#N/A</v>
      </c>
      <c r="Y1703" t="s">
        <v>85</v>
      </c>
    </row>
    <row r="1704" spans="1:25">
      <c r="A1704" t="s">
        <v>9</v>
      </c>
      <c r="B1704" t="s">
        <v>14</v>
      </c>
      <c r="C1704" t="s">
        <v>14</v>
      </c>
      <c r="D1704" t="s">
        <v>1336</v>
      </c>
      <c r="E1704" s="54">
        <v>41620</v>
      </c>
      <c r="F1704" t="s">
        <v>4921</v>
      </c>
      <c r="G1704" t="s">
        <v>83</v>
      </c>
      <c r="I1704" t="s">
        <v>10591</v>
      </c>
      <c r="J1704" t="s">
        <v>1342</v>
      </c>
      <c r="K1704" t="s">
        <v>10592</v>
      </c>
      <c r="L1704" t="s">
        <v>10593</v>
      </c>
      <c r="M1704" t="s">
        <v>10594</v>
      </c>
      <c r="N1704" t="s">
        <v>85</v>
      </c>
      <c r="O1704" t="s">
        <v>85</v>
      </c>
      <c r="P1704">
        <v>3187.5</v>
      </c>
      <c r="Q1704" t="s">
        <v>22</v>
      </c>
      <c r="R1704" t="s">
        <v>10595</v>
      </c>
      <c r="S1704" t="s">
        <v>104</v>
      </c>
      <c r="T1704" t="s">
        <v>170</v>
      </c>
      <c r="U1704" t="s">
        <v>187</v>
      </c>
      <c r="V1704" t="s">
        <v>321</v>
      </c>
      <c r="W1704" t="s">
        <v>321</v>
      </c>
      <c r="X1704" t="e">
        <v>#N/A</v>
      </c>
      <c r="Y1704" t="s">
        <v>85</v>
      </c>
    </row>
    <row r="1705" spans="1:25">
      <c r="A1705" t="s">
        <v>9</v>
      </c>
      <c r="B1705" t="s">
        <v>14</v>
      </c>
      <c r="C1705" t="s">
        <v>14</v>
      </c>
      <c r="D1705" t="s">
        <v>1336</v>
      </c>
      <c r="E1705" s="54">
        <v>41621</v>
      </c>
      <c r="F1705" t="s">
        <v>4921</v>
      </c>
      <c r="G1705" t="s">
        <v>1345</v>
      </c>
      <c r="H1705" t="s">
        <v>1742</v>
      </c>
      <c r="I1705" t="s">
        <v>2857</v>
      </c>
      <c r="J1705" t="s">
        <v>1342</v>
      </c>
      <c r="K1705" t="s">
        <v>2858</v>
      </c>
      <c r="L1705" t="s">
        <v>2859</v>
      </c>
      <c r="M1705" t="s">
        <v>2860</v>
      </c>
      <c r="N1705" t="s">
        <v>213</v>
      </c>
      <c r="O1705" t="s">
        <v>85</v>
      </c>
      <c r="P1705">
        <v>5470</v>
      </c>
      <c r="Q1705" t="s">
        <v>21</v>
      </c>
      <c r="R1705" t="s">
        <v>2061</v>
      </c>
      <c r="S1705" t="s">
        <v>2861</v>
      </c>
      <c r="T1705" t="s">
        <v>170</v>
      </c>
      <c r="U1705" t="s">
        <v>178</v>
      </c>
      <c r="V1705" t="s">
        <v>157</v>
      </c>
      <c r="W1705" t="s">
        <v>157</v>
      </c>
      <c r="X1705" t="s">
        <v>10729</v>
      </c>
      <c r="Y1705" t="s">
        <v>85</v>
      </c>
    </row>
    <row r="1706" spans="1:25">
      <c r="A1706" t="s">
        <v>9</v>
      </c>
      <c r="B1706" t="s">
        <v>14</v>
      </c>
      <c r="C1706" t="s">
        <v>14</v>
      </c>
      <c r="D1706" t="s">
        <v>1336</v>
      </c>
      <c r="E1706" s="54">
        <v>41598</v>
      </c>
      <c r="F1706" t="s">
        <v>1337</v>
      </c>
      <c r="G1706" t="s">
        <v>1345</v>
      </c>
      <c r="H1706" t="s">
        <v>1742</v>
      </c>
      <c r="I1706" t="s">
        <v>2857</v>
      </c>
      <c r="J1706" t="s">
        <v>1342</v>
      </c>
      <c r="K1706" t="s">
        <v>2858</v>
      </c>
      <c r="L1706" t="s">
        <v>2859</v>
      </c>
      <c r="M1706" t="s">
        <v>2860</v>
      </c>
      <c r="N1706" t="s">
        <v>85</v>
      </c>
      <c r="O1706" t="s">
        <v>85</v>
      </c>
      <c r="P1706">
        <v>5470</v>
      </c>
      <c r="Q1706" t="s">
        <v>21</v>
      </c>
      <c r="R1706" t="s">
        <v>2061</v>
      </c>
      <c r="S1706" t="s">
        <v>2861</v>
      </c>
      <c r="T1706" t="s">
        <v>170</v>
      </c>
      <c r="U1706" t="s">
        <v>178</v>
      </c>
      <c r="V1706" t="s">
        <v>157</v>
      </c>
      <c r="W1706" t="s">
        <v>157</v>
      </c>
      <c r="X1706" t="s">
        <v>10729</v>
      </c>
      <c r="Y1706" t="s">
        <v>85</v>
      </c>
    </row>
    <row r="1707" spans="1:25">
      <c r="A1707" t="s">
        <v>9</v>
      </c>
      <c r="B1707" t="s">
        <v>14</v>
      </c>
      <c r="C1707" t="s">
        <v>14</v>
      </c>
      <c r="D1707" t="s">
        <v>1336</v>
      </c>
      <c r="E1707" s="54">
        <v>41598</v>
      </c>
      <c r="F1707" t="s">
        <v>1337</v>
      </c>
      <c r="G1707" t="s">
        <v>1345</v>
      </c>
      <c r="H1707" t="s">
        <v>463</v>
      </c>
      <c r="I1707" t="s">
        <v>2862</v>
      </c>
      <c r="J1707" t="s">
        <v>1342</v>
      </c>
      <c r="K1707" t="s">
        <v>2863</v>
      </c>
      <c r="L1707" t="s">
        <v>2864</v>
      </c>
      <c r="M1707" t="s">
        <v>2865</v>
      </c>
      <c r="N1707" t="s">
        <v>85</v>
      </c>
      <c r="O1707" t="s">
        <v>85</v>
      </c>
      <c r="P1707">
        <v>10084.849609375</v>
      </c>
      <c r="Q1707" t="s">
        <v>21</v>
      </c>
      <c r="R1707" t="s">
        <v>2061</v>
      </c>
      <c r="S1707" t="s">
        <v>2866</v>
      </c>
      <c r="T1707" t="s">
        <v>170</v>
      </c>
      <c r="U1707" t="s">
        <v>178</v>
      </c>
      <c r="V1707" t="s">
        <v>450</v>
      </c>
      <c r="W1707" t="s">
        <v>451</v>
      </c>
      <c r="X1707" t="s">
        <v>10729</v>
      </c>
      <c r="Y1707" t="s">
        <v>85</v>
      </c>
    </row>
    <row r="1708" spans="1:25">
      <c r="A1708" t="s">
        <v>9</v>
      </c>
      <c r="B1708" t="s">
        <v>14</v>
      </c>
      <c r="C1708" t="s">
        <v>14</v>
      </c>
      <c r="D1708" t="s">
        <v>1336</v>
      </c>
      <c r="E1708" s="54">
        <v>41619</v>
      </c>
      <c r="F1708" t="s">
        <v>4921</v>
      </c>
      <c r="G1708" t="s">
        <v>1345</v>
      </c>
      <c r="H1708" t="s">
        <v>463</v>
      </c>
      <c r="I1708" t="s">
        <v>2862</v>
      </c>
      <c r="J1708" t="s">
        <v>1342</v>
      </c>
      <c r="K1708" t="s">
        <v>2863</v>
      </c>
      <c r="L1708" t="s">
        <v>2864</v>
      </c>
      <c r="M1708" t="s">
        <v>2865</v>
      </c>
      <c r="N1708" t="s">
        <v>85</v>
      </c>
      <c r="O1708" t="s">
        <v>85</v>
      </c>
      <c r="P1708">
        <v>3965.360107421875</v>
      </c>
      <c r="Q1708" t="s">
        <v>21</v>
      </c>
      <c r="R1708" t="s">
        <v>2061</v>
      </c>
      <c r="S1708" t="s">
        <v>2866</v>
      </c>
      <c r="T1708" t="s">
        <v>170</v>
      </c>
      <c r="U1708" t="s">
        <v>178</v>
      </c>
      <c r="V1708" t="s">
        <v>450</v>
      </c>
      <c r="W1708" t="s">
        <v>451</v>
      </c>
      <c r="X1708" t="s">
        <v>10729</v>
      </c>
      <c r="Y1708" t="s">
        <v>85</v>
      </c>
    </row>
    <row r="1709" spans="1:25">
      <c r="A1709" t="s">
        <v>9</v>
      </c>
      <c r="B1709" t="s">
        <v>14</v>
      </c>
      <c r="C1709" t="s">
        <v>14</v>
      </c>
      <c r="D1709" t="s">
        <v>1336</v>
      </c>
      <c r="E1709" s="54">
        <v>41597</v>
      </c>
      <c r="F1709" t="s">
        <v>1337</v>
      </c>
      <c r="G1709" t="s">
        <v>1345</v>
      </c>
      <c r="H1709" t="s">
        <v>1006</v>
      </c>
      <c r="I1709" t="s">
        <v>2867</v>
      </c>
      <c r="J1709" t="s">
        <v>1342</v>
      </c>
      <c r="K1709" t="s">
        <v>2868</v>
      </c>
      <c r="L1709" t="s">
        <v>1009</v>
      </c>
      <c r="M1709" t="s">
        <v>1010</v>
      </c>
      <c r="N1709" t="s">
        <v>85</v>
      </c>
      <c r="O1709" t="s">
        <v>85</v>
      </c>
      <c r="P1709">
        <v>-10800</v>
      </c>
      <c r="Q1709" t="s">
        <v>21</v>
      </c>
      <c r="R1709" t="s">
        <v>2869</v>
      </c>
      <c r="S1709" t="s">
        <v>2870</v>
      </c>
      <c r="T1709" t="s">
        <v>170</v>
      </c>
      <c r="U1709" t="s">
        <v>187</v>
      </c>
      <c r="V1709" t="s">
        <v>179</v>
      </c>
      <c r="W1709" t="s">
        <v>180</v>
      </c>
      <c r="X1709" t="s">
        <v>10729</v>
      </c>
      <c r="Y1709" t="s">
        <v>85</v>
      </c>
    </row>
    <row r="1710" spans="1:25">
      <c r="A1710" t="s">
        <v>9</v>
      </c>
      <c r="B1710" t="s">
        <v>14</v>
      </c>
      <c r="C1710" t="s">
        <v>14</v>
      </c>
      <c r="D1710" t="s">
        <v>1336</v>
      </c>
      <c r="E1710" s="54">
        <v>41597</v>
      </c>
      <c r="F1710" t="s">
        <v>1337</v>
      </c>
      <c r="G1710" t="s">
        <v>1345</v>
      </c>
      <c r="H1710" t="s">
        <v>1006</v>
      </c>
      <c r="I1710" t="s">
        <v>2867</v>
      </c>
      <c r="J1710" t="s">
        <v>1342</v>
      </c>
      <c r="K1710" t="s">
        <v>2868</v>
      </c>
      <c r="L1710" t="s">
        <v>1009</v>
      </c>
      <c r="M1710" t="s">
        <v>1010</v>
      </c>
      <c r="N1710" t="s">
        <v>85</v>
      </c>
      <c r="O1710" t="s">
        <v>85</v>
      </c>
      <c r="P1710">
        <v>-59400</v>
      </c>
      <c r="Q1710" t="s">
        <v>21</v>
      </c>
      <c r="R1710" t="s">
        <v>2869</v>
      </c>
      <c r="S1710" t="s">
        <v>2870</v>
      </c>
      <c r="T1710" t="s">
        <v>170</v>
      </c>
      <c r="U1710" t="s">
        <v>187</v>
      </c>
      <c r="V1710" t="s">
        <v>179</v>
      </c>
      <c r="W1710" t="s">
        <v>180</v>
      </c>
      <c r="X1710" t="s">
        <v>10729</v>
      </c>
      <c r="Y1710" t="s">
        <v>85</v>
      </c>
    </row>
    <row r="1711" spans="1:25">
      <c r="A1711" t="s">
        <v>9</v>
      </c>
      <c r="B1711" t="s">
        <v>14</v>
      </c>
      <c r="C1711" t="s">
        <v>14</v>
      </c>
      <c r="D1711" t="s">
        <v>1336</v>
      </c>
      <c r="E1711" s="54">
        <v>41604</v>
      </c>
      <c r="F1711" t="s">
        <v>1337</v>
      </c>
      <c r="G1711" t="s">
        <v>1345</v>
      </c>
      <c r="H1711" t="s">
        <v>1006</v>
      </c>
      <c r="I1711" t="s">
        <v>4322</v>
      </c>
      <c r="J1711" t="s">
        <v>1342</v>
      </c>
      <c r="K1711" t="s">
        <v>4323</v>
      </c>
      <c r="L1711" t="s">
        <v>1009</v>
      </c>
      <c r="M1711" t="s">
        <v>1010</v>
      </c>
      <c r="N1711" t="s">
        <v>85</v>
      </c>
      <c r="O1711" t="s">
        <v>85</v>
      </c>
      <c r="P1711">
        <v>-2000</v>
      </c>
      <c r="Q1711" t="s">
        <v>21</v>
      </c>
      <c r="R1711" t="s">
        <v>4324</v>
      </c>
      <c r="S1711" t="s">
        <v>4325</v>
      </c>
      <c r="T1711" t="s">
        <v>170</v>
      </c>
      <c r="U1711" t="s">
        <v>187</v>
      </c>
      <c r="V1711" t="s">
        <v>179</v>
      </c>
      <c r="W1711" t="s">
        <v>180</v>
      </c>
      <c r="X1711" t="s">
        <v>10729</v>
      </c>
      <c r="Y1711" t="s">
        <v>85</v>
      </c>
    </row>
    <row r="1712" spans="1:25">
      <c r="A1712" t="s">
        <v>9</v>
      </c>
      <c r="B1712" t="s">
        <v>14</v>
      </c>
      <c r="C1712" t="s">
        <v>14</v>
      </c>
      <c r="D1712" t="s">
        <v>1336</v>
      </c>
      <c r="E1712" s="54">
        <v>41604</v>
      </c>
      <c r="F1712" t="s">
        <v>1337</v>
      </c>
      <c r="G1712" t="s">
        <v>1345</v>
      </c>
      <c r="H1712" t="s">
        <v>1006</v>
      </c>
      <c r="I1712" t="s">
        <v>4322</v>
      </c>
      <c r="J1712" t="s">
        <v>1342</v>
      </c>
      <c r="K1712" t="s">
        <v>4323</v>
      </c>
      <c r="L1712" t="s">
        <v>1009</v>
      </c>
      <c r="M1712" t="s">
        <v>1010</v>
      </c>
      <c r="N1712" t="s">
        <v>85</v>
      </c>
      <c r="O1712" t="s">
        <v>85</v>
      </c>
      <c r="P1712">
        <v>-20</v>
      </c>
      <c r="Q1712" t="s">
        <v>21</v>
      </c>
      <c r="R1712" t="s">
        <v>4324</v>
      </c>
      <c r="S1712" t="s">
        <v>4325</v>
      </c>
      <c r="T1712" t="s">
        <v>170</v>
      </c>
      <c r="U1712" t="s">
        <v>187</v>
      </c>
      <c r="V1712" t="s">
        <v>179</v>
      </c>
      <c r="W1712" t="s">
        <v>180</v>
      </c>
      <c r="X1712" t="s">
        <v>10729</v>
      </c>
      <c r="Y1712" t="s">
        <v>85</v>
      </c>
    </row>
    <row r="1713" spans="1:25">
      <c r="A1713" t="s">
        <v>9</v>
      </c>
      <c r="B1713" t="s">
        <v>14</v>
      </c>
      <c r="C1713" t="s">
        <v>14</v>
      </c>
      <c r="D1713" t="s">
        <v>1336</v>
      </c>
      <c r="E1713" s="54">
        <v>41585</v>
      </c>
      <c r="F1713" t="s">
        <v>1337</v>
      </c>
      <c r="G1713" t="s">
        <v>1345</v>
      </c>
      <c r="I1713" t="s">
        <v>1964</v>
      </c>
      <c r="J1713" t="s">
        <v>1342</v>
      </c>
      <c r="K1713" t="s">
        <v>1965</v>
      </c>
      <c r="L1713" t="s">
        <v>1966</v>
      </c>
      <c r="M1713" t="s">
        <v>1967</v>
      </c>
      <c r="N1713" t="s">
        <v>85</v>
      </c>
      <c r="O1713" t="s">
        <v>85</v>
      </c>
      <c r="P1713">
        <v>4742.509765625</v>
      </c>
      <c r="Q1713" t="s">
        <v>21</v>
      </c>
      <c r="R1713" t="s">
        <v>1968</v>
      </c>
      <c r="S1713" t="s">
        <v>1969</v>
      </c>
      <c r="T1713" t="s">
        <v>170</v>
      </c>
      <c r="U1713" t="s">
        <v>436</v>
      </c>
      <c r="V1713" t="s">
        <v>157</v>
      </c>
      <c r="W1713" t="s">
        <v>579</v>
      </c>
      <c r="X1713" t="s">
        <v>10729</v>
      </c>
      <c r="Y1713" t="s">
        <v>85</v>
      </c>
    </row>
    <row r="1714" spans="1:25">
      <c r="A1714" t="s">
        <v>9</v>
      </c>
      <c r="B1714" t="s">
        <v>14</v>
      </c>
      <c r="C1714" t="s">
        <v>14</v>
      </c>
      <c r="D1714" t="s">
        <v>1336</v>
      </c>
      <c r="E1714" s="54">
        <v>41626</v>
      </c>
      <c r="F1714" t="s">
        <v>4921</v>
      </c>
      <c r="G1714" t="s">
        <v>1345</v>
      </c>
      <c r="I1714" t="s">
        <v>1964</v>
      </c>
      <c r="J1714" t="s">
        <v>1342</v>
      </c>
      <c r="K1714" t="s">
        <v>1965</v>
      </c>
      <c r="L1714" t="s">
        <v>1966</v>
      </c>
      <c r="M1714" t="s">
        <v>1967</v>
      </c>
      <c r="N1714" t="s">
        <v>85</v>
      </c>
      <c r="O1714" t="s">
        <v>85</v>
      </c>
      <c r="P1714">
        <v>900.739990234375</v>
      </c>
      <c r="Q1714" t="s">
        <v>21</v>
      </c>
      <c r="R1714" t="s">
        <v>1968</v>
      </c>
      <c r="S1714" t="s">
        <v>1969</v>
      </c>
      <c r="T1714" t="s">
        <v>170</v>
      </c>
      <c r="U1714" t="s">
        <v>436</v>
      </c>
      <c r="V1714" t="s">
        <v>157</v>
      </c>
      <c r="W1714" t="s">
        <v>579</v>
      </c>
      <c r="X1714" t="s">
        <v>10729</v>
      </c>
      <c r="Y1714" t="s">
        <v>85</v>
      </c>
    </row>
    <row r="1715" spans="1:25">
      <c r="A1715" t="s">
        <v>9</v>
      </c>
      <c r="B1715" t="s">
        <v>14</v>
      </c>
      <c r="C1715" t="s">
        <v>14</v>
      </c>
      <c r="D1715" t="s">
        <v>1336</v>
      </c>
      <c r="E1715" s="54">
        <v>41605</v>
      </c>
      <c r="F1715" t="s">
        <v>1337</v>
      </c>
      <c r="G1715" t="s">
        <v>1345</v>
      </c>
      <c r="I1715" t="s">
        <v>4326</v>
      </c>
      <c r="J1715" t="s">
        <v>1342</v>
      </c>
      <c r="K1715" t="s">
        <v>4327</v>
      </c>
      <c r="L1715" t="s">
        <v>4328</v>
      </c>
      <c r="M1715" t="s">
        <v>4329</v>
      </c>
      <c r="N1715" t="s">
        <v>85</v>
      </c>
      <c r="O1715" t="s">
        <v>85</v>
      </c>
      <c r="P1715">
        <v>5224.7998046875</v>
      </c>
      <c r="Q1715" t="s">
        <v>21</v>
      </c>
      <c r="R1715" t="s">
        <v>2061</v>
      </c>
      <c r="S1715" t="s">
        <v>10596</v>
      </c>
      <c r="T1715" t="s">
        <v>170</v>
      </c>
      <c r="U1715" t="s">
        <v>171</v>
      </c>
      <c r="V1715" t="s">
        <v>157</v>
      </c>
      <c r="W1715" t="s">
        <v>157</v>
      </c>
      <c r="X1715" t="s">
        <v>10729</v>
      </c>
      <c r="Y1715" t="s">
        <v>85</v>
      </c>
    </row>
    <row r="1716" spans="1:25">
      <c r="A1716" t="s">
        <v>9</v>
      </c>
      <c r="B1716" t="s">
        <v>14</v>
      </c>
      <c r="C1716" t="s">
        <v>14</v>
      </c>
      <c r="D1716" t="s">
        <v>1336</v>
      </c>
      <c r="E1716" s="54">
        <v>41605</v>
      </c>
      <c r="F1716" t="s">
        <v>1337</v>
      </c>
      <c r="G1716" t="s">
        <v>1345</v>
      </c>
      <c r="I1716" t="s">
        <v>4326</v>
      </c>
      <c r="J1716" t="s">
        <v>1342</v>
      </c>
      <c r="K1716" t="s">
        <v>4327</v>
      </c>
      <c r="L1716" t="s">
        <v>4328</v>
      </c>
      <c r="M1716" t="s">
        <v>4329</v>
      </c>
      <c r="N1716" t="s">
        <v>85</v>
      </c>
      <c r="O1716" t="s">
        <v>85</v>
      </c>
      <c r="P1716">
        <v>34832</v>
      </c>
      <c r="Q1716" t="s">
        <v>21</v>
      </c>
      <c r="R1716" t="s">
        <v>2061</v>
      </c>
      <c r="S1716" t="s">
        <v>10596</v>
      </c>
      <c r="T1716" t="s">
        <v>170</v>
      </c>
      <c r="U1716" t="s">
        <v>171</v>
      </c>
      <c r="V1716" t="s">
        <v>157</v>
      </c>
      <c r="W1716" t="s">
        <v>157</v>
      </c>
      <c r="X1716" t="s">
        <v>10729</v>
      </c>
      <c r="Y1716" t="s">
        <v>85</v>
      </c>
    </row>
    <row r="1717" spans="1:25">
      <c r="A1717" t="s">
        <v>9</v>
      </c>
      <c r="B1717" t="s">
        <v>14</v>
      </c>
      <c r="C1717" t="s">
        <v>14</v>
      </c>
      <c r="D1717" t="s">
        <v>1336</v>
      </c>
      <c r="E1717" s="54">
        <v>41639</v>
      </c>
      <c r="F1717" t="s">
        <v>4921</v>
      </c>
      <c r="G1717" t="s">
        <v>1345</v>
      </c>
      <c r="H1717" t="s">
        <v>172</v>
      </c>
      <c r="I1717" t="s">
        <v>10597</v>
      </c>
      <c r="J1717" t="s">
        <v>1342</v>
      </c>
      <c r="K1717" t="s">
        <v>10598</v>
      </c>
      <c r="L1717" t="s">
        <v>10599</v>
      </c>
      <c r="M1717" t="s">
        <v>10600</v>
      </c>
      <c r="N1717" t="s">
        <v>85</v>
      </c>
      <c r="O1717" t="s">
        <v>85</v>
      </c>
      <c r="P1717">
        <v>48000</v>
      </c>
      <c r="Q1717" t="s">
        <v>21</v>
      </c>
      <c r="R1717" t="s">
        <v>10601</v>
      </c>
      <c r="S1717" t="s">
        <v>104</v>
      </c>
      <c r="T1717" t="s">
        <v>170</v>
      </c>
      <c r="U1717" t="s">
        <v>178</v>
      </c>
      <c r="V1717" t="s">
        <v>179</v>
      </c>
      <c r="W1717" t="s">
        <v>180</v>
      </c>
      <c r="X1717" t="s">
        <v>10729</v>
      </c>
      <c r="Y1717" t="s">
        <v>85</v>
      </c>
    </row>
    <row r="1718" spans="1:25">
      <c r="A1718" t="s">
        <v>9</v>
      </c>
      <c r="B1718" t="s">
        <v>14</v>
      </c>
      <c r="C1718" t="s">
        <v>14</v>
      </c>
      <c r="D1718" t="s">
        <v>1336</v>
      </c>
      <c r="E1718" s="54">
        <v>41612</v>
      </c>
      <c r="F1718" t="s">
        <v>4921</v>
      </c>
      <c r="G1718" t="s">
        <v>83</v>
      </c>
      <c r="I1718" t="s">
        <v>5550</v>
      </c>
      <c r="J1718" t="s">
        <v>86</v>
      </c>
      <c r="K1718" t="s">
        <v>5551</v>
      </c>
      <c r="L1718" t="s">
        <v>2873</v>
      </c>
      <c r="M1718" t="s">
        <v>2874</v>
      </c>
      <c r="N1718" t="s">
        <v>213</v>
      </c>
      <c r="O1718" t="s">
        <v>85</v>
      </c>
      <c r="P1718">
        <v>2280</v>
      </c>
      <c r="Q1718" t="s">
        <v>22</v>
      </c>
      <c r="R1718" t="s">
        <v>5552</v>
      </c>
      <c r="S1718" t="s">
        <v>104</v>
      </c>
      <c r="T1718" t="s">
        <v>170</v>
      </c>
      <c r="U1718" t="s">
        <v>178</v>
      </c>
      <c r="V1718" t="s">
        <v>321</v>
      </c>
      <c r="W1718" t="s">
        <v>321</v>
      </c>
      <c r="X1718" t="e">
        <v>#N/A</v>
      </c>
      <c r="Y1718" t="s">
        <v>85</v>
      </c>
    </row>
    <row r="1719" spans="1:25">
      <c r="A1719" t="s">
        <v>9</v>
      </c>
      <c r="B1719" t="s">
        <v>14</v>
      </c>
      <c r="C1719" t="s">
        <v>14</v>
      </c>
      <c r="D1719" t="s">
        <v>1336</v>
      </c>
      <c r="E1719" s="54">
        <v>41596</v>
      </c>
      <c r="F1719" t="s">
        <v>1337</v>
      </c>
      <c r="G1719" t="s">
        <v>83</v>
      </c>
      <c r="I1719" t="s">
        <v>2871</v>
      </c>
      <c r="J1719" t="s">
        <v>86</v>
      </c>
      <c r="K1719" t="s">
        <v>2872</v>
      </c>
      <c r="L1719" t="s">
        <v>2873</v>
      </c>
      <c r="M1719" t="s">
        <v>2874</v>
      </c>
      <c r="N1719" t="s">
        <v>85</v>
      </c>
      <c r="O1719" t="s">
        <v>85</v>
      </c>
      <c r="P1719">
        <v>2850</v>
      </c>
      <c r="Q1719" t="s">
        <v>22</v>
      </c>
      <c r="R1719" t="s">
        <v>2875</v>
      </c>
      <c r="S1719" t="s">
        <v>104</v>
      </c>
      <c r="T1719" t="s">
        <v>170</v>
      </c>
      <c r="U1719" t="s">
        <v>178</v>
      </c>
      <c r="V1719" t="s">
        <v>321</v>
      </c>
      <c r="W1719" t="s">
        <v>321</v>
      </c>
      <c r="X1719" t="e">
        <v>#N/A</v>
      </c>
      <c r="Y1719" t="s">
        <v>85</v>
      </c>
    </row>
    <row r="1720" spans="1:25">
      <c r="A1720" t="s">
        <v>9</v>
      </c>
      <c r="B1720" t="s">
        <v>14</v>
      </c>
      <c r="C1720" t="s">
        <v>14</v>
      </c>
      <c r="D1720" t="s">
        <v>1336</v>
      </c>
      <c r="E1720" s="54">
        <v>41604</v>
      </c>
      <c r="F1720" t="s">
        <v>1337</v>
      </c>
      <c r="G1720" t="s">
        <v>1345</v>
      </c>
      <c r="I1720" t="s">
        <v>4330</v>
      </c>
      <c r="J1720" t="s">
        <v>1342</v>
      </c>
      <c r="K1720" t="s">
        <v>4331</v>
      </c>
      <c r="L1720" t="s">
        <v>4332</v>
      </c>
      <c r="M1720" t="s">
        <v>4333</v>
      </c>
      <c r="N1720" t="s">
        <v>85</v>
      </c>
      <c r="O1720" t="s">
        <v>85</v>
      </c>
      <c r="P1720">
        <v>-1920</v>
      </c>
      <c r="Q1720" t="s">
        <v>21</v>
      </c>
      <c r="R1720" t="s">
        <v>4334</v>
      </c>
      <c r="S1720" t="s">
        <v>4335</v>
      </c>
      <c r="T1720" t="s">
        <v>155</v>
      </c>
      <c r="U1720" t="s">
        <v>785</v>
      </c>
      <c r="V1720" t="s">
        <v>321</v>
      </c>
      <c r="W1720" t="s">
        <v>321</v>
      </c>
      <c r="X1720" t="s">
        <v>10729</v>
      </c>
      <c r="Y1720" t="s">
        <v>85</v>
      </c>
    </row>
    <row r="1721" spans="1:25">
      <c r="A1721" t="s">
        <v>9</v>
      </c>
      <c r="B1721" t="s">
        <v>14</v>
      </c>
      <c r="C1721" t="s">
        <v>14</v>
      </c>
      <c r="D1721" t="s">
        <v>1336</v>
      </c>
      <c r="E1721" s="54">
        <v>41604</v>
      </c>
      <c r="F1721" t="s">
        <v>1337</v>
      </c>
      <c r="G1721" t="s">
        <v>1345</v>
      </c>
      <c r="I1721" t="s">
        <v>4330</v>
      </c>
      <c r="J1721" t="s">
        <v>1342</v>
      </c>
      <c r="K1721" t="s">
        <v>4331</v>
      </c>
      <c r="L1721" t="s">
        <v>4332</v>
      </c>
      <c r="M1721" t="s">
        <v>4333</v>
      </c>
      <c r="N1721" t="s">
        <v>85</v>
      </c>
      <c r="O1721" t="s">
        <v>85</v>
      </c>
      <c r="P1721">
        <v>-4800</v>
      </c>
      <c r="Q1721" t="s">
        <v>21</v>
      </c>
      <c r="R1721" t="s">
        <v>4334</v>
      </c>
      <c r="S1721" t="s">
        <v>4335</v>
      </c>
      <c r="T1721" t="s">
        <v>155</v>
      </c>
      <c r="U1721" t="s">
        <v>785</v>
      </c>
      <c r="V1721" t="s">
        <v>321</v>
      </c>
      <c r="W1721" t="s">
        <v>321</v>
      </c>
      <c r="X1721" t="s">
        <v>10729</v>
      </c>
      <c r="Y1721" t="s">
        <v>85</v>
      </c>
    </row>
    <row r="1722" spans="1:25">
      <c r="A1722" t="s">
        <v>9</v>
      </c>
      <c r="B1722" t="s">
        <v>14</v>
      </c>
      <c r="C1722" t="s">
        <v>14</v>
      </c>
      <c r="D1722" t="s">
        <v>1336</v>
      </c>
      <c r="E1722" s="54">
        <v>41583</v>
      </c>
      <c r="F1722" t="s">
        <v>1337</v>
      </c>
      <c r="G1722" t="s">
        <v>1345</v>
      </c>
      <c r="H1722" t="s">
        <v>1742</v>
      </c>
      <c r="I1722" t="s">
        <v>1970</v>
      </c>
      <c r="J1722" t="s">
        <v>1342</v>
      </c>
      <c r="K1722" t="s">
        <v>1971</v>
      </c>
      <c r="L1722" t="s">
        <v>1972</v>
      </c>
      <c r="M1722" t="s">
        <v>1973</v>
      </c>
      <c r="N1722" t="s">
        <v>85</v>
      </c>
      <c r="O1722" t="s">
        <v>213</v>
      </c>
      <c r="P1722">
        <v>41728</v>
      </c>
      <c r="Q1722" t="s">
        <v>21</v>
      </c>
      <c r="R1722" t="s">
        <v>1974</v>
      </c>
      <c r="S1722" t="s">
        <v>1975</v>
      </c>
      <c r="T1722" t="s">
        <v>170</v>
      </c>
      <c r="U1722" t="s">
        <v>436</v>
      </c>
      <c r="V1722" t="s">
        <v>179</v>
      </c>
      <c r="W1722" t="s">
        <v>180</v>
      </c>
      <c r="X1722" t="s">
        <v>10729</v>
      </c>
      <c r="Y1722" t="s">
        <v>10739</v>
      </c>
    </row>
    <row r="1723" spans="1:25">
      <c r="A1723" t="s">
        <v>9</v>
      </c>
      <c r="B1723" t="s">
        <v>14</v>
      </c>
      <c r="C1723" t="s">
        <v>14</v>
      </c>
      <c r="D1723" t="s">
        <v>1336</v>
      </c>
      <c r="E1723" s="54">
        <v>41583</v>
      </c>
      <c r="F1723" t="s">
        <v>1337</v>
      </c>
      <c r="G1723" t="s">
        <v>1345</v>
      </c>
      <c r="H1723" t="s">
        <v>1742</v>
      </c>
      <c r="I1723" t="s">
        <v>1970</v>
      </c>
      <c r="J1723" t="s">
        <v>1342</v>
      </c>
      <c r="K1723" t="s">
        <v>1971</v>
      </c>
      <c r="L1723" t="s">
        <v>1972</v>
      </c>
      <c r="M1723" t="s">
        <v>1973</v>
      </c>
      <c r="N1723" t="s">
        <v>85</v>
      </c>
      <c r="O1723" t="s">
        <v>213</v>
      </c>
      <c r="P1723">
        <v>9952</v>
      </c>
      <c r="Q1723" t="s">
        <v>21</v>
      </c>
      <c r="R1723" t="s">
        <v>1974</v>
      </c>
      <c r="S1723" t="s">
        <v>1975</v>
      </c>
      <c r="T1723" t="s">
        <v>170</v>
      </c>
      <c r="U1723" t="s">
        <v>436</v>
      </c>
      <c r="V1723" t="s">
        <v>179</v>
      </c>
      <c r="W1723" t="s">
        <v>180</v>
      </c>
      <c r="X1723" t="s">
        <v>10729</v>
      </c>
      <c r="Y1723" t="s">
        <v>10739</v>
      </c>
    </row>
    <row r="1724" spans="1:25">
      <c r="A1724" t="s">
        <v>9</v>
      </c>
      <c r="B1724" t="s">
        <v>14</v>
      </c>
      <c r="C1724" t="s">
        <v>14</v>
      </c>
      <c r="D1724" t="s">
        <v>1336</v>
      </c>
      <c r="E1724" s="54">
        <v>41583</v>
      </c>
      <c r="F1724" t="s">
        <v>1337</v>
      </c>
      <c r="G1724" t="s">
        <v>1345</v>
      </c>
      <c r="H1724" t="s">
        <v>1742</v>
      </c>
      <c r="I1724" t="s">
        <v>1970</v>
      </c>
      <c r="J1724" t="s">
        <v>1342</v>
      </c>
      <c r="K1724" t="s">
        <v>1971</v>
      </c>
      <c r="L1724" t="s">
        <v>1972</v>
      </c>
      <c r="M1724" t="s">
        <v>1973</v>
      </c>
      <c r="N1724" t="s">
        <v>85</v>
      </c>
      <c r="O1724" t="s">
        <v>213</v>
      </c>
      <c r="P1724">
        <v>69664</v>
      </c>
      <c r="Q1724" t="s">
        <v>21</v>
      </c>
      <c r="R1724" t="s">
        <v>1974</v>
      </c>
      <c r="S1724" t="s">
        <v>1975</v>
      </c>
      <c r="T1724" t="s">
        <v>170</v>
      </c>
      <c r="U1724" t="s">
        <v>436</v>
      </c>
      <c r="V1724" t="s">
        <v>179</v>
      </c>
      <c r="W1724" t="s">
        <v>180</v>
      </c>
      <c r="X1724" t="s">
        <v>10729</v>
      </c>
      <c r="Y1724" t="s">
        <v>10739</v>
      </c>
    </row>
    <row r="1725" spans="1:25">
      <c r="A1725" t="s">
        <v>9</v>
      </c>
      <c r="B1725" t="s">
        <v>14</v>
      </c>
      <c r="C1725" t="s">
        <v>14</v>
      </c>
      <c r="D1725" t="s">
        <v>1336</v>
      </c>
      <c r="E1725" s="54">
        <v>41583</v>
      </c>
      <c r="F1725" t="s">
        <v>1337</v>
      </c>
      <c r="G1725" t="s">
        <v>1345</v>
      </c>
      <c r="H1725" t="s">
        <v>1742</v>
      </c>
      <c r="I1725" t="s">
        <v>1970</v>
      </c>
      <c r="J1725" t="s">
        <v>1342</v>
      </c>
      <c r="K1725" t="s">
        <v>1971</v>
      </c>
      <c r="L1725" t="s">
        <v>1972</v>
      </c>
      <c r="M1725" t="s">
        <v>1973</v>
      </c>
      <c r="N1725" t="s">
        <v>85</v>
      </c>
      <c r="O1725" t="s">
        <v>199</v>
      </c>
      <c r="P1725">
        <v>-41728</v>
      </c>
      <c r="Q1725" t="s">
        <v>21</v>
      </c>
      <c r="R1725" t="s">
        <v>1974</v>
      </c>
      <c r="S1725" t="s">
        <v>1975</v>
      </c>
      <c r="T1725" t="s">
        <v>170</v>
      </c>
      <c r="U1725" t="s">
        <v>436</v>
      </c>
      <c r="V1725" t="s">
        <v>179</v>
      </c>
      <c r="W1725" t="s">
        <v>180</v>
      </c>
      <c r="X1725" t="s">
        <v>10729</v>
      </c>
      <c r="Y1725" t="s">
        <v>10739</v>
      </c>
    </row>
    <row r="1726" spans="1:25">
      <c r="A1726" t="s">
        <v>9</v>
      </c>
      <c r="B1726" t="s">
        <v>14</v>
      </c>
      <c r="C1726" t="s">
        <v>14</v>
      </c>
      <c r="D1726" t="s">
        <v>1336</v>
      </c>
      <c r="E1726" s="54">
        <v>41583</v>
      </c>
      <c r="F1726" t="s">
        <v>1337</v>
      </c>
      <c r="G1726" t="s">
        <v>1345</v>
      </c>
      <c r="H1726" t="s">
        <v>1742</v>
      </c>
      <c r="I1726" t="s">
        <v>1970</v>
      </c>
      <c r="J1726" t="s">
        <v>1342</v>
      </c>
      <c r="K1726" t="s">
        <v>1971</v>
      </c>
      <c r="L1726" t="s">
        <v>1972</v>
      </c>
      <c r="M1726" t="s">
        <v>1973</v>
      </c>
      <c r="N1726" t="s">
        <v>85</v>
      </c>
      <c r="O1726" t="s">
        <v>199</v>
      </c>
      <c r="P1726">
        <v>-9952</v>
      </c>
      <c r="Q1726" t="s">
        <v>21</v>
      </c>
      <c r="R1726" t="s">
        <v>1974</v>
      </c>
      <c r="S1726" t="s">
        <v>1975</v>
      </c>
      <c r="T1726" t="s">
        <v>170</v>
      </c>
      <c r="U1726" t="s">
        <v>436</v>
      </c>
      <c r="V1726" t="s">
        <v>179</v>
      </c>
      <c r="W1726" t="s">
        <v>180</v>
      </c>
      <c r="X1726" t="s">
        <v>10729</v>
      </c>
      <c r="Y1726" t="s">
        <v>10739</v>
      </c>
    </row>
    <row r="1727" spans="1:25">
      <c r="A1727" t="s">
        <v>9</v>
      </c>
      <c r="B1727" t="s">
        <v>14</v>
      </c>
      <c r="C1727" t="s">
        <v>14</v>
      </c>
      <c r="D1727" t="s">
        <v>1336</v>
      </c>
      <c r="E1727" s="54">
        <v>41583</v>
      </c>
      <c r="F1727" t="s">
        <v>1337</v>
      </c>
      <c r="G1727" t="s">
        <v>1345</v>
      </c>
      <c r="H1727" t="s">
        <v>1742</v>
      </c>
      <c r="I1727" t="s">
        <v>1970</v>
      </c>
      <c r="J1727" t="s">
        <v>1342</v>
      </c>
      <c r="K1727" t="s">
        <v>1971</v>
      </c>
      <c r="L1727" t="s">
        <v>1972</v>
      </c>
      <c r="M1727" t="s">
        <v>1973</v>
      </c>
      <c r="N1727" t="s">
        <v>85</v>
      </c>
      <c r="O1727" t="s">
        <v>199</v>
      </c>
      <c r="P1727">
        <v>-69664</v>
      </c>
      <c r="Q1727" t="s">
        <v>21</v>
      </c>
      <c r="R1727" t="s">
        <v>1974</v>
      </c>
      <c r="S1727" t="s">
        <v>1975</v>
      </c>
      <c r="T1727" t="s">
        <v>170</v>
      </c>
      <c r="U1727" t="s">
        <v>436</v>
      </c>
      <c r="V1727" t="s">
        <v>179</v>
      </c>
      <c r="W1727" t="s">
        <v>180</v>
      </c>
      <c r="X1727" t="s">
        <v>10729</v>
      </c>
      <c r="Y1727" t="s">
        <v>10739</v>
      </c>
    </row>
    <row r="1728" spans="1:25">
      <c r="A1728" t="s">
        <v>9</v>
      </c>
      <c r="B1728" t="s">
        <v>14</v>
      </c>
      <c r="C1728" t="s">
        <v>14</v>
      </c>
      <c r="D1728" t="s">
        <v>1336</v>
      </c>
      <c r="E1728" s="54">
        <v>41579</v>
      </c>
      <c r="F1728" t="s">
        <v>1337</v>
      </c>
      <c r="G1728" t="s">
        <v>1391</v>
      </c>
      <c r="H1728" t="s">
        <v>1742</v>
      </c>
      <c r="I1728" t="s">
        <v>1976</v>
      </c>
      <c r="J1728" t="s">
        <v>86</v>
      </c>
      <c r="K1728" t="s">
        <v>1977</v>
      </c>
      <c r="L1728" t="s">
        <v>1972</v>
      </c>
      <c r="M1728" t="s">
        <v>1973</v>
      </c>
      <c r="N1728" t="s">
        <v>85</v>
      </c>
      <c r="O1728" t="s">
        <v>213</v>
      </c>
      <c r="P1728">
        <v>1785.9200439453125</v>
      </c>
      <c r="Q1728" t="s">
        <v>23</v>
      </c>
      <c r="R1728" t="s">
        <v>1978</v>
      </c>
      <c r="S1728" t="s">
        <v>104</v>
      </c>
      <c r="T1728" t="s">
        <v>170</v>
      </c>
      <c r="U1728" t="s">
        <v>436</v>
      </c>
      <c r="V1728" t="s">
        <v>179</v>
      </c>
      <c r="W1728" t="s">
        <v>180</v>
      </c>
      <c r="X1728" t="e">
        <v>#N/A</v>
      </c>
      <c r="Y1728" t="s">
        <v>10739</v>
      </c>
    </row>
    <row r="1729" spans="1:25">
      <c r="A1729" t="s">
        <v>9</v>
      </c>
      <c r="B1729" t="s">
        <v>14</v>
      </c>
      <c r="C1729" t="s">
        <v>14</v>
      </c>
      <c r="D1729" t="s">
        <v>1336</v>
      </c>
      <c r="E1729" s="54">
        <v>41579</v>
      </c>
      <c r="F1729" t="s">
        <v>1337</v>
      </c>
      <c r="G1729" t="s">
        <v>1350</v>
      </c>
      <c r="H1729" t="s">
        <v>1742</v>
      </c>
      <c r="I1729" t="s">
        <v>1976</v>
      </c>
      <c r="J1729" t="s">
        <v>86</v>
      </c>
      <c r="K1729" t="s">
        <v>1977</v>
      </c>
      <c r="L1729" t="s">
        <v>1972</v>
      </c>
      <c r="M1729" t="s">
        <v>1973</v>
      </c>
      <c r="N1729" t="s">
        <v>85</v>
      </c>
      <c r="O1729" t="s">
        <v>213</v>
      </c>
      <c r="P1729">
        <v>10000</v>
      </c>
      <c r="Q1729" t="s">
        <v>23</v>
      </c>
      <c r="R1729" t="s">
        <v>1978</v>
      </c>
      <c r="S1729" t="s">
        <v>104</v>
      </c>
      <c r="T1729" t="s">
        <v>170</v>
      </c>
      <c r="U1729" t="s">
        <v>436</v>
      </c>
      <c r="V1729" t="s">
        <v>179</v>
      </c>
      <c r="W1729" t="s">
        <v>180</v>
      </c>
      <c r="X1729" t="e">
        <v>#N/A</v>
      </c>
      <c r="Y1729" t="s">
        <v>10739</v>
      </c>
    </row>
    <row r="1730" spans="1:25">
      <c r="A1730" t="s">
        <v>9</v>
      </c>
      <c r="B1730" t="s">
        <v>14</v>
      </c>
      <c r="C1730" t="s">
        <v>14</v>
      </c>
      <c r="D1730" t="s">
        <v>1336</v>
      </c>
      <c r="E1730" s="54">
        <v>41579</v>
      </c>
      <c r="F1730" t="s">
        <v>1337</v>
      </c>
      <c r="G1730" t="s">
        <v>1350</v>
      </c>
      <c r="H1730" t="s">
        <v>1742</v>
      </c>
      <c r="I1730" t="s">
        <v>1976</v>
      </c>
      <c r="J1730" t="s">
        <v>86</v>
      </c>
      <c r="K1730" t="s">
        <v>1977</v>
      </c>
      <c r="L1730" t="s">
        <v>1972</v>
      </c>
      <c r="M1730" t="s">
        <v>1973</v>
      </c>
      <c r="N1730" t="s">
        <v>85</v>
      </c>
      <c r="O1730" t="s">
        <v>213</v>
      </c>
      <c r="P1730">
        <v>20000</v>
      </c>
      <c r="Q1730" t="s">
        <v>23</v>
      </c>
      <c r="R1730" t="s">
        <v>1978</v>
      </c>
      <c r="S1730" t="s">
        <v>104</v>
      </c>
      <c r="T1730" t="s">
        <v>170</v>
      </c>
      <c r="U1730" t="s">
        <v>436</v>
      </c>
      <c r="V1730" t="s">
        <v>179</v>
      </c>
      <c r="W1730" t="s">
        <v>180</v>
      </c>
      <c r="X1730" t="e">
        <v>#N/A</v>
      </c>
      <c r="Y1730" t="s">
        <v>10739</v>
      </c>
    </row>
    <row r="1731" spans="1:25">
      <c r="A1731" t="s">
        <v>9</v>
      </c>
      <c r="B1731" t="s">
        <v>14</v>
      </c>
      <c r="C1731" t="s">
        <v>14</v>
      </c>
      <c r="D1731" t="s">
        <v>1336</v>
      </c>
      <c r="E1731" s="54">
        <v>41579</v>
      </c>
      <c r="F1731" t="s">
        <v>1337</v>
      </c>
      <c r="G1731" t="s">
        <v>1391</v>
      </c>
      <c r="H1731" t="s">
        <v>1742</v>
      </c>
      <c r="I1731" t="s">
        <v>1976</v>
      </c>
      <c r="J1731" t="s">
        <v>86</v>
      </c>
      <c r="K1731" t="s">
        <v>1977</v>
      </c>
      <c r="L1731" t="s">
        <v>1972</v>
      </c>
      <c r="M1731" t="s">
        <v>1973</v>
      </c>
      <c r="N1731" t="s">
        <v>85</v>
      </c>
      <c r="O1731" t="s">
        <v>213</v>
      </c>
      <c r="P1731">
        <v>3637.239990234375</v>
      </c>
      <c r="Q1731" t="s">
        <v>23</v>
      </c>
      <c r="R1731" t="s">
        <v>1978</v>
      </c>
      <c r="S1731" t="s">
        <v>104</v>
      </c>
      <c r="T1731" t="s">
        <v>170</v>
      </c>
      <c r="U1731" t="s">
        <v>436</v>
      </c>
      <c r="V1731" t="s">
        <v>179</v>
      </c>
      <c r="W1731" t="s">
        <v>180</v>
      </c>
      <c r="X1731" t="e">
        <v>#N/A</v>
      </c>
      <c r="Y1731" t="s">
        <v>10739</v>
      </c>
    </row>
    <row r="1732" spans="1:25">
      <c r="A1732" t="s">
        <v>9</v>
      </c>
      <c r="B1732" t="s">
        <v>14</v>
      </c>
      <c r="C1732" t="s">
        <v>14</v>
      </c>
      <c r="D1732" t="s">
        <v>1336</v>
      </c>
      <c r="E1732" s="54">
        <v>41626</v>
      </c>
      <c r="F1732" t="s">
        <v>4921</v>
      </c>
      <c r="G1732" t="s">
        <v>1345</v>
      </c>
      <c r="H1732" t="s">
        <v>1742</v>
      </c>
      <c r="I1732" t="s">
        <v>1970</v>
      </c>
      <c r="J1732" t="s">
        <v>1342</v>
      </c>
      <c r="K1732" t="s">
        <v>1971</v>
      </c>
      <c r="L1732" t="s">
        <v>1972</v>
      </c>
      <c r="M1732" t="s">
        <v>1973</v>
      </c>
      <c r="N1732" t="s">
        <v>85</v>
      </c>
      <c r="O1732" t="s">
        <v>85</v>
      </c>
      <c r="P1732">
        <v>-9952</v>
      </c>
      <c r="Q1732" t="s">
        <v>21</v>
      </c>
      <c r="R1732" t="s">
        <v>10602</v>
      </c>
      <c r="S1732" t="s">
        <v>1975</v>
      </c>
      <c r="T1732" t="s">
        <v>170</v>
      </c>
      <c r="U1732" t="s">
        <v>436</v>
      </c>
      <c r="V1732" t="s">
        <v>179</v>
      </c>
      <c r="W1732" t="s">
        <v>180</v>
      </c>
      <c r="X1732" t="s">
        <v>10729</v>
      </c>
      <c r="Y1732" t="s">
        <v>85</v>
      </c>
    </row>
    <row r="1733" spans="1:25">
      <c r="A1733" t="s">
        <v>9</v>
      </c>
      <c r="B1733" t="s">
        <v>14</v>
      </c>
      <c r="C1733" t="s">
        <v>14</v>
      </c>
      <c r="D1733" t="s">
        <v>1336</v>
      </c>
      <c r="E1733" s="54">
        <v>41626</v>
      </c>
      <c r="F1733" t="s">
        <v>4921</v>
      </c>
      <c r="G1733" t="s">
        <v>1345</v>
      </c>
      <c r="H1733" t="s">
        <v>1742</v>
      </c>
      <c r="I1733" t="s">
        <v>1970</v>
      </c>
      <c r="J1733" t="s">
        <v>1342</v>
      </c>
      <c r="K1733" t="s">
        <v>1971</v>
      </c>
      <c r="L1733" t="s">
        <v>1972</v>
      </c>
      <c r="M1733" t="s">
        <v>1973</v>
      </c>
      <c r="N1733" t="s">
        <v>85</v>
      </c>
      <c r="O1733" t="s">
        <v>85</v>
      </c>
      <c r="P1733">
        <v>-41728</v>
      </c>
      <c r="Q1733" t="s">
        <v>21</v>
      </c>
      <c r="R1733" t="s">
        <v>10602</v>
      </c>
      <c r="S1733" t="s">
        <v>1975</v>
      </c>
      <c r="T1733" t="s">
        <v>170</v>
      </c>
      <c r="U1733" t="s">
        <v>436</v>
      </c>
      <c r="V1733" t="s">
        <v>179</v>
      </c>
      <c r="W1733" t="s">
        <v>180</v>
      </c>
      <c r="X1733" t="s">
        <v>10729</v>
      </c>
      <c r="Y1733" t="s">
        <v>85</v>
      </c>
    </row>
    <row r="1734" spans="1:25">
      <c r="A1734" t="s">
        <v>9</v>
      </c>
      <c r="B1734" t="s">
        <v>14</v>
      </c>
      <c r="C1734" t="s">
        <v>14</v>
      </c>
      <c r="D1734" t="s">
        <v>1336</v>
      </c>
      <c r="E1734" s="54">
        <v>41626</v>
      </c>
      <c r="F1734" t="s">
        <v>4921</v>
      </c>
      <c r="G1734" t="s">
        <v>1345</v>
      </c>
      <c r="H1734" t="s">
        <v>1742</v>
      </c>
      <c r="I1734" t="s">
        <v>1970</v>
      </c>
      <c r="J1734" t="s">
        <v>1342</v>
      </c>
      <c r="K1734" t="s">
        <v>1971</v>
      </c>
      <c r="L1734" t="s">
        <v>1972</v>
      </c>
      <c r="M1734" t="s">
        <v>1973</v>
      </c>
      <c r="N1734" t="s">
        <v>85</v>
      </c>
      <c r="O1734" t="s">
        <v>85</v>
      </c>
      <c r="P1734">
        <v>19820.80078125</v>
      </c>
      <c r="Q1734" t="s">
        <v>21</v>
      </c>
      <c r="R1734" t="s">
        <v>10602</v>
      </c>
      <c r="S1734" t="s">
        <v>1975</v>
      </c>
      <c r="T1734" t="s">
        <v>170</v>
      </c>
      <c r="U1734" t="s">
        <v>436</v>
      </c>
      <c r="V1734" t="s">
        <v>179</v>
      </c>
      <c r="W1734" t="s">
        <v>180</v>
      </c>
      <c r="X1734" t="s">
        <v>10729</v>
      </c>
      <c r="Y1734" t="s">
        <v>85</v>
      </c>
    </row>
    <row r="1735" spans="1:25">
      <c r="A1735" t="s">
        <v>9</v>
      </c>
      <c r="B1735" t="s">
        <v>14</v>
      </c>
      <c r="C1735" t="s">
        <v>14</v>
      </c>
      <c r="D1735" t="s">
        <v>1336</v>
      </c>
      <c r="E1735" s="54">
        <v>41626</v>
      </c>
      <c r="F1735" t="s">
        <v>4921</v>
      </c>
      <c r="G1735" t="s">
        <v>1345</v>
      </c>
      <c r="H1735" t="s">
        <v>1742</v>
      </c>
      <c r="I1735" t="s">
        <v>1970</v>
      </c>
      <c r="J1735" t="s">
        <v>1342</v>
      </c>
      <c r="K1735" t="s">
        <v>1971</v>
      </c>
      <c r="L1735" t="s">
        <v>1972</v>
      </c>
      <c r="M1735" t="s">
        <v>1973</v>
      </c>
      <c r="N1735" t="s">
        <v>85</v>
      </c>
      <c r="O1735" t="s">
        <v>85</v>
      </c>
      <c r="P1735">
        <v>8459.2001953125</v>
      </c>
      <c r="Q1735" t="s">
        <v>21</v>
      </c>
      <c r="R1735" t="s">
        <v>10602</v>
      </c>
      <c r="S1735" t="s">
        <v>1975</v>
      </c>
      <c r="T1735" t="s">
        <v>170</v>
      </c>
      <c r="U1735" t="s">
        <v>436</v>
      </c>
      <c r="V1735" t="s">
        <v>179</v>
      </c>
      <c r="W1735" t="s">
        <v>180</v>
      </c>
      <c r="X1735" t="s">
        <v>10729</v>
      </c>
      <c r="Y1735" t="s">
        <v>85</v>
      </c>
    </row>
    <row r="1736" spans="1:25">
      <c r="A1736" t="s">
        <v>9</v>
      </c>
      <c r="B1736" t="s">
        <v>14</v>
      </c>
      <c r="C1736" t="s">
        <v>14</v>
      </c>
      <c r="D1736" t="s">
        <v>1336</v>
      </c>
      <c r="E1736" s="54">
        <v>41626</v>
      </c>
      <c r="F1736" t="s">
        <v>4921</v>
      </c>
      <c r="G1736" t="s">
        <v>1345</v>
      </c>
      <c r="H1736" t="s">
        <v>1742</v>
      </c>
      <c r="I1736" t="s">
        <v>1970</v>
      </c>
      <c r="J1736" t="s">
        <v>1342</v>
      </c>
      <c r="K1736" t="s">
        <v>1971</v>
      </c>
      <c r="L1736" t="s">
        <v>1972</v>
      </c>
      <c r="M1736" t="s">
        <v>1973</v>
      </c>
      <c r="N1736" t="s">
        <v>85</v>
      </c>
      <c r="O1736" t="s">
        <v>85</v>
      </c>
      <c r="P1736">
        <v>-69664</v>
      </c>
      <c r="Q1736" t="s">
        <v>21</v>
      </c>
      <c r="R1736" t="s">
        <v>10602</v>
      </c>
      <c r="S1736" t="s">
        <v>1975</v>
      </c>
      <c r="T1736" t="s">
        <v>170</v>
      </c>
      <c r="U1736" t="s">
        <v>436</v>
      </c>
      <c r="V1736" t="s">
        <v>179</v>
      </c>
      <c r="W1736" t="s">
        <v>180</v>
      </c>
      <c r="X1736" t="s">
        <v>10729</v>
      </c>
      <c r="Y1736" t="s">
        <v>85</v>
      </c>
    </row>
    <row r="1737" spans="1:25">
      <c r="A1737" t="s">
        <v>9</v>
      </c>
      <c r="B1737" t="s">
        <v>14</v>
      </c>
      <c r="C1737" t="s">
        <v>14</v>
      </c>
      <c r="D1737" t="s">
        <v>1336</v>
      </c>
      <c r="E1737" s="54">
        <v>41626</v>
      </c>
      <c r="F1737" t="s">
        <v>4921</v>
      </c>
      <c r="G1737" t="s">
        <v>1345</v>
      </c>
      <c r="H1737" t="s">
        <v>1742</v>
      </c>
      <c r="I1737" t="s">
        <v>1970</v>
      </c>
      <c r="J1737" t="s">
        <v>1342</v>
      </c>
      <c r="K1737" t="s">
        <v>1971</v>
      </c>
      <c r="L1737" t="s">
        <v>1972</v>
      </c>
      <c r="M1737" t="s">
        <v>1973</v>
      </c>
      <c r="N1737" t="s">
        <v>85</v>
      </c>
      <c r="O1737" t="s">
        <v>85</v>
      </c>
      <c r="P1737">
        <v>61204.80078125</v>
      </c>
      <c r="Q1737" t="s">
        <v>21</v>
      </c>
      <c r="R1737" t="s">
        <v>10602</v>
      </c>
      <c r="S1737" t="s">
        <v>1975</v>
      </c>
      <c r="T1737" t="s">
        <v>170</v>
      </c>
      <c r="U1737" t="s">
        <v>436</v>
      </c>
      <c r="V1737" t="s">
        <v>179</v>
      </c>
      <c r="W1737" t="s">
        <v>180</v>
      </c>
      <c r="X1737" t="s">
        <v>10729</v>
      </c>
      <c r="Y1737" t="s">
        <v>85</v>
      </c>
    </row>
    <row r="1738" spans="1:25">
      <c r="A1738" t="s">
        <v>9</v>
      </c>
      <c r="B1738" t="s">
        <v>14</v>
      </c>
      <c r="C1738" t="s">
        <v>14</v>
      </c>
      <c r="D1738" t="s">
        <v>1336</v>
      </c>
      <c r="E1738" s="54">
        <v>41626</v>
      </c>
      <c r="F1738" t="s">
        <v>4921</v>
      </c>
      <c r="G1738" t="s">
        <v>1345</v>
      </c>
      <c r="H1738" t="s">
        <v>1742</v>
      </c>
      <c r="I1738" t="s">
        <v>1970</v>
      </c>
      <c r="J1738" t="s">
        <v>1342</v>
      </c>
      <c r="K1738" t="s">
        <v>1971</v>
      </c>
      <c r="L1738" t="s">
        <v>1972</v>
      </c>
      <c r="M1738" t="s">
        <v>1973</v>
      </c>
      <c r="N1738" t="s">
        <v>85</v>
      </c>
      <c r="O1738" t="s">
        <v>85</v>
      </c>
      <c r="P1738">
        <v>3980.800048828125</v>
      </c>
      <c r="Q1738" t="s">
        <v>21</v>
      </c>
      <c r="R1738" t="s">
        <v>10602</v>
      </c>
      <c r="S1738" t="s">
        <v>1975</v>
      </c>
      <c r="T1738" t="s">
        <v>170</v>
      </c>
      <c r="U1738" t="s">
        <v>436</v>
      </c>
      <c r="V1738" t="s">
        <v>179</v>
      </c>
      <c r="W1738" t="s">
        <v>180</v>
      </c>
      <c r="X1738" t="s">
        <v>10729</v>
      </c>
      <c r="Y1738" t="s">
        <v>85</v>
      </c>
    </row>
    <row r="1739" spans="1:25">
      <c r="A1739" t="s">
        <v>9</v>
      </c>
      <c r="B1739" t="s">
        <v>14</v>
      </c>
      <c r="C1739" t="s">
        <v>14</v>
      </c>
      <c r="D1739" t="s">
        <v>1336</v>
      </c>
      <c r="E1739" s="54">
        <v>41626</v>
      </c>
      <c r="F1739" t="s">
        <v>4921</v>
      </c>
      <c r="G1739" t="s">
        <v>1345</v>
      </c>
      <c r="H1739" t="s">
        <v>1742</v>
      </c>
      <c r="I1739" t="s">
        <v>1970</v>
      </c>
      <c r="J1739" t="s">
        <v>1342</v>
      </c>
      <c r="K1739" t="s">
        <v>1971</v>
      </c>
      <c r="L1739" t="s">
        <v>1972</v>
      </c>
      <c r="M1739" t="s">
        <v>1973</v>
      </c>
      <c r="N1739" t="s">
        <v>85</v>
      </c>
      <c r="O1739" t="s">
        <v>85</v>
      </c>
      <c r="P1739">
        <v>4229.60009765625</v>
      </c>
      <c r="Q1739" t="s">
        <v>21</v>
      </c>
      <c r="R1739" t="s">
        <v>10602</v>
      </c>
      <c r="S1739" t="s">
        <v>1975</v>
      </c>
      <c r="T1739" t="s">
        <v>170</v>
      </c>
      <c r="U1739" t="s">
        <v>436</v>
      </c>
      <c r="V1739" t="s">
        <v>179</v>
      </c>
      <c r="W1739" t="s">
        <v>180</v>
      </c>
      <c r="X1739" t="s">
        <v>10729</v>
      </c>
      <c r="Y1739" t="s">
        <v>85</v>
      </c>
    </row>
    <row r="1740" spans="1:25">
      <c r="A1740" t="s">
        <v>9</v>
      </c>
      <c r="B1740" t="s">
        <v>14</v>
      </c>
      <c r="C1740" t="s">
        <v>14</v>
      </c>
      <c r="D1740" t="s">
        <v>1336</v>
      </c>
      <c r="E1740" s="54">
        <v>41626</v>
      </c>
      <c r="F1740" t="s">
        <v>4921</v>
      </c>
      <c r="G1740" t="s">
        <v>1345</v>
      </c>
      <c r="H1740" t="s">
        <v>1742</v>
      </c>
      <c r="I1740" t="s">
        <v>1970</v>
      </c>
      <c r="J1740" t="s">
        <v>1342</v>
      </c>
      <c r="K1740" t="s">
        <v>1971</v>
      </c>
      <c r="L1740" t="s">
        <v>1972</v>
      </c>
      <c r="M1740" t="s">
        <v>1973</v>
      </c>
      <c r="N1740" t="s">
        <v>85</v>
      </c>
      <c r="O1740" t="s">
        <v>85</v>
      </c>
      <c r="P1740">
        <v>1741.5999755859375</v>
      </c>
      <c r="Q1740" t="s">
        <v>21</v>
      </c>
      <c r="R1740" t="s">
        <v>10602</v>
      </c>
      <c r="S1740" t="s">
        <v>1975</v>
      </c>
      <c r="T1740" t="s">
        <v>170</v>
      </c>
      <c r="U1740" t="s">
        <v>436</v>
      </c>
      <c r="V1740" t="s">
        <v>179</v>
      </c>
      <c r="W1740" t="s">
        <v>180</v>
      </c>
      <c r="X1740" t="s">
        <v>10729</v>
      </c>
      <c r="Y1740" t="s">
        <v>85</v>
      </c>
    </row>
    <row r="1741" spans="1:25">
      <c r="A1741" t="s">
        <v>9</v>
      </c>
      <c r="B1741" t="s">
        <v>14</v>
      </c>
      <c r="C1741" t="s">
        <v>14</v>
      </c>
      <c r="D1741" t="s">
        <v>1336</v>
      </c>
      <c r="E1741" s="54">
        <v>41626</v>
      </c>
      <c r="F1741" t="s">
        <v>4921</v>
      </c>
      <c r="G1741" t="s">
        <v>1345</v>
      </c>
      <c r="H1741" t="s">
        <v>1742</v>
      </c>
      <c r="I1741" t="s">
        <v>1970</v>
      </c>
      <c r="J1741" t="s">
        <v>1342</v>
      </c>
      <c r="K1741" t="s">
        <v>1971</v>
      </c>
      <c r="L1741" t="s">
        <v>1972</v>
      </c>
      <c r="M1741" t="s">
        <v>1973</v>
      </c>
      <c r="N1741" t="s">
        <v>85</v>
      </c>
      <c r="O1741" t="s">
        <v>85</v>
      </c>
      <c r="P1741">
        <v>7662.4599609375</v>
      </c>
      <c r="Q1741" t="s">
        <v>21</v>
      </c>
      <c r="R1741" t="s">
        <v>10602</v>
      </c>
      <c r="S1741" t="s">
        <v>1975</v>
      </c>
      <c r="T1741" t="s">
        <v>170</v>
      </c>
      <c r="U1741" t="s">
        <v>436</v>
      </c>
      <c r="V1741" t="s">
        <v>179</v>
      </c>
      <c r="W1741" t="s">
        <v>180</v>
      </c>
      <c r="X1741" t="s">
        <v>10729</v>
      </c>
      <c r="Y1741" t="s">
        <v>85</v>
      </c>
    </row>
    <row r="1742" spans="1:25">
      <c r="A1742" t="s">
        <v>9</v>
      </c>
      <c r="B1742" t="s">
        <v>14</v>
      </c>
      <c r="C1742" t="s">
        <v>14</v>
      </c>
      <c r="D1742" t="s">
        <v>1336</v>
      </c>
      <c r="E1742" s="54">
        <v>41626</v>
      </c>
      <c r="F1742" t="s">
        <v>4921</v>
      </c>
      <c r="G1742" t="s">
        <v>1345</v>
      </c>
      <c r="H1742" t="s">
        <v>1742</v>
      </c>
      <c r="I1742" t="s">
        <v>1970</v>
      </c>
      <c r="J1742" t="s">
        <v>1342</v>
      </c>
      <c r="K1742" t="s">
        <v>1971</v>
      </c>
      <c r="L1742" t="s">
        <v>1972</v>
      </c>
      <c r="M1742" t="s">
        <v>1973</v>
      </c>
      <c r="N1742" t="s">
        <v>85</v>
      </c>
      <c r="O1742" t="s">
        <v>85</v>
      </c>
      <c r="P1742">
        <v>688.79998779296875</v>
      </c>
      <c r="Q1742" t="s">
        <v>21</v>
      </c>
      <c r="R1742" t="s">
        <v>10602</v>
      </c>
      <c r="S1742" t="s">
        <v>1975</v>
      </c>
      <c r="T1742" t="s">
        <v>170</v>
      </c>
      <c r="U1742" t="s">
        <v>436</v>
      </c>
      <c r="V1742" t="s">
        <v>179</v>
      </c>
      <c r="W1742" t="s">
        <v>180</v>
      </c>
      <c r="X1742" t="s">
        <v>10729</v>
      </c>
      <c r="Y1742" t="s">
        <v>85</v>
      </c>
    </row>
    <row r="1743" spans="1:25">
      <c r="A1743" t="s">
        <v>9</v>
      </c>
      <c r="B1743" t="s">
        <v>14</v>
      </c>
      <c r="C1743" t="s">
        <v>14</v>
      </c>
      <c r="D1743" t="s">
        <v>1336</v>
      </c>
      <c r="E1743" s="54">
        <v>41626</v>
      </c>
      <c r="F1743" t="s">
        <v>4921</v>
      </c>
      <c r="G1743" t="s">
        <v>1345</v>
      </c>
      <c r="H1743" t="s">
        <v>1742</v>
      </c>
      <c r="I1743" t="s">
        <v>1970</v>
      </c>
      <c r="J1743" t="s">
        <v>1342</v>
      </c>
      <c r="K1743" t="s">
        <v>1971</v>
      </c>
      <c r="L1743" t="s">
        <v>1972</v>
      </c>
      <c r="M1743" t="s">
        <v>1973</v>
      </c>
      <c r="N1743" t="s">
        <v>85</v>
      </c>
      <c r="O1743" t="s">
        <v>85</v>
      </c>
      <c r="P1743">
        <v>3651.199951171875</v>
      </c>
      <c r="Q1743" t="s">
        <v>21</v>
      </c>
      <c r="R1743" t="s">
        <v>10602</v>
      </c>
      <c r="S1743" t="s">
        <v>1975</v>
      </c>
      <c r="T1743" t="s">
        <v>170</v>
      </c>
      <c r="U1743" t="s">
        <v>436</v>
      </c>
      <c r="V1743" t="s">
        <v>179</v>
      </c>
      <c r="W1743" t="s">
        <v>180</v>
      </c>
      <c r="X1743" t="s">
        <v>10729</v>
      </c>
      <c r="Y1743" t="s">
        <v>85</v>
      </c>
    </row>
    <row r="1744" spans="1:25">
      <c r="A1744" t="s">
        <v>9</v>
      </c>
      <c r="B1744" t="s">
        <v>14</v>
      </c>
      <c r="C1744" t="s">
        <v>14</v>
      </c>
      <c r="D1744" t="s">
        <v>1336</v>
      </c>
      <c r="E1744" s="54">
        <v>41626</v>
      </c>
      <c r="F1744" t="s">
        <v>4921</v>
      </c>
      <c r="G1744" t="s">
        <v>1345</v>
      </c>
      <c r="H1744" t="s">
        <v>1742</v>
      </c>
      <c r="I1744" t="s">
        <v>1970</v>
      </c>
      <c r="J1744" t="s">
        <v>1342</v>
      </c>
      <c r="K1744" t="s">
        <v>1971</v>
      </c>
      <c r="L1744" t="s">
        <v>1972</v>
      </c>
      <c r="M1744" t="s">
        <v>1973</v>
      </c>
      <c r="N1744" t="s">
        <v>85</v>
      </c>
      <c r="O1744" t="s">
        <v>85</v>
      </c>
      <c r="P1744">
        <v>18256</v>
      </c>
      <c r="Q1744" t="s">
        <v>21</v>
      </c>
      <c r="R1744" t="s">
        <v>10602</v>
      </c>
      <c r="S1744" t="s">
        <v>1975</v>
      </c>
      <c r="T1744" t="s">
        <v>170</v>
      </c>
      <c r="U1744" t="s">
        <v>436</v>
      </c>
      <c r="V1744" t="s">
        <v>179</v>
      </c>
      <c r="W1744" t="s">
        <v>180</v>
      </c>
      <c r="X1744" t="s">
        <v>10729</v>
      </c>
      <c r="Y1744" t="s">
        <v>85</v>
      </c>
    </row>
    <row r="1745" spans="1:25">
      <c r="A1745" t="s">
        <v>9</v>
      </c>
      <c r="B1745" t="s">
        <v>14</v>
      </c>
      <c r="C1745" t="s">
        <v>14</v>
      </c>
      <c r="D1745" t="s">
        <v>1336</v>
      </c>
      <c r="E1745" s="54">
        <v>41627</v>
      </c>
      <c r="F1745" t="s">
        <v>4921</v>
      </c>
      <c r="G1745" t="s">
        <v>1345</v>
      </c>
      <c r="H1745" t="s">
        <v>1742</v>
      </c>
      <c r="I1745" t="s">
        <v>1970</v>
      </c>
      <c r="J1745" t="s">
        <v>1342</v>
      </c>
      <c r="K1745" t="s">
        <v>1971</v>
      </c>
      <c r="L1745" t="s">
        <v>1972</v>
      </c>
      <c r="M1745" t="s">
        <v>1973</v>
      </c>
      <c r="N1745" t="s">
        <v>85</v>
      </c>
      <c r="O1745" t="s">
        <v>85</v>
      </c>
      <c r="P1745">
        <v>-51750.3984375</v>
      </c>
      <c r="Q1745" t="s">
        <v>21</v>
      </c>
      <c r="R1745" t="s">
        <v>10602</v>
      </c>
      <c r="S1745" t="s">
        <v>1975</v>
      </c>
      <c r="T1745" t="s">
        <v>170</v>
      </c>
      <c r="U1745" t="s">
        <v>436</v>
      </c>
      <c r="V1745" t="s">
        <v>179</v>
      </c>
      <c r="W1745" t="s">
        <v>180</v>
      </c>
      <c r="X1745" t="s">
        <v>10729</v>
      </c>
      <c r="Y1745" t="s">
        <v>85</v>
      </c>
    </row>
    <row r="1746" spans="1:25">
      <c r="A1746" t="s">
        <v>9</v>
      </c>
      <c r="B1746" t="s">
        <v>14</v>
      </c>
      <c r="C1746" t="s">
        <v>14</v>
      </c>
      <c r="D1746" t="s">
        <v>1336</v>
      </c>
      <c r="E1746" s="54">
        <v>41627</v>
      </c>
      <c r="F1746" t="s">
        <v>4921</v>
      </c>
      <c r="G1746" t="s">
        <v>1345</v>
      </c>
      <c r="H1746" t="s">
        <v>1742</v>
      </c>
      <c r="I1746" t="s">
        <v>1970</v>
      </c>
      <c r="J1746" t="s">
        <v>1342</v>
      </c>
      <c r="K1746" t="s">
        <v>1971</v>
      </c>
      <c r="L1746" t="s">
        <v>1972</v>
      </c>
      <c r="M1746" t="s">
        <v>1973</v>
      </c>
      <c r="N1746" t="s">
        <v>85</v>
      </c>
      <c r="O1746" t="s">
        <v>85</v>
      </c>
      <c r="P1746">
        <v>51750.3984375</v>
      </c>
      <c r="Q1746" t="s">
        <v>21</v>
      </c>
      <c r="R1746" t="s">
        <v>10602</v>
      </c>
      <c r="S1746" t="s">
        <v>1975</v>
      </c>
      <c r="T1746" t="s">
        <v>170</v>
      </c>
      <c r="U1746" t="s">
        <v>436</v>
      </c>
      <c r="V1746" t="s">
        <v>179</v>
      </c>
      <c r="W1746" t="s">
        <v>180</v>
      </c>
      <c r="X1746" t="s">
        <v>10729</v>
      </c>
      <c r="Y1746" t="s">
        <v>85</v>
      </c>
    </row>
    <row r="1747" spans="1:25">
      <c r="A1747" t="s">
        <v>9</v>
      </c>
      <c r="B1747" t="s">
        <v>14</v>
      </c>
      <c r="C1747" t="s">
        <v>14</v>
      </c>
      <c r="D1747" t="s">
        <v>1336</v>
      </c>
      <c r="E1747" s="54">
        <v>41627</v>
      </c>
      <c r="F1747" t="s">
        <v>4921</v>
      </c>
      <c r="G1747" t="s">
        <v>1345</v>
      </c>
      <c r="H1747" t="s">
        <v>1742</v>
      </c>
      <c r="I1747" t="s">
        <v>1970</v>
      </c>
      <c r="J1747" t="s">
        <v>1342</v>
      </c>
      <c r="K1747" t="s">
        <v>1971</v>
      </c>
      <c r="L1747" t="s">
        <v>1972</v>
      </c>
      <c r="M1747" t="s">
        <v>1973</v>
      </c>
      <c r="N1747" t="s">
        <v>85</v>
      </c>
      <c r="O1747" t="s">
        <v>85</v>
      </c>
      <c r="P1747">
        <v>-13822.400390625</v>
      </c>
      <c r="Q1747" t="s">
        <v>21</v>
      </c>
      <c r="R1747" t="s">
        <v>10602</v>
      </c>
      <c r="S1747" t="s">
        <v>1975</v>
      </c>
      <c r="T1747" t="s">
        <v>170</v>
      </c>
      <c r="U1747" t="s">
        <v>436</v>
      </c>
      <c r="V1747" t="s">
        <v>179</v>
      </c>
      <c r="W1747" t="s">
        <v>180</v>
      </c>
      <c r="X1747" t="s">
        <v>10729</v>
      </c>
      <c r="Y1747" t="s">
        <v>85</v>
      </c>
    </row>
    <row r="1748" spans="1:25">
      <c r="A1748" t="s">
        <v>9</v>
      </c>
      <c r="B1748" t="s">
        <v>14</v>
      </c>
      <c r="C1748" t="s">
        <v>14</v>
      </c>
      <c r="D1748" t="s">
        <v>1336</v>
      </c>
      <c r="E1748" s="54">
        <v>41627</v>
      </c>
      <c r="F1748" t="s">
        <v>4921</v>
      </c>
      <c r="G1748" t="s">
        <v>1345</v>
      </c>
      <c r="H1748" t="s">
        <v>1742</v>
      </c>
      <c r="I1748" t="s">
        <v>1970</v>
      </c>
      <c r="J1748" t="s">
        <v>1342</v>
      </c>
      <c r="K1748" t="s">
        <v>1971</v>
      </c>
      <c r="L1748" t="s">
        <v>1972</v>
      </c>
      <c r="M1748" t="s">
        <v>1973</v>
      </c>
      <c r="N1748" t="s">
        <v>85</v>
      </c>
      <c r="O1748" t="s">
        <v>85</v>
      </c>
      <c r="P1748">
        <v>13822.400390625</v>
      </c>
      <c r="Q1748" t="s">
        <v>21</v>
      </c>
      <c r="R1748" t="s">
        <v>10602</v>
      </c>
      <c r="S1748" t="s">
        <v>1975</v>
      </c>
      <c r="T1748" t="s">
        <v>170</v>
      </c>
      <c r="U1748" t="s">
        <v>436</v>
      </c>
      <c r="V1748" t="s">
        <v>179</v>
      </c>
      <c r="W1748" t="s">
        <v>180</v>
      </c>
      <c r="X1748" t="s">
        <v>10729</v>
      </c>
      <c r="Y1748" t="s">
        <v>85</v>
      </c>
    </row>
    <row r="1749" spans="1:25">
      <c r="A1749" t="s">
        <v>9</v>
      </c>
      <c r="B1749" t="s">
        <v>14</v>
      </c>
      <c r="C1749" t="s">
        <v>14</v>
      </c>
      <c r="D1749" t="s">
        <v>1336</v>
      </c>
      <c r="E1749" s="54">
        <v>41625</v>
      </c>
      <c r="F1749" t="s">
        <v>4921</v>
      </c>
      <c r="G1749" t="s">
        <v>1345</v>
      </c>
      <c r="H1749" t="s">
        <v>1006</v>
      </c>
      <c r="I1749" t="s">
        <v>10603</v>
      </c>
      <c r="J1749" t="s">
        <v>1342</v>
      </c>
      <c r="K1749" t="s">
        <v>10604</v>
      </c>
      <c r="L1749" t="s">
        <v>2878</v>
      </c>
      <c r="M1749" t="s">
        <v>2879</v>
      </c>
      <c r="N1749" t="s">
        <v>85</v>
      </c>
      <c r="O1749" t="s">
        <v>85</v>
      </c>
      <c r="P1749">
        <v>9600</v>
      </c>
      <c r="Q1749" t="s">
        <v>21</v>
      </c>
      <c r="R1749" t="s">
        <v>1842</v>
      </c>
      <c r="S1749" t="s">
        <v>10605</v>
      </c>
      <c r="T1749" t="s">
        <v>155</v>
      </c>
      <c r="U1749" t="s">
        <v>785</v>
      </c>
      <c r="V1749" t="s">
        <v>450</v>
      </c>
      <c r="W1749" t="s">
        <v>1857</v>
      </c>
      <c r="X1749" t="s">
        <v>10729</v>
      </c>
      <c r="Y1749" t="s">
        <v>85</v>
      </c>
    </row>
    <row r="1750" spans="1:25">
      <c r="A1750" t="s">
        <v>9</v>
      </c>
      <c r="B1750" t="s">
        <v>14</v>
      </c>
      <c r="C1750" t="s">
        <v>14</v>
      </c>
      <c r="D1750" t="s">
        <v>1336</v>
      </c>
      <c r="E1750" s="54">
        <v>41625</v>
      </c>
      <c r="F1750" t="s">
        <v>4921</v>
      </c>
      <c r="G1750" t="s">
        <v>1345</v>
      </c>
      <c r="H1750" t="s">
        <v>1006</v>
      </c>
      <c r="I1750" t="s">
        <v>2876</v>
      </c>
      <c r="J1750" t="s">
        <v>1342</v>
      </c>
      <c r="K1750" t="s">
        <v>2877</v>
      </c>
      <c r="L1750" t="s">
        <v>2878</v>
      </c>
      <c r="M1750" t="s">
        <v>2879</v>
      </c>
      <c r="N1750" t="s">
        <v>85</v>
      </c>
      <c r="O1750" t="s">
        <v>85</v>
      </c>
      <c r="P1750">
        <v>27234</v>
      </c>
      <c r="Q1750" t="s">
        <v>21</v>
      </c>
      <c r="R1750" t="s">
        <v>1842</v>
      </c>
      <c r="S1750" t="s">
        <v>2880</v>
      </c>
      <c r="T1750" t="s">
        <v>155</v>
      </c>
      <c r="U1750" t="s">
        <v>785</v>
      </c>
      <c r="V1750" t="s">
        <v>450</v>
      </c>
      <c r="W1750" t="s">
        <v>1857</v>
      </c>
      <c r="X1750" t="s">
        <v>10729</v>
      </c>
      <c r="Y1750" t="s">
        <v>85</v>
      </c>
    </row>
    <row r="1751" spans="1:25">
      <c r="A1751" t="s">
        <v>9</v>
      </c>
      <c r="B1751" t="s">
        <v>14</v>
      </c>
      <c r="C1751" t="s">
        <v>14</v>
      </c>
      <c r="D1751" t="s">
        <v>1336</v>
      </c>
      <c r="E1751" s="54">
        <v>41625</v>
      </c>
      <c r="F1751" t="s">
        <v>4921</v>
      </c>
      <c r="G1751" t="s">
        <v>1345</v>
      </c>
      <c r="H1751" t="s">
        <v>1006</v>
      </c>
      <c r="I1751" t="s">
        <v>10603</v>
      </c>
      <c r="J1751" t="s">
        <v>1342</v>
      </c>
      <c r="K1751" t="s">
        <v>10604</v>
      </c>
      <c r="L1751" t="s">
        <v>2878</v>
      </c>
      <c r="M1751" t="s">
        <v>2879</v>
      </c>
      <c r="N1751" t="s">
        <v>85</v>
      </c>
      <c r="O1751" t="s">
        <v>85</v>
      </c>
      <c r="P1751">
        <v>6720</v>
      </c>
      <c r="Q1751" t="s">
        <v>21</v>
      </c>
      <c r="R1751" t="s">
        <v>1842</v>
      </c>
      <c r="S1751" t="s">
        <v>10605</v>
      </c>
      <c r="T1751" t="s">
        <v>155</v>
      </c>
      <c r="U1751" t="s">
        <v>785</v>
      </c>
      <c r="V1751" t="s">
        <v>450</v>
      </c>
      <c r="W1751" t="s">
        <v>1857</v>
      </c>
      <c r="X1751" t="s">
        <v>10729</v>
      </c>
      <c r="Y1751" t="s">
        <v>85</v>
      </c>
    </row>
    <row r="1752" spans="1:25">
      <c r="A1752" t="s">
        <v>9</v>
      </c>
      <c r="B1752" t="s">
        <v>14</v>
      </c>
      <c r="C1752" t="s">
        <v>14</v>
      </c>
      <c r="D1752" t="s">
        <v>1336</v>
      </c>
      <c r="E1752" s="54">
        <v>41625</v>
      </c>
      <c r="F1752" t="s">
        <v>4921</v>
      </c>
      <c r="G1752" t="s">
        <v>1345</v>
      </c>
      <c r="H1752" t="s">
        <v>1006</v>
      </c>
      <c r="I1752" t="s">
        <v>10603</v>
      </c>
      <c r="J1752" t="s">
        <v>1342</v>
      </c>
      <c r="K1752" t="s">
        <v>10604</v>
      </c>
      <c r="L1752" t="s">
        <v>2878</v>
      </c>
      <c r="M1752" t="s">
        <v>2879</v>
      </c>
      <c r="N1752" t="s">
        <v>85</v>
      </c>
      <c r="O1752" t="s">
        <v>85</v>
      </c>
      <c r="P1752">
        <v>9120</v>
      </c>
      <c r="Q1752" t="s">
        <v>21</v>
      </c>
      <c r="R1752" t="s">
        <v>1842</v>
      </c>
      <c r="S1752" t="s">
        <v>10605</v>
      </c>
      <c r="T1752" t="s">
        <v>155</v>
      </c>
      <c r="U1752" t="s">
        <v>785</v>
      </c>
      <c r="V1752" t="s">
        <v>450</v>
      </c>
      <c r="W1752" t="s">
        <v>1857</v>
      </c>
      <c r="X1752" t="s">
        <v>10729</v>
      </c>
      <c r="Y1752" t="s">
        <v>85</v>
      </c>
    </row>
    <row r="1753" spans="1:25">
      <c r="A1753" t="s">
        <v>9</v>
      </c>
      <c r="B1753" t="s">
        <v>14</v>
      </c>
      <c r="C1753" t="s">
        <v>14</v>
      </c>
      <c r="D1753" t="s">
        <v>1336</v>
      </c>
      <c r="E1753" s="54">
        <v>41596</v>
      </c>
      <c r="F1753" t="s">
        <v>1337</v>
      </c>
      <c r="G1753" t="s">
        <v>1345</v>
      </c>
      <c r="H1753" t="s">
        <v>1006</v>
      </c>
      <c r="I1753" t="s">
        <v>2876</v>
      </c>
      <c r="J1753" t="s">
        <v>1342</v>
      </c>
      <c r="K1753" t="s">
        <v>2877</v>
      </c>
      <c r="L1753" t="s">
        <v>2878</v>
      </c>
      <c r="M1753" t="s">
        <v>2879</v>
      </c>
      <c r="N1753" t="s">
        <v>85</v>
      </c>
      <c r="O1753" t="s">
        <v>85</v>
      </c>
      <c r="P1753">
        <v>47796</v>
      </c>
      <c r="Q1753" t="s">
        <v>21</v>
      </c>
      <c r="R1753" t="s">
        <v>1842</v>
      </c>
      <c r="S1753" t="s">
        <v>2880</v>
      </c>
      <c r="T1753" t="s">
        <v>155</v>
      </c>
      <c r="U1753" t="s">
        <v>785</v>
      </c>
      <c r="V1753" t="s">
        <v>450</v>
      </c>
      <c r="W1753" t="s">
        <v>1857</v>
      </c>
      <c r="X1753" t="s">
        <v>10729</v>
      </c>
      <c r="Y1753" t="s">
        <v>85</v>
      </c>
    </row>
    <row r="1754" spans="1:25">
      <c r="A1754" t="s">
        <v>9</v>
      </c>
      <c r="B1754" t="s">
        <v>14</v>
      </c>
      <c r="C1754" t="s">
        <v>14</v>
      </c>
      <c r="D1754" t="s">
        <v>1336</v>
      </c>
      <c r="E1754" s="54">
        <v>41639</v>
      </c>
      <c r="F1754" t="s">
        <v>4921</v>
      </c>
      <c r="G1754" t="s">
        <v>1345</v>
      </c>
      <c r="H1754" t="s">
        <v>1012</v>
      </c>
      <c r="I1754" t="s">
        <v>10606</v>
      </c>
      <c r="J1754" t="s">
        <v>1342</v>
      </c>
      <c r="K1754" t="s">
        <v>10607</v>
      </c>
      <c r="L1754" t="s">
        <v>10608</v>
      </c>
      <c r="M1754" t="s">
        <v>10609</v>
      </c>
      <c r="N1754" t="s">
        <v>85</v>
      </c>
      <c r="O1754" t="s">
        <v>85</v>
      </c>
      <c r="P1754">
        <v>137500</v>
      </c>
      <c r="Q1754" t="s">
        <v>21</v>
      </c>
      <c r="R1754" t="s">
        <v>10610</v>
      </c>
      <c r="S1754" t="s">
        <v>10611</v>
      </c>
      <c r="T1754" t="s">
        <v>155</v>
      </c>
      <c r="U1754" t="s">
        <v>286</v>
      </c>
      <c r="V1754" t="s">
        <v>450</v>
      </c>
      <c r="W1754" t="s">
        <v>451</v>
      </c>
      <c r="X1754" t="s">
        <v>10730</v>
      </c>
      <c r="Y1754" t="s">
        <v>85</v>
      </c>
    </row>
    <row r="1755" spans="1:25">
      <c r="A1755" t="s">
        <v>9</v>
      </c>
      <c r="B1755" t="s">
        <v>14</v>
      </c>
      <c r="C1755" t="s">
        <v>14</v>
      </c>
      <c r="D1755" t="s">
        <v>1336</v>
      </c>
      <c r="E1755" s="54">
        <v>41640</v>
      </c>
      <c r="F1755" t="s">
        <v>9165</v>
      </c>
      <c r="G1755" t="s">
        <v>1345</v>
      </c>
      <c r="H1755" t="s">
        <v>1012</v>
      </c>
      <c r="I1755" t="s">
        <v>10606</v>
      </c>
      <c r="J1755" t="s">
        <v>1342</v>
      </c>
      <c r="K1755" t="s">
        <v>10607</v>
      </c>
      <c r="L1755" t="s">
        <v>10608</v>
      </c>
      <c r="M1755" t="s">
        <v>10609</v>
      </c>
      <c r="N1755" t="s">
        <v>85</v>
      </c>
      <c r="O1755" t="s">
        <v>85</v>
      </c>
      <c r="P1755">
        <v>12500</v>
      </c>
      <c r="Q1755" t="s">
        <v>21</v>
      </c>
      <c r="R1755" t="s">
        <v>10610</v>
      </c>
      <c r="S1755" t="s">
        <v>10611</v>
      </c>
      <c r="T1755" t="s">
        <v>155</v>
      </c>
      <c r="U1755" t="s">
        <v>286</v>
      </c>
      <c r="V1755" t="s">
        <v>450</v>
      </c>
      <c r="W1755" t="s">
        <v>451</v>
      </c>
      <c r="X1755" t="s">
        <v>10730</v>
      </c>
      <c r="Y1755" t="s">
        <v>85</v>
      </c>
    </row>
    <row r="1756" spans="1:25">
      <c r="A1756" t="s">
        <v>9</v>
      </c>
      <c r="B1756" t="s">
        <v>14</v>
      </c>
      <c r="C1756" t="s">
        <v>14</v>
      </c>
      <c r="D1756" t="s">
        <v>1336</v>
      </c>
      <c r="E1756" s="54">
        <v>41605</v>
      </c>
      <c r="F1756" t="s">
        <v>1337</v>
      </c>
      <c r="G1756" t="s">
        <v>1391</v>
      </c>
      <c r="I1756" t="s">
        <v>4336</v>
      </c>
      <c r="J1756" t="s">
        <v>1342</v>
      </c>
      <c r="K1756" t="s">
        <v>4337</v>
      </c>
      <c r="L1756" t="s">
        <v>4338</v>
      </c>
      <c r="M1756" t="s">
        <v>4339</v>
      </c>
      <c r="N1756" t="s">
        <v>85</v>
      </c>
      <c r="O1756" t="s">
        <v>85</v>
      </c>
      <c r="P1756">
        <v>5088.47998046875</v>
      </c>
      <c r="Q1756" t="s">
        <v>23</v>
      </c>
      <c r="R1756" t="s">
        <v>4340</v>
      </c>
      <c r="S1756" t="s">
        <v>104</v>
      </c>
      <c r="T1756" t="s">
        <v>170</v>
      </c>
      <c r="U1756" t="s">
        <v>436</v>
      </c>
      <c r="V1756" t="s">
        <v>450</v>
      </c>
      <c r="W1756" t="s">
        <v>1857</v>
      </c>
      <c r="X1756" t="e">
        <v>#N/A</v>
      </c>
      <c r="Y1756" t="s">
        <v>10737</v>
      </c>
    </row>
    <row r="1757" spans="1:25">
      <c r="A1757" t="s">
        <v>9</v>
      </c>
      <c r="B1757" t="s">
        <v>14</v>
      </c>
      <c r="C1757" t="s">
        <v>14</v>
      </c>
      <c r="D1757" t="s">
        <v>1336</v>
      </c>
      <c r="E1757" s="54">
        <v>41605</v>
      </c>
      <c r="F1757" t="s">
        <v>1337</v>
      </c>
      <c r="G1757" t="s">
        <v>1391</v>
      </c>
      <c r="I1757" t="s">
        <v>4336</v>
      </c>
      <c r="J1757" t="s">
        <v>1342</v>
      </c>
      <c r="K1757" t="s">
        <v>4337</v>
      </c>
      <c r="L1757" t="s">
        <v>4338</v>
      </c>
      <c r="M1757" t="s">
        <v>4339</v>
      </c>
      <c r="N1757" t="s">
        <v>85</v>
      </c>
      <c r="O1757" t="s">
        <v>85</v>
      </c>
      <c r="P1757">
        <v>1178.1600341796875</v>
      </c>
      <c r="Q1757" t="s">
        <v>23</v>
      </c>
      <c r="R1757" t="s">
        <v>4340</v>
      </c>
      <c r="S1757" t="s">
        <v>104</v>
      </c>
      <c r="T1757" t="s">
        <v>170</v>
      </c>
      <c r="U1757" t="s">
        <v>436</v>
      </c>
      <c r="V1757" t="s">
        <v>450</v>
      </c>
      <c r="W1757" t="s">
        <v>1857</v>
      </c>
      <c r="X1757" t="e">
        <v>#N/A</v>
      </c>
      <c r="Y1757" t="s">
        <v>10737</v>
      </c>
    </row>
    <row r="1758" spans="1:25">
      <c r="A1758" t="s">
        <v>9</v>
      </c>
      <c r="B1758" t="s">
        <v>14</v>
      </c>
      <c r="C1758" t="s">
        <v>14</v>
      </c>
      <c r="D1758" t="s">
        <v>1336</v>
      </c>
      <c r="E1758" s="54">
        <v>41605</v>
      </c>
      <c r="F1758" t="s">
        <v>1337</v>
      </c>
      <c r="G1758" t="s">
        <v>1391</v>
      </c>
      <c r="I1758" t="s">
        <v>4336</v>
      </c>
      <c r="J1758" t="s">
        <v>1342</v>
      </c>
      <c r="K1758" t="s">
        <v>4337</v>
      </c>
      <c r="L1758" t="s">
        <v>4338</v>
      </c>
      <c r="M1758" t="s">
        <v>4339</v>
      </c>
      <c r="N1758" t="s">
        <v>85</v>
      </c>
      <c r="O1758" t="s">
        <v>85</v>
      </c>
      <c r="P1758">
        <v>1178.1600341796875</v>
      </c>
      <c r="Q1758" t="s">
        <v>23</v>
      </c>
      <c r="R1758" t="s">
        <v>4340</v>
      </c>
      <c r="S1758" t="s">
        <v>104</v>
      </c>
      <c r="T1758" t="s">
        <v>170</v>
      </c>
      <c r="U1758" t="s">
        <v>436</v>
      </c>
      <c r="V1758" t="s">
        <v>450</v>
      </c>
      <c r="W1758" t="s">
        <v>1857</v>
      </c>
      <c r="X1758" t="e">
        <v>#N/A</v>
      </c>
      <c r="Y1758" t="s">
        <v>10737</v>
      </c>
    </row>
    <row r="1759" spans="1:25">
      <c r="A1759" t="s">
        <v>9</v>
      </c>
      <c r="B1759" t="s">
        <v>14</v>
      </c>
      <c r="C1759" t="s">
        <v>14</v>
      </c>
      <c r="D1759" t="s">
        <v>1336</v>
      </c>
      <c r="E1759" s="54">
        <v>41605</v>
      </c>
      <c r="F1759" t="s">
        <v>1337</v>
      </c>
      <c r="G1759" t="s">
        <v>1391</v>
      </c>
      <c r="I1759" t="s">
        <v>4336</v>
      </c>
      <c r="J1759" t="s">
        <v>1342</v>
      </c>
      <c r="K1759" t="s">
        <v>4337</v>
      </c>
      <c r="L1759" t="s">
        <v>4338</v>
      </c>
      <c r="M1759" t="s">
        <v>4339</v>
      </c>
      <c r="N1759" t="s">
        <v>85</v>
      </c>
      <c r="O1759" t="s">
        <v>85</v>
      </c>
      <c r="P1759">
        <v>5088.47998046875</v>
      </c>
      <c r="Q1759" t="s">
        <v>23</v>
      </c>
      <c r="R1759" t="s">
        <v>4340</v>
      </c>
      <c r="S1759" t="s">
        <v>104</v>
      </c>
      <c r="T1759" t="s">
        <v>170</v>
      </c>
      <c r="U1759" t="s">
        <v>436</v>
      </c>
      <c r="V1759" t="s">
        <v>450</v>
      </c>
      <c r="W1759" t="s">
        <v>1857</v>
      </c>
      <c r="X1759" t="e">
        <v>#N/A</v>
      </c>
      <c r="Y1759" t="s">
        <v>10737</v>
      </c>
    </row>
    <row r="1760" spans="1:25">
      <c r="A1760" t="s">
        <v>9</v>
      </c>
      <c r="B1760" t="s">
        <v>14</v>
      </c>
      <c r="C1760" t="s">
        <v>14</v>
      </c>
      <c r="D1760" t="s">
        <v>1336</v>
      </c>
      <c r="E1760" s="54">
        <v>41605</v>
      </c>
      <c r="F1760" t="s">
        <v>1337</v>
      </c>
      <c r="G1760" t="s">
        <v>83</v>
      </c>
      <c r="I1760" t="s">
        <v>4341</v>
      </c>
      <c r="J1760" t="s">
        <v>86</v>
      </c>
      <c r="K1760" t="s">
        <v>4342</v>
      </c>
      <c r="L1760" t="s">
        <v>4343</v>
      </c>
      <c r="M1760" t="s">
        <v>4344</v>
      </c>
      <c r="N1760" t="s">
        <v>85</v>
      </c>
      <c r="O1760" t="s">
        <v>85</v>
      </c>
      <c r="P1760">
        <v>3750</v>
      </c>
      <c r="Q1760" t="s">
        <v>22</v>
      </c>
      <c r="R1760" t="s">
        <v>4345</v>
      </c>
      <c r="S1760" t="s">
        <v>104</v>
      </c>
      <c r="T1760" t="s">
        <v>170</v>
      </c>
      <c r="U1760" t="s">
        <v>436</v>
      </c>
      <c r="V1760" t="s">
        <v>157</v>
      </c>
      <c r="W1760" t="s">
        <v>157</v>
      </c>
      <c r="X1760" t="e">
        <v>#N/A</v>
      </c>
      <c r="Y1760" t="s">
        <v>85</v>
      </c>
    </row>
    <row r="1761" spans="1:25">
      <c r="A1761" t="s">
        <v>9</v>
      </c>
      <c r="B1761" t="s">
        <v>14</v>
      </c>
      <c r="C1761" t="s">
        <v>14</v>
      </c>
      <c r="D1761" t="s">
        <v>1336</v>
      </c>
      <c r="E1761" s="54">
        <v>41618</v>
      </c>
      <c r="F1761" t="s">
        <v>4921</v>
      </c>
      <c r="G1761" t="s">
        <v>83</v>
      </c>
      <c r="I1761" t="s">
        <v>10612</v>
      </c>
      <c r="J1761" t="s">
        <v>86</v>
      </c>
      <c r="K1761" t="s">
        <v>10613</v>
      </c>
      <c r="L1761" t="s">
        <v>4343</v>
      </c>
      <c r="M1761" t="s">
        <v>4344</v>
      </c>
      <c r="N1761" t="s">
        <v>85</v>
      </c>
      <c r="O1761" t="s">
        <v>85</v>
      </c>
      <c r="P1761">
        <v>2250</v>
      </c>
      <c r="Q1761" t="s">
        <v>22</v>
      </c>
      <c r="R1761" t="s">
        <v>10614</v>
      </c>
      <c r="S1761" t="s">
        <v>104</v>
      </c>
      <c r="T1761" t="s">
        <v>170</v>
      </c>
      <c r="U1761" t="s">
        <v>436</v>
      </c>
      <c r="V1761" t="s">
        <v>157</v>
      </c>
      <c r="W1761" t="s">
        <v>157</v>
      </c>
      <c r="X1761" t="e">
        <v>#N/A</v>
      </c>
      <c r="Y1761" t="s">
        <v>85</v>
      </c>
    </row>
    <row r="1762" spans="1:25">
      <c r="A1762" t="s">
        <v>9</v>
      </c>
      <c r="B1762" t="s">
        <v>14</v>
      </c>
      <c r="C1762" t="s">
        <v>14</v>
      </c>
      <c r="D1762" t="s">
        <v>1336</v>
      </c>
      <c r="E1762" s="54">
        <v>41618</v>
      </c>
      <c r="F1762" t="s">
        <v>4921</v>
      </c>
      <c r="G1762" t="s">
        <v>83</v>
      </c>
      <c r="I1762" t="s">
        <v>10615</v>
      </c>
      <c r="J1762" t="s">
        <v>86</v>
      </c>
      <c r="K1762" t="s">
        <v>10616</v>
      </c>
      <c r="L1762" t="s">
        <v>4343</v>
      </c>
      <c r="M1762" t="s">
        <v>4344</v>
      </c>
      <c r="N1762" t="s">
        <v>85</v>
      </c>
      <c r="O1762" t="s">
        <v>85</v>
      </c>
      <c r="P1762">
        <v>3750</v>
      </c>
      <c r="Q1762" t="s">
        <v>22</v>
      </c>
      <c r="R1762" t="s">
        <v>10614</v>
      </c>
      <c r="S1762" t="s">
        <v>104</v>
      </c>
      <c r="T1762" t="s">
        <v>170</v>
      </c>
      <c r="U1762" t="s">
        <v>436</v>
      </c>
      <c r="V1762" t="s">
        <v>157</v>
      </c>
      <c r="W1762" t="s">
        <v>157</v>
      </c>
      <c r="X1762" t="e">
        <v>#N/A</v>
      </c>
      <c r="Y1762" t="s">
        <v>85</v>
      </c>
    </row>
    <row r="1763" spans="1:25">
      <c r="A1763" t="s">
        <v>9</v>
      </c>
      <c r="B1763" t="s">
        <v>14</v>
      </c>
      <c r="C1763" t="s">
        <v>14</v>
      </c>
      <c r="D1763" t="s">
        <v>1336</v>
      </c>
      <c r="E1763" s="54">
        <v>41580</v>
      </c>
      <c r="F1763" t="s">
        <v>1337</v>
      </c>
      <c r="G1763" t="s">
        <v>1345</v>
      </c>
      <c r="H1763" t="s">
        <v>1287</v>
      </c>
      <c r="I1763" t="s">
        <v>1979</v>
      </c>
      <c r="J1763" t="s">
        <v>1342</v>
      </c>
      <c r="K1763" t="s">
        <v>1980</v>
      </c>
      <c r="L1763" t="s">
        <v>1981</v>
      </c>
      <c r="M1763" t="s">
        <v>1982</v>
      </c>
      <c r="N1763" t="s">
        <v>213</v>
      </c>
      <c r="O1763" t="s">
        <v>85</v>
      </c>
      <c r="P1763">
        <v>8800</v>
      </c>
      <c r="Q1763" t="s">
        <v>21</v>
      </c>
      <c r="R1763" t="s">
        <v>1983</v>
      </c>
      <c r="S1763" t="s">
        <v>1984</v>
      </c>
      <c r="T1763" t="s">
        <v>155</v>
      </c>
      <c r="U1763" t="s">
        <v>201</v>
      </c>
      <c r="V1763" t="s">
        <v>202</v>
      </c>
      <c r="W1763" t="s">
        <v>202</v>
      </c>
      <c r="X1763" t="s">
        <v>10729</v>
      </c>
      <c r="Y1763" t="s">
        <v>85</v>
      </c>
    </row>
    <row r="1764" spans="1:25">
      <c r="A1764" t="s">
        <v>9</v>
      </c>
      <c r="B1764" t="s">
        <v>14</v>
      </c>
      <c r="C1764" t="s">
        <v>14</v>
      </c>
      <c r="D1764" t="s">
        <v>1336</v>
      </c>
      <c r="E1764" s="54">
        <v>41580</v>
      </c>
      <c r="F1764" t="s">
        <v>1337</v>
      </c>
      <c r="G1764" t="s">
        <v>1345</v>
      </c>
      <c r="H1764" t="s">
        <v>1287</v>
      </c>
      <c r="I1764" t="s">
        <v>1979</v>
      </c>
      <c r="J1764" t="s">
        <v>1342</v>
      </c>
      <c r="K1764" t="s">
        <v>1980</v>
      </c>
      <c r="L1764" t="s">
        <v>1981</v>
      </c>
      <c r="M1764" t="s">
        <v>1982</v>
      </c>
      <c r="N1764" t="s">
        <v>213</v>
      </c>
      <c r="O1764" t="s">
        <v>85</v>
      </c>
      <c r="P1764">
        <v>8800</v>
      </c>
      <c r="Q1764" t="s">
        <v>21</v>
      </c>
      <c r="R1764" t="s">
        <v>1983</v>
      </c>
      <c r="S1764" t="s">
        <v>1984</v>
      </c>
      <c r="T1764" t="s">
        <v>155</v>
      </c>
      <c r="U1764" t="s">
        <v>201</v>
      </c>
      <c r="V1764" t="s">
        <v>202</v>
      </c>
      <c r="W1764" t="s">
        <v>202</v>
      </c>
      <c r="X1764" t="s">
        <v>10729</v>
      </c>
      <c r="Y1764" t="s">
        <v>85</v>
      </c>
    </row>
    <row r="1765" spans="1:25">
      <c r="A1765" t="s">
        <v>9</v>
      </c>
      <c r="B1765" t="s">
        <v>14</v>
      </c>
      <c r="C1765" t="s">
        <v>14</v>
      </c>
      <c r="D1765" t="s">
        <v>1336</v>
      </c>
      <c r="E1765" s="54">
        <v>41580</v>
      </c>
      <c r="F1765" t="s">
        <v>1337</v>
      </c>
      <c r="G1765" t="s">
        <v>1345</v>
      </c>
      <c r="H1765" t="s">
        <v>1287</v>
      </c>
      <c r="I1765" t="s">
        <v>1979</v>
      </c>
      <c r="J1765" t="s">
        <v>1342</v>
      </c>
      <c r="K1765" t="s">
        <v>1980</v>
      </c>
      <c r="L1765" t="s">
        <v>1981</v>
      </c>
      <c r="M1765" t="s">
        <v>1982</v>
      </c>
      <c r="N1765" t="s">
        <v>213</v>
      </c>
      <c r="O1765" t="s">
        <v>85</v>
      </c>
      <c r="P1765">
        <v>14080</v>
      </c>
      <c r="Q1765" t="s">
        <v>21</v>
      </c>
      <c r="R1765" t="s">
        <v>1983</v>
      </c>
      <c r="S1765" t="s">
        <v>1984</v>
      </c>
      <c r="T1765" t="s">
        <v>155</v>
      </c>
      <c r="U1765" t="s">
        <v>201</v>
      </c>
      <c r="V1765" t="s">
        <v>202</v>
      </c>
      <c r="W1765" t="s">
        <v>202</v>
      </c>
      <c r="X1765" t="s">
        <v>10729</v>
      </c>
      <c r="Y1765" t="s">
        <v>85</v>
      </c>
    </row>
    <row r="1766" spans="1:25">
      <c r="A1766" t="s">
        <v>9</v>
      </c>
      <c r="B1766" t="s">
        <v>14</v>
      </c>
      <c r="C1766" t="s">
        <v>14</v>
      </c>
      <c r="D1766" t="s">
        <v>1336</v>
      </c>
      <c r="E1766" s="54">
        <v>41628</v>
      </c>
      <c r="F1766" t="s">
        <v>4921</v>
      </c>
      <c r="G1766" t="s">
        <v>1345</v>
      </c>
      <c r="H1766" t="s">
        <v>1287</v>
      </c>
      <c r="I1766" t="s">
        <v>1979</v>
      </c>
      <c r="J1766" t="s">
        <v>1342</v>
      </c>
      <c r="K1766" t="s">
        <v>1980</v>
      </c>
      <c r="L1766" t="s">
        <v>1981</v>
      </c>
      <c r="M1766" t="s">
        <v>1982</v>
      </c>
      <c r="N1766" t="s">
        <v>85</v>
      </c>
      <c r="O1766" t="s">
        <v>85</v>
      </c>
      <c r="P1766">
        <v>15412.1201171875</v>
      </c>
      <c r="Q1766" t="s">
        <v>21</v>
      </c>
      <c r="R1766" t="s">
        <v>1983</v>
      </c>
      <c r="S1766" t="s">
        <v>1984</v>
      </c>
      <c r="T1766" t="s">
        <v>155</v>
      </c>
      <c r="U1766" t="s">
        <v>201</v>
      </c>
      <c r="V1766" t="s">
        <v>202</v>
      </c>
      <c r="W1766" t="s">
        <v>202</v>
      </c>
      <c r="X1766" t="s">
        <v>10729</v>
      </c>
      <c r="Y1766" t="s">
        <v>85</v>
      </c>
    </row>
    <row r="1767" spans="1:25">
      <c r="A1767" t="s">
        <v>9</v>
      </c>
      <c r="B1767" t="s">
        <v>14</v>
      </c>
      <c r="C1767" t="s">
        <v>14</v>
      </c>
      <c r="D1767" t="s">
        <v>1336</v>
      </c>
      <c r="E1767" s="54">
        <v>41628</v>
      </c>
      <c r="F1767" t="s">
        <v>4921</v>
      </c>
      <c r="G1767" t="s">
        <v>1345</v>
      </c>
      <c r="H1767" t="s">
        <v>1287</v>
      </c>
      <c r="I1767" t="s">
        <v>1979</v>
      </c>
      <c r="J1767" t="s">
        <v>1342</v>
      </c>
      <c r="K1767" t="s">
        <v>1980</v>
      </c>
      <c r="L1767" t="s">
        <v>1981</v>
      </c>
      <c r="M1767" t="s">
        <v>1982</v>
      </c>
      <c r="N1767" t="s">
        <v>85</v>
      </c>
      <c r="O1767" t="s">
        <v>85</v>
      </c>
      <c r="P1767">
        <v>30030</v>
      </c>
      <c r="Q1767" t="s">
        <v>21</v>
      </c>
      <c r="R1767" t="s">
        <v>1983</v>
      </c>
      <c r="S1767" t="s">
        <v>1984</v>
      </c>
      <c r="T1767" t="s">
        <v>155</v>
      </c>
      <c r="U1767" t="s">
        <v>201</v>
      </c>
      <c r="V1767" t="s">
        <v>202</v>
      </c>
      <c r="W1767" t="s">
        <v>202</v>
      </c>
      <c r="X1767" t="s">
        <v>10729</v>
      </c>
      <c r="Y1767" t="s">
        <v>85</v>
      </c>
    </row>
    <row r="1768" spans="1:25">
      <c r="A1768" t="s">
        <v>9</v>
      </c>
      <c r="B1768" t="s">
        <v>14</v>
      </c>
      <c r="C1768" t="s">
        <v>14</v>
      </c>
      <c r="D1768" t="s">
        <v>1336</v>
      </c>
      <c r="E1768" s="54">
        <v>41628</v>
      </c>
      <c r="F1768" t="s">
        <v>4921</v>
      </c>
      <c r="G1768" t="s">
        <v>1345</v>
      </c>
      <c r="H1768" t="s">
        <v>1287</v>
      </c>
      <c r="I1768" t="s">
        <v>1979</v>
      </c>
      <c r="J1768" t="s">
        <v>1342</v>
      </c>
      <c r="K1768" t="s">
        <v>1980</v>
      </c>
      <c r="L1768" t="s">
        <v>1981</v>
      </c>
      <c r="M1768" t="s">
        <v>1982</v>
      </c>
      <c r="N1768" t="s">
        <v>85</v>
      </c>
      <c r="O1768" t="s">
        <v>85</v>
      </c>
      <c r="P1768">
        <v>2970</v>
      </c>
      <c r="Q1768" t="s">
        <v>21</v>
      </c>
      <c r="R1768" t="s">
        <v>1983</v>
      </c>
      <c r="S1768" t="s">
        <v>1984</v>
      </c>
      <c r="T1768" t="s">
        <v>155</v>
      </c>
      <c r="U1768" t="s">
        <v>201</v>
      </c>
      <c r="V1768" t="s">
        <v>202</v>
      </c>
      <c r="W1768" t="s">
        <v>202</v>
      </c>
      <c r="X1768" t="s">
        <v>10729</v>
      </c>
      <c r="Y1768" t="s">
        <v>85</v>
      </c>
    </row>
    <row r="1769" spans="1:25">
      <c r="A1769" t="s">
        <v>9</v>
      </c>
      <c r="B1769" t="s">
        <v>14</v>
      </c>
      <c r="C1769" t="s">
        <v>14</v>
      </c>
      <c r="D1769" t="s">
        <v>1336</v>
      </c>
      <c r="E1769" s="54">
        <v>41628</v>
      </c>
      <c r="F1769" t="s">
        <v>4921</v>
      </c>
      <c r="G1769" t="s">
        <v>1345</v>
      </c>
      <c r="H1769" t="s">
        <v>1287</v>
      </c>
      <c r="I1769" t="s">
        <v>1979</v>
      </c>
      <c r="J1769" t="s">
        <v>1342</v>
      </c>
      <c r="K1769" t="s">
        <v>1980</v>
      </c>
      <c r="L1769" t="s">
        <v>1981</v>
      </c>
      <c r="M1769" t="s">
        <v>1982</v>
      </c>
      <c r="N1769" t="s">
        <v>85</v>
      </c>
      <c r="O1769" t="s">
        <v>85</v>
      </c>
      <c r="P1769">
        <v>-33000</v>
      </c>
      <c r="Q1769" t="s">
        <v>21</v>
      </c>
      <c r="R1769" t="s">
        <v>1983</v>
      </c>
      <c r="S1769" t="s">
        <v>1984</v>
      </c>
      <c r="T1769" t="s">
        <v>155</v>
      </c>
      <c r="U1769" t="s">
        <v>201</v>
      </c>
      <c r="V1769" t="s">
        <v>202</v>
      </c>
      <c r="W1769" t="s">
        <v>202</v>
      </c>
      <c r="X1769" t="s">
        <v>10729</v>
      </c>
      <c r="Y1769" t="s">
        <v>85</v>
      </c>
    </row>
    <row r="1770" spans="1:25">
      <c r="A1770" t="s">
        <v>9</v>
      </c>
      <c r="B1770" t="s">
        <v>14</v>
      </c>
      <c r="C1770" t="s">
        <v>14</v>
      </c>
      <c r="D1770" t="s">
        <v>1336</v>
      </c>
      <c r="E1770" s="54">
        <v>41628</v>
      </c>
      <c r="F1770" t="s">
        <v>4921</v>
      </c>
      <c r="G1770" t="s">
        <v>1345</v>
      </c>
      <c r="H1770" t="s">
        <v>1287</v>
      </c>
      <c r="I1770" t="s">
        <v>1979</v>
      </c>
      <c r="J1770" t="s">
        <v>1342</v>
      </c>
      <c r="K1770" t="s">
        <v>1980</v>
      </c>
      <c r="L1770" t="s">
        <v>1981</v>
      </c>
      <c r="M1770" t="s">
        <v>1982</v>
      </c>
      <c r="N1770" t="s">
        <v>85</v>
      </c>
      <c r="O1770" t="s">
        <v>85</v>
      </c>
      <c r="P1770">
        <v>11440</v>
      </c>
      <c r="Q1770" t="s">
        <v>21</v>
      </c>
      <c r="R1770" t="s">
        <v>1983</v>
      </c>
      <c r="S1770" t="s">
        <v>1984</v>
      </c>
      <c r="T1770" t="s">
        <v>155</v>
      </c>
      <c r="U1770" t="s">
        <v>201</v>
      </c>
      <c r="V1770" t="s">
        <v>202</v>
      </c>
      <c r="W1770" t="s">
        <v>202</v>
      </c>
      <c r="X1770" t="s">
        <v>10729</v>
      </c>
      <c r="Y1770" t="s">
        <v>85</v>
      </c>
    </row>
    <row r="1771" spans="1:25">
      <c r="A1771" t="s">
        <v>9</v>
      </c>
      <c r="B1771" t="s">
        <v>14</v>
      </c>
      <c r="C1771" t="s">
        <v>14</v>
      </c>
      <c r="D1771" t="s">
        <v>1336</v>
      </c>
      <c r="E1771" s="54">
        <v>41628</v>
      </c>
      <c r="F1771" t="s">
        <v>4921</v>
      </c>
      <c r="G1771" t="s">
        <v>1345</v>
      </c>
      <c r="H1771" t="s">
        <v>1287</v>
      </c>
      <c r="I1771" t="s">
        <v>1979</v>
      </c>
      <c r="J1771" t="s">
        <v>1342</v>
      </c>
      <c r="K1771" t="s">
        <v>1980</v>
      </c>
      <c r="L1771" t="s">
        <v>1981</v>
      </c>
      <c r="M1771" t="s">
        <v>1982</v>
      </c>
      <c r="N1771" t="s">
        <v>85</v>
      </c>
      <c r="O1771" t="s">
        <v>85</v>
      </c>
      <c r="P1771">
        <v>4180</v>
      </c>
      <c r="Q1771" t="s">
        <v>21</v>
      </c>
      <c r="R1771" t="s">
        <v>1983</v>
      </c>
      <c r="S1771" t="s">
        <v>1984</v>
      </c>
      <c r="T1771" t="s">
        <v>155</v>
      </c>
      <c r="U1771" t="s">
        <v>201</v>
      </c>
      <c r="V1771" t="s">
        <v>202</v>
      </c>
      <c r="W1771" t="s">
        <v>202</v>
      </c>
      <c r="X1771" t="s">
        <v>10729</v>
      </c>
      <c r="Y1771" t="s">
        <v>85</v>
      </c>
    </row>
    <row r="1772" spans="1:25">
      <c r="A1772" t="s">
        <v>9</v>
      </c>
      <c r="B1772" t="s">
        <v>14</v>
      </c>
      <c r="C1772" t="s">
        <v>14</v>
      </c>
      <c r="D1772" t="s">
        <v>1336</v>
      </c>
      <c r="E1772" s="54">
        <v>41628</v>
      </c>
      <c r="F1772" t="s">
        <v>4921</v>
      </c>
      <c r="G1772" t="s">
        <v>1345</v>
      </c>
      <c r="H1772" t="s">
        <v>1287</v>
      </c>
      <c r="I1772" t="s">
        <v>1979</v>
      </c>
      <c r="J1772" t="s">
        <v>1342</v>
      </c>
      <c r="K1772" t="s">
        <v>1980</v>
      </c>
      <c r="L1772" t="s">
        <v>1981</v>
      </c>
      <c r="M1772" t="s">
        <v>1982</v>
      </c>
      <c r="N1772" t="s">
        <v>85</v>
      </c>
      <c r="O1772" t="s">
        <v>85</v>
      </c>
      <c r="P1772">
        <v>19140</v>
      </c>
      <c r="Q1772" t="s">
        <v>21</v>
      </c>
      <c r="R1772" t="s">
        <v>1983</v>
      </c>
      <c r="S1772" t="s">
        <v>1984</v>
      </c>
      <c r="T1772" t="s">
        <v>155</v>
      </c>
      <c r="U1772" t="s">
        <v>201</v>
      </c>
      <c r="V1772" t="s">
        <v>202</v>
      </c>
      <c r="W1772" t="s">
        <v>202</v>
      </c>
      <c r="X1772" t="s">
        <v>10729</v>
      </c>
      <c r="Y1772" t="s">
        <v>85</v>
      </c>
    </row>
    <row r="1773" spans="1:25">
      <c r="A1773" t="s">
        <v>9</v>
      </c>
      <c r="B1773" t="s">
        <v>14</v>
      </c>
      <c r="C1773" t="s">
        <v>14</v>
      </c>
      <c r="D1773" t="s">
        <v>1336</v>
      </c>
      <c r="E1773" s="54">
        <v>41628</v>
      </c>
      <c r="F1773" t="s">
        <v>4921</v>
      </c>
      <c r="G1773" t="s">
        <v>1345</v>
      </c>
      <c r="H1773" t="s">
        <v>1287</v>
      </c>
      <c r="I1773" t="s">
        <v>1979</v>
      </c>
      <c r="J1773" t="s">
        <v>1342</v>
      </c>
      <c r="K1773" t="s">
        <v>1980</v>
      </c>
      <c r="L1773" t="s">
        <v>1981</v>
      </c>
      <c r="M1773" t="s">
        <v>1982</v>
      </c>
      <c r="N1773" t="s">
        <v>85</v>
      </c>
      <c r="O1773" t="s">
        <v>85</v>
      </c>
      <c r="P1773">
        <v>-15620</v>
      </c>
      <c r="Q1773" t="s">
        <v>21</v>
      </c>
      <c r="R1773" t="s">
        <v>1983</v>
      </c>
      <c r="S1773" t="s">
        <v>1984</v>
      </c>
      <c r="T1773" t="s">
        <v>155</v>
      </c>
      <c r="U1773" t="s">
        <v>201</v>
      </c>
      <c r="V1773" t="s">
        <v>202</v>
      </c>
      <c r="W1773" t="s">
        <v>202</v>
      </c>
      <c r="X1773" t="s">
        <v>10729</v>
      </c>
      <c r="Y1773" t="s">
        <v>85</v>
      </c>
    </row>
    <row r="1774" spans="1:25">
      <c r="A1774" t="s">
        <v>9</v>
      </c>
      <c r="B1774" t="s">
        <v>14</v>
      </c>
      <c r="C1774" t="s">
        <v>14</v>
      </c>
      <c r="D1774" t="s">
        <v>1336</v>
      </c>
      <c r="E1774" s="54">
        <v>41628</v>
      </c>
      <c r="F1774" t="s">
        <v>4921</v>
      </c>
      <c r="G1774" t="s">
        <v>1345</v>
      </c>
      <c r="H1774" t="s">
        <v>1287</v>
      </c>
      <c r="I1774" t="s">
        <v>1979</v>
      </c>
      <c r="J1774" t="s">
        <v>1342</v>
      </c>
      <c r="K1774" t="s">
        <v>1980</v>
      </c>
      <c r="L1774" t="s">
        <v>1981</v>
      </c>
      <c r="M1774" t="s">
        <v>1982</v>
      </c>
      <c r="N1774" t="s">
        <v>85</v>
      </c>
      <c r="O1774" t="s">
        <v>85</v>
      </c>
      <c r="P1774">
        <v>29920</v>
      </c>
      <c r="Q1774" t="s">
        <v>21</v>
      </c>
      <c r="R1774" t="s">
        <v>1983</v>
      </c>
      <c r="S1774" t="s">
        <v>1984</v>
      </c>
      <c r="T1774" t="s">
        <v>155</v>
      </c>
      <c r="U1774" t="s">
        <v>201</v>
      </c>
      <c r="V1774" t="s">
        <v>202</v>
      </c>
      <c r="W1774" t="s">
        <v>202</v>
      </c>
      <c r="X1774" t="s">
        <v>10729</v>
      </c>
      <c r="Y1774" t="s">
        <v>85</v>
      </c>
    </row>
    <row r="1775" spans="1:25">
      <c r="A1775" t="s">
        <v>9</v>
      </c>
      <c r="B1775" t="s">
        <v>14</v>
      </c>
      <c r="C1775" t="s">
        <v>14</v>
      </c>
      <c r="D1775" t="s">
        <v>1336</v>
      </c>
      <c r="E1775" s="54">
        <v>41628</v>
      </c>
      <c r="F1775" t="s">
        <v>4921</v>
      </c>
      <c r="G1775" t="s">
        <v>1345</v>
      </c>
      <c r="H1775" t="s">
        <v>1287</v>
      </c>
      <c r="I1775" t="s">
        <v>1979</v>
      </c>
      <c r="J1775" t="s">
        <v>1342</v>
      </c>
      <c r="K1775" t="s">
        <v>1980</v>
      </c>
      <c r="L1775" t="s">
        <v>1981</v>
      </c>
      <c r="M1775" t="s">
        <v>1982</v>
      </c>
      <c r="N1775" t="s">
        <v>85</v>
      </c>
      <c r="O1775" t="s">
        <v>85</v>
      </c>
      <c r="P1775">
        <v>-60500</v>
      </c>
      <c r="Q1775" t="s">
        <v>21</v>
      </c>
      <c r="R1775" t="s">
        <v>1983</v>
      </c>
      <c r="S1775" t="s">
        <v>1984</v>
      </c>
      <c r="T1775" t="s">
        <v>155</v>
      </c>
      <c r="U1775" t="s">
        <v>201</v>
      </c>
      <c r="V1775" t="s">
        <v>202</v>
      </c>
      <c r="W1775" t="s">
        <v>202</v>
      </c>
      <c r="X1775" t="s">
        <v>10729</v>
      </c>
      <c r="Y1775" t="s">
        <v>85</v>
      </c>
    </row>
    <row r="1776" spans="1:25">
      <c r="A1776" t="s">
        <v>9</v>
      </c>
      <c r="B1776" t="s">
        <v>14</v>
      </c>
      <c r="C1776" t="s">
        <v>14</v>
      </c>
      <c r="D1776" t="s">
        <v>1336</v>
      </c>
      <c r="E1776" s="54">
        <v>41628</v>
      </c>
      <c r="F1776" t="s">
        <v>4921</v>
      </c>
      <c r="G1776" t="s">
        <v>1345</v>
      </c>
      <c r="H1776" t="s">
        <v>1287</v>
      </c>
      <c r="I1776" t="s">
        <v>1979</v>
      </c>
      <c r="J1776" t="s">
        <v>1342</v>
      </c>
      <c r="K1776" t="s">
        <v>1980</v>
      </c>
      <c r="L1776" t="s">
        <v>1981</v>
      </c>
      <c r="M1776" t="s">
        <v>1982</v>
      </c>
      <c r="N1776" t="s">
        <v>85</v>
      </c>
      <c r="O1776" t="s">
        <v>85</v>
      </c>
      <c r="P1776">
        <v>11440</v>
      </c>
      <c r="Q1776" t="s">
        <v>21</v>
      </c>
      <c r="R1776" t="s">
        <v>1983</v>
      </c>
      <c r="S1776" t="s">
        <v>1984</v>
      </c>
      <c r="T1776" t="s">
        <v>155</v>
      </c>
      <c r="U1776" t="s">
        <v>201</v>
      </c>
      <c r="V1776" t="s">
        <v>202</v>
      </c>
      <c r="W1776" t="s">
        <v>202</v>
      </c>
      <c r="X1776" t="s">
        <v>10729</v>
      </c>
      <c r="Y1776" t="s">
        <v>85</v>
      </c>
    </row>
    <row r="1777" spans="1:25">
      <c r="A1777" t="s">
        <v>9</v>
      </c>
      <c r="B1777" t="s">
        <v>14</v>
      </c>
      <c r="C1777" t="s">
        <v>14</v>
      </c>
      <c r="D1777" t="s">
        <v>1336</v>
      </c>
      <c r="E1777" s="54">
        <v>41628</v>
      </c>
      <c r="F1777" t="s">
        <v>4921</v>
      </c>
      <c r="G1777" t="s">
        <v>1345</v>
      </c>
      <c r="H1777" t="s">
        <v>1287</v>
      </c>
      <c r="I1777" t="s">
        <v>1979</v>
      </c>
      <c r="J1777" t="s">
        <v>1342</v>
      </c>
      <c r="K1777" t="s">
        <v>1980</v>
      </c>
      <c r="L1777" t="s">
        <v>1981</v>
      </c>
      <c r="M1777" t="s">
        <v>1982</v>
      </c>
      <c r="N1777" t="s">
        <v>85</v>
      </c>
      <c r="O1777" t="s">
        <v>85</v>
      </c>
      <c r="P1777">
        <v>-13640</v>
      </c>
      <c r="Q1777" t="s">
        <v>21</v>
      </c>
      <c r="R1777" t="s">
        <v>1983</v>
      </c>
      <c r="S1777" t="s">
        <v>1984</v>
      </c>
      <c r="T1777" t="s">
        <v>155</v>
      </c>
      <c r="U1777" t="s">
        <v>201</v>
      </c>
      <c r="V1777" t="s">
        <v>202</v>
      </c>
      <c r="W1777" t="s">
        <v>202</v>
      </c>
      <c r="X1777" t="s">
        <v>10729</v>
      </c>
      <c r="Y1777" t="s">
        <v>85</v>
      </c>
    </row>
    <row r="1778" spans="1:25">
      <c r="A1778" t="s">
        <v>9</v>
      </c>
      <c r="B1778" t="s">
        <v>14</v>
      </c>
      <c r="C1778" t="s">
        <v>14</v>
      </c>
      <c r="D1778" t="s">
        <v>1336</v>
      </c>
      <c r="E1778" s="54">
        <v>41628</v>
      </c>
      <c r="F1778" t="s">
        <v>4921</v>
      </c>
      <c r="G1778" t="s">
        <v>1345</v>
      </c>
      <c r="H1778" t="s">
        <v>1287</v>
      </c>
      <c r="I1778" t="s">
        <v>1979</v>
      </c>
      <c r="J1778" t="s">
        <v>1342</v>
      </c>
      <c r="K1778" t="s">
        <v>1980</v>
      </c>
      <c r="L1778" t="s">
        <v>1981</v>
      </c>
      <c r="M1778" t="s">
        <v>1982</v>
      </c>
      <c r="N1778" t="s">
        <v>85</v>
      </c>
      <c r="O1778" t="s">
        <v>85</v>
      </c>
      <c r="P1778">
        <v>13640</v>
      </c>
      <c r="Q1778" t="s">
        <v>21</v>
      </c>
      <c r="R1778" t="s">
        <v>1983</v>
      </c>
      <c r="S1778" t="s">
        <v>1984</v>
      </c>
      <c r="T1778" t="s">
        <v>155</v>
      </c>
      <c r="U1778" t="s">
        <v>201</v>
      </c>
      <c r="V1778" t="s">
        <v>202</v>
      </c>
      <c r="W1778" t="s">
        <v>202</v>
      </c>
      <c r="X1778" t="s">
        <v>10729</v>
      </c>
      <c r="Y1778" t="s">
        <v>85</v>
      </c>
    </row>
    <row r="1779" spans="1:25">
      <c r="A1779" t="s">
        <v>9</v>
      </c>
      <c r="B1779" t="s">
        <v>14</v>
      </c>
      <c r="C1779" t="s">
        <v>14</v>
      </c>
      <c r="D1779" t="s">
        <v>1336</v>
      </c>
      <c r="E1779" s="54">
        <v>41597</v>
      </c>
      <c r="F1779" t="s">
        <v>1337</v>
      </c>
      <c r="G1779" t="s">
        <v>1345</v>
      </c>
      <c r="H1779" t="s">
        <v>1287</v>
      </c>
      <c r="I1779" t="s">
        <v>2881</v>
      </c>
      <c r="J1779" t="s">
        <v>1342</v>
      </c>
      <c r="K1779" t="s">
        <v>2882</v>
      </c>
      <c r="L1779" t="s">
        <v>1981</v>
      </c>
      <c r="M1779" t="s">
        <v>1982</v>
      </c>
      <c r="N1779" t="s">
        <v>213</v>
      </c>
      <c r="O1779" t="s">
        <v>85</v>
      </c>
      <c r="P1779">
        <v>14609.41015625</v>
      </c>
      <c r="Q1779" t="s">
        <v>21</v>
      </c>
      <c r="R1779" t="s">
        <v>2883</v>
      </c>
      <c r="S1779" t="s">
        <v>2884</v>
      </c>
      <c r="T1779" t="s">
        <v>155</v>
      </c>
      <c r="U1779" t="s">
        <v>201</v>
      </c>
      <c r="V1779" t="s">
        <v>202</v>
      </c>
      <c r="W1779" t="s">
        <v>202</v>
      </c>
      <c r="X1779" t="s">
        <v>10729</v>
      </c>
      <c r="Y1779" t="s">
        <v>85</v>
      </c>
    </row>
    <row r="1780" spans="1:25">
      <c r="A1780" t="s">
        <v>9</v>
      </c>
      <c r="B1780" t="s">
        <v>14</v>
      </c>
      <c r="C1780" t="s">
        <v>14</v>
      </c>
      <c r="D1780" t="s">
        <v>1336</v>
      </c>
      <c r="E1780" s="54">
        <v>41597</v>
      </c>
      <c r="F1780" t="s">
        <v>1337</v>
      </c>
      <c r="G1780" t="s">
        <v>1345</v>
      </c>
      <c r="H1780" t="s">
        <v>1287</v>
      </c>
      <c r="I1780" t="s">
        <v>2881</v>
      </c>
      <c r="J1780" t="s">
        <v>1342</v>
      </c>
      <c r="K1780" t="s">
        <v>2882</v>
      </c>
      <c r="L1780" t="s">
        <v>1981</v>
      </c>
      <c r="M1780" t="s">
        <v>1982</v>
      </c>
      <c r="N1780" t="s">
        <v>199</v>
      </c>
      <c r="O1780" t="s">
        <v>85</v>
      </c>
      <c r="P1780">
        <v>-7480</v>
      </c>
      <c r="Q1780" t="s">
        <v>21</v>
      </c>
      <c r="R1780" t="s">
        <v>2883</v>
      </c>
      <c r="S1780" t="s">
        <v>2884</v>
      </c>
      <c r="T1780" t="s">
        <v>155</v>
      </c>
      <c r="U1780" t="s">
        <v>201</v>
      </c>
      <c r="V1780" t="s">
        <v>202</v>
      </c>
      <c r="W1780" t="s">
        <v>202</v>
      </c>
      <c r="X1780" t="s">
        <v>10729</v>
      </c>
      <c r="Y1780" t="s">
        <v>85</v>
      </c>
    </row>
    <row r="1781" spans="1:25">
      <c r="A1781" t="s">
        <v>9</v>
      </c>
      <c r="B1781" t="s">
        <v>14</v>
      </c>
      <c r="C1781" t="s">
        <v>14</v>
      </c>
      <c r="D1781" t="s">
        <v>1336</v>
      </c>
      <c r="E1781" s="54">
        <v>41597</v>
      </c>
      <c r="F1781" t="s">
        <v>1337</v>
      </c>
      <c r="G1781" t="s">
        <v>1345</v>
      </c>
      <c r="H1781" t="s">
        <v>1287</v>
      </c>
      <c r="I1781" t="s">
        <v>2881</v>
      </c>
      <c r="J1781" t="s">
        <v>1342</v>
      </c>
      <c r="K1781" t="s">
        <v>2882</v>
      </c>
      <c r="L1781" t="s">
        <v>1981</v>
      </c>
      <c r="M1781" t="s">
        <v>1982</v>
      </c>
      <c r="N1781" t="s">
        <v>213</v>
      </c>
      <c r="O1781" t="s">
        <v>85</v>
      </c>
      <c r="P1781">
        <v>7480</v>
      </c>
      <c r="Q1781" t="s">
        <v>21</v>
      </c>
      <c r="R1781" t="s">
        <v>2883</v>
      </c>
      <c r="S1781" t="s">
        <v>2884</v>
      </c>
      <c r="T1781" t="s">
        <v>155</v>
      </c>
      <c r="U1781" t="s">
        <v>201</v>
      </c>
      <c r="V1781" t="s">
        <v>202</v>
      </c>
      <c r="W1781" t="s">
        <v>202</v>
      </c>
      <c r="X1781" t="s">
        <v>10729</v>
      </c>
      <c r="Y1781" t="s">
        <v>85</v>
      </c>
    </row>
    <row r="1782" spans="1:25">
      <c r="A1782" t="s">
        <v>9</v>
      </c>
      <c r="B1782" t="s">
        <v>14</v>
      </c>
      <c r="C1782" t="s">
        <v>14</v>
      </c>
      <c r="D1782" t="s">
        <v>1336</v>
      </c>
      <c r="E1782" s="54">
        <v>41597</v>
      </c>
      <c r="F1782" t="s">
        <v>1337</v>
      </c>
      <c r="G1782" t="s">
        <v>1345</v>
      </c>
      <c r="H1782" t="s">
        <v>1287</v>
      </c>
      <c r="I1782" t="s">
        <v>1979</v>
      </c>
      <c r="J1782" t="s">
        <v>1342</v>
      </c>
      <c r="K1782" t="s">
        <v>1980</v>
      </c>
      <c r="L1782" t="s">
        <v>1981</v>
      </c>
      <c r="M1782" t="s">
        <v>1982</v>
      </c>
      <c r="N1782" t="s">
        <v>199</v>
      </c>
      <c r="O1782" t="s">
        <v>85</v>
      </c>
      <c r="P1782">
        <v>-5060</v>
      </c>
      <c r="Q1782" t="s">
        <v>21</v>
      </c>
      <c r="R1782" t="s">
        <v>1983</v>
      </c>
      <c r="S1782" t="s">
        <v>1984</v>
      </c>
      <c r="T1782" t="s">
        <v>155</v>
      </c>
      <c r="U1782" t="s">
        <v>201</v>
      </c>
      <c r="V1782" t="s">
        <v>202</v>
      </c>
      <c r="W1782" t="s">
        <v>202</v>
      </c>
      <c r="X1782" t="s">
        <v>10729</v>
      </c>
      <c r="Y1782" t="s">
        <v>85</v>
      </c>
    </row>
    <row r="1783" spans="1:25">
      <c r="A1783" t="s">
        <v>9</v>
      </c>
      <c r="B1783" t="s">
        <v>14</v>
      </c>
      <c r="C1783" t="s">
        <v>14</v>
      </c>
      <c r="D1783" t="s">
        <v>1336</v>
      </c>
      <c r="E1783" s="54">
        <v>41597</v>
      </c>
      <c r="F1783" t="s">
        <v>1337</v>
      </c>
      <c r="G1783" t="s">
        <v>1345</v>
      </c>
      <c r="H1783" t="s">
        <v>1287</v>
      </c>
      <c r="I1783" t="s">
        <v>1979</v>
      </c>
      <c r="J1783" t="s">
        <v>1342</v>
      </c>
      <c r="K1783" t="s">
        <v>1980</v>
      </c>
      <c r="L1783" t="s">
        <v>1981</v>
      </c>
      <c r="M1783" t="s">
        <v>1982</v>
      </c>
      <c r="N1783" t="s">
        <v>213</v>
      </c>
      <c r="O1783" t="s">
        <v>85</v>
      </c>
      <c r="P1783">
        <v>5060</v>
      </c>
      <c r="Q1783" t="s">
        <v>21</v>
      </c>
      <c r="R1783" t="s">
        <v>1983</v>
      </c>
      <c r="S1783" t="s">
        <v>1984</v>
      </c>
      <c r="T1783" t="s">
        <v>155</v>
      </c>
      <c r="U1783" t="s">
        <v>201</v>
      </c>
      <c r="V1783" t="s">
        <v>202</v>
      </c>
      <c r="W1783" t="s">
        <v>202</v>
      </c>
      <c r="X1783" t="s">
        <v>10729</v>
      </c>
      <c r="Y1783" t="s">
        <v>85</v>
      </c>
    </row>
    <row r="1784" spans="1:25">
      <c r="A1784" t="s">
        <v>9</v>
      </c>
      <c r="B1784" t="s">
        <v>14</v>
      </c>
      <c r="C1784" t="s">
        <v>14</v>
      </c>
      <c r="D1784" t="s">
        <v>1336</v>
      </c>
      <c r="E1784" s="54">
        <v>41597</v>
      </c>
      <c r="F1784" t="s">
        <v>1337</v>
      </c>
      <c r="G1784" t="s">
        <v>1345</v>
      </c>
      <c r="H1784" t="s">
        <v>1287</v>
      </c>
      <c r="I1784" t="s">
        <v>1979</v>
      </c>
      <c r="J1784" t="s">
        <v>1342</v>
      </c>
      <c r="K1784" t="s">
        <v>1980</v>
      </c>
      <c r="L1784" t="s">
        <v>1981</v>
      </c>
      <c r="M1784" t="s">
        <v>1982</v>
      </c>
      <c r="N1784" t="s">
        <v>199</v>
      </c>
      <c r="O1784" t="s">
        <v>85</v>
      </c>
      <c r="P1784">
        <v>-8800</v>
      </c>
      <c r="Q1784" t="s">
        <v>21</v>
      </c>
      <c r="R1784" t="s">
        <v>1983</v>
      </c>
      <c r="S1784" t="s">
        <v>1984</v>
      </c>
      <c r="T1784" t="s">
        <v>155</v>
      </c>
      <c r="U1784" t="s">
        <v>201</v>
      </c>
      <c r="V1784" t="s">
        <v>202</v>
      </c>
      <c r="W1784" t="s">
        <v>202</v>
      </c>
      <c r="X1784" t="s">
        <v>10729</v>
      </c>
      <c r="Y1784" t="s">
        <v>85</v>
      </c>
    </row>
    <row r="1785" spans="1:25">
      <c r="A1785" t="s">
        <v>9</v>
      </c>
      <c r="B1785" t="s">
        <v>14</v>
      </c>
      <c r="C1785" t="s">
        <v>14</v>
      </c>
      <c r="D1785" t="s">
        <v>1336</v>
      </c>
      <c r="E1785" s="54">
        <v>41597</v>
      </c>
      <c r="F1785" t="s">
        <v>1337</v>
      </c>
      <c r="G1785" t="s">
        <v>1345</v>
      </c>
      <c r="H1785" t="s">
        <v>1287</v>
      </c>
      <c r="I1785" t="s">
        <v>1979</v>
      </c>
      <c r="J1785" t="s">
        <v>1342</v>
      </c>
      <c r="K1785" t="s">
        <v>1980</v>
      </c>
      <c r="L1785" t="s">
        <v>1981</v>
      </c>
      <c r="M1785" t="s">
        <v>1982</v>
      </c>
      <c r="N1785" t="s">
        <v>213</v>
      </c>
      <c r="O1785" t="s">
        <v>85</v>
      </c>
      <c r="P1785">
        <v>8800</v>
      </c>
      <c r="Q1785" t="s">
        <v>21</v>
      </c>
      <c r="R1785" t="s">
        <v>1983</v>
      </c>
      <c r="S1785" t="s">
        <v>1984</v>
      </c>
      <c r="T1785" t="s">
        <v>155</v>
      </c>
      <c r="U1785" t="s">
        <v>201</v>
      </c>
      <c r="V1785" t="s">
        <v>202</v>
      </c>
      <c r="W1785" t="s">
        <v>202</v>
      </c>
      <c r="X1785" t="s">
        <v>10729</v>
      </c>
      <c r="Y1785" t="s">
        <v>85</v>
      </c>
    </row>
    <row r="1786" spans="1:25">
      <c r="A1786" t="s">
        <v>9</v>
      </c>
      <c r="B1786" t="s">
        <v>14</v>
      </c>
      <c r="C1786" t="s">
        <v>14</v>
      </c>
      <c r="D1786" t="s">
        <v>1336</v>
      </c>
      <c r="E1786" s="54">
        <v>41597</v>
      </c>
      <c r="F1786" t="s">
        <v>1337</v>
      </c>
      <c r="G1786" t="s">
        <v>1345</v>
      </c>
      <c r="H1786" t="s">
        <v>1287</v>
      </c>
      <c r="I1786" t="s">
        <v>1979</v>
      </c>
      <c r="J1786" t="s">
        <v>1342</v>
      </c>
      <c r="K1786" t="s">
        <v>1980</v>
      </c>
      <c r="L1786" t="s">
        <v>1981</v>
      </c>
      <c r="M1786" t="s">
        <v>1982</v>
      </c>
      <c r="N1786" t="s">
        <v>213</v>
      </c>
      <c r="O1786" t="s">
        <v>85</v>
      </c>
      <c r="P1786">
        <v>11220</v>
      </c>
      <c r="Q1786" t="s">
        <v>21</v>
      </c>
      <c r="R1786" t="s">
        <v>1983</v>
      </c>
      <c r="S1786" t="s">
        <v>1984</v>
      </c>
      <c r="T1786" t="s">
        <v>155</v>
      </c>
      <c r="U1786" t="s">
        <v>201</v>
      </c>
      <c r="V1786" t="s">
        <v>202</v>
      </c>
      <c r="W1786" t="s">
        <v>202</v>
      </c>
      <c r="X1786" t="s">
        <v>10729</v>
      </c>
      <c r="Y1786" t="s">
        <v>85</v>
      </c>
    </row>
    <row r="1787" spans="1:25">
      <c r="A1787" t="s">
        <v>9</v>
      </c>
      <c r="B1787" t="s">
        <v>14</v>
      </c>
      <c r="C1787" t="s">
        <v>14</v>
      </c>
      <c r="D1787" t="s">
        <v>1336</v>
      </c>
      <c r="E1787" s="54">
        <v>41597</v>
      </c>
      <c r="F1787" t="s">
        <v>1337</v>
      </c>
      <c r="G1787" t="s">
        <v>1345</v>
      </c>
      <c r="H1787" t="s">
        <v>1287</v>
      </c>
      <c r="I1787" t="s">
        <v>1979</v>
      </c>
      <c r="J1787" t="s">
        <v>1342</v>
      </c>
      <c r="K1787" t="s">
        <v>1980</v>
      </c>
      <c r="L1787" t="s">
        <v>1981</v>
      </c>
      <c r="M1787" t="s">
        <v>1982</v>
      </c>
      <c r="N1787" t="s">
        <v>199</v>
      </c>
      <c r="O1787" t="s">
        <v>85</v>
      </c>
      <c r="P1787">
        <v>-23540</v>
      </c>
      <c r="Q1787" t="s">
        <v>21</v>
      </c>
      <c r="R1787" t="s">
        <v>1983</v>
      </c>
      <c r="S1787" t="s">
        <v>1984</v>
      </c>
      <c r="T1787" t="s">
        <v>155</v>
      </c>
      <c r="U1787" t="s">
        <v>201</v>
      </c>
      <c r="V1787" t="s">
        <v>202</v>
      </c>
      <c r="W1787" t="s">
        <v>202</v>
      </c>
      <c r="X1787" t="s">
        <v>10729</v>
      </c>
      <c r="Y1787" t="s">
        <v>85</v>
      </c>
    </row>
    <row r="1788" spans="1:25">
      <c r="A1788" t="s">
        <v>9</v>
      </c>
      <c r="B1788" t="s">
        <v>14</v>
      </c>
      <c r="C1788" t="s">
        <v>14</v>
      </c>
      <c r="D1788" t="s">
        <v>1336</v>
      </c>
      <c r="E1788" s="54">
        <v>41597</v>
      </c>
      <c r="F1788" t="s">
        <v>1337</v>
      </c>
      <c r="G1788" t="s">
        <v>1345</v>
      </c>
      <c r="H1788" t="s">
        <v>1287</v>
      </c>
      <c r="I1788" t="s">
        <v>1979</v>
      </c>
      <c r="J1788" t="s">
        <v>1342</v>
      </c>
      <c r="K1788" t="s">
        <v>1980</v>
      </c>
      <c r="L1788" t="s">
        <v>1981</v>
      </c>
      <c r="M1788" t="s">
        <v>1982</v>
      </c>
      <c r="N1788" t="s">
        <v>213</v>
      </c>
      <c r="O1788" t="s">
        <v>85</v>
      </c>
      <c r="P1788">
        <v>12320</v>
      </c>
      <c r="Q1788" t="s">
        <v>21</v>
      </c>
      <c r="R1788" t="s">
        <v>1983</v>
      </c>
      <c r="S1788" t="s">
        <v>1984</v>
      </c>
      <c r="T1788" t="s">
        <v>155</v>
      </c>
      <c r="U1788" t="s">
        <v>201</v>
      </c>
      <c r="V1788" t="s">
        <v>202</v>
      </c>
      <c r="W1788" t="s">
        <v>202</v>
      </c>
      <c r="X1788" t="s">
        <v>10729</v>
      </c>
      <c r="Y1788" t="s">
        <v>85</v>
      </c>
    </row>
    <row r="1789" spans="1:25">
      <c r="A1789" t="s">
        <v>9</v>
      </c>
      <c r="B1789" t="s">
        <v>14</v>
      </c>
      <c r="C1789" t="s">
        <v>14</v>
      </c>
      <c r="D1789" t="s">
        <v>1336</v>
      </c>
      <c r="E1789" s="54">
        <v>41597</v>
      </c>
      <c r="F1789" t="s">
        <v>1337</v>
      </c>
      <c r="G1789" t="s">
        <v>1345</v>
      </c>
      <c r="H1789" t="s">
        <v>1287</v>
      </c>
      <c r="I1789" t="s">
        <v>2881</v>
      </c>
      <c r="J1789" t="s">
        <v>1342</v>
      </c>
      <c r="K1789" t="s">
        <v>2882</v>
      </c>
      <c r="L1789" t="s">
        <v>1981</v>
      </c>
      <c r="M1789" t="s">
        <v>1982</v>
      </c>
      <c r="N1789" t="s">
        <v>199</v>
      </c>
      <c r="O1789" t="s">
        <v>85</v>
      </c>
      <c r="P1789">
        <v>-2405</v>
      </c>
      <c r="Q1789" t="s">
        <v>21</v>
      </c>
      <c r="R1789" t="s">
        <v>2883</v>
      </c>
      <c r="S1789" t="s">
        <v>2884</v>
      </c>
      <c r="T1789" t="s">
        <v>155</v>
      </c>
      <c r="U1789" t="s">
        <v>201</v>
      </c>
      <c r="V1789" t="s">
        <v>202</v>
      </c>
      <c r="W1789" t="s">
        <v>202</v>
      </c>
      <c r="X1789" t="s">
        <v>10729</v>
      </c>
      <c r="Y1789" t="s">
        <v>85</v>
      </c>
    </row>
    <row r="1790" spans="1:25">
      <c r="A1790" t="s">
        <v>9</v>
      </c>
      <c r="B1790" t="s">
        <v>14</v>
      </c>
      <c r="C1790" t="s">
        <v>14</v>
      </c>
      <c r="D1790" t="s">
        <v>1336</v>
      </c>
      <c r="E1790" s="54">
        <v>41597</v>
      </c>
      <c r="F1790" t="s">
        <v>1337</v>
      </c>
      <c r="G1790" t="s">
        <v>1345</v>
      </c>
      <c r="H1790" t="s">
        <v>1287</v>
      </c>
      <c r="I1790" t="s">
        <v>2881</v>
      </c>
      <c r="J1790" t="s">
        <v>1342</v>
      </c>
      <c r="K1790" t="s">
        <v>2882</v>
      </c>
      <c r="L1790" t="s">
        <v>1981</v>
      </c>
      <c r="M1790" t="s">
        <v>1982</v>
      </c>
      <c r="N1790" t="s">
        <v>213</v>
      </c>
      <c r="O1790" t="s">
        <v>85</v>
      </c>
      <c r="P1790">
        <v>2405</v>
      </c>
      <c r="Q1790" t="s">
        <v>21</v>
      </c>
      <c r="R1790" t="s">
        <v>2883</v>
      </c>
      <c r="S1790" t="s">
        <v>2884</v>
      </c>
      <c r="T1790" t="s">
        <v>155</v>
      </c>
      <c r="U1790" t="s">
        <v>201</v>
      </c>
      <c r="V1790" t="s">
        <v>202</v>
      </c>
      <c r="W1790" t="s">
        <v>202</v>
      </c>
      <c r="X1790" t="s">
        <v>10729</v>
      </c>
      <c r="Y1790" t="s">
        <v>85</v>
      </c>
    </row>
    <row r="1791" spans="1:25">
      <c r="A1791" t="s">
        <v>9</v>
      </c>
      <c r="B1791" t="s">
        <v>14</v>
      </c>
      <c r="C1791" t="s">
        <v>14</v>
      </c>
      <c r="D1791" t="s">
        <v>1336</v>
      </c>
      <c r="E1791" s="54">
        <v>41597</v>
      </c>
      <c r="F1791" t="s">
        <v>1337</v>
      </c>
      <c r="G1791" t="s">
        <v>1345</v>
      </c>
      <c r="H1791" t="s">
        <v>1287</v>
      </c>
      <c r="I1791" t="s">
        <v>1979</v>
      </c>
      <c r="J1791" t="s">
        <v>1342</v>
      </c>
      <c r="K1791" t="s">
        <v>1980</v>
      </c>
      <c r="L1791" t="s">
        <v>1981</v>
      </c>
      <c r="M1791" t="s">
        <v>1982</v>
      </c>
      <c r="N1791" t="s">
        <v>213</v>
      </c>
      <c r="O1791" t="s">
        <v>85</v>
      </c>
      <c r="P1791">
        <v>15840</v>
      </c>
      <c r="Q1791" t="s">
        <v>21</v>
      </c>
      <c r="R1791" t="s">
        <v>1983</v>
      </c>
      <c r="S1791" t="s">
        <v>1984</v>
      </c>
      <c r="T1791" t="s">
        <v>155</v>
      </c>
      <c r="U1791" t="s">
        <v>201</v>
      </c>
      <c r="V1791" t="s">
        <v>202</v>
      </c>
      <c r="W1791" t="s">
        <v>202</v>
      </c>
      <c r="X1791" t="s">
        <v>10729</v>
      </c>
      <c r="Y1791" t="s">
        <v>85</v>
      </c>
    </row>
    <row r="1792" spans="1:25">
      <c r="A1792" t="s">
        <v>9</v>
      </c>
      <c r="B1792" t="s">
        <v>14</v>
      </c>
      <c r="C1792" t="s">
        <v>14</v>
      </c>
      <c r="D1792" t="s">
        <v>1336</v>
      </c>
      <c r="E1792" s="54">
        <v>41597</v>
      </c>
      <c r="F1792" t="s">
        <v>1337</v>
      </c>
      <c r="G1792" t="s">
        <v>1345</v>
      </c>
      <c r="H1792" t="s">
        <v>1287</v>
      </c>
      <c r="I1792" t="s">
        <v>1979</v>
      </c>
      <c r="J1792" t="s">
        <v>1342</v>
      </c>
      <c r="K1792" t="s">
        <v>1980</v>
      </c>
      <c r="L1792" t="s">
        <v>1981</v>
      </c>
      <c r="M1792" t="s">
        <v>1982</v>
      </c>
      <c r="N1792" t="s">
        <v>199</v>
      </c>
      <c r="O1792" t="s">
        <v>85</v>
      </c>
      <c r="P1792">
        <v>-18920</v>
      </c>
      <c r="Q1792" t="s">
        <v>21</v>
      </c>
      <c r="R1792" t="s">
        <v>1983</v>
      </c>
      <c r="S1792" t="s">
        <v>1984</v>
      </c>
      <c r="T1792" t="s">
        <v>155</v>
      </c>
      <c r="U1792" t="s">
        <v>201</v>
      </c>
      <c r="V1792" t="s">
        <v>202</v>
      </c>
      <c r="W1792" t="s">
        <v>202</v>
      </c>
      <c r="X1792" t="s">
        <v>10729</v>
      </c>
      <c r="Y1792" t="s">
        <v>85</v>
      </c>
    </row>
    <row r="1793" spans="1:25">
      <c r="A1793" t="s">
        <v>9</v>
      </c>
      <c r="B1793" t="s">
        <v>14</v>
      </c>
      <c r="C1793" t="s">
        <v>14</v>
      </c>
      <c r="D1793" t="s">
        <v>1336</v>
      </c>
      <c r="E1793" s="54">
        <v>41597</v>
      </c>
      <c r="F1793" t="s">
        <v>1337</v>
      </c>
      <c r="G1793" t="s">
        <v>1345</v>
      </c>
      <c r="H1793" t="s">
        <v>1287</v>
      </c>
      <c r="I1793" t="s">
        <v>1979</v>
      </c>
      <c r="J1793" t="s">
        <v>1342</v>
      </c>
      <c r="K1793" t="s">
        <v>1980</v>
      </c>
      <c r="L1793" t="s">
        <v>1981</v>
      </c>
      <c r="M1793" t="s">
        <v>1982</v>
      </c>
      <c r="N1793" t="s">
        <v>213</v>
      </c>
      <c r="O1793" t="s">
        <v>85</v>
      </c>
      <c r="P1793">
        <v>3080</v>
      </c>
      <c r="Q1793" t="s">
        <v>21</v>
      </c>
      <c r="R1793" t="s">
        <v>1983</v>
      </c>
      <c r="S1793" t="s">
        <v>1984</v>
      </c>
      <c r="T1793" t="s">
        <v>155</v>
      </c>
      <c r="U1793" t="s">
        <v>201</v>
      </c>
      <c r="V1793" t="s">
        <v>202</v>
      </c>
      <c r="W1793" t="s">
        <v>202</v>
      </c>
      <c r="X1793" t="s">
        <v>10729</v>
      </c>
      <c r="Y1793" t="s">
        <v>85</v>
      </c>
    </row>
    <row r="1794" spans="1:25">
      <c r="A1794" t="s">
        <v>9</v>
      </c>
      <c r="B1794" t="s">
        <v>14</v>
      </c>
      <c r="C1794" t="s">
        <v>14</v>
      </c>
      <c r="D1794" t="s">
        <v>1336</v>
      </c>
      <c r="E1794" s="54">
        <v>41590</v>
      </c>
      <c r="F1794" t="s">
        <v>1337</v>
      </c>
      <c r="G1794" t="s">
        <v>83</v>
      </c>
      <c r="I1794" t="s">
        <v>1985</v>
      </c>
      <c r="J1794" t="s">
        <v>1342</v>
      </c>
      <c r="K1794" t="s">
        <v>1986</v>
      </c>
      <c r="L1794" t="s">
        <v>1987</v>
      </c>
      <c r="M1794" t="s">
        <v>1988</v>
      </c>
      <c r="N1794" t="s">
        <v>85</v>
      </c>
      <c r="O1794" t="s">
        <v>85</v>
      </c>
      <c r="P1794">
        <v>18487.5</v>
      </c>
      <c r="Q1794" t="s">
        <v>22</v>
      </c>
      <c r="R1794" t="s">
        <v>1989</v>
      </c>
      <c r="S1794" t="s">
        <v>104</v>
      </c>
      <c r="T1794" t="s">
        <v>155</v>
      </c>
      <c r="U1794" t="s">
        <v>785</v>
      </c>
      <c r="V1794" t="s">
        <v>157</v>
      </c>
      <c r="W1794" t="s">
        <v>157</v>
      </c>
      <c r="X1794" t="e">
        <v>#N/A</v>
      </c>
      <c r="Y1794" t="s">
        <v>85</v>
      </c>
    </row>
    <row r="1795" spans="1:25">
      <c r="A1795" t="s">
        <v>9</v>
      </c>
      <c r="B1795" t="s">
        <v>14</v>
      </c>
      <c r="C1795" t="s">
        <v>14</v>
      </c>
      <c r="D1795" t="s">
        <v>1336</v>
      </c>
      <c r="E1795" s="54">
        <v>41605</v>
      </c>
      <c r="F1795" t="s">
        <v>1337</v>
      </c>
      <c r="G1795" t="s">
        <v>1345</v>
      </c>
      <c r="H1795" t="s">
        <v>358</v>
      </c>
      <c r="I1795" t="s">
        <v>4351</v>
      </c>
      <c r="J1795" t="s">
        <v>1342</v>
      </c>
      <c r="K1795" t="s">
        <v>4352</v>
      </c>
      <c r="L1795" t="s">
        <v>4348</v>
      </c>
      <c r="M1795" t="s">
        <v>4349</v>
      </c>
      <c r="N1795" t="s">
        <v>85</v>
      </c>
      <c r="O1795" t="s">
        <v>85</v>
      </c>
      <c r="P1795">
        <v>-137.86000061035156</v>
      </c>
      <c r="Q1795" t="s">
        <v>21</v>
      </c>
      <c r="R1795" t="s">
        <v>4353</v>
      </c>
      <c r="S1795" t="s">
        <v>4350</v>
      </c>
      <c r="T1795" t="s">
        <v>155</v>
      </c>
      <c r="U1795" t="s">
        <v>286</v>
      </c>
      <c r="V1795" t="s">
        <v>179</v>
      </c>
      <c r="W1795" t="s">
        <v>364</v>
      </c>
      <c r="X1795" t="s">
        <v>10729</v>
      </c>
      <c r="Y1795" t="s">
        <v>85</v>
      </c>
    </row>
    <row r="1796" spans="1:25">
      <c r="A1796" t="s">
        <v>9</v>
      </c>
      <c r="B1796" t="s">
        <v>14</v>
      </c>
      <c r="C1796" t="s">
        <v>14</v>
      </c>
      <c r="D1796" t="s">
        <v>1336</v>
      </c>
      <c r="E1796" s="54">
        <v>41605</v>
      </c>
      <c r="F1796" t="s">
        <v>1337</v>
      </c>
      <c r="G1796" t="s">
        <v>1345</v>
      </c>
      <c r="H1796" t="s">
        <v>358</v>
      </c>
      <c r="I1796" t="s">
        <v>4351</v>
      </c>
      <c r="J1796" t="s">
        <v>1342</v>
      </c>
      <c r="K1796" t="s">
        <v>4352</v>
      </c>
      <c r="L1796" t="s">
        <v>4348</v>
      </c>
      <c r="M1796" t="s">
        <v>4349</v>
      </c>
      <c r="N1796" t="s">
        <v>85</v>
      </c>
      <c r="O1796" t="s">
        <v>85</v>
      </c>
      <c r="P1796">
        <v>-5148</v>
      </c>
      <c r="Q1796" t="s">
        <v>21</v>
      </c>
      <c r="R1796" t="s">
        <v>4353</v>
      </c>
      <c r="S1796" t="s">
        <v>4350</v>
      </c>
      <c r="T1796" t="s">
        <v>155</v>
      </c>
      <c r="U1796" t="s">
        <v>286</v>
      </c>
      <c r="V1796" t="s">
        <v>179</v>
      </c>
      <c r="W1796" t="s">
        <v>364</v>
      </c>
      <c r="X1796" t="s">
        <v>10729</v>
      </c>
      <c r="Y1796" t="s">
        <v>85</v>
      </c>
    </row>
    <row r="1797" spans="1:25">
      <c r="A1797" t="s">
        <v>9</v>
      </c>
      <c r="B1797" t="s">
        <v>14</v>
      </c>
      <c r="C1797" t="s">
        <v>14</v>
      </c>
      <c r="D1797" t="s">
        <v>1336</v>
      </c>
      <c r="E1797" s="54">
        <v>41605</v>
      </c>
      <c r="F1797" t="s">
        <v>1337</v>
      </c>
      <c r="G1797" t="s">
        <v>1345</v>
      </c>
      <c r="H1797" t="s">
        <v>358</v>
      </c>
      <c r="I1797" t="s">
        <v>4351</v>
      </c>
      <c r="J1797" t="s">
        <v>1342</v>
      </c>
      <c r="K1797" t="s">
        <v>4352</v>
      </c>
      <c r="L1797" t="s">
        <v>4348</v>
      </c>
      <c r="M1797" t="s">
        <v>4349</v>
      </c>
      <c r="N1797" t="s">
        <v>85</v>
      </c>
      <c r="O1797" t="s">
        <v>85</v>
      </c>
      <c r="P1797">
        <v>-9555</v>
      </c>
      <c r="Q1797" t="s">
        <v>21</v>
      </c>
      <c r="R1797" t="s">
        <v>4353</v>
      </c>
      <c r="S1797" t="s">
        <v>4350</v>
      </c>
      <c r="T1797" t="s">
        <v>155</v>
      </c>
      <c r="U1797" t="s">
        <v>286</v>
      </c>
      <c r="V1797" t="s">
        <v>179</v>
      </c>
      <c r="W1797" t="s">
        <v>364</v>
      </c>
      <c r="X1797" t="s">
        <v>10729</v>
      </c>
      <c r="Y1797" t="s">
        <v>85</v>
      </c>
    </row>
    <row r="1798" spans="1:25">
      <c r="A1798" t="s">
        <v>9</v>
      </c>
      <c r="B1798" t="s">
        <v>14</v>
      </c>
      <c r="C1798" t="s">
        <v>14</v>
      </c>
      <c r="D1798" t="s">
        <v>1336</v>
      </c>
      <c r="E1798" s="54">
        <v>41605</v>
      </c>
      <c r="F1798" t="s">
        <v>1337</v>
      </c>
      <c r="G1798" t="s">
        <v>1345</v>
      </c>
      <c r="H1798" t="s">
        <v>358</v>
      </c>
      <c r="I1798" t="s">
        <v>4346</v>
      </c>
      <c r="J1798" t="s">
        <v>1342</v>
      </c>
      <c r="K1798" t="s">
        <v>4347</v>
      </c>
      <c r="L1798" t="s">
        <v>4348</v>
      </c>
      <c r="M1798" t="s">
        <v>4349</v>
      </c>
      <c r="N1798" t="s">
        <v>85</v>
      </c>
      <c r="O1798" t="s">
        <v>85</v>
      </c>
      <c r="P1798">
        <v>-14500</v>
      </c>
      <c r="Q1798" t="s">
        <v>21</v>
      </c>
      <c r="R1798" t="s">
        <v>1434</v>
      </c>
      <c r="S1798" t="s">
        <v>4350</v>
      </c>
      <c r="T1798" t="s">
        <v>155</v>
      </c>
      <c r="U1798" t="s">
        <v>286</v>
      </c>
      <c r="V1798" t="s">
        <v>179</v>
      </c>
      <c r="W1798" t="s">
        <v>364</v>
      </c>
      <c r="X1798" t="s">
        <v>10729</v>
      </c>
      <c r="Y1798" t="s">
        <v>85</v>
      </c>
    </row>
    <row r="1799" spans="1:25">
      <c r="A1799" t="s">
        <v>9</v>
      </c>
      <c r="B1799" t="s">
        <v>14</v>
      </c>
      <c r="C1799" t="s">
        <v>14</v>
      </c>
      <c r="D1799" t="s">
        <v>1336</v>
      </c>
      <c r="E1799" s="54">
        <v>41621</v>
      </c>
      <c r="F1799" t="s">
        <v>4921</v>
      </c>
      <c r="G1799" t="s">
        <v>1345</v>
      </c>
      <c r="H1799" t="s">
        <v>358</v>
      </c>
      <c r="I1799" t="s">
        <v>10617</v>
      </c>
      <c r="J1799" t="s">
        <v>1342</v>
      </c>
      <c r="K1799" t="s">
        <v>10618</v>
      </c>
      <c r="L1799" t="s">
        <v>4348</v>
      </c>
      <c r="M1799" t="s">
        <v>4349</v>
      </c>
      <c r="N1799" t="s">
        <v>85</v>
      </c>
      <c r="O1799" t="s">
        <v>85</v>
      </c>
      <c r="P1799">
        <v>-2808</v>
      </c>
      <c r="Q1799" t="s">
        <v>21</v>
      </c>
      <c r="R1799" t="s">
        <v>10619</v>
      </c>
      <c r="S1799" t="s">
        <v>104</v>
      </c>
      <c r="T1799" t="s">
        <v>155</v>
      </c>
      <c r="U1799" t="s">
        <v>286</v>
      </c>
      <c r="V1799" t="s">
        <v>179</v>
      </c>
      <c r="W1799" t="s">
        <v>364</v>
      </c>
      <c r="X1799" t="s">
        <v>10729</v>
      </c>
      <c r="Y1799" t="s">
        <v>85</v>
      </c>
    </row>
    <row r="1800" spans="1:25">
      <c r="A1800" t="s">
        <v>9</v>
      </c>
      <c r="B1800" t="s">
        <v>14</v>
      </c>
      <c r="C1800" t="s">
        <v>14</v>
      </c>
      <c r="D1800" t="s">
        <v>1336</v>
      </c>
      <c r="E1800" s="54">
        <v>41621</v>
      </c>
      <c r="F1800" t="s">
        <v>4921</v>
      </c>
      <c r="G1800" t="s">
        <v>1345</v>
      </c>
      <c r="H1800" t="s">
        <v>358</v>
      </c>
      <c r="I1800" t="s">
        <v>10617</v>
      </c>
      <c r="J1800" t="s">
        <v>1342</v>
      </c>
      <c r="K1800" t="s">
        <v>10618</v>
      </c>
      <c r="L1800" t="s">
        <v>4348</v>
      </c>
      <c r="M1800" t="s">
        <v>4349</v>
      </c>
      <c r="N1800" t="s">
        <v>85</v>
      </c>
      <c r="O1800" t="s">
        <v>85</v>
      </c>
      <c r="P1800">
        <v>2808</v>
      </c>
      <c r="Q1800" t="s">
        <v>21</v>
      </c>
      <c r="R1800" t="s">
        <v>10619</v>
      </c>
      <c r="S1800" t="s">
        <v>104</v>
      </c>
      <c r="T1800" t="s">
        <v>155</v>
      </c>
      <c r="U1800" t="s">
        <v>286</v>
      </c>
      <c r="V1800" t="s">
        <v>179</v>
      </c>
      <c r="W1800" t="s">
        <v>364</v>
      </c>
      <c r="X1800" t="s">
        <v>10729</v>
      </c>
      <c r="Y1800" t="s">
        <v>85</v>
      </c>
    </row>
    <row r="1801" spans="1:25">
      <c r="A1801" t="s">
        <v>9</v>
      </c>
      <c r="B1801" t="s">
        <v>14</v>
      </c>
      <c r="C1801" t="s">
        <v>14</v>
      </c>
      <c r="D1801" t="s">
        <v>1336</v>
      </c>
      <c r="E1801" s="54">
        <v>41620</v>
      </c>
      <c r="F1801" t="s">
        <v>4921</v>
      </c>
      <c r="G1801" t="s">
        <v>83</v>
      </c>
      <c r="H1801" t="s">
        <v>2285</v>
      </c>
      <c r="I1801" t="s">
        <v>10620</v>
      </c>
      <c r="J1801" t="s">
        <v>1342</v>
      </c>
      <c r="K1801" t="s">
        <v>10621</v>
      </c>
      <c r="L1801" t="s">
        <v>5785</v>
      </c>
      <c r="M1801" t="s">
        <v>5786</v>
      </c>
      <c r="N1801" t="s">
        <v>85</v>
      </c>
      <c r="O1801" t="s">
        <v>85</v>
      </c>
      <c r="P1801">
        <v>3000</v>
      </c>
      <c r="Q1801" t="s">
        <v>22</v>
      </c>
      <c r="R1801" t="s">
        <v>10622</v>
      </c>
      <c r="S1801" t="s">
        <v>104</v>
      </c>
      <c r="T1801" t="s">
        <v>155</v>
      </c>
      <c r="U1801" t="s">
        <v>379</v>
      </c>
      <c r="V1801" t="s">
        <v>179</v>
      </c>
      <c r="W1801" t="s">
        <v>180</v>
      </c>
      <c r="X1801" t="e">
        <v>#N/A</v>
      </c>
      <c r="Y1801" t="s">
        <v>10737</v>
      </c>
    </row>
    <row r="1802" spans="1:25">
      <c r="A1802" t="s">
        <v>9</v>
      </c>
      <c r="B1802" t="s">
        <v>14</v>
      </c>
      <c r="C1802" t="s">
        <v>14</v>
      </c>
      <c r="D1802" t="s">
        <v>1336</v>
      </c>
      <c r="E1802" s="54">
        <v>41584</v>
      </c>
      <c r="F1802" t="s">
        <v>1337</v>
      </c>
      <c r="G1802" t="s">
        <v>1345</v>
      </c>
      <c r="H1802" t="s">
        <v>322</v>
      </c>
      <c r="I1802" t="s">
        <v>1990</v>
      </c>
      <c r="J1802" t="s">
        <v>1342</v>
      </c>
      <c r="K1802" t="s">
        <v>1991</v>
      </c>
      <c r="L1802" t="s">
        <v>1992</v>
      </c>
      <c r="M1802" t="s">
        <v>1993</v>
      </c>
      <c r="N1802" t="s">
        <v>85</v>
      </c>
      <c r="O1802" t="s">
        <v>85</v>
      </c>
      <c r="P1802">
        <v>1804.1600341796875</v>
      </c>
      <c r="Q1802" t="s">
        <v>21</v>
      </c>
      <c r="R1802" t="s">
        <v>1994</v>
      </c>
      <c r="S1802" t="s">
        <v>1995</v>
      </c>
      <c r="T1802" t="s">
        <v>215</v>
      </c>
      <c r="U1802" t="s">
        <v>320</v>
      </c>
      <c r="V1802" t="s">
        <v>157</v>
      </c>
      <c r="W1802" t="s">
        <v>157</v>
      </c>
      <c r="X1802" t="s">
        <v>10729</v>
      </c>
      <c r="Y1802" t="s">
        <v>85</v>
      </c>
    </row>
    <row r="1803" spans="1:25">
      <c r="A1803" t="s">
        <v>9</v>
      </c>
      <c r="B1803" t="s">
        <v>14</v>
      </c>
      <c r="C1803" t="s">
        <v>14</v>
      </c>
      <c r="D1803" t="s">
        <v>1336</v>
      </c>
      <c r="E1803" s="54">
        <v>41583</v>
      </c>
      <c r="F1803" t="s">
        <v>1337</v>
      </c>
      <c r="G1803" t="s">
        <v>83</v>
      </c>
      <c r="I1803" t="s">
        <v>1282</v>
      </c>
      <c r="J1803" t="s">
        <v>86</v>
      </c>
      <c r="K1803" t="s">
        <v>1283</v>
      </c>
      <c r="L1803" t="s">
        <v>1284</v>
      </c>
      <c r="M1803" t="s">
        <v>1285</v>
      </c>
      <c r="N1803" t="s">
        <v>199</v>
      </c>
      <c r="O1803" t="s">
        <v>85</v>
      </c>
      <c r="P1803">
        <v>14820</v>
      </c>
      <c r="Q1803" t="s">
        <v>22</v>
      </c>
      <c r="R1803" t="s">
        <v>1286</v>
      </c>
      <c r="S1803" t="s">
        <v>104</v>
      </c>
      <c r="T1803" t="s">
        <v>170</v>
      </c>
      <c r="U1803" t="s">
        <v>178</v>
      </c>
      <c r="V1803" t="s">
        <v>321</v>
      </c>
      <c r="W1803" t="s">
        <v>321</v>
      </c>
      <c r="X1803" t="e">
        <v>#N/A</v>
      </c>
      <c r="Y1803" t="s">
        <v>85</v>
      </c>
    </row>
    <row r="1804" spans="1:25">
      <c r="A1804" t="s">
        <v>9</v>
      </c>
      <c r="B1804" t="s">
        <v>14</v>
      </c>
      <c r="C1804" t="s">
        <v>14</v>
      </c>
      <c r="D1804" t="s">
        <v>1336</v>
      </c>
      <c r="E1804" s="54">
        <v>41605</v>
      </c>
      <c r="F1804" t="s">
        <v>1337</v>
      </c>
      <c r="G1804" t="s">
        <v>83</v>
      </c>
      <c r="H1804" t="s">
        <v>322</v>
      </c>
      <c r="I1804" t="s">
        <v>3625</v>
      </c>
      <c r="J1804" t="s">
        <v>86</v>
      </c>
      <c r="K1804" t="s">
        <v>3626</v>
      </c>
      <c r="L1804" t="s">
        <v>10623</v>
      </c>
      <c r="M1804" t="s">
        <v>10624</v>
      </c>
      <c r="N1804" t="s">
        <v>85</v>
      </c>
      <c r="O1804" t="s">
        <v>85</v>
      </c>
      <c r="P1804">
        <v>3750</v>
      </c>
      <c r="Q1804" t="s">
        <v>22</v>
      </c>
      <c r="R1804" t="s">
        <v>3627</v>
      </c>
      <c r="S1804" t="s">
        <v>104</v>
      </c>
      <c r="T1804" t="s">
        <v>215</v>
      </c>
      <c r="U1804" t="s">
        <v>320</v>
      </c>
      <c r="V1804" t="s">
        <v>321</v>
      </c>
      <c r="W1804" t="s">
        <v>321</v>
      </c>
      <c r="X1804" t="e">
        <v>#N/A</v>
      </c>
      <c r="Y1804" t="s">
        <v>85</v>
      </c>
    </row>
    <row r="1805" spans="1:25">
      <c r="A1805" t="s">
        <v>9</v>
      </c>
      <c r="B1805" t="s">
        <v>14</v>
      </c>
      <c r="C1805" t="s">
        <v>14</v>
      </c>
      <c r="D1805" t="s">
        <v>1336</v>
      </c>
      <c r="E1805" s="54">
        <v>41605</v>
      </c>
      <c r="F1805" t="s">
        <v>1337</v>
      </c>
      <c r="G1805" t="s">
        <v>83</v>
      </c>
      <c r="H1805" t="s">
        <v>322</v>
      </c>
      <c r="I1805" t="s">
        <v>3625</v>
      </c>
      <c r="J1805" t="s">
        <v>86</v>
      </c>
      <c r="K1805" t="s">
        <v>3626</v>
      </c>
      <c r="L1805" t="s">
        <v>10623</v>
      </c>
      <c r="M1805" t="s">
        <v>10624</v>
      </c>
      <c r="N1805" t="s">
        <v>85</v>
      </c>
      <c r="O1805" t="s">
        <v>85</v>
      </c>
      <c r="P1805">
        <v>3750</v>
      </c>
      <c r="Q1805" t="s">
        <v>22</v>
      </c>
      <c r="R1805" t="s">
        <v>3627</v>
      </c>
      <c r="S1805" t="s">
        <v>104</v>
      </c>
      <c r="T1805" t="s">
        <v>215</v>
      </c>
      <c r="U1805" t="s">
        <v>320</v>
      </c>
      <c r="V1805" t="s">
        <v>321</v>
      </c>
      <c r="W1805" t="s">
        <v>321</v>
      </c>
      <c r="X1805" t="e">
        <v>#N/A</v>
      </c>
      <c r="Y1805" t="s">
        <v>85</v>
      </c>
    </row>
    <row r="1806" spans="1:25">
      <c r="A1806" t="s">
        <v>9</v>
      </c>
      <c r="B1806" t="s">
        <v>14</v>
      </c>
      <c r="C1806" t="s">
        <v>14</v>
      </c>
      <c r="D1806" t="s">
        <v>1336</v>
      </c>
      <c r="E1806" s="54">
        <v>41605</v>
      </c>
      <c r="F1806" t="s">
        <v>1337</v>
      </c>
      <c r="G1806" t="s">
        <v>83</v>
      </c>
      <c r="H1806" t="s">
        <v>322</v>
      </c>
      <c r="I1806" t="s">
        <v>3625</v>
      </c>
      <c r="J1806" t="s">
        <v>86</v>
      </c>
      <c r="K1806" t="s">
        <v>3626</v>
      </c>
      <c r="L1806" t="s">
        <v>10623</v>
      </c>
      <c r="M1806" t="s">
        <v>10624</v>
      </c>
      <c r="N1806" t="s">
        <v>85</v>
      </c>
      <c r="O1806" t="s">
        <v>85</v>
      </c>
      <c r="P1806">
        <v>3750</v>
      </c>
      <c r="Q1806" t="s">
        <v>22</v>
      </c>
      <c r="R1806" t="s">
        <v>3627</v>
      </c>
      <c r="S1806" t="s">
        <v>104</v>
      </c>
      <c r="T1806" t="s">
        <v>215</v>
      </c>
      <c r="U1806" t="s">
        <v>320</v>
      </c>
      <c r="V1806" t="s">
        <v>321</v>
      </c>
      <c r="W1806" t="s">
        <v>321</v>
      </c>
      <c r="X1806" t="e">
        <v>#N/A</v>
      </c>
      <c r="Y1806" t="s">
        <v>85</v>
      </c>
    </row>
    <row r="1807" spans="1:25">
      <c r="A1807" t="s">
        <v>9</v>
      </c>
      <c r="B1807" t="s">
        <v>14</v>
      </c>
      <c r="C1807" t="s">
        <v>14</v>
      </c>
      <c r="D1807" t="s">
        <v>1336</v>
      </c>
      <c r="E1807" s="54">
        <v>41586</v>
      </c>
      <c r="F1807" t="s">
        <v>1337</v>
      </c>
      <c r="G1807" t="s">
        <v>83</v>
      </c>
      <c r="H1807" t="s">
        <v>322</v>
      </c>
      <c r="I1807" t="s">
        <v>1996</v>
      </c>
      <c r="J1807" t="s">
        <v>86</v>
      </c>
      <c r="K1807" t="s">
        <v>1997</v>
      </c>
      <c r="L1807" t="s">
        <v>1998</v>
      </c>
      <c r="M1807" t="s">
        <v>1999</v>
      </c>
      <c r="N1807" t="s">
        <v>85</v>
      </c>
      <c r="O1807" t="s">
        <v>85</v>
      </c>
      <c r="P1807">
        <v>570</v>
      </c>
      <c r="Q1807" t="s">
        <v>22</v>
      </c>
      <c r="R1807" t="s">
        <v>2000</v>
      </c>
      <c r="S1807" t="s">
        <v>104</v>
      </c>
      <c r="T1807" t="s">
        <v>215</v>
      </c>
      <c r="U1807" t="s">
        <v>320</v>
      </c>
      <c r="V1807" t="s">
        <v>321</v>
      </c>
      <c r="W1807" t="s">
        <v>321</v>
      </c>
      <c r="X1807" t="e">
        <v>#N/A</v>
      </c>
      <c r="Y1807" t="s">
        <v>85</v>
      </c>
    </row>
    <row r="1808" spans="1:25">
      <c r="A1808" t="s">
        <v>9</v>
      </c>
      <c r="B1808" t="s">
        <v>14</v>
      </c>
      <c r="C1808" t="s">
        <v>14</v>
      </c>
      <c r="D1808" t="s">
        <v>1336</v>
      </c>
      <c r="E1808" s="54">
        <v>41584</v>
      </c>
      <c r="F1808" t="s">
        <v>1337</v>
      </c>
      <c r="G1808" t="s">
        <v>1345</v>
      </c>
      <c r="I1808" t="s">
        <v>2001</v>
      </c>
      <c r="J1808" t="s">
        <v>1342</v>
      </c>
      <c r="K1808" t="s">
        <v>2002</v>
      </c>
      <c r="L1808" t="s">
        <v>2003</v>
      </c>
      <c r="M1808" t="s">
        <v>2004</v>
      </c>
      <c r="N1808" t="s">
        <v>213</v>
      </c>
      <c r="O1808" t="s">
        <v>85</v>
      </c>
      <c r="P1808">
        <v>4967.490234375</v>
      </c>
      <c r="Q1808" t="s">
        <v>21</v>
      </c>
      <c r="R1808" t="s">
        <v>2005</v>
      </c>
      <c r="S1808" t="s">
        <v>2006</v>
      </c>
      <c r="T1808" t="s">
        <v>155</v>
      </c>
      <c r="U1808" t="s">
        <v>449</v>
      </c>
      <c r="V1808" t="s">
        <v>179</v>
      </c>
      <c r="W1808" t="s">
        <v>180</v>
      </c>
      <c r="X1808" t="s">
        <v>10729</v>
      </c>
      <c r="Y1808" t="s">
        <v>85</v>
      </c>
    </row>
    <row r="1809" spans="1:25">
      <c r="A1809" t="s">
        <v>9</v>
      </c>
      <c r="B1809" t="s">
        <v>14</v>
      </c>
      <c r="C1809" t="s">
        <v>14</v>
      </c>
      <c r="D1809" t="s">
        <v>1336</v>
      </c>
      <c r="E1809" s="54">
        <v>41626</v>
      </c>
      <c r="F1809" t="s">
        <v>4921</v>
      </c>
      <c r="G1809" t="s">
        <v>1345</v>
      </c>
      <c r="H1809" t="s">
        <v>2007</v>
      </c>
      <c r="I1809" t="s">
        <v>2885</v>
      </c>
      <c r="J1809" t="s">
        <v>1342</v>
      </c>
      <c r="K1809" t="s">
        <v>2886</v>
      </c>
      <c r="L1809" t="s">
        <v>2010</v>
      </c>
      <c r="M1809" t="s">
        <v>2011</v>
      </c>
      <c r="N1809" t="s">
        <v>85</v>
      </c>
      <c r="O1809" t="s">
        <v>85</v>
      </c>
      <c r="P1809">
        <v>59.590000152587891</v>
      </c>
      <c r="Q1809" t="s">
        <v>21</v>
      </c>
      <c r="R1809" t="s">
        <v>2887</v>
      </c>
      <c r="S1809" t="s">
        <v>2888</v>
      </c>
      <c r="T1809" t="s">
        <v>155</v>
      </c>
      <c r="U1809" t="s">
        <v>379</v>
      </c>
      <c r="V1809" t="s">
        <v>179</v>
      </c>
      <c r="W1809" t="s">
        <v>180</v>
      </c>
      <c r="X1809" t="s">
        <v>10729</v>
      </c>
      <c r="Y1809" t="s">
        <v>85</v>
      </c>
    </row>
    <row r="1810" spans="1:25">
      <c r="A1810" t="s">
        <v>9</v>
      </c>
      <c r="B1810" t="s">
        <v>14</v>
      </c>
      <c r="C1810" t="s">
        <v>14</v>
      </c>
      <c r="D1810" t="s">
        <v>1336</v>
      </c>
      <c r="E1810" s="54">
        <v>41626</v>
      </c>
      <c r="F1810" t="s">
        <v>4921</v>
      </c>
      <c r="G1810" t="s">
        <v>1345</v>
      </c>
      <c r="H1810" t="s">
        <v>2007</v>
      </c>
      <c r="I1810" t="s">
        <v>10625</v>
      </c>
      <c r="J1810" t="s">
        <v>1342</v>
      </c>
      <c r="K1810" t="s">
        <v>10626</v>
      </c>
      <c r="L1810" t="s">
        <v>2010</v>
      </c>
      <c r="M1810" t="s">
        <v>2011</v>
      </c>
      <c r="N1810" t="s">
        <v>85</v>
      </c>
      <c r="O1810" t="s">
        <v>85</v>
      </c>
      <c r="P1810">
        <v>-1447.5</v>
      </c>
      <c r="Q1810" t="s">
        <v>21</v>
      </c>
      <c r="R1810" t="s">
        <v>10627</v>
      </c>
      <c r="S1810" t="s">
        <v>10628</v>
      </c>
      <c r="T1810" t="s">
        <v>155</v>
      </c>
      <c r="U1810" t="s">
        <v>379</v>
      </c>
      <c r="V1810" t="s">
        <v>179</v>
      </c>
      <c r="W1810" t="s">
        <v>180</v>
      </c>
      <c r="X1810" t="s">
        <v>10729</v>
      </c>
      <c r="Y1810" t="s">
        <v>85</v>
      </c>
    </row>
    <row r="1811" spans="1:25">
      <c r="A1811" t="s">
        <v>9</v>
      </c>
      <c r="B1811" t="s">
        <v>14</v>
      </c>
      <c r="C1811" t="s">
        <v>14</v>
      </c>
      <c r="D1811" t="s">
        <v>1336</v>
      </c>
      <c r="E1811" s="54">
        <v>41626</v>
      </c>
      <c r="F1811" t="s">
        <v>4921</v>
      </c>
      <c r="G1811" t="s">
        <v>1345</v>
      </c>
      <c r="H1811" t="s">
        <v>2007</v>
      </c>
      <c r="I1811" t="s">
        <v>10625</v>
      </c>
      <c r="J1811" t="s">
        <v>1342</v>
      </c>
      <c r="K1811" t="s">
        <v>10626</v>
      </c>
      <c r="L1811" t="s">
        <v>2010</v>
      </c>
      <c r="M1811" t="s">
        <v>2011</v>
      </c>
      <c r="N1811" t="s">
        <v>85</v>
      </c>
      <c r="O1811" t="s">
        <v>85</v>
      </c>
      <c r="P1811">
        <v>-3696</v>
      </c>
      <c r="Q1811" t="s">
        <v>21</v>
      </c>
      <c r="R1811" t="s">
        <v>10627</v>
      </c>
      <c r="S1811" t="s">
        <v>10628</v>
      </c>
      <c r="T1811" t="s">
        <v>155</v>
      </c>
      <c r="U1811" t="s">
        <v>379</v>
      </c>
      <c r="V1811" t="s">
        <v>179</v>
      </c>
      <c r="W1811" t="s">
        <v>180</v>
      </c>
      <c r="X1811" t="s">
        <v>10729</v>
      </c>
      <c r="Y1811" t="s">
        <v>85</v>
      </c>
    </row>
    <row r="1812" spans="1:25">
      <c r="A1812" t="s">
        <v>9</v>
      </c>
      <c r="B1812" t="s">
        <v>14</v>
      </c>
      <c r="C1812" t="s">
        <v>14</v>
      </c>
      <c r="D1812" t="s">
        <v>1336</v>
      </c>
      <c r="E1812" s="54">
        <v>41590</v>
      </c>
      <c r="F1812" t="s">
        <v>1337</v>
      </c>
      <c r="G1812" t="s">
        <v>1345</v>
      </c>
      <c r="H1812" t="s">
        <v>2007</v>
      </c>
      <c r="I1812" t="s">
        <v>2008</v>
      </c>
      <c r="J1812" t="s">
        <v>1342</v>
      </c>
      <c r="K1812" t="s">
        <v>2009</v>
      </c>
      <c r="L1812" t="s">
        <v>2010</v>
      </c>
      <c r="M1812" t="s">
        <v>2011</v>
      </c>
      <c r="N1812" t="s">
        <v>85</v>
      </c>
      <c r="O1812" t="s">
        <v>85</v>
      </c>
      <c r="P1812">
        <v>-23100</v>
      </c>
      <c r="Q1812" t="s">
        <v>21</v>
      </c>
      <c r="R1812" t="s">
        <v>2012</v>
      </c>
      <c r="S1812" t="s">
        <v>2013</v>
      </c>
      <c r="T1812" t="s">
        <v>155</v>
      </c>
      <c r="U1812" t="s">
        <v>379</v>
      </c>
      <c r="V1812" t="s">
        <v>179</v>
      </c>
      <c r="W1812" t="s">
        <v>180</v>
      </c>
      <c r="X1812" t="s">
        <v>10729</v>
      </c>
      <c r="Y1812" t="s">
        <v>85</v>
      </c>
    </row>
    <row r="1813" spans="1:25">
      <c r="A1813" t="s">
        <v>9</v>
      </c>
      <c r="B1813" t="s">
        <v>14</v>
      </c>
      <c r="C1813" t="s">
        <v>14</v>
      </c>
      <c r="D1813" t="s">
        <v>1336</v>
      </c>
      <c r="E1813" s="54">
        <v>41590</v>
      </c>
      <c r="F1813" t="s">
        <v>1337</v>
      </c>
      <c r="G1813" t="s">
        <v>1345</v>
      </c>
      <c r="H1813" t="s">
        <v>2007</v>
      </c>
      <c r="I1813" t="s">
        <v>2008</v>
      </c>
      <c r="J1813" t="s">
        <v>1342</v>
      </c>
      <c r="K1813" t="s">
        <v>2009</v>
      </c>
      <c r="L1813" t="s">
        <v>2010</v>
      </c>
      <c r="M1813" t="s">
        <v>2011</v>
      </c>
      <c r="N1813" t="s">
        <v>85</v>
      </c>
      <c r="O1813" t="s">
        <v>85</v>
      </c>
      <c r="P1813">
        <v>27142.5</v>
      </c>
      <c r="Q1813" t="s">
        <v>21</v>
      </c>
      <c r="R1813" t="s">
        <v>2012</v>
      </c>
      <c r="S1813" t="s">
        <v>2013</v>
      </c>
      <c r="T1813" t="s">
        <v>155</v>
      </c>
      <c r="U1813" t="s">
        <v>379</v>
      </c>
      <c r="V1813" t="s">
        <v>179</v>
      </c>
      <c r="W1813" t="s">
        <v>180</v>
      </c>
      <c r="X1813" t="s">
        <v>10729</v>
      </c>
      <c r="Y1813" t="s">
        <v>85</v>
      </c>
    </row>
    <row r="1814" spans="1:25">
      <c r="A1814" t="s">
        <v>9</v>
      </c>
      <c r="B1814" t="s">
        <v>14</v>
      </c>
      <c r="C1814" t="s">
        <v>14</v>
      </c>
      <c r="D1814" t="s">
        <v>1336</v>
      </c>
      <c r="E1814" s="54">
        <v>41590</v>
      </c>
      <c r="F1814" t="s">
        <v>1337</v>
      </c>
      <c r="G1814" t="s">
        <v>1345</v>
      </c>
      <c r="H1814" t="s">
        <v>2007</v>
      </c>
      <c r="I1814" t="s">
        <v>2008</v>
      </c>
      <c r="J1814" t="s">
        <v>1342</v>
      </c>
      <c r="K1814" t="s">
        <v>2009</v>
      </c>
      <c r="L1814" t="s">
        <v>2010</v>
      </c>
      <c r="M1814" t="s">
        <v>2011</v>
      </c>
      <c r="N1814" t="s">
        <v>85</v>
      </c>
      <c r="O1814" t="s">
        <v>85</v>
      </c>
      <c r="P1814">
        <v>-577.5</v>
      </c>
      <c r="Q1814" t="s">
        <v>21</v>
      </c>
      <c r="R1814" t="s">
        <v>2012</v>
      </c>
      <c r="S1814" t="s">
        <v>2013</v>
      </c>
      <c r="T1814" t="s">
        <v>155</v>
      </c>
      <c r="U1814" t="s">
        <v>379</v>
      </c>
      <c r="V1814" t="s">
        <v>179</v>
      </c>
      <c r="W1814" t="s">
        <v>180</v>
      </c>
      <c r="X1814" t="s">
        <v>10729</v>
      </c>
      <c r="Y1814" t="s">
        <v>85</v>
      </c>
    </row>
    <row r="1815" spans="1:25">
      <c r="A1815" t="s">
        <v>9</v>
      </c>
      <c r="B1815" t="s">
        <v>14</v>
      </c>
      <c r="C1815" t="s">
        <v>14</v>
      </c>
      <c r="D1815" t="s">
        <v>1336</v>
      </c>
      <c r="E1815" s="54">
        <v>41590</v>
      </c>
      <c r="F1815" t="s">
        <v>1337</v>
      </c>
      <c r="G1815" t="s">
        <v>1345</v>
      </c>
      <c r="H1815" t="s">
        <v>2007</v>
      </c>
      <c r="I1815" t="s">
        <v>2008</v>
      </c>
      <c r="J1815" t="s">
        <v>1342</v>
      </c>
      <c r="K1815" t="s">
        <v>2009</v>
      </c>
      <c r="L1815" t="s">
        <v>2010</v>
      </c>
      <c r="M1815" t="s">
        <v>2011</v>
      </c>
      <c r="N1815" t="s">
        <v>85</v>
      </c>
      <c r="O1815" t="s">
        <v>85</v>
      </c>
      <c r="P1815">
        <v>-3465</v>
      </c>
      <c r="Q1815" t="s">
        <v>21</v>
      </c>
      <c r="R1815" t="s">
        <v>2012</v>
      </c>
      <c r="S1815" t="s">
        <v>2013</v>
      </c>
      <c r="T1815" t="s">
        <v>155</v>
      </c>
      <c r="U1815" t="s">
        <v>379</v>
      </c>
      <c r="V1815" t="s">
        <v>179</v>
      </c>
      <c r="W1815" t="s">
        <v>180</v>
      </c>
      <c r="X1815" t="s">
        <v>10729</v>
      </c>
      <c r="Y1815" t="s">
        <v>85</v>
      </c>
    </row>
    <row r="1816" spans="1:25">
      <c r="A1816" t="s">
        <v>9</v>
      </c>
      <c r="B1816" t="s">
        <v>14</v>
      </c>
      <c r="C1816" t="s">
        <v>14</v>
      </c>
      <c r="D1816" t="s">
        <v>1336</v>
      </c>
      <c r="E1816" s="54">
        <v>41590</v>
      </c>
      <c r="F1816" t="s">
        <v>1337</v>
      </c>
      <c r="G1816" t="s">
        <v>1345</v>
      </c>
      <c r="H1816" t="s">
        <v>2007</v>
      </c>
      <c r="I1816" t="s">
        <v>2014</v>
      </c>
      <c r="J1816" t="s">
        <v>1342</v>
      </c>
      <c r="K1816" t="s">
        <v>2015</v>
      </c>
      <c r="L1816" t="s">
        <v>2010</v>
      </c>
      <c r="M1816" t="s">
        <v>2011</v>
      </c>
      <c r="N1816" t="s">
        <v>85</v>
      </c>
      <c r="O1816" t="s">
        <v>85</v>
      </c>
      <c r="P1816">
        <v>1267.469970703125</v>
      </c>
      <c r="Q1816" t="s">
        <v>21</v>
      </c>
      <c r="R1816" t="s">
        <v>2016</v>
      </c>
      <c r="S1816" t="s">
        <v>2013</v>
      </c>
      <c r="T1816" t="s">
        <v>155</v>
      </c>
      <c r="U1816" t="s">
        <v>379</v>
      </c>
      <c r="V1816" t="s">
        <v>179</v>
      </c>
      <c r="W1816" t="s">
        <v>180</v>
      </c>
      <c r="X1816" t="s">
        <v>10729</v>
      </c>
      <c r="Y1816" t="s">
        <v>85</v>
      </c>
    </row>
    <row r="1817" spans="1:25">
      <c r="A1817" t="s">
        <v>9</v>
      </c>
      <c r="B1817" t="s">
        <v>14</v>
      </c>
      <c r="C1817" t="s">
        <v>14</v>
      </c>
      <c r="D1817" t="s">
        <v>1336</v>
      </c>
      <c r="E1817" s="54">
        <v>41618</v>
      </c>
      <c r="F1817" t="s">
        <v>4921</v>
      </c>
      <c r="G1817" t="s">
        <v>1345</v>
      </c>
      <c r="H1817" t="s">
        <v>2007</v>
      </c>
      <c r="I1817" t="s">
        <v>10629</v>
      </c>
      <c r="J1817" t="s">
        <v>1342</v>
      </c>
      <c r="K1817" t="s">
        <v>10630</v>
      </c>
      <c r="L1817" t="s">
        <v>2010</v>
      </c>
      <c r="M1817" t="s">
        <v>2011</v>
      </c>
      <c r="N1817" t="s">
        <v>85</v>
      </c>
      <c r="O1817" t="s">
        <v>85</v>
      </c>
      <c r="P1817">
        <v>25410</v>
      </c>
      <c r="Q1817" t="s">
        <v>21</v>
      </c>
      <c r="R1817" t="s">
        <v>10631</v>
      </c>
      <c r="S1817" t="s">
        <v>10632</v>
      </c>
      <c r="T1817" t="s">
        <v>155</v>
      </c>
      <c r="U1817" t="s">
        <v>379</v>
      </c>
      <c r="V1817" t="s">
        <v>179</v>
      </c>
      <c r="W1817" t="s">
        <v>180</v>
      </c>
      <c r="X1817" t="s">
        <v>10729</v>
      </c>
      <c r="Y1817" t="s">
        <v>85</v>
      </c>
    </row>
    <row r="1818" spans="1:25">
      <c r="A1818" t="s">
        <v>9</v>
      </c>
      <c r="B1818" t="s">
        <v>14</v>
      </c>
      <c r="C1818" t="s">
        <v>14</v>
      </c>
      <c r="D1818" t="s">
        <v>1336</v>
      </c>
      <c r="E1818" s="54">
        <v>41625</v>
      </c>
      <c r="F1818" t="s">
        <v>4921</v>
      </c>
      <c r="G1818" t="s">
        <v>1345</v>
      </c>
      <c r="H1818" t="s">
        <v>2007</v>
      </c>
      <c r="I1818" t="s">
        <v>2014</v>
      </c>
      <c r="J1818" t="s">
        <v>1342</v>
      </c>
      <c r="K1818" t="s">
        <v>2015</v>
      </c>
      <c r="L1818" t="s">
        <v>2010</v>
      </c>
      <c r="M1818" t="s">
        <v>2011</v>
      </c>
      <c r="N1818" t="s">
        <v>85</v>
      </c>
      <c r="O1818" t="s">
        <v>85</v>
      </c>
      <c r="P1818">
        <v>526.8599853515625</v>
      </c>
      <c r="Q1818" t="s">
        <v>21</v>
      </c>
      <c r="R1818" t="s">
        <v>2016</v>
      </c>
      <c r="S1818" t="s">
        <v>2013</v>
      </c>
      <c r="T1818" t="s">
        <v>155</v>
      </c>
      <c r="U1818" t="s">
        <v>379</v>
      </c>
      <c r="V1818" t="s">
        <v>179</v>
      </c>
      <c r="W1818" t="s">
        <v>180</v>
      </c>
      <c r="X1818" t="s">
        <v>10729</v>
      </c>
      <c r="Y1818" t="s">
        <v>85</v>
      </c>
    </row>
    <row r="1819" spans="1:25">
      <c r="A1819" t="s">
        <v>9</v>
      </c>
      <c r="B1819" t="s">
        <v>14</v>
      </c>
      <c r="C1819" t="s">
        <v>14</v>
      </c>
      <c r="D1819" t="s">
        <v>1336</v>
      </c>
      <c r="E1819" s="54">
        <v>41625</v>
      </c>
      <c r="F1819" t="s">
        <v>4921</v>
      </c>
      <c r="G1819" t="s">
        <v>1345</v>
      </c>
      <c r="H1819" t="s">
        <v>2007</v>
      </c>
      <c r="I1819" t="s">
        <v>10629</v>
      </c>
      <c r="J1819" t="s">
        <v>1342</v>
      </c>
      <c r="K1819" t="s">
        <v>10630</v>
      </c>
      <c r="L1819" t="s">
        <v>2010</v>
      </c>
      <c r="M1819" t="s">
        <v>2011</v>
      </c>
      <c r="N1819" t="s">
        <v>85</v>
      </c>
      <c r="O1819" t="s">
        <v>85</v>
      </c>
      <c r="P1819">
        <v>6821.7900390625</v>
      </c>
      <c r="Q1819" t="s">
        <v>21</v>
      </c>
      <c r="R1819" t="s">
        <v>10631</v>
      </c>
      <c r="S1819" t="s">
        <v>10632</v>
      </c>
      <c r="T1819" t="s">
        <v>155</v>
      </c>
      <c r="U1819" t="s">
        <v>379</v>
      </c>
      <c r="V1819" t="s">
        <v>179</v>
      </c>
      <c r="W1819" t="s">
        <v>180</v>
      </c>
      <c r="X1819" t="s">
        <v>10729</v>
      </c>
      <c r="Y1819" t="s">
        <v>85</v>
      </c>
    </row>
    <row r="1820" spans="1:25">
      <c r="A1820" t="s">
        <v>9</v>
      </c>
      <c r="B1820" t="s">
        <v>14</v>
      </c>
      <c r="C1820" t="s">
        <v>14</v>
      </c>
      <c r="D1820" t="s">
        <v>1336</v>
      </c>
      <c r="E1820" s="54">
        <v>41592</v>
      </c>
      <c r="F1820" t="s">
        <v>1337</v>
      </c>
      <c r="G1820" t="s">
        <v>1345</v>
      </c>
      <c r="H1820" t="s">
        <v>2007</v>
      </c>
      <c r="I1820" t="s">
        <v>2885</v>
      </c>
      <c r="J1820" t="s">
        <v>1342</v>
      </c>
      <c r="K1820" t="s">
        <v>2886</v>
      </c>
      <c r="L1820" t="s">
        <v>2010</v>
      </c>
      <c r="M1820" t="s">
        <v>2011</v>
      </c>
      <c r="N1820" t="s">
        <v>85</v>
      </c>
      <c r="O1820" t="s">
        <v>85</v>
      </c>
      <c r="P1820">
        <v>200</v>
      </c>
      <c r="Q1820" t="s">
        <v>21</v>
      </c>
      <c r="R1820" t="s">
        <v>2887</v>
      </c>
      <c r="S1820" t="s">
        <v>2888</v>
      </c>
      <c r="T1820" t="s">
        <v>155</v>
      </c>
      <c r="U1820" t="s">
        <v>379</v>
      </c>
      <c r="V1820" t="s">
        <v>179</v>
      </c>
      <c r="W1820" t="s">
        <v>180</v>
      </c>
      <c r="X1820" t="s">
        <v>10729</v>
      </c>
      <c r="Y1820" t="s">
        <v>85</v>
      </c>
    </row>
    <row r="1821" spans="1:25">
      <c r="A1821" t="s">
        <v>9</v>
      </c>
      <c r="B1821" t="s">
        <v>14</v>
      </c>
      <c r="C1821" t="s">
        <v>14</v>
      </c>
      <c r="D1821" t="s">
        <v>1336</v>
      </c>
      <c r="E1821" s="54">
        <v>41624</v>
      </c>
      <c r="F1821" t="s">
        <v>4921</v>
      </c>
      <c r="G1821" t="s">
        <v>1345</v>
      </c>
      <c r="H1821" t="s">
        <v>358</v>
      </c>
      <c r="I1821" t="s">
        <v>10633</v>
      </c>
      <c r="J1821" t="s">
        <v>1342</v>
      </c>
      <c r="K1821" t="s">
        <v>10634</v>
      </c>
      <c r="L1821" t="s">
        <v>361</v>
      </c>
      <c r="M1821" t="s">
        <v>362</v>
      </c>
      <c r="N1821" t="s">
        <v>213</v>
      </c>
      <c r="O1821" t="s">
        <v>85</v>
      </c>
      <c r="P1821">
        <v>3636.489990234375</v>
      </c>
      <c r="Q1821" t="s">
        <v>21</v>
      </c>
      <c r="R1821" t="s">
        <v>1842</v>
      </c>
      <c r="S1821" t="s">
        <v>10635</v>
      </c>
      <c r="T1821" t="s">
        <v>155</v>
      </c>
      <c r="U1821" t="s">
        <v>156</v>
      </c>
      <c r="V1821" t="s">
        <v>179</v>
      </c>
      <c r="W1821" t="s">
        <v>364</v>
      </c>
      <c r="X1821" t="s">
        <v>10729</v>
      </c>
      <c r="Y1821" t="s">
        <v>10737</v>
      </c>
    </row>
    <row r="1822" spans="1:25">
      <c r="A1822" t="s">
        <v>9</v>
      </c>
      <c r="B1822" t="s">
        <v>14</v>
      </c>
      <c r="C1822" t="s">
        <v>14</v>
      </c>
      <c r="D1822" t="s">
        <v>1336</v>
      </c>
      <c r="E1822" s="54">
        <v>41590</v>
      </c>
      <c r="F1822" t="s">
        <v>1337</v>
      </c>
      <c r="G1822" t="s">
        <v>83</v>
      </c>
      <c r="H1822" t="s">
        <v>358</v>
      </c>
      <c r="I1822" t="s">
        <v>2017</v>
      </c>
      <c r="J1822" t="s">
        <v>1342</v>
      </c>
      <c r="K1822" t="s">
        <v>2018</v>
      </c>
      <c r="L1822" t="s">
        <v>361</v>
      </c>
      <c r="M1822" t="s">
        <v>362</v>
      </c>
      <c r="N1822" t="s">
        <v>213</v>
      </c>
      <c r="O1822" t="s">
        <v>85</v>
      </c>
      <c r="P1822">
        <v>3750</v>
      </c>
      <c r="Q1822" t="s">
        <v>22</v>
      </c>
      <c r="R1822" t="s">
        <v>2019</v>
      </c>
      <c r="S1822" t="s">
        <v>104</v>
      </c>
      <c r="T1822" t="s">
        <v>155</v>
      </c>
      <c r="U1822" t="s">
        <v>156</v>
      </c>
      <c r="V1822" t="s">
        <v>179</v>
      </c>
      <c r="W1822" t="s">
        <v>364</v>
      </c>
      <c r="X1822" t="e">
        <v>#N/A</v>
      </c>
      <c r="Y1822" t="s">
        <v>10737</v>
      </c>
    </row>
    <row r="1823" spans="1:25">
      <c r="A1823" t="s">
        <v>9</v>
      </c>
      <c r="B1823" t="s">
        <v>14</v>
      </c>
      <c r="C1823" t="s">
        <v>14</v>
      </c>
      <c r="D1823" t="s">
        <v>1336</v>
      </c>
      <c r="E1823" s="54">
        <v>41584</v>
      </c>
      <c r="F1823" t="s">
        <v>1337</v>
      </c>
      <c r="G1823" t="s">
        <v>1345</v>
      </c>
      <c r="H1823" t="s">
        <v>208</v>
      </c>
      <c r="I1823" t="s">
        <v>2020</v>
      </c>
      <c r="J1823" t="s">
        <v>1342</v>
      </c>
      <c r="K1823" t="s">
        <v>2021</v>
      </c>
      <c r="L1823" t="s">
        <v>2022</v>
      </c>
      <c r="M1823" t="s">
        <v>2023</v>
      </c>
      <c r="N1823" t="s">
        <v>85</v>
      </c>
      <c r="O1823" t="s">
        <v>85</v>
      </c>
      <c r="P1823">
        <v>-3800</v>
      </c>
      <c r="Q1823" t="s">
        <v>21</v>
      </c>
      <c r="R1823" t="s">
        <v>2024</v>
      </c>
      <c r="S1823" t="s">
        <v>2025</v>
      </c>
      <c r="T1823" t="s">
        <v>215</v>
      </c>
      <c r="U1823" t="s">
        <v>661</v>
      </c>
      <c r="V1823" t="s">
        <v>179</v>
      </c>
      <c r="W1823" t="s">
        <v>179</v>
      </c>
      <c r="X1823" t="s">
        <v>10729</v>
      </c>
      <c r="Y1823" t="s">
        <v>85</v>
      </c>
    </row>
    <row r="1824" spans="1:25">
      <c r="A1824" t="s">
        <v>9</v>
      </c>
      <c r="B1824" t="s">
        <v>14</v>
      </c>
      <c r="C1824" t="s">
        <v>14</v>
      </c>
      <c r="D1824" t="s">
        <v>1336</v>
      </c>
      <c r="E1824" s="54">
        <v>41584</v>
      </c>
      <c r="F1824" t="s">
        <v>1337</v>
      </c>
      <c r="G1824" t="s">
        <v>1345</v>
      </c>
      <c r="H1824" t="s">
        <v>208</v>
      </c>
      <c r="I1824" t="s">
        <v>2020</v>
      </c>
      <c r="J1824" t="s">
        <v>1342</v>
      </c>
      <c r="K1824" t="s">
        <v>2021</v>
      </c>
      <c r="L1824" t="s">
        <v>2022</v>
      </c>
      <c r="M1824" t="s">
        <v>2023</v>
      </c>
      <c r="N1824" t="s">
        <v>85</v>
      </c>
      <c r="O1824" t="s">
        <v>85</v>
      </c>
      <c r="P1824">
        <v>3800</v>
      </c>
      <c r="Q1824" t="s">
        <v>21</v>
      </c>
      <c r="R1824" t="s">
        <v>2024</v>
      </c>
      <c r="S1824" t="s">
        <v>2025</v>
      </c>
      <c r="T1824" t="s">
        <v>215</v>
      </c>
      <c r="U1824" t="s">
        <v>661</v>
      </c>
      <c r="V1824" t="s">
        <v>179</v>
      </c>
      <c r="W1824" t="s">
        <v>179</v>
      </c>
      <c r="X1824" t="s">
        <v>10729</v>
      </c>
      <c r="Y1824" t="s">
        <v>85</v>
      </c>
    </row>
    <row r="1825" spans="1:25">
      <c r="A1825" t="s">
        <v>9</v>
      </c>
      <c r="B1825" t="s">
        <v>14</v>
      </c>
      <c r="C1825" t="s">
        <v>14</v>
      </c>
      <c r="D1825" t="s">
        <v>1336</v>
      </c>
      <c r="E1825" s="54">
        <v>41584</v>
      </c>
      <c r="F1825" t="s">
        <v>1337</v>
      </c>
      <c r="G1825" t="s">
        <v>1345</v>
      </c>
      <c r="H1825" t="s">
        <v>208</v>
      </c>
      <c r="I1825" t="s">
        <v>2020</v>
      </c>
      <c r="J1825" t="s">
        <v>1342</v>
      </c>
      <c r="K1825" t="s">
        <v>2021</v>
      </c>
      <c r="L1825" t="s">
        <v>2022</v>
      </c>
      <c r="M1825" t="s">
        <v>2023</v>
      </c>
      <c r="N1825" t="s">
        <v>85</v>
      </c>
      <c r="O1825" t="s">
        <v>85</v>
      </c>
      <c r="P1825">
        <v>760</v>
      </c>
      <c r="Q1825" t="s">
        <v>21</v>
      </c>
      <c r="R1825" t="s">
        <v>2024</v>
      </c>
      <c r="S1825" t="s">
        <v>2025</v>
      </c>
      <c r="T1825" t="s">
        <v>215</v>
      </c>
      <c r="U1825" t="s">
        <v>661</v>
      </c>
      <c r="V1825" t="s">
        <v>179</v>
      </c>
      <c r="W1825" t="s">
        <v>179</v>
      </c>
      <c r="X1825" t="s">
        <v>10729</v>
      </c>
      <c r="Y1825" t="s">
        <v>85</v>
      </c>
    </row>
    <row r="1826" spans="1:25">
      <c r="A1826" t="s">
        <v>9</v>
      </c>
      <c r="B1826" t="s">
        <v>14</v>
      </c>
      <c r="C1826" t="s">
        <v>14</v>
      </c>
      <c r="D1826" t="s">
        <v>1336</v>
      </c>
      <c r="E1826" s="54">
        <v>41584</v>
      </c>
      <c r="F1826" t="s">
        <v>1337</v>
      </c>
      <c r="G1826" t="s">
        <v>1345</v>
      </c>
      <c r="H1826" t="s">
        <v>208</v>
      </c>
      <c r="I1826" t="s">
        <v>2020</v>
      </c>
      <c r="J1826" t="s">
        <v>1342</v>
      </c>
      <c r="K1826" t="s">
        <v>2021</v>
      </c>
      <c r="L1826" t="s">
        <v>2022</v>
      </c>
      <c r="M1826" t="s">
        <v>2023</v>
      </c>
      <c r="N1826" t="s">
        <v>85</v>
      </c>
      <c r="O1826" t="s">
        <v>85</v>
      </c>
      <c r="P1826">
        <v>-760</v>
      </c>
      <c r="Q1826" t="s">
        <v>21</v>
      </c>
      <c r="R1826" t="s">
        <v>2024</v>
      </c>
      <c r="S1826" t="s">
        <v>2025</v>
      </c>
      <c r="T1826" t="s">
        <v>215</v>
      </c>
      <c r="U1826" t="s">
        <v>661</v>
      </c>
      <c r="V1826" t="s">
        <v>179</v>
      </c>
      <c r="W1826" t="s">
        <v>179</v>
      </c>
      <c r="X1826" t="s">
        <v>10729</v>
      </c>
      <c r="Y1826" t="s">
        <v>85</v>
      </c>
    </row>
    <row r="1827" spans="1:25">
      <c r="A1827" t="s">
        <v>9</v>
      </c>
      <c r="B1827" t="s">
        <v>14</v>
      </c>
      <c r="C1827" t="s">
        <v>14</v>
      </c>
      <c r="D1827" t="s">
        <v>1336</v>
      </c>
      <c r="E1827" s="54">
        <v>41628</v>
      </c>
      <c r="F1827" t="s">
        <v>4921</v>
      </c>
      <c r="G1827" t="s">
        <v>1345</v>
      </c>
      <c r="H1827" t="s">
        <v>208</v>
      </c>
      <c r="I1827" t="s">
        <v>2020</v>
      </c>
      <c r="J1827" t="s">
        <v>1342</v>
      </c>
      <c r="K1827" t="s">
        <v>2021</v>
      </c>
      <c r="L1827" t="s">
        <v>2022</v>
      </c>
      <c r="M1827" t="s">
        <v>2023</v>
      </c>
      <c r="N1827" t="s">
        <v>199</v>
      </c>
      <c r="O1827" t="s">
        <v>85</v>
      </c>
      <c r="P1827">
        <v>-22040</v>
      </c>
      <c r="Q1827" t="s">
        <v>21</v>
      </c>
      <c r="R1827" t="s">
        <v>2024</v>
      </c>
      <c r="S1827" t="s">
        <v>2025</v>
      </c>
      <c r="T1827" t="s">
        <v>215</v>
      </c>
      <c r="U1827" t="s">
        <v>661</v>
      </c>
      <c r="V1827" t="s">
        <v>179</v>
      </c>
      <c r="W1827" t="s">
        <v>179</v>
      </c>
      <c r="X1827" t="s">
        <v>10729</v>
      </c>
      <c r="Y1827" t="s">
        <v>85</v>
      </c>
    </row>
    <row r="1828" spans="1:25">
      <c r="A1828" t="s">
        <v>9</v>
      </c>
      <c r="B1828" t="s">
        <v>14</v>
      </c>
      <c r="C1828" t="s">
        <v>14</v>
      </c>
      <c r="D1828" t="s">
        <v>1336</v>
      </c>
      <c r="E1828" s="54">
        <v>41628</v>
      </c>
      <c r="F1828" t="s">
        <v>4921</v>
      </c>
      <c r="G1828" t="s">
        <v>1345</v>
      </c>
      <c r="H1828" t="s">
        <v>208</v>
      </c>
      <c r="I1828" t="s">
        <v>2020</v>
      </c>
      <c r="J1828" t="s">
        <v>1342</v>
      </c>
      <c r="K1828" t="s">
        <v>2021</v>
      </c>
      <c r="L1828" t="s">
        <v>2022</v>
      </c>
      <c r="M1828" t="s">
        <v>2023</v>
      </c>
      <c r="N1828" t="s">
        <v>213</v>
      </c>
      <c r="O1828" t="s">
        <v>85</v>
      </c>
      <c r="P1828">
        <v>22040</v>
      </c>
      <c r="Q1828" t="s">
        <v>21</v>
      </c>
      <c r="R1828" t="s">
        <v>2024</v>
      </c>
      <c r="S1828" t="s">
        <v>2025</v>
      </c>
      <c r="T1828" t="s">
        <v>215</v>
      </c>
      <c r="U1828" t="s">
        <v>661</v>
      </c>
      <c r="V1828" t="s">
        <v>179</v>
      </c>
      <c r="W1828" t="s">
        <v>179</v>
      </c>
      <c r="X1828" t="s">
        <v>10729</v>
      </c>
      <c r="Y1828" t="s">
        <v>85</v>
      </c>
    </row>
    <row r="1829" spans="1:25">
      <c r="A1829" t="s">
        <v>9</v>
      </c>
      <c r="B1829" t="s">
        <v>14</v>
      </c>
      <c r="C1829" t="s">
        <v>14</v>
      </c>
      <c r="D1829" t="s">
        <v>1336</v>
      </c>
      <c r="E1829" s="54">
        <v>41628</v>
      </c>
      <c r="F1829" t="s">
        <v>4921</v>
      </c>
      <c r="G1829" t="s">
        <v>1345</v>
      </c>
      <c r="H1829" t="s">
        <v>208</v>
      </c>
      <c r="I1829" t="s">
        <v>2020</v>
      </c>
      <c r="J1829" t="s">
        <v>1342</v>
      </c>
      <c r="K1829" t="s">
        <v>2021</v>
      </c>
      <c r="L1829" t="s">
        <v>2022</v>
      </c>
      <c r="M1829" t="s">
        <v>2023</v>
      </c>
      <c r="N1829" t="s">
        <v>213</v>
      </c>
      <c r="O1829" t="s">
        <v>85</v>
      </c>
      <c r="P1829">
        <v>1208.3199462890625</v>
      </c>
      <c r="Q1829" t="s">
        <v>21</v>
      </c>
      <c r="R1829" t="s">
        <v>2024</v>
      </c>
      <c r="S1829" t="s">
        <v>2025</v>
      </c>
      <c r="T1829" t="s">
        <v>215</v>
      </c>
      <c r="U1829" t="s">
        <v>661</v>
      </c>
      <c r="V1829" t="s">
        <v>179</v>
      </c>
      <c r="W1829" t="s">
        <v>179</v>
      </c>
      <c r="X1829" t="s">
        <v>10729</v>
      </c>
      <c r="Y1829" t="s">
        <v>85</v>
      </c>
    </row>
    <row r="1830" spans="1:25">
      <c r="A1830" t="s">
        <v>9</v>
      </c>
      <c r="B1830" t="s">
        <v>14</v>
      </c>
      <c r="C1830" t="s">
        <v>14</v>
      </c>
      <c r="D1830" t="s">
        <v>1336</v>
      </c>
      <c r="E1830" s="54">
        <v>41625</v>
      </c>
      <c r="F1830" t="s">
        <v>4921</v>
      </c>
      <c r="G1830" t="s">
        <v>1345</v>
      </c>
      <c r="H1830" t="s">
        <v>208</v>
      </c>
      <c r="I1830" t="s">
        <v>2020</v>
      </c>
      <c r="J1830" t="s">
        <v>1342</v>
      </c>
      <c r="K1830" t="s">
        <v>2021</v>
      </c>
      <c r="L1830" t="s">
        <v>2022</v>
      </c>
      <c r="M1830" t="s">
        <v>2023</v>
      </c>
      <c r="N1830" t="s">
        <v>213</v>
      </c>
      <c r="O1830" t="s">
        <v>85</v>
      </c>
      <c r="P1830">
        <v>22800</v>
      </c>
      <c r="Q1830" t="s">
        <v>21</v>
      </c>
      <c r="R1830" t="s">
        <v>2024</v>
      </c>
      <c r="S1830" t="s">
        <v>2025</v>
      </c>
      <c r="T1830" t="s">
        <v>215</v>
      </c>
      <c r="U1830" t="s">
        <v>661</v>
      </c>
      <c r="V1830" t="s">
        <v>179</v>
      </c>
      <c r="W1830" t="s">
        <v>179</v>
      </c>
      <c r="X1830" t="s">
        <v>10729</v>
      </c>
      <c r="Y1830" t="s">
        <v>85</v>
      </c>
    </row>
    <row r="1831" spans="1:25">
      <c r="A1831" t="s">
        <v>9</v>
      </c>
      <c r="B1831" t="s">
        <v>14</v>
      </c>
      <c r="C1831" t="s">
        <v>14</v>
      </c>
      <c r="D1831" t="s">
        <v>1336</v>
      </c>
      <c r="E1831" s="54">
        <v>41625</v>
      </c>
      <c r="F1831" t="s">
        <v>4921</v>
      </c>
      <c r="G1831" t="s">
        <v>1345</v>
      </c>
      <c r="H1831" t="s">
        <v>208</v>
      </c>
      <c r="I1831" t="s">
        <v>2020</v>
      </c>
      <c r="J1831" t="s">
        <v>1342</v>
      </c>
      <c r="K1831" t="s">
        <v>2021</v>
      </c>
      <c r="L1831" t="s">
        <v>2022</v>
      </c>
      <c r="M1831" t="s">
        <v>2023</v>
      </c>
      <c r="N1831" t="s">
        <v>213</v>
      </c>
      <c r="O1831" t="s">
        <v>85</v>
      </c>
      <c r="P1831">
        <v>190</v>
      </c>
      <c r="Q1831" t="s">
        <v>21</v>
      </c>
      <c r="R1831" t="s">
        <v>2024</v>
      </c>
      <c r="S1831" t="s">
        <v>2025</v>
      </c>
      <c r="T1831" t="s">
        <v>215</v>
      </c>
      <c r="U1831" t="s">
        <v>661</v>
      </c>
      <c r="V1831" t="s">
        <v>179</v>
      </c>
      <c r="W1831" t="s">
        <v>179</v>
      </c>
      <c r="X1831" t="s">
        <v>10729</v>
      </c>
      <c r="Y1831" t="s">
        <v>85</v>
      </c>
    </row>
    <row r="1832" spans="1:25">
      <c r="A1832" t="s">
        <v>9</v>
      </c>
      <c r="B1832" t="s">
        <v>14</v>
      </c>
      <c r="C1832" t="s">
        <v>14</v>
      </c>
      <c r="D1832" t="s">
        <v>1336</v>
      </c>
      <c r="E1832" s="54">
        <v>41625</v>
      </c>
      <c r="F1832" t="s">
        <v>4921</v>
      </c>
      <c r="G1832" t="s">
        <v>1345</v>
      </c>
      <c r="H1832" t="s">
        <v>208</v>
      </c>
      <c r="I1832" t="s">
        <v>2020</v>
      </c>
      <c r="J1832" t="s">
        <v>1342</v>
      </c>
      <c r="K1832" t="s">
        <v>2021</v>
      </c>
      <c r="L1832" t="s">
        <v>2022</v>
      </c>
      <c r="M1832" t="s">
        <v>2023</v>
      </c>
      <c r="N1832" t="s">
        <v>199</v>
      </c>
      <c r="O1832" t="s">
        <v>85</v>
      </c>
      <c r="P1832">
        <v>-22800</v>
      </c>
      <c r="Q1832" t="s">
        <v>21</v>
      </c>
      <c r="R1832" t="s">
        <v>2024</v>
      </c>
      <c r="S1832" t="s">
        <v>2025</v>
      </c>
      <c r="T1832" t="s">
        <v>215</v>
      </c>
      <c r="U1832" t="s">
        <v>661</v>
      </c>
      <c r="V1832" t="s">
        <v>179</v>
      </c>
      <c r="W1832" t="s">
        <v>179</v>
      </c>
      <c r="X1832" t="s">
        <v>10729</v>
      </c>
      <c r="Y1832" t="s">
        <v>85</v>
      </c>
    </row>
    <row r="1833" spans="1:25">
      <c r="A1833" t="s">
        <v>9</v>
      </c>
      <c r="B1833" t="s">
        <v>14</v>
      </c>
      <c r="C1833" t="s">
        <v>14</v>
      </c>
      <c r="D1833" t="s">
        <v>1336</v>
      </c>
      <c r="E1833" s="54">
        <v>41625</v>
      </c>
      <c r="F1833" t="s">
        <v>4921</v>
      </c>
      <c r="G1833" t="s">
        <v>1345</v>
      </c>
      <c r="H1833" t="s">
        <v>208</v>
      </c>
      <c r="I1833" t="s">
        <v>2020</v>
      </c>
      <c r="J1833" t="s">
        <v>1342</v>
      </c>
      <c r="K1833" t="s">
        <v>2021</v>
      </c>
      <c r="L1833" t="s">
        <v>2022</v>
      </c>
      <c r="M1833" t="s">
        <v>2023</v>
      </c>
      <c r="N1833" t="s">
        <v>199</v>
      </c>
      <c r="O1833" t="s">
        <v>85</v>
      </c>
      <c r="P1833">
        <v>-190</v>
      </c>
      <c r="Q1833" t="s">
        <v>21</v>
      </c>
      <c r="R1833" t="s">
        <v>2024</v>
      </c>
      <c r="S1833" t="s">
        <v>2025</v>
      </c>
      <c r="T1833" t="s">
        <v>215</v>
      </c>
      <c r="U1833" t="s">
        <v>661</v>
      </c>
      <c r="V1833" t="s">
        <v>179</v>
      </c>
      <c r="W1833" t="s">
        <v>179</v>
      </c>
      <c r="X1833" t="s">
        <v>10729</v>
      </c>
      <c r="Y1833" t="s">
        <v>85</v>
      </c>
    </row>
    <row r="1834" spans="1:25">
      <c r="A1834" t="s">
        <v>9</v>
      </c>
      <c r="B1834" t="s">
        <v>14</v>
      </c>
      <c r="C1834" t="s">
        <v>14</v>
      </c>
      <c r="D1834" t="s">
        <v>1336</v>
      </c>
      <c r="E1834" s="54">
        <v>41628</v>
      </c>
      <c r="F1834" t="s">
        <v>4921</v>
      </c>
      <c r="G1834" t="s">
        <v>1345</v>
      </c>
      <c r="H1834" t="s">
        <v>2769</v>
      </c>
      <c r="I1834" t="s">
        <v>4354</v>
      </c>
      <c r="J1834" t="s">
        <v>1342</v>
      </c>
      <c r="K1834" t="s">
        <v>4355</v>
      </c>
      <c r="L1834" t="s">
        <v>4356</v>
      </c>
      <c r="M1834" t="s">
        <v>4357</v>
      </c>
      <c r="N1834" t="s">
        <v>85</v>
      </c>
      <c r="O1834" t="s">
        <v>85</v>
      </c>
      <c r="P1834">
        <v>13248</v>
      </c>
      <c r="Q1834" t="s">
        <v>21</v>
      </c>
      <c r="R1834" t="s">
        <v>4358</v>
      </c>
      <c r="S1834" t="s">
        <v>4359</v>
      </c>
      <c r="T1834" t="s">
        <v>155</v>
      </c>
      <c r="U1834" t="s">
        <v>449</v>
      </c>
      <c r="V1834" t="s">
        <v>202</v>
      </c>
      <c r="W1834" t="s">
        <v>202</v>
      </c>
      <c r="X1834" t="s">
        <v>10729</v>
      </c>
      <c r="Y1834" t="s">
        <v>85</v>
      </c>
    </row>
    <row r="1835" spans="1:25">
      <c r="A1835" t="s">
        <v>9</v>
      </c>
      <c r="B1835" t="s">
        <v>14</v>
      </c>
      <c r="C1835" t="s">
        <v>14</v>
      </c>
      <c r="D1835" t="s">
        <v>1336</v>
      </c>
      <c r="E1835" s="54">
        <v>41628</v>
      </c>
      <c r="F1835" t="s">
        <v>4921</v>
      </c>
      <c r="G1835" t="s">
        <v>1345</v>
      </c>
      <c r="H1835" t="s">
        <v>2769</v>
      </c>
      <c r="I1835" t="s">
        <v>4354</v>
      </c>
      <c r="J1835" t="s">
        <v>1342</v>
      </c>
      <c r="K1835" t="s">
        <v>4355</v>
      </c>
      <c r="L1835" t="s">
        <v>4356</v>
      </c>
      <c r="M1835" t="s">
        <v>4357</v>
      </c>
      <c r="N1835" t="s">
        <v>85</v>
      </c>
      <c r="O1835" t="s">
        <v>85</v>
      </c>
      <c r="P1835">
        <v>-13248</v>
      </c>
      <c r="Q1835" t="s">
        <v>21</v>
      </c>
      <c r="R1835" t="s">
        <v>4358</v>
      </c>
      <c r="S1835" t="s">
        <v>4359</v>
      </c>
      <c r="T1835" t="s">
        <v>155</v>
      </c>
      <c r="U1835" t="s">
        <v>449</v>
      </c>
      <c r="V1835" t="s">
        <v>202</v>
      </c>
      <c r="W1835" t="s">
        <v>202</v>
      </c>
      <c r="X1835" t="s">
        <v>10729</v>
      </c>
      <c r="Y1835" t="s">
        <v>85</v>
      </c>
    </row>
    <row r="1836" spans="1:25">
      <c r="A1836" t="s">
        <v>9</v>
      </c>
      <c r="B1836" t="s">
        <v>14</v>
      </c>
      <c r="C1836" t="s">
        <v>14</v>
      </c>
      <c r="D1836" t="s">
        <v>1336</v>
      </c>
      <c r="E1836" s="54">
        <v>41599</v>
      </c>
      <c r="F1836" t="s">
        <v>1337</v>
      </c>
      <c r="G1836" t="s">
        <v>1345</v>
      </c>
      <c r="H1836" t="s">
        <v>2769</v>
      </c>
      <c r="I1836" t="s">
        <v>4354</v>
      </c>
      <c r="J1836" t="s">
        <v>1342</v>
      </c>
      <c r="K1836" t="s">
        <v>4355</v>
      </c>
      <c r="L1836" t="s">
        <v>4356</v>
      </c>
      <c r="M1836" t="s">
        <v>4357</v>
      </c>
      <c r="N1836" t="s">
        <v>85</v>
      </c>
      <c r="O1836" t="s">
        <v>85</v>
      </c>
      <c r="P1836">
        <v>736</v>
      </c>
      <c r="Q1836" t="s">
        <v>21</v>
      </c>
      <c r="R1836" t="s">
        <v>4358</v>
      </c>
      <c r="S1836" t="s">
        <v>4359</v>
      </c>
      <c r="T1836" t="s">
        <v>155</v>
      </c>
      <c r="U1836" t="s">
        <v>449</v>
      </c>
      <c r="V1836" t="s">
        <v>202</v>
      </c>
      <c r="W1836" t="s">
        <v>202</v>
      </c>
      <c r="X1836" t="s">
        <v>10729</v>
      </c>
      <c r="Y1836" t="s">
        <v>85</v>
      </c>
    </row>
    <row r="1837" spans="1:25">
      <c r="A1837" t="s">
        <v>9</v>
      </c>
      <c r="B1837" t="s">
        <v>14</v>
      </c>
      <c r="C1837" t="s">
        <v>14</v>
      </c>
      <c r="D1837" t="s">
        <v>1336</v>
      </c>
      <c r="E1837" s="54">
        <v>41599</v>
      </c>
      <c r="F1837" t="s">
        <v>1337</v>
      </c>
      <c r="G1837" t="s">
        <v>1345</v>
      </c>
      <c r="H1837" t="s">
        <v>2769</v>
      </c>
      <c r="I1837" t="s">
        <v>4354</v>
      </c>
      <c r="J1837" t="s">
        <v>1342</v>
      </c>
      <c r="K1837" t="s">
        <v>4355</v>
      </c>
      <c r="L1837" t="s">
        <v>4356</v>
      </c>
      <c r="M1837" t="s">
        <v>4357</v>
      </c>
      <c r="N1837" t="s">
        <v>85</v>
      </c>
      <c r="O1837" t="s">
        <v>85</v>
      </c>
      <c r="P1837">
        <v>-736</v>
      </c>
      <c r="Q1837" t="s">
        <v>21</v>
      </c>
      <c r="R1837" t="s">
        <v>4358</v>
      </c>
      <c r="S1837" t="s">
        <v>4359</v>
      </c>
      <c r="T1837" t="s">
        <v>155</v>
      </c>
      <c r="U1837" t="s">
        <v>449</v>
      </c>
      <c r="V1837" t="s">
        <v>202</v>
      </c>
      <c r="W1837" t="s">
        <v>202</v>
      </c>
      <c r="X1837" t="s">
        <v>10729</v>
      </c>
      <c r="Y1837" t="s">
        <v>85</v>
      </c>
    </row>
    <row r="1838" spans="1:25">
      <c r="A1838" t="s">
        <v>9</v>
      </c>
      <c r="B1838" t="s">
        <v>14</v>
      </c>
      <c r="C1838" t="s">
        <v>14</v>
      </c>
      <c r="D1838" t="s">
        <v>1336</v>
      </c>
      <c r="E1838" s="54">
        <v>41606</v>
      </c>
      <c r="F1838" t="s">
        <v>1337</v>
      </c>
      <c r="G1838" t="s">
        <v>83</v>
      </c>
      <c r="I1838" t="s">
        <v>2972</v>
      </c>
      <c r="J1838" t="s">
        <v>86</v>
      </c>
      <c r="K1838" t="s">
        <v>2973</v>
      </c>
      <c r="L1838" t="s">
        <v>10636</v>
      </c>
      <c r="M1838" t="s">
        <v>10637</v>
      </c>
      <c r="N1838" t="s">
        <v>1004</v>
      </c>
      <c r="O1838" t="s">
        <v>85</v>
      </c>
      <c r="P1838">
        <v>11970</v>
      </c>
      <c r="Q1838" t="s">
        <v>22</v>
      </c>
      <c r="R1838" t="s">
        <v>2976</v>
      </c>
      <c r="S1838" t="s">
        <v>104</v>
      </c>
      <c r="T1838" t="s">
        <v>215</v>
      </c>
      <c r="U1838" t="s">
        <v>320</v>
      </c>
      <c r="V1838" t="s">
        <v>321</v>
      </c>
      <c r="W1838" t="s">
        <v>321</v>
      </c>
      <c r="X1838" t="e">
        <v>#N/A</v>
      </c>
      <c r="Y1838" t="s">
        <v>85</v>
      </c>
    </row>
    <row r="1839" spans="1:25">
      <c r="A1839" t="s">
        <v>9</v>
      </c>
      <c r="B1839" t="s">
        <v>14</v>
      </c>
      <c r="C1839" t="s">
        <v>14</v>
      </c>
      <c r="D1839" t="s">
        <v>1336</v>
      </c>
      <c r="E1839" s="54">
        <v>41620</v>
      </c>
      <c r="F1839" t="s">
        <v>4921</v>
      </c>
      <c r="G1839" t="s">
        <v>83</v>
      </c>
      <c r="I1839" t="s">
        <v>10638</v>
      </c>
      <c r="J1839" t="s">
        <v>86</v>
      </c>
      <c r="K1839" t="s">
        <v>10639</v>
      </c>
      <c r="L1839" t="s">
        <v>10640</v>
      </c>
      <c r="M1839" t="s">
        <v>10641</v>
      </c>
      <c r="N1839" t="s">
        <v>85</v>
      </c>
      <c r="O1839" t="s">
        <v>85</v>
      </c>
      <c r="P1839">
        <v>3825</v>
      </c>
      <c r="Q1839" t="s">
        <v>22</v>
      </c>
      <c r="R1839" t="s">
        <v>10642</v>
      </c>
      <c r="S1839" t="s">
        <v>104</v>
      </c>
      <c r="X1839" t="e">
        <v>#N/A</v>
      </c>
      <c r="Y1839" t="s">
        <v>85</v>
      </c>
    </row>
    <row r="1840" spans="1:25">
      <c r="A1840" t="s">
        <v>9</v>
      </c>
      <c r="B1840" t="s">
        <v>14</v>
      </c>
      <c r="C1840" t="s">
        <v>14</v>
      </c>
      <c r="D1840" t="s">
        <v>1336</v>
      </c>
      <c r="E1840" s="54">
        <v>41627</v>
      </c>
      <c r="F1840" t="s">
        <v>4921</v>
      </c>
      <c r="G1840" t="s">
        <v>1345</v>
      </c>
      <c r="H1840" t="s">
        <v>2889</v>
      </c>
      <c r="I1840" t="s">
        <v>2902</v>
      </c>
      <c r="J1840" t="s">
        <v>1342</v>
      </c>
      <c r="K1840" t="s">
        <v>2903</v>
      </c>
      <c r="L1840" t="s">
        <v>2892</v>
      </c>
      <c r="M1840" t="s">
        <v>2893</v>
      </c>
      <c r="N1840" t="s">
        <v>85</v>
      </c>
      <c r="O1840" t="s">
        <v>85</v>
      </c>
      <c r="P1840">
        <v>-9639</v>
      </c>
      <c r="Q1840" t="s">
        <v>21</v>
      </c>
      <c r="R1840" t="s">
        <v>2904</v>
      </c>
      <c r="S1840" t="s">
        <v>2905</v>
      </c>
      <c r="T1840" t="s">
        <v>170</v>
      </c>
      <c r="U1840" t="s">
        <v>436</v>
      </c>
      <c r="V1840" t="s">
        <v>179</v>
      </c>
      <c r="W1840" t="s">
        <v>180</v>
      </c>
      <c r="X1840" t="s">
        <v>10729</v>
      </c>
      <c r="Y1840" t="s">
        <v>10737</v>
      </c>
    </row>
    <row r="1841" spans="1:25">
      <c r="A1841" t="s">
        <v>9</v>
      </c>
      <c r="B1841" t="s">
        <v>14</v>
      </c>
      <c r="C1841" t="s">
        <v>14</v>
      </c>
      <c r="D1841" t="s">
        <v>1336</v>
      </c>
      <c r="E1841" s="54">
        <v>41627</v>
      </c>
      <c r="F1841" t="s">
        <v>4921</v>
      </c>
      <c r="G1841" t="s">
        <v>1345</v>
      </c>
      <c r="H1841" t="s">
        <v>2889</v>
      </c>
      <c r="I1841" t="s">
        <v>2902</v>
      </c>
      <c r="J1841" t="s">
        <v>1342</v>
      </c>
      <c r="K1841" t="s">
        <v>2903</v>
      </c>
      <c r="L1841" t="s">
        <v>2892</v>
      </c>
      <c r="M1841" t="s">
        <v>2893</v>
      </c>
      <c r="N1841" t="s">
        <v>85</v>
      </c>
      <c r="O1841" t="s">
        <v>85</v>
      </c>
      <c r="P1841">
        <v>9639</v>
      </c>
      <c r="Q1841" t="s">
        <v>21</v>
      </c>
      <c r="R1841" t="s">
        <v>2904</v>
      </c>
      <c r="S1841" t="s">
        <v>2905</v>
      </c>
      <c r="T1841" t="s">
        <v>170</v>
      </c>
      <c r="U1841" t="s">
        <v>436</v>
      </c>
      <c r="V1841" t="s">
        <v>179</v>
      </c>
      <c r="W1841" t="s">
        <v>180</v>
      </c>
      <c r="X1841" t="s">
        <v>10729</v>
      </c>
      <c r="Y1841" t="s">
        <v>10737</v>
      </c>
    </row>
    <row r="1842" spans="1:25">
      <c r="A1842" t="s">
        <v>9</v>
      </c>
      <c r="B1842" t="s">
        <v>14</v>
      </c>
      <c r="C1842" t="s">
        <v>14</v>
      </c>
      <c r="D1842" t="s">
        <v>1336</v>
      </c>
      <c r="E1842" s="54">
        <v>41596</v>
      </c>
      <c r="F1842" t="s">
        <v>1337</v>
      </c>
      <c r="G1842" t="s">
        <v>1345</v>
      </c>
      <c r="H1842" t="s">
        <v>2889</v>
      </c>
      <c r="I1842" t="s">
        <v>2906</v>
      </c>
      <c r="J1842" t="s">
        <v>1342</v>
      </c>
      <c r="K1842" t="s">
        <v>2907</v>
      </c>
      <c r="L1842" t="s">
        <v>2892</v>
      </c>
      <c r="M1842" t="s">
        <v>2893</v>
      </c>
      <c r="N1842" t="s">
        <v>85</v>
      </c>
      <c r="O1842" t="s">
        <v>213</v>
      </c>
      <c r="P1842">
        <v>6120</v>
      </c>
      <c r="Q1842" t="s">
        <v>21</v>
      </c>
      <c r="R1842" t="s">
        <v>2908</v>
      </c>
      <c r="S1842" t="s">
        <v>2909</v>
      </c>
      <c r="T1842" t="s">
        <v>170</v>
      </c>
      <c r="U1842" t="s">
        <v>436</v>
      </c>
      <c r="V1842" t="s">
        <v>179</v>
      </c>
      <c r="W1842" t="s">
        <v>180</v>
      </c>
      <c r="X1842" t="s">
        <v>10729</v>
      </c>
      <c r="Y1842" t="s">
        <v>10739</v>
      </c>
    </row>
    <row r="1843" spans="1:25">
      <c r="A1843" t="s">
        <v>9</v>
      </c>
      <c r="B1843" t="s">
        <v>14</v>
      </c>
      <c r="C1843" t="s">
        <v>14</v>
      </c>
      <c r="D1843" t="s">
        <v>1336</v>
      </c>
      <c r="E1843" s="54">
        <v>41596</v>
      </c>
      <c r="F1843" t="s">
        <v>1337</v>
      </c>
      <c r="G1843" t="s">
        <v>1345</v>
      </c>
      <c r="H1843" t="s">
        <v>2889</v>
      </c>
      <c r="I1843" t="s">
        <v>2906</v>
      </c>
      <c r="J1843" t="s">
        <v>1342</v>
      </c>
      <c r="K1843" t="s">
        <v>2907</v>
      </c>
      <c r="L1843" t="s">
        <v>2892</v>
      </c>
      <c r="M1843" t="s">
        <v>2893</v>
      </c>
      <c r="N1843" t="s">
        <v>85</v>
      </c>
      <c r="O1843" t="s">
        <v>199</v>
      </c>
      <c r="P1843">
        <v>-6120</v>
      </c>
      <c r="Q1843" t="s">
        <v>21</v>
      </c>
      <c r="R1843" t="s">
        <v>2908</v>
      </c>
      <c r="S1843" t="s">
        <v>2909</v>
      </c>
      <c r="T1843" t="s">
        <v>170</v>
      </c>
      <c r="U1843" t="s">
        <v>436</v>
      </c>
      <c r="V1843" t="s">
        <v>179</v>
      </c>
      <c r="W1843" t="s">
        <v>180</v>
      </c>
      <c r="X1843" t="s">
        <v>10729</v>
      </c>
      <c r="Y1843" t="s">
        <v>10739</v>
      </c>
    </row>
    <row r="1844" spans="1:25">
      <c r="A1844" t="s">
        <v>9</v>
      </c>
      <c r="B1844" t="s">
        <v>14</v>
      </c>
      <c r="C1844" t="s">
        <v>14</v>
      </c>
      <c r="D1844" t="s">
        <v>1336</v>
      </c>
      <c r="E1844" s="54">
        <v>41628</v>
      </c>
      <c r="F1844" t="s">
        <v>4921</v>
      </c>
      <c r="G1844" t="s">
        <v>1345</v>
      </c>
      <c r="H1844" t="s">
        <v>2889</v>
      </c>
      <c r="I1844" t="s">
        <v>5553</v>
      </c>
      <c r="J1844" t="s">
        <v>1342</v>
      </c>
      <c r="K1844" t="s">
        <v>5554</v>
      </c>
      <c r="L1844" t="s">
        <v>2892</v>
      </c>
      <c r="M1844" t="s">
        <v>2893</v>
      </c>
      <c r="N1844" t="s">
        <v>85</v>
      </c>
      <c r="O1844" t="s">
        <v>85</v>
      </c>
      <c r="P1844">
        <v>-19350</v>
      </c>
      <c r="Q1844" t="s">
        <v>21</v>
      </c>
      <c r="R1844" t="s">
        <v>5555</v>
      </c>
      <c r="S1844" t="s">
        <v>5556</v>
      </c>
      <c r="T1844" t="s">
        <v>170</v>
      </c>
      <c r="U1844" t="s">
        <v>436</v>
      </c>
      <c r="V1844" t="s">
        <v>179</v>
      </c>
      <c r="W1844" t="s">
        <v>180</v>
      </c>
      <c r="X1844" t="s">
        <v>10729</v>
      </c>
      <c r="Y1844" t="s">
        <v>10737</v>
      </c>
    </row>
    <row r="1845" spans="1:25">
      <c r="A1845" t="s">
        <v>9</v>
      </c>
      <c r="B1845" t="s">
        <v>14</v>
      </c>
      <c r="C1845" t="s">
        <v>14</v>
      </c>
      <c r="D1845" t="s">
        <v>1336</v>
      </c>
      <c r="E1845" s="54">
        <v>41628</v>
      </c>
      <c r="F1845" t="s">
        <v>4921</v>
      </c>
      <c r="G1845" t="s">
        <v>1345</v>
      </c>
      <c r="H1845" t="s">
        <v>2889</v>
      </c>
      <c r="I1845" t="s">
        <v>5553</v>
      </c>
      <c r="J1845" t="s">
        <v>1342</v>
      </c>
      <c r="K1845" t="s">
        <v>5554</v>
      </c>
      <c r="L1845" t="s">
        <v>2892</v>
      </c>
      <c r="M1845" t="s">
        <v>2893</v>
      </c>
      <c r="N1845" t="s">
        <v>85</v>
      </c>
      <c r="O1845" t="s">
        <v>85</v>
      </c>
      <c r="P1845">
        <v>-2373</v>
      </c>
      <c r="Q1845" t="s">
        <v>21</v>
      </c>
      <c r="R1845" t="s">
        <v>5555</v>
      </c>
      <c r="S1845" t="s">
        <v>5556</v>
      </c>
      <c r="T1845" t="s">
        <v>170</v>
      </c>
      <c r="U1845" t="s">
        <v>436</v>
      </c>
      <c r="V1845" t="s">
        <v>179</v>
      </c>
      <c r="W1845" t="s">
        <v>180</v>
      </c>
      <c r="X1845" t="s">
        <v>10729</v>
      </c>
      <c r="Y1845" t="s">
        <v>10737</v>
      </c>
    </row>
    <row r="1846" spans="1:25">
      <c r="A1846" t="s">
        <v>9</v>
      </c>
      <c r="B1846" t="s">
        <v>14</v>
      </c>
      <c r="C1846" t="s">
        <v>14</v>
      </c>
      <c r="D1846" t="s">
        <v>1336</v>
      </c>
      <c r="E1846" s="54">
        <v>41593</v>
      </c>
      <c r="F1846" t="s">
        <v>1337</v>
      </c>
      <c r="G1846" t="s">
        <v>1345</v>
      </c>
      <c r="H1846" t="s">
        <v>2889</v>
      </c>
      <c r="I1846" t="s">
        <v>2896</v>
      </c>
      <c r="J1846" t="s">
        <v>1342</v>
      </c>
      <c r="K1846" t="s">
        <v>2897</v>
      </c>
      <c r="L1846" t="s">
        <v>2892</v>
      </c>
      <c r="M1846" t="s">
        <v>2893</v>
      </c>
      <c r="N1846" t="s">
        <v>85</v>
      </c>
      <c r="O1846" t="s">
        <v>213</v>
      </c>
      <c r="P1846">
        <v>1320</v>
      </c>
      <c r="Q1846" t="s">
        <v>21</v>
      </c>
      <c r="R1846" t="s">
        <v>2898</v>
      </c>
      <c r="S1846" t="s">
        <v>104</v>
      </c>
      <c r="T1846" t="s">
        <v>170</v>
      </c>
      <c r="U1846" t="s">
        <v>436</v>
      </c>
      <c r="V1846" t="s">
        <v>179</v>
      </c>
      <c r="W1846" t="s">
        <v>180</v>
      </c>
      <c r="X1846" t="s">
        <v>10729</v>
      </c>
      <c r="Y1846" t="s">
        <v>10739</v>
      </c>
    </row>
    <row r="1847" spans="1:25">
      <c r="A1847" t="s">
        <v>9</v>
      </c>
      <c r="B1847" t="s">
        <v>14</v>
      </c>
      <c r="C1847" t="s">
        <v>14</v>
      </c>
      <c r="D1847" t="s">
        <v>1336</v>
      </c>
      <c r="E1847" s="54">
        <v>41593</v>
      </c>
      <c r="F1847" t="s">
        <v>1337</v>
      </c>
      <c r="G1847" t="s">
        <v>1345</v>
      </c>
      <c r="H1847" t="s">
        <v>2889</v>
      </c>
      <c r="I1847" t="s">
        <v>2890</v>
      </c>
      <c r="J1847" t="s">
        <v>1342</v>
      </c>
      <c r="K1847" t="s">
        <v>2891</v>
      </c>
      <c r="L1847" t="s">
        <v>2892</v>
      </c>
      <c r="M1847" t="s">
        <v>2893</v>
      </c>
      <c r="N1847" t="s">
        <v>85</v>
      </c>
      <c r="O1847" t="s">
        <v>85</v>
      </c>
      <c r="P1847">
        <v>-1328.25</v>
      </c>
      <c r="Q1847" t="s">
        <v>21</v>
      </c>
      <c r="R1847" t="s">
        <v>2894</v>
      </c>
      <c r="S1847" t="s">
        <v>2895</v>
      </c>
      <c r="T1847" t="s">
        <v>170</v>
      </c>
      <c r="U1847" t="s">
        <v>436</v>
      </c>
      <c r="V1847" t="s">
        <v>179</v>
      </c>
      <c r="W1847" t="s">
        <v>180</v>
      </c>
      <c r="X1847" t="s">
        <v>10729</v>
      </c>
      <c r="Y1847" t="s">
        <v>10737</v>
      </c>
    </row>
    <row r="1848" spans="1:25">
      <c r="A1848" t="s">
        <v>9</v>
      </c>
      <c r="B1848" t="s">
        <v>14</v>
      </c>
      <c r="C1848" t="s">
        <v>14</v>
      </c>
      <c r="D1848" t="s">
        <v>1336</v>
      </c>
      <c r="E1848" s="54">
        <v>41636</v>
      </c>
      <c r="F1848" t="s">
        <v>4921</v>
      </c>
      <c r="G1848" t="s">
        <v>1345</v>
      </c>
      <c r="H1848" t="s">
        <v>2889</v>
      </c>
      <c r="I1848" t="s">
        <v>5557</v>
      </c>
      <c r="J1848" t="s">
        <v>1342</v>
      </c>
      <c r="K1848" t="s">
        <v>5558</v>
      </c>
      <c r="L1848" t="s">
        <v>2892</v>
      </c>
      <c r="M1848" t="s">
        <v>2893</v>
      </c>
      <c r="N1848" t="s">
        <v>85</v>
      </c>
      <c r="O1848" t="s">
        <v>85</v>
      </c>
      <c r="P1848">
        <v>57411.9296875</v>
      </c>
      <c r="Q1848" t="s">
        <v>21</v>
      </c>
      <c r="R1848" t="s">
        <v>5559</v>
      </c>
      <c r="S1848" t="s">
        <v>5560</v>
      </c>
      <c r="T1848" t="s">
        <v>170</v>
      </c>
      <c r="U1848" t="s">
        <v>436</v>
      </c>
      <c r="V1848" t="s">
        <v>179</v>
      </c>
      <c r="W1848" t="s">
        <v>180</v>
      </c>
      <c r="X1848" t="s">
        <v>10730</v>
      </c>
      <c r="Y1848" t="s">
        <v>10737</v>
      </c>
    </row>
    <row r="1849" spans="1:25">
      <c r="A1849" t="s">
        <v>9</v>
      </c>
      <c r="B1849" t="s">
        <v>14</v>
      </c>
      <c r="C1849" t="s">
        <v>14</v>
      </c>
      <c r="D1849" t="s">
        <v>1336</v>
      </c>
      <c r="E1849" s="54">
        <v>41636</v>
      </c>
      <c r="F1849" t="s">
        <v>4921</v>
      </c>
      <c r="G1849" t="s">
        <v>1345</v>
      </c>
      <c r="H1849" t="s">
        <v>2889</v>
      </c>
      <c r="I1849" t="s">
        <v>5561</v>
      </c>
      <c r="J1849" t="s">
        <v>1342</v>
      </c>
      <c r="K1849" t="s">
        <v>5562</v>
      </c>
      <c r="L1849" t="s">
        <v>2892</v>
      </c>
      <c r="M1849" t="s">
        <v>2893</v>
      </c>
      <c r="N1849" t="s">
        <v>85</v>
      </c>
      <c r="O1849" t="s">
        <v>85</v>
      </c>
      <c r="P1849">
        <v>66160.8828125</v>
      </c>
      <c r="Q1849" t="s">
        <v>21</v>
      </c>
      <c r="R1849" t="s">
        <v>5563</v>
      </c>
      <c r="S1849" t="s">
        <v>5560</v>
      </c>
      <c r="T1849" t="s">
        <v>170</v>
      </c>
      <c r="U1849" t="s">
        <v>436</v>
      </c>
      <c r="V1849" t="s">
        <v>179</v>
      </c>
      <c r="W1849" t="s">
        <v>180</v>
      </c>
      <c r="X1849" t="s">
        <v>10730</v>
      </c>
      <c r="Y1849" t="s">
        <v>10737</v>
      </c>
    </row>
    <row r="1850" spans="1:25">
      <c r="A1850" t="s">
        <v>9</v>
      </c>
      <c r="B1850" t="s">
        <v>14</v>
      </c>
      <c r="C1850" t="s">
        <v>14</v>
      </c>
      <c r="D1850" t="s">
        <v>1336</v>
      </c>
      <c r="E1850" s="54">
        <v>41606</v>
      </c>
      <c r="F1850" t="s">
        <v>1337</v>
      </c>
      <c r="G1850" t="s">
        <v>1345</v>
      </c>
      <c r="H1850" t="s">
        <v>2889</v>
      </c>
      <c r="I1850" t="s">
        <v>5557</v>
      </c>
      <c r="J1850" t="s">
        <v>1342</v>
      </c>
      <c r="K1850" t="s">
        <v>5558</v>
      </c>
      <c r="L1850" t="s">
        <v>2892</v>
      </c>
      <c r="M1850" t="s">
        <v>2893</v>
      </c>
      <c r="N1850" t="s">
        <v>85</v>
      </c>
      <c r="O1850" t="s">
        <v>213</v>
      </c>
      <c r="P1850">
        <v>57411.9296875</v>
      </c>
      <c r="Q1850" t="s">
        <v>21</v>
      </c>
      <c r="R1850" t="s">
        <v>5559</v>
      </c>
      <c r="S1850" t="s">
        <v>5560</v>
      </c>
      <c r="T1850" t="s">
        <v>170</v>
      </c>
      <c r="U1850" t="s">
        <v>436</v>
      </c>
      <c r="V1850" t="s">
        <v>179</v>
      </c>
      <c r="W1850" t="s">
        <v>180</v>
      </c>
      <c r="X1850" t="s">
        <v>10730</v>
      </c>
      <c r="Y1850" t="s">
        <v>10739</v>
      </c>
    </row>
    <row r="1851" spans="1:25">
      <c r="A1851" t="s">
        <v>9</v>
      </c>
      <c r="B1851" t="s">
        <v>14</v>
      </c>
      <c r="C1851" t="s">
        <v>14</v>
      </c>
      <c r="D1851" t="s">
        <v>1336</v>
      </c>
      <c r="E1851" s="54">
        <v>41606</v>
      </c>
      <c r="F1851" t="s">
        <v>1337</v>
      </c>
      <c r="G1851" t="s">
        <v>1345</v>
      </c>
      <c r="H1851" t="s">
        <v>2889</v>
      </c>
      <c r="I1851" t="s">
        <v>5561</v>
      </c>
      <c r="J1851" t="s">
        <v>1342</v>
      </c>
      <c r="K1851" t="s">
        <v>5562</v>
      </c>
      <c r="L1851" t="s">
        <v>2892</v>
      </c>
      <c r="M1851" t="s">
        <v>2893</v>
      </c>
      <c r="N1851" t="s">
        <v>85</v>
      </c>
      <c r="O1851" t="s">
        <v>213</v>
      </c>
      <c r="P1851">
        <v>66160.8828125</v>
      </c>
      <c r="Q1851" t="s">
        <v>21</v>
      </c>
      <c r="R1851" t="s">
        <v>5563</v>
      </c>
      <c r="S1851" t="s">
        <v>5560</v>
      </c>
      <c r="T1851" t="s">
        <v>170</v>
      </c>
      <c r="U1851" t="s">
        <v>436</v>
      </c>
      <c r="V1851" t="s">
        <v>179</v>
      </c>
      <c r="W1851" t="s">
        <v>180</v>
      </c>
      <c r="X1851" t="s">
        <v>10730</v>
      </c>
      <c r="Y1851" t="s">
        <v>10739</v>
      </c>
    </row>
    <row r="1852" spans="1:25">
      <c r="A1852" t="s">
        <v>9</v>
      </c>
      <c r="B1852" t="s">
        <v>14</v>
      </c>
      <c r="C1852" t="s">
        <v>14</v>
      </c>
      <c r="D1852" t="s">
        <v>1336</v>
      </c>
      <c r="E1852" s="54">
        <v>41628</v>
      </c>
      <c r="F1852" t="s">
        <v>4921</v>
      </c>
      <c r="G1852" t="s">
        <v>1345</v>
      </c>
      <c r="H1852" t="s">
        <v>2889</v>
      </c>
      <c r="I1852" t="s">
        <v>5553</v>
      </c>
      <c r="J1852" t="s">
        <v>1342</v>
      </c>
      <c r="K1852" t="s">
        <v>5554</v>
      </c>
      <c r="L1852" t="s">
        <v>2892</v>
      </c>
      <c r="M1852" t="s">
        <v>2893</v>
      </c>
      <c r="N1852" t="s">
        <v>85</v>
      </c>
      <c r="O1852" t="s">
        <v>85</v>
      </c>
      <c r="P1852">
        <v>21771</v>
      </c>
      <c r="Q1852" t="s">
        <v>21</v>
      </c>
      <c r="R1852" t="s">
        <v>5555</v>
      </c>
      <c r="S1852" t="s">
        <v>5556</v>
      </c>
      <c r="T1852" t="s">
        <v>170</v>
      </c>
      <c r="U1852" t="s">
        <v>436</v>
      </c>
      <c r="V1852" t="s">
        <v>179</v>
      </c>
      <c r="W1852" t="s">
        <v>180</v>
      </c>
      <c r="X1852" t="s">
        <v>10729</v>
      </c>
      <c r="Y1852" t="s">
        <v>10737</v>
      </c>
    </row>
    <row r="1853" spans="1:25">
      <c r="A1853" t="s">
        <v>9</v>
      </c>
      <c r="B1853" t="s">
        <v>14</v>
      </c>
      <c r="C1853" t="s">
        <v>14</v>
      </c>
      <c r="D1853" t="s">
        <v>1336</v>
      </c>
      <c r="E1853" s="54">
        <v>41599</v>
      </c>
      <c r="F1853" t="s">
        <v>1337</v>
      </c>
      <c r="G1853" t="s">
        <v>83</v>
      </c>
      <c r="H1853" t="s">
        <v>2889</v>
      </c>
      <c r="I1853" t="s">
        <v>2899</v>
      </c>
      <c r="J1853" t="s">
        <v>86</v>
      </c>
      <c r="K1853" t="s">
        <v>2900</v>
      </c>
      <c r="L1853" t="s">
        <v>2892</v>
      </c>
      <c r="M1853" t="s">
        <v>2893</v>
      </c>
      <c r="N1853" t="s">
        <v>85</v>
      </c>
      <c r="O1853" t="s">
        <v>213</v>
      </c>
      <c r="P1853">
        <v>24650</v>
      </c>
      <c r="Q1853" t="s">
        <v>22</v>
      </c>
      <c r="R1853" t="s">
        <v>2901</v>
      </c>
      <c r="S1853" t="s">
        <v>104</v>
      </c>
      <c r="T1853" t="s">
        <v>170</v>
      </c>
      <c r="U1853" t="s">
        <v>436</v>
      </c>
      <c r="V1853" t="s">
        <v>179</v>
      </c>
      <c r="W1853" t="s">
        <v>180</v>
      </c>
      <c r="X1853" t="e">
        <v>#N/A</v>
      </c>
      <c r="Y1853" t="s">
        <v>10739</v>
      </c>
    </row>
    <row r="1854" spans="1:25">
      <c r="A1854" t="s">
        <v>9</v>
      </c>
      <c r="B1854" t="s">
        <v>14</v>
      </c>
      <c r="C1854" t="s">
        <v>14</v>
      </c>
      <c r="D1854" t="s">
        <v>1336</v>
      </c>
      <c r="E1854" s="54">
        <v>41607</v>
      </c>
      <c r="F1854" t="s">
        <v>1337</v>
      </c>
      <c r="G1854" t="s">
        <v>1345</v>
      </c>
      <c r="H1854" t="s">
        <v>2889</v>
      </c>
      <c r="I1854" t="s">
        <v>5553</v>
      </c>
      <c r="J1854" t="s">
        <v>1342</v>
      </c>
      <c r="K1854" t="s">
        <v>5554</v>
      </c>
      <c r="L1854" t="s">
        <v>2892</v>
      </c>
      <c r="M1854" t="s">
        <v>2893</v>
      </c>
      <c r="N1854" t="s">
        <v>85</v>
      </c>
      <c r="O1854" t="s">
        <v>85</v>
      </c>
      <c r="P1854">
        <v>8312.5</v>
      </c>
      <c r="Q1854" t="s">
        <v>21</v>
      </c>
      <c r="R1854" t="s">
        <v>5555</v>
      </c>
      <c r="S1854" t="s">
        <v>5556</v>
      </c>
      <c r="T1854" t="s">
        <v>170</v>
      </c>
      <c r="U1854" t="s">
        <v>436</v>
      </c>
      <c r="V1854" t="s">
        <v>179</v>
      </c>
      <c r="W1854" t="s">
        <v>180</v>
      </c>
      <c r="X1854" t="s">
        <v>10729</v>
      </c>
      <c r="Y1854" t="s">
        <v>10737</v>
      </c>
    </row>
    <row r="1855" spans="1:25">
      <c r="A1855" t="s">
        <v>9</v>
      </c>
      <c r="B1855" t="s">
        <v>14</v>
      </c>
      <c r="C1855" t="s">
        <v>14</v>
      </c>
      <c r="D1855" t="s">
        <v>1336</v>
      </c>
      <c r="E1855" s="54">
        <v>41607</v>
      </c>
      <c r="F1855" t="s">
        <v>1337</v>
      </c>
      <c r="G1855" t="s">
        <v>1345</v>
      </c>
      <c r="H1855" t="s">
        <v>2889</v>
      </c>
      <c r="I1855" t="s">
        <v>5553</v>
      </c>
      <c r="J1855" t="s">
        <v>1342</v>
      </c>
      <c r="K1855" t="s">
        <v>5554</v>
      </c>
      <c r="L1855" t="s">
        <v>2892</v>
      </c>
      <c r="M1855" t="s">
        <v>2893</v>
      </c>
      <c r="N1855" t="s">
        <v>85</v>
      </c>
      <c r="O1855" t="s">
        <v>85</v>
      </c>
      <c r="P1855">
        <v>-8312.5</v>
      </c>
      <c r="Q1855" t="s">
        <v>21</v>
      </c>
      <c r="R1855" t="s">
        <v>5555</v>
      </c>
      <c r="S1855" t="s">
        <v>5556</v>
      </c>
      <c r="T1855" t="s">
        <v>170</v>
      </c>
      <c r="U1855" t="s">
        <v>436</v>
      </c>
      <c r="V1855" t="s">
        <v>179</v>
      </c>
      <c r="W1855" t="s">
        <v>180</v>
      </c>
      <c r="X1855" t="s">
        <v>10729</v>
      </c>
      <c r="Y1855" t="s">
        <v>10737</v>
      </c>
    </row>
    <row r="1856" spans="1:25">
      <c r="A1856" t="s">
        <v>9</v>
      </c>
      <c r="B1856" t="s">
        <v>14</v>
      </c>
      <c r="C1856" t="s">
        <v>14</v>
      </c>
      <c r="D1856" t="s">
        <v>1336</v>
      </c>
      <c r="E1856" s="54">
        <v>41607</v>
      </c>
      <c r="F1856" t="s">
        <v>1337</v>
      </c>
      <c r="G1856" t="s">
        <v>1345</v>
      </c>
      <c r="H1856" t="s">
        <v>2889</v>
      </c>
      <c r="I1856" t="s">
        <v>5553</v>
      </c>
      <c r="J1856" t="s">
        <v>1342</v>
      </c>
      <c r="K1856" t="s">
        <v>5554</v>
      </c>
      <c r="L1856" t="s">
        <v>2892</v>
      </c>
      <c r="M1856" t="s">
        <v>2893</v>
      </c>
      <c r="N1856" t="s">
        <v>85</v>
      </c>
      <c r="O1856" t="s">
        <v>85</v>
      </c>
      <c r="P1856">
        <v>-107800</v>
      </c>
      <c r="Q1856" t="s">
        <v>21</v>
      </c>
      <c r="R1856" t="s">
        <v>5555</v>
      </c>
      <c r="S1856" t="s">
        <v>5556</v>
      </c>
      <c r="T1856" t="s">
        <v>170</v>
      </c>
      <c r="U1856" t="s">
        <v>436</v>
      </c>
      <c r="V1856" t="s">
        <v>179</v>
      </c>
      <c r="W1856" t="s">
        <v>180</v>
      </c>
      <c r="X1856" t="s">
        <v>10729</v>
      </c>
      <c r="Y1856" t="s">
        <v>10737</v>
      </c>
    </row>
    <row r="1857" spans="1:25">
      <c r="A1857" t="s">
        <v>9</v>
      </c>
      <c r="B1857" t="s">
        <v>14</v>
      </c>
      <c r="C1857" t="s">
        <v>14</v>
      </c>
      <c r="D1857" t="s">
        <v>1336</v>
      </c>
      <c r="E1857" s="54">
        <v>41607</v>
      </c>
      <c r="F1857" t="s">
        <v>1337</v>
      </c>
      <c r="G1857" t="s">
        <v>1345</v>
      </c>
      <c r="H1857" t="s">
        <v>2889</v>
      </c>
      <c r="I1857" t="s">
        <v>5553</v>
      </c>
      <c r="J1857" t="s">
        <v>1342</v>
      </c>
      <c r="K1857" t="s">
        <v>5554</v>
      </c>
      <c r="L1857" t="s">
        <v>2892</v>
      </c>
      <c r="M1857" t="s">
        <v>2893</v>
      </c>
      <c r="N1857" t="s">
        <v>85</v>
      </c>
      <c r="O1857" t="s">
        <v>85</v>
      </c>
      <c r="P1857">
        <v>107800</v>
      </c>
      <c r="Q1857" t="s">
        <v>21</v>
      </c>
      <c r="R1857" t="s">
        <v>5555</v>
      </c>
      <c r="S1857" t="s">
        <v>5556</v>
      </c>
      <c r="T1857" t="s">
        <v>170</v>
      </c>
      <c r="U1857" t="s">
        <v>436</v>
      </c>
      <c r="V1857" t="s">
        <v>179</v>
      </c>
      <c r="W1857" t="s">
        <v>180</v>
      </c>
      <c r="X1857" t="s">
        <v>10729</v>
      </c>
      <c r="Y1857" t="s">
        <v>10737</v>
      </c>
    </row>
    <row r="1858" spans="1:25">
      <c r="A1858" t="s">
        <v>9</v>
      </c>
      <c r="B1858" t="s">
        <v>14</v>
      </c>
      <c r="C1858" t="s">
        <v>14</v>
      </c>
      <c r="D1858" t="s">
        <v>1336</v>
      </c>
      <c r="E1858" s="54">
        <v>41598</v>
      </c>
      <c r="F1858" t="s">
        <v>1337</v>
      </c>
      <c r="G1858" t="s">
        <v>1345</v>
      </c>
      <c r="H1858" t="s">
        <v>2889</v>
      </c>
      <c r="I1858" t="s">
        <v>2902</v>
      </c>
      <c r="J1858" t="s">
        <v>1342</v>
      </c>
      <c r="K1858" t="s">
        <v>2903</v>
      </c>
      <c r="L1858" t="s">
        <v>2892</v>
      </c>
      <c r="M1858" t="s">
        <v>2893</v>
      </c>
      <c r="N1858" t="s">
        <v>85</v>
      </c>
      <c r="O1858" t="s">
        <v>199</v>
      </c>
      <c r="P1858">
        <v>-11826</v>
      </c>
      <c r="Q1858" t="s">
        <v>21</v>
      </c>
      <c r="R1858" t="s">
        <v>2904</v>
      </c>
      <c r="S1858" t="s">
        <v>2905</v>
      </c>
      <c r="T1858" t="s">
        <v>170</v>
      </c>
      <c r="U1858" t="s">
        <v>436</v>
      </c>
      <c r="V1858" t="s">
        <v>179</v>
      </c>
      <c r="W1858" t="s">
        <v>180</v>
      </c>
      <c r="X1858" t="s">
        <v>10729</v>
      </c>
      <c r="Y1858" t="s">
        <v>10739</v>
      </c>
    </row>
    <row r="1859" spans="1:25">
      <c r="A1859" t="s">
        <v>9</v>
      </c>
      <c r="B1859" t="s">
        <v>14</v>
      </c>
      <c r="C1859" t="s">
        <v>14</v>
      </c>
      <c r="D1859" t="s">
        <v>1336</v>
      </c>
      <c r="E1859" s="54">
        <v>41598</v>
      </c>
      <c r="F1859" t="s">
        <v>1337</v>
      </c>
      <c r="G1859" t="s">
        <v>1345</v>
      </c>
      <c r="H1859" t="s">
        <v>2889</v>
      </c>
      <c r="I1859" t="s">
        <v>2902</v>
      </c>
      <c r="J1859" t="s">
        <v>1342</v>
      </c>
      <c r="K1859" t="s">
        <v>2903</v>
      </c>
      <c r="L1859" t="s">
        <v>2892</v>
      </c>
      <c r="M1859" t="s">
        <v>2893</v>
      </c>
      <c r="N1859" t="s">
        <v>85</v>
      </c>
      <c r="O1859" t="s">
        <v>213</v>
      </c>
      <c r="P1859">
        <v>11826</v>
      </c>
      <c r="Q1859" t="s">
        <v>21</v>
      </c>
      <c r="R1859" t="s">
        <v>2904</v>
      </c>
      <c r="S1859" t="s">
        <v>2905</v>
      </c>
      <c r="T1859" t="s">
        <v>170</v>
      </c>
      <c r="U1859" t="s">
        <v>436</v>
      </c>
      <c r="V1859" t="s">
        <v>179</v>
      </c>
      <c r="W1859" t="s">
        <v>180</v>
      </c>
      <c r="X1859" t="s">
        <v>10729</v>
      </c>
      <c r="Y1859" t="s">
        <v>10739</v>
      </c>
    </row>
    <row r="1860" spans="1:25">
      <c r="A1860" t="s">
        <v>9</v>
      </c>
      <c r="B1860" t="s">
        <v>14</v>
      </c>
      <c r="C1860" t="s">
        <v>14</v>
      </c>
      <c r="D1860" t="s">
        <v>1336</v>
      </c>
      <c r="E1860" s="54">
        <v>41585</v>
      </c>
      <c r="F1860" t="s">
        <v>1337</v>
      </c>
      <c r="G1860" t="s">
        <v>83</v>
      </c>
      <c r="I1860" t="s">
        <v>2026</v>
      </c>
      <c r="J1860" t="s">
        <v>86</v>
      </c>
      <c r="K1860" t="s">
        <v>2027</v>
      </c>
      <c r="L1860" t="s">
        <v>2028</v>
      </c>
      <c r="M1860" t="s">
        <v>2029</v>
      </c>
      <c r="N1860" t="s">
        <v>85</v>
      </c>
      <c r="O1860" t="s">
        <v>85</v>
      </c>
      <c r="P1860">
        <v>7650</v>
      </c>
      <c r="Q1860" t="s">
        <v>22</v>
      </c>
      <c r="R1860" t="s">
        <v>2030</v>
      </c>
      <c r="S1860" t="s">
        <v>104</v>
      </c>
      <c r="X1860" t="e">
        <v>#N/A</v>
      </c>
      <c r="Y1860" t="s">
        <v>85</v>
      </c>
    </row>
    <row r="1861" spans="1:25">
      <c r="A1861" t="s">
        <v>9</v>
      </c>
      <c r="B1861" t="s">
        <v>14</v>
      </c>
      <c r="C1861" t="s">
        <v>14</v>
      </c>
      <c r="D1861" t="s">
        <v>1336</v>
      </c>
      <c r="E1861" s="54">
        <v>41614</v>
      </c>
      <c r="F1861" t="s">
        <v>4921</v>
      </c>
      <c r="G1861" t="s">
        <v>83</v>
      </c>
      <c r="H1861" t="s">
        <v>1735</v>
      </c>
      <c r="I1861" t="s">
        <v>10643</v>
      </c>
      <c r="J1861" t="s">
        <v>86</v>
      </c>
      <c r="K1861" t="s">
        <v>10644</v>
      </c>
      <c r="L1861" t="s">
        <v>7894</v>
      </c>
      <c r="M1861" t="s">
        <v>7895</v>
      </c>
      <c r="N1861" t="s">
        <v>85</v>
      </c>
      <c r="O1861" t="s">
        <v>213</v>
      </c>
      <c r="P1861">
        <v>25000</v>
      </c>
      <c r="Q1861" t="s">
        <v>22</v>
      </c>
      <c r="R1861" t="s">
        <v>10645</v>
      </c>
      <c r="S1861" t="s">
        <v>104</v>
      </c>
      <c r="T1861" t="s">
        <v>155</v>
      </c>
      <c r="U1861" t="s">
        <v>286</v>
      </c>
      <c r="V1861" t="s">
        <v>450</v>
      </c>
      <c r="W1861" t="s">
        <v>1857</v>
      </c>
      <c r="X1861" t="e">
        <v>#N/A</v>
      </c>
      <c r="Y1861" t="s">
        <v>10739</v>
      </c>
    </row>
    <row r="1862" spans="1:25">
      <c r="A1862" t="s">
        <v>9</v>
      </c>
      <c r="B1862" t="s">
        <v>14</v>
      </c>
      <c r="C1862" t="s">
        <v>14</v>
      </c>
      <c r="D1862" t="s">
        <v>1336</v>
      </c>
      <c r="E1862" s="54">
        <v>41639</v>
      </c>
      <c r="F1862" t="s">
        <v>4921</v>
      </c>
      <c r="G1862" t="s">
        <v>83</v>
      </c>
      <c r="H1862" t="s">
        <v>1735</v>
      </c>
      <c r="I1862" t="s">
        <v>7892</v>
      </c>
      <c r="J1862" t="s">
        <v>86</v>
      </c>
      <c r="K1862" t="s">
        <v>7893</v>
      </c>
      <c r="L1862" t="s">
        <v>7894</v>
      </c>
      <c r="M1862" t="s">
        <v>7895</v>
      </c>
      <c r="N1862" t="s">
        <v>199</v>
      </c>
      <c r="O1862" t="s">
        <v>85</v>
      </c>
      <c r="P1862">
        <v>24000</v>
      </c>
      <c r="Q1862" t="s">
        <v>22</v>
      </c>
      <c r="R1862" t="s">
        <v>7896</v>
      </c>
      <c r="S1862" t="s">
        <v>104</v>
      </c>
      <c r="T1862" t="s">
        <v>155</v>
      </c>
      <c r="U1862" t="s">
        <v>286</v>
      </c>
      <c r="V1862" t="s">
        <v>450</v>
      </c>
      <c r="W1862" t="s">
        <v>1857</v>
      </c>
      <c r="X1862" t="e">
        <v>#N/A</v>
      </c>
      <c r="Y1862" t="s">
        <v>85</v>
      </c>
    </row>
    <row r="1863" spans="1:25">
      <c r="A1863" t="s">
        <v>9</v>
      </c>
      <c r="B1863" t="s">
        <v>14</v>
      </c>
      <c r="C1863" t="s">
        <v>14</v>
      </c>
      <c r="D1863" t="s">
        <v>1336</v>
      </c>
      <c r="E1863" s="54">
        <v>41620</v>
      </c>
      <c r="F1863" t="s">
        <v>4921</v>
      </c>
      <c r="G1863" t="s">
        <v>83</v>
      </c>
      <c r="H1863" t="s">
        <v>1735</v>
      </c>
      <c r="I1863" t="s">
        <v>10646</v>
      </c>
      <c r="J1863" t="s">
        <v>1342</v>
      </c>
      <c r="K1863" t="s">
        <v>10647</v>
      </c>
      <c r="L1863" t="s">
        <v>7894</v>
      </c>
      <c r="M1863" t="s">
        <v>7895</v>
      </c>
      <c r="N1863" t="s">
        <v>85</v>
      </c>
      <c r="O1863" t="s">
        <v>213</v>
      </c>
      <c r="P1863">
        <v>3000</v>
      </c>
      <c r="Q1863" t="s">
        <v>22</v>
      </c>
      <c r="R1863" t="s">
        <v>10648</v>
      </c>
      <c r="S1863" t="s">
        <v>104</v>
      </c>
      <c r="T1863" t="s">
        <v>155</v>
      </c>
      <c r="U1863" t="s">
        <v>286</v>
      </c>
      <c r="V1863" t="s">
        <v>450</v>
      </c>
      <c r="W1863" t="s">
        <v>1857</v>
      </c>
      <c r="X1863" t="e">
        <v>#N/A</v>
      </c>
      <c r="Y1863" t="s">
        <v>10739</v>
      </c>
    </row>
    <row r="1864" spans="1:25">
      <c r="A1864" t="s">
        <v>9</v>
      </c>
      <c r="B1864" t="s">
        <v>14</v>
      </c>
      <c r="C1864" t="s">
        <v>14</v>
      </c>
      <c r="D1864" t="s">
        <v>1336</v>
      </c>
      <c r="E1864" s="54">
        <v>41618</v>
      </c>
      <c r="F1864" t="s">
        <v>4921</v>
      </c>
      <c r="G1864" t="s">
        <v>1345</v>
      </c>
      <c r="H1864" t="s">
        <v>1735</v>
      </c>
      <c r="I1864" t="s">
        <v>10649</v>
      </c>
      <c r="J1864" t="s">
        <v>1342</v>
      </c>
      <c r="K1864" t="s">
        <v>10650</v>
      </c>
      <c r="L1864" t="s">
        <v>7894</v>
      </c>
      <c r="M1864" t="s">
        <v>7895</v>
      </c>
      <c r="N1864" t="s">
        <v>85</v>
      </c>
      <c r="O1864" t="s">
        <v>213</v>
      </c>
      <c r="P1864">
        <v>1718.31005859375</v>
      </c>
      <c r="Q1864" t="s">
        <v>21</v>
      </c>
      <c r="R1864" t="s">
        <v>10651</v>
      </c>
      <c r="S1864" t="s">
        <v>10652</v>
      </c>
      <c r="T1864" t="s">
        <v>155</v>
      </c>
      <c r="U1864" t="s">
        <v>286</v>
      </c>
      <c r="V1864" t="s">
        <v>450</v>
      </c>
      <c r="W1864" t="s">
        <v>1857</v>
      </c>
      <c r="X1864" t="s">
        <v>10729</v>
      </c>
      <c r="Y1864" t="s">
        <v>10739</v>
      </c>
    </row>
    <row r="1865" spans="1:25">
      <c r="A1865" t="s">
        <v>9</v>
      </c>
      <c r="B1865" t="s">
        <v>14</v>
      </c>
      <c r="C1865" t="s">
        <v>14</v>
      </c>
      <c r="D1865" t="s">
        <v>1336</v>
      </c>
      <c r="E1865" s="54">
        <v>41620</v>
      </c>
      <c r="F1865" t="s">
        <v>4921</v>
      </c>
      <c r="G1865" t="s">
        <v>1345</v>
      </c>
      <c r="I1865" t="s">
        <v>2031</v>
      </c>
      <c r="J1865" t="s">
        <v>1342</v>
      </c>
      <c r="K1865" t="s">
        <v>2032</v>
      </c>
      <c r="L1865" t="s">
        <v>658</v>
      </c>
      <c r="M1865" t="s">
        <v>659</v>
      </c>
      <c r="N1865" t="s">
        <v>85</v>
      </c>
      <c r="O1865" t="s">
        <v>85</v>
      </c>
      <c r="P1865">
        <v>-4200</v>
      </c>
      <c r="Q1865" t="s">
        <v>21</v>
      </c>
      <c r="R1865" t="s">
        <v>2033</v>
      </c>
      <c r="S1865" t="s">
        <v>104</v>
      </c>
      <c r="T1865" t="s">
        <v>215</v>
      </c>
      <c r="U1865" t="s">
        <v>661</v>
      </c>
      <c r="V1865" t="s">
        <v>179</v>
      </c>
      <c r="W1865" t="s">
        <v>179</v>
      </c>
      <c r="X1865" t="s">
        <v>10729</v>
      </c>
      <c r="Y1865" t="s">
        <v>85</v>
      </c>
    </row>
    <row r="1866" spans="1:25">
      <c r="A1866" t="s">
        <v>9</v>
      </c>
      <c r="B1866" t="s">
        <v>14</v>
      </c>
      <c r="C1866" t="s">
        <v>14</v>
      </c>
      <c r="D1866" t="s">
        <v>1336</v>
      </c>
      <c r="E1866" s="54">
        <v>41620</v>
      </c>
      <c r="F1866" t="s">
        <v>4921</v>
      </c>
      <c r="G1866" t="s">
        <v>1345</v>
      </c>
      <c r="I1866" t="s">
        <v>2031</v>
      </c>
      <c r="J1866" t="s">
        <v>1342</v>
      </c>
      <c r="K1866" t="s">
        <v>2032</v>
      </c>
      <c r="L1866" t="s">
        <v>658</v>
      </c>
      <c r="M1866" t="s">
        <v>659</v>
      </c>
      <c r="N1866" t="s">
        <v>85</v>
      </c>
      <c r="O1866" t="s">
        <v>85</v>
      </c>
      <c r="P1866">
        <v>4200</v>
      </c>
      <c r="Q1866" t="s">
        <v>21</v>
      </c>
      <c r="R1866" t="s">
        <v>2033</v>
      </c>
      <c r="S1866" t="s">
        <v>104</v>
      </c>
      <c r="T1866" t="s">
        <v>215</v>
      </c>
      <c r="U1866" t="s">
        <v>661</v>
      </c>
      <c r="V1866" t="s">
        <v>179</v>
      </c>
      <c r="W1866" t="s">
        <v>179</v>
      </c>
      <c r="X1866" t="s">
        <v>10729</v>
      </c>
      <c r="Y1866" t="s">
        <v>85</v>
      </c>
    </row>
    <row r="1867" spans="1:25">
      <c r="A1867" t="s">
        <v>9</v>
      </c>
      <c r="B1867" t="s">
        <v>14</v>
      </c>
      <c r="C1867" t="s">
        <v>14</v>
      </c>
      <c r="D1867" t="s">
        <v>1336</v>
      </c>
      <c r="E1867" s="54">
        <v>41583</v>
      </c>
      <c r="F1867" t="s">
        <v>1337</v>
      </c>
      <c r="G1867" t="s">
        <v>1345</v>
      </c>
      <c r="I1867" t="s">
        <v>2031</v>
      </c>
      <c r="J1867" t="s">
        <v>1342</v>
      </c>
      <c r="K1867" t="s">
        <v>2032</v>
      </c>
      <c r="L1867" t="s">
        <v>658</v>
      </c>
      <c r="M1867" t="s">
        <v>659</v>
      </c>
      <c r="N1867" t="s">
        <v>85</v>
      </c>
      <c r="O1867" t="s">
        <v>85</v>
      </c>
      <c r="P1867">
        <v>140</v>
      </c>
      <c r="Q1867" t="s">
        <v>21</v>
      </c>
      <c r="R1867" t="s">
        <v>2033</v>
      </c>
      <c r="S1867" t="s">
        <v>104</v>
      </c>
      <c r="T1867" t="s">
        <v>215</v>
      </c>
      <c r="U1867" t="s">
        <v>661</v>
      </c>
      <c r="V1867" t="s">
        <v>179</v>
      </c>
      <c r="W1867" t="s">
        <v>179</v>
      </c>
      <c r="X1867" t="s">
        <v>10729</v>
      </c>
      <c r="Y1867" t="s">
        <v>85</v>
      </c>
    </row>
    <row r="1868" spans="1:25">
      <c r="A1868" t="s">
        <v>9</v>
      </c>
      <c r="B1868" t="s">
        <v>14</v>
      </c>
      <c r="C1868" t="s">
        <v>14</v>
      </c>
      <c r="D1868" t="s">
        <v>1336</v>
      </c>
      <c r="E1868" s="54">
        <v>41583</v>
      </c>
      <c r="F1868" t="s">
        <v>1337</v>
      </c>
      <c r="G1868" t="s">
        <v>1345</v>
      </c>
      <c r="I1868" t="s">
        <v>2031</v>
      </c>
      <c r="J1868" t="s">
        <v>1342</v>
      </c>
      <c r="K1868" t="s">
        <v>2032</v>
      </c>
      <c r="L1868" t="s">
        <v>658</v>
      </c>
      <c r="M1868" t="s">
        <v>659</v>
      </c>
      <c r="N1868" t="s">
        <v>85</v>
      </c>
      <c r="O1868" t="s">
        <v>85</v>
      </c>
      <c r="P1868">
        <v>-140</v>
      </c>
      <c r="Q1868" t="s">
        <v>21</v>
      </c>
      <c r="R1868" t="s">
        <v>2033</v>
      </c>
      <c r="S1868" t="s">
        <v>104</v>
      </c>
      <c r="T1868" t="s">
        <v>215</v>
      </c>
      <c r="U1868" t="s">
        <v>661</v>
      </c>
      <c r="V1868" t="s">
        <v>179</v>
      </c>
      <c r="W1868" t="s">
        <v>179</v>
      </c>
      <c r="X1868" t="s">
        <v>10729</v>
      </c>
      <c r="Y1868" t="s">
        <v>85</v>
      </c>
    </row>
    <row r="1869" spans="1:25">
      <c r="A1869" t="s">
        <v>9</v>
      </c>
      <c r="B1869" t="s">
        <v>14</v>
      </c>
      <c r="C1869" t="s">
        <v>14</v>
      </c>
      <c r="D1869" t="s">
        <v>1336</v>
      </c>
      <c r="E1869" s="54">
        <v>41625</v>
      </c>
      <c r="F1869" t="s">
        <v>4921</v>
      </c>
      <c r="G1869" t="s">
        <v>1345</v>
      </c>
      <c r="H1869" t="s">
        <v>208</v>
      </c>
      <c r="I1869" t="s">
        <v>10653</v>
      </c>
      <c r="J1869" t="s">
        <v>1342</v>
      </c>
      <c r="K1869" t="s">
        <v>10654</v>
      </c>
      <c r="L1869" t="s">
        <v>7736</v>
      </c>
      <c r="M1869" t="s">
        <v>7737</v>
      </c>
      <c r="N1869" t="s">
        <v>213</v>
      </c>
      <c r="O1869" t="s">
        <v>85</v>
      </c>
      <c r="P1869">
        <v>8395.919921875</v>
      </c>
      <c r="Q1869" t="s">
        <v>21</v>
      </c>
      <c r="R1869" t="s">
        <v>10655</v>
      </c>
      <c r="S1869" t="s">
        <v>10656</v>
      </c>
      <c r="T1869" t="s">
        <v>215</v>
      </c>
      <c r="U1869" t="s">
        <v>661</v>
      </c>
      <c r="V1869" t="s">
        <v>157</v>
      </c>
      <c r="W1869" t="s">
        <v>157</v>
      </c>
      <c r="X1869" t="s">
        <v>10729</v>
      </c>
      <c r="Y1869" t="s">
        <v>10737</v>
      </c>
    </row>
    <row r="1870" spans="1:25">
      <c r="A1870" t="s">
        <v>9</v>
      </c>
      <c r="B1870" t="s">
        <v>14</v>
      </c>
      <c r="C1870" t="s">
        <v>14</v>
      </c>
      <c r="D1870" t="s">
        <v>1336</v>
      </c>
      <c r="E1870" s="54">
        <v>41599</v>
      </c>
      <c r="F1870" t="s">
        <v>1337</v>
      </c>
      <c r="G1870" t="s">
        <v>1345</v>
      </c>
      <c r="H1870" t="s">
        <v>208</v>
      </c>
      <c r="I1870" t="s">
        <v>4360</v>
      </c>
      <c r="J1870" t="s">
        <v>1342</v>
      </c>
      <c r="K1870" t="s">
        <v>4361</v>
      </c>
      <c r="L1870" t="s">
        <v>2944</v>
      </c>
      <c r="M1870" t="s">
        <v>2945</v>
      </c>
      <c r="N1870" t="s">
        <v>213</v>
      </c>
      <c r="O1870" t="s">
        <v>85</v>
      </c>
      <c r="P1870">
        <v>61440</v>
      </c>
      <c r="Q1870" t="s">
        <v>21</v>
      </c>
      <c r="R1870" t="s">
        <v>2061</v>
      </c>
      <c r="S1870" t="s">
        <v>4362</v>
      </c>
      <c r="T1870" t="s">
        <v>215</v>
      </c>
      <c r="U1870" t="s">
        <v>216</v>
      </c>
      <c r="V1870" t="s">
        <v>179</v>
      </c>
      <c r="W1870" t="s">
        <v>179</v>
      </c>
      <c r="X1870" t="s">
        <v>10729</v>
      </c>
      <c r="Y1870" t="s">
        <v>85</v>
      </c>
    </row>
    <row r="1871" spans="1:25">
      <c r="A1871" t="s">
        <v>9</v>
      </c>
      <c r="B1871" t="s">
        <v>14</v>
      </c>
      <c r="C1871" t="s">
        <v>14</v>
      </c>
      <c r="D1871" t="s">
        <v>1336</v>
      </c>
      <c r="E1871" s="54">
        <v>41613</v>
      </c>
      <c r="F1871" t="s">
        <v>4921</v>
      </c>
      <c r="G1871" t="s">
        <v>3641</v>
      </c>
      <c r="H1871" t="s">
        <v>2917</v>
      </c>
      <c r="I1871" t="s">
        <v>10657</v>
      </c>
      <c r="J1871" t="s">
        <v>1342</v>
      </c>
      <c r="K1871" t="s">
        <v>10658</v>
      </c>
      <c r="L1871" t="s">
        <v>2940</v>
      </c>
      <c r="M1871" t="s">
        <v>2941</v>
      </c>
      <c r="N1871" t="s">
        <v>85</v>
      </c>
      <c r="O1871" t="s">
        <v>85</v>
      </c>
      <c r="P1871">
        <v>2250</v>
      </c>
      <c r="Q1871" t="s">
        <v>21</v>
      </c>
      <c r="R1871" t="s">
        <v>10659</v>
      </c>
      <c r="S1871" t="s">
        <v>10660</v>
      </c>
      <c r="T1871" t="s">
        <v>215</v>
      </c>
      <c r="U1871" t="s">
        <v>216</v>
      </c>
      <c r="V1871" t="s">
        <v>202</v>
      </c>
      <c r="W1871" t="s">
        <v>202</v>
      </c>
      <c r="X1871" t="e">
        <v>#N/A</v>
      </c>
      <c r="Y1871" t="s">
        <v>85</v>
      </c>
    </row>
    <row r="1872" spans="1:25">
      <c r="A1872" t="s">
        <v>9</v>
      </c>
      <c r="B1872" t="s">
        <v>14</v>
      </c>
      <c r="C1872" t="s">
        <v>14</v>
      </c>
      <c r="D1872" t="s">
        <v>1336</v>
      </c>
      <c r="E1872" s="54">
        <v>41628</v>
      </c>
      <c r="F1872" t="s">
        <v>4921</v>
      </c>
      <c r="G1872" t="s">
        <v>3641</v>
      </c>
      <c r="H1872" t="s">
        <v>2917</v>
      </c>
      <c r="I1872" t="s">
        <v>10657</v>
      </c>
      <c r="J1872" t="s">
        <v>1342</v>
      </c>
      <c r="K1872" t="s">
        <v>10658</v>
      </c>
      <c r="L1872" t="s">
        <v>2940</v>
      </c>
      <c r="M1872" t="s">
        <v>2941</v>
      </c>
      <c r="N1872" t="s">
        <v>85</v>
      </c>
      <c r="O1872" t="s">
        <v>85</v>
      </c>
      <c r="P1872">
        <v>-6300</v>
      </c>
      <c r="Q1872" t="s">
        <v>21</v>
      </c>
      <c r="R1872" t="s">
        <v>10659</v>
      </c>
      <c r="S1872" t="s">
        <v>10660</v>
      </c>
      <c r="T1872" t="s">
        <v>215</v>
      </c>
      <c r="U1872" t="s">
        <v>216</v>
      </c>
      <c r="V1872" t="s">
        <v>202</v>
      </c>
      <c r="W1872" t="s">
        <v>202</v>
      </c>
      <c r="X1872" t="e">
        <v>#N/A</v>
      </c>
      <c r="Y1872" t="s">
        <v>85</v>
      </c>
    </row>
    <row r="1873" spans="1:25">
      <c r="A1873" t="s">
        <v>9</v>
      </c>
      <c r="B1873" t="s">
        <v>14</v>
      </c>
      <c r="C1873" t="s">
        <v>14</v>
      </c>
      <c r="D1873" t="s">
        <v>1336</v>
      </c>
      <c r="E1873" s="54">
        <v>41628</v>
      </c>
      <c r="F1873" t="s">
        <v>4921</v>
      </c>
      <c r="G1873" t="s">
        <v>3641</v>
      </c>
      <c r="H1873" t="s">
        <v>2917</v>
      </c>
      <c r="I1873" t="s">
        <v>10657</v>
      </c>
      <c r="J1873" t="s">
        <v>1342</v>
      </c>
      <c r="K1873" t="s">
        <v>10658</v>
      </c>
      <c r="L1873" t="s">
        <v>2940</v>
      </c>
      <c r="M1873" t="s">
        <v>2941</v>
      </c>
      <c r="N1873" t="s">
        <v>85</v>
      </c>
      <c r="O1873" t="s">
        <v>85</v>
      </c>
      <c r="P1873">
        <v>8708</v>
      </c>
      <c r="Q1873" t="s">
        <v>21</v>
      </c>
      <c r="R1873" t="s">
        <v>10659</v>
      </c>
      <c r="S1873" t="s">
        <v>10660</v>
      </c>
      <c r="T1873" t="s">
        <v>215</v>
      </c>
      <c r="U1873" t="s">
        <v>216</v>
      </c>
      <c r="V1873" t="s">
        <v>202</v>
      </c>
      <c r="W1873" t="s">
        <v>202</v>
      </c>
      <c r="X1873" t="e">
        <v>#N/A</v>
      </c>
      <c r="Y1873" t="s">
        <v>85</v>
      </c>
    </row>
    <row r="1874" spans="1:25">
      <c r="A1874" t="s">
        <v>9</v>
      </c>
      <c r="B1874" t="s">
        <v>14</v>
      </c>
      <c r="C1874" t="s">
        <v>14</v>
      </c>
      <c r="D1874" t="s">
        <v>1336</v>
      </c>
      <c r="E1874" s="54">
        <v>41613</v>
      </c>
      <c r="F1874" t="s">
        <v>4921</v>
      </c>
      <c r="G1874" t="s">
        <v>3641</v>
      </c>
      <c r="H1874" t="s">
        <v>2917</v>
      </c>
      <c r="I1874" t="s">
        <v>10657</v>
      </c>
      <c r="J1874" t="s">
        <v>1342</v>
      </c>
      <c r="K1874" t="s">
        <v>10658</v>
      </c>
      <c r="L1874" t="s">
        <v>2940</v>
      </c>
      <c r="M1874" t="s">
        <v>2941</v>
      </c>
      <c r="N1874" t="s">
        <v>85</v>
      </c>
      <c r="O1874" t="s">
        <v>85</v>
      </c>
      <c r="P1874">
        <v>18000</v>
      </c>
      <c r="Q1874" t="s">
        <v>21</v>
      </c>
      <c r="R1874" t="s">
        <v>10659</v>
      </c>
      <c r="S1874" t="s">
        <v>10660</v>
      </c>
      <c r="T1874" t="s">
        <v>215</v>
      </c>
      <c r="U1874" t="s">
        <v>216</v>
      </c>
      <c r="V1874" t="s">
        <v>202</v>
      </c>
      <c r="W1874" t="s">
        <v>202</v>
      </c>
      <c r="X1874" t="e">
        <v>#N/A</v>
      </c>
      <c r="Y1874" t="s">
        <v>85</v>
      </c>
    </row>
    <row r="1875" spans="1:25">
      <c r="A1875" t="s">
        <v>9</v>
      </c>
      <c r="B1875" t="s">
        <v>14</v>
      </c>
      <c r="C1875" t="s">
        <v>14</v>
      </c>
      <c r="D1875" t="s">
        <v>1336</v>
      </c>
      <c r="E1875" s="54">
        <v>41617</v>
      </c>
      <c r="F1875" t="s">
        <v>4921</v>
      </c>
      <c r="G1875" t="s">
        <v>1345</v>
      </c>
      <c r="H1875" t="s">
        <v>1276</v>
      </c>
      <c r="I1875" t="s">
        <v>10661</v>
      </c>
      <c r="J1875" t="s">
        <v>1342</v>
      </c>
      <c r="K1875" t="s">
        <v>10662</v>
      </c>
      <c r="L1875" t="s">
        <v>2036</v>
      </c>
      <c r="M1875" t="s">
        <v>2037</v>
      </c>
      <c r="N1875" t="s">
        <v>85</v>
      </c>
      <c r="O1875" t="s">
        <v>85</v>
      </c>
      <c r="P1875">
        <v>-176.1300048828125</v>
      </c>
      <c r="Q1875" t="s">
        <v>21</v>
      </c>
      <c r="R1875" t="s">
        <v>10663</v>
      </c>
      <c r="S1875" t="s">
        <v>10664</v>
      </c>
      <c r="T1875" t="s">
        <v>215</v>
      </c>
      <c r="U1875" t="s">
        <v>661</v>
      </c>
      <c r="V1875" t="s">
        <v>179</v>
      </c>
      <c r="W1875" t="s">
        <v>179</v>
      </c>
      <c r="X1875" t="s">
        <v>10729</v>
      </c>
      <c r="Y1875" t="s">
        <v>85</v>
      </c>
    </row>
    <row r="1876" spans="1:25">
      <c r="A1876" t="s">
        <v>9</v>
      </c>
      <c r="B1876" t="s">
        <v>14</v>
      </c>
      <c r="C1876" t="s">
        <v>14</v>
      </c>
      <c r="D1876" t="s">
        <v>1336</v>
      </c>
      <c r="E1876" s="54">
        <v>41596</v>
      </c>
      <c r="F1876" t="s">
        <v>1337</v>
      </c>
      <c r="G1876" t="s">
        <v>1345</v>
      </c>
      <c r="H1876" t="s">
        <v>1276</v>
      </c>
      <c r="I1876" t="s">
        <v>2910</v>
      </c>
      <c r="J1876" t="s">
        <v>1342</v>
      </c>
      <c r="K1876" t="s">
        <v>2911</v>
      </c>
      <c r="L1876" t="s">
        <v>2036</v>
      </c>
      <c r="M1876" t="s">
        <v>2037</v>
      </c>
      <c r="N1876" t="s">
        <v>85</v>
      </c>
      <c r="O1876" t="s">
        <v>85</v>
      </c>
      <c r="P1876">
        <v>5160.8701171875</v>
      </c>
      <c r="Q1876" t="s">
        <v>21</v>
      </c>
      <c r="R1876" t="s">
        <v>2912</v>
      </c>
      <c r="S1876" t="s">
        <v>2913</v>
      </c>
      <c r="T1876" t="s">
        <v>215</v>
      </c>
      <c r="U1876" t="s">
        <v>661</v>
      </c>
      <c r="V1876" t="s">
        <v>179</v>
      </c>
      <c r="W1876" t="s">
        <v>179</v>
      </c>
      <c r="X1876" t="s">
        <v>10729</v>
      </c>
      <c r="Y1876" t="s">
        <v>85</v>
      </c>
    </row>
    <row r="1877" spans="1:25">
      <c r="A1877" t="s">
        <v>9</v>
      </c>
      <c r="B1877" t="s">
        <v>14</v>
      </c>
      <c r="C1877" t="s">
        <v>14</v>
      </c>
      <c r="D1877" t="s">
        <v>1336</v>
      </c>
      <c r="E1877" s="54">
        <v>41596</v>
      </c>
      <c r="F1877" t="s">
        <v>1337</v>
      </c>
      <c r="G1877" t="s">
        <v>1345</v>
      </c>
      <c r="H1877" t="s">
        <v>1276</v>
      </c>
      <c r="I1877" t="s">
        <v>2914</v>
      </c>
      <c r="J1877" t="s">
        <v>1342</v>
      </c>
      <c r="K1877" t="s">
        <v>2915</v>
      </c>
      <c r="L1877" t="s">
        <v>2036</v>
      </c>
      <c r="M1877" t="s">
        <v>2037</v>
      </c>
      <c r="N1877" t="s">
        <v>85</v>
      </c>
      <c r="O1877" t="s">
        <v>85</v>
      </c>
      <c r="P1877">
        <v>863.91998291015625</v>
      </c>
      <c r="Q1877" t="s">
        <v>21</v>
      </c>
      <c r="R1877" t="s">
        <v>2916</v>
      </c>
      <c r="S1877" t="s">
        <v>2913</v>
      </c>
      <c r="T1877" t="s">
        <v>215</v>
      </c>
      <c r="U1877" t="s">
        <v>661</v>
      </c>
      <c r="V1877" t="s">
        <v>179</v>
      </c>
      <c r="W1877" t="s">
        <v>179</v>
      </c>
      <c r="X1877" t="s">
        <v>10729</v>
      </c>
      <c r="Y1877" t="s">
        <v>85</v>
      </c>
    </row>
    <row r="1878" spans="1:25">
      <c r="A1878" t="s">
        <v>9</v>
      </c>
      <c r="B1878" t="s">
        <v>14</v>
      </c>
      <c r="C1878" t="s">
        <v>14</v>
      </c>
      <c r="D1878" t="s">
        <v>1336</v>
      </c>
      <c r="E1878" s="54">
        <v>41619</v>
      </c>
      <c r="F1878" t="s">
        <v>4921</v>
      </c>
      <c r="G1878" t="s">
        <v>1345</v>
      </c>
      <c r="H1878" t="s">
        <v>1276</v>
      </c>
      <c r="I1878" t="s">
        <v>2043</v>
      </c>
      <c r="J1878" t="s">
        <v>1342</v>
      </c>
      <c r="K1878" t="s">
        <v>2044</v>
      </c>
      <c r="L1878" t="s">
        <v>2036</v>
      </c>
      <c r="M1878" t="s">
        <v>2037</v>
      </c>
      <c r="N1878" t="s">
        <v>85</v>
      </c>
      <c r="O1878" t="s">
        <v>85</v>
      </c>
      <c r="P1878">
        <v>8207.009765625</v>
      </c>
      <c r="Q1878" t="s">
        <v>21</v>
      </c>
      <c r="R1878" t="s">
        <v>2045</v>
      </c>
      <c r="S1878" t="s">
        <v>2046</v>
      </c>
      <c r="T1878" t="s">
        <v>215</v>
      </c>
      <c r="U1878" t="s">
        <v>661</v>
      </c>
      <c r="V1878" t="s">
        <v>179</v>
      </c>
      <c r="W1878" t="s">
        <v>179</v>
      </c>
      <c r="X1878" t="s">
        <v>10729</v>
      </c>
      <c r="Y1878" t="s">
        <v>85</v>
      </c>
    </row>
    <row r="1879" spans="1:25">
      <c r="A1879" t="s">
        <v>9</v>
      </c>
      <c r="B1879" t="s">
        <v>14</v>
      </c>
      <c r="C1879" t="s">
        <v>14</v>
      </c>
      <c r="D1879" t="s">
        <v>1336</v>
      </c>
      <c r="E1879" s="54">
        <v>41619</v>
      </c>
      <c r="F1879" t="s">
        <v>4921</v>
      </c>
      <c r="G1879" t="s">
        <v>1345</v>
      </c>
      <c r="H1879" t="s">
        <v>1276</v>
      </c>
      <c r="I1879" t="s">
        <v>2043</v>
      </c>
      <c r="J1879" t="s">
        <v>1342</v>
      </c>
      <c r="K1879" t="s">
        <v>2044</v>
      </c>
      <c r="L1879" t="s">
        <v>2036</v>
      </c>
      <c r="M1879" t="s">
        <v>2037</v>
      </c>
      <c r="N1879" t="s">
        <v>85</v>
      </c>
      <c r="O1879" t="s">
        <v>85</v>
      </c>
      <c r="P1879">
        <v>2320.25</v>
      </c>
      <c r="Q1879" t="s">
        <v>21</v>
      </c>
      <c r="R1879" t="s">
        <v>2045</v>
      </c>
      <c r="S1879" t="s">
        <v>2046</v>
      </c>
      <c r="T1879" t="s">
        <v>215</v>
      </c>
      <c r="U1879" t="s">
        <v>661</v>
      </c>
      <c r="V1879" t="s">
        <v>179</v>
      </c>
      <c r="W1879" t="s">
        <v>179</v>
      </c>
      <c r="X1879" t="s">
        <v>10729</v>
      </c>
      <c r="Y1879" t="s">
        <v>85</v>
      </c>
    </row>
    <row r="1880" spans="1:25">
      <c r="A1880" t="s">
        <v>9</v>
      </c>
      <c r="B1880" t="s">
        <v>14</v>
      </c>
      <c r="C1880" t="s">
        <v>14</v>
      </c>
      <c r="D1880" t="s">
        <v>1336</v>
      </c>
      <c r="E1880" s="54">
        <v>41619</v>
      </c>
      <c r="F1880" t="s">
        <v>4921</v>
      </c>
      <c r="G1880" t="s">
        <v>1345</v>
      </c>
      <c r="H1880" t="s">
        <v>1276</v>
      </c>
      <c r="I1880" t="s">
        <v>2043</v>
      </c>
      <c r="J1880" t="s">
        <v>1342</v>
      </c>
      <c r="K1880" t="s">
        <v>2044</v>
      </c>
      <c r="L1880" t="s">
        <v>2036</v>
      </c>
      <c r="M1880" t="s">
        <v>2037</v>
      </c>
      <c r="N1880" t="s">
        <v>85</v>
      </c>
      <c r="O1880" t="s">
        <v>85</v>
      </c>
      <c r="P1880">
        <v>25368</v>
      </c>
      <c r="Q1880" t="s">
        <v>21</v>
      </c>
      <c r="R1880" t="s">
        <v>2045</v>
      </c>
      <c r="S1880" t="s">
        <v>2046</v>
      </c>
      <c r="T1880" t="s">
        <v>215</v>
      </c>
      <c r="U1880" t="s">
        <v>661</v>
      </c>
      <c r="V1880" t="s">
        <v>179</v>
      </c>
      <c r="W1880" t="s">
        <v>179</v>
      </c>
      <c r="X1880" t="s">
        <v>10729</v>
      </c>
      <c r="Y1880" t="s">
        <v>85</v>
      </c>
    </row>
    <row r="1881" spans="1:25">
      <c r="A1881" t="s">
        <v>9</v>
      </c>
      <c r="B1881" t="s">
        <v>14</v>
      </c>
      <c r="C1881" t="s">
        <v>14</v>
      </c>
      <c r="D1881" t="s">
        <v>1336</v>
      </c>
      <c r="E1881" s="54">
        <v>41619</v>
      </c>
      <c r="F1881" t="s">
        <v>4921</v>
      </c>
      <c r="G1881" t="s">
        <v>1345</v>
      </c>
      <c r="H1881" t="s">
        <v>1276</v>
      </c>
      <c r="I1881" t="s">
        <v>2043</v>
      </c>
      <c r="J1881" t="s">
        <v>1342</v>
      </c>
      <c r="K1881" t="s">
        <v>2044</v>
      </c>
      <c r="L1881" t="s">
        <v>2036</v>
      </c>
      <c r="M1881" t="s">
        <v>2037</v>
      </c>
      <c r="N1881" t="s">
        <v>85</v>
      </c>
      <c r="O1881" t="s">
        <v>85</v>
      </c>
      <c r="P1881">
        <v>20496</v>
      </c>
      <c r="Q1881" t="s">
        <v>21</v>
      </c>
      <c r="R1881" t="s">
        <v>2045</v>
      </c>
      <c r="S1881" t="s">
        <v>2046</v>
      </c>
      <c r="T1881" t="s">
        <v>215</v>
      </c>
      <c r="U1881" t="s">
        <v>661</v>
      </c>
      <c r="V1881" t="s">
        <v>179</v>
      </c>
      <c r="W1881" t="s">
        <v>179</v>
      </c>
      <c r="X1881" t="s">
        <v>10729</v>
      </c>
      <c r="Y1881" t="s">
        <v>85</v>
      </c>
    </row>
    <row r="1882" spans="1:25">
      <c r="A1882" t="s">
        <v>9</v>
      </c>
      <c r="B1882" t="s">
        <v>14</v>
      </c>
      <c r="C1882" t="s">
        <v>14</v>
      </c>
      <c r="D1882" t="s">
        <v>1336</v>
      </c>
      <c r="E1882" s="54">
        <v>41619</v>
      </c>
      <c r="F1882" t="s">
        <v>4921</v>
      </c>
      <c r="G1882" t="s">
        <v>1345</v>
      </c>
      <c r="H1882" t="s">
        <v>1276</v>
      </c>
      <c r="I1882" t="s">
        <v>2043</v>
      </c>
      <c r="J1882" t="s">
        <v>1342</v>
      </c>
      <c r="K1882" t="s">
        <v>2044</v>
      </c>
      <c r="L1882" t="s">
        <v>2036</v>
      </c>
      <c r="M1882" t="s">
        <v>2037</v>
      </c>
      <c r="N1882" t="s">
        <v>85</v>
      </c>
      <c r="O1882" t="s">
        <v>85</v>
      </c>
      <c r="P1882">
        <v>-25342.80078125</v>
      </c>
      <c r="Q1882" t="s">
        <v>21</v>
      </c>
      <c r="R1882" t="s">
        <v>2045</v>
      </c>
      <c r="S1882" t="s">
        <v>2046</v>
      </c>
      <c r="T1882" t="s">
        <v>215</v>
      </c>
      <c r="U1882" t="s">
        <v>661</v>
      </c>
      <c r="V1882" t="s">
        <v>179</v>
      </c>
      <c r="W1882" t="s">
        <v>179</v>
      </c>
      <c r="X1882" t="s">
        <v>10729</v>
      </c>
      <c r="Y1882" t="s">
        <v>85</v>
      </c>
    </row>
    <row r="1883" spans="1:25">
      <c r="A1883" t="s">
        <v>9</v>
      </c>
      <c r="B1883" t="s">
        <v>14</v>
      </c>
      <c r="C1883" t="s">
        <v>14</v>
      </c>
      <c r="D1883" t="s">
        <v>1336</v>
      </c>
      <c r="E1883" s="54">
        <v>41619</v>
      </c>
      <c r="F1883" t="s">
        <v>4921</v>
      </c>
      <c r="G1883" t="s">
        <v>1345</v>
      </c>
      <c r="H1883" t="s">
        <v>1276</v>
      </c>
      <c r="I1883" t="s">
        <v>2043</v>
      </c>
      <c r="J1883" t="s">
        <v>1342</v>
      </c>
      <c r="K1883" t="s">
        <v>2044</v>
      </c>
      <c r="L1883" t="s">
        <v>2036</v>
      </c>
      <c r="M1883" t="s">
        <v>2037</v>
      </c>
      <c r="N1883" t="s">
        <v>85</v>
      </c>
      <c r="O1883" t="s">
        <v>85</v>
      </c>
      <c r="P1883">
        <v>-25.200000762939453</v>
      </c>
      <c r="Q1883" t="s">
        <v>21</v>
      </c>
      <c r="R1883" t="s">
        <v>2045</v>
      </c>
      <c r="S1883" t="s">
        <v>2046</v>
      </c>
      <c r="T1883" t="s">
        <v>215</v>
      </c>
      <c r="U1883" t="s">
        <v>661</v>
      </c>
      <c r="V1883" t="s">
        <v>179</v>
      </c>
      <c r="W1883" t="s">
        <v>179</v>
      </c>
      <c r="X1883" t="s">
        <v>10729</v>
      </c>
      <c r="Y1883" t="s">
        <v>85</v>
      </c>
    </row>
    <row r="1884" spans="1:25">
      <c r="A1884" t="s">
        <v>9</v>
      </c>
      <c r="B1884" t="s">
        <v>14</v>
      </c>
      <c r="C1884" t="s">
        <v>14</v>
      </c>
      <c r="D1884" t="s">
        <v>1336</v>
      </c>
      <c r="E1884" s="54">
        <v>41619</v>
      </c>
      <c r="F1884" t="s">
        <v>4921</v>
      </c>
      <c r="G1884" t="s">
        <v>1345</v>
      </c>
      <c r="H1884" t="s">
        <v>1276</v>
      </c>
      <c r="I1884" t="s">
        <v>2043</v>
      </c>
      <c r="J1884" t="s">
        <v>1342</v>
      </c>
      <c r="K1884" t="s">
        <v>2044</v>
      </c>
      <c r="L1884" t="s">
        <v>2036</v>
      </c>
      <c r="M1884" t="s">
        <v>2037</v>
      </c>
      <c r="N1884" t="s">
        <v>85</v>
      </c>
      <c r="O1884" t="s">
        <v>85</v>
      </c>
      <c r="P1884">
        <v>3528</v>
      </c>
      <c r="Q1884" t="s">
        <v>21</v>
      </c>
      <c r="R1884" t="s">
        <v>2045</v>
      </c>
      <c r="S1884" t="s">
        <v>2046</v>
      </c>
      <c r="T1884" t="s">
        <v>215</v>
      </c>
      <c r="U1884" t="s">
        <v>661</v>
      </c>
      <c r="V1884" t="s">
        <v>179</v>
      </c>
      <c r="W1884" t="s">
        <v>179</v>
      </c>
      <c r="X1884" t="s">
        <v>10729</v>
      </c>
      <c r="Y1884" t="s">
        <v>85</v>
      </c>
    </row>
    <row r="1885" spans="1:25">
      <c r="A1885" t="s">
        <v>9</v>
      </c>
      <c r="B1885" t="s">
        <v>14</v>
      </c>
      <c r="C1885" t="s">
        <v>14</v>
      </c>
      <c r="D1885" t="s">
        <v>1336</v>
      </c>
      <c r="E1885" s="54">
        <v>41619</v>
      </c>
      <c r="F1885" t="s">
        <v>4921</v>
      </c>
      <c r="G1885" t="s">
        <v>1345</v>
      </c>
      <c r="H1885" t="s">
        <v>1276</v>
      </c>
      <c r="I1885" t="s">
        <v>2043</v>
      </c>
      <c r="J1885" t="s">
        <v>1342</v>
      </c>
      <c r="K1885" t="s">
        <v>2044</v>
      </c>
      <c r="L1885" t="s">
        <v>2036</v>
      </c>
      <c r="M1885" t="s">
        <v>2037</v>
      </c>
      <c r="N1885" t="s">
        <v>85</v>
      </c>
      <c r="O1885" t="s">
        <v>85</v>
      </c>
      <c r="P1885">
        <v>-20496</v>
      </c>
      <c r="Q1885" t="s">
        <v>21</v>
      </c>
      <c r="R1885" t="s">
        <v>2045</v>
      </c>
      <c r="S1885" t="s">
        <v>2046</v>
      </c>
      <c r="T1885" t="s">
        <v>215</v>
      </c>
      <c r="U1885" t="s">
        <v>661</v>
      </c>
      <c r="V1885" t="s">
        <v>179</v>
      </c>
      <c r="W1885" t="s">
        <v>179</v>
      </c>
      <c r="X1885" t="s">
        <v>10729</v>
      </c>
      <c r="Y1885" t="s">
        <v>85</v>
      </c>
    </row>
    <row r="1886" spans="1:25">
      <c r="A1886" t="s">
        <v>9</v>
      </c>
      <c r="B1886" t="s">
        <v>14</v>
      </c>
      <c r="C1886" t="s">
        <v>14</v>
      </c>
      <c r="D1886" t="s">
        <v>1336</v>
      </c>
      <c r="E1886" s="54">
        <v>41619</v>
      </c>
      <c r="F1886" t="s">
        <v>4921</v>
      </c>
      <c r="G1886" t="s">
        <v>1345</v>
      </c>
      <c r="H1886" t="s">
        <v>1276</v>
      </c>
      <c r="I1886" t="s">
        <v>2043</v>
      </c>
      <c r="J1886" t="s">
        <v>1342</v>
      </c>
      <c r="K1886" t="s">
        <v>2044</v>
      </c>
      <c r="L1886" t="s">
        <v>2036</v>
      </c>
      <c r="M1886" t="s">
        <v>2037</v>
      </c>
      <c r="N1886" t="s">
        <v>85</v>
      </c>
      <c r="O1886" t="s">
        <v>85</v>
      </c>
      <c r="P1886">
        <v>-3528</v>
      </c>
      <c r="Q1886" t="s">
        <v>21</v>
      </c>
      <c r="R1886" t="s">
        <v>2045</v>
      </c>
      <c r="S1886" t="s">
        <v>2046</v>
      </c>
      <c r="T1886" t="s">
        <v>215</v>
      </c>
      <c r="U1886" t="s">
        <v>661</v>
      </c>
      <c r="V1886" t="s">
        <v>179</v>
      </c>
      <c r="W1886" t="s">
        <v>179</v>
      </c>
      <c r="X1886" t="s">
        <v>10729</v>
      </c>
      <c r="Y1886" t="s">
        <v>85</v>
      </c>
    </row>
    <row r="1887" spans="1:25">
      <c r="A1887" t="s">
        <v>9</v>
      </c>
      <c r="B1887" t="s">
        <v>14</v>
      </c>
      <c r="C1887" t="s">
        <v>14</v>
      </c>
      <c r="D1887" t="s">
        <v>1336</v>
      </c>
      <c r="E1887" s="54">
        <v>41618</v>
      </c>
      <c r="F1887" t="s">
        <v>4921</v>
      </c>
      <c r="G1887" t="s">
        <v>1345</v>
      </c>
      <c r="H1887" t="s">
        <v>1276</v>
      </c>
      <c r="I1887" t="s">
        <v>2040</v>
      </c>
      <c r="J1887" t="s">
        <v>1342</v>
      </c>
      <c r="K1887" t="s">
        <v>2041</v>
      </c>
      <c r="L1887" t="s">
        <v>2036</v>
      </c>
      <c r="M1887" t="s">
        <v>2037</v>
      </c>
      <c r="N1887" t="s">
        <v>85</v>
      </c>
      <c r="O1887" t="s">
        <v>85</v>
      </c>
      <c r="P1887">
        <v>-1008</v>
      </c>
      <c r="Q1887" t="s">
        <v>21</v>
      </c>
      <c r="R1887" t="s">
        <v>2042</v>
      </c>
      <c r="S1887" t="s">
        <v>2039</v>
      </c>
      <c r="T1887" t="s">
        <v>215</v>
      </c>
      <c r="U1887" t="s">
        <v>661</v>
      </c>
      <c r="V1887" t="s">
        <v>179</v>
      </c>
      <c r="W1887" t="s">
        <v>179</v>
      </c>
      <c r="X1887" t="s">
        <v>10729</v>
      </c>
      <c r="Y1887" t="s">
        <v>85</v>
      </c>
    </row>
    <row r="1888" spans="1:25">
      <c r="A1888" t="s">
        <v>9</v>
      </c>
      <c r="B1888" t="s">
        <v>14</v>
      </c>
      <c r="C1888" t="s">
        <v>14</v>
      </c>
      <c r="D1888" t="s">
        <v>1336</v>
      </c>
      <c r="E1888" s="54">
        <v>41593</v>
      </c>
      <c r="F1888" t="s">
        <v>1337</v>
      </c>
      <c r="G1888" t="s">
        <v>1345</v>
      </c>
      <c r="H1888" t="s">
        <v>1276</v>
      </c>
      <c r="I1888" t="s">
        <v>2914</v>
      </c>
      <c r="J1888" t="s">
        <v>1342</v>
      </c>
      <c r="K1888" t="s">
        <v>2915</v>
      </c>
      <c r="L1888" t="s">
        <v>2036</v>
      </c>
      <c r="M1888" t="s">
        <v>2037</v>
      </c>
      <c r="N1888" t="s">
        <v>85</v>
      </c>
      <c r="O1888" t="s">
        <v>85</v>
      </c>
      <c r="P1888">
        <v>26880</v>
      </c>
      <c r="Q1888" t="s">
        <v>21</v>
      </c>
      <c r="R1888" t="s">
        <v>2916</v>
      </c>
      <c r="S1888" t="s">
        <v>2913</v>
      </c>
      <c r="T1888" t="s">
        <v>215</v>
      </c>
      <c r="U1888" t="s">
        <v>661</v>
      </c>
      <c r="V1888" t="s">
        <v>179</v>
      </c>
      <c r="W1888" t="s">
        <v>179</v>
      </c>
      <c r="X1888" t="s">
        <v>10729</v>
      </c>
      <c r="Y1888" t="s">
        <v>85</v>
      </c>
    </row>
    <row r="1889" spans="1:25">
      <c r="A1889" t="s">
        <v>9</v>
      </c>
      <c r="B1889" t="s">
        <v>14</v>
      </c>
      <c r="C1889" t="s">
        <v>14</v>
      </c>
      <c r="D1889" t="s">
        <v>1336</v>
      </c>
      <c r="E1889" s="54">
        <v>41586</v>
      </c>
      <c r="F1889" t="s">
        <v>1337</v>
      </c>
      <c r="G1889" t="s">
        <v>1345</v>
      </c>
      <c r="H1889" t="s">
        <v>1276</v>
      </c>
      <c r="I1889" t="s">
        <v>2043</v>
      </c>
      <c r="J1889" t="s">
        <v>1342</v>
      </c>
      <c r="K1889" t="s">
        <v>2044</v>
      </c>
      <c r="L1889" t="s">
        <v>2036</v>
      </c>
      <c r="M1889" t="s">
        <v>2037</v>
      </c>
      <c r="N1889" t="s">
        <v>85</v>
      </c>
      <c r="O1889" t="s">
        <v>85</v>
      </c>
      <c r="P1889">
        <v>-6048</v>
      </c>
      <c r="Q1889" t="s">
        <v>21</v>
      </c>
      <c r="R1889" t="s">
        <v>2045</v>
      </c>
      <c r="S1889" t="s">
        <v>2046</v>
      </c>
      <c r="T1889" t="s">
        <v>215</v>
      </c>
      <c r="U1889" t="s">
        <v>661</v>
      </c>
      <c r="V1889" t="s">
        <v>179</v>
      </c>
      <c r="W1889" t="s">
        <v>179</v>
      </c>
      <c r="X1889" t="s">
        <v>10729</v>
      </c>
      <c r="Y1889" t="s">
        <v>85</v>
      </c>
    </row>
    <row r="1890" spans="1:25">
      <c r="A1890" t="s">
        <v>9</v>
      </c>
      <c r="B1890" t="s">
        <v>14</v>
      </c>
      <c r="C1890" t="s">
        <v>14</v>
      </c>
      <c r="D1890" t="s">
        <v>1336</v>
      </c>
      <c r="E1890" s="54">
        <v>41586</v>
      </c>
      <c r="F1890" t="s">
        <v>1337</v>
      </c>
      <c r="G1890" t="s">
        <v>1345</v>
      </c>
      <c r="H1890" t="s">
        <v>1276</v>
      </c>
      <c r="I1890" t="s">
        <v>2043</v>
      </c>
      <c r="J1890" t="s">
        <v>1342</v>
      </c>
      <c r="K1890" t="s">
        <v>2044</v>
      </c>
      <c r="L1890" t="s">
        <v>2036</v>
      </c>
      <c r="M1890" t="s">
        <v>2037</v>
      </c>
      <c r="N1890" t="s">
        <v>85</v>
      </c>
      <c r="O1890" t="s">
        <v>85</v>
      </c>
      <c r="P1890">
        <v>3952.330078125</v>
      </c>
      <c r="Q1890" t="s">
        <v>21</v>
      </c>
      <c r="R1890" t="s">
        <v>2045</v>
      </c>
      <c r="S1890" t="s">
        <v>2046</v>
      </c>
      <c r="T1890" t="s">
        <v>215</v>
      </c>
      <c r="U1890" t="s">
        <v>661</v>
      </c>
      <c r="V1890" t="s">
        <v>179</v>
      </c>
      <c r="W1890" t="s">
        <v>179</v>
      </c>
      <c r="X1890" t="s">
        <v>10729</v>
      </c>
      <c r="Y1890" t="s">
        <v>85</v>
      </c>
    </row>
    <row r="1891" spans="1:25">
      <c r="A1891" t="s">
        <v>9</v>
      </c>
      <c r="B1891" t="s">
        <v>14</v>
      </c>
      <c r="C1891" t="s">
        <v>14</v>
      </c>
      <c r="D1891" t="s">
        <v>1336</v>
      </c>
      <c r="E1891" s="54">
        <v>41586</v>
      </c>
      <c r="F1891" t="s">
        <v>1337</v>
      </c>
      <c r="G1891" t="s">
        <v>1345</v>
      </c>
      <c r="H1891" t="s">
        <v>1276</v>
      </c>
      <c r="I1891" t="s">
        <v>2043</v>
      </c>
      <c r="J1891" t="s">
        <v>1342</v>
      </c>
      <c r="K1891" t="s">
        <v>2044</v>
      </c>
      <c r="L1891" t="s">
        <v>2036</v>
      </c>
      <c r="M1891" t="s">
        <v>2037</v>
      </c>
      <c r="N1891" t="s">
        <v>85</v>
      </c>
      <c r="O1891" t="s">
        <v>85</v>
      </c>
      <c r="P1891">
        <v>3285.159912109375</v>
      </c>
      <c r="Q1891" t="s">
        <v>21</v>
      </c>
      <c r="R1891" t="s">
        <v>2045</v>
      </c>
      <c r="S1891" t="s">
        <v>2046</v>
      </c>
      <c r="T1891" t="s">
        <v>215</v>
      </c>
      <c r="U1891" t="s">
        <v>661</v>
      </c>
      <c r="V1891" t="s">
        <v>179</v>
      </c>
      <c r="W1891" t="s">
        <v>179</v>
      </c>
      <c r="X1891" t="s">
        <v>10729</v>
      </c>
      <c r="Y1891" t="s">
        <v>85</v>
      </c>
    </row>
    <row r="1892" spans="1:25">
      <c r="A1892" t="s">
        <v>9</v>
      </c>
      <c r="B1892" t="s">
        <v>14</v>
      </c>
      <c r="C1892" t="s">
        <v>14</v>
      </c>
      <c r="D1892" t="s">
        <v>1336</v>
      </c>
      <c r="E1892" s="54">
        <v>41586</v>
      </c>
      <c r="F1892" t="s">
        <v>1337</v>
      </c>
      <c r="G1892" t="s">
        <v>1345</v>
      </c>
      <c r="H1892" t="s">
        <v>1276</v>
      </c>
      <c r="I1892" t="s">
        <v>2043</v>
      </c>
      <c r="J1892" t="s">
        <v>1342</v>
      </c>
      <c r="K1892" t="s">
        <v>2044</v>
      </c>
      <c r="L1892" t="s">
        <v>2036</v>
      </c>
      <c r="M1892" t="s">
        <v>2037</v>
      </c>
      <c r="N1892" t="s">
        <v>85</v>
      </c>
      <c r="O1892" t="s">
        <v>85</v>
      </c>
      <c r="P1892">
        <v>30744</v>
      </c>
      <c r="Q1892" t="s">
        <v>21</v>
      </c>
      <c r="R1892" t="s">
        <v>2045</v>
      </c>
      <c r="S1892" t="s">
        <v>2046</v>
      </c>
      <c r="T1892" t="s">
        <v>215</v>
      </c>
      <c r="U1892" t="s">
        <v>661</v>
      </c>
      <c r="V1892" t="s">
        <v>179</v>
      </c>
      <c r="W1892" t="s">
        <v>179</v>
      </c>
      <c r="X1892" t="s">
        <v>10729</v>
      </c>
      <c r="Y1892" t="s">
        <v>85</v>
      </c>
    </row>
    <row r="1893" spans="1:25">
      <c r="A1893" t="s">
        <v>9</v>
      </c>
      <c r="B1893" t="s">
        <v>14</v>
      </c>
      <c r="C1893" t="s">
        <v>14</v>
      </c>
      <c r="D1893" t="s">
        <v>1336</v>
      </c>
      <c r="E1893" s="54">
        <v>41586</v>
      </c>
      <c r="F1893" t="s">
        <v>1337</v>
      </c>
      <c r="G1893" t="s">
        <v>1345</v>
      </c>
      <c r="H1893" t="s">
        <v>1276</v>
      </c>
      <c r="I1893" t="s">
        <v>2043</v>
      </c>
      <c r="J1893" t="s">
        <v>1342</v>
      </c>
      <c r="K1893" t="s">
        <v>2044</v>
      </c>
      <c r="L1893" t="s">
        <v>2036</v>
      </c>
      <c r="M1893" t="s">
        <v>2037</v>
      </c>
      <c r="N1893" t="s">
        <v>85</v>
      </c>
      <c r="O1893" t="s">
        <v>85</v>
      </c>
      <c r="P1893">
        <v>-31920</v>
      </c>
      <c r="Q1893" t="s">
        <v>21</v>
      </c>
      <c r="R1893" t="s">
        <v>2045</v>
      </c>
      <c r="S1893" t="s">
        <v>2046</v>
      </c>
      <c r="T1893" t="s">
        <v>215</v>
      </c>
      <c r="U1893" t="s">
        <v>661</v>
      </c>
      <c r="V1893" t="s">
        <v>179</v>
      </c>
      <c r="W1893" t="s">
        <v>179</v>
      </c>
      <c r="X1893" t="s">
        <v>10729</v>
      </c>
      <c r="Y1893" t="s">
        <v>85</v>
      </c>
    </row>
    <row r="1894" spans="1:25">
      <c r="A1894" t="s">
        <v>9</v>
      </c>
      <c r="B1894" t="s">
        <v>14</v>
      </c>
      <c r="C1894" t="s">
        <v>14</v>
      </c>
      <c r="D1894" t="s">
        <v>1336</v>
      </c>
      <c r="E1894" s="54">
        <v>41586</v>
      </c>
      <c r="F1894" t="s">
        <v>1337</v>
      </c>
      <c r="G1894" t="s">
        <v>1345</v>
      </c>
      <c r="H1894" t="s">
        <v>1276</v>
      </c>
      <c r="I1894" t="s">
        <v>2043</v>
      </c>
      <c r="J1894" t="s">
        <v>1342</v>
      </c>
      <c r="K1894" t="s">
        <v>2044</v>
      </c>
      <c r="L1894" t="s">
        <v>2036</v>
      </c>
      <c r="M1894" t="s">
        <v>2037</v>
      </c>
      <c r="N1894" t="s">
        <v>85</v>
      </c>
      <c r="O1894" t="s">
        <v>85</v>
      </c>
      <c r="P1894">
        <v>-30744</v>
      </c>
      <c r="Q1894" t="s">
        <v>21</v>
      </c>
      <c r="R1894" t="s">
        <v>2045</v>
      </c>
      <c r="S1894" t="s">
        <v>2046</v>
      </c>
      <c r="T1894" t="s">
        <v>215</v>
      </c>
      <c r="U1894" t="s">
        <v>661</v>
      </c>
      <c r="V1894" t="s">
        <v>179</v>
      </c>
      <c r="W1894" t="s">
        <v>179</v>
      </c>
      <c r="X1894" t="s">
        <v>10729</v>
      </c>
      <c r="Y1894" t="s">
        <v>85</v>
      </c>
    </row>
    <row r="1895" spans="1:25">
      <c r="A1895" t="s">
        <v>9</v>
      </c>
      <c r="B1895" t="s">
        <v>14</v>
      </c>
      <c r="C1895" t="s">
        <v>14</v>
      </c>
      <c r="D1895" t="s">
        <v>1336</v>
      </c>
      <c r="E1895" s="54">
        <v>41586</v>
      </c>
      <c r="F1895" t="s">
        <v>1337</v>
      </c>
      <c r="G1895" t="s">
        <v>1345</v>
      </c>
      <c r="H1895" t="s">
        <v>1276</v>
      </c>
      <c r="I1895" t="s">
        <v>2043</v>
      </c>
      <c r="J1895" t="s">
        <v>1342</v>
      </c>
      <c r="K1895" t="s">
        <v>2044</v>
      </c>
      <c r="L1895" t="s">
        <v>2036</v>
      </c>
      <c r="M1895" t="s">
        <v>2037</v>
      </c>
      <c r="N1895" t="s">
        <v>85</v>
      </c>
      <c r="O1895" t="s">
        <v>85</v>
      </c>
      <c r="P1895">
        <v>6048</v>
      </c>
      <c r="Q1895" t="s">
        <v>21</v>
      </c>
      <c r="R1895" t="s">
        <v>2045</v>
      </c>
      <c r="S1895" t="s">
        <v>2046</v>
      </c>
      <c r="T1895" t="s">
        <v>215</v>
      </c>
      <c r="U1895" t="s">
        <v>661</v>
      </c>
      <c r="V1895" t="s">
        <v>179</v>
      </c>
      <c r="W1895" t="s">
        <v>179</v>
      </c>
      <c r="X1895" t="s">
        <v>10729</v>
      </c>
      <c r="Y1895" t="s">
        <v>85</v>
      </c>
    </row>
    <row r="1896" spans="1:25">
      <c r="A1896" t="s">
        <v>9</v>
      </c>
      <c r="B1896" t="s">
        <v>14</v>
      </c>
      <c r="C1896" t="s">
        <v>14</v>
      </c>
      <c r="D1896" t="s">
        <v>1336</v>
      </c>
      <c r="E1896" s="54">
        <v>41586</v>
      </c>
      <c r="F1896" t="s">
        <v>1337</v>
      </c>
      <c r="G1896" t="s">
        <v>1345</v>
      </c>
      <c r="H1896" t="s">
        <v>1276</v>
      </c>
      <c r="I1896" t="s">
        <v>2043</v>
      </c>
      <c r="J1896" t="s">
        <v>1342</v>
      </c>
      <c r="K1896" t="s">
        <v>2044</v>
      </c>
      <c r="L1896" t="s">
        <v>2036</v>
      </c>
      <c r="M1896" t="s">
        <v>2037</v>
      </c>
      <c r="N1896" t="s">
        <v>85</v>
      </c>
      <c r="O1896" t="s">
        <v>85</v>
      </c>
      <c r="P1896">
        <v>31920</v>
      </c>
      <c r="Q1896" t="s">
        <v>21</v>
      </c>
      <c r="R1896" t="s">
        <v>2045</v>
      </c>
      <c r="S1896" t="s">
        <v>2046</v>
      </c>
      <c r="T1896" t="s">
        <v>215</v>
      </c>
      <c r="U1896" t="s">
        <v>661</v>
      </c>
      <c r="V1896" t="s">
        <v>179</v>
      </c>
      <c r="W1896" t="s">
        <v>179</v>
      </c>
      <c r="X1896" t="s">
        <v>10729</v>
      </c>
      <c r="Y1896" t="s">
        <v>85</v>
      </c>
    </row>
    <row r="1897" spans="1:25">
      <c r="A1897" t="s">
        <v>9</v>
      </c>
      <c r="B1897" t="s">
        <v>14</v>
      </c>
      <c r="C1897" t="s">
        <v>14</v>
      </c>
      <c r="D1897" t="s">
        <v>1336</v>
      </c>
      <c r="E1897" s="54">
        <v>41582</v>
      </c>
      <c r="F1897" t="s">
        <v>1337</v>
      </c>
      <c r="G1897" t="s">
        <v>1345</v>
      </c>
      <c r="H1897" t="s">
        <v>1276</v>
      </c>
      <c r="I1897" t="s">
        <v>2034</v>
      </c>
      <c r="J1897" t="s">
        <v>1342</v>
      </c>
      <c r="K1897" t="s">
        <v>2035</v>
      </c>
      <c r="L1897" t="s">
        <v>2036</v>
      </c>
      <c r="M1897" t="s">
        <v>2037</v>
      </c>
      <c r="N1897" t="s">
        <v>85</v>
      </c>
      <c r="O1897" t="s">
        <v>85</v>
      </c>
      <c r="P1897">
        <v>1780</v>
      </c>
      <c r="Q1897" t="s">
        <v>21</v>
      </c>
      <c r="R1897" t="s">
        <v>2038</v>
      </c>
      <c r="S1897" t="s">
        <v>2039</v>
      </c>
      <c r="T1897" t="s">
        <v>215</v>
      </c>
      <c r="U1897" t="s">
        <v>661</v>
      </c>
      <c r="V1897" t="s">
        <v>179</v>
      </c>
      <c r="W1897" t="s">
        <v>179</v>
      </c>
      <c r="X1897" t="s">
        <v>10729</v>
      </c>
      <c r="Y1897" t="s">
        <v>85</v>
      </c>
    </row>
    <row r="1898" spans="1:25">
      <c r="A1898" t="s">
        <v>9</v>
      </c>
      <c r="B1898" t="s">
        <v>14</v>
      </c>
      <c r="C1898" t="s">
        <v>14</v>
      </c>
      <c r="D1898" t="s">
        <v>1336</v>
      </c>
      <c r="E1898" s="54">
        <v>41626</v>
      </c>
      <c r="F1898" t="s">
        <v>4921</v>
      </c>
      <c r="G1898" t="s">
        <v>1345</v>
      </c>
      <c r="H1898" t="s">
        <v>1276</v>
      </c>
      <c r="I1898" t="s">
        <v>2914</v>
      </c>
      <c r="J1898" t="s">
        <v>1342</v>
      </c>
      <c r="K1898" t="s">
        <v>2915</v>
      </c>
      <c r="L1898" t="s">
        <v>2036</v>
      </c>
      <c r="M1898" t="s">
        <v>2037</v>
      </c>
      <c r="N1898" t="s">
        <v>85</v>
      </c>
      <c r="O1898" t="s">
        <v>85</v>
      </c>
      <c r="P1898">
        <v>18816</v>
      </c>
      <c r="Q1898" t="s">
        <v>21</v>
      </c>
      <c r="R1898" t="s">
        <v>2916</v>
      </c>
      <c r="S1898" t="s">
        <v>2913</v>
      </c>
      <c r="T1898" t="s">
        <v>215</v>
      </c>
      <c r="U1898" t="s">
        <v>661</v>
      </c>
      <c r="V1898" t="s">
        <v>179</v>
      </c>
      <c r="W1898" t="s">
        <v>179</v>
      </c>
      <c r="X1898" t="s">
        <v>10729</v>
      </c>
      <c r="Y1898" t="s">
        <v>85</v>
      </c>
    </row>
    <row r="1899" spans="1:25">
      <c r="A1899" t="s">
        <v>9</v>
      </c>
      <c r="B1899" t="s">
        <v>14</v>
      </c>
      <c r="C1899" t="s">
        <v>14</v>
      </c>
      <c r="D1899" t="s">
        <v>1336</v>
      </c>
      <c r="E1899" s="54">
        <v>41626</v>
      </c>
      <c r="F1899" t="s">
        <v>4921</v>
      </c>
      <c r="G1899" t="s">
        <v>1345</v>
      </c>
      <c r="H1899" t="s">
        <v>1276</v>
      </c>
      <c r="I1899" t="s">
        <v>2914</v>
      </c>
      <c r="J1899" t="s">
        <v>1342</v>
      </c>
      <c r="K1899" t="s">
        <v>2915</v>
      </c>
      <c r="L1899" t="s">
        <v>2036</v>
      </c>
      <c r="M1899" t="s">
        <v>2037</v>
      </c>
      <c r="N1899" t="s">
        <v>85</v>
      </c>
      <c r="O1899" t="s">
        <v>85</v>
      </c>
      <c r="P1899">
        <v>5536.080078125</v>
      </c>
      <c r="Q1899" t="s">
        <v>21</v>
      </c>
      <c r="R1899" t="s">
        <v>2916</v>
      </c>
      <c r="S1899" t="s">
        <v>2913</v>
      </c>
      <c r="T1899" t="s">
        <v>215</v>
      </c>
      <c r="U1899" t="s">
        <v>661</v>
      </c>
      <c r="V1899" t="s">
        <v>179</v>
      </c>
      <c r="W1899" t="s">
        <v>179</v>
      </c>
      <c r="X1899" t="s">
        <v>10729</v>
      </c>
      <c r="Y1899" t="s">
        <v>85</v>
      </c>
    </row>
    <row r="1900" spans="1:25">
      <c r="A1900" t="s">
        <v>9</v>
      </c>
      <c r="B1900" t="s">
        <v>14</v>
      </c>
      <c r="C1900" t="s">
        <v>14</v>
      </c>
      <c r="D1900" t="s">
        <v>1336</v>
      </c>
      <c r="E1900" s="54">
        <v>41626</v>
      </c>
      <c r="F1900" t="s">
        <v>4921</v>
      </c>
      <c r="G1900" t="s">
        <v>1345</v>
      </c>
      <c r="H1900" t="s">
        <v>1276</v>
      </c>
      <c r="I1900" t="s">
        <v>2914</v>
      </c>
      <c r="J1900" t="s">
        <v>1342</v>
      </c>
      <c r="K1900" t="s">
        <v>2915</v>
      </c>
      <c r="L1900" t="s">
        <v>2036</v>
      </c>
      <c r="M1900" t="s">
        <v>2037</v>
      </c>
      <c r="N1900" t="s">
        <v>85</v>
      </c>
      <c r="O1900" t="s">
        <v>85</v>
      </c>
      <c r="P1900">
        <v>-18816</v>
      </c>
      <c r="Q1900" t="s">
        <v>21</v>
      </c>
      <c r="R1900" t="s">
        <v>2916</v>
      </c>
      <c r="S1900" t="s">
        <v>2913</v>
      </c>
      <c r="T1900" t="s">
        <v>215</v>
      </c>
      <c r="U1900" t="s">
        <v>661</v>
      </c>
      <c r="V1900" t="s">
        <v>179</v>
      </c>
      <c r="W1900" t="s">
        <v>179</v>
      </c>
      <c r="X1900" t="s">
        <v>10729</v>
      </c>
      <c r="Y1900" t="s">
        <v>85</v>
      </c>
    </row>
    <row r="1901" spans="1:25">
      <c r="A1901" t="s">
        <v>9</v>
      </c>
      <c r="B1901" t="s">
        <v>14</v>
      </c>
      <c r="C1901" t="s">
        <v>14</v>
      </c>
      <c r="D1901" t="s">
        <v>1336</v>
      </c>
      <c r="E1901" s="54">
        <v>41584</v>
      </c>
      <c r="F1901" t="s">
        <v>1337</v>
      </c>
      <c r="G1901" t="s">
        <v>1345</v>
      </c>
      <c r="H1901" t="s">
        <v>1276</v>
      </c>
      <c r="I1901" t="s">
        <v>2040</v>
      </c>
      <c r="J1901" t="s">
        <v>1342</v>
      </c>
      <c r="K1901" t="s">
        <v>2041</v>
      </c>
      <c r="L1901" t="s">
        <v>2036</v>
      </c>
      <c r="M1901" t="s">
        <v>2037</v>
      </c>
      <c r="N1901" t="s">
        <v>85</v>
      </c>
      <c r="O1901" t="s">
        <v>85</v>
      </c>
      <c r="P1901">
        <v>47.720001220703125</v>
      </c>
      <c r="Q1901" t="s">
        <v>21</v>
      </c>
      <c r="R1901" t="s">
        <v>2042</v>
      </c>
      <c r="S1901" t="s">
        <v>2039</v>
      </c>
      <c r="T1901" t="s">
        <v>215</v>
      </c>
      <c r="U1901" t="s">
        <v>661</v>
      </c>
      <c r="V1901" t="s">
        <v>179</v>
      </c>
      <c r="W1901" t="s">
        <v>179</v>
      </c>
      <c r="X1901" t="s">
        <v>10729</v>
      </c>
      <c r="Y1901" t="s">
        <v>85</v>
      </c>
    </row>
    <row r="1902" spans="1:25">
      <c r="A1902" t="s">
        <v>9</v>
      </c>
      <c r="B1902" t="s">
        <v>14</v>
      </c>
      <c r="C1902" t="s">
        <v>14</v>
      </c>
      <c r="D1902" t="s">
        <v>1336</v>
      </c>
      <c r="E1902" s="54">
        <v>41626</v>
      </c>
      <c r="F1902" t="s">
        <v>4921</v>
      </c>
      <c r="G1902" t="s">
        <v>1345</v>
      </c>
      <c r="H1902" t="s">
        <v>2917</v>
      </c>
      <c r="I1902" t="s">
        <v>10665</v>
      </c>
      <c r="J1902" t="s">
        <v>1342</v>
      </c>
      <c r="K1902" t="s">
        <v>10666</v>
      </c>
      <c r="L1902" t="s">
        <v>2920</v>
      </c>
      <c r="M1902" t="s">
        <v>2921</v>
      </c>
      <c r="N1902" t="s">
        <v>85</v>
      </c>
      <c r="O1902" t="s">
        <v>85</v>
      </c>
      <c r="P1902">
        <v>30848</v>
      </c>
      <c r="Q1902" t="s">
        <v>21</v>
      </c>
      <c r="R1902" t="s">
        <v>1842</v>
      </c>
      <c r="S1902" t="s">
        <v>10667</v>
      </c>
      <c r="T1902" t="s">
        <v>215</v>
      </c>
      <c r="U1902" t="s">
        <v>216</v>
      </c>
      <c r="V1902" t="s">
        <v>179</v>
      </c>
      <c r="W1902" t="s">
        <v>179</v>
      </c>
      <c r="X1902" t="s">
        <v>10729</v>
      </c>
      <c r="Y1902" t="s">
        <v>10737</v>
      </c>
    </row>
    <row r="1903" spans="1:25">
      <c r="A1903" t="s">
        <v>9</v>
      </c>
      <c r="B1903" t="s">
        <v>14</v>
      </c>
      <c r="C1903" t="s">
        <v>14</v>
      </c>
      <c r="D1903" t="s">
        <v>1336</v>
      </c>
      <c r="E1903" s="54">
        <v>41596</v>
      </c>
      <c r="F1903" t="s">
        <v>1337</v>
      </c>
      <c r="G1903" t="s">
        <v>1345</v>
      </c>
      <c r="H1903" t="s">
        <v>2917</v>
      </c>
      <c r="I1903" t="s">
        <v>2923</v>
      </c>
      <c r="J1903" t="s">
        <v>1342</v>
      </c>
      <c r="K1903" t="s">
        <v>2924</v>
      </c>
      <c r="L1903" t="s">
        <v>2920</v>
      </c>
      <c r="M1903" t="s">
        <v>2921</v>
      </c>
      <c r="N1903" t="s">
        <v>85</v>
      </c>
      <c r="O1903" t="s">
        <v>85</v>
      </c>
      <c r="P1903">
        <v>16280</v>
      </c>
      <c r="Q1903" t="s">
        <v>21</v>
      </c>
      <c r="R1903" t="s">
        <v>1842</v>
      </c>
      <c r="S1903" t="s">
        <v>2925</v>
      </c>
      <c r="T1903" t="s">
        <v>215</v>
      </c>
      <c r="U1903" t="s">
        <v>216</v>
      </c>
      <c r="V1903" t="s">
        <v>179</v>
      </c>
      <c r="W1903" t="s">
        <v>179</v>
      </c>
      <c r="X1903" t="s">
        <v>10730</v>
      </c>
      <c r="Y1903" t="s">
        <v>10737</v>
      </c>
    </row>
    <row r="1904" spans="1:25">
      <c r="A1904" t="s">
        <v>9</v>
      </c>
      <c r="B1904" t="s">
        <v>14</v>
      </c>
      <c r="C1904" t="s">
        <v>14</v>
      </c>
      <c r="D1904" t="s">
        <v>1336</v>
      </c>
      <c r="E1904" s="54">
        <v>41597</v>
      </c>
      <c r="F1904" t="s">
        <v>1337</v>
      </c>
      <c r="G1904" t="s">
        <v>1345</v>
      </c>
      <c r="H1904" t="s">
        <v>2917</v>
      </c>
      <c r="I1904" t="s">
        <v>2918</v>
      </c>
      <c r="J1904" t="s">
        <v>1342</v>
      </c>
      <c r="K1904" t="s">
        <v>2919</v>
      </c>
      <c r="L1904" t="s">
        <v>2920</v>
      </c>
      <c r="M1904" t="s">
        <v>2921</v>
      </c>
      <c r="N1904" t="s">
        <v>85</v>
      </c>
      <c r="O1904" t="s">
        <v>85</v>
      </c>
      <c r="P1904">
        <v>41760</v>
      </c>
      <c r="Q1904" t="s">
        <v>21</v>
      </c>
      <c r="R1904" t="s">
        <v>1842</v>
      </c>
      <c r="S1904" t="s">
        <v>2922</v>
      </c>
      <c r="T1904" t="s">
        <v>215</v>
      </c>
      <c r="U1904" t="s">
        <v>216</v>
      </c>
      <c r="V1904" t="s">
        <v>179</v>
      </c>
      <c r="W1904" t="s">
        <v>179</v>
      </c>
      <c r="X1904" t="s">
        <v>10729</v>
      </c>
      <c r="Y1904" t="s">
        <v>10737</v>
      </c>
    </row>
    <row r="1905" spans="1:25">
      <c r="A1905" t="s">
        <v>9</v>
      </c>
      <c r="B1905" t="s">
        <v>14</v>
      </c>
      <c r="C1905" t="s">
        <v>14</v>
      </c>
      <c r="D1905" t="s">
        <v>1336</v>
      </c>
      <c r="E1905" s="54">
        <v>41596</v>
      </c>
      <c r="F1905" t="s">
        <v>1337</v>
      </c>
      <c r="G1905" t="s">
        <v>1345</v>
      </c>
      <c r="H1905" t="s">
        <v>2917</v>
      </c>
      <c r="I1905" t="s">
        <v>2923</v>
      </c>
      <c r="J1905" t="s">
        <v>1342</v>
      </c>
      <c r="K1905" t="s">
        <v>2924</v>
      </c>
      <c r="L1905" t="s">
        <v>2920</v>
      </c>
      <c r="M1905" t="s">
        <v>2921</v>
      </c>
      <c r="N1905" t="s">
        <v>85</v>
      </c>
      <c r="O1905" t="s">
        <v>85</v>
      </c>
      <c r="P1905">
        <v>43500</v>
      </c>
      <c r="Q1905" t="s">
        <v>21</v>
      </c>
      <c r="R1905" t="s">
        <v>1842</v>
      </c>
      <c r="S1905" t="s">
        <v>2925</v>
      </c>
      <c r="T1905" t="s">
        <v>215</v>
      </c>
      <c r="U1905" t="s">
        <v>216</v>
      </c>
      <c r="V1905" t="s">
        <v>179</v>
      </c>
      <c r="W1905" t="s">
        <v>179</v>
      </c>
      <c r="X1905" t="s">
        <v>10730</v>
      </c>
      <c r="Y1905" t="s">
        <v>10737</v>
      </c>
    </row>
    <row r="1906" spans="1:25">
      <c r="A1906" t="s">
        <v>9</v>
      </c>
      <c r="B1906" t="s">
        <v>14</v>
      </c>
      <c r="C1906" t="s">
        <v>14</v>
      </c>
      <c r="D1906" t="s">
        <v>1336</v>
      </c>
      <c r="E1906" s="54">
        <v>41596</v>
      </c>
      <c r="F1906" t="s">
        <v>1337</v>
      </c>
      <c r="G1906" t="s">
        <v>1345</v>
      </c>
      <c r="H1906" t="s">
        <v>2917</v>
      </c>
      <c r="I1906" t="s">
        <v>2923</v>
      </c>
      <c r="J1906" t="s">
        <v>1342</v>
      </c>
      <c r="K1906" t="s">
        <v>2924</v>
      </c>
      <c r="L1906" t="s">
        <v>2920</v>
      </c>
      <c r="M1906" t="s">
        <v>2921</v>
      </c>
      <c r="N1906" t="s">
        <v>85</v>
      </c>
      <c r="O1906" t="s">
        <v>85</v>
      </c>
      <c r="P1906">
        <v>81810</v>
      </c>
      <c r="Q1906" t="s">
        <v>21</v>
      </c>
      <c r="R1906" t="s">
        <v>1842</v>
      </c>
      <c r="S1906" t="s">
        <v>2925</v>
      </c>
      <c r="T1906" t="s">
        <v>215</v>
      </c>
      <c r="U1906" t="s">
        <v>216</v>
      </c>
      <c r="V1906" t="s">
        <v>179</v>
      </c>
      <c r="W1906" t="s">
        <v>179</v>
      </c>
      <c r="X1906" t="s">
        <v>10730</v>
      </c>
      <c r="Y1906" t="s">
        <v>10737</v>
      </c>
    </row>
    <row r="1907" spans="1:25">
      <c r="A1907" t="s">
        <v>9</v>
      </c>
      <c r="B1907" t="s">
        <v>14</v>
      </c>
      <c r="C1907" t="s">
        <v>14</v>
      </c>
      <c r="D1907" t="s">
        <v>1336</v>
      </c>
      <c r="E1907" s="54">
        <v>41596</v>
      </c>
      <c r="F1907" t="s">
        <v>1337</v>
      </c>
      <c r="G1907" t="s">
        <v>1345</v>
      </c>
      <c r="H1907" t="s">
        <v>2917</v>
      </c>
      <c r="I1907" t="s">
        <v>2923</v>
      </c>
      <c r="J1907" t="s">
        <v>1342</v>
      </c>
      <c r="K1907" t="s">
        <v>2924</v>
      </c>
      <c r="L1907" t="s">
        <v>2920</v>
      </c>
      <c r="M1907" t="s">
        <v>2921</v>
      </c>
      <c r="N1907" t="s">
        <v>85</v>
      </c>
      <c r="O1907" t="s">
        <v>85</v>
      </c>
      <c r="P1907">
        <v>61215</v>
      </c>
      <c r="Q1907" t="s">
        <v>21</v>
      </c>
      <c r="R1907" t="s">
        <v>1842</v>
      </c>
      <c r="S1907" t="s">
        <v>2925</v>
      </c>
      <c r="T1907" t="s">
        <v>215</v>
      </c>
      <c r="U1907" t="s">
        <v>216</v>
      </c>
      <c r="V1907" t="s">
        <v>179</v>
      </c>
      <c r="W1907" t="s">
        <v>179</v>
      </c>
      <c r="X1907" t="s">
        <v>10730</v>
      </c>
      <c r="Y1907" t="s">
        <v>10737</v>
      </c>
    </row>
    <row r="1908" spans="1:25">
      <c r="A1908" t="s">
        <v>9</v>
      </c>
      <c r="B1908" t="s">
        <v>14</v>
      </c>
      <c r="C1908" t="s">
        <v>14</v>
      </c>
      <c r="D1908" t="s">
        <v>1336</v>
      </c>
      <c r="E1908" s="54">
        <v>41596</v>
      </c>
      <c r="F1908" t="s">
        <v>1337</v>
      </c>
      <c r="G1908" t="s">
        <v>1345</v>
      </c>
      <c r="H1908" t="s">
        <v>2917</v>
      </c>
      <c r="I1908" t="s">
        <v>2923</v>
      </c>
      <c r="J1908" t="s">
        <v>1342</v>
      </c>
      <c r="K1908" t="s">
        <v>2924</v>
      </c>
      <c r="L1908" t="s">
        <v>2920</v>
      </c>
      <c r="M1908" t="s">
        <v>2921</v>
      </c>
      <c r="N1908" t="s">
        <v>85</v>
      </c>
      <c r="O1908" t="s">
        <v>85</v>
      </c>
      <c r="P1908">
        <v>40106.2890625</v>
      </c>
      <c r="Q1908" t="s">
        <v>21</v>
      </c>
      <c r="R1908" t="s">
        <v>1842</v>
      </c>
      <c r="S1908" t="s">
        <v>2925</v>
      </c>
      <c r="T1908" t="s">
        <v>215</v>
      </c>
      <c r="U1908" t="s">
        <v>216</v>
      </c>
      <c r="V1908" t="s">
        <v>179</v>
      </c>
      <c r="W1908" t="s">
        <v>179</v>
      </c>
      <c r="X1908" t="s">
        <v>10730</v>
      </c>
      <c r="Y1908" t="s">
        <v>10737</v>
      </c>
    </row>
    <row r="1909" spans="1:25">
      <c r="A1909" t="s">
        <v>9</v>
      </c>
      <c r="B1909" t="s">
        <v>14</v>
      </c>
      <c r="C1909" t="s">
        <v>14</v>
      </c>
      <c r="D1909" t="s">
        <v>1336</v>
      </c>
      <c r="E1909" s="54">
        <v>41613</v>
      </c>
      <c r="F1909" t="s">
        <v>4921</v>
      </c>
      <c r="G1909" t="s">
        <v>1345</v>
      </c>
      <c r="H1909" t="s">
        <v>1276</v>
      </c>
      <c r="I1909" t="s">
        <v>2053</v>
      </c>
      <c r="J1909" t="s">
        <v>1342</v>
      </c>
      <c r="K1909" t="s">
        <v>2054</v>
      </c>
      <c r="L1909" t="s">
        <v>2049</v>
      </c>
      <c r="M1909" t="s">
        <v>2050</v>
      </c>
      <c r="N1909" t="s">
        <v>85</v>
      </c>
      <c r="O1909" t="s">
        <v>85</v>
      </c>
      <c r="P1909">
        <v>-14519.1904296875</v>
      </c>
      <c r="Q1909" t="s">
        <v>21</v>
      </c>
      <c r="R1909" t="s">
        <v>2055</v>
      </c>
      <c r="S1909" t="s">
        <v>2052</v>
      </c>
      <c r="T1909" t="s">
        <v>215</v>
      </c>
      <c r="U1909" t="s">
        <v>661</v>
      </c>
      <c r="V1909" t="s">
        <v>179</v>
      </c>
      <c r="W1909" t="s">
        <v>179</v>
      </c>
      <c r="X1909" t="s">
        <v>10729</v>
      </c>
      <c r="Y1909" t="s">
        <v>85</v>
      </c>
    </row>
    <row r="1910" spans="1:25">
      <c r="A1910" t="s">
        <v>9</v>
      </c>
      <c r="B1910" t="s">
        <v>14</v>
      </c>
      <c r="C1910" t="s">
        <v>14</v>
      </c>
      <c r="D1910" t="s">
        <v>1336</v>
      </c>
      <c r="E1910" s="54">
        <v>41613</v>
      </c>
      <c r="F1910" t="s">
        <v>4921</v>
      </c>
      <c r="G1910" t="s">
        <v>1345</v>
      </c>
      <c r="H1910" t="s">
        <v>1276</v>
      </c>
      <c r="I1910" t="s">
        <v>4363</v>
      </c>
      <c r="J1910" t="s">
        <v>1342</v>
      </c>
      <c r="K1910" t="s">
        <v>4364</v>
      </c>
      <c r="L1910" t="s">
        <v>2049</v>
      </c>
      <c r="M1910" t="s">
        <v>2050</v>
      </c>
      <c r="N1910" t="s">
        <v>85</v>
      </c>
      <c r="O1910" t="s">
        <v>85</v>
      </c>
      <c r="P1910">
        <v>7185.35986328125</v>
      </c>
      <c r="Q1910" t="s">
        <v>21</v>
      </c>
      <c r="R1910" t="s">
        <v>4365</v>
      </c>
      <c r="S1910" t="s">
        <v>4366</v>
      </c>
      <c r="T1910" t="s">
        <v>215</v>
      </c>
      <c r="U1910" t="s">
        <v>661</v>
      </c>
      <c r="V1910" t="s">
        <v>179</v>
      </c>
      <c r="W1910" t="s">
        <v>179</v>
      </c>
      <c r="X1910" t="s">
        <v>10729</v>
      </c>
      <c r="Y1910" t="s">
        <v>85</v>
      </c>
    </row>
    <row r="1911" spans="1:25">
      <c r="A1911" t="s">
        <v>9</v>
      </c>
      <c r="B1911" t="s">
        <v>14</v>
      </c>
      <c r="C1911" t="s">
        <v>14</v>
      </c>
      <c r="D1911" t="s">
        <v>1336</v>
      </c>
      <c r="E1911" s="54">
        <v>41613</v>
      </c>
      <c r="F1911" t="s">
        <v>4921</v>
      </c>
      <c r="G1911" t="s">
        <v>1345</v>
      </c>
      <c r="H1911" t="s">
        <v>1276</v>
      </c>
      <c r="I1911" t="s">
        <v>2053</v>
      </c>
      <c r="J1911" t="s">
        <v>1342</v>
      </c>
      <c r="K1911" t="s">
        <v>2054</v>
      </c>
      <c r="L1911" t="s">
        <v>2049</v>
      </c>
      <c r="M1911" t="s">
        <v>2050</v>
      </c>
      <c r="N1911" t="s">
        <v>85</v>
      </c>
      <c r="O1911" t="s">
        <v>85</v>
      </c>
      <c r="P1911">
        <v>14519.1904296875</v>
      </c>
      <c r="Q1911" t="s">
        <v>21</v>
      </c>
      <c r="R1911" t="s">
        <v>2055</v>
      </c>
      <c r="S1911" t="s">
        <v>2052</v>
      </c>
      <c r="T1911" t="s">
        <v>215</v>
      </c>
      <c r="U1911" t="s">
        <v>661</v>
      </c>
      <c r="V1911" t="s">
        <v>179</v>
      </c>
      <c r="W1911" t="s">
        <v>179</v>
      </c>
      <c r="X1911" t="s">
        <v>10729</v>
      </c>
      <c r="Y1911" t="s">
        <v>85</v>
      </c>
    </row>
    <row r="1912" spans="1:25">
      <c r="A1912" t="s">
        <v>9</v>
      </c>
      <c r="B1912" t="s">
        <v>14</v>
      </c>
      <c r="C1912" t="s">
        <v>14</v>
      </c>
      <c r="D1912" t="s">
        <v>1336</v>
      </c>
      <c r="E1912" s="54">
        <v>41613</v>
      </c>
      <c r="F1912" t="s">
        <v>4921</v>
      </c>
      <c r="G1912" t="s">
        <v>1345</v>
      </c>
      <c r="H1912" t="s">
        <v>1276</v>
      </c>
      <c r="I1912" t="s">
        <v>4363</v>
      </c>
      <c r="J1912" t="s">
        <v>1342</v>
      </c>
      <c r="K1912" t="s">
        <v>4364</v>
      </c>
      <c r="L1912" t="s">
        <v>2049</v>
      </c>
      <c r="M1912" t="s">
        <v>2050</v>
      </c>
      <c r="N1912" t="s">
        <v>85</v>
      </c>
      <c r="O1912" t="s">
        <v>85</v>
      </c>
      <c r="P1912">
        <v>-7185.35986328125</v>
      </c>
      <c r="Q1912" t="s">
        <v>21</v>
      </c>
      <c r="R1912" t="s">
        <v>4365</v>
      </c>
      <c r="S1912" t="s">
        <v>4366</v>
      </c>
      <c r="T1912" t="s">
        <v>215</v>
      </c>
      <c r="U1912" t="s">
        <v>661</v>
      </c>
      <c r="V1912" t="s">
        <v>179</v>
      </c>
      <c r="W1912" t="s">
        <v>179</v>
      </c>
      <c r="X1912" t="s">
        <v>10729</v>
      </c>
      <c r="Y1912" t="s">
        <v>85</v>
      </c>
    </row>
    <row r="1913" spans="1:25">
      <c r="A1913" t="s">
        <v>9</v>
      </c>
      <c r="B1913" t="s">
        <v>14</v>
      </c>
      <c r="C1913" t="s">
        <v>14</v>
      </c>
      <c r="D1913" t="s">
        <v>1336</v>
      </c>
      <c r="E1913" s="54">
        <v>41599</v>
      </c>
      <c r="F1913" t="s">
        <v>1337</v>
      </c>
      <c r="G1913" t="s">
        <v>1345</v>
      </c>
      <c r="H1913" t="s">
        <v>1276</v>
      </c>
      <c r="I1913" t="s">
        <v>4363</v>
      </c>
      <c r="J1913" t="s">
        <v>1342</v>
      </c>
      <c r="K1913" t="s">
        <v>4364</v>
      </c>
      <c r="L1913" t="s">
        <v>2049</v>
      </c>
      <c r="M1913" t="s">
        <v>2050</v>
      </c>
      <c r="N1913" t="s">
        <v>85</v>
      </c>
      <c r="O1913" t="s">
        <v>85</v>
      </c>
      <c r="P1913">
        <v>73906.5625</v>
      </c>
      <c r="Q1913" t="s">
        <v>21</v>
      </c>
      <c r="R1913" t="s">
        <v>4365</v>
      </c>
      <c r="S1913" t="s">
        <v>4366</v>
      </c>
      <c r="T1913" t="s">
        <v>215</v>
      </c>
      <c r="U1913" t="s">
        <v>661</v>
      </c>
      <c r="V1913" t="s">
        <v>179</v>
      </c>
      <c r="W1913" t="s">
        <v>179</v>
      </c>
      <c r="X1913" t="s">
        <v>10729</v>
      </c>
      <c r="Y1913" t="s">
        <v>85</v>
      </c>
    </row>
    <row r="1914" spans="1:25">
      <c r="A1914" t="s">
        <v>9</v>
      </c>
      <c r="B1914" t="s">
        <v>14</v>
      </c>
      <c r="C1914" t="s">
        <v>14</v>
      </c>
      <c r="D1914" t="s">
        <v>1336</v>
      </c>
      <c r="E1914" s="54">
        <v>41599</v>
      </c>
      <c r="F1914" t="s">
        <v>1337</v>
      </c>
      <c r="G1914" t="s">
        <v>1345</v>
      </c>
      <c r="H1914" t="s">
        <v>1276</v>
      </c>
      <c r="I1914" t="s">
        <v>4363</v>
      </c>
      <c r="J1914" t="s">
        <v>1342</v>
      </c>
      <c r="K1914" t="s">
        <v>4364</v>
      </c>
      <c r="L1914" t="s">
        <v>2049</v>
      </c>
      <c r="M1914" t="s">
        <v>2050</v>
      </c>
      <c r="N1914" t="s">
        <v>85</v>
      </c>
      <c r="O1914" t="s">
        <v>85</v>
      </c>
      <c r="P1914">
        <v>6250</v>
      </c>
      <c r="Q1914" t="s">
        <v>21</v>
      </c>
      <c r="R1914" t="s">
        <v>4365</v>
      </c>
      <c r="S1914" t="s">
        <v>4366</v>
      </c>
      <c r="T1914" t="s">
        <v>215</v>
      </c>
      <c r="U1914" t="s">
        <v>661</v>
      </c>
      <c r="V1914" t="s">
        <v>179</v>
      </c>
      <c r="W1914" t="s">
        <v>179</v>
      </c>
      <c r="X1914" t="s">
        <v>10729</v>
      </c>
      <c r="Y1914" t="s">
        <v>85</v>
      </c>
    </row>
    <row r="1915" spans="1:25">
      <c r="A1915" t="s">
        <v>9</v>
      </c>
      <c r="B1915" t="s">
        <v>14</v>
      </c>
      <c r="C1915" t="s">
        <v>14</v>
      </c>
      <c r="D1915" t="s">
        <v>1336</v>
      </c>
      <c r="E1915" s="54">
        <v>41600</v>
      </c>
      <c r="F1915" t="s">
        <v>1337</v>
      </c>
      <c r="G1915" t="s">
        <v>1345</v>
      </c>
      <c r="H1915" t="s">
        <v>1276</v>
      </c>
      <c r="I1915" t="s">
        <v>4363</v>
      </c>
      <c r="J1915" t="s">
        <v>1342</v>
      </c>
      <c r="K1915" t="s">
        <v>4364</v>
      </c>
      <c r="L1915" t="s">
        <v>2049</v>
      </c>
      <c r="M1915" t="s">
        <v>2050</v>
      </c>
      <c r="N1915" t="s">
        <v>85</v>
      </c>
      <c r="O1915" t="s">
        <v>85</v>
      </c>
      <c r="P1915">
        <v>-6250</v>
      </c>
      <c r="Q1915" t="s">
        <v>21</v>
      </c>
      <c r="R1915" t="s">
        <v>4365</v>
      </c>
      <c r="S1915" t="s">
        <v>4366</v>
      </c>
      <c r="T1915" t="s">
        <v>215</v>
      </c>
      <c r="U1915" t="s">
        <v>661</v>
      </c>
      <c r="V1915" t="s">
        <v>179</v>
      </c>
      <c r="W1915" t="s">
        <v>179</v>
      </c>
      <c r="X1915" t="s">
        <v>10729</v>
      </c>
      <c r="Y1915" t="s">
        <v>85</v>
      </c>
    </row>
    <row r="1916" spans="1:25">
      <c r="A1916" t="s">
        <v>9</v>
      </c>
      <c r="B1916" t="s">
        <v>14</v>
      </c>
      <c r="C1916" t="s">
        <v>14</v>
      </c>
      <c r="D1916" t="s">
        <v>1336</v>
      </c>
      <c r="E1916" s="54">
        <v>41583</v>
      </c>
      <c r="F1916" t="s">
        <v>1337</v>
      </c>
      <c r="G1916" t="s">
        <v>1345</v>
      </c>
      <c r="H1916" t="s">
        <v>1276</v>
      </c>
      <c r="I1916" t="s">
        <v>2053</v>
      </c>
      <c r="J1916" t="s">
        <v>1342</v>
      </c>
      <c r="K1916" t="s">
        <v>2054</v>
      </c>
      <c r="L1916" t="s">
        <v>2049</v>
      </c>
      <c r="M1916" t="s">
        <v>2050</v>
      </c>
      <c r="N1916" t="s">
        <v>85</v>
      </c>
      <c r="O1916" t="s">
        <v>85</v>
      </c>
      <c r="P1916">
        <v>-17383.51953125</v>
      </c>
      <c r="Q1916" t="s">
        <v>21</v>
      </c>
      <c r="R1916" t="s">
        <v>2055</v>
      </c>
      <c r="S1916" t="s">
        <v>2052</v>
      </c>
      <c r="T1916" t="s">
        <v>215</v>
      </c>
      <c r="U1916" t="s">
        <v>661</v>
      </c>
      <c r="V1916" t="s">
        <v>179</v>
      </c>
      <c r="W1916" t="s">
        <v>179</v>
      </c>
      <c r="X1916" t="s">
        <v>10729</v>
      </c>
      <c r="Y1916" t="s">
        <v>85</v>
      </c>
    </row>
    <row r="1917" spans="1:25">
      <c r="A1917" t="s">
        <v>9</v>
      </c>
      <c r="B1917" t="s">
        <v>14</v>
      </c>
      <c r="C1917" t="s">
        <v>14</v>
      </c>
      <c r="D1917" t="s">
        <v>1336</v>
      </c>
      <c r="E1917" s="54">
        <v>41583</v>
      </c>
      <c r="F1917" t="s">
        <v>1337</v>
      </c>
      <c r="G1917" t="s">
        <v>1345</v>
      </c>
      <c r="H1917" t="s">
        <v>1276</v>
      </c>
      <c r="I1917" t="s">
        <v>2053</v>
      </c>
      <c r="J1917" t="s">
        <v>1342</v>
      </c>
      <c r="K1917" t="s">
        <v>2054</v>
      </c>
      <c r="L1917" t="s">
        <v>2049</v>
      </c>
      <c r="M1917" t="s">
        <v>2050</v>
      </c>
      <c r="N1917" t="s">
        <v>85</v>
      </c>
      <c r="O1917" t="s">
        <v>85</v>
      </c>
      <c r="P1917">
        <v>17383.51953125</v>
      </c>
      <c r="Q1917" t="s">
        <v>21</v>
      </c>
      <c r="R1917" t="s">
        <v>2055</v>
      </c>
      <c r="S1917" t="s">
        <v>2052</v>
      </c>
      <c r="T1917" t="s">
        <v>215</v>
      </c>
      <c r="U1917" t="s">
        <v>661</v>
      </c>
      <c r="V1917" t="s">
        <v>179</v>
      </c>
      <c r="W1917" t="s">
        <v>179</v>
      </c>
      <c r="X1917" t="s">
        <v>10729</v>
      </c>
      <c r="Y1917" t="s">
        <v>85</v>
      </c>
    </row>
    <row r="1918" spans="1:25">
      <c r="A1918" t="s">
        <v>9</v>
      </c>
      <c r="B1918" t="s">
        <v>14</v>
      </c>
      <c r="C1918" t="s">
        <v>14</v>
      </c>
      <c r="D1918" t="s">
        <v>1336</v>
      </c>
      <c r="E1918" s="54">
        <v>41583</v>
      </c>
      <c r="F1918" t="s">
        <v>1337</v>
      </c>
      <c r="G1918" t="s">
        <v>1345</v>
      </c>
      <c r="H1918" t="s">
        <v>1276</v>
      </c>
      <c r="I1918" t="s">
        <v>2047</v>
      </c>
      <c r="J1918" t="s">
        <v>1342</v>
      </c>
      <c r="K1918" t="s">
        <v>2048</v>
      </c>
      <c r="L1918" t="s">
        <v>2049</v>
      </c>
      <c r="M1918" t="s">
        <v>2050</v>
      </c>
      <c r="N1918" t="s">
        <v>85</v>
      </c>
      <c r="O1918" t="s">
        <v>85</v>
      </c>
      <c r="P1918">
        <v>1847.6800537109375</v>
      </c>
      <c r="Q1918" t="s">
        <v>21</v>
      </c>
      <c r="R1918" t="s">
        <v>2051</v>
      </c>
      <c r="S1918" t="s">
        <v>2052</v>
      </c>
      <c r="T1918" t="s">
        <v>215</v>
      </c>
      <c r="U1918" t="s">
        <v>661</v>
      </c>
      <c r="V1918" t="s">
        <v>179</v>
      </c>
      <c r="W1918" t="s">
        <v>179</v>
      </c>
      <c r="X1918" t="s">
        <v>10729</v>
      </c>
      <c r="Y1918" t="s">
        <v>85</v>
      </c>
    </row>
    <row r="1919" spans="1:25">
      <c r="A1919" t="s">
        <v>9</v>
      </c>
      <c r="B1919" t="s">
        <v>14</v>
      </c>
      <c r="C1919" t="s">
        <v>14</v>
      </c>
      <c r="D1919" t="s">
        <v>1336</v>
      </c>
      <c r="E1919" s="54">
        <v>41585</v>
      </c>
      <c r="F1919" t="s">
        <v>1337</v>
      </c>
      <c r="G1919" t="s">
        <v>1345</v>
      </c>
      <c r="H1919" t="s">
        <v>1276</v>
      </c>
      <c r="I1919" t="s">
        <v>2056</v>
      </c>
      <c r="J1919" t="s">
        <v>1342</v>
      </c>
      <c r="K1919" t="s">
        <v>2057</v>
      </c>
      <c r="L1919" t="s">
        <v>2049</v>
      </c>
      <c r="M1919" t="s">
        <v>2050</v>
      </c>
      <c r="N1919" t="s">
        <v>85</v>
      </c>
      <c r="O1919" t="s">
        <v>85</v>
      </c>
      <c r="P1919">
        <v>-2123.56005859375</v>
      </c>
      <c r="Q1919" t="s">
        <v>21</v>
      </c>
      <c r="R1919" t="s">
        <v>2058</v>
      </c>
      <c r="S1919" t="s">
        <v>2052</v>
      </c>
      <c r="T1919" t="s">
        <v>215</v>
      </c>
      <c r="U1919" t="s">
        <v>661</v>
      </c>
      <c r="V1919" t="s">
        <v>179</v>
      </c>
      <c r="W1919" t="s">
        <v>179</v>
      </c>
      <c r="X1919" t="s">
        <v>10729</v>
      </c>
      <c r="Y1919" t="s">
        <v>85</v>
      </c>
    </row>
    <row r="1920" spans="1:25">
      <c r="A1920" t="s">
        <v>9</v>
      </c>
      <c r="B1920" t="s">
        <v>14</v>
      </c>
      <c r="C1920" t="s">
        <v>14</v>
      </c>
      <c r="D1920" t="s">
        <v>1336</v>
      </c>
      <c r="E1920" s="54">
        <v>41598</v>
      </c>
      <c r="F1920" t="s">
        <v>1337</v>
      </c>
      <c r="G1920" t="s">
        <v>1345</v>
      </c>
      <c r="H1920" t="s">
        <v>1276</v>
      </c>
      <c r="I1920" t="s">
        <v>2926</v>
      </c>
      <c r="J1920" t="s">
        <v>1342</v>
      </c>
      <c r="K1920" t="s">
        <v>2927</v>
      </c>
      <c r="L1920" t="s">
        <v>2928</v>
      </c>
      <c r="M1920" t="s">
        <v>2929</v>
      </c>
      <c r="N1920" t="s">
        <v>85</v>
      </c>
      <c r="O1920" t="s">
        <v>85</v>
      </c>
      <c r="P1920">
        <v>1042.72998046875</v>
      </c>
      <c r="Q1920" t="s">
        <v>21</v>
      </c>
      <c r="R1920" t="s">
        <v>2930</v>
      </c>
      <c r="S1920" t="s">
        <v>2931</v>
      </c>
      <c r="T1920" t="s">
        <v>215</v>
      </c>
      <c r="U1920" t="s">
        <v>661</v>
      </c>
      <c r="V1920" t="s">
        <v>179</v>
      </c>
      <c r="W1920" t="s">
        <v>179</v>
      </c>
      <c r="X1920" t="s">
        <v>10729</v>
      </c>
      <c r="Y1920" t="s">
        <v>85</v>
      </c>
    </row>
    <row r="1921" spans="1:25">
      <c r="A1921" t="s">
        <v>9</v>
      </c>
      <c r="B1921" t="s">
        <v>14</v>
      </c>
      <c r="C1921" t="s">
        <v>14</v>
      </c>
      <c r="D1921" t="s">
        <v>1336</v>
      </c>
      <c r="E1921" s="54">
        <v>41620</v>
      </c>
      <c r="F1921" t="s">
        <v>4921</v>
      </c>
      <c r="G1921" t="s">
        <v>83</v>
      </c>
      <c r="H1921" t="s">
        <v>208</v>
      </c>
      <c r="I1921" t="s">
        <v>10668</v>
      </c>
      <c r="J1921" t="s">
        <v>1342</v>
      </c>
      <c r="K1921" t="s">
        <v>10669</v>
      </c>
      <c r="L1921" t="s">
        <v>10670</v>
      </c>
      <c r="M1921" t="s">
        <v>10671</v>
      </c>
      <c r="N1921" t="s">
        <v>85</v>
      </c>
      <c r="O1921" t="s">
        <v>85</v>
      </c>
      <c r="P1921">
        <v>2250</v>
      </c>
      <c r="Q1921" t="s">
        <v>22</v>
      </c>
      <c r="R1921" t="s">
        <v>10672</v>
      </c>
      <c r="S1921" t="s">
        <v>104</v>
      </c>
      <c r="T1921" t="s">
        <v>215</v>
      </c>
      <c r="U1921" t="s">
        <v>661</v>
      </c>
      <c r="V1921" t="s">
        <v>179</v>
      </c>
      <c r="W1921" t="s">
        <v>179</v>
      </c>
      <c r="X1921" t="e">
        <v>#N/A</v>
      </c>
      <c r="Y1921" t="s">
        <v>85</v>
      </c>
    </row>
    <row r="1922" spans="1:25">
      <c r="A1922" t="s">
        <v>9</v>
      </c>
      <c r="B1922" t="s">
        <v>14</v>
      </c>
      <c r="C1922" t="s">
        <v>14</v>
      </c>
      <c r="D1922" t="s">
        <v>1336</v>
      </c>
      <c r="E1922" s="54">
        <v>41620</v>
      </c>
      <c r="F1922" t="s">
        <v>4921</v>
      </c>
      <c r="G1922" t="s">
        <v>83</v>
      </c>
      <c r="H1922" t="s">
        <v>208</v>
      </c>
      <c r="I1922" t="s">
        <v>10673</v>
      </c>
      <c r="J1922" t="s">
        <v>1342</v>
      </c>
      <c r="K1922" t="s">
        <v>10674</v>
      </c>
      <c r="L1922" t="s">
        <v>10675</v>
      </c>
      <c r="M1922" t="s">
        <v>10676</v>
      </c>
      <c r="N1922" t="s">
        <v>85</v>
      </c>
      <c r="O1922" t="s">
        <v>85</v>
      </c>
      <c r="P1922">
        <v>34400</v>
      </c>
      <c r="Q1922" t="s">
        <v>22</v>
      </c>
      <c r="R1922" t="s">
        <v>10677</v>
      </c>
      <c r="S1922" t="s">
        <v>104</v>
      </c>
      <c r="T1922" t="s">
        <v>215</v>
      </c>
      <c r="U1922" t="s">
        <v>216</v>
      </c>
      <c r="V1922" t="s">
        <v>179</v>
      </c>
      <c r="W1922" t="s">
        <v>179</v>
      </c>
      <c r="X1922" t="e">
        <v>#N/A</v>
      </c>
      <c r="Y1922" t="s">
        <v>85</v>
      </c>
    </row>
    <row r="1923" spans="1:25">
      <c r="A1923" t="s">
        <v>9</v>
      </c>
      <c r="B1923" t="s">
        <v>14</v>
      </c>
      <c r="C1923" t="s">
        <v>14</v>
      </c>
      <c r="D1923" t="s">
        <v>1336</v>
      </c>
      <c r="E1923" s="54">
        <v>41613</v>
      </c>
      <c r="F1923" t="s">
        <v>4921</v>
      </c>
      <c r="G1923" t="s">
        <v>1345</v>
      </c>
      <c r="H1923" t="s">
        <v>208</v>
      </c>
      <c r="I1923" t="s">
        <v>2059</v>
      </c>
      <c r="J1923" t="s">
        <v>1342</v>
      </c>
      <c r="K1923" t="s">
        <v>2060</v>
      </c>
      <c r="L1923" t="s">
        <v>211</v>
      </c>
      <c r="M1923" t="s">
        <v>212</v>
      </c>
      <c r="N1923" t="s">
        <v>85</v>
      </c>
      <c r="O1923" t="s">
        <v>85</v>
      </c>
      <c r="P1923">
        <v>-7.7800002098083496</v>
      </c>
      <c r="Q1923" t="s">
        <v>21</v>
      </c>
      <c r="R1923" t="s">
        <v>2061</v>
      </c>
      <c r="S1923" t="s">
        <v>2062</v>
      </c>
      <c r="T1923" t="s">
        <v>215</v>
      </c>
      <c r="U1923" t="s">
        <v>216</v>
      </c>
      <c r="V1923" t="s">
        <v>179</v>
      </c>
      <c r="W1923" t="s">
        <v>179</v>
      </c>
      <c r="X1923" t="s">
        <v>10729</v>
      </c>
      <c r="Y1923" t="s">
        <v>85</v>
      </c>
    </row>
    <row r="1924" spans="1:25">
      <c r="A1924" t="s">
        <v>9</v>
      </c>
      <c r="B1924" t="s">
        <v>14</v>
      </c>
      <c r="C1924" t="s">
        <v>14</v>
      </c>
      <c r="D1924" t="s">
        <v>1336</v>
      </c>
      <c r="E1924" s="54">
        <v>41613</v>
      </c>
      <c r="F1924" t="s">
        <v>4921</v>
      </c>
      <c r="G1924" t="s">
        <v>1345</v>
      </c>
      <c r="H1924" t="s">
        <v>208</v>
      </c>
      <c r="I1924" t="s">
        <v>2059</v>
      </c>
      <c r="J1924" t="s">
        <v>1342</v>
      </c>
      <c r="K1924" t="s">
        <v>2060</v>
      </c>
      <c r="L1924" t="s">
        <v>211</v>
      </c>
      <c r="M1924" t="s">
        <v>212</v>
      </c>
      <c r="N1924" t="s">
        <v>85</v>
      </c>
      <c r="O1924" t="s">
        <v>85</v>
      </c>
      <c r="P1924">
        <v>-25270</v>
      </c>
      <c r="Q1924" t="s">
        <v>21</v>
      </c>
      <c r="R1924" t="s">
        <v>2061</v>
      </c>
      <c r="S1924" t="s">
        <v>2062</v>
      </c>
      <c r="T1924" t="s">
        <v>215</v>
      </c>
      <c r="U1924" t="s">
        <v>216</v>
      </c>
      <c r="V1924" t="s">
        <v>179</v>
      </c>
      <c r="W1924" t="s">
        <v>179</v>
      </c>
      <c r="X1924" t="s">
        <v>10729</v>
      </c>
      <c r="Y1924" t="s">
        <v>85</v>
      </c>
    </row>
    <row r="1925" spans="1:25">
      <c r="A1925" t="s">
        <v>9</v>
      </c>
      <c r="B1925" t="s">
        <v>14</v>
      </c>
      <c r="C1925" t="s">
        <v>14</v>
      </c>
      <c r="D1925" t="s">
        <v>1336</v>
      </c>
      <c r="E1925" s="54">
        <v>41625</v>
      </c>
      <c r="F1925" t="s">
        <v>4921</v>
      </c>
      <c r="G1925" t="s">
        <v>83</v>
      </c>
      <c r="H1925" t="s">
        <v>208</v>
      </c>
      <c r="I1925" t="s">
        <v>10678</v>
      </c>
      <c r="J1925" t="s">
        <v>86</v>
      </c>
      <c r="K1925" t="s">
        <v>10679</v>
      </c>
      <c r="L1925" t="s">
        <v>211</v>
      </c>
      <c r="M1925" t="s">
        <v>212</v>
      </c>
      <c r="N1925" t="s">
        <v>1004</v>
      </c>
      <c r="O1925" t="s">
        <v>85</v>
      </c>
      <c r="P1925">
        <v>-3000</v>
      </c>
      <c r="Q1925" t="s">
        <v>22</v>
      </c>
      <c r="R1925" t="s">
        <v>10680</v>
      </c>
      <c r="S1925" t="s">
        <v>104</v>
      </c>
      <c r="T1925" t="s">
        <v>215</v>
      </c>
      <c r="U1925" t="s">
        <v>216</v>
      </c>
      <c r="V1925" t="s">
        <v>179</v>
      </c>
      <c r="W1925" t="s">
        <v>179</v>
      </c>
      <c r="X1925" t="e">
        <v>#N/A</v>
      </c>
      <c r="Y1925" t="s">
        <v>85</v>
      </c>
    </row>
    <row r="1926" spans="1:25">
      <c r="A1926" t="s">
        <v>9</v>
      </c>
      <c r="B1926" t="s">
        <v>14</v>
      </c>
      <c r="C1926" t="s">
        <v>14</v>
      </c>
      <c r="D1926" t="s">
        <v>1336</v>
      </c>
      <c r="E1926" s="54">
        <v>41625</v>
      </c>
      <c r="F1926" t="s">
        <v>4921</v>
      </c>
      <c r="G1926" t="s">
        <v>83</v>
      </c>
      <c r="H1926" t="s">
        <v>208</v>
      </c>
      <c r="I1926" t="s">
        <v>10681</v>
      </c>
      <c r="J1926" t="s">
        <v>86</v>
      </c>
      <c r="K1926" t="s">
        <v>10679</v>
      </c>
      <c r="L1926" t="s">
        <v>211</v>
      </c>
      <c r="M1926" t="s">
        <v>212</v>
      </c>
      <c r="N1926" t="s">
        <v>213</v>
      </c>
      <c r="O1926" t="s">
        <v>85</v>
      </c>
      <c r="P1926">
        <v>3000</v>
      </c>
      <c r="Q1926" t="s">
        <v>22</v>
      </c>
      <c r="R1926" t="s">
        <v>10680</v>
      </c>
      <c r="S1926" t="s">
        <v>104</v>
      </c>
      <c r="T1926" t="s">
        <v>215</v>
      </c>
      <c r="U1926" t="s">
        <v>216</v>
      </c>
      <c r="V1926" t="s">
        <v>179</v>
      </c>
      <c r="W1926" t="s">
        <v>179</v>
      </c>
      <c r="X1926" t="e">
        <v>#N/A</v>
      </c>
      <c r="Y1926" t="s">
        <v>85</v>
      </c>
    </row>
    <row r="1927" spans="1:25">
      <c r="A1927" t="s">
        <v>9</v>
      </c>
      <c r="B1927" t="s">
        <v>14</v>
      </c>
      <c r="C1927" t="s">
        <v>14</v>
      </c>
      <c r="D1927" t="s">
        <v>1336</v>
      </c>
      <c r="E1927" s="54">
        <v>41586</v>
      </c>
      <c r="F1927" t="s">
        <v>1337</v>
      </c>
      <c r="G1927" t="s">
        <v>1345</v>
      </c>
      <c r="H1927" t="s">
        <v>208</v>
      </c>
      <c r="I1927" t="s">
        <v>2059</v>
      </c>
      <c r="J1927" t="s">
        <v>1342</v>
      </c>
      <c r="K1927" t="s">
        <v>2060</v>
      </c>
      <c r="L1927" t="s">
        <v>211</v>
      </c>
      <c r="M1927" t="s">
        <v>212</v>
      </c>
      <c r="N1927" t="s">
        <v>213</v>
      </c>
      <c r="O1927" t="s">
        <v>85</v>
      </c>
      <c r="P1927">
        <v>958.239990234375</v>
      </c>
      <c r="Q1927" t="s">
        <v>21</v>
      </c>
      <c r="R1927" t="s">
        <v>2061</v>
      </c>
      <c r="S1927" t="s">
        <v>2062</v>
      </c>
      <c r="T1927" t="s">
        <v>215</v>
      </c>
      <c r="U1927" t="s">
        <v>216</v>
      </c>
      <c r="V1927" t="s">
        <v>179</v>
      </c>
      <c r="W1927" t="s">
        <v>179</v>
      </c>
      <c r="X1927" t="s">
        <v>10729</v>
      </c>
      <c r="Y1927" t="s">
        <v>85</v>
      </c>
    </row>
    <row r="1928" spans="1:25">
      <c r="A1928" t="s">
        <v>9</v>
      </c>
      <c r="B1928" t="s">
        <v>14</v>
      </c>
      <c r="C1928" t="s">
        <v>14</v>
      </c>
      <c r="D1928" t="s">
        <v>1336</v>
      </c>
      <c r="E1928" s="54">
        <v>41614</v>
      </c>
      <c r="F1928" t="s">
        <v>4921</v>
      </c>
      <c r="G1928" t="s">
        <v>1345</v>
      </c>
      <c r="H1928" t="s">
        <v>2917</v>
      </c>
      <c r="I1928" t="s">
        <v>10682</v>
      </c>
      <c r="J1928" t="s">
        <v>1342</v>
      </c>
      <c r="K1928" t="s">
        <v>10683</v>
      </c>
      <c r="L1928" t="s">
        <v>6727</v>
      </c>
      <c r="M1928" t="s">
        <v>6728</v>
      </c>
      <c r="N1928" t="s">
        <v>85</v>
      </c>
      <c r="O1928" t="s">
        <v>85</v>
      </c>
      <c r="P1928">
        <v>-9.9999997764825821E-3</v>
      </c>
      <c r="Q1928" t="s">
        <v>21</v>
      </c>
      <c r="R1928" t="s">
        <v>1842</v>
      </c>
      <c r="S1928" t="s">
        <v>10684</v>
      </c>
      <c r="T1928" t="s">
        <v>215</v>
      </c>
      <c r="U1928" t="s">
        <v>216</v>
      </c>
      <c r="V1928" t="s">
        <v>179</v>
      </c>
      <c r="W1928" t="s">
        <v>179</v>
      </c>
      <c r="X1928" t="s">
        <v>10729</v>
      </c>
      <c r="Y1928" t="s">
        <v>85</v>
      </c>
    </row>
    <row r="1929" spans="1:25">
      <c r="A1929" t="s">
        <v>9</v>
      </c>
      <c r="B1929" t="s">
        <v>14</v>
      </c>
      <c r="C1929" t="s">
        <v>14</v>
      </c>
      <c r="D1929" t="s">
        <v>1336</v>
      </c>
      <c r="E1929" s="54">
        <v>41613</v>
      </c>
      <c r="F1929" t="s">
        <v>4921</v>
      </c>
      <c r="G1929" t="s">
        <v>1391</v>
      </c>
      <c r="H1929" t="s">
        <v>208</v>
      </c>
      <c r="I1929" t="s">
        <v>6059</v>
      </c>
      <c r="J1929" t="s">
        <v>86</v>
      </c>
      <c r="K1929" t="s">
        <v>6060</v>
      </c>
      <c r="L1929" t="s">
        <v>6061</v>
      </c>
      <c r="M1929" t="s">
        <v>6062</v>
      </c>
      <c r="N1929" t="s">
        <v>199</v>
      </c>
      <c r="O1929" t="s">
        <v>213</v>
      </c>
      <c r="P1929">
        <v>1543.3900146484375</v>
      </c>
      <c r="Q1929" t="s">
        <v>23</v>
      </c>
      <c r="R1929" t="s">
        <v>6063</v>
      </c>
      <c r="S1929" t="s">
        <v>104</v>
      </c>
      <c r="T1929" t="s">
        <v>215</v>
      </c>
      <c r="U1929" t="s">
        <v>661</v>
      </c>
      <c r="V1929" t="s">
        <v>202</v>
      </c>
      <c r="W1929" t="s">
        <v>202</v>
      </c>
      <c r="X1929" t="e">
        <v>#N/A</v>
      </c>
      <c r="Y1929" t="s">
        <v>10739</v>
      </c>
    </row>
    <row r="1930" spans="1:25">
      <c r="A1930" t="s">
        <v>9</v>
      </c>
      <c r="B1930" t="s">
        <v>14</v>
      </c>
      <c r="C1930" t="s">
        <v>14</v>
      </c>
      <c r="D1930" t="s">
        <v>1336</v>
      </c>
      <c r="E1930" s="54">
        <v>41613</v>
      </c>
      <c r="F1930" t="s">
        <v>4921</v>
      </c>
      <c r="G1930" t="s">
        <v>1350</v>
      </c>
      <c r="H1930" t="s">
        <v>208</v>
      </c>
      <c r="I1930" t="s">
        <v>6059</v>
      </c>
      <c r="J1930" t="s">
        <v>86</v>
      </c>
      <c r="K1930" t="s">
        <v>6060</v>
      </c>
      <c r="L1930" t="s">
        <v>6061</v>
      </c>
      <c r="M1930" t="s">
        <v>6062</v>
      </c>
      <c r="N1930" t="s">
        <v>199</v>
      </c>
      <c r="O1930" t="s">
        <v>213</v>
      </c>
      <c r="P1930">
        <v>14000</v>
      </c>
      <c r="Q1930" t="s">
        <v>23</v>
      </c>
      <c r="R1930" t="s">
        <v>6063</v>
      </c>
      <c r="S1930" t="s">
        <v>104</v>
      </c>
      <c r="T1930" t="s">
        <v>215</v>
      </c>
      <c r="U1930" t="s">
        <v>661</v>
      </c>
      <c r="V1930" t="s">
        <v>202</v>
      </c>
      <c r="W1930" t="s">
        <v>202</v>
      </c>
      <c r="X1930" t="e">
        <v>#N/A</v>
      </c>
      <c r="Y1930" t="s">
        <v>10739</v>
      </c>
    </row>
    <row r="1931" spans="1:25">
      <c r="A1931" t="s">
        <v>9</v>
      </c>
      <c r="B1931" t="s">
        <v>14</v>
      </c>
      <c r="C1931" t="s">
        <v>14</v>
      </c>
      <c r="D1931" t="s">
        <v>1336</v>
      </c>
      <c r="E1931" s="54">
        <v>41613</v>
      </c>
      <c r="F1931" t="s">
        <v>4921</v>
      </c>
      <c r="G1931" t="s">
        <v>1391</v>
      </c>
      <c r="H1931" t="s">
        <v>208</v>
      </c>
      <c r="I1931" t="s">
        <v>6059</v>
      </c>
      <c r="J1931" t="s">
        <v>86</v>
      </c>
      <c r="K1931" t="s">
        <v>6060</v>
      </c>
      <c r="L1931" t="s">
        <v>6061</v>
      </c>
      <c r="M1931" t="s">
        <v>6062</v>
      </c>
      <c r="N1931" t="s">
        <v>199</v>
      </c>
      <c r="O1931" t="s">
        <v>213</v>
      </c>
      <c r="P1931">
        <v>6286.580078125</v>
      </c>
      <c r="Q1931" t="s">
        <v>23</v>
      </c>
      <c r="R1931" t="s">
        <v>6063</v>
      </c>
      <c r="S1931" t="s">
        <v>104</v>
      </c>
      <c r="T1931" t="s">
        <v>215</v>
      </c>
      <c r="U1931" t="s">
        <v>661</v>
      </c>
      <c r="V1931" t="s">
        <v>202</v>
      </c>
      <c r="W1931" t="s">
        <v>202</v>
      </c>
      <c r="X1931" t="e">
        <v>#N/A</v>
      </c>
      <c r="Y1931" t="s">
        <v>10739</v>
      </c>
    </row>
    <row r="1932" spans="1:25">
      <c r="A1932" t="s">
        <v>9</v>
      </c>
      <c r="B1932" t="s">
        <v>14</v>
      </c>
      <c r="C1932" t="s">
        <v>14</v>
      </c>
      <c r="D1932" t="s">
        <v>1336</v>
      </c>
      <c r="E1932" s="54">
        <v>41613</v>
      </c>
      <c r="F1932" t="s">
        <v>4921</v>
      </c>
      <c r="G1932" t="s">
        <v>1350</v>
      </c>
      <c r="H1932" t="s">
        <v>208</v>
      </c>
      <c r="I1932" t="s">
        <v>6059</v>
      </c>
      <c r="J1932" t="s">
        <v>86</v>
      </c>
      <c r="K1932" t="s">
        <v>6060</v>
      </c>
      <c r="L1932" t="s">
        <v>6061</v>
      </c>
      <c r="M1932" t="s">
        <v>6062</v>
      </c>
      <c r="N1932" t="s">
        <v>199</v>
      </c>
      <c r="O1932" t="s">
        <v>213</v>
      </c>
      <c r="P1932">
        <v>7000</v>
      </c>
      <c r="Q1932" t="s">
        <v>23</v>
      </c>
      <c r="R1932" t="s">
        <v>6063</v>
      </c>
      <c r="S1932" t="s">
        <v>104</v>
      </c>
      <c r="T1932" t="s">
        <v>215</v>
      </c>
      <c r="U1932" t="s">
        <v>661</v>
      </c>
      <c r="V1932" t="s">
        <v>202</v>
      </c>
      <c r="W1932" t="s">
        <v>202</v>
      </c>
      <c r="X1932" t="e">
        <v>#N/A</v>
      </c>
      <c r="Y1932" t="s">
        <v>10739</v>
      </c>
    </row>
    <row r="1933" spans="1:25">
      <c r="A1933" t="s">
        <v>9</v>
      </c>
      <c r="B1933" t="s">
        <v>14</v>
      </c>
      <c r="C1933" t="s">
        <v>14</v>
      </c>
      <c r="D1933" t="s">
        <v>1336</v>
      </c>
      <c r="E1933" s="54">
        <v>41613</v>
      </c>
      <c r="F1933" t="s">
        <v>4921</v>
      </c>
      <c r="G1933" t="s">
        <v>1350</v>
      </c>
      <c r="H1933" t="s">
        <v>208</v>
      </c>
      <c r="I1933" t="s">
        <v>6059</v>
      </c>
      <c r="J1933" t="s">
        <v>86</v>
      </c>
      <c r="K1933" t="s">
        <v>6060</v>
      </c>
      <c r="L1933" t="s">
        <v>6061</v>
      </c>
      <c r="M1933" t="s">
        <v>6062</v>
      </c>
      <c r="N1933" t="s">
        <v>199</v>
      </c>
      <c r="O1933" t="s">
        <v>213</v>
      </c>
      <c r="P1933">
        <v>14000</v>
      </c>
      <c r="Q1933" t="s">
        <v>23</v>
      </c>
      <c r="R1933" t="s">
        <v>6063</v>
      </c>
      <c r="S1933" t="s">
        <v>104</v>
      </c>
      <c r="T1933" t="s">
        <v>215</v>
      </c>
      <c r="U1933" t="s">
        <v>661</v>
      </c>
      <c r="V1933" t="s">
        <v>202</v>
      </c>
      <c r="W1933" t="s">
        <v>202</v>
      </c>
      <c r="X1933" t="e">
        <v>#N/A</v>
      </c>
      <c r="Y1933" t="s">
        <v>10739</v>
      </c>
    </row>
    <row r="1934" spans="1:25">
      <c r="A1934" t="s">
        <v>9</v>
      </c>
      <c r="B1934" t="s">
        <v>14</v>
      </c>
      <c r="C1934" t="s">
        <v>14</v>
      </c>
      <c r="D1934" t="s">
        <v>1336</v>
      </c>
      <c r="E1934" s="54">
        <v>41618</v>
      </c>
      <c r="F1934" t="s">
        <v>4921</v>
      </c>
      <c r="G1934" t="s">
        <v>3641</v>
      </c>
      <c r="H1934" t="s">
        <v>208</v>
      </c>
      <c r="I1934" t="s">
        <v>10685</v>
      </c>
      <c r="J1934" t="s">
        <v>1342</v>
      </c>
      <c r="K1934" t="s">
        <v>10686</v>
      </c>
      <c r="L1934" t="s">
        <v>6061</v>
      </c>
      <c r="M1934" t="s">
        <v>6062</v>
      </c>
      <c r="N1934" t="s">
        <v>213</v>
      </c>
      <c r="O1934" t="s">
        <v>213</v>
      </c>
      <c r="P1934">
        <v>71250</v>
      </c>
      <c r="Q1934" t="s">
        <v>21</v>
      </c>
      <c r="R1934" t="s">
        <v>10687</v>
      </c>
      <c r="S1934" t="s">
        <v>10688</v>
      </c>
      <c r="T1934" t="s">
        <v>215</v>
      </c>
      <c r="U1934" t="s">
        <v>661</v>
      </c>
      <c r="V1934" t="s">
        <v>202</v>
      </c>
      <c r="W1934" t="s">
        <v>202</v>
      </c>
      <c r="X1934" t="e">
        <v>#N/A</v>
      </c>
      <c r="Y1934" t="s">
        <v>10739</v>
      </c>
    </row>
    <row r="1935" spans="1:25">
      <c r="A1935" t="s">
        <v>9</v>
      </c>
      <c r="B1935" t="s">
        <v>14</v>
      </c>
      <c r="C1935" t="s">
        <v>14</v>
      </c>
      <c r="D1935" t="s">
        <v>1336</v>
      </c>
      <c r="E1935" s="54">
        <v>41618</v>
      </c>
      <c r="F1935" t="s">
        <v>4921</v>
      </c>
      <c r="G1935" t="s">
        <v>3641</v>
      </c>
      <c r="H1935" t="s">
        <v>208</v>
      </c>
      <c r="I1935" t="s">
        <v>10685</v>
      </c>
      <c r="J1935" t="s">
        <v>1342</v>
      </c>
      <c r="K1935" t="s">
        <v>10686</v>
      </c>
      <c r="L1935" t="s">
        <v>6061</v>
      </c>
      <c r="M1935" t="s">
        <v>6062</v>
      </c>
      <c r="N1935" t="s">
        <v>213</v>
      </c>
      <c r="O1935" t="s">
        <v>213</v>
      </c>
      <c r="P1935">
        <v>9625</v>
      </c>
      <c r="Q1935" t="s">
        <v>21</v>
      </c>
      <c r="R1935" t="s">
        <v>10687</v>
      </c>
      <c r="S1935" t="s">
        <v>10688</v>
      </c>
      <c r="T1935" t="s">
        <v>215</v>
      </c>
      <c r="U1935" t="s">
        <v>661</v>
      </c>
      <c r="V1935" t="s">
        <v>202</v>
      </c>
      <c r="W1935" t="s">
        <v>202</v>
      </c>
      <c r="X1935" t="e">
        <v>#N/A</v>
      </c>
      <c r="Y1935" t="s">
        <v>10739</v>
      </c>
    </row>
    <row r="1936" spans="1:25">
      <c r="A1936" t="s">
        <v>9</v>
      </c>
      <c r="B1936" t="s">
        <v>14</v>
      </c>
      <c r="C1936" t="s">
        <v>14</v>
      </c>
      <c r="D1936" t="s">
        <v>1336</v>
      </c>
      <c r="E1936" s="54">
        <v>41628</v>
      </c>
      <c r="F1936" t="s">
        <v>4921</v>
      </c>
      <c r="G1936" t="s">
        <v>1345</v>
      </c>
      <c r="H1936" t="s">
        <v>4452</v>
      </c>
      <c r="I1936" t="s">
        <v>10689</v>
      </c>
      <c r="J1936" t="s">
        <v>1342</v>
      </c>
      <c r="K1936" t="s">
        <v>10690</v>
      </c>
      <c r="L1936" t="s">
        <v>10691</v>
      </c>
      <c r="M1936" t="s">
        <v>10692</v>
      </c>
      <c r="N1936" t="s">
        <v>85</v>
      </c>
      <c r="O1936" t="s">
        <v>85</v>
      </c>
      <c r="P1936">
        <v>31080</v>
      </c>
      <c r="Q1936" t="s">
        <v>21</v>
      </c>
      <c r="R1936" t="s">
        <v>2061</v>
      </c>
      <c r="S1936" t="s">
        <v>10693</v>
      </c>
      <c r="T1936" t="s">
        <v>215</v>
      </c>
      <c r="U1936" t="s">
        <v>320</v>
      </c>
      <c r="V1936" t="s">
        <v>157</v>
      </c>
      <c r="W1936" t="s">
        <v>157</v>
      </c>
      <c r="X1936" t="s">
        <v>10730</v>
      </c>
      <c r="Y1936" t="s">
        <v>85</v>
      </c>
    </row>
    <row r="1937" spans="1:25">
      <c r="A1937" t="s">
        <v>9</v>
      </c>
      <c r="B1937" t="s">
        <v>14</v>
      </c>
      <c r="C1937" t="s">
        <v>14</v>
      </c>
      <c r="D1937" t="s">
        <v>1336</v>
      </c>
      <c r="E1937" s="54">
        <v>41628</v>
      </c>
      <c r="F1937" t="s">
        <v>4921</v>
      </c>
      <c r="G1937" t="s">
        <v>1345</v>
      </c>
      <c r="H1937" t="s">
        <v>4452</v>
      </c>
      <c r="I1937" t="s">
        <v>10689</v>
      </c>
      <c r="J1937" t="s">
        <v>1342</v>
      </c>
      <c r="K1937" t="s">
        <v>10690</v>
      </c>
      <c r="L1937" t="s">
        <v>10691</v>
      </c>
      <c r="M1937" t="s">
        <v>10692</v>
      </c>
      <c r="N1937" t="s">
        <v>85</v>
      </c>
      <c r="O1937" t="s">
        <v>85</v>
      </c>
      <c r="P1937">
        <v>90650</v>
      </c>
      <c r="Q1937" t="s">
        <v>21</v>
      </c>
      <c r="R1937" t="s">
        <v>2061</v>
      </c>
      <c r="S1937" t="s">
        <v>10693</v>
      </c>
      <c r="T1937" t="s">
        <v>215</v>
      </c>
      <c r="U1937" t="s">
        <v>320</v>
      </c>
      <c r="V1937" t="s">
        <v>157</v>
      </c>
      <c r="W1937" t="s">
        <v>157</v>
      </c>
      <c r="X1937" t="s">
        <v>10730</v>
      </c>
      <c r="Y1937" t="s">
        <v>85</v>
      </c>
    </row>
    <row r="1938" spans="1:25">
      <c r="A1938" t="s">
        <v>9</v>
      </c>
      <c r="B1938" t="s">
        <v>14</v>
      </c>
      <c r="C1938" t="s">
        <v>14</v>
      </c>
      <c r="D1938" t="s">
        <v>1336</v>
      </c>
      <c r="E1938" s="54">
        <v>41628</v>
      </c>
      <c r="F1938" t="s">
        <v>4921</v>
      </c>
      <c r="G1938" t="s">
        <v>1345</v>
      </c>
      <c r="H1938" t="s">
        <v>4452</v>
      </c>
      <c r="I1938" t="s">
        <v>10689</v>
      </c>
      <c r="J1938" t="s">
        <v>1342</v>
      </c>
      <c r="K1938" t="s">
        <v>10690</v>
      </c>
      <c r="L1938" t="s">
        <v>10691</v>
      </c>
      <c r="M1938" t="s">
        <v>10692</v>
      </c>
      <c r="N1938" t="s">
        <v>85</v>
      </c>
      <c r="O1938" t="s">
        <v>85</v>
      </c>
      <c r="P1938">
        <v>11517.1201171875</v>
      </c>
      <c r="Q1938" t="s">
        <v>21</v>
      </c>
      <c r="R1938" t="s">
        <v>2061</v>
      </c>
      <c r="S1938" t="s">
        <v>10693</v>
      </c>
      <c r="T1938" t="s">
        <v>215</v>
      </c>
      <c r="U1938" t="s">
        <v>320</v>
      </c>
      <c r="V1938" t="s">
        <v>157</v>
      </c>
      <c r="W1938" t="s">
        <v>157</v>
      </c>
      <c r="X1938" t="s">
        <v>10730</v>
      </c>
      <c r="Y1938" t="s">
        <v>85</v>
      </c>
    </row>
    <row r="1939" spans="1:25">
      <c r="A1939" t="s">
        <v>9</v>
      </c>
      <c r="B1939" t="s">
        <v>14</v>
      </c>
      <c r="C1939" t="s">
        <v>14</v>
      </c>
      <c r="D1939" t="s">
        <v>1336</v>
      </c>
      <c r="E1939" s="54">
        <v>41628</v>
      </c>
      <c r="F1939" t="s">
        <v>4921</v>
      </c>
      <c r="G1939" t="s">
        <v>1345</v>
      </c>
      <c r="H1939" t="s">
        <v>4452</v>
      </c>
      <c r="I1939" t="s">
        <v>10689</v>
      </c>
      <c r="J1939" t="s">
        <v>1342</v>
      </c>
      <c r="K1939" t="s">
        <v>10690</v>
      </c>
      <c r="L1939" t="s">
        <v>10691</v>
      </c>
      <c r="M1939" t="s">
        <v>10692</v>
      </c>
      <c r="N1939" t="s">
        <v>85</v>
      </c>
      <c r="O1939" t="s">
        <v>85</v>
      </c>
      <c r="P1939">
        <v>75000</v>
      </c>
      <c r="Q1939" t="s">
        <v>21</v>
      </c>
      <c r="R1939" t="s">
        <v>2061</v>
      </c>
      <c r="S1939" t="s">
        <v>10693</v>
      </c>
      <c r="T1939" t="s">
        <v>215</v>
      </c>
      <c r="U1939" t="s">
        <v>320</v>
      </c>
      <c r="V1939" t="s">
        <v>157</v>
      </c>
      <c r="W1939" t="s">
        <v>157</v>
      </c>
      <c r="X1939" t="s">
        <v>10730</v>
      </c>
      <c r="Y1939" t="s">
        <v>85</v>
      </c>
    </row>
    <row r="1940" spans="1:25">
      <c r="A1940" t="s">
        <v>9</v>
      </c>
      <c r="B1940" t="s">
        <v>14</v>
      </c>
      <c r="C1940" t="s">
        <v>14</v>
      </c>
      <c r="D1940" t="s">
        <v>1336</v>
      </c>
      <c r="E1940" s="54">
        <v>41627</v>
      </c>
      <c r="F1940" t="s">
        <v>4921</v>
      </c>
      <c r="G1940" t="s">
        <v>1345</v>
      </c>
      <c r="H1940" t="s">
        <v>322</v>
      </c>
      <c r="I1940" t="s">
        <v>10694</v>
      </c>
      <c r="J1940" t="s">
        <v>1342</v>
      </c>
      <c r="K1940" t="s">
        <v>10695</v>
      </c>
      <c r="L1940" t="s">
        <v>10696</v>
      </c>
      <c r="M1940" t="s">
        <v>10697</v>
      </c>
      <c r="N1940" t="s">
        <v>85</v>
      </c>
      <c r="O1940" t="s">
        <v>85</v>
      </c>
      <c r="P1940">
        <v>17640</v>
      </c>
      <c r="Q1940" t="s">
        <v>21</v>
      </c>
      <c r="R1940" t="s">
        <v>1842</v>
      </c>
      <c r="S1940" t="s">
        <v>10698</v>
      </c>
      <c r="T1940" t="s">
        <v>215</v>
      </c>
      <c r="U1940" t="s">
        <v>320</v>
      </c>
      <c r="V1940" t="s">
        <v>321</v>
      </c>
      <c r="W1940" t="s">
        <v>321</v>
      </c>
      <c r="X1940" t="s">
        <v>10729</v>
      </c>
      <c r="Y1940" t="s">
        <v>85</v>
      </c>
    </row>
    <row r="1941" spans="1:25">
      <c r="A1941" t="s">
        <v>9</v>
      </c>
      <c r="B1941" t="s">
        <v>14</v>
      </c>
      <c r="C1941" t="s">
        <v>14</v>
      </c>
      <c r="D1941" t="s">
        <v>1336</v>
      </c>
      <c r="E1941" s="54">
        <v>41627</v>
      </c>
      <c r="F1941" t="s">
        <v>4921</v>
      </c>
      <c r="G1941" t="s">
        <v>1345</v>
      </c>
      <c r="H1941" t="s">
        <v>322</v>
      </c>
      <c r="I1941" t="s">
        <v>10694</v>
      </c>
      <c r="J1941" t="s">
        <v>1342</v>
      </c>
      <c r="K1941" t="s">
        <v>10695</v>
      </c>
      <c r="L1941" t="s">
        <v>10696</v>
      </c>
      <c r="M1941" t="s">
        <v>10697</v>
      </c>
      <c r="N1941" t="s">
        <v>85</v>
      </c>
      <c r="O1941" t="s">
        <v>85</v>
      </c>
      <c r="P1941">
        <v>2934</v>
      </c>
      <c r="Q1941" t="s">
        <v>21</v>
      </c>
      <c r="R1941" t="s">
        <v>1842</v>
      </c>
      <c r="S1941" t="s">
        <v>10698</v>
      </c>
      <c r="T1941" t="s">
        <v>215</v>
      </c>
      <c r="U1941" t="s">
        <v>320</v>
      </c>
      <c r="V1941" t="s">
        <v>321</v>
      </c>
      <c r="W1941" t="s">
        <v>321</v>
      </c>
      <c r="X1941" t="s">
        <v>10729</v>
      </c>
      <c r="Y1941" t="s">
        <v>85</v>
      </c>
    </row>
    <row r="1942" spans="1:25">
      <c r="A1942" t="s">
        <v>9</v>
      </c>
      <c r="B1942" t="s">
        <v>14</v>
      </c>
      <c r="C1942" t="s">
        <v>14</v>
      </c>
      <c r="D1942" t="s">
        <v>1336</v>
      </c>
      <c r="E1942" s="54">
        <v>41627</v>
      </c>
      <c r="F1942" t="s">
        <v>4921</v>
      </c>
      <c r="G1942" t="s">
        <v>1345</v>
      </c>
      <c r="H1942" t="s">
        <v>322</v>
      </c>
      <c r="I1942" t="s">
        <v>10694</v>
      </c>
      <c r="J1942" t="s">
        <v>1342</v>
      </c>
      <c r="K1942" t="s">
        <v>10695</v>
      </c>
      <c r="L1942" t="s">
        <v>10696</v>
      </c>
      <c r="M1942" t="s">
        <v>10697</v>
      </c>
      <c r="N1942" t="s">
        <v>85</v>
      </c>
      <c r="O1942" t="s">
        <v>85</v>
      </c>
      <c r="P1942">
        <v>5760</v>
      </c>
      <c r="Q1942" t="s">
        <v>21</v>
      </c>
      <c r="R1942" t="s">
        <v>1842</v>
      </c>
      <c r="S1942" t="s">
        <v>10698</v>
      </c>
      <c r="T1942" t="s">
        <v>215</v>
      </c>
      <c r="U1942" t="s">
        <v>320</v>
      </c>
      <c r="V1942" t="s">
        <v>321</v>
      </c>
      <c r="W1942" t="s">
        <v>321</v>
      </c>
      <c r="X1942" t="s">
        <v>10729</v>
      </c>
      <c r="Y1942" t="s">
        <v>85</v>
      </c>
    </row>
    <row r="1943" spans="1:25">
      <c r="A1943" t="s">
        <v>9</v>
      </c>
      <c r="B1943" t="s">
        <v>10</v>
      </c>
      <c r="C1943" t="s">
        <v>2279</v>
      </c>
      <c r="D1943" t="s">
        <v>1336</v>
      </c>
      <c r="E1943" s="54">
        <v>41607</v>
      </c>
      <c r="F1943" t="s">
        <v>1337</v>
      </c>
      <c r="G1943" t="s">
        <v>1345</v>
      </c>
      <c r="I1943" t="s">
        <v>5564</v>
      </c>
      <c r="J1943" t="s">
        <v>1342</v>
      </c>
      <c r="K1943" t="s">
        <v>5565</v>
      </c>
      <c r="L1943" t="s">
        <v>5566</v>
      </c>
      <c r="M1943" t="s">
        <v>5567</v>
      </c>
      <c r="N1943" t="s">
        <v>85</v>
      </c>
      <c r="O1943" t="s">
        <v>85</v>
      </c>
      <c r="P1943">
        <v>86504.921875</v>
      </c>
      <c r="Q1943" t="s">
        <v>21</v>
      </c>
      <c r="R1943" t="s">
        <v>5568</v>
      </c>
      <c r="S1943" t="s">
        <v>104</v>
      </c>
      <c r="X1943" t="s">
        <v>10730</v>
      </c>
      <c r="Y1943" t="s">
        <v>85</v>
      </c>
    </row>
    <row r="1944" spans="1:25">
      <c r="A1944" t="s">
        <v>9</v>
      </c>
      <c r="B1944" t="s">
        <v>10</v>
      </c>
      <c r="C1944" t="s">
        <v>2279</v>
      </c>
      <c r="D1944" t="s">
        <v>1336</v>
      </c>
      <c r="E1944" s="54">
        <v>41607</v>
      </c>
      <c r="F1944" t="s">
        <v>1337</v>
      </c>
      <c r="G1944" t="s">
        <v>1345</v>
      </c>
      <c r="I1944" t="s">
        <v>5564</v>
      </c>
      <c r="J1944" t="s">
        <v>1342</v>
      </c>
      <c r="K1944" t="s">
        <v>5565</v>
      </c>
      <c r="L1944" t="s">
        <v>5566</v>
      </c>
      <c r="M1944" t="s">
        <v>5567</v>
      </c>
      <c r="N1944" t="s">
        <v>85</v>
      </c>
      <c r="O1944" t="s">
        <v>85</v>
      </c>
      <c r="P1944">
        <v>10813.015625</v>
      </c>
      <c r="Q1944" t="s">
        <v>21</v>
      </c>
      <c r="R1944" t="s">
        <v>5568</v>
      </c>
      <c r="S1944" t="s">
        <v>104</v>
      </c>
      <c r="X1944" t="s">
        <v>10730</v>
      </c>
      <c r="Y1944" t="s">
        <v>85</v>
      </c>
    </row>
    <row r="1945" spans="1:25">
      <c r="A1945" t="s">
        <v>9</v>
      </c>
      <c r="B1945" t="s">
        <v>10</v>
      </c>
      <c r="C1945" t="s">
        <v>2279</v>
      </c>
      <c r="D1945" t="s">
        <v>1336</v>
      </c>
      <c r="E1945" s="54">
        <v>41607</v>
      </c>
      <c r="F1945" t="s">
        <v>1337</v>
      </c>
      <c r="G1945" t="s">
        <v>1345</v>
      </c>
      <c r="I1945" t="s">
        <v>5564</v>
      </c>
      <c r="J1945" t="s">
        <v>1342</v>
      </c>
      <c r="K1945" t="s">
        <v>5565</v>
      </c>
      <c r="L1945" t="s">
        <v>5566</v>
      </c>
      <c r="M1945" t="s">
        <v>5567</v>
      </c>
      <c r="N1945" t="s">
        <v>85</v>
      </c>
      <c r="O1945" t="s">
        <v>85</v>
      </c>
      <c r="P1945">
        <v>10813.015625</v>
      </c>
      <c r="Q1945" t="s">
        <v>21</v>
      </c>
      <c r="R1945" t="s">
        <v>5568</v>
      </c>
      <c r="S1945" t="s">
        <v>104</v>
      </c>
      <c r="X1945" t="s">
        <v>10730</v>
      </c>
      <c r="Y1945" t="s">
        <v>85</v>
      </c>
    </row>
    <row r="1946" spans="1:25">
      <c r="A1946" t="s">
        <v>5</v>
      </c>
      <c r="B1946" t="s">
        <v>16</v>
      </c>
      <c r="C1946" t="s">
        <v>235</v>
      </c>
      <c r="D1946" t="s">
        <v>1336</v>
      </c>
      <c r="E1946" s="54">
        <v>41612</v>
      </c>
      <c r="F1946" t="s">
        <v>4921</v>
      </c>
      <c r="G1946" t="s">
        <v>83</v>
      </c>
      <c r="I1946" t="s">
        <v>2063</v>
      </c>
      <c r="J1946" t="s">
        <v>1342</v>
      </c>
      <c r="K1946" t="s">
        <v>2064</v>
      </c>
      <c r="L1946" t="s">
        <v>2065</v>
      </c>
      <c r="M1946" t="s">
        <v>2066</v>
      </c>
      <c r="N1946" t="s">
        <v>85</v>
      </c>
      <c r="O1946" t="s">
        <v>85</v>
      </c>
      <c r="P1946">
        <v>13943.0361328125</v>
      </c>
      <c r="Q1946" t="s">
        <v>22</v>
      </c>
      <c r="R1946" t="s">
        <v>2067</v>
      </c>
      <c r="S1946" t="s">
        <v>104</v>
      </c>
      <c r="X1946" t="e">
        <v>#N/A</v>
      </c>
      <c r="Y1946" t="s">
        <v>85</v>
      </c>
    </row>
    <row r="1947" spans="1:25">
      <c r="A1947" t="s">
        <v>5</v>
      </c>
      <c r="B1947" t="s">
        <v>16</v>
      </c>
      <c r="C1947" t="s">
        <v>235</v>
      </c>
      <c r="D1947" t="s">
        <v>1336</v>
      </c>
      <c r="E1947" s="54">
        <v>41612</v>
      </c>
      <c r="F1947" t="s">
        <v>4921</v>
      </c>
      <c r="G1947" t="s">
        <v>83</v>
      </c>
      <c r="I1947" t="s">
        <v>2063</v>
      </c>
      <c r="J1947" t="s">
        <v>1342</v>
      </c>
      <c r="K1947" t="s">
        <v>2064</v>
      </c>
      <c r="L1947" t="s">
        <v>2065</v>
      </c>
      <c r="M1947" t="s">
        <v>2066</v>
      </c>
      <c r="N1947" t="s">
        <v>85</v>
      </c>
      <c r="O1947" t="s">
        <v>85</v>
      </c>
      <c r="P1947">
        <v>-13920.3271484375</v>
      </c>
      <c r="Q1947" t="s">
        <v>22</v>
      </c>
      <c r="R1947" t="s">
        <v>2067</v>
      </c>
      <c r="S1947" t="s">
        <v>104</v>
      </c>
      <c r="X1947" t="e">
        <v>#N/A</v>
      </c>
      <c r="Y1947" t="s">
        <v>85</v>
      </c>
    </row>
    <row r="1948" spans="1:25">
      <c r="A1948" t="s">
        <v>5</v>
      </c>
      <c r="B1948" t="s">
        <v>16</v>
      </c>
      <c r="C1948" t="s">
        <v>235</v>
      </c>
      <c r="D1948" t="s">
        <v>1336</v>
      </c>
      <c r="E1948" s="54">
        <v>41586</v>
      </c>
      <c r="F1948" t="s">
        <v>1337</v>
      </c>
      <c r="G1948" t="s">
        <v>83</v>
      </c>
      <c r="I1948" t="s">
        <v>2063</v>
      </c>
      <c r="J1948" t="s">
        <v>1342</v>
      </c>
      <c r="K1948" t="s">
        <v>2064</v>
      </c>
      <c r="L1948" t="s">
        <v>2065</v>
      </c>
      <c r="M1948" t="s">
        <v>2066</v>
      </c>
      <c r="N1948" t="s">
        <v>85</v>
      </c>
      <c r="O1948" t="s">
        <v>85</v>
      </c>
      <c r="P1948">
        <v>13920.3271484375</v>
      </c>
      <c r="Q1948" t="s">
        <v>22</v>
      </c>
      <c r="R1948" t="s">
        <v>2067</v>
      </c>
      <c r="S1948" t="s">
        <v>104</v>
      </c>
      <c r="X1948" t="e">
        <v>#N/A</v>
      </c>
      <c r="Y1948" t="s">
        <v>85</v>
      </c>
    </row>
    <row r="1949" spans="1:25">
      <c r="A1949" t="s">
        <v>3</v>
      </c>
      <c r="B1949" t="s">
        <v>113</v>
      </c>
      <c r="C1949" t="s">
        <v>498</v>
      </c>
      <c r="D1949" t="s">
        <v>1336</v>
      </c>
      <c r="E1949" s="54">
        <v>41621</v>
      </c>
      <c r="F1949" t="s">
        <v>4921</v>
      </c>
      <c r="G1949" t="s">
        <v>1391</v>
      </c>
      <c r="I1949" t="s">
        <v>10699</v>
      </c>
      <c r="J1949" t="s">
        <v>1342</v>
      </c>
      <c r="K1949" t="s">
        <v>10700</v>
      </c>
      <c r="L1949" t="s">
        <v>10701</v>
      </c>
      <c r="M1949" t="s">
        <v>10702</v>
      </c>
      <c r="N1949" t="s">
        <v>85</v>
      </c>
      <c r="O1949" t="s">
        <v>85</v>
      </c>
      <c r="P1949">
        <v>5274.82861328125</v>
      </c>
      <c r="Q1949" t="s">
        <v>23</v>
      </c>
      <c r="R1949" t="s">
        <v>10703</v>
      </c>
      <c r="S1949" t="s">
        <v>104</v>
      </c>
      <c r="X1949" t="e">
        <v>#N/A</v>
      </c>
      <c r="Y1949" t="s">
        <v>85</v>
      </c>
    </row>
    <row r="1950" spans="1:25">
      <c r="A1950" t="s">
        <v>3</v>
      </c>
      <c r="B1950" t="s">
        <v>113</v>
      </c>
      <c r="C1950" t="s">
        <v>498</v>
      </c>
      <c r="D1950" t="s">
        <v>1336</v>
      </c>
      <c r="E1950" s="54">
        <v>41621</v>
      </c>
      <c r="F1950" t="s">
        <v>4921</v>
      </c>
      <c r="G1950" t="s">
        <v>1391</v>
      </c>
      <c r="I1950" t="s">
        <v>10699</v>
      </c>
      <c r="J1950" t="s">
        <v>1342</v>
      </c>
      <c r="K1950" t="s">
        <v>10700</v>
      </c>
      <c r="L1950" t="s">
        <v>10701</v>
      </c>
      <c r="M1950" t="s">
        <v>10702</v>
      </c>
      <c r="N1950" t="s">
        <v>85</v>
      </c>
      <c r="O1950" t="s">
        <v>85</v>
      </c>
      <c r="P1950">
        <v>5274.82861328125</v>
      </c>
      <c r="Q1950" t="s">
        <v>23</v>
      </c>
      <c r="R1950" t="s">
        <v>10703</v>
      </c>
      <c r="S1950" t="s">
        <v>104</v>
      </c>
      <c r="X1950" t="e">
        <v>#N/A</v>
      </c>
      <c r="Y1950" t="s">
        <v>85</v>
      </c>
    </row>
    <row r="1951" spans="1:25">
      <c r="A1951" t="s">
        <v>3</v>
      </c>
      <c r="B1951" t="s">
        <v>113</v>
      </c>
      <c r="C1951" t="s">
        <v>498</v>
      </c>
      <c r="D1951" t="s">
        <v>1336</v>
      </c>
      <c r="E1951" s="54">
        <v>41610</v>
      </c>
      <c r="F1951" t="s">
        <v>4921</v>
      </c>
      <c r="G1951" t="s">
        <v>83</v>
      </c>
      <c r="I1951" t="s">
        <v>5572</v>
      </c>
      <c r="J1951" t="s">
        <v>86</v>
      </c>
      <c r="K1951" t="s">
        <v>5573</v>
      </c>
      <c r="L1951" t="s">
        <v>84</v>
      </c>
      <c r="M1951" t="s">
        <v>76</v>
      </c>
      <c r="N1951" t="s">
        <v>85</v>
      </c>
      <c r="O1951" t="s">
        <v>85</v>
      </c>
      <c r="P1951">
        <v>4937.35546875</v>
      </c>
      <c r="Q1951" t="s">
        <v>22</v>
      </c>
      <c r="R1951" t="s">
        <v>5571</v>
      </c>
      <c r="S1951" t="s">
        <v>104</v>
      </c>
      <c r="X1951" t="e">
        <v>#N/A</v>
      </c>
      <c r="Y1951" t="s">
        <v>85</v>
      </c>
    </row>
    <row r="1952" spans="1:25">
      <c r="A1952" t="s">
        <v>3</v>
      </c>
      <c r="B1952" t="s">
        <v>113</v>
      </c>
      <c r="C1952" t="s">
        <v>498</v>
      </c>
      <c r="D1952" t="s">
        <v>1336</v>
      </c>
      <c r="E1952" s="54">
        <v>41611</v>
      </c>
      <c r="F1952" t="s">
        <v>4921</v>
      </c>
      <c r="G1952" t="s">
        <v>83</v>
      </c>
      <c r="I1952" t="s">
        <v>5569</v>
      </c>
      <c r="J1952" t="s">
        <v>1342</v>
      </c>
      <c r="K1952" t="s">
        <v>5570</v>
      </c>
      <c r="L1952" t="s">
        <v>537</v>
      </c>
      <c r="M1952" t="s">
        <v>538</v>
      </c>
      <c r="N1952" t="s">
        <v>85</v>
      </c>
      <c r="O1952" t="s">
        <v>85</v>
      </c>
      <c r="P1952">
        <v>-5035.99609375</v>
      </c>
      <c r="Q1952" t="s">
        <v>22</v>
      </c>
      <c r="R1952" t="s">
        <v>5571</v>
      </c>
      <c r="S1952" t="s">
        <v>104</v>
      </c>
      <c r="X1952" t="e">
        <v>#N/A</v>
      </c>
      <c r="Y1952" t="s">
        <v>85</v>
      </c>
    </row>
    <row r="1953" spans="1:25">
      <c r="A1953" t="s">
        <v>3</v>
      </c>
      <c r="B1953" t="s">
        <v>113</v>
      </c>
      <c r="C1953" t="s">
        <v>498</v>
      </c>
      <c r="D1953" t="s">
        <v>1336</v>
      </c>
      <c r="E1953" s="54">
        <v>41611</v>
      </c>
      <c r="F1953" t="s">
        <v>4921</v>
      </c>
      <c r="G1953" t="s">
        <v>83</v>
      </c>
      <c r="I1953" t="s">
        <v>5569</v>
      </c>
      <c r="J1953" t="s">
        <v>1342</v>
      </c>
      <c r="K1953" t="s">
        <v>5570</v>
      </c>
      <c r="L1953" t="s">
        <v>537</v>
      </c>
      <c r="M1953" t="s">
        <v>538</v>
      </c>
      <c r="N1953" t="s">
        <v>85</v>
      </c>
      <c r="O1953" t="s">
        <v>85</v>
      </c>
      <c r="P1953">
        <v>-7.8999996185302734E-3</v>
      </c>
      <c r="Q1953" t="s">
        <v>22</v>
      </c>
      <c r="R1953" t="s">
        <v>5571</v>
      </c>
      <c r="S1953" t="s">
        <v>104</v>
      </c>
      <c r="X1953" t="e">
        <v>#N/A</v>
      </c>
      <c r="Y1953" t="s">
        <v>85</v>
      </c>
    </row>
    <row r="1954" spans="1:25">
      <c r="A1954" t="s">
        <v>3</v>
      </c>
      <c r="B1954" t="s">
        <v>113</v>
      </c>
      <c r="C1954" t="s">
        <v>498</v>
      </c>
      <c r="D1954" t="s">
        <v>1336</v>
      </c>
      <c r="E1954" s="54">
        <v>41608</v>
      </c>
      <c r="F1954" t="s">
        <v>1337</v>
      </c>
      <c r="G1954" t="s">
        <v>83</v>
      </c>
      <c r="I1954" t="s">
        <v>5569</v>
      </c>
      <c r="J1954" t="s">
        <v>1342</v>
      </c>
      <c r="K1954" t="s">
        <v>5570</v>
      </c>
      <c r="L1954" t="s">
        <v>537</v>
      </c>
      <c r="M1954" t="s">
        <v>538</v>
      </c>
      <c r="N1954" t="s">
        <v>85</v>
      </c>
      <c r="O1954" t="s">
        <v>85</v>
      </c>
      <c r="P1954">
        <v>5035.99609375</v>
      </c>
      <c r="Q1954" t="s">
        <v>22</v>
      </c>
      <c r="R1954" t="s">
        <v>5571</v>
      </c>
      <c r="S1954" t="s">
        <v>104</v>
      </c>
      <c r="X1954" t="e">
        <v>#N/A</v>
      </c>
      <c r="Y1954" t="s">
        <v>85</v>
      </c>
    </row>
    <row r="1955" spans="1:25">
      <c r="A1955" t="s">
        <v>3</v>
      </c>
      <c r="B1955" t="s">
        <v>113</v>
      </c>
      <c r="C1955" t="s">
        <v>498</v>
      </c>
      <c r="D1955" t="s">
        <v>1336</v>
      </c>
      <c r="E1955" s="54">
        <v>41608</v>
      </c>
      <c r="F1955" t="s">
        <v>1337</v>
      </c>
      <c r="G1955" t="s">
        <v>83</v>
      </c>
      <c r="I1955" t="s">
        <v>5569</v>
      </c>
      <c r="J1955" t="s">
        <v>1342</v>
      </c>
      <c r="K1955" t="s">
        <v>5570</v>
      </c>
      <c r="L1955" t="s">
        <v>537</v>
      </c>
      <c r="M1955" t="s">
        <v>538</v>
      </c>
      <c r="N1955" t="s">
        <v>85</v>
      </c>
      <c r="O1955" t="s">
        <v>85</v>
      </c>
      <c r="P1955">
        <v>7.8999996185302734E-3</v>
      </c>
      <c r="Q1955" t="s">
        <v>22</v>
      </c>
      <c r="R1955" t="s">
        <v>5571</v>
      </c>
      <c r="S1955" t="s">
        <v>104</v>
      </c>
      <c r="X1955" t="e">
        <v>#N/A</v>
      </c>
      <c r="Y1955" t="s">
        <v>85</v>
      </c>
    </row>
    <row r="1956" spans="1:25">
      <c r="A1956" t="s">
        <v>5</v>
      </c>
      <c r="B1956" t="s">
        <v>12</v>
      </c>
      <c r="C1956" t="s">
        <v>77</v>
      </c>
      <c r="D1956" t="s">
        <v>1336</v>
      </c>
      <c r="E1956" s="54">
        <v>41584</v>
      </c>
      <c r="F1956" t="s">
        <v>1337</v>
      </c>
      <c r="G1956" t="s">
        <v>1345</v>
      </c>
      <c r="H1956" t="s">
        <v>1373</v>
      </c>
      <c r="I1956" t="s">
        <v>1374</v>
      </c>
      <c r="J1956" t="s">
        <v>1342</v>
      </c>
      <c r="K1956" t="s">
        <v>1375</v>
      </c>
      <c r="L1956" t="s">
        <v>1376</v>
      </c>
      <c r="M1956" t="s">
        <v>1377</v>
      </c>
      <c r="N1956" t="s">
        <v>85</v>
      </c>
      <c r="O1956" t="s">
        <v>213</v>
      </c>
      <c r="P1956">
        <v>224111.546875</v>
      </c>
      <c r="Q1956" t="s">
        <v>21</v>
      </c>
      <c r="R1956" t="s">
        <v>1378</v>
      </c>
      <c r="S1956" t="s">
        <v>1379</v>
      </c>
      <c r="X1956" t="s">
        <v>10730</v>
      </c>
      <c r="Y1956" t="s">
        <v>10739</v>
      </c>
    </row>
    <row r="1957" spans="1:25">
      <c r="A1957" t="s">
        <v>5</v>
      </c>
      <c r="B1957" t="s">
        <v>12</v>
      </c>
      <c r="C1957" t="s">
        <v>77</v>
      </c>
      <c r="D1957" t="s">
        <v>1336</v>
      </c>
      <c r="E1957" s="54">
        <v>41584</v>
      </c>
      <c r="F1957" t="s">
        <v>1337</v>
      </c>
      <c r="G1957" t="s">
        <v>1345</v>
      </c>
      <c r="H1957" t="s">
        <v>1373</v>
      </c>
      <c r="I1957" t="s">
        <v>1380</v>
      </c>
      <c r="J1957" t="s">
        <v>1342</v>
      </c>
      <c r="K1957" t="s">
        <v>1381</v>
      </c>
      <c r="L1957" t="s">
        <v>1376</v>
      </c>
      <c r="M1957" t="s">
        <v>1377</v>
      </c>
      <c r="N1957" t="s">
        <v>85</v>
      </c>
      <c r="O1957" t="s">
        <v>213</v>
      </c>
      <c r="P1957">
        <v>1895747.125</v>
      </c>
      <c r="Q1957" t="s">
        <v>21</v>
      </c>
      <c r="R1957" t="s">
        <v>1382</v>
      </c>
      <c r="S1957" t="s">
        <v>1383</v>
      </c>
      <c r="X1957" t="s">
        <v>10731</v>
      </c>
      <c r="Y1957" t="s">
        <v>10739</v>
      </c>
    </row>
    <row r="1958" spans="1:25">
      <c r="A1958" t="s">
        <v>5</v>
      </c>
      <c r="B1958" t="s">
        <v>12</v>
      </c>
      <c r="C1958" t="s">
        <v>77</v>
      </c>
      <c r="D1958" t="s">
        <v>1336</v>
      </c>
      <c r="E1958" s="54">
        <v>41607</v>
      </c>
      <c r="F1958" t="s">
        <v>1337</v>
      </c>
      <c r="G1958" t="s">
        <v>83</v>
      </c>
      <c r="H1958" t="s">
        <v>2503</v>
      </c>
      <c r="I1958" t="s">
        <v>5574</v>
      </c>
      <c r="J1958" t="s">
        <v>86</v>
      </c>
      <c r="K1958" t="s">
        <v>4960</v>
      </c>
      <c r="L1958" t="s">
        <v>2506</v>
      </c>
      <c r="M1958" t="s">
        <v>2507</v>
      </c>
      <c r="N1958" t="s">
        <v>1004</v>
      </c>
      <c r="O1958" t="s">
        <v>85</v>
      </c>
      <c r="P1958">
        <v>-195818.75</v>
      </c>
      <c r="Q1958" t="s">
        <v>22</v>
      </c>
      <c r="R1958" t="s">
        <v>5575</v>
      </c>
      <c r="S1958" t="s">
        <v>104</v>
      </c>
      <c r="X1958" t="e">
        <v>#N/A</v>
      </c>
      <c r="Y1958" t="s">
        <v>10737</v>
      </c>
    </row>
    <row r="1959" spans="1:25">
      <c r="A1959" t="s">
        <v>5</v>
      </c>
      <c r="B1959" t="s">
        <v>12</v>
      </c>
      <c r="C1959" t="s">
        <v>77</v>
      </c>
      <c r="D1959" t="s">
        <v>1336</v>
      </c>
      <c r="E1959" s="54">
        <v>41607</v>
      </c>
      <c r="F1959" t="s">
        <v>1337</v>
      </c>
      <c r="G1959" t="s">
        <v>83</v>
      </c>
      <c r="H1959" t="s">
        <v>2503</v>
      </c>
      <c r="I1959" t="s">
        <v>4959</v>
      </c>
      <c r="J1959" t="s">
        <v>86</v>
      </c>
      <c r="K1959" t="s">
        <v>4960</v>
      </c>
      <c r="L1959" t="s">
        <v>2506</v>
      </c>
      <c r="M1959" t="s">
        <v>2507</v>
      </c>
      <c r="N1959" t="s">
        <v>213</v>
      </c>
      <c r="O1959" t="s">
        <v>199</v>
      </c>
      <c r="P1959">
        <v>195818.75</v>
      </c>
      <c r="Q1959" t="s">
        <v>22</v>
      </c>
      <c r="R1959" t="s">
        <v>2512</v>
      </c>
      <c r="S1959" t="s">
        <v>104</v>
      </c>
      <c r="X1959" t="e">
        <v>#N/A</v>
      </c>
      <c r="Y1959" t="s">
        <v>10739</v>
      </c>
    </row>
    <row r="1960" spans="1:25">
      <c r="A1960" t="s">
        <v>5</v>
      </c>
      <c r="B1960" t="s">
        <v>12</v>
      </c>
      <c r="C1960" t="s">
        <v>77</v>
      </c>
      <c r="D1960" t="s">
        <v>1336</v>
      </c>
      <c r="E1960" s="54">
        <v>41599</v>
      </c>
      <c r="F1960" t="s">
        <v>1337</v>
      </c>
      <c r="G1960" t="s">
        <v>1345</v>
      </c>
      <c r="H1960" t="s">
        <v>2503</v>
      </c>
      <c r="I1960" t="s">
        <v>2522</v>
      </c>
      <c r="J1960" t="s">
        <v>1342</v>
      </c>
      <c r="K1960" t="s">
        <v>2523</v>
      </c>
      <c r="L1960" t="s">
        <v>2506</v>
      </c>
      <c r="M1960" t="s">
        <v>2507</v>
      </c>
      <c r="N1960" t="s">
        <v>85</v>
      </c>
      <c r="O1960" t="s">
        <v>213</v>
      </c>
      <c r="P1960">
        <v>45815.80078125</v>
      </c>
      <c r="Q1960" t="s">
        <v>21</v>
      </c>
      <c r="R1960" t="s">
        <v>2524</v>
      </c>
      <c r="S1960" t="s">
        <v>2509</v>
      </c>
      <c r="X1960" t="s">
        <v>10729</v>
      </c>
      <c r="Y1960" t="s">
        <v>10739</v>
      </c>
    </row>
    <row r="1961" spans="1:25">
      <c r="A1961" t="s">
        <v>5</v>
      </c>
      <c r="B1961" t="s">
        <v>12</v>
      </c>
      <c r="C1961" t="s">
        <v>77</v>
      </c>
      <c r="D1961" t="s">
        <v>1336</v>
      </c>
      <c r="E1961" s="54">
        <v>41599</v>
      </c>
      <c r="F1961" t="s">
        <v>1337</v>
      </c>
      <c r="G1961" t="s">
        <v>1345</v>
      </c>
      <c r="H1961" t="s">
        <v>2503</v>
      </c>
      <c r="I1961" t="s">
        <v>2522</v>
      </c>
      <c r="J1961" t="s">
        <v>1342</v>
      </c>
      <c r="K1961" t="s">
        <v>2523</v>
      </c>
      <c r="L1961" t="s">
        <v>2506</v>
      </c>
      <c r="M1961" t="s">
        <v>2507</v>
      </c>
      <c r="N1961" t="s">
        <v>85</v>
      </c>
      <c r="O1961" t="s">
        <v>213</v>
      </c>
      <c r="P1961">
        <v>314978.96875</v>
      </c>
      <c r="Q1961" t="s">
        <v>21</v>
      </c>
      <c r="R1961" t="s">
        <v>2524</v>
      </c>
      <c r="S1961" t="s">
        <v>2509</v>
      </c>
      <c r="X1961" t="s">
        <v>10729</v>
      </c>
      <c r="Y1961" t="s">
        <v>10739</v>
      </c>
    </row>
    <row r="1962" spans="1:25">
      <c r="A1962" t="s">
        <v>5</v>
      </c>
      <c r="B1962" t="s">
        <v>12</v>
      </c>
      <c r="C1962" t="s">
        <v>77</v>
      </c>
      <c r="D1962" t="s">
        <v>1336</v>
      </c>
      <c r="E1962" s="54">
        <v>41599</v>
      </c>
      <c r="F1962" t="s">
        <v>1337</v>
      </c>
      <c r="G1962" t="s">
        <v>1345</v>
      </c>
      <c r="H1962" t="s">
        <v>2503</v>
      </c>
      <c r="I1962" t="s">
        <v>2522</v>
      </c>
      <c r="J1962" t="s">
        <v>1342</v>
      </c>
      <c r="K1962" t="s">
        <v>2523</v>
      </c>
      <c r="L1962" t="s">
        <v>2506</v>
      </c>
      <c r="M1962" t="s">
        <v>2507</v>
      </c>
      <c r="N1962" t="s">
        <v>85</v>
      </c>
      <c r="O1962" t="s">
        <v>1004</v>
      </c>
      <c r="P1962">
        <v>-391528.71875</v>
      </c>
      <c r="Q1962" t="s">
        <v>21</v>
      </c>
      <c r="R1962" t="s">
        <v>2524</v>
      </c>
      <c r="S1962" t="s">
        <v>2509</v>
      </c>
      <c r="X1962" t="s">
        <v>10729</v>
      </c>
      <c r="Y1962" t="s">
        <v>10739</v>
      </c>
    </row>
    <row r="1963" spans="1:25">
      <c r="A1963" t="s">
        <v>5</v>
      </c>
      <c r="B1963" t="s">
        <v>12</v>
      </c>
      <c r="C1963" t="s">
        <v>77</v>
      </c>
      <c r="D1963" t="s">
        <v>1336</v>
      </c>
      <c r="E1963" s="54">
        <v>41599</v>
      </c>
      <c r="F1963" t="s">
        <v>1337</v>
      </c>
      <c r="G1963" t="s">
        <v>1345</v>
      </c>
      <c r="H1963" t="s">
        <v>2503</v>
      </c>
      <c r="I1963" t="s">
        <v>2522</v>
      </c>
      <c r="J1963" t="s">
        <v>1342</v>
      </c>
      <c r="K1963" t="s">
        <v>2523</v>
      </c>
      <c r="L1963" t="s">
        <v>2506</v>
      </c>
      <c r="M1963" t="s">
        <v>2507</v>
      </c>
      <c r="N1963" t="s">
        <v>85</v>
      </c>
      <c r="O1963" t="s">
        <v>1004</v>
      </c>
      <c r="P1963">
        <v>-46353.23046875</v>
      </c>
      <c r="Q1963" t="s">
        <v>21</v>
      </c>
      <c r="R1963" t="s">
        <v>2524</v>
      </c>
      <c r="S1963" t="s">
        <v>2509</v>
      </c>
      <c r="X1963" t="s">
        <v>10729</v>
      </c>
      <c r="Y1963" t="s">
        <v>10739</v>
      </c>
    </row>
    <row r="1964" spans="1:25">
      <c r="A1964" t="s">
        <v>5</v>
      </c>
      <c r="B1964" t="s">
        <v>12</v>
      </c>
      <c r="C1964" t="s">
        <v>77</v>
      </c>
      <c r="D1964" t="s">
        <v>1336</v>
      </c>
      <c r="E1964" s="54">
        <v>41599</v>
      </c>
      <c r="F1964" t="s">
        <v>1337</v>
      </c>
      <c r="G1964" t="s">
        <v>1345</v>
      </c>
      <c r="H1964" t="s">
        <v>2503</v>
      </c>
      <c r="I1964" t="s">
        <v>2522</v>
      </c>
      <c r="J1964" t="s">
        <v>1342</v>
      </c>
      <c r="K1964" t="s">
        <v>2523</v>
      </c>
      <c r="L1964" t="s">
        <v>2506</v>
      </c>
      <c r="M1964" t="s">
        <v>2507</v>
      </c>
      <c r="N1964" t="s">
        <v>85</v>
      </c>
      <c r="O1964" t="s">
        <v>213</v>
      </c>
      <c r="P1964">
        <v>329499.78125</v>
      </c>
      <c r="Q1964" t="s">
        <v>21</v>
      </c>
      <c r="R1964" t="s">
        <v>2524</v>
      </c>
      <c r="S1964" t="s">
        <v>2509</v>
      </c>
      <c r="X1964" t="s">
        <v>10729</v>
      </c>
      <c r="Y1964" t="s">
        <v>10739</v>
      </c>
    </row>
    <row r="1965" spans="1:25">
      <c r="A1965" t="s">
        <v>5</v>
      </c>
      <c r="B1965" t="s">
        <v>12</v>
      </c>
      <c r="C1965" t="s">
        <v>77</v>
      </c>
      <c r="D1965" t="s">
        <v>1336</v>
      </c>
      <c r="E1965" s="54">
        <v>41599</v>
      </c>
      <c r="F1965" t="s">
        <v>1337</v>
      </c>
      <c r="G1965" t="s">
        <v>1345</v>
      </c>
      <c r="H1965" t="s">
        <v>2503</v>
      </c>
      <c r="I1965" t="s">
        <v>2522</v>
      </c>
      <c r="J1965" t="s">
        <v>1342</v>
      </c>
      <c r="K1965" t="s">
        <v>2523</v>
      </c>
      <c r="L1965" t="s">
        <v>2506</v>
      </c>
      <c r="M1965" t="s">
        <v>2507</v>
      </c>
      <c r="N1965" t="s">
        <v>85</v>
      </c>
      <c r="O1965" t="s">
        <v>213</v>
      </c>
      <c r="P1965">
        <v>140149.609375</v>
      </c>
      <c r="Q1965" t="s">
        <v>21</v>
      </c>
      <c r="R1965" t="s">
        <v>2524</v>
      </c>
      <c r="S1965" t="s">
        <v>2509</v>
      </c>
      <c r="X1965" t="s">
        <v>10729</v>
      </c>
      <c r="Y1965" t="s">
        <v>10739</v>
      </c>
    </row>
    <row r="1966" spans="1:25">
      <c r="A1966" t="s">
        <v>5</v>
      </c>
      <c r="B1966" t="s">
        <v>12</v>
      </c>
      <c r="C1966" t="s">
        <v>77</v>
      </c>
      <c r="D1966" t="s">
        <v>1336</v>
      </c>
      <c r="E1966" s="54">
        <v>41599</v>
      </c>
      <c r="F1966" t="s">
        <v>1337</v>
      </c>
      <c r="G1966" t="s">
        <v>1345</v>
      </c>
      <c r="H1966" t="s">
        <v>2503</v>
      </c>
      <c r="I1966" t="s">
        <v>2519</v>
      </c>
      <c r="J1966" t="s">
        <v>1342</v>
      </c>
      <c r="K1966" t="s">
        <v>2520</v>
      </c>
      <c r="L1966" t="s">
        <v>2506</v>
      </c>
      <c r="M1966" t="s">
        <v>2507</v>
      </c>
      <c r="N1966" t="s">
        <v>85</v>
      </c>
      <c r="O1966" t="s">
        <v>213</v>
      </c>
      <c r="P1966">
        <v>91396.2734375</v>
      </c>
      <c r="Q1966" t="s">
        <v>21</v>
      </c>
      <c r="R1966" t="s">
        <v>2521</v>
      </c>
      <c r="S1966" t="s">
        <v>2509</v>
      </c>
      <c r="X1966" t="s">
        <v>10731</v>
      </c>
      <c r="Y1966" t="s">
        <v>10739</v>
      </c>
    </row>
    <row r="1967" spans="1:25">
      <c r="A1967" t="s">
        <v>5</v>
      </c>
      <c r="B1967" t="s">
        <v>12</v>
      </c>
      <c r="C1967" t="s">
        <v>77</v>
      </c>
      <c r="D1967" t="s">
        <v>1336</v>
      </c>
      <c r="E1967" s="54">
        <v>41599</v>
      </c>
      <c r="F1967" t="s">
        <v>1337</v>
      </c>
      <c r="G1967" t="s">
        <v>1345</v>
      </c>
      <c r="H1967" t="s">
        <v>2503</v>
      </c>
      <c r="I1967" t="s">
        <v>2513</v>
      </c>
      <c r="J1967" t="s">
        <v>1342</v>
      </c>
      <c r="K1967" t="s">
        <v>2514</v>
      </c>
      <c r="L1967" t="s">
        <v>2506</v>
      </c>
      <c r="M1967" t="s">
        <v>2507</v>
      </c>
      <c r="N1967" t="s">
        <v>85</v>
      </c>
      <c r="O1967" t="s">
        <v>213</v>
      </c>
      <c r="P1967">
        <v>91396.2734375</v>
      </c>
      <c r="Q1967" t="s">
        <v>21</v>
      </c>
      <c r="R1967" t="s">
        <v>2515</v>
      </c>
      <c r="S1967" t="s">
        <v>2509</v>
      </c>
      <c r="X1967" t="s">
        <v>10731</v>
      </c>
      <c r="Y1967" t="s">
        <v>10739</v>
      </c>
    </row>
    <row r="1968" spans="1:25">
      <c r="A1968" t="s">
        <v>5</v>
      </c>
      <c r="B1968" t="s">
        <v>12</v>
      </c>
      <c r="C1968" t="s">
        <v>77</v>
      </c>
      <c r="D1968" t="s">
        <v>1336</v>
      </c>
      <c r="E1968" s="54">
        <v>41599</v>
      </c>
      <c r="F1968" t="s">
        <v>1337</v>
      </c>
      <c r="G1968" t="s">
        <v>1345</v>
      </c>
      <c r="H1968" t="s">
        <v>2503</v>
      </c>
      <c r="I1968" t="s">
        <v>2522</v>
      </c>
      <c r="J1968" t="s">
        <v>1342</v>
      </c>
      <c r="K1968" t="s">
        <v>2523</v>
      </c>
      <c r="L1968" t="s">
        <v>2506</v>
      </c>
      <c r="M1968" t="s">
        <v>2507</v>
      </c>
      <c r="N1968" t="s">
        <v>85</v>
      </c>
      <c r="O1968" t="s">
        <v>213</v>
      </c>
      <c r="P1968">
        <v>386989.25</v>
      </c>
      <c r="Q1968" t="s">
        <v>21</v>
      </c>
      <c r="R1968" t="s">
        <v>2524</v>
      </c>
      <c r="S1968" t="s">
        <v>2509</v>
      </c>
      <c r="X1968" t="s">
        <v>10729</v>
      </c>
      <c r="Y1968" t="s">
        <v>10739</v>
      </c>
    </row>
    <row r="1969" spans="1:25">
      <c r="A1969" t="s">
        <v>5</v>
      </c>
      <c r="B1969" t="s">
        <v>12</v>
      </c>
      <c r="C1969" t="s">
        <v>77</v>
      </c>
      <c r="D1969" t="s">
        <v>1336</v>
      </c>
      <c r="E1969" s="54">
        <v>41599</v>
      </c>
      <c r="F1969" t="s">
        <v>1337</v>
      </c>
      <c r="G1969" t="s">
        <v>1345</v>
      </c>
      <c r="H1969" t="s">
        <v>2503</v>
      </c>
      <c r="I1969" t="s">
        <v>2522</v>
      </c>
      <c r="J1969" t="s">
        <v>1342</v>
      </c>
      <c r="K1969" t="s">
        <v>2523</v>
      </c>
      <c r="L1969" t="s">
        <v>2506</v>
      </c>
      <c r="M1969" t="s">
        <v>2507</v>
      </c>
      <c r="N1969" t="s">
        <v>85</v>
      </c>
      <c r="O1969" t="s">
        <v>1004</v>
      </c>
      <c r="P1969">
        <v>-464085.71875</v>
      </c>
      <c r="Q1969" t="s">
        <v>21</v>
      </c>
      <c r="R1969" t="s">
        <v>2524</v>
      </c>
      <c r="S1969" t="s">
        <v>2509</v>
      </c>
      <c r="X1969" t="s">
        <v>10729</v>
      </c>
      <c r="Y1969" t="s">
        <v>10739</v>
      </c>
    </row>
    <row r="1970" spans="1:25">
      <c r="A1970" t="s">
        <v>5</v>
      </c>
      <c r="B1970" t="s">
        <v>12</v>
      </c>
      <c r="C1970" t="s">
        <v>77</v>
      </c>
      <c r="D1970" t="s">
        <v>1336</v>
      </c>
      <c r="E1970" s="54">
        <v>41599</v>
      </c>
      <c r="F1970" t="s">
        <v>1337</v>
      </c>
      <c r="G1970" t="s">
        <v>1345</v>
      </c>
      <c r="H1970" t="s">
        <v>2503</v>
      </c>
      <c r="I1970" t="s">
        <v>2522</v>
      </c>
      <c r="J1970" t="s">
        <v>1342</v>
      </c>
      <c r="K1970" t="s">
        <v>2523</v>
      </c>
      <c r="L1970" t="s">
        <v>2506</v>
      </c>
      <c r="M1970" t="s">
        <v>2507</v>
      </c>
      <c r="N1970" t="s">
        <v>85</v>
      </c>
      <c r="O1970" t="s">
        <v>1004</v>
      </c>
      <c r="P1970">
        <v>-333364.875</v>
      </c>
      <c r="Q1970" t="s">
        <v>21</v>
      </c>
      <c r="R1970" t="s">
        <v>2524</v>
      </c>
      <c r="S1970" t="s">
        <v>2509</v>
      </c>
      <c r="X1970" t="s">
        <v>10729</v>
      </c>
      <c r="Y1970" t="s">
        <v>10739</v>
      </c>
    </row>
    <row r="1971" spans="1:25">
      <c r="A1971" t="s">
        <v>5</v>
      </c>
      <c r="B1971" t="s">
        <v>12</v>
      </c>
      <c r="C1971" t="s">
        <v>77</v>
      </c>
      <c r="D1971" t="s">
        <v>1336</v>
      </c>
      <c r="E1971" s="54">
        <v>41599</v>
      </c>
      <c r="F1971" t="s">
        <v>1337</v>
      </c>
      <c r="G1971" t="s">
        <v>1345</v>
      </c>
      <c r="H1971" t="s">
        <v>2503</v>
      </c>
      <c r="I1971" t="s">
        <v>2522</v>
      </c>
      <c r="J1971" t="s">
        <v>1342</v>
      </c>
      <c r="K1971" t="s">
        <v>2523</v>
      </c>
      <c r="L1971" t="s">
        <v>2506</v>
      </c>
      <c r="M1971" t="s">
        <v>2507</v>
      </c>
      <c r="N1971" t="s">
        <v>85</v>
      </c>
      <c r="O1971" t="s">
        <v>1004</v>
      </c>
      <c r="P1971">
        <v>-141793.59375</v>
      </c>
      <c r="Q1971" t="s">
        <v>21</v>
      </c>
      <c r="R1971" t="s">
        <v>2524</v>
      </c>
      <c r="S1971" t="s">
        <v>2509</v>
      </c>
      <c r="X1971" t="s">
        <v>10729</v>
      </c>
      <c r="Y1971" t="s">
        <v>10739</v>
      </c>
    </row>
    <row r="1972" spans="1:25">
      <c r="A1972" t="s">
        <v>5</v>
      </c>
      <c r="B1972" t="s">
        <v>12</v>
      </c>
      <c r="C1972" t="s">
        <v>77</v>
      </c>
      <c r="D1972" t="s">
        <v>1336</v>
      </c>
      <c r="E1972" s="54">
        <v>41599</v>
      </c>
      <c r="F1972" t="s">
        <v>1337</v>
      </c>
      <c r="G1972" t="s">
        <v>1345</v>
      </c>
      <c r="H1972" t="s">
        <v>2503</v>
      </c>
      <c r="I1972" t="s">
        <v>2522</v>
      </c>
      <c r="J1972" t="s">
        <v>1342</v>
      </c>
      <c r="K1972" t="s">
        <v>2523</v>
      </c>
      <c r="L1972" t="s">
        <v>2506</v>
      </c>
      <c r="M1972" t="s">
        <v>2507</v>
      </c>
      <c r="N1972" t="s">
        <v>85</v>
      </c>
      <c r="O1972" t="s">
        <v>213</v>
      </c>
      <c r="P1972">
        <v>458705</v>
      </c>
      <c r="Q1972" t="s">
        <v>21</v>
      </c>
      <c r="R1972" t="s">
        <v>2524</v>
      </c>
      <c r="S1972" t="s">
        <v>2509</v>
      </c>
      <c r="X1972" t="s">
        <v>10729</v>
      </c>
      <c r="Y1972" t="s">
        <v>10739</v>
      </c>
    </row>
    <row r="1973" spans="1:25">
      <c r="A1973" t="s">
        <v>5</v>
      </c>
      <c r="B1973" t="s">
        <v>12</v>
      </c>
      <c r="C1973" t="s">
        <v>77</v>
      </c>
      <c r="D1973" t="s">
        <v>1336</v>
      </c>
      <c r="E1973" s="54">
        <v>41599</v>
      </c>
      <c r="F1973" t="s">
        <v>1337</v>
      </c>
      <c r="G1973" t="s">
        <v>1345</v>
      </c>
      <c r="H1973" t="s">
        <v>2503</v>
      </c>
      <c r="I1973" t="s">
        <v>2513</v>
      </c>
      <c r="J1973" t="s">
        <v>1342</v>
      </c>
      <c r="K1973" t="s">
        <v>2514</v>
      </c>
      <c r="L1973" t="s">
        <v>2506</v>
      </c>
      <c r="M1973" t="s">
        <v>2507</v>
      </c>
      <c r="N1973" t="s">
        <v>85</v>
      </c>
      <c r="O1973" t="s">
        <v>213</v>
      </c>
      <c r="P1973">
        <v>111486.140625</v>
      </c>
      <c r="Q1973" t="s">
        <v>21</v>
      </c>
      <c r="R1973" t="s">
        <v>2515</v>
      </c>
      <c r="S1973" t="s">
        <v>2509</v>
      </c>
      <c r="X1973" t="s">
        <v>10731</v>
      </c>
      <c r="Y1973" t="s">
        <v>10739</v>
      </c>
    </row>
    <row r="1974" spans="1:25">
      <c r="A1974" t="s">
        <v>5</v>
      </c>
      <c r="B1974" t="s">
        <v>12</v>
      </c>
      <c r="C1974" t="s">
        <v>77</v>
      </c>
      <c r="D1974" t="s">
        <v>1336</v>
      </c>
      <c r="E1974" s="54">
        <v>41599</v>
      </c>
      <c r="F1974" t="s">
        <v>1337</v>
      </c>
      <c r="G1974" t="s">
        <v>1345</v>
      </c>
      <c r="H1974" t="s">
        <v>2503</v>
      </c>
      <c r="I1974" t="s">
        <v>2516</v>
      </c>
      <c r="J1974" t="s">
        <v>1342</v>
      </c>
      <c r="K1974" t="s">
        <v>2517</v>
      </c>
      <c r="L1974" t="s">
        <v>2506</v>
      </c>
      <c r="M1974" t="s">
        <v>2507</v>
      </c>
      <c r="N1974" t="s">
        <v>85</v>
      </c>
      <c r="O1974" t="s">
        <v>213</v>
      </c>
      <c r="P1974">
        <v>111486.140625</v>
      </c>
      <c r="Q1974" t="s">
        <v>21</v>
      </c>
      <c r="R1974" t="s">
        <v>2518</v>
      </c>
      <c r="S1974" t="s">
        <v>2509</v>
      </c>
      <c r="X1974" t="s">
        <v>10731</v>
      </c>
      <c r="Y1974" t="s">
        <v>10739</v>
      </c>
    </row>
    <row r="1975" spans="1:25">
      <c r="A1975" t="s">
        <v>5</v>
      </c>
      <c r="B1975" t="s">
        <v>12</v>
      </c>
      <c r="C1975" t="s">
        <v>77</v>
      </c>
      <c r="D1975" t="s">
        <v>1336</v>
      </c>
      <c r="E1975" s="54">
        <v>41599</v>
      </c>
      <c r="F1975" t="s">
        <v>1337</v>
      </c>
      <c r="G1975" t="s">
        <v>1345</v>
      </c>
      <c r="H1975" t="s">
        <v>2503</v>
      </c>
      <c r="I1975" t="s">
        <v>2519</v>
      </c>
      <c r="J1975" t="s">
        <v>1342</v>
      </c>
      <c r="K1975" t="s">
        <v>2520</v>
      </c>
      <c r="L1975" t="s">
        <v>2506</v>
      </c>
      <c r="M1975" t="s">
        <v>2507</v>
      </c>
      <c r="N1975" t="s">
        <v>85</v>
      </c>
      <c r="O1975" t="s">
        <v>213</v>
      </c>
      <c r="P1975">
        <v>111486.140625</v>
      </c>
      <c r="Q1975" t="s">
        <v>21</v>
      </c>
      <c r="R1975" t="s">
        <v>2521</v>
      </c>
      <c r="S1975" t="s">
        <v>2509</v>
      </c>
      <c r="X1975" t="s">
        <v>10731</v>
      </c>
      <c r="Y1975" t="s">
        <v>10739</v>
      </c>
    </row>
    <row r="1976" spans="1:25">
      <c r="A1976" t="s">
        <v>5</v>
      </c>
      <c r="B1976" t="s">
        <v>12</v>
      </c>
      <c r="C1976" t="s">
        <v>77</v>
      </c>
      <c r="D1976" t="s">
        <v>1336</v>
      </c>
      <c r="E1976" s="54">
        <v>41599</v>
      </c>
      <c r="F1976" t="s">
        <v>1337</v>
      </c>
      <c r="G1976" t="s">
        <v>1345</v>
      </c>
      <c r="H1976" t="s">
        <v>2503</v>
      </c>
      <c r="I1976" t="s">
        <v>2510</v>
      </c>
      <c r="J1976" t="s">
        <v>1342</v>
      </c>
      <c r="K1976" t="s">
        <v>2511</v>
      </c>
      <c r="L1976" t="s">
        <v>2506</v>
      </c>
      <c r="M1976" t="s">
        <v>2507</v>
      </c>
      <c r="N1976" t="s">
        <v>85</v>
      </c>
      <c r="O1976" t="s">
        <v>199</v>
      </c>
      <c r="P1976">
        <v>57070.28515625</v>
      </c>
      <c r="Q1976" t="s">
        <v>21</v>
      </c>
      <c r="R1976" t="s">
        <v>2512</v>
      </c>
      <c r="S1976" t="s">
        <v>2509</v>
      </c>
      <c r="X1976" t="s">
        <v>10731</v>
      </c>
      <c r="Y1976" t="s">
        <v>10739</v>
      </c>
    </row>
    <row r="1977" spans="1:25">
      <c r="A1977" t="s">
        <v>5</v>
      </c>
      <c r="B1977" t="s">
        <v>12</v>
      </c>
      <c r="C1977" t="s">
        <v>77</v>
      </c>
      <c r="D1977" t="s">
        <v>1336</v>
      </c>
      <c r="E1977" s="54">
        <v>41599</v>
      </c>
      <c r="F1977" t="s">
        <v>1337</v>
      </c>
      <c r="G1977" t="s">
        <v>1345</v>
      </c>
      <c r="H1977" t="s">
        <v>2503</v>
      </c>
      <c r="I1977" t="s">
        <v>2504</v>
      </c>
      <c r="J1977" t="s">
        <v>1342</v>
      </c>
      <c r="K1977" t="s">
        <v>2505</v>
      </c>
      <c r="L1977" t="s">
        <v>2506</v>
      </c>
      <c r="M1977" t="s">
        <v>2507</v>
      </c>
      <c r="N1977" t="s">
        <v>85</v>
      </c>
      <c r="O1977" t="s">
        <v>85</v>
      </c>
      <c r="P1977">
        <v>-386989.25</v>
      </c>
      <c r="Q1977" t="s">
        <v>21</v>
      </c>
      <c r="R1977" t="s">
        <v>2508</v>
      </c>
      <c r="S1977" t="s">
        <v>2509</v>
      </c>
      <c r="X1977" t="s">
        <v>10729</v>
      </c>
      <c r="Y1977" t="s">
        <v>10737</v>
      </c>
    </row>
    <row r="1978" spans="1:25">
      <c r="A1978" t="s">
        <v>5</v>
      </c>
      <c r="B1978" t="s">
        <v>12</v>
      </c>
      <c r="C1978" t="s">
        <v>77</v>
      </c>
      <c r="D1978" t="s">
        <v>1336</v>
      </c>
      <c r="E1978" s="54">
        <v>41599</v>
      </c>
      <c r="F1978" t="s">
        <v>1337</v>
      </c>
      <c r="G1978" t="s">
        <v>1345</v>
      </c>
      <c r="H1978" t="s">
        <v>2503</v>
      </c>
      <c r="I1978" t="s">
        <v>2519</v>
      </c>
      <c r="J1978" t="s">
        <v>1342</v>
      </c>
      <c r="K1978" t="s">
        <v>2520</v>
      </c>
      <c r="L1978" t="s">
        <v>2506</v>
      </c>
      <c r="M1978" t="s">
        <v>2507</v>
      </c>
      <c r="N1978" t="s">
        <v>85</v>
      </c>
      <c r="O1978" t="s">
        <v>213</v>
      </c>
      <c r="P1978">
        <v>41447.35546875</v>
      </c>
      <c r="Q1978" t="s">
        <v>21</v>
      </c>
      <c r="R1978" t="s">
        <v>2521</v>
      </c>
      <c r="S1978" t="s">
        <v>2509</v>
      </c>
      <c r="X1978" t="s">
        <v>10731</v>
      </c>
      <c r="Y1978" t="s">
        <v>10739</v>
      </c>
    </row>
    <row r="1979" spans="1:25">
      <c r="A1979" t="s">
        <v>5</v>
      </c>
      <c r="B1979" t="s">
        <v>12</v>
      </c>
      <c r="C1979" t="s">
        <v>77</v>
      </c>
      <c r="D1979" t="s">
        <v>1336</v>
      </c>
      <c r="E1979" s="54">
        <v>41599</v>
      </c>
      <c r="F1979" t="s">
        <v>1337</v>
      </c>
      <c r="G1979" t="s">
        <v>1345</v>
      </c>
      <c r="H1979" t="s">
        <v>2503</v>
      </c>
      <c r="I1979" t="s">
        <v>2513</v>
      </c>
      <c r="J1979" t="s">
        <v>1342</v>
      </c>
      <c r="K1979" t="s">
        <v>2514</v>
      </c>
      <c r="L1979" t="s">
        <v>2506</v>
      </c>
      <c r="M1979" t="s">
        <v>2507</v>
      </c>
      <c r="N1979" t="s">
        <v>85</v>
      </c>
      <c r="O1979" t="s">
        <v>213</v>
      </c>
      <c r="P1979">
        <v>41447.35546875</v>
      </c>
      <c r="Q1979" t="s">
        <v>21</v>
      </c>
      <c r="R1979" t="s">
        <v>2515</v>
      </c>
      <c r="S1979" t="s">
        <v>2509</v>
      </c>
      <c r="X1979" t="s">
        <v>10731</v>
      </c>
      <c r="Y1979" t="s">
        <v>10739</v>
      </c>
    </row>
    <row r="1980" spans="1:25">
      <c r="A1980" t="s">
        <v>5</v>
      </c>
      <c r="B1980" t="s">
        <v>12</v>
      </c>
      <c r="C1980" t="s">
        <v>77</v>
      </c>
      <c r="D1980" t="s">
        <v>1336</v>
      </c>
      <c r="E1980" s="54">
        <v>41599</v>
      </c>
      <c r="F1980" t="s">
        <v>1337</v>
      </c>
      <c r="G1980" t="s">
        <v>1345</v>
      </c>
      <c r="H1980" t="s">
        <v>2503</v>
      </c>
      <c r="I1980" t="s">
        <v>2516</v>
      </c>
      <c r="J1980" t="s">
        <v>1342</v>
      </c>
      <c r="K1980" t="s">
        <v>2517</v>
      </c>
      <c r="L1980" t="s">
        <v>2506</v>
      </c>
      <c r="M1980" t="s">
        <v>2507</v>
      </c>
      <c r="N1980" t="s">
        <v>85</v>
      </c>
      <c r="O1980" t="s">
        <v>213</v>
      </c>
      <c r="P1980">
        <v>41447.35546875</v>
      </c>
      <c r="Q1980" t="s">
        <v>21</v>
      </c>
      <c r="R1980" t="s">
        <v>2518</v>
      </c>
      <c r="S1980" t="s">
        <v>2509</v>
      </c>
      <c r="X1980" t="s">
        <v>10731</v>
      </c>
      <c r="Y1980" t="s">
        <v>10739</v>
      </c>
    </row>
    <row r="1981" spans="1:25">
      <c r="A1981" t="s">
        <v>5</v>
      </c>
      <c r="B1981" t="s">
        <v>12</v>
      </c>
      <c r="C1981" t="s">
        <v>77</v>
      </c>
      <c r="D1981" t="s">
        <v>1336</v>
      </c>
      <c r="E1981" s="54">
        <v>41599</v>
      </c>
      <c r="F1981" t="s">
        <v>1337</v>
      </c>
      <c r="G1981" t="s">
        <v>1345</v>
      </c>
      <c r="H1981" t="s">
        <v>2503</v>
      </c>
      <c r="I1981" t="s">
        <v>2504</v>
      </c>
      <c r="J1981" t="s">
        <v>1342</v>
      </c>
      <c r="K1981" t="s">
        <v>2505</v>
      </c>
      <c r="L1981" t="s">
        <v>2506</v>
      </c>
      <c r="M1981" t="s">
        <v>2507</v>
      </c>
      <c r="N1981" t="s">
        <v>85</v>
      </c>
      <c r="O1981" t="s">
        <v>85</v>
      </c>
      <c r="P1981">
        <v>-140149.609375</v>
      </c>
      <c r="Q1981" t="s">
        <v>21</v>
      </c>
      <c r="R1981" t="s">
        <v>2508</v>
      </c>
      <c r="S1981" t="s">
        <v>2509</v>
      </c>
      <c r="X1981" t="s">
        <v>10729</v>
      </c>
      <c r="Y1981" t="s">
        <v>10737</v>
      </c>
    </row>
    <row r="1982" spans="1:25">
      <c r="A1982" t="s">
        <v>5</v>
      </c>
      <c r="B1982" t="s">
        <v>12</v>
      </c>
      <c r="C1982" t="s">
        <v>77</v>
      </c>
      <c r="D1982" t="s">
        <v>1336</v>
      </c>
      <c r="E1982" s="54">
        <v>41599</v>
      </c>
      <c r="F1982" t="s">
        <v>1337</v>
      </c>
      <c r="G1982" t="s">
        <v>1345</v>
      </c>
      <c r="H1982" t="s">
        <v>2503</v>
      </c>
      <c r="I1982" t="s">
        <v>2510</v>
      </c>
      <c r="J1982" t="s">
        <v>1342</v>
      </c>
      <c r="K1982" t="s">
        <v>2511</v>
      </c>
      <c r="L1982" t="s">
        <v>2506</v>
      </c>
      <c r="M1982" t="s">
        <v>2507</v>
      </c>
      <c r="N1982" t="s">
        <v>85</v>
      </c>
      <c r="O1982" t="s">
        <v>199</v>
      </c>
      <c r="P1982">
        <v>17451.517578125</v>
      </c>
      <c r="Q1982" t="s">
        <v>21</v>
      </c>
      <c r="R1982" t="s">
        <v>2512</v>
      </c>
      <c r="S1982" t="s">
        <v>2509</v>
      </c>
      <c r="X1982" t="s">
        <v>10731</v>
      </c>
      <c r="Y1982" t="s">
        <v>10739</v>
      </c>
    </row>
    <row r="1983" spans="1:25">
      <c r="A1983" t="s">
        <v>5</v>
      </c>
      <c r="B1983" t="s">
        <v>12</v>
      </c>
      <c r="C1983" t="s">
        <v>77</v>
      </c>
      <c r="D1983" t="s">
        <v>1336</v>
      </c>
      <c r="E1983" s="54">
        <v>41599</v>
      </c>
      <c r="F1983" t="s">
        <v>1337</v>
      </c>
      <c r="G1983" t="s">
        <v>1345</v>
      </c>
      <c r="H1983" t="s">
        <v>2503</v>
      </c>
      <c r="I1983" t="s">
        <v>2510</v>
      </c>
      <c r="J1983" t="s">
        <v>1342</v>
      </c>
      <c r="K1983" t="s">
        <v>2511</v>
      </c>
      <c r="L1983" t="s">
        <v>2506</v>
      </c>
      <c r="M1983" t="s">
        <v>2507</v>
      </c>
      <c r="N1983" t="s">
        <v>85</v>
      </c>
      <c r="O1983" t="s">
        <v>199</v>
      </c>
      <c r="P1983">
        <v>46353.23046875</v>
      </c>
      <c r="Q1983" t="s">
        <v>21</v>
      </c>
      <c r="R1983" t="s">
        <v>2512</v>
      </c>
      <c r="S1983" t="s">
        <v>2509</v>
      </c>
      <c r="X1983" t="s">
        <v>10731</v>
      </c>
      <c r="Y1983" t="s">
        <v>10739</v>
      </c>
    </row>
    <row r="1984" spans="1:25">
      <c r="A1984" t="s">
        <v>5</v>
      </c>
      <c r="B1984" t="s">
        <v>12</v>
      </c>
      <c r="C1984" t="s">
        <v>77</v>
      </c>
      <c r="D1984" t="s">
        <v>1336</v>
      </c>
      <c r="E1984" s="54">
        <v>41599</v>
      </c>
      <c r="F1984" t="s">
        <v>1337</v>
      </c>
      <c r="G1984" t="s">
        <v>1345</v>
      </c>
      <c r="H1984" t="s">
        <v>2503</v>
      </c>
      <c r="I1984" t="s">
        <v>2516</v>
      </c>
      <c r="J1984" t="s">
        <v>1342</v>
      </c>
      <c r="K1984" t="s">
        <v>2517</v>
      </c>
      <c r="L1984" t="s">
        <v>2506</v>
      </c>
      <c r="M1984" t="s">
        <v>2507</v>
      </c>
      <c r="N1984" t="s">
        <v>85</v>
      </c>
      <c r="O1984" t="s">
        <v>213</v>
      </c>
      <c r="P1984">
        <v>91396.2734375</v>
      </c>
      <c r="Q1984" t="s">
        <v>21</v>
      </c>
      <c r="R1984" t="s">
        <v>2518</v>
      </c>
      <c r="S1984" t="s">
        <v>2509</v>
      </c>
      <c r="X1984" t="s">
        <v>10731</v>
      </c>
      <c r="Y1984" t="s">
        <v>10739</v>
      </c>
    </row>
    <row r="1985" spans="1:25">
      <c r="A1985" t="s">
        <v>5</v>
      </c>
      <c r="B1985" t="s">
        <v>12</v>
      </c>
      <c r="C1985" t="s">
        <v>77</v>
      </c>
      <c r="D1985" t="s">
        <v>1336</v>
      </c>
      <c r="E1985" s="54">
        <v>41599</v>
      </c>
      <c r="F1985" t="s">
        <v>1337</v>
      </c>
      <c r="G1985" t="s">
        <v>1345</v>
      </c>
      <c r="H1985" t="s">
        <v>2503</v>
      </c>
      <c r="I1985" t="s">
        <v>2510</v>
      </c>
      <c r="J1985" t="s">
        <v>1342</v>
      </c>
      <c r="K1985" t="s">
        <v>2511</v>
      </c>
      <c r="L1985" t="s">
        <v>2506</v>
      </c>
      <c r="M1985" t="s">
        <v>2507</v>
      </c>
      <c r="N1985" t="s">
        <v>85</v>
      </c>
      <c r="O1985" t="s">
        <v>199</v>
      </c>
      <c r="P1985">
        <v>44484.91015625</v>
      </c>
      <c r="Q1985" t="s">
        <v>21</v>
      </c>
      <c r="R1985" t="s">
        <v>2512</v>
      </c>
      <c r="S1985" t="s">
        <v>2509</v>
      </c>
      <c r="X1985" t="s">
        <v>10731</v>
      </c>
      <c r="Y1985" t="s">
        <v>10739</v>
      </c>
    </row>
    <row r="1986" spans="1:25">
      <c r="A1986" t="s">
        <v>5</v>
      </c>
      <c r="B1986" t="s">
        <v>12</v>
      </c>
      <c r="C1986" t="s">
        <v>77</v>
      </c>
      <c r="D1986" t="s">
        <v>1336</v>
      </c>
      <c r="E1986" s="54">
        <v>41599</v>
      </c>
      <c r="F1986" t="s">
        <v>1337</v>
      </c>
      <c r="G1986" t="s">
        <v>1345</v>
      </c>
      <c r="H1986" t="s">
        <v>2503</v>
      </c>
      <c r="I1986" t="s">
        <v>2504</v>
      </c>
      <c r="J1986" t="s">
        <v>1342</v>
      </c>
      <c r="K1986" t="s">
        <v>2505</v>
      </c>
      <c r="L1986" t="s">
        <v>2506</v>
      </c>
      <c r="M1986" t="s">
        <v>2507</v>
      </c>
      <c r="N1986" t="s">
        <v>85</v>
      </c>
      <c r="O1986" t="s">
        <v>85</v>
      </c>
      <c r="P1986">
        <v>-314978.96875</v>
      </c>
      <c r="Q1986" t="s">
        <v>21</v>
      </c>
      <c r="R1986" t="s">
        <v>2508</v>
      </c>
      <c r="S1986" t="s">
        <v>2509</v>
      </c>
      <c r="X1986" t="s">
        <v>10729</v>
      </c>
      <c r="Y1986" t="s">
        <v>10737</v>
      </c>
    </row>
    <row r="1987" spans="1:25">
      <c r="A1987" t="s">
        <v>5</v>
      </c>
      <c r="B1987" t="s">
        <v>12</v>
      </c>
      <c r="C1987" t="s">
        <v>77</v>
      </c>
      <c r="D1987" t="s">
        <v>1336</v>
      </c>
      <c r="E1987" s="54">
        <v>41599</v>
      </c>
      <c r="F1987" t="s">
        <v>1337</v>
      </c>
      <c r="G1987" t="s">
        <v>1345</v>
      </c>
      <c r="H1987" t="s">
        <v>2503</v>
      </c>
      <c r="I1987" t="s">
        <v>2504</v>
      </c>
      <c r="J1987" t="s">
        <v>1342</v>
      </c>
      <c r="K1987" t="s">
        <v>2505</v>
      </c>
      <c r="L1987" t="s">
        <v>2506</v>
      </c>
      <c r="M1987" t="s">
        <v>2507</v>
      </c>
      <c r="N1987" t="s">
        <v>85</v>
      </c>
      <c r="O1987" t="s">
        <v>85</v>
      </c>
      <c r="P1987">
        <v>-45815.80078125</v>
      </c>
      <c r="Q1987" t="s">
        <v>21</v>
      </c>
      <c r="R1987" t="s">
        <v>2508</v>
      </c>
      <c r="S1987" t="s">
        <v>2509</v>
      </c>
      <c r="X1987" t="s">
        <v>10729</v>
      </c>
      <c r="Y1987" t="s">
        <v>10737</v>
      </c>
    </row>
    <row r="1988" spans="1:25">
      <c r="A1988" t="s">
        <v>5</v>
      </c>
      <c r="B1988" t="s">
        <v>12</v>
      </c>
      <c r="C1988" t="s">
        <v>77</v>
      </c>
      <c r="D1988" t="s">
        <v>1336</v>
      </c>
      <c r="E1988" s="54">
        <v>41599</v>
      </c>
      <c r="F1988" t="s">
        <v>1337</v>
      </c>
      <c r="G1988" t="s">
        <v>1345</v>
      </c>
      <c r="H1988" t="s">
        <v>2503</v>
      </c>
      <c r="I1988" t="s">
        <v>2519</v>
      </c>
      <c r="J1988" t="s">
        <v>1342</v>
      </c>
      <c r="K1988" t="s">
        <v>2520</v>
      </c>
      <c r="L1988" t="s">
        <v>2506</v>
      </c>
      <c r="M1988" t="s">
        <v>2507</v>
      </c>
      <c r="N1988" t="s">
        <v>85</v>
      </c>
      <c r="O1988" t="s">
        <v>213</v>
      </c>
      <c r="P1988">
        <v>135292.78125</v>
      </c>
      <c r="Q1988" t="s">
        <v>21</v>
      </c>
      <c r="R1988" t="s">
        <v>2521</v>
      </c>
      <c r="S1988" t="s">
        <v>2509</v>
      </c>
      <c r="X1988" t="s">
        <v>10731</v>
      </c>
      <c r="Y1988" t="s">
        <v>10739</v>
      </c>
    </row>
    <row r="1989" spans="1:25">
      <c r="A1989" t="s">
        <v>5</v>
      </c>
      <c r="B1989" t="s">
        <v>12</v>
      </c>
      <c r="C1989" t="s">
        <v>77</v>
      </c>
      <c r="D1989" t="s">
        <v>1336</v>
      </c>
      <c r="E1989" s="54">
        <v>41599</v>
      </c>
      <c r="F1989" t="s">
        <v>1337</v>
      </c>
      <c r="G1989" t="s">
        <v>1345</v>
      </c>
      <c r="H1989" t="s">
        <v>2503</v>
      </c>
      <c r="I1989" t="s">
        <v>2513</v>
      </c>
      <c r="J1989" t="s">
        <v>1342</v>
      </c>
      <c r="K1989" t="s">
        <v>2514</v>
      </c>
      <c r="L1989" t="s">
        <v>2506</v>
      </c>
      <c r="M1989" t="s">
        <v>2507</v>
      </c>
      <c r="N1989" t="s">
        <v>85</v>
      </c>
      <c r="O1989" t="s">
        <v>213</v>
      </c>
      <c r="P1989">
        <v>135292.78125</v>
      </c>
      <c r="Q1989" t="s">
        <v>21</v>
      </c>
      <c r="R1989" t="s">
        <v>2515</v>
      </c>
      <c r="S1989" t="s">
        <v>2509</v>
      </c>
      <c r="X1989" t="s">
        <v>10731</v>
      </c>
      <c r="Y1989" t="s">
        <v>10739</v>
      </c>
    </row>
    <row r="1990" spans="1:25">
      <c r="A1990" t="s">
        <v>5</v>
      </c>
      <c r="B1990" t="s">
        <v>12</v>
      </c>
      <c r="C1990" t="s">
        <v>77</v>
      </c>
      <c r="D1990" t="s">
        <v>1336</v>
      </c>
      <c r="E1990" s="54">
        <v>41599</v>
      </c>
      <c r="F1990" t="s">
        <v>1337</v>
      </c>
      <c r="G1990" t="s">
        <v>1345</v>
      </c>
      <c r="H1990" t="s">
        <v>2503</v>
      </c>
      <c r="I1990" t="s">
        <v>2516</v>
      </c>
      <c r="J1990" t="s">
        <v>1342</v>
      </c>
      <c r="K1990" t="s">
        <v>2517</v>
      </c>
      <c r="L1990" t="s">
        <v>2506</v>
      </c>
      <c r="M1990" t="s">
        <v>2507</v>
      </c>
      <c r="N1990" t="s">
        <v>85</v>
      </c>
      <c r="O1990" t="s">
        <v>213</v>
      </c>
      <c r="P1990">
        <v>135292.78125</v>
      </c>
      <c r="Q1990" t="s">
        <v>21</v>
      </c>
      <c r="R1990" t="s">
        <v>2518</v>
      </c>
      <c r="S1990" t="s">
        <v>2509</v>
      </c>
      <c r="X1990" t="s">
        <v>10731</v>
      </c>
      <c r="Y1990" t="s">
        <v>10739</v>
      </c>
    </row>
    <row r="1991" spans="1:25">
      <c r="A1991" t="s">
        <v>5</v>
      </c>
      <c r="B1991" t="s">
        <v>12</v>
      </c>
      <c r="C1991" t="s">
        <v>77</v>
      </c>
      <c r="D1991" t="s">
        <v>1336</v>
      </c>
      <c r="E1991" s="54">
        <v>41599</v>
      </c>
      <c r="F1991" t="s">
        <v>1337</v>
      </c>
      <c r="G1991" t="s">
        <v>1345</v>
      </c>
      <c r="H1991" t="s">
        <v>2503</v>
      </c>
      <c r="I1991" t="s">
        <v>2504</v>
      </c>
      <c r="J1991" t="s">
        <v>1342</v>
      </c>
      <c r="K1991" t="s">
        <v>2505</v>
      </c>
      <c r="L1991" t="s">
        <v>2506</v>
      </c>
      <c r="M1991" t="s">
        <v>2507</v>
      </c>
      <c r="N1991" t="s">
        <v>85</v>
      </c>
      <c r="O1991" t="s">
        <v>85</v>
      </c>
      <c r="P1991">
        <v>-458705</v>
      </c>
      <c r="Q1991" t="s">
        <v>21</v>
      </c>
      <c r="R1991" t="s">
        <v>2508</v>
      </c>
      <c r="S1991" t="s">
        <v>2509</v>
      </c>
      <c r="X1991" t="s">
        <v>10729</v>
      </c>
      <c r="Y1991" t="s">
        <v>10737</v>
      </c>
    </row>
    <row r="1992" spans="1:25">
      <c r="A1992" t="s">
        <v>5</v>
      </c>
      <c r="B1992" t="s">
        <v>12</v>
      </c>
      <c r="C1992" t="s">
        <v>77</v>
      </c>
      <c r="D1992" t="s">
        <v>1336</v>
      </c>
      <c r="E1992" s="54">
        <v>41599</v>
      </c>
      <c r="F1992" t="s">
        <v>1337</v>
      </c>
      <c r="G1992" t="s">
        <v>1345</v>
      </c>
      <c r="H1992" t="s">
        <v>2503</v>
      </c>
      <c r="I1992" t="s">
        <v>2510</v>
      </c>
      <c r="J1992" t="s">
        <v>1342</v>
      </c>
      <c r="K1992" t="s">
        <v>2511</v>
      </c>
      <c r="L1992" t="s">
        <v>2506</v>
      </c>
      <c r="M1992" t="s">
        <v>2507</v>
      </c>
      <c r="N1992" t="s">
        <v>85</v>
      </c>
      <c r="O1992" t="s">
        <v>199</v>
      </c>
      <c r="P1992">
        <v>58207.359375</v>
      </c>
      <c r="Q1992" t="s">
        <v>21</v>
      </c>
      <c r="R1992" t="s">
        <v>2512</v>
      </c>
      <c r="S1992" t="s">
        <v>2509</v>
      </c>
      <c r="X1992" t="s">
        <v>10731</v>
      </c>
      <c r="Y1992" t="s">
        <v>10739</v>
      </c>
    </row>
    <row r="1993" spans="1:25">
      <c r="A1993" t="s">
        <v>5</v>
      </c>
      <c r="B1993" t="s">
        <v>12</v>
      </c>
      <c r="C1993" t="s">
        <v>77</v>
      </c>
      <c r="D1993" t="s">
        <v>1336</v>
      </c>
      <c r="E1993" s="54">
        <v>41599</v>
      </c>
      <c r="F1993" t="s">
        <v>1337</v>
      </c>
      <c r="G1993" t="s">
        <v>1345</v>
      </c>
      <c r="H1993" t="s">
        <v>2503</v>
      </c>
      <c r="I1993" t="s">
        <v>2519</v>
      </c>
      <c r="J1993" t="s">
        <v>1342</v>
      </c>
      <c r="K1993" t="s">
        <v>2520</v>
      </c>
      <c r="L1993" t="s">
        <v>2506</v>
      </c>
      <c r="M1993" t="s">
        <v>2507</v>
      </c>
      <c r="N1993" t="s">
        <v>85</v>
      </c>
      <c r="O1993" t="s">
        <v>213</v>
      </c>
      <c r="P1993">
        <v>93342.1640625</v>
      </c>
      <c r="Q1993" t="s">
        <v>21</v>
      </c>
      <c r="R1993" t="s">
        <v>2521</v>
      </c>
      <c r="S1993" t="s">
        <v>2509</v>
      </c>
      <c r="X1993" t="s">
        <v>10731</v>
      </c>
      <c r="Y1993" t="s">
        <v>10739</v>
      </c>
    </row>
    <row r="1994" spans="1:25">
      <c r="A1994" t="s">
        <v>5</v>
      </c>
      <c r="B1994" t="s">
        <v>12</v>
      </c>
      <c r="C1994" t="s">
        <v>77</v>
      </c>
      <c r="D1994" t="s">
        <v>1336</v>
      </c>
      <c r="E1994" s="54">
        <v>41599</v>
      </c>
      <c r="F1994" t="s">
        <v>1337</v>
      </c>
      <c r="G1994" t="s">
        <v>1345</v>
      </c>
      <c r="H1994" t="s">
        <v>2503</v>
      </c>
      <c r="I1994" t="s">
        <v>2513</v>
      </c>
      <c r="J1994" t="s">
        <v>1342</v>
      </c>
      <c r="K1994" t="s">
        <v>2514</v>
      </c>
      <c r="L1994" t="s">
        <v>2506</v>
      </c>
      <c r="M1994" t="s">
        <v>2507</v>
      </c>
      <c r="N1994" t="s">
        <v>85</v>
      </c>
      <c r="O1994" t="s">
        <v>213</v>
      </c>
      <c r="P1994">
        <v>93342.1640625</v>
      </c>
      <c r="Q1994" t="s">
        <v>21</v>
      </c>
      <c r="R1994" t="s">
        <v>2515</v>
      </c>
      <c r="S1994" t="s">
        <v>2509</v>
      </c>
      <c r="X1994" t="s">
        <v>10731</v>
      </c>
      <c r="Y1994" t="s">
        <v>10739</v>
      </c>
    </row>
    <row r="1995" spans="1:25">
      <c r="A1995" t="s">
        <v>5</v>
      </c>
      <c r="B1995" t="s">
        <v>12</v>
      </c>
      <c r="C1995" t="s">
        <v>77</v>
      </c>
      <c r="D1995" t="s">
        <v>1336</v>
      </c>
      <c r="E1995" s="54">
        <v>41599</v>
      </c>
      <c r="F1995" t="s">
        <v>1337</v>
      </c>
      <c r="G1995" t="s">
        <v>1345</v>
      </c>
      <c r="H1995" t="s">
        <v>2503</v>
      </c>
      <c r="I1995" t="s">
        <v>2516</v>
      </c>
      <c r="J1995" t="s">
        <v>1342</v>
      </c>
      <c r="K1995" t="s">
        <v>2517</v>
      </c>
      <c r="L1995" t="s">
        <v>2506</v>
      </c>
      <c r="M1995" t="s">
        <v>2507</v>
      </c>
      <c r="N1995" t="s">
        <v>85</v>
      </c>
      <c r="O1995" t="s">
        <v>213</v>
      </c>
      <c r="P1995">
        <v>93342.1640625</v>
      </c>
      <c r="Q1995" t="s">
        <v>21</v>
      </c>
      <c r="R1995" t="s">
        <v>2518</v>
      </c>
      <c r="S1995" t="s">
        <v>2509</v>
      </c>
      <c r="X1995" t="s">
        <v>10731</v>
      </c>
      <c r="Y1995" t="s">
        <v>10739</v>
      </c>
    </row>
    <row r="1996" spans="1:25">
      <c r="A1996" t="s">
        <v>5</v>
      </c>
      <c r="B1996" t="s">
        <v>12</v>
      </c>
      <c r="C1996" t="s">
        <v>77</v>
      </c>
      <c r="D1996" t="s">
        <v>1336</v>
      </c>
      <c r="E1996" s="54">
        <v>41599</v>
      </c>
      <c r="F1996" t="s">
        <v>1337</v>
      </c>
      <c r="G1996" t="s">
        <v>1345</v>
      </c>
      <c r="H1996" t="s">
        <v>2503</v>
      </c>
      <c r="I1996" t="s">
        <v>2504</v>
      </c>
      <c r="J1996" t="s">
        <v>1342</v>
      </c>
      <c r="K1996" t="s">
        <v>2505</v>
      </c>
      <c r="L1996" t="s">
        <v>2506</v>
      </c>
      <c r="M1996" t="s">
        <v>2507</v>
      </c>
      <c r="N1996" t="s">
        <v>85</v>
      </c>
      <c r="O1996" t="s">
        <v>85</v>
      </c>
      <c r="P1996">
        <v>-329499.78125</v>
      </c>
      <c r="Q1996" t="s">
        <v>21</v>
      </c>
      <c r="R1996" t="s">
        <v>2508</v>
      </c>
      <c r="S1996" t="s">
        <v>2509</v>
      </c>
      <c r="X1996" t="s">
        <v>10729</v>
      </c>
      <c r="Y1996" t="s">
        <v>10737</v>
      </c>
    </row>
    <row r="1997" spans="1:25">
      <c r="A1997" t="s">
        <v>5</v>
      </c>
      <c r="B1997" t="s">
        <v>12</v>
      </c>
      <c r="C1997" t="s">
        <v>77</v>
      </c>
      <c r="D1997" t="s">
        <v>1336</v>
      </c>
      <c r="E1997" s="54">
        <v>41599</v>
      </c>
      <c r="F1997" t="s">
        <v>1337</v>
      </c>
      <c r="G1997" t="s">
        <v>1345</v>
      </c>
      <c r="H1997" t="s">
        <v>2503</v>
      </c>
      <c r="I1997" t="s">
        <v>2510</v>
      </c>
      <c r="J1997" t="s">
        <v>1342</v>
      </c>
      <c r="K1997" t="s">
        <v>2511</v>
      </c>
      <c r="L1997" t="s">
        <v>2506</v>
      </c>
      <c r="M1997" t="s">
        <v>2507</v>
      </c>
      <c r="N1997" t="s">
        <v>85</v>
      </c>
      <c r="O1997" t="s">
        <v>199</v>
      </c>
      <c r="P1997">
        <v>53338.37890625</v>
      </c>
      <c r="Q1997" t="s">
        <v>21</v>
      </c>
      <c r="R1997" t="s">
        <v>2512</v>
      </c>
      <c r="S1997" t="s">
        <v>2509</v>
      </c>
      <c r="X1997" t="s">
        <v>10731</v>
      </c>
      <c r="Y1997" t="s">
        <v>10739</v>
      </c>
    </row>
    <row r="1998" spans="1:25">
      <c r="A1998" t="s">
        <v>5</v>
      </c>
      <c r="B1998" t="s">
        <v>12</v>
      </c>
      <c r="C1998" t="s">
        <v>77</v>
      </c>
      <c r="D1998" t="s">
        <v>1336</v>
      </c>
      <c r="E1998" s="54">
        <v>41599</v>
      </c>
      <c r="F1998" t="s">
        <v>1337</v>
      </c>
      <c r="G1998" t="s">
        <v>1345</v>
      </c>
      <c r="H1998" t="s">
        <v>2503</v>
      </c>
      <c r="I1998" t="s">
        <v>2522</v>
      </c>
      <c r="J1998" t="s">
        <v>1342</v>
      </c>
      <c r="K1998" t="s">
        <v>2523</v>
      </c>
      <c r="L1998" t="s">
        <v>2506</v>
      </c>
      <c r="M1998" t="s">
        <v>2507</v>
      </c>
      <c r="N1998" t="s">
        <v>85</v>
      </c>
      <c r="O1998" t="s">
        <v>1004</v>
      </c>
      <c r="P1998">
        <v>-318673.71875</v>
      </c>
      <c r="Q1998" t="s">
        <v>21</v>
      </c>
      <c r="R1998" t="s">
        <v>2524</v>
      </c>
      <c r="S1998" t="s">
        <v>2509</v>
      </c>
      <c r="X1998" t="s">
        <v>10729</v>
      </c>
      <c r="Y1998" t="s">
        <v>10739</v>
      </c>
    </row>
    <row r="1999" spans="1:25">
      <c r="A1999" t="s">
        <v>5</v>
      </c>
      <c r="B1999" t="s">
        <v>12</v>
      </c>
      <c r="C1999" t="s">
        <v>77</v>
      </c>
      <c r="D1999" t="s">
        <v>1336</v>
      </c>
      <c r="E1999" s="54">
        <v>41617</v>
      </c>
      <c r="F1999" t="s">
        <v>4921</v>
      </c>
      <c r="G1999" t="s">
        <v>1345</v>
      </c>
      <c r="H1999" t="s">
        <v>2503</v>
      </c>
      <c r="I1999" t="s">
        <v>10704</v>
      </c>
      <c r="J1999" t="s">
        <v>1342</v>
      </c>
      <c r="K1999" t="s">
        <v>10705</v>
      </c>
      <c r="L1999" t="s">
        <v>2506</v>
      </c>
      <c r="M1999" t="s">
        <v>2507</v>
      </c>
      <c r="N1999" t="s">
        <v>213</v>
      </c>
      <c r="O1999" t="s">
        <v>213</v>
      </c>
      <c r="P1999">
        <v>35044.9453125</v>
      </c>
      <c r="Q1999" t="s">
        <v>21</v>
      </c>
      <c r="R1999" t="s">
        <v>10706</v>
      </c>
      <c r="S1999" t="s">
        <v>104</v>
      </c>
      <c r="X1999" t="s">
        <v>10729</v>
      </c>
      <c r="Y1999" t="s">
        <v>10739</v>
      </c>
    </row>
    <row r="2000" spans="1:25">
      <c r="A2000" t="s">
        <v>5</v>
      </c>
      <c r="B2000" t="s">
        <v>12</v>
      </c>
      <c r="C2000" t="s">
        <v>77</v>
      </c>
      <c r="D2000" t="s">
        <v>1336</v>
      </c>
      <c r="E2000" s="54">
        <v>41600</v>
      </c>
      <c r="F2000" t="s">
        <v>1337</v>
      </c>
      <c r="G2000" t="s">
        <v>1345</v>
      </c>
      <c r="H2000" t="s">
        <v>1384</v>
      </c>
      <c r="I2000" t="s">
        <v>4367</v>
      </c>
      <c r="J2000" t="s">
        <v>1342</v>
      </c>
      <c r="K2000" t="s">
        <v>4368</v>
      </c>
      <c r="L2000" t="s">
        <v>1387</v>
      </c>
      <c r="M2000" t="s">
        <v>1388</v>
      </c>
      <c r="N2000" t="s">
        <v>85</v>
      </c>
      <c r="O2000" t="s">
        <v>213</v>
      </c>
      <c r="P2000">
        <v>22703.623046875</v>
      </c>
      <c r="Q2000" t="s">
        <v>21</v>
      </c>
      <c r="R2000" t="s">
        <v>4369</v>
      </c>
      <c r="S2000" t="s">
        <v>1390</v>
      </c>
      <c r="X2000" t="s">
        <v>10729</v>
      </c>
      <c r="Y2000" t="s">
        <v>10739</v>
      </c>
    </row>
    <row r="2001" spans="1:25">
      <c r="A2001" t="s">
        <v>5</v>
      </c>
      <c r="B2001" t="s">
        <v>12</v>
      </c>
      <c r="C2001" t="s">
        <v>77</v>
      </c>
      <c r="D2001" t="s">
        <v>1336</v>
      </c>
      <c r="E2001" s="54">
        <v>41591</v>
      </c>
      <c r="F2001" t="s">
        <v>1337</v>
      </c>
      <c r="G2001" t="s">
        <v>1345</v>
      </c>
      <c r="H2001" t="s">
        <v>1384</v>
      </c>
      <c r="I2001" t="s">
        <v>1385</v>
      </c>
      <c r="J2001" t="s">
        <v>1342</v>
      </c>
      <c r="K2001" t="s">
        <v>1386</v>
      </c>
      <c r="L2001" t="s">
        <v>1387</v>
      </c>
      <c r="M2001" t="s">
        <v>1388</v>
      </c>
      <c r="N2001" t="s">
        <v>85</v>
      </c>
      <c r="O2001" t="s">
        <v>85</v>
      </c>
      <c r="P2001">
        <v>43049.8515625</v>
      </c>
      <c r="Q2001" t="s">
        <v>21</v>
      </c>
      <c r="R2001" t="s">
        <v>1389</v>
      </c>
      <c r="S2001" t="s">
        <v>1390</v>
      </c>
      <c r="X2001" t="s">
        <v>10729</v>
      </c>
      <c r="Y2001" t="s">
        <v>85</v>
      </c>
    </row>
    <row r="2002" spans="1:25">
      <c r="A2002" t="s">
        <v>5</v>
      </c>
      <c r="B2002" t="s">
        <v>12</v>
      </c>
      <c r="C2002" t="s">
        <v>77</v>
      </c>
      <c r="D2002" t="s">
        <v>1336</v>
      </c>
      <c r="E2002" s="54">
        <v>41604</v>
      </c>
      <c r="F2002" t="s">
        <v>1337</v>
      </c>
      <c r="G2002" t="s">
        <v>83</v>
      </c>
      <c r="H2002" t="s">
        <v>1384</v>
      </c>
      <c r="I2002" t="s">
        <v>4370</v>
      </c>
      <c r="J2002" t="s">
        <v>86</v>
      </c>
      <c r="K2002" t="s">
        <v>4371</v>
      </c>
      <c r="L2002" t="s">
        <v>1387</v>
      </c>
      <c r="M2002" t="s">
        <v>1388</v>
      </c>
      <c r="N2002" t="s">
        <v>85</v>
      </c>
      <c r="O2002" t="s">
        <v>213</v>
      </c>
      <c r="P2002">
        <v>3405.54345703125</v>
      </c>
      <c r="Q2002" t="s">
        <v>22</v>
      </c>
      <c r="R2002" t="s">
        <v>4372</v>
      </c>
      <c r="S2002" t="s">
        <v>104</v>
      </c>
      <c r="X2002" t="e">
        <v>#N/A</v>
      </c>
      <c r="Y2002" t="s">
        <v>10739</v>
      </c>
    </row>
    <row r="2003" spans="1:25">
      <c r="A2003" t="s">
        <v>5</v>
      </c>
      <c r="B2003" t="s">
        <v>12</v>
      </c>
      <c r="C2003" t="s">
        <v>77</v>
      </c>
      <c r="D2003" t="s">
        <v>1336</v>
      </c>
      <c r="E2003" s="54">
        <v>41626</v>
      </c>
      <c r="F2003" t="s">
        <v>4921</v>
      </c>
      <c r="G2003" t="s">
        <v>83</v>
      </c>
      <c r="H2003" t="s">
        <v>2503</v>
      </c>
      <c r="I2003" t="s">
        <v>10707</v>
      </c>
      <c r="J2003" t="s">
        <v>1342</v>
      </c>
      <c r="K2003" t="s">
        <v>10708</v>
      </c>
      <c r="L2003" t="s">
        <v>6900</v>
      </c>
      <c r="M2003" t="s">
        <v>6901</v>
      </c>
      <c r="N2003" t="s">
        <v>213</v>
      </c>
      <c r="O2003" t="s">
        <v>85</v>
      </c>
      <c r="P2003">
        <v>454.0087890625</v>
      </c>
      <c r="Q2003" t="s">
        <v>22</v>
      </c>
      <c r="R2003" t="s">
        <v>10709</v>
      </c>
      <c r="S2003" t="s">
        <v>104</v>
      </c>
      <c r="X2003" t="e">
        <v>#N/A</v>
      </c>
      <c r="Y2003" t="s">
        <v>85</v>
      </c>
    </row>
    <row r="2004" spans="1:25">
      <c r="A2004" t="s">
        <v>5</v>
      </c>
      <c r="B2004" t="s">
        <v>12</v>
      </c>
      <c r="C2004" t="s">
        <v>77</v>
      </c>
      <c r="D2004" t="s">
        <v>1336</v>
      </c>
      <c r="E2004" s="54">
        <v>41614</v>
      </c>
      <c r="F2004" t="s">
        <v>4921</v>
      </c>
      <c r="G2004" t="s">
        <v>83</v>
      </c>
      <c r="I2004" t="s">
        <v>10710</v>
      </c>
      <c r="J2004" t="s">
        <v>86</v>
      </c>
      <c r="K2004" t="s">
        <v>10711</v>
      </c>
      <c r="L2004" t="s">
        <v>3568</v>
      </c>
      <c r="M2004" t="s">
        <v>3569</v>
      </c>
      <c r="N2004" t="s">
        <v>85</v>
      </c>
      <c r="O2004" t="s">
        <v>85</v>
      </c>
      <c r="P2004">
        <v>2397.1669921875</v>
      </c>
      <c r="Q2004" t="s">
        <v>22</v>
      </c>
      <c r="R2004" t="s">
        <v>10712</v>
      </c>
      <c r="S2004" t="s">
        <v>104</v>
      </c>
      <c r="X2004" t="e">
        <v>#N/A</v>
      </c>
      <c r="Y2004" t="s">
        <v>85</v>
      </c>
    </row>
    <row r="2005" spans="1:25">
      <c r="A2005" t="s">
        <v>3</v>
      </c>
      <c r="B2005" t="s">
        <v>13</v>
      </c>
      <c r="C2005" t="s">
        <v>217</v>
      </c>
      <c r="D2005" t="s">
        <v>1336</v>
      </c>
      <c r="E2005" s="54">
        <v>41635</v>
      </c>
      <c r="F2005" t="s">
        <v>4921</v>
      </c>
      <c r="G2005" t="s">
        <v>1345</v>
      </c>
      <c r="I2005" t="s">
        <v>4379</v>
      </c>
      <c r="J2005" t="s">
        <v>1342</v>
      </c>
      <c r="K2005" t="s">
        <v>4380</v>
      </c>
      <c r="L2005" t="s">
        <v>4375</v>
      </c>
      <c r="M2005" t="s">
        <v>4376</v>
      </c>
      <c r="N2005" t="s">
        <v>85</v>
      </c>
      <c r="O2005" t="s">
        <v>85</v>
      </c>
      <c r="P2005">
        <v>8083.330078125</v>
      </c>
      <c r="Q2005" t="s">
        <v>21</v>
      </c>
      <c r="R2005" t="s">
        <v>1471</v>
      </c>
      <c r="S2005" t="s">
        <v>4378</v>
      </c>
      <c r="X2005" t="s">
        <v>10729</v>
      </c>
      <c r="Y2005" t="s">
        <v>85</v>
      </c>
    </row>
    <row r="2006" spans="1:25">
      <c r="A2006" t="s">
        <v>3</v>
      </c>
      <c r="B2006" t="s">
        <v>13</v>
      </c>
      <c r="C2006" t="s">
        <v>217</v>
      </c>
      <c r="D2006" t="s">
        <v>1336</v>
      </c>
      <c r="E2006" s="54">
        <v>41624</v>
      </c>
      <c r="F2006" t="s">
        <v>4921</v>
      </c>
      <c r="G2006" t="s">
        <v>1345</v>
      </c>
      <c r="I2006" t="s">
        <v>4373</v>
      </c>
      <c r="J2006" t="s">
        <v>1342</v>
      </c>
      <c r="K2006" t="s">
        <v>4374</v>
      </c>
      <c r="L2006" t="s">
        <v>4375</v>
      </c>
      <c r="M2006" t="s">
        <v>4376</v>
      </c>
      <c r="N2006" t="s">
        <v>85</v>
      </c>
      <c r="O2006" t="s">
        <v>85</v>
      </c>
      <c r="P2006">
        <v>9431.8095703125</v>
      </c>
      <c r="Q2006" t="s">
        <v>21</v>
      </c>
      <c r="R2006" t="s">
        <v>4377</v>
      </c>
      <c r="S2006" t="s">
        <v>4378</v>
      </c>
      <c r="X2006" t="s">
        <v>10729</v>
      </c>
      <c r="Y2006" t="s">
        <v>85</v>
      </c>
    </row>
    <row r="2007" spans="1:25">
      <c r="A2007" t="s">
        <v>3</v>
      </c>
      <c r="B2007" t="s">
        <v>13</v>
      </c>
      <c r="C2007" t="s">
        <v>217</v>
      </c>
      <c r="D2007" t="s">
        <v>1336</v>
      </c>
      <c r="E2007" s="54">
        <v>41600</v>
      </c>
      <c r="F2007" t="s">
        <v>1337</v>
      </c>
      <c r="G2007" t="s">
        <v>1345</v>
      </c>
      <c r="I2007" t="s">
        <v>4373</v>
      </c>
      <c r="J2007" t="s">
        <v>1342</v>
      </c>
      <c r="K2007" t="s">
        <v>4374</v>
      </c>
      <c r="L2007" t="s">
        <v>4375</v>
      </c>
      <c r="M2007" t="s">
        <v>4376</v>
      </c>
      <c r="N2007" t="s">
        <v>85</v>
      </c>
      <c r="O2007" t="s">
        <v>85</v>
      </c>
      <c r="P2007">
        <v>9431.8095703125</v>
      </c>
      <c r="Q2007" t="s">
        <v>21</v>
      </c>
      <c r="R2007" t="s">
        <v>4377</v>
      </c>
      <c r="S2007" t="s">
        <v>4378</v>
      </c>
      <c r="X2007" t="s">
        <v>10729</v>
      </c>
      <c r="Y2007" t="s">
        <v>85</v>
      </c>
    </row>
    <row r="2008" spans="1:25">
      <c r="A2008" t="s">
        <v>3</v>
      </c>
      <c r="B2008" t="s">
        <v>13</v>
      </c>
      <c r="C2008" t="s">
        <v>217</v>
      </c>
      <c r="D2008" t="s">
        <v>1336</v>
      </c>
      <c r="E2008" s="54">
        <v>41605</v>
      </c>
      <c r="F2008" t="s">
        <v>1337</v>
      </c>
      <c r="G2008" t="s">
        <v>1345</v>
      </c>
      <c r="I2008" t="s">
        <v>4379</v>
      </c>
      <c r="J2008" t="s">
        <v>1342</v>
      </c>
      <c r="K2008" t="s">
        <v>4380</v>
      </c>
      <c r="L2008" t="s">
        <v>4375</v>
      </c>
      <c r="M2008" t="s">
        <v>4376</v>
      </c>
      <c r="N2008" t="s">
        <v>85</v>
      </c>
      <c r="O2008" t="s">
        <v>85</v>
      </c>
      <c r="P2008">
        <v>8083.330078125</v>
      </c>
      <c r="Q2008" t="s">
        <v>21</v>
      </c>
      <c r="R2008" t="s">
        <v>1471</v>
      </c>
      <c r="S2008" t="s">
        <v>4378</v>
      </c>
      <c r="X2008" t="s">
        <v>10729</v>
      </c>
      <c r="Y2008" t="s">
        <v>85</v>
      </c>
    </row>
    <row r="2009" spans="1:25">
      <c r="A2009" t="s">
        <v>5</v>
      </c>
      <c r="B2009" t="s">
        <v>12</v>
      </c>
      <c r="C2009" t="s">
        <v>77</v>
      </c>
      <c r="D2009" t="s">
        <v>1336</v>
      </c>
      <c r="E2009" s="54">
        <v>41627</v>
      </c>
      <c r="F2009" t="s">
        <v>4921</v>
      </c>
      <c r="G2009" t="s">
        <v>1345</v>
      </c>
      <c r="H2009" t="s">
        <v>2729</v>
      </c>
      <c r="I2009" t="s">
        <v>10713</v>
      </c>
      <c r="J2009" t="s">
        <v>1342</v>
      </c>
      <c r="K2009" t="s">
        <v>10714</v>
      </c>
      <c r="L2009" t="s">
        <v>10715</v>
      </c>
      <c r="M2009" t="s">
        <v>10716</v>
      </c>
      <c r="N2009" t="s">
        <v>85</v>
      </c>
      <c r="O2009" t="s">
        <v>85</v>
      </c>
      <c r="P2009">
        <v>1225.823974609375</v>
      </c>
      <c r="Q2009" t="s">
        <v>21</v>
      </c>
      <c r="R2009" t="s">
        <v>10717</v>
      </c>
      <c r="S2009" t="s">
        <v>1665</v>
      </c>
      <c r="X2009" t="s">
        <v>10729</v>
      </c>
      <c r="Y2009" t="s">
        <v>10737</v>
      </c>
    </row>
    <row r="2010" spans="1:25">
      <c r="A2010" t="s">
        <v>5</v>
      </c>
      <c r="B2010" t="s">
        <v>12</v>
      </c>
      <c r="C2010" t="s">
        <v>77</v>
      </c>
      <c r="D2010" t="s">
        <v>1336</v>
      </c>
      <c r="E2010" s="54">
        <v>41591</v>
      </c>
      <c r="F2010" t="s">
        <v>1337</v>
      </c>
      <c r="G2010" t="s">
        <v>83</v>
      </c>
      <c r="H2010" t="s">
        <v>5576</v>
      </c>
      <c r="I2010" t="s">
        <v>1370</v>
      </c>
      <c r="J2010" t="s">
        <v>86</v>
      </c>
      <c r="K2010" t="s">
        <v>1371</v>
      </c>
      <c r="L2010" t="s">
        <v>5577</v>
      </c>
      <c r="M2010" t="s">
        <v>5578</v>
      </c>
      <c r="N2010" t="s">
        <v>85</v>
      </c>
      <c r="O2010" t="s">
        <v>85</v>
      </c>
      <c r="P2010">
        <v>11706.5556640625</v>
      </c>
      <c r="Q2010" t="s">
        <v>22</v>
      </c>
      <c r="R2010" t="s">
        <v>1372</v>
      </c>
      <c r="S2010" t="s">
        <v>104</v>
      </c>
      <c r="X2010" t="e">
        <v>#N/A</v>
      </c>
      <c r="Y2010" t="s">
        <v>85</v>
      </c>
    </row>
    <row r="2011" spans="1:25">
      <c r="A2011" t="s">
        <v>5</v>
      </c>
      <c r="B2011" t="s">
        <v>12</v>
      </c>
      <c r="C2011" t="s">
        <v>77</v>
      </c>
      <c r="D2011" t="s">
        <v>1336</v>
      </c>
      <c r="E2011" s="54">
        <v>41628</v>
      </c>
      <c r="F2011" t="s">
        <v>4921</v>
      </c>
      <c r="G2011" t="s">
        <v>1345</v>
      </c>
      <c r="H2011" t="s">
        <v>5576</v>
      </c>
      <c r="I2011" t="s">
        <v>10718</v>
      </c>
      <c r="J2011" t="s">
        <v>1342</v>
      </c>
      <c r="K2011" t="s">
        <v>10719</v>
      </c>
      <c r="L2011" t="s">
        <v>5577</v>
      </c>
      <c r="M2011" t="s">
        <v>5578</v>
      </c>
      <c r="N2011" t="s">
        <v>85</v>
      </c>
      <c r="O2011" t="s">
        <v>85</v>
      </c>
      <c r="P2011">
        <v>187959.6875</v>
      </c>
      <c r="Q2011" t="s">
        <v>21</v>
      </c>
      <c r="R2011" t="s">
        <v>10720</v>
      </c>
      <c r="S2011" t="s">
        <v>10721</v>
      </c>
      <c r="X2011" t="s">
        <v>10730</v>
      </c>
      <c r="Y2011" t="s">
        <v>85</v>
      </c>
    </row>
    <row r="2012" spans="1:25">
      <c r="A2012" t="s">
        <v>5</v>
      </c>
      <c r="B2012" t="s">
        <v>12</v>
      </c>
      <c r="C2012" t="s">
        <v>77</v>
      </c>
      <c r="D2012" t="s">
        <v>1336</v>
      </c>
      <c r="E2012" s="54">
        <v>41627</v>
      </c>
      <c r="F2012" t="s">
        <v>4921</v>
      </c>
      <c r="G2012" t="s">
        <v>83</v>
      </c>
      <c r="I2012" t="s">
        <v>10722</v>
      </c>
      <c r="J2012" t="s">
        <v>1342</v>
      </c>
      <c r="K2012" t="s">
        <v>10723</v>
      </c>
      <c r="L2012" t="s">
        <v>10724</v>
      </c>
      <c r="M2012" t="s">
        <v>10725</v>
      </c>
      <c r="N2012" t="s">
        <v>85</v>
      </c>
      <c r="O2012" t="s">
        <v>85</v>
      </c>
      <c r="P2012">
        <v>5448.10693359375</v>
      </c>
      <c r="Q2012" t="s">
        <v>22</v>
      </c>
      <c r="R2012" t="s">
        <v>10726</v>
      </c>
      <c r="S2012" t="s">
        <v>104</v>
      </c>
      <c r="X2012" t="e">
        <v>#N/A</v>
      </c>
      <c r="Y2012" t="s">
        <v>85</v>
      </c>
    </row>
    <row r="2013" spans="1:25">
      <c r="A2013" t="s">
        <v>3</v>
      </c>
      <c r="B2013" t="s">
        <v>115</v>
      </c>
      <c r="C2013" t="s">
        <v>619</v>
      </c>
      <c r="D2013" t="s">
        <v>1336</v>
      </c>
      <c r="E2013" s="54">
        <v>41632</v>
      </c>
      <c r="F2013" t="s">
        <v>4921</v>
      </c>
      <c r="G2013" t="s">
        <v>1391</v>
      </c>
      <c r="I2013" t="s">
        <v>8523</v>
      </c>
      <c r="J2013" t="s">
        <v>86</v>
      </c>
      <c r="K2013" t="s">
        <v>8524</v>
      </c>
      <c r="L2013" t="s">
        <v>84</v>
      </c>
      <c r="M2013" t="s">
        <v>76</v>
      </c>
      <c r="N2013" t="s">
        <v>85</v>
      </c>
      <c r="O2013" t="s">
        <v>85</v>
      </c>
      <c r="P2013">
        <v>-323.23001098632813</v>
      </c>
      <c r="Q2013" t="s">
        <v>23</v>
      </c>
      <c r="R2013" t="s">
        <v>8525</v>
      </c>
      <c r="S2013" t="s">
        <v>104</v>
      </c>
      <c r="X2013" t="e">
        <v>#N/A</v>
      </c>
      <c r="Y2013" t="s">
        <v>85</v>
      </c>
    </row>
    <row r="2014" spans="1:25">
      <c r="A2014" t="s">
        <v>3</v>
      </c>
      <c r="B2014" t="s">
        <v>115</v>
      </c>
      <c r="C2014" t="s">
        <v>619</v>
      </c>
      <c r="D2014" t="s">
        <v>1336</v>
      </c>
      <c r="E2014" s="54">
        <v>41632</v>
      </c>
      <c r="F2014" t="s">
        <v>4921</v>
      </c>
      <c r="G2014" t="s">
        <v>1350</v>
      </c>
      <c r="I2014" t="s">
        <v>8523</v>
      </c>
      <c r="J2014" t="s">
        <v>86</v>
      </c>
      <c r="K2014" t="s">
        <v>8524</v>
      </c>
      <c r="L2014" t="s">
        <v>84</v>
      </c>
      <c r="M2014" t="s">
        <v>76</v>
      </c>
      <c r="N2014" t="s">
        <v>85</v>
      </c>
      <c r="O2014" t="s">
        <v>85</v>
      </c>
      <c r="P2014">
        <v>-1578.5999755859375</v>
      </c>
      <c r="Q2014" t="s">
        <v>23</v>
      </c>
      <c r="R2014" t="s">
        <v>8525</v>
      </c>
      <c r="S2014" t="s">
        <v>104</v>
      </c>
      <c r="X2014" t="e">
        <v>#N/A</v>
      </c>
      <c r="Y2014" t="s">
        <v>85</v>
      </c>
    </row>
    <row r="2015" spans="1:25">
      <c r="A2015" t="s">
        <v>3</v>
      </c>
      <c r="B2015" t="s">
        <v>114</v>
      </c>
      <c r="C2015" t="s">
        <v>333</v>
      </c>
      <c r="D2015" t="s">
        <v>1336</v>
      </c>
      <c r="E2015" s="54">
        <v>41584</v>
      </c>
      <c r="F2015" t="s">
        <v>1337</v>
      </c>
      <c r="G2015" t="s">
        <v>83</v>
      </c>
      <c r="I2015" t="s">
        <v>1398</v>
      </c>
      <c r="J2015" t="s">
        <v>86</v>
      </c>
      <c r="K2015" t="s">
        <v>1399</v>
      </c>
      <c r="L2015" t="s">
        <v>84</v>
      </c>
      <c r="M2015" t="s">
        <v>76</v>
      </c>
      <c r="N2015" t="s">
        <v>85</v>
      </c>
      <c r="O2015" t="s">
        <v>85</v>
      </c>
      <c r="P2015">
        <v>3058.7275390625</v>
      </c>
      <c r="Q2015" t="s">
        <v>22</v>
      </c>
      <c r="R2015" t="s">
        <v>1400</v>
      </c>
      <c r="S2015" t="s">
        <v>104</v>
      </c>
      <c r="X2015" t="e">
        <v>#N/A</v>
      </c>
      <c r="Y2015" t="s">
        <v>85</v>
      </c>
    </row>
    <row r="2016" spans="1:25">
      <c r="A2016" t="s">
        <v>3</v>
      </c>
      <c r="B2016" t="s">
        <v>4</v>
      </c>
      <c r="C2016" t="s">
        <v>4</v>
      </c>
      <c r="D2016" t="s">
        <v>1336</v>
      </c>
      <c r="E2016" s="54">
        <v>41584</v>
      </c>
      <c r="F2016" t="s">
        <v>1337</v>
      </c>
      <c r="G2016" t="s">
        <v>83</v>
      </c>
      <c r="I2016" t="s">
        <v>1395</v>
      </c>
      <c r="J2016" t="s">
        <v>86</v>
      </c>
      <c r="K2016" t="s">
        <v>1396</v>
      </c>
      <c r="L2016" t="s">
        <v>84</v>
      </c>
      <c r="M2016" t="s">
        <v>76</v>
      </c>
      <c r="N2016" t="s">
        <v>85</v>
      </c>
      <c r="O2016" t="s">
        <v>85</v>
      </c>
      <c r="P2016">
        <v>14987.7646484375</v>
      </c>
      <c r="Q2016" t="s">
        <v>22</v>
      </c>
      <c r="R2016" t="s">
        <v>1397</v>
      </c>
      <c r="S2016" t="s">
        <v>104</v>
      </c>
      <c r="X2016" t="e">
        <v>#N/A</v>
      </c>
      <c r="Y2016" t="s">
        <v>85</v>
      </c>
    </row>
    <row r="2017" spans="1:25">
      <c r="A2017" t="s">
        <v>5</v>
      </c>
      <c r="B2017" t="s">
        <v>17</v>
      </c>
      <c r="C2017" t="s">
        <v>17</v>
      </c>
      <c r="D2017" t="s">
        <v>1336</v>
      </c>
      <c r="E2017" s="54">
        <v>41580</v>
      </c>
      <c r="F2017" t="s">
        <v>1337</v>
      </c>
      <c r="G2017" t="s">
        <v>1391</v>
      </c>
      <c r="I2017" t="s">
        <v>1392</v>
      </c>
      <c r="J2017" t="s">
        <v>86</v>
      </c>
      <c r="K2017" t="s">
        <v>1393</v>
      </c>
      <c r="L2017" t="s">
        <v>84</v>
      </c>
      <c r="M2017" t="s">
        <v>76</v>
      </c>
      <c r="N2017" t="s">
        <v>1004</v>
      </c>
      <c r="O2017" t="s">
        <v>85</v>
      </c>
      <c r="P2017">
        <v>3007.392333984375</v>
      </c>
      <c r="Q2017" t="s">
        <v>23</v>
      </c>
      <c r="R2017" t="s">
        <v>1394</v>
      </c>
      <c r="S2017" t="s">
        <v>104</v>
      </c>
      <c r="X2017" t="e">
        <v>#N/A</v>
      </c>
      <c r="Y2017" t="s">
        <v>85</v>
      </c>
    </row>
    <row r="2018" spans="1:25">
      <c r="A2018" t="s">
        <v>5</v>
      </c>
      <c r="B2018" t="s">
        <v>17</v>
      </c>
      <c r="C2018" t="s">
        <v>17</v>
      </c>
      <c r="D2018" t="s">
        <v>1336</v>
      </c>
      <c r="E2018" s="54">
        <v>41579</v>
      </c>
      <c r="F2018" t="s">
        <v>1337</v>
      </c>
      <c r="G2018" t="s">
        <v>1391</v>
      </c>
      <c r="I2018" t="s">
        <v>1392</v>
      </c>
      <c r="J2018" t="s">
        <v>86</v>
      </c>
      <c r="K2018" t="s">
        <v>1393</v>
      </c>
      <c r="L2018" t="s">
        <v>84</v>
      </c>
      <c r="M2018" t="s">
        <v>76</v>
      </c>
      <c r="N2018" t="s">
        <v>1004</v>
      </c>
      <c r="O2018" t="s">
        <v>85</v>
      </c>
      <c r="P2018">
        <v>-3007.392333984375</v>
      </c>
      <c r="Q2018" t="s">
        <v>23</v>
      </c>
      <c r="R2018" t="s">
        <v>1394</v>
      </c>
      <c r="S2018" t="s">
        <v>104</v>
      </c>
      <c r="X2018" t="e">
        <v>#N/A</v>
      </c>
      <c r="Y2018" t="s">
        <v>85</v>
      </c>
    </row>
    <row r="2019" spans="1:25">
      <c r="A2019" t="s">
        <v>3</v>
      </c>
      <c r="B2019" t="s">
        <v>13</v>
      </c>
      <c r="C2019" t="s">
        <v>1351</v>
      </c>
      <c r="D2019" t="s">
        <v>1336</v>
      </c>
      <c r="E2019" s="54">
        <v>41606</v>
      </c>
      <c r="F2019" t="s">
        <v>1337</v>
      </c>
      <c r="G2019" t="s">
        <v>1345</v>
      </c>
      <c r="I2019" t="s">
        <v>5583</v>
      </c>
      <c r="J2019" t="s">
        <v>1342</v>
      </c>
      <c r="K2019" t="s">
        <v>5584</v>
      </c>
      <c r="L2019" t="s">
        <v>84</v>
      </c>
      <c r="M2019" t="s">
        <v>76</v>
      </c>
      <c r="N2019" t="s">
        <v>85</v>
      </c>
      <c r="O2019" t="s">
        <v>85</v>
      </c>
      <c r="P2019">
        <v>2753.47998046875</v>
      </c>
      <c r="Q2019" t="s">
        <v>21</v>
      </c>
      <c r="R2019" t="s">
        <v>5585</v>
      </c>
      <c r="S2019" t="s">
        <v>5586</v>
      </c>
      <c r="X2019" t="s">
        <v>10729</v>
      </c>
      <c r="Y2019" t="s">
        <v>85</v>
      </c>
    </row>
    <row r="2020" spans="1:25">
      <c r="A2020" t="s">
        <v>3</v>
      </c>
      <c r="B2020" t="s">
        <v>13</v>
      </c>
      <c r="C2020" t="s">
        <v>1351</v>
      </c>
      <c r="D2020" t="s">
        <v>1336</v>
      </c>
      <c r="E2020" s="54">
        <v>41606</v>
      </c>
      <c r="F2020" t="s">
        <v>1337</v>
      </c>
      <c r="G2020" t="s">
        <v>1345</v>
      </c>
      <c r="I2020" t="s">
        <v>5583</v>
      </c>
      <c r="J2020" t="s">
        <v>1342</v>
      </c>
      <c r="K2020" t="s">
        <v>5584</v>
      </c>
      <c r="L2020" t="s">
        <v>84</v>
      </c>
      <c r="M2020" t="s">
        <v>76</v>
      </c>
      <c r="N2020" t="s">
        <v>85</v>
      </c>
      <c r="O2020" t="s">
        <v>85</v>
      </c>
      <c r="P2020">
        <v>1326.030029296875</v>
      </c>
      <c r="Q2020" t="s">
        <v>21</v>
      </c>
      <c r="R2020" t="s">
        <v>5585</v>
      </c>
      <c r="S2020" t="s">
        <v>5586</v>
      </c>
      <c r="X2020" t="s">
        <v>10729</v>
      </c>
      <c r="Y2020" t="s">
        <v>85</v>
      </c>
    </row>
    <row r="2021" spans="1:25">
      <c r="A2021" t="s">
        <v>3</v>
      </c>
      <c r="B2021" t="s">
        <v>114</v>
      </c>
      <c r="C2021" t="s">
        <v>4252</v>
      </c>
      <c r="D2021" t="s">
        <v>1336</v>
      </c>
      <c r="E2021" s="54">
        <v>41606</v>
      </c>
      <c r="F2021" t="s">
        <v>1337</v>
      </c>
      <c r="G2021" t="s">
        <v>1345</v>
      </c>
      <c r="I2021" t="s">
        <v>5579</v>
      </c>
      <c r="J2021" t="s">
        <v>1342</v>
      </c>
      <c r="K2021" t="s">
        <v>5580</v>
      </c>
      <c r="L2021" t="s">
        <v>84</v>
      </c>
      <c r="M2021" t="s">
        <v>76</v>
      </c>
      <c r="N2021" t="s">
        <v>85</v>
      </c>
      <c r="O2021" t="s">
        <v>85</v>
      </c>
      <c r="P2021">
        <v>1238.7125244140625</v>
      </c>
      <c r="Q2021" t="s">
        <v>21</v>
      </c>
      <c r="R2021" t="s">
        <v>5581</v>
      </c>
      <c r="S2021" t="s">
        <v>5582</v>
      </c>
      <c r="X2021" t="s">
        <v>10729</v>
      </c>
      <c r="Y2021" t="s">
        <v>85</v>
      </c>
    </row>
    <row r="2022" spans="1:25">
      <c r="A2022" t="s">
        <v>3</v>
      </c>
      <c r="B2022" t="s">
        <v>8</v>
      </c>
      <c r="C2022" t="s">
        <v>392</v>
      </c>
      <c r="D2022" t="s">
        <v>1336</v>
      </c>
      <c r="E2022" s="54">
        <v>41603</v>
      </c>
      <c r="F2022" t="s">
        <v>1337</v>
      </c>
      <c r="G2022" t="s">
        <v>83</v>
      </c>
      <c r="I2022" t="s">
        <v>3685</v>
      </c>
      <c r="J2022" t="s">
        <v>1342</v>
      </c>
      <c r="K2022" t="s">
        <v>3686</v>
      </c>
      <c r="L2022" t="s">
        <v>84</v>
      </c>
      <c r="M2022" t="s">
        <v>76</v>
      </c>
      <c r="N2022" t="s">
        <v>85</v>
      </c>
      <c r="O2022" t="s">
        <v>85</v>
      </c>
      <c r="P2022">
        <v>1453.73828125</v>
      </c>
      <c r="Q2022" t="s">
        <v>22</v>
      </c>
      <c r="R2022" t="s">
        <v>3687</v>
      </c>
      <c r="S2022" t="s">
        <v>104</v>
      </c>
      <c r="X2022" t="e">
        <v>#N/A</v>
      </c>
      <c r="Y2022" t="s">
        <v>85</v>
      </c>
    </row>
    <row r="2023" spans="1:25">
      <c r="A2023" t="s">
        <v>3</v>
      </c>
      <c r="B2023" t="s">
        <v>8</v>
      </c>
      <c r="C2023" t="s">
        <v>392</v>
      </c>
      <c r="D2023" t="s">
        <v>1336</v>
      </c>
      <c r="E2023" s="54">
        <v>41599</v>
      </c>
      <c r="F2023" t="s">
        <v>1337</v>
      </c>
      <c r="G2023" t="s">
        <v>83</v>
      </c>
      <c r="I2023" t="s">
        <v>3697</v>
      </c>
      <c r="J2023" t="s">
        <v>1342</v>
      </c>
      <c r="K2023" t="s">
        <v>3698</v>
      </c>
      <c r="L2023" t="s">
        <v>84</v>
      </c>
      <c r="M2023" t="s">
        <v>76</v>
      </c>
      <c r="N2023" t="s">
        <v>85</v>
      </c>
      <c r="O2023" t="s">
        <v>85</v>
      </c>
      <c r="P2023">
        <v>684.11212158203125</v>
      </c>
      <c r="Q2023" t="s">
        <v>22</v>
      </c>
      <c r="R2023" t="s">
        <v>3699</v>
      </c>
      <c r="S2023" t="s">
        <v>104</v>
      </c>
      <c r="X2023" t="e">
        <v>#N/A</v>
      </c>
      <c r="Y2023" t="s">
        <v>85</v>
      </c>
    </row>
    <row r="2024" spans="1:25">
      <c r="A2024" t="s">
        <v>5</v>
      </c>
      <c r="B2024" t="s">
        <v>7</v>
      </c>
      <c r="C2024" t="s">
        <v>7</v>
      </c>
      <c r="D2024" t="s">
        <v>1336</v>
      </c>
      <c r="E2024" s="54">
        <v>41603</v>
      </c>
      <c r="F2024" t="s">
        <v>1337</v>
      </c>
      <c r="G2024" t="s">
        <v>83</v>
      </c>
      <c r="I2024" t="s">
        <v>3676</v>
      </c>
      <c r="J2024" t="s">
        <v>86</v>
      </c>
      <c r="K2024" t="s">
        <v>3677</v>
      </c>
      <c r="L2024" t="s">
        <v>84</v>
      </c>
      <c r="M2024" t="s">
        <v>76</v>
      </c>
      <c r="N2024" t="s">
        <v>85</v>
      </c>
      <c r="O2024" t="s">
        <v>85</v>
      </c>
      <c r="P2024">
        <v>15566.0380859375</v>
      </c>
      <c r="Q2024" t="s">
        <v>22</v>
      </c>
      <c r="R2024" t="s">
        <v>3678</v>
      </c>
      <c r="S2024" t="s">
        <v>104</v>
      </c>
      <c r="X2024" t="e">
        <v>#N/A</v>
      </c>
      <c r="Y2024" t="s">
        <v>85</v>
      </c>
    </row>
    <row r="2025" spans="1:25">
      <c r="A2025" t="s">
        <v>3</v>
      </c>
      <c r="B2025" t="s">
        <v>8</v>
      </c>
      <c r="C2025" t="s">
        <v>392</v>
      </c>
      <c r="D2025" t="s">
        <v>1336</v>
      </c>
      <c r="E2025" s="54">
        <v>41603</v>
      </c>
      <c r="F2025" t="s">
        <v>1337</v>
      </c>
      <c r="G2025" t="s">
        <v>83</v>
      </c>
      <c r="I2025" t="s">
        <v>3679</v>
      </c>
      <c r="J2025" t="s">
        <v>1342</v>
      </c>
      <c r="K2025" t="s">
        <v>3680</v>
      </c>
      <c r="L2025" t="s">
        <v>84</v>
      </c>
      <c r="M2025" t="s">
        <v>76</v>
      </c>
      <c r="N2025" t="s">
        <v>85</v>
      </c>
      <c r="O2025" t="s">
        <v>85</v>
      </c>
      <c r="P2025">
        <v>684.11212158203125</v>
      </c>
      <c r="Q2025" t="s">
        <v>22</v>
      </c>
      <c r="R2025" t="s">
        <v>3681</v>
      </c>
      <c r="S2025" t="s">
        <v>104</v>
      </c>
      <c r="X2025" t="e">
        <v>#N/A</v>
      </c>
      <c r="Y2025" t="s">
        <v>85</v>
      </c>
    </row>
    <row r="2026" spans="1:25">
      <c r="A2026" t="s">
        <v>3</v>
      </c>
      <c r="B2026" t="s">
        <v>8</v>
      </c>
      <c r="C2026" t="s">
        <v>392</v>
      </c>
      <c r="D2026" t="s">
        <v>1336</v>
      </c>
      <c r="E2026" s="54">
        <v>41603</v>
      </c>
      <c r="F2026" t="s">
        <v>1337</v>
      </c>
      <c r="G2026" t="s">
        <v>83</v>
      </c>
      <c r="I2026" t="s">
        <v>3682</v>
      </c>
      <c r="J2026" t="s">
        <v>1342</v>
      </c>
      <c r="K2026" t="s">
        <v>3683</v>
      </c>
      <c r="L2026" t="s">
        <v>84</v>
      </c>
      <c r="M2026" t="s">
        <v>76</v>
      </c>
      <c r="N2026" t="s">
        <v>85</v>
      </c>
      <c r="O2026" t="s">
        <v>85</v>
      </c>
      <c r="P2026">
        <v>684.11212158203125</v>
      </c>
      <c r="Q2026" t="s">
        <v>22</v>
      </c>
      <c r="R2026" t="s">
        <v>3684</v>
      </c>
      <c r="S2026" t="s">
        <v>104</v>
      </c>
      <c r="X2026" t="e">
        <v>#N/A</v>
      </c>
      <c r="Y2026" t="s">
        <v>85</v>
      </c>
    </row>
    <row r="2027" spans="1:25">
      <c r="A2027" t="s">
        <v>3</v>
      </c>
      <c r="B2027" t="s">
        <v>8</v>
      </c>
      <c r="C2027" t="s">
        <v>392</v>
      </c>
      <c r="D2027" t="s">
        <v>1336</v>
      </c>
      <c r="E2027" s="54">
        <v>41603</v>
      </c>
      <c r="F2027" t="s">
        <v>1337</v>
      </c>
      <c r="G2027" t="s">
        <v>83</v>
      </c>
      <c r="I2027" t="s">
        <v>3638</v>
      </c>
      <c r="J2027" t="s">
        <v>1342</v>
      </c>
      <c r="K2027" t="s">
        <v>3639</v>
      </c>
      <c r="L2027" t="s">
        <v>84</v>
      </c>
      <c r="M2027" t="s">
        <v>76</v>
      </c>
      <c r="N2027" t="s">
        <v>85</v>
      </c>
      <c r="O2027" t="s">
        <v>85</v>
      </c>
      <c r="P2027">
        <v>4275.70068359375</v>
      </c>
      <c r="Q2027" t="s">
        <v>22</v>
      </c>
      <c r="R2027" t="s">
        <v>3640</v>
      </c>
      <c r="S2027" t="s">
        <v>104</v>
      </c>
      <c r="X2027" t="e">
        <v>#N/A</v>
      </c>
      <c r="Y2027" t="s">
        <v>85</v>
      </c>
    </row>
    <row r="2028" spans="1:25">
      <c r="A2028" t="s">
        <v>3</v>
      </c>
      <c r="B2028" t="s">
        <v>8</v>
      </c>
      <c r="C2028" t="s">
        <v>392</v>
      </c>
      <c r="D2028" t="s">
        <v>1336</v>
      </c>
      <c r="E2028" s="54">
        <v>41599</v>
      </c>
      <c r="F2028" t="s">
        <v>1337</v>
      </c>
      <c r="G2028" t="s">
        <v>83</v>
      </c>
      <c r="I2028" t="s">
        <v>3691</v>
      </c>
      <c r="J2028" t="s">
        <v>1342</v>
      </c>
      <c r="K2028" t="s">
        <v>3692</v>
      </c>
      <c r="L2028" t="s">
        <v>84</v>
      </c>
      <c r="M2028" t="s">
        <v>76</v>
      </c>
      <c r="N2028" t="s">
        <v>85</v>
      </c>
      <c r="O2028" t="s">
        <v>85</v>
      </c>
      <c r="P2028">
        <v>684.11212158203125</v>
      </c>
      <c r="Q2028" t="s">
        <v>22</v>
      </c>
      <c r="R2028" t="s">
        <v>3693</v>
      </c>
      <c r="S2028" t="s">
        <v>104</v>
      </c>
      <c r="X2028" t="e">
        <v>#N/A</v>
      </c>
      <c r="Y2028" t="s">
        <v>85</v>
      </c>
    </row>
    <row r="2029" spans="1:25">
      <c r="A2029" t="s">
        <v>3</v>
      </c>
      <c r="B2029" t="s">
        <v>114</v>
      </c>
      <c r="C2029" t="s">
        <v>1613</v>
      </c>
      <c r="D2029" t="s">
        <v>1336</v>
      </c>
      <c r="E2029" s="54">
        <v>41599</v>
      </c>
      <c r="F2029" t="s">
        <v>1337</v>
      </c>
      <c r="G2029" t="s">
        <v>83</v>
      </c>
      <c r="I2029" t="s">
        <v>2486</v>
      </c>
      <c r="J2029" t="s">
        <v>86</v>
      </c>
      <c r="K2029" t="s">
        <v>2487</v>
      </c>
      <c r="L2029" t="s">
        <v>84</v>
      </c>
      <c r="M2029" t="s">
        <v>76</v>
      </c>
      <c r="N2029" t="s">
        <v>85</v>
      </c>
      <c r="O2029" t="s">
        <v>85</v>
      </c>
      <c r="P2029">
        <v>14845.0244140625</v>
      </c>
      <c r="Q2029" t="s">
        <v>22</v>
      </c>
      <c r="R2029" t="s">
        <v>2488</v>
      </c>
      <c r="S2029" t="s">
        <v>104</v>
      </c>
      <c r="X2029" t="e">
        <v>#N/A</v>
      </c>
      <c r="Y2029" t="s">
        <v>85</v>
      </c>
    </row>
    <row r="2030" spans="1:25">
      <c r="A2030" t="s">
        <v>3</v>
      </c>
      <c r="B2030" t="s">
        <v>114</v>
      </c>
      <c r="C2030" t="s">
        <v>1613</v>
      </c>
      <c r="D2030" t="s">
        <v>1336</v>
      </c>
      <c r="E2030" s="54">
        <v>41599</v>
      </c>
      <c r="F2030" t="s">
        <v>1337</v>
      </c>
      <c r="G2030" t="s">
        <v>83</v>
      </c>
      <c r="I2030" t="s">
        <v>2489</v>
      </c>
      <c r="J2030" t="s">
        <v>86</v>
      </c>
      <c r="K2030" t="s">
        <v>2490</v>
      </c>
      <c r="L2030" t="s">
        <v>84</v>
      </c>
      <c r="M2030" t="s">
        <v>76</v>
      </c>
      <c r="N2030" t="s">
        <v>85</v>
      </c>
      <c r="O2030" t="s">
        <v>85</v>
      </c>
      <c r="P2030">
        <v>10603.5888671875</v>
      </c>
      <c r="Q2030" t="s">
        <v>22</v>
      </c>
      <c r="R2030" t="s">
        <v>2488</v>
      </c>
      <c r="S2030" t="s">
        <v>104</v>
      </c>
      <c r="X2030" t="e">
        <v>#N/A</v>
      </c>
      <c r="Y2030" t="s">
        <v>85</v>
      </c>
    </row>
    <row r="2031" spans="1:25">
      <c r="A2031" t="s">
        <v>3</v>
      </c>
      <c r="B2031" t="s">
        <v>114</v>
      </c>
      <c r="C2031" t="s">
        <v>1613</v>
      </c>
      <c r="D2031" t="s">
        <v>1336</v>
      </c>
      <c r="E2031" s="54">
        <v>41599</v>
      </c>
      <c r="F2031" t="s">
        <v>1337</v>
      </c>
      <c r="G2031" t="s">
        <v>83</v>
      </c>
      <c r="I2031" t="s">
        <v>2493</v>
      </c>
      <c r="J2031" t="s">
        <v>86</v>
      </c>
      <c r="K2031" t="s">
        <v>2494</v>
      </c>
      <c r="L2031" t="s">
        <v>84</v>
      </c>
      <c r="M2031" t="s">
        <v>76</v>
      </c>
      <c r="N2031" t="s">
        <v>85</v>
      </c>
      <c r="O2031" t="s">
        <v>85</v>
      </c>
      <c r="P2031">
        <v>7422.51220703125</v>
      </c>
      <c r="Q2031" t="s">
        <v>22</v>
      </c>
      <c r="R2031" t="s">
        <v>2495</v>
      </c>
      <c r="S2031" t="s">
        <v>104</v>
      </c>
      <c r="X2031" t="e">
        <v>#N/A</v>
      </c>
      <c r="Y2031" t="s">
        <v>85</v>
      </c>
    </row>
    <row r="2032" spans="1:25">
      <c r="A2032" t="s">
        <v>3</v>
      </c>
      <c r="B2032" t="s">
        <v>114</v>
      </c>
      <c r="C2032" t="s">
        <v>1613</v>
      </c>
      <c r="D2032" t="s">
        <v>1336</v>
      </c>
      <c r="E2032" s="54">
        <v>41599</v>
      </c>
      <c r="F2032" t="s">
        <v>1337</v>
      </c>
      <c r="G2032" t="s">
        <v>83</v>
      </c>
      <c r="I2032" t="s">
        <v>2491</v>
      </c>
      <c r="J2032" t="s">
        <v>86</v>
      </c>
      <c r="K2032" t="s">
        <v>2492</v>
      </c>
      <c r="L2032" t="s">
        <v>84</v>
      </c>
      <c r="M2032" t="s">
        <v>76</v>
      </c>
      <c r="N2032" t="s">
        <v>85</v>
      </c>
      <c r="O2032" t="s">
        <v>85</v>
      </c>
      <c r="P2032">
        <v>7422.51220703125</v>
      </c>
      <c r="Q2032" t="s">
        <v>22</v>
      </c>
      <c r="R2032" t="s">
        <v>2488</v>
      </c>
      <c r="S2032" t="s">
        <v>104</v>
      </c>
      <c r="X2032" t="e">
        <v>#N/A</v>
      </c>
      <c r="Y2032" t="s">
        <v>85</v>
      </c>
    </row>
    <row r="2033" spans="1:25">
      <c r="A2033" t="s">
        <v>3</v>
      </c>
      <c r="B2033" t="s">
        <v>8</v>
      </c>
      <c r="C2033" t="s">
        <v>392</v>
      </c>
      <c r="D2033" t="s">
        <v>1336</v>
      </c>
      <c r="E2033" s="54">
        <v>41599</v>
      </c>
      <c r="F2033" t="s">
        <v>1337</v>
      </c>
      <c r="G2033" t="s">
        <v>83</v>
      </c>
      <c r="I2033" t="s">
        <v>3688</v>
      </c>
      <c r="J2033" t="s">
        <v>1342</v>
      </c>
      <c r="K2033" t="s">
        <v>3689</v>
      </c>
      <c r="L2033" t="s">
        <v>84</v>
      </c>
      <c r="M2033" t="s">
        <v>76</v>
      </c>
      <c r="N2033" t="s">
        <v>85</v>
      </c>
      <c r="O2033" t="s">
        <v>85</v>
      </c>
      <c r="P2033">
        <v>2137.850341796875</v>
      </c>
      <c r="Q2033" t="s">
        <v>22</v>
      </c>
      <c r="R2033" t="s">
        <v>3690</v>
      </c>
      <c r="S2033" t="s">
        <v>104</v>
      </c>
      <c r="X2033" t="e">
        <v>#N/A</v>
      </c>
      <c r="Y2033" t="s">
        <v>85</v>
      </c>
    </row>
    <row r="2034" spans="1:25">
      <c r="A2034" t="s">
        <v>3</v>
      </c>
      <c r="B2034" t="s">
        <v>8</v>
      </c>
      <c r="C2034" t="s">
        <v>392</v>
      </c>
      <c r="D2034" t="s">
        <v>1336</v>
      </c>
      <c r="E2034" s="54">
        <v>41599</v>
      </c>
      <c r="F2034" t="s">
        <v>1337</v>
      </c>
      <c r="G2034" t="s">
        <v>83</v>
      </c>
      <c r="I2034" t="s">
        <v>3694</v>
      </c>
      <c r="J2034" t="s">
        <v>1342</v>
      </c>
      <c r="K2034" t="s">
        <v>3695</v>
      </c>
      <c r="L2034" t="s">
        <v>84</v>
      </c>
      <c r="M2034" t="s">
        <v>76</v>
      </c>
      <c r="N2034" t="s">
        <v>85</v>
      </c>
      <c r="O2034" t="s">
        <v>85</v>
      </c>
      <c r="P2034">
        <v>1710.2802734375</v>
      </c>
      <c r="Q2034" t="s">
        <v>22</v>
      </c>
      <c r="R2034" t="s">
        <v>3696</v>
      </c>
      <c r="S2034" t="s">
        <v>104</v>
      </c>
      <c r="X2034" t="e">
        <v>#N/A</v>
      </c>
      <c r="Y2034" t="s">
        <v>85</v>
      </c>
    </row>
    <row r="2035" spans="1:25">
      <c r="A2035" t="s">
        <v>5</v>
      </c>
      <c r="B2035" t="s">
        <v>6</v>
      </c>
      <c r="C2035" t="s">
        <v>6</v>
      </c>
      <c r="D2035" t="s">
        <v>1336</v>
      </c>
      <c r="E2035" s="54">
        <v>41600</v>
      </c>
      <c r="F2035" t="s">
        <v>1337</v>
      </c>
      <c r="G2035" t="s">
        <v>83</v>
      </c>
      <c r="I2035" t="s">
        <v>3628</v>
      </c>
      <c r="J2035" t="s">
        <v>86</v>
      </c>
      <c r="K2035" t="s">
        <v>3629</v>
      </c>
      <c r="L2035" t="s">
        <v>84</v>
      </c>
      <c r="M2035" t="s">
        <v>76</v>
      </c>
      <c r="N2035" t="s">
        <v>85</v>
      </c>
      <c r="O2035" t="s">
        <v>85</v>
      </c>
      <c r="P2035">
        <v>1328.799072265625</v>
      </c>
      <c r="Q2035" t="s">
        <v>22</v>
      </c>
      <c r="R2035" t="s">
        <v>3630</v>
      </c>
      <c r="S2035" t="s">
        <v>104</v>
      </c>
      <c r="X2035" t="e">
        <v>#N/A</v>
      </c>
      <c r="Y2035" t="s">
        <v>85</v>
      </c>
    </row>
    <row r="2036" spans="1:25">
      <c r="A2036" t="s">
        <v>3</v>
      </c>
      <c r="B2036" t="s">
        <v>13</v>
      </c>
      <c r="C2036" t="s">
        <v>1351</v>
      </c>
      <c r="D2036" t="s">
        <v>1336</v>
      </c>
      <c r="E2036" s="54">
        <v>41600</v>
      </c>
      <c r="F2036" t="s">
        <v>1337</v>
      </c>
      <c r="G2036" t="s">
        <v>1345</v>
      </c>
      <c r="I2036" t="s">
        <v>3700</v>
      </c>
      <c r="J2036" t="s">
        <v>1342</v>
      </c>
      <c r="K2036" t="s">
        <v>3701</v>
      </c>
      <c r="L2036" t="s">
        <v>84</v>
      </c>
      <c r="M2036" t="s">
        <v>76</v>
      </c>
      <c r="N2036" t="s">
        <v>85</v>
      </c>
      <c r="O2036" t="s">
        <v>85</v>
      </c>
      <c r="P2036">
        <v>20421.859375</v>
      </c>
      <c r="Q2036" t="s">
        <v>21</v>
      </c>
      <c r="R2036" t="s">
        <v>3702</v>
      </c>
      <c r="S2036" t="s">
        <v>3703</v>
      </c>
      <c r="X2036" t="s">
        <v>10729</v>
      </c>
      <c r="Y2036" t="s">
        <v>85</v>
      </c>
    </row>
    <row r="2037" spans="1:25">
      <c r="A2037" t="s">
        <v>5</v>
      </c>
      <c r="B2037" t="s">
        <v>17</v>
      </c>
      <c r="C2037" t="s">
        <v>17</v>
      </c>
      <c r="D2037" t="s">
        <v>1336</v>
      </c>
      <c r="E2037" s="54">
        <v>41605</v>
      </c>
      <c r="F2037" t="s">
        <v>1337</v>
      </c>
      <c r="G2037" t="s">
        <v>1350</v>
      </c>
      <c r="I2037" t="s">
        <v>3378</v>
      </c>
      <c r="J2037" t="s">
        <v>86</v>
      </c>
      <c r="K2037" t="s">
        <v>1393</v>
      </c>
      <c r="L2037" t="s">
        <v>84</v>
      </c>
      <c r="M2037" t="s">
        <v>76</v>
      </c>
      <c r="N2037" t="s">
        <v>1004</v>
      </c>
      <c r="O2037" t="s">
        <v>85</v>
      </c>
      <c r="P2037">
        <v>-35.845798492431641</v>
      </c>
      <c r="Q2037" t="s">
        <v>23</v>
      </c>
      <c r="R2037" t="s">
        <v>1394</v>
      </c>
      <c r="S2037" t="s">
        <v>104</v>
      </c>
      <c r="X2037" t="e">
        <v>#N/A</v>
      </c>
      <c r="Y2037" t="s">
        <v>85</v>
      </c>
    </row>
    <row r="2038" spans="1:25">
      <c r="A2038" t="s">
        <v>5</v>
      </c>
      <c r="B2038" t="s">
        <v>17</v>
      </c>
      <c r="C2038" t="s">
        <v>17</v>
      </c>
      <c r="D2038" t="s">
        <v>1336</v>
      </c>
      <c r="E2038" s="54">
        <v>41605</v>
      </c>
      <c r="F2038" t="s">
        <v>1337</v>
      </c>
      <c r="G2038" t="s">
        <v>1350</v>
      </c>
      <c r="I2038" t="s">
        <v>3386</v>
      </c>
      <c r="J2038" t="s">
        <v>86</v>
      </c>
      <c r="K2038" t="s">
        <v>1393</v>
      </c>
      <c r="L2038" t="s">
        <v>84</v>
      </c>
      <c r="M2038" t="s">
        <v>76</v>
      </c>
      <c r="N2038" t="s">
        <v>1004</v>
      </c>
      <c r="O2038" t="s">
        <v>85</v>
      </c>
      <c r="P2038">
        <v>35.845798492431641</v>
      </c>
      <c r="Q2038" t="s">
        <v>23</v>
      </c>
      <c r="R2038" t="s">
        <v>1394</v>
      </c>
      <c r="S2038" t="s">
        <v>104</v>
      </c>
      <c r="X2038" t="e">
        <v>#N/A</v>
      </c>
      <c r="Y2038" t="s">
        <v>85</v>
      </c>
    </row>
    <row r="2039" spans="1:25">
      <c r="A2039" t="s">
        <v>5</v>
      </c>
      <c r="B2039" t="s">
        <v>17</v>
      </c>
      <c r="C2039" t="s">
        <v>17</v>
      </c>
      <c r="D2039" t="s">
        <v>1336</v>
      </c>
      <c r="E2039" s="54">
        <v>41605</v>
      </c>
      <c r="F2039" t="s">
        <v>1337</v>
      </c>
      <c r="G2039" t="s">
        <v>1350</v>
      </c>
      <c r="I2039" t="s">
        <v>3715</v>
      </c>
      <c r="J2039" t="s">
        <v>86</v>
      </c>
      <c r="K2039" t="s">
        <v>3376</v>
      </c>
      <c r="L2039" t="s">
        <v>84</v>
      </c>
      <c r="M2039" t="s">
        <v>76</v>
      </c>
      <c r="N2039" t="s">
        <v>1004</v>
      </c>
      <c r="O2039" t="s">
        <v>85</v>
      </c>
      <c r="P2039">
        <v>5.2133998870849609</v>
      </c>
      <c r="Q2039" t="s">
        <v>23</v>
      </c>
      <c r="R2039" t="s">
        <v>3377</v>
      </c>
      <c r="S2039" t="s">
        <v>104</v>
      </c>
      <c r="X2039" t="e">
        <v>#N/A</v>
      </c>
      <c r="Y2039" t="s">
        <v>85</v>
      </c>
    </row>
    <row r="2040" spans="1:25">
      <c r="A2040" t="s">
        <v>5</v>
      </c>
      <c r="B2040" t="s">
        <v>17</v>
      </c>
      <c r="C2040" t="s">
        <v>17</v>
      </c>
      <c r="D2040" t="s">
        <v>1336</v>
      </c>
      <c r="E2040" s="54">
        <v>41605</v>
      </c>
      <c r="F2040" t="s">
        <v>1337</v>
      </c>
      <c r="G2040" t="s">
        <v>1350</v>
      </c>
      <c r="I2040" t="s">
        <v>3715</v>
      </c>
      <c r="J2040" t="s">
        <v>86</v>
      </c>
      <c r="K2040" t="s">
        <v>3376</v>
      </c>
      <c r="L2040" t="s">
        <v>84</v>
      </c>
      <c r="M2040" t="s">
        <v>76</v>
      </c>
      <c r="N2040" t="s">
        <v>1004</v>
      </c>
      <c r="O2040" t="s">
        <v>85</v>
      </c>
      <c r="P2040">
        <v>5.2133998870849609</v>
      </c>
      <c r="Q2040" t="s">
        <v>23</v>
      </c>
      <c r="R2040" t="s">
        <v>3377</v>
      </c>
      <c r="S2040" t="s">
        <v>104</v>
      </c>
      <c r="X2040" t="e">
        <v>#N/A</v>
      </c>
      <c r="Y2040" t="s">
        <v>85</v>
      </c>
    </row>
    <row r="2041" spans="1:25">
      <c r="A2041" t="s">
        <v>5</v>
      </c>
      <c r="B2041" t="s">
        <v>17</v>
      </c>
      <c r="C2041" t="s">
        <v>17</v>
      </c>
      <c r="D2041" t="s">
        <v>1336</v>
      </c>
      <c r="E2041" s="54">
        <v>41605</v>
      </c>
      <c r="F2041" t="s">
        <v>1337</v>
      </c>
      <c r="G2041" t="s">
        <v>1350</v>
      </c>
      <c r="I2041" t="s">
        <v>3712</v>
      </c>
      <c r="J2041" t="s">
        <v>86</v>
      </c>
      <c r="K2041" t="s">
        <v>3376</v>
      </c>
      <c r="L2041" t="s">
        <v>84</v>
      </c>
      <c r="M2041" t="s">
        <v>76</v>
      </c>
      <c r="N2041" t="s">
        <v>1004</v>
      </c>
      <c r="O2041" t="s">
        <v>85</v>
      </c>
      <c r="P2041">
        <v>-5.2133998870849609</v>
      </c>
      <c r="Q2041" t="s">
        <v>23</v>
      </c>
      <c r="R2041" t="s">
        <v>3377</v>
      </c>
      <c r="S2041" t="s">
        <v>104</v>
      </c>
      <c r="X2041" t="e">
        <v>#N/A</v>
      </c>
      <c r="Y2041" t="s">
        <v>85</v>
      </c>
    </row>
    <row r="2042" spans="1:25">
      <c r="A2042" t="s">
        <v>5</v>
      </c>
      <c r="B2042" t="s">
        <v>17</v>
      </c>
      <c r="C2042" t="s">
        <v>17</v>
      </c>
      <c r="D2042" t="s">
        <v>1336</v>
      </c>
      <c r="E2042" s="54">
        <v>41605</v>
      </c>
      <c r="F2042" t="s">
        <v>1337</v>
      </c>
      <c r="G2042" t="s">
        <v>1350</v>
      </c>
      <c r="I2042" t="s">
        <v>3386</v>
      </c>
      <c r="J2042" t="s">
        <v>86</v>
      </c>
      <c r="K2042" t="s">
        <v>1393</v>
      </c>
      <c r="L2042" t="s">
        <v>84</v>
      </c>
      <c r="M2042" t="s">
        <v>76</v>
      </c>
      <c r="N2042" t="s">
        <v>1004</v>
      </c>
      <c r="O2042" t="s">
        <v>85</v>
      </c>
      <c r="P2042">
        <v>35.845798492431641</v>
      </c>
      <c r="Q2042" t="s">
        <v>23</v>
      </c>
      <c r="R2042" t="s">
        <v>1394</v>
      </c>
      <c r="S2042" t="s">
        <v>104</v>
      </c>
      <c r="X2042" t="e">
        <v>#N/A</v>
      </c>
      <c r="Y2042" t="s">
        <v>85</v>
      </c>
    </row>
    <row r="2043" spans="1:25">
      <c r="A2043" t="s">
        <v>5</v>
      </c>
      <c r="B2043" t="s">
        <v>17</v>
      </c>
      <c r="C2043" t="s">
        <v>17</v>
      </c>
      <c r="D2043" t="s">
        <v>1336</v>
      </c>
      <c r="E2043" s="54">
        <v>41605</v>
      </c>
      <c r="F2043" t="s">
        <v>1337</v>
      </c>
      <c r="G2043" t="s">
        <v>1350</v>
      </c>
      <c r="I2043" t="s">
        <v>3712</v>
      </c>
      <c r="J2043" t="s">
        <v>86</v>
      </c>
      <c r="K2043" t="s">
        <v>3376</v>
      </c>
      <c r="L2043" t="s">
        <v>84</v>
      </c>
      <c r="M2043" t="s">
        <v>76</v>
      </c>
      <c r="N2043" t="s">
        <v>1004</v>
      </c>
      <c r="O2043" t="s">
        <v>85</v>
      </c>
      <c r="P2043">
        <v>-5.2133998870849609</v>
      </c>
      <c r="Q2043" t="s">
        <v>23</v>
      </c>
      <c r="R2043" t="s">
        <v>3377</v>
      </c>
      <c r="S2043" t="s">
        <v>104</v>
      </c>
      <c r="X2043" t="e">
        <v>#N/A</v>
      </c>
      <c r="Y2043" t="s">
        <v>85</v>
      </c>
    </row>
    <row r="2044" spans="1:25">
      <c r="A2044" t="s">
        <v>5</v>
      </c>
      <c r="B2044" t="s">
        <v>17</v>
      </c>
      <c r="C2044" t="s">
        <v>17</v>
      </c>
      <c r="D2044" t="s">
        <v>1336</v>
      </c>
      <c r="E2044" s="54">
        <v>41605</v>
      </c>
      <c r="F2044" t="s">
        <v>1337</v>
      </c>
      <c r="G2044" t="s">
        <v>1350</v>
      </c>
      <c r="I2044" t="s">
        <v>3378</v>
      </c>
      <c r="J2044" t="s">
        <v>86</v>
      </c>
      <c r="K2044" t="s">
        <v>1393</v>
      </c>
      <c r="L2044" t="s">
        <v>84</v>
      </c>
      <c r="M2044" t="s">
        <v>76</v>
      </c>
      <c r="N2044" t="s">
        <v>1004</v>
      </c>
      <c r="O2044" t="s">
        <v>85</v>
      </c>
      <c r="P2044">
        <v>-35.845798492431641</v>
      </c>
      <c r="Q2044" t="s">
        <v>23</v>
      </c>
      <c r="R2044" t="s">
        <v>1394</v>
      </c>
      <c r="S2044" t="s">
        <v>104</v>
      </c>
      <c r="X2044" t="e">
        <v>#N/A</v>
      </c>
      <c r="Y2044" t="s">
        <v>85</v>
      </c>
    </row>
    <row r="2045" spans="1:25">
      <c r="A2045" t="s">
        <v>5</v>
      </c>
      <c r="B2045" t="s">
        <v>17</v>
      </c>
      <c r="C2045" t="s">
        <v>17</v>
      </c>
      <c r="D2045" t="s">
        <v>1336</v>
      </c>
      <c r="E2045" s="54">
        <v>41605</v>
      </c>
      <c r="F2045" t="s">
        <v>1337</v>
      </c>
      <c r="G2045" t="s">
        <v>1350</v>
      </c>
      <c r="I2045" t="s">
        <v>3712</v>
      </c>
      <c r="J2045" t="s">
        <v>86</v>
      </c>
      <c r="K2045" t="s">
        <v>3376</v>
      </c>
      <c r="L2045" t="s">
        <v>84</v>
      </c>
      <c r="M2045" t="s">
        <v>76</v>
      </c>
      <c r="N2045" t="s">
        <v>1004</v>
      </c>
      <c r="O2045" t="s">
        <v>85</v>
      </c>
      <c r="P2045">
        <v>-5.2133998870849609</v>
      </c>
      <c r="Q2045" t="s">
        <v>23</v>
      </c>
      <c r="R2045" t="s">
        <v>3377</v>
      </c>
      <c r="S2045" t="s">
        <v>104</v>
      </c>
      <c r="X2045" t="e">
        <v>#N/A</v>
      </c>
      <c r="Y2045" t="s">
        <v>85</v>
      </c>
    </row>
    <row r="2046" spans="1:25">
      <c r="A2046" t="s">
        <v>5</v>
      </c>
      <c r="B2046" t="s">
        <v>17</v>
      </c>
      <c r="C2046" t="s">
        <v>17</v>
      </c>
      <c r="D2046" t="s">
        <v>1336</v>
      </c>
      <c r="E2046" s="54">
        <v>41605</v>
      </c>
      <c r="F2046" t="s">
        <v>1337</v>
      </c>
      <c r="G2046" t="s">
        <v>1350</v>
      </c>
      <c r="I2046" t="s">
        <v>3715</v>
      </c>
      <c r="J2046" t="s">
        <v>86</v>
      </c>
      <c r="K2046" t="s">
        <v>3376</v>
      </c>
      <c r="L2046" t="s">
        <v>84</v>
      </c>
      <c r="M2046" t="s">
        <v>76</v>
      </c>
      <c r="N2046" t="s">
        <v>1004</v>
      </c>
      <c r="O2046" t="s">
        <v>85</v>
      </c>
      <c r="P2046">
        <v>5.2133998870849609</v>
      </c>
      <c r="Q2046" t="s">
        <v>23</v>
      </c>
      <c r="R2046" t="s">
        <v>3377</v>
      </c>
      <c r="S2046" t="s">
        <v>104</v>
      </c>
      <c r="X2046" t="e">
        <v>#N/A</v>
      </c>
      <c r="Y2046" t="s">
        <v>85</v>
      </c>
    </row>
    <row r="2047" spans="1:25">
      <c r="A2047" t="s">
        <v>5</v>
      </c>
      <c r="B2047" t="s">
        <v>17</v>
      </c>
      <c r="C2047" t="s">
        <v>17</v>
      </c>
      <c r="D2047" t="s">
        <v>1336</v>
      </c>
      <c r="E2047" s="54">
        <v>41605</v>
      </c>
      <c r="F2047" t="s">
        <v>1337</v>
      </c>
      <c r="G2047" t="s">
        <v>1350</v>
      </c>
      <c r="I2047" t="s">
        <v>3378</v>
      </c>
      <c r="J2047" t="s">
        <v>86</v>
      </c>
      <c r="K2047" t="s">
        <v>1393</v>
      </c>
      <c r="L2047" t="s">
        <v>84</v>
      </c>
      <c r="M2047" t="s">
        <v>76</v>
      </c>
      <c r="N2047" t="s">
        <v>1004</v>
      </c>
      <c r="O2047" t="s">
        <v>85</v>
      </c>
      <c r="P2047">
        <v>-35.845798492431641</v>
      </c>
      <c r="Q2047" t="s">
        <v>23</v>
      </c>
      <c r="R2047" t="s">
        <v>1394</v>
      </c>
      <c r="S2047" t="s">
        <v>104</v>
      </c>
      <c r="X2047" t="e">
        <v>#N/A</v>
      </c>
      <c r="Y2047" t="s">
        <v>85</v>
      </c>
    </row>
    <row r="2048" spans="1:25">
      <c r="A2048" t="s">
        <v>5</v>
      </c>
      <c r="B2048" t="s">
        <v>17</v>
      </c>
      <c r="C2048" t="s">
        <v>17</v>
      </c>
      <c r="D2048" t="s">
        <v>1336</v>
      </c>
      <c r="E2048" s="54">
        <v>41605</v>
      </c>
      <c r="F2048" t="s">
        <v>1337</v>
      </c>
      <c r="G2048" t="s">
        <v>1350</v>
      </c>
      <c r="I2048" t="s">
        <v>3386</v>
      </c>
      <c r="J2048" t="s">
        <v>86</v>
      </c>
      <c r="K2048" t="s">
        <v>1393</v>
      </c>
      <c r="L2048" t="s">
        <v>84</v>
      </c>
      <c r="M2048" t="s">
        <v>76</v>
      </c>
      <c r="N2048" t="s">
        <v>1004</v>
      </c>
      <c r="O2048" t="s">
        <v>85</v>
      </c>
      <c r="P2048">
        <v>35.845798492431641</v>
      </c>
      <c r="Q2048" t="s">
        <v>23</v>
      </c>
      <c r="R2048" t="s">
        <v>1394</v>
      </c>
      <c r="S2048" t="s">
        <v>104</v>
      </c>
      <c r="X2048" t="e">
        <v>#N/A</v>
      </c>
      <c r="Y2048" t="s">
        <v>85</v>
      </c>
    </row>
    <row r="2049" spans="1:25">
      <c r="A2049" t="s">
        <v>5</v>
      </c>
      <c r="B2049" t="s">
        <v>17</v>
      </c>
      <c r="C2049" t="s">
        <v>17</v>
      </c>
      <c r="D2049" t="s">
        <v>1336</v>
      </c>
      <c r="E2049" s="54">
        <v>41605</v>
      </c>
      <c r="F2049" t="s">
        <v>1337</v>
      </c>
      <c r="G2049" t="s">
        <v>1350</v>
      </c>
      <c r="I2049" t="s">
        <v>3715</v>
      </c>
      <c r="J2049" t="s">
        <v>86</v>
      </c>
      <c r="K2049" t="s">
        <v>3376</v>
      </c>
      <c r="L2049" t="s">
        <v>84</v>
      </c>
      <c r="M2049" t="s">
        <v>76</v>
      </c>
      <c r="N2049" t="s">
        <v>1004</v>
      </c>
      <c r="O2049" t="s">
        <v>85</v>
      </c>
      <c r="P2049">
        <v>5.2133998870849609</v>
      </c>
      <c r="Q2049" t="s">
        <v>23</v>
      </c>
      <c r="R2049" t="s">
        <v>3377</v>
      </c>
      <c r="S2049" t="s">
        <v>104</v>
      </c>
      <c r="X2049" t="e">
        <v>#N/A</v>
      </c>
      <c r="Y2049" t="s">
        <v>85</v>
      </c>
    </row>
    <row r="2050" spans="1:25">
      <c r="A2050" t="s">
        <v>5</v>
      </c>
      <c r="B2050" t="s">
        <v>17</v>
      </c>
      <c r="C2050" t="s">
        <v>17</v>
      </c>
      <c r="D2050" t="s">
        <v>1336</v>
      </c>
      <c r="E2050" s="54">
        <v>41605</v>
      </c>
      <c r="F2050" t="s">
        <v>1337</v>
      </c>
      <c r="G2050" t="s">
        <v>1350</v>
      </c>
      <c r="I2050" t="s">
        <v>3715</v>
      </c>
      <c r="J2050" t="s">
        <v>86</v>
      </c>
      <c r="K2050" t="s">
        <v>3376</v>
      </c>
      <c r="L2050" t="s">
        <v>84</v>
      </c>
      <c r="M2050" t="s">
        <v>76</v>
      </c>
      <c r="N2050" t="s">
        <v>1004</v>
      </c>
      <c r="O2050" t="s">
        <v>85</v>
      </c>
      <c r="P2050">
        <v>5.2133998870849609</v>
      </c>
      <c r="Q2050" t="s">
        <v>23</v>
      </c>
      <c r="R2050" t="s">
        <v>3377</v>
      </c>
      <c r="S2050" t="s">
        <v>104</v>
      </c>
      <c r="X2050" t="e">
        <v>#N/A</v>
      </c>
      <c r="Y2050" t="s">
        <v>85</v>
      </c>
    </row>
    <row r="2051" spans="1:25">
      <c r="A2051" t="s">
        <v>5</v>
      </c>
      <c r="B2051" t="s">
        <v>17</v>
      </c>
      <c r="C2051" t="s">
        <v>17</v>
      </c>
      <c r="D2051" t="s">
        <v>1336</v>
      </c>
      <c r="E2051" s="54">
        <v>41605</v>
      </c>
      <c r="F2051" t="s">
        <v>1337</v>
      </c>
      <c r="G2051" t="s">
        <v>1350</v>
      </c>
      <c r="I2051" t="s">
        <v>3712</v>
      </c>
      <c r="J2051" t="s">
        <v>86</v>
      </c>
      <c r="K2051" t="s">
        <v>3376</v>
      </c>
      <c r="L2051" t="s">
        <v>84</v>
      </c>
      <c r="M2051" t="s">
        <v>76</v>
      </c>
      <c r="N2051" t="s">
        <v>1004</v>
      </c>
      <c r="O2051" t="s">
        <v>85</v>
      </c>
      <c r="P2051">
        <v>-5.2133998870849609</v>
      </c>
      <c r="Q2051" t="s">
        <v>23</v>
      </c>
      <c r="R2051" t="s">
        <v>3377</v>
      </c>
      <c r="S2051" t="s">
        <v>104</v>
      </c>
      <c r="X2051" t="e">
        <v>#N/A</v>
      </c>
      <c r="Y2051" t="s">
        <v>85</v>
      </c>
    </row>
    <row r="2052" spans="1:25">
      <c r="A2052" t="s">
        <v>5</v>
      </c>
      <c r="B2052" t="s">
        <v>17</v>
      </c>
      <c r="C2052" t="s">
        <v>17</v>
      </c>
      <c r="D2052" t="s">
        <v>1336</v>
      </c>
      <c r="E2052" s="54">
        <v>41605</v>
      </c>
      <c r="F2052" t="s">
        <v>1337</v>
      </c>
      <c r="G2052" t="s">
        <v>1350</v>
      </c>
      <c r="I2052" t="s">
        <v>3386</v>
      </c>
      <c r="J2052" t="s">
        <v>86</v>
      </c>
      <c r="K2052" t="s">
        <v>1393</v>
      </c>
      <c r="L2052" t="s">
        <v>84</v>
      </c>
      <c r="M2052" t="s">
        <v>76</v>
      </c>
      <c r="N2052" t="s">
        <v>1004</v>
      </c>
      <c r="O2052" t="s">
        <v>85</v>
      </c>
      <c r="P2052">
        <v>35.845798492431641</v>
      </c>
      <c r="Q2052" t="s">
        <v>23</v>
      </c>
      <c r="R2052" t="s">
        <v>1394</v>
      </c>
      <c r="S2052" t="s">
        <v>104</v>
      </c>
      <c r="X2052" t="e">
        <v>#N/A</v>
      </c>
      <c r="Y2052" t="s">
        <v>85</v>
      </c>
    </row>
    <row r="2053" spans="1:25">
      <c r="A2053" t="s">
        <v>5</v>
      </c>
      <c r="B2053" t="s">
        <v>17</v>
      </c>
      <c r="C2053" t="s">
        <v>17</v>
      </c>
      <c r="D2053" t="s">
        <v>1336</v>
      </c>
      <c r="E2053" s="54">
        <v>41605</v>
      </c>
      <c r="F2053" t="s">
        <v>1337</v>
      </c>
      <c r="G2053" t="s">
        <v>1350</v>
      </c>
      <c r="I2053" t="s">
        <v>3712</v>
      </c>
      <c r="J2053" t="s">
        <v>86</v>
      </c>
      <c r="K2053" t="s">
        <v>3376</v>
      </c>
      <c r="L2053" t="s">
        <v>84</v>
      </c>
      <c r="M2053" t="s">
        <v>76</v>
      </c>
      <c r="N2053" t="s">
        <v>1004</v>
      </c>
      <c r="O2053" t="s">
        <v>85</v>
      </c>
      <c r="P2053">
        <v>-5.2133998870849609</v>
      </c>
      <c r="Q2053" t="s">
        <v>23</v>
      </c>
      <c r="R2053" t="s">
        <v>3377</v>
      </c>
      <c r="S2053" t="s">
        <v>104</v>
      </c>
      <c r="X2053" t="e">
        <v>#N/A</v>
      </c>
      <c r="Y2053" t="s">
        <v>85</v>
      </c>
    </row>
    <row r="2054" spans="1:25">
      <c r="A2054" t="s">
        <v>5</v>
      </c>
      <c r="B2054" t="s">
        <v>17</v>
      </c>
      <c r="C2054" t="s">
        <v>17</v>
      </c>
      <c r="D2054" t="s">
        <v>1336</v>
      </c>
      <c r="E2054" s="54">
        <v>41605</v>
      </c>
      <c r="F2054" t="s">
        <v>1337</v>
      </c>
      <c r="G2054" t="s">
        <v>1350</v>
      </c>
      <c r="I2054" t="s">
        <v>3378</v>
      </c>
      <c r="J2054" t="s">
        <v>86</v>
      </c>
      <c r="K2054" t="s">
        <v>1393</v>
      </c>
      <c r="L2054" t="s">
        <v>84</v>
      </c>
      <c r="M2054" t="s">
        <v>76</v>
      </c>
      <c r="N2054" t="s">
        <v>1004</v>
      </c>
      <c r="O2054" t="s">
        <v>85</v>
      </c>
      <c r="P2054">
        <v>-35.845798492431641</v>
      </c>
      <c r="Q2054" t="s">
        <v>23</v>
      </c>
      <c r="R2054" t="s">
        <v>1394</v>
      </c>
      <c r="S2054" t="s">
        <v>104</v>
      </c>
      <c r="X2054" t="e">
        <v>#N/A</v>
      </c>
      <c r="Y2054" t="s">
        <v>85</v>
      </c>
    </row>
    <row r="2055" spans="1:25">
      <c r="A2055" t="s">
        <v>5</v>
      </c>
      <c r="B2055" t="s">
        <v>17</v>
      </c>
      <c r="C2055" t="s">
        <v>17</v>
      </c>
      <c r="D2055" t="s">
        <v>1336</v>
      </c>
      <c r="E2055" s="54">
        <v>41605</v>
      </c>
      <c r="F2055" t="s">
        <v>1337</v>
      </c>
      <c r="G2055" t="s">
        <v>1350</v>
      </c>
      <c r="I2055" t="s">
        <v>3712</v>
      </c>
      <c r="J2055" t="s">
        <v>86</v>
      </c>
      <c r="K2055" t="s">
        <v>3376</v>
      </c>
      <c r="L2055" t="s">
        <v>84</v>
      </c>
      <c r="M2055" t="s">
        <v>76</v>
      </c>
      <c r="N2055" t="s">
        <v>1004</v>
      </c>
      <c r="O2055" t="s">
        <v>85</v>
      </c>
      <c r="P2055">
        <v>-5.2133998870849609</v>
      </c>
      <c r="Q2055" t="s">
        <v>23</v>
      </c>
      <c r="R2055" t="s">
        <v>3377</v>
      </c>
      <c r="S2055" t="s">
        <v>104</v>
      </c>
      <c r="X2055" t="e">
        <v>#N/A</v>
      </c>
      <c r="Y2055" t="s">
        <v>85</v>
      </c>
    </row>
    <row r="2056" spans="1:25">
      <c r="A2056" t="s">
        <v>5</v>
      </c>
      <c r="B2056" t="s">
        <v>17</v>
      </c>
      <c r="C2056" t="s">
        <v>17</v>
      </c>
      <c r="D2056" t="s">
        <v>1336</v>
      </c>
      <c r="E2056" s="54">
        <v>41605</v>
      </c>
      <c r="F2056" t="s">
        <v>1337</v>
      </c>
      <c r="G2056" t="s">
        <v>1350</v>
      </c>
      <c r="I2056" t="s">
        <v>3715</v>
      </c>
      <c r="J2056" t="s">
        <v>86</v>
      </c>
      <c r="K2056" t="s">
        <v>3376</v>
      </c>
      <c r="L2056" t="s">
        <v>84</v>
      </c>
      <c r="M2056" t="s">
        <v>76</v>
      </c>
      <c r="N2056" t="s">
        <v>1004</v>
      </c>
      <c r="O2056" t="s">
        <v>85</v>
      </c>
      <c r="P2056">
        <v>5.2133998870849609</v>
      </c>
      <c r="Q2056" t="s">
        <v>23</v>
      </c>
      <c r="R2056" t="s">
        <v>3377</v>
      </c>
      <c r="S2056" t="s">
        <v>104</v>
      </c>
      <c r="X2056" t="e">
        <v>#N/A</v>
      </c>
      <c r="Y2056" t="s">
        <v>85</v>
      </c>
    </row>
    <row r="2057" spans="1:25">
      <c r="A2057" t="s">
        <v>3</v>
      </c>
      <c r="B2057" t="s">
        <v>13</v>
      </c>
      <c r="C2057" t="s">
        <v>1351</v>
      </c>
      <c r="D2057" t="s">
        <v>1336</v>
      </c>
      <c r="E2057" s="54">
        <v>41600</v>
      </c>
      <c r="F2057" t="s">
        <v>1337</v>
      </c>
      <c r="G2057" t="s">
        <v>1345</v>
      </c>
      <c r="I2057" t="s">
        <v>3704</v>
      </c>
      <c r="J2057" t="s">
        <v>1342</v>
      </c>
      <c r="K2057" t="s">
        <v>3705</v>
      </c>
      <c r="L2057" t="s">
        <v>84</v>
      </c>
      <c r="M2057" t="s">
        <v>76</v>
      </c>
      <c r="N2057" t="s">
        <v>85</v>
      </c>
      <c r="O2057" t="s">
        <v>85</v>
      </c>
      <c r="P2057">
        <v>7246.39013671875</v>
      </c>
      <c r="Q2057" t="s">
        <v>21</v>
      </c>
      <c r="R2057" t="s">
        <v>3706</v>
      </c>
      <c r="S2057" t="s">
        <v>3707</v>
      </c>
      <c r="X2057" t="s">
        <v>10729</v>
      </c>
      <c r="Y2057" t="s">
        <v>85</v>
      </c>
    </row>
    <row r="2058" spans="1:25">
      <c r="A2058" t="s">
        <v>3</v>
      </c>
      <c r="B2058" t="s">
        <v>13</v>
      </c>
      <c r="C2058" t="s">
        <v>1351</v>
      </c>
      <c r="D2058" t="s">
        <v>1336</v>
      </c>
      <c r="E2058" s="54">
        <v>41600</v>
      </c>
      <c r="F2058" t="s">
        <v>1337</v>
      </c>
      <c r="G2058" t="s">
        <v>1345</v>
      </c>
      <c r="I2058" t="s">
        <v>3708</v>
      </c>
      <c r="J2058" t="s">
        <v>1342</v>
      </c>
      <c r="K2058" t="s">
        <v>3709</v>
      </c>
      <c r="L2058" t="s">
        <v>84</v>
      </c>
      <c r="M2058" t="s">
        <v>76</v>
      </c>
      <c r="N2058" t="s">
        <v>85</v>
      </c>
      <c r="O2058" t="s">
        <v>85</v>
      </c>
      <c r="P2058">
        <v>41666.671875</v>
      </c>
      <c r="Q2058" t="s">
        <v>21</v>
      </c>
      <c r="R2058" t="s">
        <v>3710</v>
      </c>
      <c r="S2058" t="s">
        <v>3711</v>
      </c>
      <c r="X2058" t="s">
        <v>10730</v>
      </c>
      <c r="Y2058" t="s">
        <v>85</v>
      </c>
    </row>
    <row r="2059" spans="1:25">
      <c r="A2059" t="s">
        <v>5</v>
      </c>
      <c r="B2059" t="s">
        <v>17</v>
      </c>
      <c r="C2059" t="s">
        <v>17</v>
      </c>
      <c r="D2059" t="s">
        <v>1336</v>
      </c>
      <c r="E2059" s="54">
        <v>41605</v>
      </c>
      <c r="F2059" t="s">
        <v>1337</v>
      </c>
      <c r="G2059" t="s">
        <v>1391</v>
      </c>
      <c r="I2059" t="s">
        <v>3713</v>
      </c>
      <c r="J2059" t="s">
        <v>86</v>
      </c>
      <c r="K2059" t="s">
        <v>3376</v>
      </c>
      <c r="L2059" t="s">
        <v>84</v>
      </c>
      <c r="M2059" t="s">
        <v>76</v>
      </c>
      <c r="N2059" t="s">
        <v>1004</v>
      </c>
      <c r="O2059" t="s">
        <v>85</v>
      </c>
      <c r="P2059">
        <v>1230.930908203125</v>
      </c>
      <c r="Q2059" t="s">
        <v>23</v>
      </c>
      <c r="R2059" t="s">
        <v>3377</v>
      </c>
      <c r="S2059" t="s">
        <v>104</v>
      </c>
      <c r="X2059" t="e">
        <v>#N/A</v>
      </c>
      <c r="Y2059" t="s">
        <v>85</v>
      </c>
    </row>
    <row r="2060" spans="1:25">
      <c r="A2060" t="s">
        <v>5</v>
      </c>
      <c r="B2060" t="s">
        <v>17</v>
      </c>
      <c r="C2060" t="s">
        <v>17</v>
      </c>
      <c r="D2060" t="s">
        <v>1336</v>
      </c>
      <c r="E2060" s="54">
        <v>41605</v>
      </c>
      <c r="F2060" t="s">
        <v>1337</v>
      </c>
      <c r="G2060" t="s">
        <v>1391</v>
      </c>
      <c r="I2060" t="s">
        <v>3713</v>
      </c>
      <c r="J2060" t="s">
        <v>86</v>
      </c>
      <c r="K2060" t="s">
        <v>3376</v>
      </c>
      <c r="L2060" t="s">
        <v>84</v>
      </c>
      <c r="M2060" t="s">
        <v>76</v>
      </c>
      <c r="N2060" t="s">
        <v>1004</v>
      </c>
      <c r="O2060" t="s">
        <v>85</v>
      </c>
      <c r="P2060">
        <v>66.069099426269531</v>
      </c>
      <c r="Q2060" t="s">
        <v>23</v>
      </c>
      <c r="R2060" t="s">
        <v>3377</v>
      </c>
      <c r="S2060" t="s">
        <v>104</v>
      </c>
      <c r="X2060" t="e">
        <v>#N/A</v>
      </c>
      <c r="Y2060" t="s">
        <v>85</v>
      </c>
    </row>
    <row r="2061" spans="1:25">
      <c r="A2061" t="s">
        <v>5</v>
      </c>
      <c r="B2061" t="s">
        <v>17</v>
      </c>
      <c r="C2061" t="s">
        <v>17</v>
      </c>
      <c r="D2061" t="s">
        <v>1336</v>
      </c>
      <c r="E2061" s="54">
        <v>41605</v>
      </c>
      <c r="F2061" t="s">
        <v>1337</v>
      </c>
      <c r="G2061" t="s">
        <v>1391</v>
      </c>
      <c r="I2061" t="s">
        <v>3714</v>
      </c>
      <c r="J2061" t="s">
        <v>86</v>
      </c>
      <c r="K2061" t="s">
        <v>3376</v>
      </c>
      <c r="L2061" t="s">
        <v>84</v>
      </c>
      <c r="M2061" t="s">
        <v>76</v>
      </c>
      <c r="N2061" t="s">
        <v>1004</v>
      </c>
      <c r="O2061" t="s">
        <v>85</v>
      </c>
      <c r="P2061">
        <v>-1230.930908203125</v>
      </c>
      <c r="Q2061" t="s">
        <v>23</v>
      </c>
      <c r="R2061" t="s">
        <v>3377</v>
      </c>
      <c r="S2061" t="s">
        <v>104</v>
      </c>
      <c r="X2061" t="e">
        <v>#N/A</v>
      </c>
      <c r="Y2061" t="s">
        <v>85</v>
      </c>
    </row>
    <row r="2062" spans="1:25">
      <c r="A2062" t="s">
        <v>5</v>
      </c>
      <c r="B2062" t="s">
        <v>17</v>
      </c>
      <c r="C2062" t="s">
        <v>17</v>
      </c>
      <c r="D2062" t="s">
        <v>1336</v>
      </c>
      <c r="E2062" s="54">
        <v>41605</v>
      </c>
      <c r="F2062" t="s">
        <v>1337</v>
      </c>
      <c r="G2062" t="s">
        <v>1391</v>
      </c>
      <c r="I2062" t="s">
        <v>3386</v>
      </c>
      <c r="J2062" t="s">
        <v>86</v>
      </c>
      <c r="K2062" t="s">
        <v>1393</v>
      </c>
      <c r="L2062" t="s">
        <v>84</v>
      </c>
      <c r="M2062" t="s">
        <v>76</v>
      </c>
      <c r="N2062" t="s">
        <v>1004</v>
      </c>
      <c r="O2062" t="s">
        <v>85</v>
      </c>
      <c r="P2062">
        <v>4101.28662109375</v>
      </c>
      <c r="Q2062" t="s">
        <v>23</v>
      </c>
      <c r="R2062" t="s">
        <v>1394</v>
      </c>
      <c r="S2062" t="s">
        <v>104</v>
      </c>
      <c r="X2062" t="e">
        <v>#N/A</v>
      </c>
      <c r="Y2062" t="s">
        <v>85</v>
      </c>
    </row>
    <row r="2063" spans="1:25">
      <c r="A2063" t="s">
        <v>5</v>
      </c>
      <c r="B2063" t="s">
        <v>17</v>
      </c>
      <c r="C2063" t="s">
        <v>17</v>
      </c>
      <c r="D2063" t="s">
        <v>1336</v>
      </c>
      <c r="E2063" s="54">
        <v>41605</v>
      </c>
      <c r="F2063" t="s">
        <v>1337</v>
      </c>
      <c r="G2063" t="s">
        <v>1350</v>
      </c>
      <c r="I2063" t="s">
        <v>3712</v>
      </c>
      <c r="J2063" t="s">
        <v>86</v>
      </c>
      <c r="K2063" t="s">
        <v>3376</v>
      </c>
      <c r="L2063" t="s">
        <v>84</v>
      </c>
      <c r="M2063" t="s">
        <v>76</v>
      </c>
      <c r="N2063" t="s">
        <v>1004</v>
      </c>
      <c r="O2063" t="s">
        <v>85</v>
      </c>
      <c r="P2063">
        <v>-5.2133998870849609</v>
      </c>
      <c r="Q2063" t="s">
        <v>23</v>
      </c>
      <c r="R2063" t="s">
        <v>3377</v>
      </c>
      <c r="S2063" t="s">
        <v>104</v>
      </c>
      <c r="X2063" t="e">
        <v>#N/A</v>
      </c>
      <c r="Y2063" t="s">
        <v>85</v>
      </c>
    </row>
    <row r="2064" spans="1:25">
      <c r="A2064" t="s">
        <v>5</v>
      </c>
      <c r="B2064" t="s">
        <v>17</v>
      </c>
      <c r="C2064" t="s">
        <v>17</v>
      </c>
      <c r="D2064" t="s">
        <v>1336</v>
      </c>
      <c r="E2064" s="54">
        <v>41605</v>
      </c>
      <c r="F2064" t="s">
        <v>1337</v>
      </c>
      <c r="G2064" t="s">
        <v>1391</v>
      </c>
      <c r="I2064" t="s">
        <v>3378</v>
      </c>
      <c r="J2064" t="s">
        <v>86</v>
      </c>
      <c r="K2064" t="s">
        <v>1393</v>
      </c>
      <c r="L2064" t="s">
        <v>84</v>
      </c>
      <c r="M2064" t="s">
        <v>76</v>
      </c>
      <c r="N2064" t="s">
        <v>1004</v>
      </c>
      <c r="O2064" t="s">
        <v>85</v>
      </c>
      <c r="P2064">
        <v>-4101.28662109375</v>
      </c>
      <c r="Q2064" t="s">
        <v>23</v>
      </c>
      <c r="R2064" t="s">
        <v>1394</v>
      </c>
      <c r="S2064" t="s">
        <v>104</v>
      </c>
      <c r="X2064" t="e">
        <v>#N/A</v>
      </c>
      <c r="Y2064" t="s">
        <v>85</v>
      </c>
    </row>
    <row r="2065" spans="1:25">
      <c r="A2065" t="s">
        <v>5</v>
      </c>
      <c r="B2065" t="s">
        <v>17</v>
      </c>
      <c r="C2065" t="s">
        <v>17</v>
      </c>
      <c r="D2065" t="s">
        <v>1336</v>
      </c>
      <c r="E2065" s="54">
        <v>41605</v>
      </c>
      <c r="F2065" t="s">
        <v>1337</v>
      </c>
      <c r="G2065" t="s">
        <v>1391</v>
      </c>
      <c r="I2065" t="s">
        <v>3378</v>
      </c>
      <c r="J2065" t="s">
        <v>86</v>
      </c>
      <c r="K2065" t="s">
        <v>1393</v>
      </c>
      <c r="L2065" t="s">
        <v>84</v>
      </c>
      <c r="M2065" t="s">
        <v>76</v>
      </c>
      <c r="N2065" t="s">
        <v>1004</v>
      </c>
      <c r="O2065" t="s">
        <v>85</v>
      </c>
      <c r="P2065">
        <v>-503.61880493164063</v>
      </c>
      <c r="Q2065" t="s">
        <v>23</v>
      </c>
      <c r="R2065" t="s">
        <v>1394</v>
      </c>
      <c r="S2065" t="s">
        <v>104</v>
      </c>
      <c r="X2065" t="e">
        <v>#N/A</v>
      </c>
      <c r="Y2065" t="s">
        <v>85</v>
      </c>
    </row>
    <row r="2066" spans="1:25">
      <c r="A2066" t="s">
        <v>5</v>
      </c>
      <c r="B2066" t="s">
        <v>17</v>
      </c>
      <c r="C2066" t="s">
        <v>17</v>
      </c>
      <c r="D2066" t="s">
        <v>1336</v>
      </c>
      <c r="E2066" s="54">
        <v>41605</v>
      </c>
      <c r="F2066" t="s">
        <v>1337</v>
      </c>
      <c r="G2066" t="s">
        <v>1391</v>
      </c>
      <c r="I2066" t="s">
        <v>3386</v>
      </c>
      <c r="J2066" t="s">
        <v>86</v>
      </c>
      <c r="K2066" t="s">
        <v>1393</v>
      </c>
      <c r="L2066" t="s">
        <v>84</v>
      </c>
      <c r="M2066" t="s">
        <v>76</v>
      </c>
      <c r="N2066" t="s">
        <v>1004</v>
      </c>
      <c r="O2066" t="s">
        <v>85</v>
      </c>
      <c r="P2066">
        <v>503.61880493164063</v>
      </c>
      <c r="Q2066" t="s">
        <v>23</v>
      </c>
      <c r="R2066" t="s">
        <v>1394</v>
      </c>
      <c r="S2066" t="s">
        <v>104</v>
      </c>
      <c r="X2066" t="e">
        <v>#N/A</v>
      </c>
      <c r="Y2066" t="s">
        <v>85</v>
      </c>
    </row>
    <row r="2067" spans="1:25">
      <c r="A2067" t="s">
        <v>3</v>
      </c>
      <c r="B2067" t="s">
        <v>13</v>
      </c>
      <c r="C2067" t="s">
        <v>1351</v>
      </c>
      <c r="D2067" t="s">
        <v>1336</v>
      </c>
      <c r="E2067" s="54">
        <v>41605</v>
      </c>
      <c r="F2067" t="s">
        <v>1337</v>
      </c>
      <c r="G2067" t="s">
        <v>1345</v>
      </c>
      <c r="I2067" t="s">
        <v>3708</v>
      </c>
      <c r="J2067" t="s">
        <v>1342</v>
      </c>
      <c r="K2067" t="s">
        <v>3709</v>
      </c>
      <c r="L2067" t="s">
        <v>84</v>
      </c>
      <c r="M2067" t="s">
        <v>76</v>
      </c>
      <c r="N2067" t="s">
        <v>85</v>
      </c>
      <c r="O2067" t="s">
        <v>85</v>
      </c>
      <c r="P2067">
        <v>31250</v>
      </c>
      <c r="Q2067" t="s">
        <v>21</v>
      </c>
      <c r="R2067" t="s">
        <v>3710</v>
      </c>
      <c r="S2067" t="s">
        <v>3711</v>
      </c>
      <c r="X2067" t="s">
        <v>10730</v>
      </c>
      <c r="Y2067" t="s">
        <v>85</v>
      </c>
    </row>
    <row r="2068" spans="1:25">
      <c r="A2068" t="s">
        <v>5</v>
      </c>
      <c r="B2068" t="s">
        <v>17</v>
      </c>
      <c r="C2068" t="s">
        <v>17</v>
      </c>
      <c r="D2068" t="s">
        <v>1336</v>
      </c>
      <c r="E2068" s="54">
        <v>41605</v>
      </c>
      <c r="F2068" t="s">
        <v>1337</v>
      </c>
      <c r="G2068" t="s">
        <v>1391</v>
      </c>
      <c r="I2068" t="s">
        <v>3714</v>
      </c>
      <c r="J2068" t="s">
        <v>86</v>
      </c>
      <c r="K2068" t="s">
        <v>3376</v>
      </c>
      <c r="L2068" t="s">
        <v>84</v>
      </c>
      <c r="M2068" t="s">
        <v>76</v>
      </c>
      <c r="N2068" t="s">
        <v>1004</v>
      </c>
      <c r="O2068" t="s">
        <v>85</v>
      </c>
      <c r="P2068">
        <v>-66.069099426269531</v>
      </c>
      <c r="Q2068" t="s">
        <v>23</v>
      </c>
      <c r="R2068" t="s">
        <v>3377</v>
      </c>
      <c r="S2068" t="s">
        <v>104</v>
      </c>
      <c r="X2068" t="e">
        <v>#N/A</v>
      </c>
      <c r="Y2068" t="s">
        <v>85</v>
      </c>
    </row>
    <row r="2069" spans="1:25">
      <c r="A2069" t="s">
        <v>5</v>
      </c>
      <c r="B2069" t="s">
        <v>17</v>
      </c>
      <c r="C2069" t="s">
        <v>17</v>
      </c>
      <c r="D2069" t="s">
        <v>1336</v>
      </c>
      <c r="E2069" s="54">
        <v>41605</v>
      </c>
      <c r="F2069" t="s">
        <v>1337</v>
      </c>
      <c r="G2069" t="s">
        <v>1350</v>
      </c>
      <c r="I2069" t="s">
        <v>3712</v>
      </c>
      <c r="J2069" t="s">
        <v>86</v>
      </c>
      <c r="K2069" t="s">
        <v>3376</v>
      </c>
      <c r="L2069" t="s">
        <v>84</v>
      </c>
      <c r="M2069" t="s">
        <v>76</v>
      </c>
      <c r="N2069" t="s">
        <v>1004</v>
      </c>
      <c r="O2069" t="s">
        <v>85</v>
      </c>
      <c r="P2069">
        <v>-719.443115234375</v>
      </c>
      <c r="Q2069" t="s">
        <v>23</v>
      </c>
      <c r="R2069" t="s">
        <v>3377</v>
      </c>
      <c r="S2069" t="s">
        <v>104</v>
      </c>
      <c r="X2069" t="e">
        <v>#N/A</v>
      </c>
      <c r="Y2069" t="s">
        <v>85</v>
      </c>
    </row>
    <row r="2070" spans="1:25">
      <c r="A2070" t="s">
        <v>5</v>
      </c>
      <c r="B2070" t="s">
        <v>17</v>
      </c>
      <c r="C2070" t="s">
        <v>17</v>
      </c>
      <c r="D2070" t="s">
        <v>1336</v>
      </c>
      <c r="E2070" s="54">
        <v>41605</v>
      </c>
      <c r="F2070" t="s">
        <v>1337</v>
      </c>
      <c r="G2070" t="s">
        <v>1350</v>
      </c>
      <c r="I2070" t="s">
        <v>3715</v>
      </c>
      <c r="J2070" t="s">
        <v>86</v>
      </c>
      <c r="K2070" t="s">
        <v>3376</v>
      </c>
      <c r="L2070" t="s">
        <v>84</v>
      </c>
      <c r="M2070" t="s">
        <v>76</v>
      </c>
      <c r="N2070" t="s">
        <v>1004</v>
      </c>
      <c r="O2070" t="s">
        <v>85</v>
      </c>
      <c r="P2070">
        <v>719.443115234375</v>
      </c>
      <c r="Q2070" t="s">
        <v>23</v>
      </c>
      <c r="R2070" t="s">
        <v>3377</v>
      </c>
      <c r="S2070" t="s">
        <v>104</v>
      </c>
      <c r="X2070" t="e">
        <v>#N/A</v>
      </c>
      <c r="Y2070" t="s">
        <v>85</v>
      </c>
    </row>
    <row r="2071" spans="1:25">
      <c r="A2071" t="s">
        <v>5</v>
      </c>
      <c r="B2071" t="s">
        <v>17</v>
      </c>
      <c r="C2071" t="s">
        <v>17</v>
      </c>
      <c r="D2071" t="s">
        <v>1336</v>
      </c>
      <c r="E2071" s="54">
        <v>41605</v>
      </c>
      <c r="F2071" t="s">
        <v>1337</v>
      </c>
      <c r="G2071" t="s">
        <v>1350</v>
      </c>
      <c r="I2071" t="s">
        <v>3386</v>
      </c>
      <c r="J2071" t="s">
        <v>86</v>
      </c>
      <c r="K2071" t="s">
        <v>1393</v>
      </c>
      <c r="L2071" t="s">
        <v>84</v>
      </c>
      <c r="M2071" t="s">
        <v>76</v>
      </c>
      <c r="N2071" t="s">
        <v>1004</v>
      </c>
      <c r="O2071" t="s">
        <v>85</v>
      </c>
      <c r="P2071">
        <v>4946.7158203125</v>
      </c>
      <c r="Q2071" t="s">
        <v>23</v>
      </c>
      <c r="R2071" t="s">
        <v>1394</v>
      </c>
      <c r="S2071" t="s">
        <v>104</v>
      </c>
      <c r="X2071" t="e">
        <v>#N/A</v>
      </c>
      <c r="Y2071" t="s">
        <v>85</v>
      </c>
    </row>
    <row r="2072" spans="1:25">
      <c r="A2072" t="s">
        <v>5</v>
      </c>
      <c r="B2072" t="s">
        <v>17</v>
      </c>
      <c r="C2072" t="s">
        <v>17</v>
      </c>
      <c r="D2072" t="s">
        <v>1336</v>
      </c>
      <c r="E2072" s="54">
        <v>41605</v>
      </c>
      <c r="F2072" t="s">
        <v>1337</v>
      </c>
      <c r="G2072" t="s">
        <v>1350</v>
      </c>
      <c r="I2072" t="s">
        <v>3715</v>
      </c>
      <c r="J2072" t="s">
        <v>86</v>
      </c>
      <c r="K2072" t="s">
        <v>3376</v>
      </c>
      <c r="L2072" t="s">
        <v>84</v>
      </c>
      <c r="M2072" t="s">
        <v>76</v>
      </c>
      <c r="N2072" t="s">
        <v>1004</v>
      </c>
      <c r="O2072" t="s">
        <v>85</v>
      </c>
      <c r="P2072">
        <v>719.443115234375</v>
      </c>
      <c r="Q2072" t="s">
        <v>23</v>
      </c>
      <c r="R2072" t="s">
        <v>3377</v>
      </c>
      <c r="S2072" t="s">
        <v>104</v>
      </c>
      <c r="X2072" t="e">
        <v>#N/A</v>
      </c>
      <c r="Y2072" t="s">
        <v>85</v>
      </c>
    </row>
    <row r="2073" spans="1:25">
      <c r="A2073" t="s">
        <v>5</v>
      </c>
      <c r="B2073" t="s">
        <v>17</v>
      </c>
      <c r="C2073" t="s">
        <v>17</v>
      </c>
      <c r="D2073" t="s">
        <v>1336</v>
      </c>
      <c r="E2073" s="54">
        <v>41605</v>
      </c>
      <c r="F2073" t="s">
        <v>1337</v>
      </c>
      <c r="G2073" t="s">
        <v>1350</v>
      </c>
      <c r="I2073" t="s">
        <v>3378</v>
      </c>
      <c r="J2073" t="s">
        <v>86</v>
      </c>
      <c r="K2073" t="s">
        <v>1393</v>
      </c>
      <c r="L2073" t="s">
        <v>84</v>
      </c>
      <c r="M2073" t="s">
        <v>76</v>
      </c>
      <c r="N2073" t="s">
        <v>1004</v>
      </c>
      <c r="O2073" t="s">
        <v>85</v>
      </c>
      <c r="P2073">
        <v>-4946.7158203125</v>
      </c>
      <c r="Q2073" t="s">
        <v>23</v>
      </c>
      <c r="R2073" t="s">
        <v>1394</v>
      </c>
      <c r="S2073" t="s">
        <v>104</v>
      </c>
      <c r="X2073" t="e">
        <v>#N/A</v>
      </c>
      <c r="Y2073" t="s">
        <v>85</v>
      </c>
    </row>
    <row r="2074" spans="1:25">
      <c r="A2074" t="s">
        <v>5</v>
      </c>
      <c r="B2074" t="s">
        <v>17</v>
      </c>
      <c r="C2074" t="s">
        <v>17</v>
      </c>
      <c r="D2074" t="s">
        <v>1336</v>
      </c>
      <c r="E2074" s="54">
        <v>41605</v>
      </c>
      <c r="F2074" t="s">
        <v>1337</v>
      </c>
      <c r="G2074" t="s">
        <v>1350</v>
      </c>
      <c r="I2074" t="s">
        <v>3386</v>
      </c>
      <c r="J2074" t="s">
        <v>86</v>
      </c>
      <c r="K2074" t="s">
        <v>1393</v>
      </c>
      <c r="L2074" t="s">
        <v>84</v>
      </c>
      <c r="M2074" t="s">
        <v>76</v>
      </c>
      <c r="N2074" t="s">
        <v>1004</v>
      </c>
      <c r="O2074" t="s">
        <v>85</v>
      </c>
      <c r="P2074">
        <v>4946.7158203125</v>
      </c>
      <c r="Q2074" t="s">
        <v>23</v>
      </c>
      <c r="R2074" t="s">
        <v>1394</v>
      </c>
      <c r="S2074" t="s">
        <v>104</v>
      </c>
      <c r="X2074" t="e">
        <v>#N/A</v>
      </c>
      <c r="Y2074" t="s">
        <v>85</v>
      </c>
    </row>
    <row r="2075" spans="1:25">
      <c r="A2075" t="s">
        <v>5</v>
      </c>
      <c r="B2075" t="s">
        <v>17</v>
      </c>
      <c r="C2075" t="s">
        <v>17</v>
      </c>
      <c r="D2075" t="s">
        <v>1336</v>
      </c>
      <c r="E2075" s="54">
        <v>41605</v>
      </c>
      <c r="F2075" t="s">
        <v>1337</v>
      </c>
      <c r="G2075" t="s">
        <v>1350</v>
      </c>
      <c r="I2075" t="s">
        <v>3712</v>
      </c>
      <c r="J2075" t="s">
        <v>86</v>
      </c>
      <c r="K2075" t="s">
        <v>3376</v>
      </c>
      <c r="L2075" t="s">
        <v>84</v>
      </c>
      <c r="M2075" t="s">
        <v>76</v>
      </c>
      <c r="N2075" t="s">
        <v>1004</v>
      </c>
      <c r="O2075" t="s">
        <v>85</v>
      </c>
      <c r="P2075">
        <v>-719.443115234375</v>
      </c>
      <c r="Q2075" t="s">
        <v>23</v>
      </c>
      <c r="R2075" t="s">
        <v>3377</v>
      </c>
      <c r="S2075" t="s">
        <v>104</v>
      </c>
      <c r="X2075" t="e">
        <v>#N/A</v>
      </c>
      <c r="Y2075" t="s">
        <v>85</v>
      </c>
    </row>
    <row r="2076" spans="1:25">
      <c r="A2076" t="s">
        <v>5</v>
      </c>
      <c r="B2076" t="s">
        <v>17</v>
      </c>
      <c r="C2076" t="s">
        <v>17</v>
      </c>
      <c r="D2076" t="s">
        <v>1336</v>
      </c>
      <c r="E2076" s="54">
        <v>41605</v>
      </c>
      <c r="F2076" t="s">
        <v>1337</v>
      </c>
      <c r="G2076" t="s">
        <v>1350</v>
      </c>
      <c r="I2076" t="s">
        <v>3378</v>
      </c>
      <c r="J2076" t="s">
        <v>86</v>
      </c>
      <c r="K2076" t="s">
        <v>1393</v>
      </c>
      <c r="L2076" t="s">
        <v>84</v>
      </c>
      <c r="M2076" t="s">
        <v>76</v>
      </c>
      <c r="N2076" t="s">
        <v>1004</v>
      </c>
      <c r="O2076" t="s">
        <v>85</v>
      </c>
      <c r="P2076">
        <v>-4946.7158203125</v>
      </c>
      <c r="Q2076" t="s">
        <v>23</v>
      </c>
      <c r="R2076" t="s">
        <v>1394</v>
      </c>
      <c r="S2076" t="s">
        <v>104</v>
      </c>
      <c r="X2076" t="e">
        <v>#N/A</v>
      </c>
      <c r="Y2076" t="s">
        <v>85</v>
      </c>
    </row>
    <row r="2077" spans="1:25">
      <c r="A2077" t="s">
        <v>5</v>
      </c>
      <c r="B2077" t="s">
        <v>17</v>
      </c>
      <c r="C2077" t="s">
        <v>17</v>
      </c>
      <c r="D2077" t="s">
        <v>1336</v>
      </c>
      <c r="E2077" s="54">
        <v>41605</v>
      </c>
      <c r="F2077" t="s">
        <v>1337</v>
      </c>
      <c r="G2077" t="s">
        <v>1350</v>
      </c>
      <c r="I2077" t="s">
        <v>3712</v>
      </c>
      <c r="J2077" t="s">
        <v>86</v>
      </c>
      <c r="K2077" t="s">
        <v>3376</v>
      </c>
      <c r="L2077" t="s">
        <v>84</v>
      </c>
      <c r="M2077" t="s">
        <v>76</v>
      </c>
      <c r="N2077" t="s">
        <v>1004</v>
      </c>
      <c r="O2077" t="s">
        <v>85</v>
      </c>
      <c r="P2077">
        <v>-719.443115234375</v>
      </c>
      <c r="Q2077" t="s">
        <v>23</v>
      </c>
      <c r="R2077" t="s">
        <v>3377</v>
      </c>
      <c r="S2077" t="s">
        <v>104</v>
      </c>
      <c r="X2077" t="e">
        <v>#N/A</v>
      </c>
      <c r="Y2077" t="s">
        <v>85</v>
      </c>
    </row>
    <row r="2078" spans="1:25">
      <c r="A2078" t="s">
        <v>5</v>
      </c>
      <c r="B2078" t="s">
        <v>17</v>
      </c>
      <c r="C2078" t="s">
        <v>17</v>
      </c>
      <c r="D2078" t="s">
        <v>1336</v>
      </c>
      <c r="E2078" s="54">
        <v>41605</v>
      </c>
      <c r="F2078" t="s">
        <v>1337</v>
      </c>
      <c r="G2078" t="s">
        <v>1350</v>
      </c>
      <c r="I2078" t="s">
        <v>3715</v>
      </c>
      <c r="J2078" t="s">
        <v>86</v>
      </c>
      <c r="K2078" t="s">
        <v>3376</v>
      </c>
      <c r="L2078" t="s">
        <v>84</v>
      </c>
      <c r="M2078" t="s">
        <v>76</v>
      </c>
      <c r="N2078" t="s">
        <v>1004</v>
      </c>
      <c r="O2078" t="s">
        <v>85</v>
      </c>
      <c r="P2078">
        <v>719.443115234375</v>
      </c>
      <c r="Q2078" t="s">
        <v>23</v>
      </c>
      <c r="R2078" t="s">
        <v>3377</v>
      </c>
      <c r="S2078" t="s">
        <v>104</v>
      </c>
      <c r="X2078" t="e">
        <v>#N/A</v>
      </c>
      <c r="Y2078" t="s">
        <v>85</v>
      </c>
    </row>
    <row r="2079" spans="1:25">
      <c r="A2079" t="s">
        <v>5</v>
      </c>
      <c r="B2079" t="s">
        <v>17</v>
      </c>
      <c r="C2079" t="s">
        <v>17</v>
      </c>
      <c r="D2079" t="s">
        <v>1336</v>
      </c>
      <c r="E2079" s="54">
        <v>41605</v>
      </c>
      <c r="F2079" t="s">
        <v>1337</v>
      </c>
      <c r="G2079" t="s">
        <v>1350</v>
      </c>
      <c r="I2079" t="s">
        <v>3712</v>
      </c>
      <c r="J2079" t="s">
        <v>86</v>
      </c>
      <c r="K2079" t="s">
        <v>3376</v>
      </c>
      <c r="L2079" t="s">
        <v>84</v>
      </c>
      <c r="M2079" t="s">
        <v>76</v>
      </c>
      <c r="N2079" t="s">
        <v>1004</v>
      </c>
      <c r="O2079" t="s">
        <v>85</v>
      </c>
      <c r="P2079">
        <v>-5.2133998870849609</v>
      </c>
      <c r="Q2079" t="s">
        <v>23</v>
      </c>
      <c r="R2079" t="s">
        <v>3377</v>
      </c>
      <c r="S2079" t="s">
        <v>104</v>
      </c>
      <c r="X2079" t="e">
        <v>#N/A</v>
      </c>
      <c r="Y2079" t="s">
        <v>85</v>
      </c>
    </row>
    <row r="2080" spans="1:25">
      <c r="A2080" t="s">
        <v>5</v>
      </c>
      <c r="B2080" t="s">
        <v>17</v>
      </c>
      <c r="C2080" t="s">
        <v>17</v>
      </c>
      <c r="D2080" t="s">
        <v>1336</v>
      </c>
      <c r="E2080" s="54">
        <v>41605</v>
      </c>
      <c r="F2080" t="s">
        <v>1337</v>
      </c>
      <c r="G2080" t="s">
        <v>1350</v>
      </c>
      <c r="I2080" t="s">
        <v>3715</v>
      </c>
      <c r="J2080" t="s">
        <v>86</v>
      </c>
      <c r="K2080" t="s">
        <v>3376</v>
      </c>
      <c r="L2080" t="s">
        <v>84</v>
      </c>
      <c r="M2080" t="s">
        <v>76</v>
      </c>
      <c r="N2080" t="s">
        <v>1004</v>
      </c>
      <c r="O2080" t="s">
        <v>85</v>
      </c>
      <c r="P2080">
        <v>5.2133998870849609</v>
      </c>
      <c r="Q2080" t="s">
        <v>23</v>
      </c>
      <c r="R2080" t="s">
        <v>3377</v>
      </c>
      <c r="S2080" t="s">
        <v>104</v>
      </c>
      <c r="X2080" t="e">
        <v>#N/A</v>
      </c>
      <c r="Y2080" t="s">
        <v>85</v>
      </c>
    </row>
    <row r="2081" spans="1:25">
      <c r="A2081" t="s">
        <v>5</v>
      </c>
      <c r="B2081" t="s">
        <v>17</v>
      </c>
      <c r="C2081" t="s">
        <v>17</v>
      </c>
      <c r="D2081" t="s">
        <v>1336</v>
      </c>
      <c r="E2081" s="54">
        <v>41605</v>
      </c>
      <c r="F2081" t="s">
        <v>1337</v>
      </c>
      <c r="G2081" t="s">
        <v>1350</v>
      </c>
      <c r="I2081" t="s">
        <v>3715</v>
      </c>
      <c r="J2081" t="s">
        <v>86</v>
      </c>
      <c r="K2081" t="s">
        <v>3376</v>
      </c>
      <c r="L2081" t="s">
        <v>84</v>
      </c>
      <c r="M2081" t="s">
        <v>76</v>
      </c>
      <c r="N2081" t="s">
        <v>1004</v>
      </c>
      <c r="O2081" t="s">
        <v>85</v>
      </c>
      <c r="P2081">
        <v>5.2133998870849609</v>
      </c>
      <c r="Q2081" t="s">
        <v>23</v>
      </c>
      <c r="R2081" t="s">
        <v>3377</v>
      </c>
      <c r="S2081" t="s">
        <v>104</v>
      </c>
      <c r="X2081" t="e">
        <v>#N/A</v>
      </c>
      <c r="Y2081" t="s">
        <v>85</v>
      </c>
    </row>
    <row r="2082" spans="1:25">
      <c r="A2082" t="s">
        <v>5</v>
      </c>
      <c r="B2082" t="s">
        <v>17</v>
      </c>
      <c r="C2082" t="s">
        <v>17</v>
      </c>
      <c r="D2082" t="s">
        <v>1336</v>
      </c>
      <c r="E2082" s="54">
        <v>41605</v>
      </c>
      <c r="F2082" t="s">
        <v>1337</v>
      </c>
      <c r="G2082" t="s">
        <v>1350</v>
      </c>
      <c r="I2082" t="s">
        <v>3715</v>
      </c>
      <c r="J2082" t="s">
        <v>86</v>
      </c>
      <c r="K2082" t="s">
        <v>3376</v>
      </c>
      <c r="L2082" t="s">
        <v>84</v>
      </c>
      <c r="M2082" t="s">
        <v>76</v>
      </c>
      <c r="N2082" t="s">
        <v>1004</v>
      </c>
      <c r="O2082" t="s">
        <v>85</v>
      </c>
      <c r="P2082">
        <v>5.2133998870849609</v>
      </c>
      <c r="Q2082" t="s">
        <v>23</v>
      </c>
      <c r="R2082" t="s">
        <v>3377</v>
      </c>
      <c r="S2082" t="s">
        <v>104</v>
      </c>
      <c r="X2082" t="e">
        <v>#N/A</v>
      </c>
      <c r="Y2082" t="s">
        <v>85</v>
      </c>
    </row>
    <row r="2083" spans="1:25">
      <c r="A2083" t="s">
        <v>5</v>
      </c>
      <c r="B2083" t="s">
        <v>17</v>
      </c>
      <c r="C2083" t="s">
        <v>17</v>
      </c>
      <c r="D2083" t="s">
        <v>1336</v>
      </c>
      <c r="E2083" s="54">
        <v>41605</v>
      </c>
      <c r="F2083" t="s">
        <v>1337</v>
      </c>
      <c r="G2083" t="s">
        <v>1350</v>
      </c>
      <c r="I2083" t="s">
        <v>3712</v>
      </c>
      <c r="J2083" t="s">
        <v>86</v>
      </c>
      <c r="K2083" t="s">
        <v>3376</v>
      </c>
      <c r="L2083" t="s">
        <v>84</v>
      </c>
      <c r="M2083" t="s">
        <v>76</v>
      </c>
      <c r="N2083" t="s">
        <v>1004</v>
      </c>
      <c r="O2083" t="s">
        <v>85</v>
      </c>
      <c r="P2083">
        <v>-5.2133998870849609</v>
      </c>
      <c r="Q2083" t="s">
        <v>23</v>
      </c>
      <c r="R2083" t="s">
        <v>3377</v>
      </c>
      <c r="S2083" t="s">
        <v>104</v>
      </c>
      <c r="X2083" t="e">
        <v>#N/A</v>
      </c>
      <c r="Y2083" t="s">
        <v>85</v>
      </c>
    </row>
    <row r="2084" spans="1:25">
      <c r="A2084" t="s">
        <v>5</v>
      </c>
      <c r="B2084" t="s">
        <v>17</v>
      </c>
      <c r="C2084" t="s">
        <v>17</v>
      </c>
      <c r="D2084" t="s">
        <v>1336</v>
      </c>
      <c r="E2084" s="54">
        <v>41605</v>
      </c>
      <c r="F2084" t="s">
        <v>1337</v>
      </c>
      <c r="G2084" t="s">
        <v>1350</v>
      </c>
      <c r="I2084" t="s">
        <v>3386</v>
      </c>
      <c r="J2084" t="s">
        <v>86</v>
      </c>
      <c r="K2084" t="s">
        <v>1393</v>
      </c>
      <c r="L2084" t="s">
        <v>84</v>
      </c>
      <c r="M2084" t="s">
        <v>76</v>
      </c>
      <c r="N2084" t="s">
        <v>1004</v>
      </c>
      <c r="O2084" t="s">
        <v>85</v>
      </c>
      <c r="P2084">
        <v>2473.35791015625</v>
      </c>
      <c r="Q2084" t="s">
        <v>23</v>
      </c>
      <c r="R2084" t="s">
        <v>1394</v>
      </c>
      <c r="S2084" t="s">
        <v>104</v>
      </c>
      <c r="X2084" t="e">
        <v>#N/A</v>
      </c>
      <c r="Y2084" t="s">
        <v>85</v>
      </c>
    </row>
    <row r="2085" spans="1:25">
      <c r="A2085" t="s">
        <v>5</v>
      </c>
      <c r="B2085" t="s">
        <v>17</v>
      </c>
      <c r="C2085" t="s">
        <v>17</v>
      </c>
      <c r="D2085" t="s">
        <v>1336</v>
      </c>
      <c r="E2085" s="54">
        <v>41605</v>
      </c>
      <c r="F2085" t="s">
        <v>1337</v>
      </c>
      <c r="G2085" t="s">
        <v>1350</v>
      </c>
      <c r="I2085" t="s">
        <v>3712</v>
      </c>
      <c r="J2085" t="s">
        <v>86</v>
      </c>
      <c r="K2085" t="s">
        <v>3376</v>
      </c>
      <c r="L2085" t="s">
        <v>84</v>
      </c>
      <c r="M2085" t="s">
        <v>76</v>
      </c>
      <c r="N2085" t="s">
        <v>1004</v>
      </c>
      <c r="O2085" t="s">
        <v>85</v>
      </c>
      <c r="P2085">
        <v>-719.443115234375</v>
      </c>
      <c r="Q2085" t="s">
        <v>23</v>
      </c>
      <c r="R2085" t="s">
        <v>3377</v>
      </c>
      <c r="S2085" t="s">
        <v>104</v>
      </c>
      <c r="X2085" t="e">
        <v>#N/A</v>
      </c>
      <c r="Y2085" t="s">
        <v>85</v>
      </c>
    </row>
    <row r="2086" spans="1:25">
      <c r="A2086" t="s">
        <v>5</v>
      </c>
      <c r="B2086" t="s">
        <v>17</v>
      </c>
      <c r="C2086" t="s">
        <v>17</v>
      </c>
      <c r="D2086" t="s">
        <v>1336</v>
      </c>
      <c r="E2086" s="54">
        <v>41605</v>
      </c>
      <c r="F2086" t="s">
        <v>1337</v>
      </c>
      <c r="G2086" t="s">
        <v>1350</v>
      </c>
      <c r="I2086" t="s">
        <v>3378</v>
      </c>
      <c r="J2086" t="s">
        <v>86</v>
      </c>
      <c r="K2086" t="s">
        <v>1393</v>
      </c>
      <c r="L2086" t="s">
        <v>84</v>
      </c>
      <c r="M2086" t="s">
        <v>76</v>
      </c>
      <c r="N2086" t="s">
        <v>1004</v>
      </c>
      <c r="O2086" t="s">
        <v>85</v>
      </c>
      <c r="P2086">
        <v>-2473.35791015625</v>
      </c>
      <c r="Q2086" t="s">
        <v>23</v>
      </c>
      <c r="R2086" t="s">
        <v>1394</v>
      </c>
      <c r="S2086" t="s">
        <v>104</v>
      </c>
      <c r="X2086" t="e">
        <v>#N/A</v>
      </c>
      <c r="Y2086" t="s">
        <v>85</v>
      </c>
    </row>
    <row r="2087" spans="1:25">
      <c r="A2087" t="s">
        <v>5</v>
      </c>
      <c r="B2087" t="s">
        <v>17</v>
      </c>
      <c r="C2087" t="s">
        <v>17</v>
      </c>
      <c r="D2087" t="s">
        <v>1336</v>
      </c>
      <c r="E2087" s="54">
        <v>41605</v>
      </c>
      <c r="F2087" t="s">
        <v>1337</v>
      </c>
      <c r="G2087" t="s">
        <v>1350</v>
      </c>
      <c r="I2087" t="s">
        <v>3712</v>
      </c>
      <c r="J2087" t="s">
        <v>86</v>
      </c>
      <c r="K2087" t="s">
        <v>3376</v>
      </c>
      <c r="L2087" t="s">
        <v>84</v>
      </c>
      <c r="M2087" t="s">
        <v>76</v>
      </c>
      <c r="N2087" t="s">
        <v>1004</v>
      </c>
      <c r="O2087" t="s">
        <v>85</v>
      </c>
      <c r="P2087">
        <v>-359.72149658203125</v>
      </c>
      <c r="Q2087" t="s">
        <v>23</v>
      </c>
      <c r="R2087" t="s">
        <v>3377</v>
      </c>
      <c r="S2087" t="s">
        <v>104</v>
      </c>
      <c r="X2087" t="e">
        <v>#N/A</v>
      </c>
      <c r="Y2087" t="s">
        <v>85</v>
      </c>
    </row>
    <row r="2088" spans="1:25">
      <c r="A2088" t="s">
        <v>5</v>
      </c>
      <c r="B2088" t="s">
        <v>17</v>
      </c>
      <c r="C2088" t="s">
        <v>17</v>
      </c>
      <c r="D2088" t="s">
        <v>1336</v>
      </c>
      <c r="E2088" s="54">
        <v>41605</v>
      </c>
      <c r="F2088" t="s">
        <v>1337</v>
      </c>
      <c r="G2088" t="s">
        <v>1350</v>
      </c>
      <c r="I2088" t="s">
        <v>3715</v>
      </c>
      <c r="J2088" t="s">
        <v>86</v>
      </c>
      <c r="K2088" t="s">
        <v>3376</v>
      </c>
      <c r="L2088" t="s">
        <v>84</v>
      </c>
      <c r="M2088" t="s">
        <v>76</v>
      </c>
      <c r="N2088" t="s">
        <v>1004</v>
      </c>
      <c r="O2088" t="s">
        <v>85</v>
      </c>
      <c r="P2088">
        <v>359.72149658203125</v>
      </c>
      <c r="Q2088" t="s">
        <v>23</v>
      </c>
      <c r="R2088" t="s">
        <v>3377</v>
      </c>
      <c r="S2088" t="s">
        <v>104</v>
      </c>
      <c r="X2088" t="e">
        <v>#N/A</v>
      </c>
      <c r="Y2088" t="s">
        <v>85</v>
      </c>
    </row>
    <row r="2089" spans="1:25">
      <c r="A2089" t="s">
        <v>5</v>
      </c>
      <c r="B2089" t="s">
        <v>17</v>
      </c>
      <c r="C2089" t="s">
        <v>17</v>
      </c>
      <c r="D2089" t="s">
        <v>1336</v>
      </c>
      <c r="E2089" s="54">
        <v>41605</v>
      </c>
      <c r="F2089" t="s">
        <v>1337</v>
      </c>
      <c r="G2089" t="s">
        <v>1350</v>
      </c>
      <c r="I2089" t="s">
        <v>3712</v>
      </c>
      <c r="J2089" t="s">
        <v>86</v>
      </c>
      <c r="K2089" t="s">
        <v>3376</v>
      </c>
      <c r="L2089" t="s">
        <v>84</v>
      </c>
      <c r="M2089" t="s">
        <v>76</v>
      </c>
      <c r="N2089" t="s">
        <v>1004</v>
      </c>
      <c r="O2089" t="s">
        <v>85</v>
      </c>
      <c r="P2089">
        <v>-719.443115234375</v>
      </c>
      <c r="Q2089" t="s">
        <v>23</v>
      </c>
      <c r="R2089" t="s">
        <v>3377</v>
      </c>
      <c r="S2089" t="s">
        <v>104</v>
      </c>
      <c r="X2089" t="e">
        <v>#N/A</v>
      </c>
      <c r="Y2089" t="s">
        <v>85</v>
      </c>
    </row>
    <row r="2090" spans="1:25">
      <c r="A2090" t="s">
        <v>5</v>
      </c>
      <c r="B2090" t="s">
        <v>17</v>
      </c>
      <c r="C2090" t="s">
        <v>17</v>
      </c>
      <c r="D2090" t="s">
        <v>1336</v>
      </c>
      <c r="E2090" s="54">
        <v>41605</v>
      </c>
      <c r="F2090" t="s">
        <v>1337</v>
      </c>
      <c r="G2090" t="s">
        <v>1350</v>
      </c>
      <c r="I2090" t="s">
        <v>3715</v>
      </c>
      <c r="J2090" t="s">
        <v>86</v>
      </c>
      <c r="K2090" t="s">
        <v>3376</v>
      </c>
      <c r="L2090" t="s">
        <v>84</v>
      </c>
      <c r="M2090" t="s">
        <v>76</v>
      </c>
      <c r="N2090" t="s">
        <v>1004</v>
      </c>
      <c r="O2090" t="s">
        <v>85</v>
      </c>
      <c r="P2090">
        <v>719.443115234375</v>
      </c>
      <c r="Q2090" t="s">
        <v>23</v>
      </c>
      <c r="R2090" t="s">
        <v>3377</v>
      </c>
      <c r="S2090" t="s">
        <v>104</v>
      </c>
      <c r="X2090" t="e">
        <v>#N/A</v>
      </c>
      <c r="Y2090" t="s">
        <v>85</v>
      </c>
    </row>
    <row r="2091" spans="1:25">
      <c r="A2091" t="s">
        <v>5</v>
      </c>
      <c r="B2091" t="s">
        <v>17</v>
      </c>
      <c r="C2091" t="s">
        <v>17</v>
      </c>
      <c r="D2091" t="s">
        <v>1336</v>
      </c>
      <c r="E2091" s="54">
        <v>41605</v>
      </c>
      <c r="F2091" t="s">
        <v>1337</v>
      </c>
      <c r="G2091" t="s">
        <v>1350</v>
      </c>
      <c r="I2091" t="s">
        <v>3715</v>
      </c>
      <c r="J2091" t="s">
        <v>86</v>
      </c>
      <c r="K2091" t="s">
        <v>3376</v>
      </c>
      <c r="L2091" t="s">
        <v>84</v>
      </c>
      <c r="M2091" t="s">
        <v>76</v>
      </c>
      <c r="N2091" t="s">
        <v>1004</v>
      </c>
      <c r="O2091" t="s">
        <v>85</v>
      </c>
      <c r="P2091">
        <v>719.443115234375</v>
      </c>
      <c r="Q2091" t="s">
        <v>23</v>
      </c>
      <c r="R2091" t="s">
        <v>3377</v>
      </c>
      <c r="S2091" t="s">
        <v>104</v>
      </c>
      <c r="X2091" t="e">
        <v>#N/A</v>
      </c>
      <c r="Y2091" t="s">
        <v>85</v>
      </c>
    </row>
    <row r="2092" spans="1:25">
      <c r="A2092" t="s">
        <v>5</v>
      </c>
      <c r="B2092" t="s">
        <v>17</v>
      </c>
      <c r="C2092" t="s">
        <v>17</v>
      </c>
      <c r="D2092" t="s">
        <v>1336</v>
      </c>
      <c r="E2092" s="54">
        <v>41605</v>
      </c>
      <c r="F2092" t="s">
        <v>1337</v>
      </c>
      <c r="G2092" t="s">
        <v>1350</v>
      </c>
      <c r="I2092" t="s">
        <v>3715</v>
      </c>
      <c r="J2092" t="s">
        <v>86</v>
      </c>
      <c r="K2092" t="s">
        <v>3376</v>
      </c>
      <c r="L2092" t="s">
        <v>84</v>
      </c>
      <c r="M2092" t="s">
        <v>76</v>
      </c>
      <c r="N2092" t="s">
        <v>1004</v>
      </c>
      <c r="O2092" t="s">
        <v>85</v>
      </c>
      <c r="P2092">
        <v>719.443115234375</v>
      </c>
      <c r="Q2092" t="s">
        <v>23</v>
      </c>
      <c r="R2092" t="s">
        <v>3377</v>
      </c>
      <c r="S2092" t="s">
        <v>104</v>
      </c>
      <c r="X2092" t="e">
        <v>#N/A</v>
      </c>
      <c r="Y2092" t="s">
        <v>85</v>
      </c>
    </row>
    <row r="2093" spans="1:25">
      <c r="A2093" t="s">
        <v>5</v>
      </c>
      <c r="B2093" t="s">
        <v>17</v>
      </c>
      <c r="C2093" t="s">
        <v>17</v>
      </c>
      <c r="D2093" t="s">
        <v>1336</v>
      </c>
      <c r="E2093" s="54">
        <v>41605</v>
      </c>
      <c r="F2093" t="s">
        <v>1337</v>
      </c>
      <c r="G2093" t="s">
        <v>1350</v>
      </c>
      <c r="I2093" t="s">
        <v>3712</v>
      </c>
      <c r="J2093" t="s">
        <v>86</v>
      </c>
      <c r="K2093" t="s">
        <v>3376</v>
      </c>
      <c r="L2093" t="s">
        <v>84</v>
      </c>
      <c r="M2093" t="s">
        <v>76</v>
      </c>
      <c r="N2093" t="s">
        <v>1004</v>
      </c>
      <c r="O2093" t="s">
        <v>85</v>
      </c>
      <c r="P2093">
        <v>-719.443115234375</v>
      </c>
      <c r="Q2093" t="s">
        <v>23</v>
      </c>
      <c r="R2093" t="s">
        <v>3377</v>
      </c>
      <c r="S2093" t="s">
        <v>104</v>
      </c>
      <c r="X2093" t="e">
        <v>#N/A</v>
      </c>
      <c r="Y2093" t="s">
        <v>85</v>
      </c>
    </row>
    <row r="2094" spans="1:25">
      <c r="A2094" t="s">
        <v>5</v>
      </c>
      <c r="B2094" t="s">
        <v>17</v>
      </c>
      <c r="C2094" t="s">
        <v>17</v>
      </c>
      <c r="D2094" t="s">
        <v>1336</v>
      </c>
      <c r="E2094" s="54">
        <v>41605</v>
      </c>
      <c r="F2094" t="s">
        <v>1337</v>
      </c>
      <c r="G2094" t="s">
        <v>1350</v>
      </c>
      <c r="I2094" t="s">
        <v>3378</v>
      </c>
      <c r="J2094" t="s">
        <v>86</v>
      </c>
      <c r="K2094" t="s">
        <v>1393</v>
      </c>
      <c r="L2094" t="s">
        <v>84</v>
      </c>
      <c r="M2094" t="s">
        <v>76</v>
      </c>
      <c r="N2094" t="s">
        <v>1004</v>
      </c>
      <c r="O2094" t="s">
        <v>85</v>
      </c>
      <c r="P2094">
        <v>-4946.7158203125</v>
      </c>
      <c r="Q2094" t="s">
        <v>23</v>
      </c>
      <c r="R2094" t="s">
        <v>1394</v>
      </c>
      <c r="S2094" t="s">
        <v>104</v>
      </c>
      <c r="X2094" t="e">
        <v>#N/A</v>
      </c>
      <c r="Y2094" t="s">
        <v>85</v>
      </c>
    </row>
    <row r="2095" spans="1:25">
      <c r="A2095" t="s">
        <v>5</v>
      </c>
      <c r="B2095" t="s">
        <v>17</v>
      </c>
      <c r="C2095" t="s">
        <v>17</v>
      </c>
      <c r="D2095" t="s">
        <v>1336</v>
      </c>
      <c r="E2095" s="54">
        <v>41605</v>
      </c>
      <c r="F2095" t="s">
        <v>1337</v>
      </c>
      <c r="G2095" t="s">
        <v>1350</v>
      </c>
      <c r="I2095" t="s">
        <v>3386</v>
      </c>
      <c r="J2095" t="s">
        <v>86</v>
      </c>
      <c r="K2095" t="s">
        <v>1393</v>
      </c>
      <c r="L2095" t="s">
        <v>84</v>
      </c>
      <c r="M2095" t="s">
        <v>76</v>
      </c>
      <c r="N2095" t="s">
        <v>1004</v>
      </c>
      <c r="O2095" t="s">
        <v>85</v>
      </c>
      <c r="P2095">
        <v>4946.7158203125</v>
      </c>
      <c r="Q2095" t="s">
        <v>23</v>
      </c>
      <c r="R2095" t="s">
        <v>1394</v>
      </c>
      <c r="S2095" t="s">
        <v>104</v>
      </c>
      <c r="X2095" t="e">
        <v>#N/A</v>
      </c>
      <c r="Y2095" t="s">
        <v>85</v>
      </c>
    </row>
    <row r="2096" spans="1:25">
      <c r="A2096" t="s">
        <v>5</v>
      </c>
      <c r="B2096" t="s">
        <v>17</v>
      </c>
      <c r="C2096" t="s">
        <v>17</v>
      </c>
      <c r="D2096" t="s">
        <v>1336</v>
      </c>
      <c r="E2096" s="54">
        <v>41605</v>
      </c>
      <c r="F2096" t="s">
        <v>1337</v>
      </c>
      <c r="G2096" t="s">
        <v>1350</v>
      </c>
      <c r="I2096" t="s">
        <v>3715</v>
      </c>
      <c r="J2096" t="s">
        <v>86</v>
      </c>
      <c r="K2096" t="s">
        <v>3376</v>
      </c>
      <c r="L2096" t="s">
        <v>84</v>
      </c>
      <c r="M2096" t="s">
        <v>76</v>
      </c>
      <c r="N2096" t="s">
        <v>1004</v>
      </c>
      <c r="O2096" t="s">
        <v>85</v>
      </c>
      <c r="P2096">
        <v>719.443115234375</v>
      </c>
      <c r="Q2096" t="s">
        <v>23</v>
      </c>
      <c r="R2096" t="s">
        <v>3377</v>
      </c>
      <c r="S2096" t="s">
        <v>104</v>
      </c>
      <c r="X2096" t="e">
        <v>#N/A</v>
      </c>
      <c r="Y2096" t="s">
        <v>85</v>
      </c>
    </row>
    <row r="2097" spans="1:25">
      <c r="A2097" t="s">
        <v>5</v>
      </c>
      <c r="B2097" t="s">
        <v>17</v>
      </c>
      <c r="C2097" t="s">
        <v>17</v>
      </c>
      <c r="D2097" t="s">
        <v>1336</v>
      </c>
      <c r="E2097" s="54">
        <v>41605</v>
      </c>
      <c r="F2097" t="s">
        <v>1337</v>
      </c>
      <c r="G2097" t="s">
        <v>1350</v>
      </c>
      <c r="I2097" t="s">
        <v>3715</v>
      </c>
      <c r="J2097" t="s">
        <v>86</v>
      </c>
      <c r="K2097" t="s">
        <v>3376</v>
      </c>
      <c r="L2097" t="s">
        <v>84</v>
      </c>
      <c r="M2097" t="s">
        <v>76</v>
      </c>
      <c r="N2097" t="s">
        <v>1004</v>
      </c>
      <c r="O2097" t="s">
        <v>85</v>
      </c>
      <c r="P2097">
        <v>719.443115234375</v>
      </c>
      <c r="Q2097" t="s">
        <v>23</v>
      </c>
      <c r="R2097" t="s">
        <v>3377</v>
      </c>
      <c r="S2097" t="s">
        <v>104</v>
      </c>
      <c r="X2097" t="e">
        <v>#N/A</v>
      </c>
      <c r="Y2097" t="s">
        <v>85</v>
      </c>
    </row>
    <row r="2098" spans="1:25">
      <c r="A2098" t="s">
        <v>5</v>
      </c>
      <c r="B2098" t="s">
        <v>17</v>
      </c>
      <c r="C2098" t="s">
        <v>17</v>
      </c>
      <c r="D2098" t="s">
        <v>1336</v>
      </c>
      <c r="E2098" s="54">
        <v>41605</v>
      </c>
      <c r="F2098" t="s">
        <v>1337</v>
      </c>
      <c r="G2098" t="s">
        <v>1350</v>
      </c>
      <c r="I2098" t="s">
        <v>3712</v>
      </c>
      <c r="J2098" t="s">
        <v>86</v>
      </c>
      <c r="K2098" t="s">
        <v>3376</v>
      </c>
      <c r="L2098" t="s">
        <v>84</v>
      </c>
      <c r="M2098" t="s">
        <v>76</v>
      </c>
      <c r="N2098" t="s">
        <v>1004</v>
      </c>
      <c r="O2098" t="s">
        <v>85</v>
      </c>
      <c r="P2098">
        <v>-719.443115234375</v>
      </c>
      <c r="Q2098" t="s">
        <v>23</v>
      </c>
      <c r="R2098" t="s">
        <v>3377</v>
      </c>
      <c r="S2098" t="s">
        <v>104</v>
      </c>
      <c r="X2098" t="e">
        <v>#N/A</v>
      </c>
      <c r="Y2098" t="s">
        <v>85</v>
      </c>
    </row>
    <row r="2099" spans="1:25">
      <c r="A2099" t="s">
        <v>5</v>
      </c>
      <c r="B2099" t="s">
        <v>17</v>
      </c>
      <c r="C2099" t="s">
        <v>17</v>
      </c>
      <c r="D2099" t="s">
        <v>1336</v>
      </c>
      <c r="E2099" s="54">
        <v>41605</v>
      </c>
      <c r="F2099" t="s">
        <v>1337</v>
      </c>
      <c r="G2099" t="s">
        <v>1350</v>
      </c>
      <c r="I2099" t="s">
        <v>3386</v>
      </c>
      <c r="J2099" t="s">
        <v>86</v>
      </c>
      <c r="K2099" t="s">
        <v>1393</v>
      </c>
      <c r="L2099" t="s">
        <v>84</v>
      </c>
      <c r="M2099" t="s">
        <v>76</v>
      </c>
      <c r="N2099" t="s">
        <v>1004</v>
      </c>
      <c r="O2099" t="s">
        <v>85</v>
      </c>
      <c r="P2099">
        <v>4946.7158203125</v>
      </c>
      <c r="Q2099" t="s">
        <v>23</v>
      </c>
      <c r="R2099" t="s">
        <v>1394</v>
      </c>
      <c r="S2099" t="s">
        <v>104</v>
      </c>
      <c r="X2099" t="e">
        <v>#N/A</v>
      </c>
      <c r="Y2099" t="s">
        <v>85</v>
      </c>
    </row>
    <row r="2100" spans="1:25">
      <c r="A2100" t="s">
        <v>5</v>
      </c>
      <c r="B2100" t="s">
        <v>17</v>
      </c>
      <c r="C2100" t="s">
        <v>17</v>
      </c>
      <c r="D2100" t="s">
        <v>1336</v>
      </c>
      <c r="E2100" s="54">
        <v>41605</v>
      </c>
      <c r="F2100" t="s">
        <v>1337</v>
      </c>
      <c r="G2100" t="s">
        <v>1350</v>
      </c>
      <c r="I2100" t="s">
        <v>3712</v>
      </c>
      <c r="J2100" t="s">
        <v>86</v>
      </c>
      <c r="K2100" t="s">
        <v>3376</v>
      </c>
      <c r="L2100" t="s">
        <v>84</v>
      </c>
      <c r="M2100" t="s">
        <v>76</v>
      </c>
      <c r="N2100" t="s">
        <v>1004</v>
      </c>
      <c r="O2100" t="s">
        <v>85</v>
      </c>
      <c r="P2100">
        <v>-719.443115234375</v>
      </c>
      <c r="Q2100" t="s">
        <v>23</v>
      </c>
      <c r="R2100" t="s">
        <v>3377</v>
      </c>
      <c r="S2100" t="s">
        <v>104</v>
      </c>
      <c r="X2100" t="e">
        <v>#N/A</v>
      </c>
      <c r="Y2100" t="s">
        <v>85</v>
      </c>
    </row>
    <row r="2101" spans="1:25">
      <c r="A2101" t="s">
        <v>5</v>
      </c>
      <c r="B2101" t="s">
        <v>17</v>
      </c>
      <c r="C2101" t="s">
        <v>17</v>
      </c>
      <c r="D2101" t="s">
        <v>1336</v>
      </c>
      <c r="E2101" s="54">
        <v>41605</v>
      </c>
      <c r="F2101" t="s">
        <v>1337</v>
      </c>
      <c r="G2101" t="s">
        <v>1350</v>
      </c>
      <c r="I2101" t="s">
        <v>3378</v>
      </c>
      <c r="J2101" t="s">
        <v>86</v>
      </c>
      <c r="K2101" t="s">
        <v>1393</v>
      </c>
      <c r="L2101" t="s">
        <v>84</v>
      </c>
      <c r="M2101" t="s">
        <v>76</v>
      </c>
      <c r="N2101" t="s">
        <v>1004</v>
      </c>
      <c r="O2101" t="s">
        <v>85</v>
      </c>
      <c r="P2101">
        <v>-4946.7158203125</v>
      </c>
      <c r="Q2101" t="s">
        <v>23</v>
      </c>
      <c r="R2101" t="s">
        <v>1394</v>
      </c>
      <c r="S2101" t="s">
        <v>104</v>
      </c>
      <c r="X2101" t="e">
        <v>#N/A</v>
      </c>
      <c r="Y2101" t="s">
        <v>85</v>
      </c>
    </row>
    <row r="2102" spans="1:25">
      <c r="A2102" t="s">
        <v>5</v>
      </c>
      <c r="B2102" t="s">
        <v>17</v>
      </c>
      <c r="C2102" t="s">
        <v>17</v>
      </c>
      <c r="D2102" t="s">
        <v>1336</v>
      </c>
      <c r="E2102" s="54">
        <v>41605</v>
      </c>
      <c r="F2102" t="s">
        <v>1337</v>
      </c>
      <c r="G2102" t="s">
        <v>1350</v>
      </c>
      <c r="I2102" t="s">
        <v>3712</v>
      </c>
      <c r="J2102" t="s">
        <v>86</v>
      </c>
      <c r="K2102" t="s">
        <v>3376</v>
      </c>
      <c r="L2102" t="s">
        <v>84</v>
      </c>
      <c r="M2102" t="s">
        <v>76</v>
      </c>
      <c r="N2102" t="s">
        <v>1004</v>
      </c>
      <c r="O2102" t="s">
        <v>85</v>
      </c>
      <c r="P2102">
        <v>-719.443115234375</v>
      </c>
      <c r="Q2102" t="s">
        <v>23</v>
      </c>
      <c r="R2102" t="s">
        <v>3377</v>
      </c>
      <c r="S2102" t="s">
        <v>104</v>
      </c>
      <c r="X2102" t="e">
        <v>#N/A</v>
      </c>
      <c r="Y2102" t="s">
        <v>85</v>
      </c>
    </row>
    <row r="2103" spans="1:25">
      <c r="A2103" t="s">
        <v>5</v>
      </c>
      <c r="B2103" t="s">
        <v>17</v>
      </c>
      <c r="C2103" t="s">
        <v>17</v>
      </c>
      <c r="D2103" t="s">
        <v>1336</v>
      </c>
      <c r="E2103" s="54">
        <v>41605</v>
      </c>
      <c r="F2103" t="s">
        <v>1337</v>
      </c>
      <c r="G2103" t="s">
        <v>1350</v>
      </c>
      <c r="I2103" t="s">
        <v>3715</v>
      </c>
      <c r="J2103" t="s">
        <v>86</v>
      </c>
      <c r="K2103" t="s">
        <v>3376</v>
      </c>
      <c r="L2103" t="s">
        <v>84</v>
      </c>
      <c r="M2103" t="s">
        <v>76</v>
      </c>
      <c r="N2103" t="s">
        <v>1004</v>
      </c>
      <c r="O2103" t="s">
        <v>85</v>
      </c>
      <c r="P2103">
        <v>719.443115234375</v>
      </c>
      <c r="Q2103" t="s">
        <v>23</v>
      </c>
      <c r="R2103" t="s">
        <v>3377</v>
      </c>
      <c r="S2103" t="s">
        <v>104</v>
      </c>
      <c r="X2103" t="e">
        <v>#N/A</v>
      </c>
      <c r="Y2103" t="s">
        <v>85</v>
      </c>
    </row>
    <row r="2104" spans="1:25">
      <c r="A2104" t="s">
        <v>5</v>
      </c>
      <c r="B2104" t="s">
        <v>17</v>
      </c>
      <c r="C2104" t="s">
        <v>17</v>
      </c>
      <c r="D2104" t="s">
        <v>1336</v>
      </c>
      <c r="E2104" s="54">
        <v>41607</v>
      </c>
      <c r="F2104" t="s">
        <v>1337</v>
      </c>
      <c r="G2104" t="s">
        <v>83</v>
      </c>
      <c r="I2104" t="s">
        <v>4925</v>
      </c>
      <c r="J2104" t="s">
        <v>1342</v>
      </c>
      <c r="K2104" t="s">
        <v>4926</v>
      </c>
      <c r="L2104" t="s">
        <v>84</v>
      </c>
      <c r="M2104" t="s">
        <v>76</v>
      </c>
      <c r="N2104" t="s">
        <v>85</v>
      </c>
      <c r="O2104" t="s">
        <v>85</v>
      </c>
      <c r="P2104">
        <v>10979.8046875</v>
      </c>
      <c r="Q2104" t="s">
        <v>22</v>
      </c>
      <c r="R2104" t="s">
        <v>4927</v>
      </c>
      <c r="S2104" t="s">
        <v>104</v>
      </c>
      <c r="X2104" t="e">
        <v>#N/A</v>
      </c>
      <c r="Y2104" t="s">
        <v>85</v>
      </c>
    </row>
    <row r="2105" spans="1:25">
      <c r="A2105" t="s">
        <v>3</v>
      </c>
      <c r="B2105" t="s">
        <v>4</v>
      </c>
      <c r="C2105" t="s">
        <v>4</v>
      </c>
      <c r="D2105" t="s">
        <v>1336</v>
      </c>
      <c r="E2105" s="54">
        <v>41589</v>
      </c>
      <c r="F2105" t="s">
        <v>1337</v>
      </c>
      <c r="G2105" t="s">
        <v>83</v>
      </c>
      <c r="I2105" t="s">
        <v>1412</v>
      </c>
      <c r="J2105" t="s">
        <v>1342</v>
      </c>
      <c r="K2105" t="s">
        <v>1413</v>
      </c>
      <c r="L2105" t="s">
        <v>84</v>
      </c>
      <c r="M2105" t="s">
        <v>76</v>
      </c>
      <c r="N2105" t="s">
        <v>85</v>
      </c>
      <c r="O2105" t="s">
        <v>85</v>
      </c>
      <c r="P2105">
        <v>4.059999942779541</v>
      </c>
      <c r="Q2105" t="s">
        <v>22</v>
      </c>
      <c r="R2105" t="s">
        <v>1414</v>
      </c>
      <c r="S2105" t="s">
        <v>104</v>
      </c>
      <c r="X2105" t="e">
        <v>#N/A</v>
      </c>
      <c r="Y2105" t="s">
        <v>85</v>
      </c>
    </row>
    <row r="2106" spans="1:25">
      <c r="A2106" t="s">
        <v>3</v>
      </c>
      <c r="B2106" t="s">
        <v>4</v>
      </c>
      <c r="C2106" t="s">
        <v>4</v>
      </c>
      <c r="D2106" t="s">
        <v>1336</v>
      </c>
      <c r="E2106" s="54">
        <v>41589</v>
      </c>
      <c r="F2106" t="s">
        <v>1337</v>
      </c>
      <c r="G2106" t="s">
        <v>83</v>
      </c>
      <c r="I2106" t="s">
        <v>1412</v>
      </c>
      <c r="J2106" t="s">
        <v>1342</v>
      </c>
      <c r="K2106" t="s">
        <v>1413</v>
      </c>
      <c r="L2106" t="s">
        <v>84</v>
      </c>
      <c r="M2106" t="s">
        <v>76</v>
      </c>
      <c r="N2106" t="s">
        <v>85</v>
      </c>
      <c r="O2106" t="s">
        <v>85</v>
      </c>
      <c r="P2106">
        <v>-14924.888671875</v>
      </c>
      <c r="Q2106" t="s">
        <v>22</v>
      </c>
      <c r="R2106" t="s">
        <v>1414</v>
      </c>
      <c r="S2106" t="s">
        <v>104</v>
      </c>
      <c r="X2106" t="e">
        <v>#N/A</v>
      </c>
      <c r="Y2106" t="s">
        <v>85</v>
      </c>
    </row>
    <row r="2107" spans="1:25">
      <c r="A2107" t="s">
        <v>9</v>
      </c>
      <c r="B2107" t="s">
        <v>10</v>
      </c>
      <c r="C2107" t="s">
        <v>791</v>
      </c>
      <c r="D2107" t="s">
        <v>1336</v>
      </c>
      <c r="E2107" s="54">
        <v>41596</v>
      </c>
      <c r="F2107" t="s">
        <v>1337</v>
      </c>
      <c r="G2107" t="s">
        <v>83</v>
      </c>
      <c r="I2107" t="s">
        <v>2526</v>
      </c>
      <c r="J2107" t="s">
        <v>1342</v>
      </c>
      <c r="K2107" t="s">
        <v>2527</v>
      </c>
      <c r="L2107" t="s">
        <v>84</v>
      </c>
      <c r="M2107" t="s">
        <v>76</v>
      </c>
      <c r="N2107" t="s">
        <v>85</v>
      </c>
      <c r="O2107" t="s">
        <v>85</v>
      </c>
      <c r="P2107">
        <v>5084.90576171875</v>
      </c>
      <c r="Q2107" t="s">
        <v>22</v>
      </c>
      <c r="R2107" t="s">
        <v>2528</v>
      </c>
      <c r="S2107" t="s">
        <v>104</v>
      </c>
      <c r="X2107" t="e">
        <v>#N/A</v>
      </c>
      <c r="Y2107" t="s">
        <v>85</v>
      </c>
    </row>
    <row r="2108" spans="1:25">
      <c r="A2108" t="s">
        <v>5</v>
      </c>
      <c r="B2108" t="s">
        <v>16</v>
      </c>
      <c r="C2108" t="s">
        <v>235</v>
      </c>
      <c r="D2108" t="s">
        <v>1336</v>
      </c>
      <c r="E2108" s="54">
        <v>41596</v>
      </c>
      <c r="F2108" t="s">
        <v>1337</v>
      </c>
      <c r="G2108" t="s">
        <v>83</v>
      </c>
      <c r="I2108" t="s">
        <v>2525</v>
      </c>
      <c r="J2108" t="s">
        <v>86</v>
      </c>
      <c r="K2108" t="s">
        <v>1407</v>
      </c>
      <c r="L2108" t="s">
        <v>84</v>
      </c>
      <c r="M2108" t="s">
        <v>76</v>
      </c>
      <c r="N2108" t="s">
        <v>85</v>
      </c>
      <c r="O2108" t="s">
        <v>85</v>
      </c>
      <c r="P2108">
        <v>-32497.08203125</v>
      </c>
      <c r="Q2108" t="s">
        <v>22</v>
      </c>
      <c r="R2108" t="s">
        <v>1408</v>
      </c>
      <c r="S2108" t="s">
        <v>104</v>
      </c>
      <c r="X2108" t="e">
        <v>#N/A</v>
      </c>
      <c r="Y2108" t="s">
        <v>85</v>
      </c>
    </row>
    <row r="2109" spans="1:25">
      <c r="A2109" t="s">
        <v>9</v>
      </c>
      <c r="B2109" t="s">
        <v>10</v>
      </c>
      <c r="C2109" t="s">
        <v>437</v>
      </c>
      <c r="D2109" t="s">
        <v>1336</v>
      </c>
      <c r="E2109" s="54">
        <v>41598</v>
      </c>
      <c r="F2109" t="s">
        <v>1337</v>
      </c>
      <c r="G2109" t="s">
        <v>83</v>
      </c>
      <c r="I2109" t="s">
        <v>2496</v>
      </c>
      <c r="J2109" t="s">
        <v>1342</v>
      </c>
      <c r="K2109" t="s">
        <v>2497</v>
      </c>
      <c r="L2109" t="s">
        <v>84</v>
      </c>
      <c r="M2109" t="s">
        <v>76</v>
      </c>
      <c r="N2109" t="s">
        <v>85</v>
      </c>
      <c r="O2109" t="s">
        <v>85</v>
      </c>
      <c r="P2109">
        <v>879</v>
      </c>
      <c r="Q2109" t="s">
        <v>22</v>
      </c>
      <c r="R2109" t="s">
        <v>2498</v>
      </c>
      <c r="S2109" t="s">
        <v>104</v>
      </c>
      <c r="X2109" t="e">
        <v>#N/A</v>
      </c>
      <c r="Y2109" t="s">
        <v>85</v>
      </c>
    </row>
    <row r="2110" spans="1:25">
      <c r="A2110" t="s">
        <v>5</v>
      </c>
      <c r="B2110" t="s">
        <v>11</v>
      </c>
      <c r="C2110" t="s">
        <v>1401</v>
      </c>
      <c r="D2110" t="s">
        <v>1336</v>
      </c>
      <c r="E2110" s="54">
        <v>41590</v>
      </c>
      <c r="F2110" t="s">
        <v>1337</v>
      </c>
      <c r="G2110" t="s">
        <v>83</v>
      </c>
      <c r="I2110" t="s">
        <v>1405</v>
      </c>
      <c r="J2110" t="s">
        <v>86</v>
      </c>
      <c r="K2110" t="s">
        <v>1403</v>
      </c>
      <c r="L2110" t="s">
        <v>84</v>
      </c>
      <c r="M2110" t="s">
        <v>76</v>
      </c>
      <c r="N2110" t="s">
        <v>85</v>
      </c>
      <c r="O2110" t="s">
        <v>85</v>
      </c>
      <c r="P2110">
        <v>275.573486328125</v>
      </c>
      <c r="Q2110" t="s">
        <v>22</v>
      </c>
      <c r="R2110" t="s">
        <v>1404</v>
      </c>
      <c r="S2110" t="s">
        <v>104</v>
      </c>
      <c r="X2110" t="e">
        <v>#N/A</v>
      </c>
      <c r="Y2110" t="s">
        <v>85</v>
      </c>
    </row>
    <row r="2111" spans="1:25">
      <c r="A2111" t="s">
        <v>5</v>
      </c>
      <c r="B2111" t="s">
        <v>11</v>
      </c>
      <c r="C2111" t="s">
        <v>1401</v>
      </c>
      <c r="D2111" t="s">
        <v>1336</v>
      </c>
      <c r="E2111" s="54">
        <v>41590</v>
      </c>
      <c r="F2111" t="s">
        <v>1337</v>
      </c>
      <c r="G2111" t="s">
        <v>83</v>
      </c>
      <c r="I2111" t="s">
        <v>1402</v>
      </c>
      <c r="J2111" t="s">
        <v>86</v>
      </c>
      <c r="K2111" t="s">
        <v>1403</v>
      </c>
      <c r="L2111" t="s">
        <v>84</v>
      </c>
      <c r="M2111" t="s">
        <v>76</v>
      </c>
      <c r="N2111" t="s">
        <v>85</v>
      </c>
      <c r="O2111" t="s">
        <v>85</v>
      </c>
      <c r="P2111">
        <v>-275.573486328125</v>
      </c>
      <c r="Q2111" t="s">
        <v>22</v>
      </c>
      <c r="R2111" t="s">
        <v>1404</v>
      </c>
      <c r="S2111" t="s">
        <v>104</v>
      </c>
      <c r="X2111" t="e">
        <v>#N/A</v>
      </c>
      <c r="Y2111" t="s">
        <v>85</v>
      </c>
    </row>
    <row r="2112" spans="1:25">
      <c r="A2112" t="s">
        <v>5</v>
      </c>
      <c r="B2112" t="s">
        <v>11</v>
      </c>
      <c r="C2112" t="s">
        <v>1401</v>
      </c>
      <c r="D2112" t="s">
        <v>1336</v>
      </c>
      <c r="E2112" s="54">
        <v>41590</v>
      </c>
      <c r="F2112" t="s">
        <v>1337</v>
      </c>
      <c r="G2112" t="s">
        <v>83</v>
      </c>
      <c r="I2112" t="s">
        <v>1405</v>
      </c>
      <c r="J2112" t="s">
        <v>86</v>
      </c>
      <c r="K2112" t="s">
        <v>1403</v>
      </c>
      <c r="L2112" t="s">
        <v>84</v>
      </c>
      <c r="M2112" t="s">
        <v>76</v>
      </c>
      <c r="N2112" t="s">
        <v>85</v>
      </c>
      <c r="O2112" t="s">
        <v>85</v>
      </c>
      <c r="P2112">
        <v>2755.735595703125</v>
      </c>
      <c r="Q2112" t="s">
        <v>22</v>
      </c>
      <c r="R2112" t="s">
        <v>1404</v>
      </c>
      <c r="S2112" t="s">
        <v>104</v>
      </c>
      <c r="X2112" t="e">
        <v>#N/A</v>
      </c>
      <c r="Y2112" t="s">
        <v>85</v>
      </c>
    </row>
    <row r="2113" spans="1:25">
      <c r="A2113" t="s">
        <v>5</v>
      </c>
      <c r="B2113" t="s">
        <v>11</v>
      </c>
      <c r="C2113" t="s">
        <v>1401</v>
      </c>
      <c r="D2113" t="s">
        <v>1336</v>
      </c>
      <c r="E2113" s="54">
        <v>41590</v>
      </c>
      <c r="F2113" t="s">
        <v>1337</v>
      </c>
      <c r="G2113" t="s">
        <v>83</v>
      </c>
      <c r="I2113" t="s">
        <v>1402</v>
      </c>
      <c r="J2113" t="s">
        <v>86</v>
      </c>
      <c r="K2113" t="s">
        <v>1403</v>
      </c>
      <c r="L2113" t="s">
        <v>84</v>
      </c>
      <c r="M2113" t="s">
        <v>76</v>
      </c>
      <c r="N2113" t="s">
        <v>85</v>
      </c>
      <c r="O2113" t="s">
        <v>85</v>
      </c>
      <c r="P2113">
        <v>-2755.735595703125</v>
      </c>
      <c r="Q2113" t="s">
        <v>22</v>
      </c>
      <c r="R2113" t="s">
        <v>1404</v>
      </c>
      <c r="S2113" t="s">
        <v>104</v>
      </c>
      <c r="X2113" t="e">
        <v>#N/A</v>
      </c>
      <c r="Y2113" t="s">
        <v>85</v>
      </c>
    </row>
    <row r="2114" spans="1:25">
      <c r="A2114" t="s">
        <v>9</v>
      </c>
      <c r="B2114" t="s">
        <v>14</v>
      </c>
      <c r="C2114" t="s">
        <v>14</v>
      </c>
      <c r="D2114" t="s">
        <v>1336</v>
      </c>
      <c r="E2114" s="54">
        <v>41590</v>
      </c>
      <c r="F2114" t="s">
        <v>1337</v>
      </c>
      <c r="G2114" t="s">
        <v>83</v>
      </c>
      <c r="I2114" t="s">
        <v>1361</v>
      </c>
      <c r="J2114" t="s">
        <v>1342</v>
      </c>
      <c r="K2114" t="s">
        <v>1362</v>
      </c>
      <c r="L2114" t="s">
        <v>84</v>
      </c>
      <c r="M2114" t="s">
        <v>76</v>
      </c>
      <c r="N2114" t="s">
        <v>85</v>
      </c>
      <c r="O2114" t="s">
        <v>85</v>
      </c>
      <c r="P2114">
        <v>3750</v>
      </c>
      <c r="Q2114" t="s">
        <v>22</v>
      </c>
      <c r="R2114" t="s">
        <v>1363</v>
      </c>
      <c r="S2114" t="s">
        <v>104</v>
      </c>
      <c r="X2114" t="e">
        <v>#N/A</v>
      </c>
      <c r="Y2114" t="s">
        <v>85</v>
      </c>
    </row>
    <row r="2115" spans="1:25">
      <c r="A2115" t="s">
        <v>9</v>
      </c>
      <c r="B2115" t="s">
        <v>14</v>
      </c>
      <c r="C2115" t="s">
        <v>14</v>
      </c>
      <c r="D2115" t="s">
        <v>1336</v>
      </c>
      <c r="E2115" s="54">
        <v>41590</v>
      </c>
      <c r="F2115" t="s">
        <v>1337</v>
      </c>
      <c r="G2115" t="s">
        <v>83</v>
      </c>
      <c r="I2115" t="s">
        <v>1367</v>
      </c>
      <c r="J2115" t="s">
        <v>1342</v>
      </c>
      <c r="K2115" t="s">
        <v>1368</v>
      </c>
      <c r="L2115" t="s">
        <v>84</v>
      </c>
      <c r="M2115" t="s">
        <v>76</v>
      </c>
      <c r="N2115" t="s">
        <v>85</v>
      </c>
      <c r="O2115" t="s">
        <v>85</v>
      </c>
      <c r="P2115">
        <v>3750</v>
      </c>
      <c r="Q2115" t="s">
        <v>22</v>
      </c>
      <c r="R2115" t="s">
        <v>1369</v>
      </c>
      <c r="S2115" t="s">
        <v>104</v>
      </c>
      <c r="X2115" t="e">
        <v>#N/A</v>
      </c>
      <c r="Y2115" t="s">
        <v>85</v>
      </c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6"/>
  </sheetPr>
  <dimension ref="A1:N1849"/>
  <sheetViews>
    <sheetView topLeftCell="A1821" workbookViewId="0">
      <selection activeCell="I1849" sqref="I1849"/>
    </sheetView>
  </sheetViews>
  <sheetFormatPr defaultRowHeight="13.5"/>
  <cols>
    <col min="1" max="1" width="14" customWidth="1"/>
    <col min="2" max="2" width="15.33203125" customWidth="1"/>
    <col min="4" max="4" width="15.1640625" customWidth="1"/>
    <col min="5" max="5" width="19.5" bestFit="1" customWidth="1"/>
    <col min="9" max="9" width="13.5" customWidth="1"/>
    <col min="10" max="10" width="15" customWidth="1"/>
  </cols>
  <sheetData>
    <row r="1" spans="1:14">
      <c r="A1" s="7" t="s">
        <v>98</v>
      </c>
      <c r="B1" t="s">
        <v>43</v>
      </c>
    </row>
    <row r="2" spans="1:14">
      <c r="A2" t="s">
        <v>67</v>
      </c>
      <c r="D2" t="s">
        <v>66</v>
      </c>
    </row>
    <row r="3" spans="1:14">
      <c r="A3" s="7" t="s">
        <v>18</v>
      </c>
      <c r="B3" t="s">
        <v>20</v>
      </c>
      <c r="D3" s="7" t="s">
        <v>18</v>
      </c>
      <c r="E3" t="s">
        <v>28</v>
      </c>
      <c r="I3" t="s">
        <v>10727</v>
      </c>
      <c r="J3" t="s">
        <v>20</v>
      </c>
      <c r="K3" s="187" t="s">
        <v>10728</v>
      </c>
      <c r="M3">
        <v>100000</v>
      </c>
      <c r="N3" t="s">
        <v>10729</v>
      </c>
    </row>
    <row r="4" spans="1:14">
      <c r="A4" s="8" t="s">
        <v>1430</v>
      </c>
      <c r="B4">
        <v>8501.5999011993408</v>
      </c>
      <c r="D4" s="8" t="s">
        <v>224</v>
      </c>
      <c r="E4">
        <v>-19989.95</v>
      </c>
      <c r="I4" t="s">
        <v>224</v>
      </c>
      <c r="J4" s="188">
        <v>-19989.95</v>
      </c>
      <c r="K4" t="e">
        <f ca="1">[1]!ITEMSIZE(Table3[[#This Row],[Sum of Total]],M$3:M$4,N$3:N$5)</f>
        <v>#NAME?</v>
      </c>
      <c r="M4">
        <v>250000</v>
      </c>
      <c r="N4" t="s">
        <v>10730</v>
      </c>
    </row>
    <row r="5" spans="1:14">
      <c r="A5" s="8" t="s">
        <v>1437</v>
      </c>
      <c r="B5">
        <v>2198.97412109375</v>
      </c>
      <c r="D5" s="8" t="s">
        <v>518</v>
      </c>
      <c r="E5">
        <v>-2900.2570999999998</v>
      </c>
      <c r="I5" t="s">
        <v>518</v>
      </c>
      <c r="J5" s="188">
        <v>-2900.2570999999998</v>
      </c>
      <c r="K5" t="e">
        <f ca="1">[1]!ITEMSIZE(Table3[[#This Row],[Sum of Total]],M$3:M$4,N$3:N$5)</f>
        <v>#NAME?</v>
      </c>
      <c r="N5" t="s">
        <v>10731</v>
      </c>
    </row>
    <row r="6" spans="1:14">
      <c r="A6" s="8" t="s">
        <v>1449</v>
      </c>
      <c r="B6">
        <v>1534.39111328125</v>
      </c>
      <c r="D6" s="8" t="s">
        <v>120</v>
      </c>
      <c r="E6">
        <v>9061.8035999999993</v>
      </c>
      <c r="I6" t="s">
        <v>120</v>
      </c>
      <c r="J6" s="188">
        <v>9061.8035999999993</v>
      </c>
      <c r="K6" t="e">
        <f ca="1">[1]!ITEMSIZE(Table3[[#This Row],[Sum of Total]],M$3:M$4,N$3:N$5)</f>
        <v>#NAME?</v>
      </c>
    </row>
    <row r="7" spans="1:14">
      <c r="A7" s="8" t="s">
        <v>1891</v>
      </c>
      <c r="B7">
        <v>0</v>
      </c>
      <c r="D7" s="8" t="s">
        <v>126</v>
      </c>
      <c r="E7">
        <v>19989.95</v>
      </c>
      <c r="I7" t="s">
        <v>126</v>
      </c>
      <c r="J7" s="188">
        <v>19989.95</v>
      </c>
      <c r="K7" t="e">
        <f ca="1">[1]!ITEMSIZE(Table3[[#This Row],[Sum of Total]],M$3:M$4,N$3:N$5)</f>
        <v>#NAME?</v>
      </c>
    </row>
    <row r="8" spans="1:14">
      <c r="A8" s="8" t="s">
        <v>2059</v>
      </c>
      <c r="B8">
        <v>-24319.540009975433</v>
      </c>
      <c r="D8" s="8" t="s">
        <v>131</v>
      </c>
      <c r="E8">
        <v>6001.5</v>
      </c>
      <c r="I8" t="s">
        <v>131</v>
      </c>
      <c r="J8" s="188">
        <v>6001.5</v>
      </c>
      <c r="K8" t="e">
        <f ca="1">[1]!ITEMSIZE(Table3[[#This Row],[Sum of Total]],M$3:M$4,N$3:N$5)</f>
        <v>#NAME?</v>
      </c>
    </row>
    <row r="9" spans="1:14">
      <c r="A9" s="8" t="s">
        <v>1760</v>
      </c>
      <c r="B9">
        <v>15713.2802734375</v>
      </c>
      <c r="D9" s="8" t="s">
        <v>136</v>
      </c>
      <c r="E9">
        <v>5847.1221999999998</v>
      </c>
      <c r="I9" t="s">
        <v>136</v>
      </c>
      <c r="J9" s="188">
        <v>5847.1221999999998</v>
      </c>
      <c r="K9" t="e">
        <f ca="1">[1]!ITEMSIZE(Table3[[#This Row],[Sum of Total]],M$3:M$4,N$3:N$5)</f>
        <v>#NAME?</v>
      </c>
    </row>
    <row r="10" spans="1:14">
      <c r="A10" s="8" t="s">
        <v>1795</v>
      </c>
      <c r="B10">
        <v>195834.09973144531</v>
      </c>
      <c r="D10" s="8" t="s">
        <v>142</v>
      </c>
      <c r="E10">
        <v>365.4452</v>
      </c>
      <c r="I10" t="s">
        <v>142</v>
      </c>
      <c r="J10" s="188">
        <v>365.4452</v>
      </c>
      <c r="K10" t="e">
        <f ca="1">[1]!ITEMSIZE(Table3[[#This Row],[Sum of Total]],M$3:M$4,N$3:N$5)</f>
        <v>#NAME?</v>
      </c>
    </row>
    <row r="11" spans="1:14">
      <c r="A11" s="8" t="s">
        <v>1783</v>
      </c>
      <c r="B11">
        <v>0</v>
      </c>
      <c r="D11" s="8" t="s">
        <v>145</v>
      </c>
      <c r="E11">
        <v>365.4452</v>
      </c>
      <c r="I11" t="s">
        <v>145</v>
      </c>
      <c r="J11" s="188">
        <v>365.4452</v>
      </c>
      <c r="K11" t="e">
        <f ca="1">[1]!ITEMSIZE(Table3[[#This Row],[Sum of Total]],M$3:M$4,N$3:N$5)</f>
        <v>#NAME?</v>
      </c>
    </row>
    <row r="12" spans="1:14">
      <c r="A12" s="8" t="s">
        <v>1814</v>
      </c>
      <c r="B12">
        <v>0</v>
      </c>
      <c r="D12" s="8" t="s">
        <v>146</v>
      </c>
      <c r="E12">
        <v>3703.1774</v>
      </c>
      <c r="I12" t="s">
        <v>146</v>
      </c>
      <c r="J12" s="188">
        <v>3703.1774</v>
      </c>
      <c r="K12" t="e">
        <f ca="1">[1]!ITEMSIZE(Table3[[#This Row],[Sum of Total]],M$3:M$4,N$3:N$5)</f>
        <v>#NAME?</v>
      </c>
    </row>
    <row r="13" spans="1:14">
      <c r="A13" s="8" t="s">
        <v>1825</v>
      </c>
      <c r="B13">
        <v>0</v>
      </c>
      <c r="D13" s="8" t="s">
        <v>149</v>
      </c>
      <c r="E13">
        <v>365.4452</v>
      </c>
      <c r="I13" t="s">
        <v>149</v>
      </c>
      <c r="J13" s="188">
        <v>365.4452</v>
      </c>
      <c r="K13" t="e">
        <f ca="1">[1]!ITEMSIZE(Table3[[#This Row],[Sum of Total]],M$3:M$4,N$3:N$5)</f>
        <v>#NAME?</v>
      </c>
    </row>
    <row r="14" spans="1:14">
      <c r="A14" s="8" t="s">
        <v>1732</v>
      </c>
      <c r="B14">
        <v>10056.2099609375</v>
      </c>
      <c r="D14" s="8" t="s">
        <v>150</v>
      </c>
      <c r="E14">
        <v>1593.2</v>
      </c>
      <c r="I14" t="s">
        <v>150</v>
      </c>
      <c r="J14" s="188">
        <v>1593.2</v>
      </c>
      <c r="K14" t="e">
        <f ca="1">[1]!ITEMSIZE(Table3[[#This Row],[Sum of Total]],M$3:M$4,N$3:N$5)</f>
        <v>#NAME?</v>
      </c>
    </row>
    <row r="15" spans="1:14">
      <c r="A15" s="8" t="s">
        <v>1766</v>
      </c>
      <c r="B15">
        <v>23585.960601806641</v>
      </c>
      <c r="D15" s="8" t="s">
        <v>158</v>
      </c>
      <c r="E15">
        <v>365.4452</v>
      </c>
      <c r="I15" t="s">
        <v>158</v>
      </c>
      <c r="J15" s="188">
        <v>365.4452</v>
      </c>
      <c r="K15" t="e">
        <f ca="1">[1]!ITEMSIZE(Table3[[#This Row],[Sum of Total]],M$3:M$4,N$3:N$5)</f>
        <v>#NAME?</v>
      </c>
    </row>
    <row r="16" spans="1:14">
      <c r="A16" s="8" t="s">
        <v>2040</v>
      </c>
      <c r="B16">
        <v>-960.27999877929688</v>
      </c>
      <c r="D16" s="8" t="s">
        <v>159</v>
      </c>
      <c r="E16">
        <v>2000</v>
      </c>
      <c r="I16" t="s">
        <v>159</v>
      </c>
      <c r="J16" s="188">
        <v>2000</v>
      </c>
      <c r="K16" t="e">
        <f ca="1">[1]!ITEMSIZE(Table3[[#This Row],[Sum of Total]],M$3:M$4,N$3:N$5)</f>
        <v>#NAME?</v>
      </c>
    </row>
    <row r="17" spans="1:11">
      <c r="A17" s="8" t="s">
        <v>1821</v>
      </c>
      <c r="B17">
        <v>2911.1201171875</v>
      </c>
      <c r="D17" s="8" t="s">
        <v>162</v>
      </c>
      <c r="E17">
        <v>88.721999999999994</v>
      </c>
      <c r="I17" t="s">
        <v>162</v>
      </c>
      <c r="J17" s="188">
        <v>88.721999999999994</v>
      </c>
      <c r="K17" t="e">
        <f ca="1">[1]!ITEMSIZE(Table3[[#This Row],[Sum of Total]],M$3:M$4,N$3:N$5)</f>
        <v>#NAME?</v>
      </c>
    </row>
    <row r="18" spans="1:11">
      <c r="A18" s="8" t="s">
        <v>2014</v>
      </c>
      <c r="B18">
        <v>1794.3299560546875</v>
      </c>
      <c r="D18" s="8" t="s">
        <v>165</v>
      </c>
      <c r="E18">
        <v>34320</v>
      </c>
      <c r="I18" t="s">
        <v>165</v>
      </c>
      <c r="J18" s="188">
        <v>34320</v>
      </c>
      <c r="K18" t="e">
        <f ca="1">[1]!ITEMSIZE(Table3[[#This Row],[Sum of Total]],M$3:M$4,N$3:N$5)</f>
        <v>#NAME?</v>
      </c>
    </row>
    <row r="19" spans="1:11">
      <c r="A19" s="8" t="s">
        <v>1807</v>
      </c>
      <c r="B19">
        <v>1364.280029296875</v>
      </c>
      <c r="D19" s="8" t="s">
        <v>173</v>
      </c>
      <c r="E19">
        <v>48375</v>
      </c>
      <c r="I19" t="s">
        <v>173</v>
      </c>
      <c r="J19" s="188">
        <v>48375</v>
      </c>
      <c r="K19" t="e">
        <f ca="1">[1]!ITEMSIZE(Table3[[#This Row],[Sum of Total]],M$3:M$4,N$3:N$5)</f>
        <v>#NAME?</v>
      </c>
    </row>
    <row r="20" spans="1:11">
      <c r="A20" s="8" t="s">
        <v>1844</v>
      </c>
      <c r="B20">
        <v>0</v>
      </c>
      <c r="D20" s="8" t="s">
        <v>182</v>
      </c>
      <c r="E20">
        <v>364.16</v>
      </c>
      <c r="I20" t="s">
        <v>182</v>
      </c>
      <c r="J20" s="188">
        <v>364.16</v>
      </c>
      <c r="K20" t="e">
        <f ca="1">[1]!ITEMSIZE(Table3[[#This Row],[Sum of Total]],M$3:M$4,N$3:N$5)</f>
        <v>#NAME?</v>
      </c>
    </row>
    <row r="21" spans="1:11">
      <c r="A21" s="8" t="s">
        <v>1726</v>
      </c>
      <c r="B21">
        <v>4146.9700927734375</v>
      </c>
      <c r="D21" s="8" t="s">
        <v>189</v>
      </c>
      <c r="E21">
        <v>30158.772700000001</v>
      </c>
      <c r="I21" t="s">
        <v>189</v>
      </c>
      <c r="J21" s="188">
        <v>30158.772700000001</v>
      </c>
      <c r="K21" t="e">
        <f ca="1">[1]!ITEMSIZE(Table3[[#This Row],[Sum of Total]],M$3:M$4,N$3:N$5)</f>
        <v>#NAME?</v>
      </c>
    </row>
    <row r="22" spans="1:11">
      <c r="A22" s="8" t="s">
        <v>2008</v>
      </c>
      <c r="B22">
        <v>0</v>
      </c>
      <c r="D22" s="8" t="s">
        <v>195</v>
      </c>
      <c r="E22">
        <v>110700</v>
      </c>
      <c r="I22" t="s">
        <v>195</v>
      </c>
      <c r="J22" s="188">
        <v>110700</v>
      </c>
      <c r="K22" t="e">
        <f ca="1">[1]!ITEMSIZE(Table3[[#This Row],[Sum of Total]],M$3:M$4,N$3:N$5)</f>
        <v>#NAME?</v>
      </c>
    </row>
    <row r="23" spans="1:11">
      <c r="A23" s="8" t="s">
        <v>1474</v>
      </c>
      <c r="B23">
        <v>29363.78515625</v>
      </c>
      <c r="D23" s="8" t="s">
        <v>203</v>
      </c>
      <c r="E23">
        <v>10080</v>
      </c>
      <c r="I23" t="s">
        <v>203</v>
      </c>
      <c r="J23" s="188">
        <v>10080</v>
      </c>
      <c r="K23" t="e">
        <f ca="1">[1]!ITEMSIZE(Table3[[#This Row],[Sum of Total]],M$3:M$4,N$3:N$5)</f>
        <v>#NAME?</v>
      </c>
    </row>
    <row r="24" spans="1:11">
      <c r="A24" s="8" t="s">
        <v>1705</v>
      </c>
      <c r="B24">
        <v>0</v>
      </c>
      <c r="D24" s="8" t="s">
        <v>209</v>
      </c>
      <c r="E24">
        <v>798.09999999999991</v>
      </c>
      <c r="I24" t="s">
        <v>209</v>
      </c>
      <c r="J24" s="188">
        <v>798.09999999999991</v>
      </c>
      <c r="K24" t="e">
        <f ca="1">[1]!ITEMSIZE(Table3[[#This Row],[Sum of Total]],M$3:M$4,N$3:N$5)</f>
        <v>#NAME?</v>
      </c>
    </row>
    <row r="25" spans="1:11">
      <c r="A25" s="8" t="s">
        <v>1858</v>
      </c>
      <c r="B25">
        <v>5644.6199951171875</v>
      </c>
      <c r="D25" s="8" t="s">
        <v>219</v>
      </c>
      <c r="E25">
        <v>4033.4511000000002</v>
      </c>
      <c r="I25" t="s">
        <v>219</v>
      </c>
      <c r="J25" s="188">
        <v>4033.4511000000002</v>
      </c>
      <c r="K25" t="e">
        <f ca="1">[1]!ITEMSIZE(Table3[[#This Row],[Sum of Total]],M$3:M$4,N$3:N$5)</f>
        <v>#NAME?</v>
      </c>
    </row>
    <row r="26" spans="1:11">
      <c r="A26" s="8" t="s">
        <v>1964</v>
      </c>
      <c r="B26">
        <v>5643.249755859375</v>
      </c>
      <c r="D26" s="8" t="s">
        <v>225</v>
      </c>
      <c r="E26">
        <v>2700</v>
      </c>
      <c r="I26" t="s">
        <v>225</v>
      </c>
      <c r="J26" s="188">
        <v>2700</v>
      </c>
      <c r="K26" t="e">
        <f ca="1">[1]!ITEMSIZE(Table3[[#This Row],[Sum of Total]],M$3:M$4,N$3:N$5)</f>
        <v>#NAME?</v>
      </c>
    </row>
    <row r="27" spans="1:11">
      <c r="A27" s="8" t="s">
        <v>1883</v>
      </c>
      <c r="B27">
        <v>17443.439697265625</v>
      </c>
      <c r="D27" s="8" t="s">
        <v>230</v>
      </c>
      <c r="E27">
        <v>0</v>
      </c>
      <c r="I27" t="s">
        <v>230</v>
      </c>
      <c r="J27" s="188">
        <v>0</v>
      </c>
      <c r="K27" t="e">
        <f ca="1">[1]!ITEMSIZE(Table3[[#This Row],[Sum of Total]],M$3:M$4,N$3:N$5)</f>
        <v>#NAME?</v>
      </c>
    </row>
    <row r="28" spans="1:11">
      <c r="A28" s="8" t="s">
        <v>1701</v>
      </c>
      <c r="B28">
        <v>0</v>
      </c>
      <c r="D28" s="8" t="s">
        <v>236</v>
      </c>
      <c r="E28">
        <v>45.56</v>
      </c>
      <c r="I28" t="s">
        <v>236</v>
      </c>
      <c r="J28" s="188">
        <v>45.56</v>
      </c>
      <c r="K28" t="e">
        <f ca="1">[1]!ITEMSIZE(Table3[[#This Row],[Sum of Total]],M$3:M$4,N$3:N$5)</f>
        <v>#NAME?</v>
      </c>
    </row>
    <row r="29" spans="1:11">
      <c r="A29" s="8" t="s">
        <v>1722</v>
      </c>
      <c r="B29">
        <v>8433.849853515625</v>
      </c>
      <c r="D29" s="8" t="s">
        <v>240</v>
      </c>
      <c r="E29">
        <v>75272.201700000005</v>
      </c>
      <c r="I29" t="s">
        <v>240</v>
      </c>
      <c r="J29" s="188">
        <v>75272.201700000005</v>
      </c>
      <c r="K29" t="e">
        <f ca="1">[1]!ITEMSIZE(Table3[[#This Row],[Sum of Total]],M$3:M$4,N$3:N$5)</f>
        <v>#NAME?</v>
      </c>
    </row>
    <row r="30" spans="1:11">
      <c r="A30" s="8" t="s">
        <v>1851</v>
      </c>
      <c r="B30">
        <v>0</v>
      </c>
      <c r="D30" s="8" t="s">
        <v>243</v>
      </c>
      <c r="E30">
        <v>45.56</v>
      </c>
      <c r="I30" t="s">
        <v>243</v>
      </c>
      <c r="J30" s="188">
        <v>45.56</v>
      </c>
      <c r="K30" t="e">
        <f ca="1">[1]!ITEMSIZE(Table3[[#This Row],[Sum of Total]],M$3:M$4,N$3:N$5)</f>
        <v>#NAME?</v>
      </c>
    </row>
    <row r="31" spans="1:11">
      <c r="A31" s="8" t="s">
        <v>1865</v>
      </c>
      <c r="B31">
        <v>7072.56005859375</v>
      </c>
      <c r="D31" s="8" t="s">
        <v>244</v>
      </c>
      <c r="E31">
        <v>10756.65</v>
      </c>
      <c r="I31" t="s">
        <v>244</v>
      </c>
      <c r="J31" s="188">
        <v>10756.65</v>
      </c>
      <c r="K31" t="e">
        <f ca="1">[1]!ITEMSIZE(Table3[[#This Row],[Sum of Total]],M$3:M$4,N$3:N$5)</f>
        <v>#NAME?</v>
      </c>
    </row>
    <row r="32" spans="1:11">
      <c r="A32" s="8" t="s">
        <v>1934</v>
      </c>
      <c r="B32">
        <v>27990.748046875</v>
      </c>
      <c r="D32" s="8" t="s">
        <v>249</v>
      </c>
      <c r="E32">
        <v>18034.515800000001</v>
      </c>
      <c r="I32" t="s">
        <v>249</v>
      </c>
      <c r="J32" s="188">
        <v>18034.515800000001</v>
      </c>
      <c r="K32" t="e">
        <f ca="1">[1]!ITEMSIZE(Table3[[#This Row],[Sum of Total]],M$3:M$4,N$3:N$5)</f>
        <v>#NAME?</v>
      </c>
    </row>
    <row r="33" spans="1:11">
      <c r="A33" s="8" t="s">
        <v>1421</v>
      </c>
      <c r="B33">
        <v>504.251953125</v>
      </c>
      <c r="D33" s="8" t="s">
        <v>254</v>
      </c>
      <c r="E33">
        <v>1242.3777</v>
      </c>
      <c r="I33" t="s">
        <v>254</v>
      </c>
      <c r="J33" s="188">
        <v>1242.3777</v>
      </c>
      <c r="K33" t="e">
        <f ca="1">[1]!ITEMSIZE(Table3[[#This Row],[Sum of Total]],M$3:M$4,N$3:N$5)</f>
        <v>#NAME?</v>
      </c>
    </row>
    <row r="34" spans="1:11">
      <c r="A34" s="8" t="s">
        <v>1455</v>
      </c>
      <c r="B34">
        <v>-128.03529357910156</v>
      </c>
      <c r="D34" s="8" t="s">
        <v>258</v>
      </c>
      <c r="E34">
        <v>22765.919999999998</v>
      </c>
      <c r="I34" t="s">
        <v>258</v>
      </c>
      <c r="J34" s="188">
        <v>22765.919999999998</v>
      </c>
      <c r="K34" t="e">
        <f ca="1">[1]!ITEMSIZE(Table3[[#This Row],[Sum of Total]],M$3:M$4,N$3:N$5)</f>
        <v>#NAME?</v>
      </c>
    </row>
    <row r="35" spans="1:11">
      <c r="A35" s="8" t="s">
        <v>1499</v>
      </c>
      <c r="B35">
        <v>11591.458862304688</v>
      </c>
      <c r="D35" s="8" t="s">
        <v>264</v>
      </c>
      <c r="E35">
        <v>-12266.653100000001</v>
      </c>
      <c r="I35" t="s">
        <v>264</v>
      </c>
      <c r="J35" s="188">
        <v>-12266.653100000001</v>
      </c>
      <c r="K35" t="e">
        <f ca="1">[1]!ITEMSIZE(Table3[[#This Row],[Sum of Total]],M$3:M$4,N$3:N$5)</f>
        <v>#NAME?</v>
      </c>
    </row>
    <row r="36" spans="1:11">
      <c r="A36" s="8" t="s">
        <v>1515</v>
      </c>
      <c r="B36">
        <v>1925.7435302734375</v>
      </c>
      <c r="D36" s="8" t="s">
        <v>270</v>
      </c>
      <c r="E36">
        <v>15753.6705</v>
      </c>
      <c r="I36" t="s">
        <v>270</v>
      </c>
      <c r="J36" s="188">
        <v>15753.6705</v>
      </c>
      <c r="K36" t="e">
        <f ca="1">[1]!ITEMSIZE(Table3[[#This Row],[Sum of Total]],M$3:M$4,N$3:N$5)</f>
        <v>#NAME?</v>
      </c>
    </row>
    <row r="37" spans="1:11">
      <c r="A37" s="8" t="s">
        <v>1834</v>
      </c>
      <c r="B37">
        <v>0</v>
      </c>
      <c r="D37" s="8" t="s">
        <v>275</v>
      </c>
      <c r="E37">
        <v>7058.1422000000002</v>
      </c>
      <c r="I37" t="s">
        <v>275</v>
      </c>
      <c r="J37" s="188">
        <v>7058.1422000000002</v>
      </c>
      <c r="K37" t="e">
        <f ca="1">[1]!ITEMSIZE(Table3[[#This Row],[Sum of Total]],M$3:M$4,N$3:N$5)</f>
        <v>#NAME?</v>
      </c>
    </row>
    <row r="38" spans="1:11">
      <c r="A38" s="8" t="s">
        <v>1877</v>
      </c>
      <c r="B38">
        <v>0</v>
      </c>
      <c r="D38" s="8" t="s">
        <v>281</v>
      </c>
      <c r="E38">
        <v>24300.001199999999</v>
      </c>
      <c r="I38" t="s">
        <v>281</v>
      </c>
      <c r="J38" s="188">
        <v>24300.001199999999</v>
      </c>
      <c r="K38" t="e">
        <f ca="1">[1]!ITEMSIZE(Table3[[#This Row],[Sum of Total]],M$3:M$4,N$3:N$5)</f>
        <v>#NAME?</v>
      </c>
    </row>
    <row r="39" spans="1:11">
      <c r="A39" s="8" t="s">
        <v>1946</v>
      </c>
      <c r="B39">
        <v>444659.0595703125</v>
      </c>
      <c r="D39" s="8" t="s">
        <v>287</v>
      </c>
      <c r="E39">
        <v>-18090</v>
      </c>
      <c r="I39" t="s">
        <v>287</v>
      </c>
      <c r="J39" s="188">
        <v>-18090</v>
      </c>
      <c r="K39" t="e">
        <f ca="1">[1]!ITEMSIZE(Table3[[#This Row],[Sum of Total]],M$3:M$4,N$3:N$5)</f>
        <v>#NAME?</v>
      </c>
    </row>
    <row r="40" spans="1:11">
      <c r="A40" s="8" t="s">
        <v>2056</v>
      </c>
      <c r="B40">
        <v>-2123.56005859375</v>
      </c>
      <c r="D40" s="8" t="s">
        <v>291</v>
      </c>
      <c r="E40">
        <v>17098.400000000001</v>
      </c>
      <c r="I40" t="s">
        <v>291</v>
      </c>
      <c r="J40" s="188">
        <v>17098.400000000001</v>
      </c>
      <c r="K40" t="e">
        <f ca="1">[1]!ITEMSIZE(Table3[[#This Row],[Sum of Total]],M$3:M$4,N$3:N$5)</f>
        <v>#NAME?</v>
      </c>
    </row>
    <row r="41" spans="1:11">
      <c r="A41" s="8" t="s">
        <v>1917</v>
      </c>
      <c r="B41">
        <v>7711.64013671875</v>
      </c>
      <c r="D41" s="8" t="s">
        <v>294</v>
      </c>
      <c r="E41">
        <v>7202.3010999999997</v>
      </c>
      <c r="I41" t="s">
        <v>294</v>
      </c>
      <c r="J41" s="188">
        <v>7202.3010999999997</v>
      </c>
      <c r="K41" t="e">
        <f ca="1">[1]!ITEMSIZE(Table3[[#This Row],[Sum of Total]],M$3:M$4,N$3:N$5)</f>
        <v>#NAME?</v>
      </c>
    </row>
    <row r="42" spans="1:11">
      <c r="A42" s="8" t="s">
        <v>1990</v>
      </c>
      <c r="B42">
        <v>1804.1600341796875</v>
      </c>
      <c r="D42" s="8" t="s">
        <v>299</v>
      </c>
      <c r="E42">
        <v>11809.7603</v>
      </c>
      <c r="I42" t="s">
        <v>299</v>
      </c>
      <c r="J42" s="188">
        <v>11809.7603</v>
      </c>
      <c r="K42" t="e">
        <f ca="1">[1]!ITEMSIZE(Table3[[#This Row],[Sum of Total]],M$3:M$4,N$3:N$5)</f>
        <v>#NAME?</v>
      </c>
    </row>
    <row r="43" spans="1:11">
      <c r="A43" s="8" t="s">
        <v>2031</v>
      </c>
      <c r="B43">
        <v>0</v>
      </c>
      <c r="D43" s="8" t="s">
        <v>304</v>
      </c>
      <c r="E43">
        <v>798.09999999999991</v>
      </c>
      <c r="I43" t="s">
        <v>304</v>
      </c>
      <c r="J43" s="188">
        <v>798.09999999999991</v>
      </c>
      <c r="K43" t="e">
        <f ca="1">[1]!ITEMSIZE(Table3[[#This Row],[Sum of Total]],M$3:M$4,N$3:N$5)</f>
        <v>#NAME?</v>
      </c>
    </row>
    <row r="44" spans="1:11">
      <c r="A44" s="8" t="s">
        <v>1779</v>
      </c>
      <c r="B44">
        <v>0</v>
      </c>
      <c r="D44" s="8" t="s">
        <v>307</v>
      </c>
      <c r="E44">
        <v>51200</v>
      </c>
      <c r="I44" t="s">
        <v>307</v>
      </c>
      <c r="J44" s="188">
        <v>51200</v>
      </c>
      <c r="K44" t="e">
        <f ca="1">[1]!ITEMSIZE(Table3[[#This Row],[Sum of Total]],M$3:M$4,N$3:N$5)</f>
        <v>#NAME?</v>
      </c>
    </row>
    <row r="45" spans="1:11">
      <c r="A45" s="8" t="s">
        <v>2020</v>
      </c>
      <c r="B45">
        <v>1208.3199462890625</v>
      </c>
      <c r="D45" s="8" t="s">
        <v>312</v>
      </c>
      <c r="E45">
        <v>3591.4500000000003</v>
      </c>
      <c r="I45" t="s">
        <v>312</v>
      </c>
      <c r="J45" s="188">
        <v>3591.4500000000003</v>
      </c>
      <c r="K45" t="e">
        <f ca="1">[1]!ITEMSIZE(Table3[[#This Row],[Sum of Total]],M$3:M$4,N$3:N$5)</f>
        <v>#NAME?</v>
      </c>
    </row>
    <row r="46" spans="1:11">
      <c r="A46" s="8" t="s">
        <v>1927</v>
      </c>
      <c r="B46">
        <v>4379.56982421875</v>
      </c>
      <c r="D46" s="8" t="s">
        <v>315</v>
      </c>
      <c r="E46">
        <v>23370</v>
      </c>
      <c r="I46" t="s">
        <v>315</v>
      </c>
      <c r="J46" s="188">
        <v>23370</v>
      </c>
      <c r="K46" t="e">
        <f ca="1">[1]!ITEMSIZE(Table3[[#This Row],[Sum of Total]],M$3:M$4,N$3:N$5)</f>
        <v>#NAME?</v>
      </c>
    </row>
    <row r="47" spans="1:11">
      <c r="A47" s="8" t="s">
        <v>1660</v>
      </c>
      <c r="B47">
        <v>-22787.298828125</v>
      </c>
      <c r="D47" s="8" t="s">
        <v>323</v>
      </c>
      <c r="E47">
        <v>76820</v>
      </c>
      <c r="I47" t="s">
        <v>323</v>
      </c>
      <c r="J47" s="188">
        <v>76820</v>
      </c>
      <c r="K47" t="e">
        <f ca="1">[1]!ITEMSIZE(Table3[[#This Row],[Sum of Total]],M$3:M$4,N$3:N$5)</f>
        <v>#NAME?</v>
      </c>
    </row>
    <row r="48" spans="1:11">
      <c r="A48" s="8" t="s">
        <v>1736</v>
      </c>
      <c r="B48">
        <v>3579.81005859375</v>
      </c>
      <c r="D48" s="8" t="s">
        <v>328</v>
      </c>
      <c r="E48">
        <v>0</v>
      </c>
      <c r="I48" t="s">
        <v>328</v>
      </c>
      <c r="J48" s="188">
        <v>0</v>
      </c>
      <c r="K48" t="e">
        <f ca="1">[1]!ITEMSIZE(Table3[[#This Row],[Sum of Total]],M$3:M$4,N$3:N$5)</f>
        <v>#NAME?</v>
      </c>
    </row>
    <row r="49" spans="1:11">
      <c r="A49" s="8" t="s">
        <v>1871</v>
      </c>
      <c r="B49">
        <v>379.95001220703125</v>
      </c>
      <c r="D49" s="8" t="s">
        <v>334</v>
      </c>
      <c r="E49">
        <v>12222.6754</v>
      </c>
      <c r="I49" t="s">
        <v>334</v>
      </c>
      <c r="J49" s="188">
        <v>12222.6754</v>
      </c>
      <c r="K49" t="e">
        <f ca="1">[1]!ITEMSIZE(Table3[[#This Row],[Sum of Total]],M$3:M$4,N$3:N$5)</f>
        <v>#NAME?</v>
      </c>
    </row>
    <row r="50" spans="1:11">
      <c r="A50" s="8" t="s">
        <v>1905</v>
      </c>
      <c r="B50">
        <v>3167.14990234375</v>
      </c>
      <c r="D50" s="8" t="s">
        <v>337</v>
      </c>
      <c r="E50">
        <v>-5.6843418860808015E-14</v>
      </c>
      <c r="I50" t="s">
        <v>337</v>
      </c>
      <c r="J50" s="188">
        <v>-5.6843418860808015E-14</v>
      </c>
      <c r="K50" t="e">
        <f ca="1">[1]!ITEMSIZE(Table3[[#This Row],[Sum of Total]],M$3:M$4,N$3:N$5)</f>
        <v>#NAME?</v>
      </c>
    </row>
    <row r="51" spans="1:11">
      <c r="A51" s="8" t="s">
        <v>1753</v>
      </c>
      <c r="B51">
        <v>-2374.2099609375</v>
      </c>
      <c r="D51" s="8" t="s">
        <v>342</v>
      </c>
      <c r="E51">
        <v>6422.2012000000004</v>
      </c>
      <c r="I51" t="s">
        <v>342</v>
      </c>
      <c r="J51" s="188">
        <v>6422.2012000000004</v>
      </c>
      <c r="K51" t="e">
        <f ca="1">[1]!ITEMSIZE(Table3[[#This Row],[Sum of Total]],M$3:M$4,N$3:N$5)</f>
        <v>#NAME?</v>
      </c>
    </row>
    <row r="52" spans="1:11">
      <c r="A52" s="8" t="s">
        <v>1911</v>
      </c>
      <c r="B52">
        <v>13893.85986328125</v>
      </c>
      <c r="D52" s="8" t="s">
        <v>347</v>
      </c>
      <c r="E52">
        <v>270.02350000000001</v>
      </c>
      <c r="I52" t="s">
        <v>347</v>
      </c>
      <c r="J52" s="188">
        <v>270.02350000000001</v>
      </c>
      <c r="K52" t="e">
        <f ca="1">[1]!ITEMSIZE(Table3[[#This Row],[Sum of Total]],M$3:M$4,N$3:N$5)</f>
        <v>#NAME?</v>
      </c>
    </row>
    <row r="53" spans="1:11">
      <c r="A53" s="8" t="s">
        <v>1505</v>
      </c>
      <c r="B53">
        <v>242.08369445800781</v>
      </c>
      <c r="D53" s="8" t="s">
        <v>350</v>
      </c>
      <c r="E53">
        <v>397.21850000000001</v>
      </c>
      <c r="I53" t="s">
        <v>350</v>
      </c>
      <c r="J53" s="188">
        <v>397.21850000000001</v>
      </c>
      <c r="K53" t="e">
        <f ca="1">[1]!ITEMSIZE(Table3[[#This Row],[Sum of Total]],M$3:M$4,N$3:N$5)</f>
        <v>#NAME?</v>
      </c>
    </row>
    <row r="54" spans="1:11">
      <c r="A54" s="8" t="s">
        <v>1520</v>
      </c>
      <c r="B54">
        <v>707.29010009765625</v>
      </c>
      <c r="D54" s="8" t="s">
        <v>355</v>
      </c>
      <c r="E54">
        <v>2619.0257999999999</v>
      </c>
      <c r="I54" t="s">
        <v>355</v>
      </c>
      <c r="J54" s="188">
        <v>2619.0257999999999</v>
      </c>
      <c r="K54" t="e">
        <f ca="1">[1]!ITEMSIZE(Table3[[#This Row],[Sum of Total]],M$3:M$4,N$3:N$5)</f>
        <v>#NAME?</v>
      </c>
    </row>
    <row r="55" spans="1:11">
      <c r="A55" s="8" t="s">
        <v>2043</v>
      </c>
      <c r="B55">
        <v>17764.748973846436</v>
      </c>
      <c r="D55" s="8" t="s">
        <v>359</v>
      </c>
      <c r="E55">
        <v>-15043.6</v>
      </c>
      <c r="I55" t="s">
        <v>359</v>
      </c>
      <c r="J55" s="188">
        <v>-15043.6</v>
      </c>
      <c r="K55" t="e">
        <f ca="1">[1]!ITEMSIZE(Table3[[#This Row],[Sum of Total]],M$3:M$4,N$3:N$5)</f>
        <v>#NAME?</v>
      </c>
    </row>
    <row r="56" spans="1:11">
      <c r="A56" s="8" t="s">
        <v>1683</v>
      </c>
      <c r="B56">
        <v>865.96661376953125</v>
      </c>
      <c r="D56" s="8" t="s">
        <v>366</v>
      </c>
      <c r="E56">
        <v>172675.44570000001</v>
      </c>
      <c r="I56" t="s">
        <v>366</v>
      </c>
      <c r="J56" s="188">
        <v>172675.44570000001</v>
      </c>
      <c r="K56" t="e">
        <f ca="1">[1]!ITEMSIZE(Table3[[#This Row],[Sum of Total]],M$3:M$4,N$3:N$5)</f>
        <v>#NAME?</v>
      </c>
    </row>
    <row r="57" spans="1:11">
      <c r="A57" s="8" t="s">
        <v>1801</v>
      </c>
      <c r="B57">
        <v>-89377.8603515625</v>
      </c>
      <c r="D57" s="8" t="s">
        <v>371</v>
      </c>
      <c r="E57">
        <v>3329.5520999999999</v>
      </c>
      <c r="I57" t="s">
        <v>371</v>
      </c>
      <c r="J57" s="188">
        <v>3329.5520999999999</v>
      </c>
      <c r="K57" t="e">
        <f ca="1">[1]!ITEMSIZE(Table3[[#This Row],[Sum of Total]],M$3:M$4,N$3:N$5)</f>
        <v>#NAME?</v>
      </c>
    </row>
    <row r="58" spans="1:11">
      <c r="A58" s="8" t="s">
        <v>2001</v>
      </c>
      <c r="B58">
        <v>4967.490234375</v>
      </c>
      <c r="D58" s="8" t="s">
        <v>374</v>
      </c>
      <c r="E58">
        <v>12860.25</v>
      </c>
      <c r="I58" t="s">
        <v>374</v>
      </c>
      <c r="J58" s="188">
        <v>12860.25</v>
      </c>
      <c r="K58" t="e">
        <f ca="1">[1]!ITEMSIZE(Table3[[#This Row],[Sum of Total]],M$3:M$4,N$3:N$5)</f>
        <v>#NAME?</v>
      </c>
    </row>
    <row r="59" spans="1:11">
      <c r="A59" s="8" t="s">
        <v>1789</v>
      </c>
      <c r="B59">
        <v>1595.06005859375</v>
      </c>
      <c r="D59" s="8" t="s">
        <v>381</v>
      </c>
      <c r="E59">
        <v>501.81470000000002</v>
      </c>
      <c r="I59" t="s">
        <v>381</v>
      </c>
      <c r="J59" s="188">
        <v>501.81470000000002</v>
      </c>
      <c r="K59" t="e">
        <f ca="1">[1]!ITEMSIZE(Table3[[#This Row],[Sum of Total]],M$3:M$4,N$3:N$5)</f>
        <v>#NAME?</v>
      </c>
    </row>
    <row r="60" spans="1:11">
      <c r="A60" s="8" t="s">
        <v>2047</v>
      </c>
      <c r="B60">
        <v>1847.6800537109375</v>
      </c>
      <c r="D60" s="8" t="s">
        <v>387</v>
      </c>
      <c r="E60">
        <v>1298.5482</v>
      </c>
      <c r="I60" t="s">
        <v>387</v>
      </c>
      <c r="J60" s="188">
        <v>1298.5482</v>
      </c>
      <c r="K60" t="e">
        <f ca="1">[1]!ITEMSIZE(Table3[[#This Row],[Sum of Total]],M$3:M$4,N$3:N$5)</f>
        <v>#NAME?</v>
      </c>
    </row>
    <row r="61" spans="1:11">
      <c r="A61" s="8" t="s">
        <v>2053</v>
      </c>
      <c r="B61">
        <v>0</v>
      </c>
      <c r="D61" s="8" t="s">
        <v>393</v>
      </c>
      <c r="E61">
        <v>2958.64</v>
      </c>
      <c r="I61" t="s">
        <v>393</v>
      </c>
      <c r="J61" s="188">
        <v>2958.64</v>
      </c>
      <c r="K61" t="e">
        <f ca="1">[1]!ITEMSIZE(Table3[[#This Row],[Sum of Total]],M$3:M$4,N$3:N$5)</f>
        <v>#NAME?</v>
      </c>
    </row>
    <row r="62" spans="1:11">
      <c r="A62" s="8" t="s">
        <v>1539</v>
      </c>
      <c r="B62">
        <v>254.99749946594238</v>
      </c>
      <c r="D62" s="8" t="s">
        <v>398</v>
      </c>
      <c r="E62">
        <v>7800</v>
      </c>
      <c r="I62" t="s">
        <v>398</v>
      </c>
      <c r="J62" s="188">
        <v>7800</v>
      </c>
      <c r="K62" t="e">
        <f ca="1">[1]!ITEMSIZE(Table3[[#This Row],[Sum of Total]],M$3:M$4,N$3:N$5)</f>
        <v>#NAME?</v>
      </c>
    </row>
    <row r="63" spans="1:11">
      <c r="A63" s="8" t="s">
        <v>1775</v>
      </c>
      <c r="B63">
        <v>0</v>
      </c>
      <c r="D63" s="8" t="s">
        <v>402</v>
      </c>
      <c r="E63">
        <v>25230</v>
      </c>
      <c r="I63" t="s">
        <v>402</v>
      </c>
      <c r="J63" s="188">
        <v>25230</v>
      </c>
      <c r="K63" t="e">
        <f ca="1">[1]!ITEMSIZE(Table3[[#This Row],[Sum of Total]],M$3:M$4,N$3:N$5)</f>
        <v>#NAME?</v>
      </c>
    </row>
    <row r="64" spans="1:11">
      <c r="A64" s="8" t="s">
        <v>1830</v>
      </c>
      <c r="B64">
        <v>-1288560</v>
      </c>
      <c r="D64" s="8" t="s">
        <v>407</v>
      </c>
      <c r="E64">
        <v>7581.9500000000007</v>
      </c>
      <c r="I64" t="s">
        <v>407</v>
      </c>
      <c r="J64" s="188">
        <v>7581.9500000000007</v>
      </c>
      <c r="K64" t="e">
        <f ca="1">[1]!ITEMSIZE(Table3[[#This Row],[Sum of Total]],M$3:M$4,N$3:N$5)</f>
        <v>#NAME?</v>
      </c>
    </row>
    <row r="65" spans="1:11">
      <c r="A65" s="8" t="s">
        <v>1940</v>
      </c>
      <c r="B65">
        <v>272609.279296875</v>
      </c>
      <c r="D65" s="8" t="s">
        <v>410</v>
      </c>
      <c r="E65">
        <v>798.09999999999991</v>
      </c>
      <c r="I65" t="s">
        <v>410</v>
      </c>
      <c r="J65" s="188">
        <v>798.09999999999991</v>
      </c>
      <c r="K65" t="e">
        <f ca="1">[1]!ITEMSIZE(Table3[[#This Row],[Sum of Total]],M$3:M$4,N$3:N$5)</f>
        <v>#NAME?</v>
      </c>
    </row>
    <row r="66" spans="1:11">
      <c r="A66" s="8" t="s">
        <v>1493</v>
      </c>
      <c r="B66">
        <v>-566953.5</v>
      </c>
      <c r="D66" s="8" t="s">
        <v>413</v>
      </c>
      <c r="E66">
        <v>1596.1999999999998</v>
      </c>
      <c r="I66" t="s">
        <v>413</v>
      </c>
      <c r="J66" s="188">
        <v>1596.1999999999998</v>
      </c>
      <c r="K66" t="e">
        <f ca="1">[1]!ITEMSIZE(Table3[[#This Row],[Sum of Total]],M$3:M$4,N$3:N$5)</f>
        <v>#NAME?</v>
      </c>
    </row>
    <row r="67" spans="1:11">
      <c r="A67" s="8" t="s">
        <v>1496</v>
      </c>
      <c r="B67">
        <v>583039.630859375</v>
      </c>
      <c r="D67" s="8" t="s">
        <v>416</v>
      </c>
      <c r="E67">
        <v>2793.3500000000004</v>
      </c>
      <c r="I67" t="s">
        <v>416</v>
      </c>
      <c r="J67" s="188">
        <v>2793.3500000000004</v>
      </c>
      <c r="K67" t="e">
        <f ca="1">[1]!ITEMSIZE(Table3[[#This Row],[Sum of Total]],M$3:M$4,N$3:N$5)</f>
        <v>#NAME?</v>
      </c>
    </row>
    <row r="68" spans="1:11">
      <c r="A68" s="8" t="s">
        <v>1480</v>
      </c>
      <c r="B68">
        <v>-911037.625</v>
      </c>
      <c r="D68" s="8" t="s">
        <v>419</v>
      </c>
      <c r="E68">
        <v>2394.3000000000002</v>
      </c>
      <c r="I68" t="s">
        <v>419</v>
      </c>
      <c r="J68" s="188">
        <v>2394.3000000000002</v>
      </c>
      <c r="K68" t="e">
        <f ca="1">[1]!ITEMSIZE(Table3[[#This Row],[Sum of Total]],M$3:M$4,N$3:N$5)</f>
        <v>#NAME?</v>
      </c>
    </row>
    <row r="69" spans="1:11">
      <c r="A69" s="8" t="s">
        <v>1970</v>
      </c>
      <c r="B69">
        <v>8351.2617797851563</v>
      </c>
      <c r="D69" s="8" t="s">
        <v>422</v>
      </c>
      <c r="E69">
        <v>798.09999999999991</v>
      </c>
      <c r="I69" t="s">
        <v>422</v>
      </c>
      <c r="J69" s="188">
        <v>798.09999999999991</v>
      </c>
      <c r="K69" t="e">
        <f ca="1">[1]!ITEMSIZE(Table3[[#This Row],[Sum of Total]],M$3:M$4,N$3:N$5)</f>
        <v>#NAME?</v>
      </c>
    </row>
    <row r="70" spans="1:11">
      <c r="A70" s="8" t="s">
        <v>1979</v>
      </c>
      <c r="B70">
        <v>47092.1201171875</v>
      </c>
      <c r="D70" s="8" t="s">
        <v>425</v>
      </c>
      <c r="E70">
        <v>2190.65</v>
      </c>
      <c r="I70" t="s">
        <v>425</v>
      </c>
      <c r="J70" s="188">
        <v>2190.65</v>
      </c>
      <c r="K70" t="e">
        <f ca="1">[1]!ITEMSIZE(Table3[[#This Row],[Sum of Total]],M$3:M$4,N$3:N$5)</f>
        <v>#NAME?</v>
      </c>
    </row>
    <row r="71" spans="1:11">
      <c r="A71" s="8" t="s">
        <v>1346</v>
      </c>
      <c r="B71">
        <v>458954.5703125</v>
      </c>
      <c r="D71" s="8" t="s">
        <v>428</v>
      </c>
      <c r="E71">
        <v>-1.1368683772161603E-13</v>
      </c>
      <c r="I71" t="s">
        <v>428</v>
      </c>
      <c r="J71" s="188">
        <v>-1.1368683772161603E-13</v>
      </c>
      <c r="K71" t="e">
        <f ca="1">[1]!ITEMSIZE(Table3[[#This Row],[Sum of Total]],M$3:M$4,N$3:N$5)</f>
        <v>#NAME?</v>
      </c>
    </row>
    <row r="72" spans="1:11">
      <c r="A72" s="8" t="s">
        <v>1374</v>
      </c>
      <c r="B72">
        <v>224111.546875</v>
      </c>
      <c r="D72" s="8" t="s">
        <v>431</v>
      </c>
      <c r="E72">
        <v>1411.12</v>
      </c>
      <c r="I72" t="s">
        <v>431</v>
      </c>
      <c r="J72" s="188">
        <v>1411.12</v>
      </c>
      <c r="K72" t="e">
        <f ca="1">[1]!ITEMSIZE(Table3[[#This Row],[Sum of Total]],M$3:M$4,N$3:N$5)</f>
        <v>#NAME?</v>
      </c>
    </row>
    <row r="73" spans="1:11">
      <c r="A73" s="8" t="s">
        <v>1380</v>
      </c>
      <c r="B73">
        <v>1895747.125</v>
      </c>
      <c r="D73" s="8" t="s">
        <v>438</v>
      </c>
      <c r="E73">
        <v>-5.8264504332328215E-13</v>
      </c>
      <c r="I73" t="s">
        <v>438</v>
      </c>
      <c r="J73" s="188">
        <v>-5.8264504332328215E-13</v>
      </c>
      <c r="K73" t="e">
        <f ca="1">[1]!ITEMSIZE(Table3[[#This Row],[Sum of Total]],M$3:M$4,N$3:N$5)</f>
        <v>#NAME?</v>
      </c>
    </row>
    <row r="74" spans="1:11">
      <c r="A74" s="8" t="s">
        <v>1385</v>
      </c>
      <c r="B74">
        <v>43049.8515625</v>
      </c>
      <c r="D74" s="8" t="s">
        <v>444</v>
      </c>
      <c r="E74">
        <v>921106.96999999986</v>
      </c>
      <c r="I74" t="s">
        <v>444</v>
      </c>
      <c r="J74" s="188">
        <v>921106.96999999986</v>
      </c>
      <c r="K74" t="e">
        <f ca="1">[1]!ITEMSIZE(Table3[[#This Row],[Sum of Total]],M$3:M$4,N$3:N$5)</f>
        <v>#NAME?</v>
      </c>
    </row>
    <row r="75" spans="1:11">
      <c r="A75" s="8" t="s">
        <v>1443</v>
      </c>
      <c r="B75">
        <v>6867.8095703125</v>
      </c>
      <c r="D75" s="8" t="s">
        <v>452</v>
      </c>
      <c r="E75">
        <v>126630</v>
      </c>
      <c r="I75" t="s">
        <v>452</v>
      </c>
      <c r="J75" s="188">
        <v>126630</v>
      </c>
      <c r="K75" t="e">
        <f ca="1">[1]!ITEMSIZE(Table3[[#This Row],[Sum of Total]],M$3:M$4,N$3:N$5)</f>
        <v>#NAME?</v>
      </c>
    </row>
    <row r="76" spans="1:11">
      <c r="A76" s="8" t="s">
        <v>1462</v>
      </c>
      <c r="B76">
        <v>0</v>
      </c>
      <c r="D76" s="8" t="s">
        <v>457</v>
      </c>
      <c r="E76">
        <v>-505000</v>
      </c>
      <c r="I76" t="s">
        <v>457</v>
      </c>
      <c r="J76" s="188">
        <v>-505000</v>
      </c>
      <c r="K76" t="e">
        <f ca="1">[1]!ITEMSIZE(Table3[[#This Row],[Sum of Total]],M$3:M$4,N$3:N$5)</f>
        <v>#NAME?</v>
      </c>
    </row>
    <row r="77" spans="1:11">
      <c r="A77" s="8" t="s">
        <v>1467</v>
      </c>
      <c r="B77">
        <v>-1927.800048828125</v>
      </c>
      <c r="D77" s="8" t="s">
        <v>460</v>
      </c>
      <c r="E77">
        <v>-2000</v>
      </c>
      <c r="I77" t="s">
        <v>460</v>
      </c>
      <c r="J77" s="188">
        <v>-2000</v>
      </c>
      <c r="K77" t="e">
        <f ca="1">[1]!ITEMSIZE(Table3[[#This Row],[Sum of Total]],M$3:M$4,N$3:N$5)</f>
        <v>#NAME?</v>
      </c>
    </row>
    <row r="78" spans="1:11">
      <c r="A78" s="8" t="s">
        <v>1486</v>
      </c>
      <c r="B78">
        <v>1068062.34375</v>
      </c>
      <c r="D78" s="8" t="s">
        <v>464</v>
      </c>
      <c r="E78">
        <v>443100</v>
      </c>
      <c r="I78" t="s">
        <v>464</v>
      </c>
      <c r="J78" s="188">
        <v>443100</v>
      </c>
      <c r="K78" t="e">
        <f ca="1">[1]!ITEMSIZE(Table3[[#This Row],[Sum of Total]],M$3:M$4,N$3:N$5)</f>
        <v>#NAME?</v>
      </c>
    </row>
    <row r="79" spans="1:11">
      <c r="A79" s="8" t="s">
        <v>1489</v>
      </c>
      <c r="B79">
        <v>-32131.259521484375</v>
      </c>
      <c r="D79" s="8" t="s">
        <v>469</v>
      </c>
      <c r="E79">
        <v>-443100</v>
      </c>
      <c r="I79" t="s">
        <v>469</v>
      </c>
      <c r="J79" s="188">
        <v>-443100</v>
      </c>
      <c r="K79" t="e">
        <f ca="1">[1]!ITEMSIZE(Table3[[#This Row],[Sum of Total]],M$3:M$4,N$3:N$5)</f>
        <v>#NAME?</v>
      </c>
    </row>
    <row r="80" spans="1:11">
      <c r="A80" s="8" t="s">
        <v>1511</v>
      </c>
      <c r="B80">
        <v>-242.39999389648438</v>
      </c>
      <c r="D80" s="8" t="s">
        <v>470</v>
      </c>
      <c r="E80">
        <v>135811.5</v>
      </c>
      <c r="I80" t="s">
        <v>470</v>
      </c>
      <c r="J80" s="188">
        <v>135811.5</v>
      </c>
      <c r="K80" t="e">
        <f ca="1">[1]!ITEMSIZE(Table3[[#This Row],[Sum of Total]],M$3:M$4,N$3:N$5)</f>
        <v>#NAME?</v>
      </c>
    </row>
    <row r="81" spans="1:11">
      <c r="A81" s="8" t="s">
        <v>1526</v>
      </c>
      <c r="B81">
        <v>-722.27001953125</v>
      </c>
      <c r="D81" s="8" t="s">
        <v>476</v>
      </c>
      <c r="E81">
        <v>12246.4725</v>
      </c>
      <c r="I81" t="s">
        <v>476</v>
      </c>
      <c r="J81" s="188">
        <v>12246.4725</v>
      </c>
      <c r="K81" t="e">
        <f ca="1">[1]!ITEMSIZE(Table3[[#This Row],[Sum of Total]],M$3:M$4,N$3:N$5)</f>
        <v>#NAME?</v>
      </c>
    </row>
    <row r="82" spans="1:11">
      <c r="A82" s="8" t="s">
        <v>1555</v>
      </c>
      <c r="B82">
        <v>-33.204601287841797</v>
      </c>
      <c r="D82" s="8" t="s">
        <v>481</v>
      </c>
      <c r="E82">
        <v>6207.6947</v>
      </c>
      <c r="I82" t="s">
        <v>481</v>
      </c>
      <c r="J82" s="188">
        <v>6207.6947</v>
      </c>
      <c r="K82" t="e">
        <f ca="1">[1]!ITEMSIZE(Table3[[#This Row],[Sum of Total]],M$3:M$4,N$3:N$5)</f>
        <v>#NAME?</v>
      </c>
    </row>
    <row r="83" spans="1:11">
      <c r="A83" s="8" t="s">
        <v>1561</v>
      </c>
      <c r="B83">
        <v>-1402.25</v>
      </c>
      <c r="D83" s="8" t="s">
        <v>486</v>
      </c>
      <c r="E83">
        <v>186.78309999999999</v>
      </c>
      <c r="I83" t="s">
        <v>486</v>
      </c>
      <c r="J83" s="188">
        <v>186.78309999999999</v>
      </c>
      <c r="K83" t="e">
        <f ca="1">[1]!ITEMSIZE(Table3[[#This Row],[Sum of Total]],M$3:M$4,N$3:N$5)</f>
        <v>#NAME?</v>
      </c>
    </row>
    <row r="84" spans="1:11">
      <c r="A84" s="8" t="s">
        <v>1610</v>
      </c>
      <c r="B84">
        <v>7420.56640625</v>
      </c>
      <c r="D84" s="8" t="s">
        <v>491</v>
      </c>
      <c r="E84">
        <v>7796.1628000000001</v>
      </c>
      <c r="I84" t="s">
        <v>491</v>
      </c>
      <c r="J84" s="188">
        <v>7796.1628000000001</v>
      </c>
      <c r="K84" t="e">
        <f ca="1">[1]!ITEMSIZE(Table3[[#This Row],[Sum of Total]],M$3:M$4,N$3:N$5)</f>
        <v>#NAME?</v>
      </c>
    </row>
    <row r="85" spans="1:11">
      <c r="A85" s="8" t="s">
        <v>1615</v>
      </c>
      <c r="B85">
        <v>-2629.890869140625</v>
      </c>
      <c r="D85" s="8" t="s">
        <v>492</v>
      </c>
      <c r="E85">
        <v>8039.7929999999997</v>
      </c>
      <c r="I85" t="s">
        <v>492</v>
      </c>
      <c r="J85" s="188">
        <v>8039.7929999999997</v>
      </c>
      <c r="K85" t="e">
        <f ca="1">[1]!ITEMSIZE(Table3[[#This Row],[Sum of Total]],M$3:M$4,N$3:N$5)</f>
        <v>#NAME?</v>
      </c>
    </row>
    <row r="86" spans="1:11">
      <c r="A86" s="8" t="s">
        <v>1233</v>
      </c>
      <c r="B86">
        <v>335337.75</v>
      </c>
      <c r="D86" s="8" t="s">
        <v>495</v>
      </c>
      <c r="E86">
        <v>794.43709999999999</v>
      </c>
      <c r="I86" t="s">
        <v>495</v>
      </c>
      <c r="J86" s="188">
        <v>794.43709999999999</v>
      </c>
      <c r="K86" t="e">
        <f ca="1">[1]!ITEMSIZE(Table3[[#This Row],[Sum of Total]],M$3:M$4,N$3:N$5)</f>
        <v>#NAME?</v>
      </c>
    </row>
    <row r="87" spans="1:11">
      <c r="A87" s="8" t="s">
        <v>1238</v>
      </c>
      <c r="B87">
        <v>-335337.75</v>
      </c>
      <c r="D87" s="8" t="s">
        <v>499</v>
      </c>
      <c r="E87">
        <v>-1636.6814000000002</v>
      </c>
      <c r="I87" t="s">
        <v>499</v>
      </c>
      <c r="J87" s="188">
        <v>-1636.6814000000002</v>
      </c>
      <c r="K87" t="e">
        <f ca="1">[1]!ITEMSIZE(Table3[[#This Row],[Sum of Total]],M$3:M$4,N$3:N$5)</f>
        <v>#NAME?</v>
      </c>
    </row>
    <row r="88" spans="1:11">
      <c r="A88" s="8" t="s">
        <v>1668</v>
      </c>
      <c r="B88">
        <v>42745.3828125</v>
      </c>
      <c r="D88" s="8" t="s">
        <v>502</v>
      </c>
      <c r="E88">
        <v>103575.6</v>
      </c>
      <c r="I88" t="s">
        <v>502</v>
      </c>
      <c r="J88" s="188">
        <v>103575.6</v>
      </c>
      <c r="K88" t="e">
        <f ca="1">[1]!ITEMSIZE(Table3[[#This Row],[Sum of Total]],M$3:M$4,N$3:N$5)</f>
        <v>#NAME?</v>
      </c>
    </row>
    <row r="89" spans="1:11">
      <c r="A89" s="8" t="s">
        <v>1712</v>
      </c>
      <c r="B89">
        <v>11400</v>
      </c>
      <c r="D89" s="8" t="s">
        <v>508</v>
      </c>
      <c r="E89">
        <v>5089.2148999999999</v>
      </c>
      <c r="I89" t="s">
        <v>508</v>
      </c>
      <c r="J89" s="188">
        <v>5089.2148999999999</v>
      </c>
      <c r="K89" t="e">
        <f ca="1">[1]!ITEMSIZE(Table3[[#This Row],[Sum of Total]],M$3:M$4,N$3:N$5)</f>
        <v>#NAME?</v>
      </c>
    </row>
    <row r="90" spans="1:11">
      <c r="A90" s="8" t="s">
        <v>1715</v>
      </c>
      <c r="B90">
        <v>49.279998779296875</v>
      </c>
      <c r="D90" s="8" t="s">
        <v>513</v>
      </c>
      <c r="E90">
        <v>12248.2094</v>
      </c>
      <c r="I90" t="s">
        <v>513</v>
      </c>
      <c r="J90" s="188">
        <v>12248.2094</v>
      </c>
      <c r="K90" t="e">
        <f ca="1">[1]!ITEMSIZE(Table3[[#This Row],[Sum of Total]],M$3:M$4,N$3:N$5)</f>
        <v>#NAME?</v>
      </c>
    </row>
    <row r="91" spans="1:11">
      <c r="A91" s="8" t="s">
        <v>1818</v>
      </c>
      <c r="B91">
        <v>2152.6201171875</v>
      </c>
      <c r="D91" s="8" t="s">
        <v>521</v>
      </c>
      <c r="E91">
        <v>6054.1433999999999</v>
      </c>
      <c r="I91" t="s">
        <v>521</v>
      </c>
      <c r="J91" s="188">
        <v>6054.1433999999999</v>
      </c>
      <c r="K91" t="e">
        <f ca="1">[1]!ITEMSIZE(Table3[[#This Row],[Sum of Total]],M$3:M$4,N$3:N$5)</f>
        <v>#NAME?</v>
      </c>
    </row>
    <row r="92" spans="1:11">
      <c r="A92" s="8" t="s">
        <v>1838</v>
      </c>
      <c r="B92">
        <v>-14282.1201171875</v>
      </c>
      <c r="D92" s="8" t="s">
        <v>525</v>
      </c>
      <c r="E92">
        <v>102.9</v>
      </c>
      <c r="I92" t="s">
        <v>525</v>
      </c>
      <c r="J92" s="188">
        <v>102.9</v>
      </c>
      <c r="K92" t="e">
        <f ca="1">[1]!ITEMSIZE(Table3[[#This Row],[Sum of Total]],M$3:M$4,N$3:N$5)</f>
        <v>#NAME?</v>
      </c>
    </row>
    <row r="93" spans="1:11">
      <c r="A93" s="8" t="s">
        <v>1921</v>
      </c>
      <c r="B93">
        <v>1028.3199462890625</v>
      </c>
      <c r="D93" s="8" t="s">
        <v>530</v>
      </c>
      <c r="E93">
        <v>32200</v>
      </c>
      <c r="I93" t="s">
        <v>530</v>
      </c>
      <c r="J93" s="188">
        <v>32200</v>
      </c>
      <c r="K93" t="e">
        <f ca="1">[1]!ITEMSIZE(Table3[[#This Row],[Sum of Total]],M$3:M$4,N$3:N$5)</f>
        <v>#NAME?</v>
      </c>
    </row>
    <row r="94" spans="1:11">
      <c r="A94" s="8" t="s">
        <v>2034</v>
      </c>
      <c r="B94">
        <v>1780</v>
      </c>
      <c r="D94" s="8" t="s">
        <v>535</v>
      </c>
      <c r="E94">
        <v>53753.491800000003</v>
      </c>
      <c r="I94" t="s">
        <v>535</v>
      </c>
      <c r="J94" s="188">
        <v>53753.491800000003</v>
      </c>
      <c r="K94" t="e">
        <f ca="1">[1]!ITEMSIZE(Table3[[#This Row],[Sum of Total]],M$3:M$4,N$3:N$5)</f>
        <v>#NAME?</v>
      </c>
    </row>
    <row r="95" spans="1:11">
      <c r="A95" s="8" t="s">
        <v>2499</v>
      </c>
      <c r="B95">
        <v>8284.9712219238281</v>
      </c>
      <c r="D95" s="8" t="s">
        <v>541</v>
      </c>
      <c r="E95">
        <v>14355.6693</v>
      </c>
      <c r="I95" t="s">
        <v>541</v>
      </c>
      <c r="J95" s="188">
        <v>14355.6693</v>
      </c>
      <c r="K95" t="e">
        <f ca="1">[1]!ITEMSIZE(Table3[[#This Row],[Sum of Total]],M$3:M$4,N$3:N$5)</f>
        <v>#NAME?</v>
      </c>
    </row>
    <row r="96" spans="1:11">
      <c r="A96" s="8" t="s">
        <v>2504</v>
      </c>
      <c r="B96">
        <v>-1676138.41015625</v>
      </c>
      <c r="D96" s="8" t="s">
        <v>546</v>
      </c>
      <c r="E96">
        <v>8981.0172000000002</v>
      </c>
      <c r="I96" t="s">
        <v>546</v>
      </c>
      <c r="J96" s="188">
        <v>8981.0172000000002</v>
      </c>
      <c r="K96" t="e">
        <f ca="1">[1]!ITEMSIZE(Table3[[#This Row],[Sum of Total]],M$3:M$4,N$3:N$5)</f>
        <v>#NAME?</v>
      </c>
    </row>
    <row r="97" spans="1:11">
      <c r="A97" s="8" t="s">
        <v>2510</v>
      </c>
      <c r="B97">
        <v>276905.681640625</v>
      </c>
      <c r="D97" s="8" t="s">
        <v>551</v>
      </c>
      <c r="E97">
        <v>2505.2192</v>
      </c>
      <c r="I97" t="s">
        <v>551</v>
      </c>
      <c r="J97" s="188">
        <v>2505.2192</v>
      </c>
      <c r="K97" t="e">
        <f ca="1">[1]!ITEMSIZE(Table3[[#This Row],[Sum of Total]],M$3:M$4,N$3:N$5)</f>
        <v>#NAME?</v>
      </c>
    </row>
    <row r="98" spans="1:11">
      <c r="A98" s="8" t="s">
        <v>2513</v>
      </c>
      <c r="B98">
        <v>472964.71484375</v>
      </c>
      <c r="D98" s="8" t="s">
        <v>554</v>
      </c>
      <c r="E98">
        <v>3626.4151000000002</v>
      </c>
      <c r="I98" t="s">
        <v>554</v>
      </c>
      <c r="J98" s="188">
        <v>3626.4151000000002</v>
      </c>
      <c r="K98" t="e">
        <f ca="1">[1]!ITEMSIZE(Table3[[#This Row],[Sum of Total]],M$3:M$4,N$3:N$5)</f>
        <v>#NAME?</v>
      </c>
    </row>
    <row r="99" spans="1:11">
      <c r="A99" s="8" t="s">
        <v>2516</v>
      </c>
      <c r="B99">
        <v>472964.71484375</v>
      </c>
      <c r="D99" s="8" t="s">
        <v>557</v>
      </c>
      <c r="E99">
        <v>1776.0583999999999</v>
      </c>
      <c r="I99" t="s">
        <v>557</v>
      </c>
      <c r="J99" s="188">
        <v>1776.0583999999999</v>
      </c>
      <c r="K99" t="e">
        <f ca="1">[1]!ITEMSIZE(Table3[[#This Row],[Sum of Total]],M$3:M$4,N$3:N$5)</f>
        <v>#NAME?</v>
      </c>
    </row>
    <row r="100" spans="1:11">
      <c r="A100" s="8" t="s">
        <v>2519</v>
      </c>
      <c r="B100">
        <v>472964.71484375</v>
      </c>
      <c r="D100" s="8" t="s">
        <v>560</v>
      </c>
      <c r="E100">
        <v>364.16</v>
      </c>
      <c r="I100" t="s">
        <v>560</v>
      </c>
      <c r="J100" s="188">
        <v>364.16</v>
      </c>
      <c r="K100" t="e">
        <f ca="1">[1]!ITEMSIZE(Table3[[#This Row],[Sum of Total]],M$3:M$4,N$3:N$5)</f>
        <v>#NAME?</v>
      </c>
    </row>
    <row r="101" spans="1:11">
      <c r="A101" s="8" t="s">
        <v>2522</v>
      </c>
      <c r="B101">
        <v>-19661.4453125</v>
      </c>
      <c r="D101" s="8" t="s">
        <v>563</v>
      </c>
      <c r="E101">
        <v>34150.11</v>
      </c>
      <c r="I101" t="s">
        <v>563</v>
      </c>
      <c r="J101" s="188">
        <v>34150.11</v>
      </c>
      <c r="K101" t="e">
        <f ca="1">[1]!ITEMSIZE(Table3[[#This Row],[Sum of Total]],M$3:M$4,N$3:N$5)</f>
        <v>#NAME?</v>
      </c>
    </row>
    <row r="102" spans="1:11">
      <c r="A102" s="8" t="s">
        <v>2529</v>
      </c>
      <c r="B102">
        <v>-1300</v>
      </c>
      <c r="D102" s="8" t="s">
        <v>564</v>
      </c>
      <c r="E102">
        <v>28284.12</v>
      </c>
      <c r="I102" t="s">
        <v>564</v>
      </c>
      <c r="J102" s="188">
        <v>28284.12</v>
      </c>
      <c r="K102" t="e">
        <f ca="1">[1]!ITEMSIZE(Table3[[#This Row],[Sum of Total]],M$3:M$4,N$3:N$5)</f>
        <v>#NAME?</v>
      </c>
    </row>
    <row r="103" spans="1:11">
      <c r="A103" s="8" t="s">
        <v>2545</v>
      </c>
      <c r="B103">
        <v>1699.5589599609375</v>
      </c>
      <c r="D103" s="8" t="s">
        <v>565</v>
      </c>
      <c r="E103">
        <v>319</v>
      </c>
      <c r="I103" t="s">
        <v>565</v>
      </c>
      <c r="J103" s="188">
        <v>319</v>
      </c>
      <c r="K103" t="e">
        <f ca="1">[1]!ITEMSIZE(Table3[[#This Row],[Sum of Total]],M$3:M$4,N$3:N$5)</f>
        <v>#NAME?</v>
      </c>
    </row>
    <row r="104" spans="1:11">
      <c r="A104" s="8" t="s">
        <v>2549</v>
      </c>
      <c r="B104">
        <v>38811.12109375</v>
      </c>
      <c r="D104" s="8" t="s">
        <v>569</v>
      </c>
      <c r="E104">
        <v>11025</v>
      </c>
      <c r="I104" t="s">
        <v>569</v>
      </c>
      <c r="J104" s="188">
        <v>11025</v>
      </c>
      <c r="K104" t="e">
        <f ca="1">[1]!ITEMSIZE(Table3[[#This Row],[Sum of Total]],M$3:M$4,N$3:N$5)</f>
        <v>#NAME?</v>
      </c>
    </row>
    <row r="105" spans="1:11">
      <c r="A105" s="8" t="s">
        <v>2553</v>
      </c>
      <c r="B105">
        <v>-146.8935546875</v>
      </c>
      <c r="D105" s="8" t="s">
        <v>574</v>
      </c>
      <c r="E105">
        <v>-130000</v>
      </c>
      <c r="I105" t="s">
        <v>574</v>
      </c>
      <c r="J105" s="188">
        <v>-130000</v>
      </c>
      <c r="K105" t="e">
        <f ca="1">[1]!ITEMSIZE(Table3[[#This Row],[Sum of Total]],M$3:M$4,N$3:N$5)</f>
        <v>#NAME?</v>
      </c>
    </row>
    <row r="106" spans="1:11">
      <c r="A106" s="8" t="s">
        <v>2559</v>
      </c>
      <c r="B106">
        <v>-27394.047058105469</v>
      </c>
      <c r="D106" s="8" t="s">
        <v>580</v>
      </c>
      <c r="E106">
        <v>40261.419300000001</v>
      </c>
      <c r="I106" t="s">
        <v>580</v>
      </c>
      <c r="J106" s="188">
        <v>40261.419300000001</v>
      </c>
      <c r="K106" t="e">
        <f ca="1">[1]!ITEMSIZE(Table3[[#This Row],[Sum of Total]],M$3:M$4,N$3:N$5)</f>
        <v>#NAME?</v>
      </c>
    </row>
    <row r="107" spans="1:11">
      <c r="A107" s="8" t="s">
        <v>2570</v>
      </c>
      <c r="B107">
        <v>-2303.79736328125</v>
      </c>
      <c r="D107" s="8" t="s">
        <v>585</v>
      </c>
      <c r="E107">
        <v>4138.4630999999999</v>
      </c>
      <c r="I107" t="s">
        <v>585</v>
      </c>
      <c r="J107" s="188">
        <v>4138.4630999999999</v>
      </c>
      <c r="K107" t="e">
        <f ca="1">[1]!ITEMSIZE(Table3[[#This Row],[Sum of Total]],M$3:M$4,N$3:N$5)</f>
        <v>#NAME?</v>
      </c>
    </row>
    <row r="108" spans="1:11">
      <c r="A108" s="8" t="s">
        <v>2577</v>
      </c>
      <c r="B108">
        <v>9894.736328125</v>
      </c>
      <c r="D108" s="8" t="s">
        <v>588</v>
      </c>
      <c r="E108">
        <v>10149.2307</v>
      </c>
      <c r="I108" t="s">
        <v>588</v>
      </c>
      <c r="J108" s="188">
        <v>10149.2307</v>
      </c>
      <c r="K108" t="e">
        <f ca="1">[1]!ITEMSIZE(Table3[[#This Row],[Sum of Total]],M$3:M$4,N$3:N$5)</f>
        <v>#NAME?</v>
      </c>
    </row>
    <row r="109" spans="1:11">
      <c r="A109" s="8" t="s">
        <v>2582</v>
      </c>
      <c r="B109">
        <v>10222.947265625</v>
      </c>
      <c r="D109" s="8" t="s">
        <v>593</v>
      </c>
      <c r="E109">
        <v>12571.3125</v>
      </c>
      <c r="I109" t="s">
        <v>593</v>
      </c>
      <c r="J109" s="188">
        <v>12571.3125</v>
      </c>
      <c r="K109" t="e">
        <f ca="1">[1]!ITEMSIZE(Table3[[#This Row],[Sum of Total]],M$3:M$4,N$3:N$5)</f>
        <v>#NAME?</v>
      </c>
    </row>
    <row r="110" spans="1:11">
      <c r="A110" s="8" t="s">
        <v>2602</v>
      </c>
      <c r="B110">
        <v>3211.23486328125</v>
      </c>
      <c r="D110" s="8" t="s">
        <v>596</v>
      </c>
      <c r="E110">
        <v>14963.8444</v>
      </c>
      <c r="I110" t="s">
        <v>596</v>
      </c>
      <c r="J110" s="188">
        <v>14963.8444</v>
      </c>
      <c r="K110" t="e">
        <f ca="1">[1]!ITEMSIZE(Table3[[#This Row],[Sum of Total]],M$3:M$4,N$3:N$5)</f>
        <v>#NAME?</v>
      </c>
    </row>
    <row r="111" spans="1:11">
      <c r="A111" s="8" t="s">
        <v>2613</v>
      </c>
      <c r="B111">
        <v>681076.6875</v>
      </c>
      <c r="D111" s="8" t="s">
        <v>599</v>
      </c>
      <c r="E111">
        <v>0</v>
      </c>
      <c r="I111" t="s">
        <v>599</v>
      </c>
      <c r="J111" s="188">
        <v>0</v>
      </c>
      <c r="K111" t="e">
        <f ca="1">[1]!ITEMSIZE(Table3[[#This Row],[Sum of Total]],M$3:M$4,N$3:N$5)</f>
        <v>#NAME?</v>
      </c>
    </row>
    <row r="112" spans="1:11">
      <c r="A112" s="8" t="s">
        <v>2620</v>
      </c>
      <c r="B112">
        <v>1007.7437133789063</v>
      </c>
      <c r="D112" s="8" t="s">
        <v>603</v>
      </c>
      <c r="E112">
        <v>33350.000099999997</v>
      </c>
      <c r="I112" t="s">
        <v>603</v>
      </c>
      <c r="J112" s="188">
        <v>33350.000099999997</v>
      </c>
      <c r="K112" t="e">
        <f ca="1">[1]!ITEMSIZE(Table3[[#This Row],[Sum of Total]],M$3:M$4,N$3:N$5)</f>
        <v>#NAME?</v>
      </c>
    </row>
    <row r="113" spans="1:11">
      <c r="A113" s="8" t="s">
        <v>2626</v>
      </c>
      <c r="B113">
        <v>94951.703125</v>
      </c>
      <c r="D113" s="8" t="s">
        <v>608</v>
      </c>
      <c r="E113">
        <v>3950.5300999999999</v>
      </c>
      <c r="I113" t="s">
        <v>608</v>
      </c>
      <c r="J113" s="188">
        <v>3950.5300999999999</v>
      </c>
      <c r="K113" t="e">
        <f ca="1">[1]!ITEMSIZE(Table3[[#This Row],[Sum of Total]],M$3:M$4,N$3:N$5)</f>
        <v>#NAME?</v>
      </c>
    </row>
    <row r="114" spans="1:11">
      <c r="A114" s="8" t="s">
        <v>2631</v>
      </c>
      <c r="B114">
        <v>34614.62890625</v>
      </c>
      <c r="D114" s="8" t="s">
        <v>613</v>
      </c>
      <c r="E114">
        <v>6627.88</v>
      </c>
      <c r="I114" t="s">
        <v>613</v>
      </c>
      <c r="J114" s="188">
        <v>6627.88</v>
      </c>
      <c r="K114" t="e">
        <f ca="1">[1]!ITEMSIZE(Table3[[#This Row],[Sum of Total]],M$3:M$4,N$3:N$5)</f>
        <v>#NAME?</v>
      </c>
    </row>
    <row r="115" spans="1:11">
      <c r="A115" s="8" t="s">
        <v>2655</v>
      </c>
      <c r="B115">
        <v>2027.649658203125</v>
      </c>
      <c r="D115" s="8" t="s">
        <v>616</v>
      </c>
      <c r="E115">
        <v>12800.005300000001</v>
      </c>
      <c r="I115" t="s">
        <v>616</v>
      </c>
      <c r="J115" s="188">
        <v>12800.005300000001</v>
      </c>
      <c r="K115" t="e">
        <f ca="1">[1]!ITEMSIZE(Table3[[#This Row],[Sum of Total]],M$3:M$4,N$3:N$5)</f>
        <v>#NAME?</v>
      </c>
    </row>
    <row r="116" spans="1:11">
      <c r="A116" s="8" t="s">
        <v>2665</v>
      </c>
      <c r="B116">
        <v>27800.434649415314</v>
      </c>
      <c r="D116" s="8" t="s">
        <v>620</v>
      </c>
      <c r="E116">
        <v>70847</v>
      </c>
      <c r="I116" t="s">
        <v>620</v>
      </c>
      <c r="J116" s="188">
        <v>70847</v>
      </c>
      <c r="K116" t="e">
        <f ca="1">[1]!ITEMSIZE(Table3[[#This Row],[Sum of Total]],M$3:M$4,N$3:N$5)</f>
        <v>#NAME?</v>
      </c>
    </row>
    <row r="117" spans="1:11">
      <c r="A117" s="8" t="s">
        <v>2678</v>
      </c>
      <c r="B117">
        <v>6525.28515625</v>
      </c>
      <c r="D117" s="8" t="s">
        <v>625</v>
      </c>
      <c r="E117">
        <v>3224.0382</v>
      </c>
      <c r="I117" t="s">
        <v>625</v>
      </c>
      <c r="J117" s="188">
        <v>3224.0382</v>
      </c>
      <c r="K117" t="e">
        <f ca="1">[1]!ITEMSIZE(Table3[[#This Row],[Sum of Total]],M$3:M$4,N$3:N$5)</f>
        <v>#NAME?</v>
      </c>
    </row>
    <row r="118" spans="1:11">
      <c r="A118" s="8" t="s">
        <v>2685</v>
      </c>
      <c r="B118">
        <v>556008.8125</v>
      </c>
      <c r="D118" s="8" t="s">
        <v>630</v>
      </c>
      <c r="E118">
        <v>3960</v>
      </c>
      <c r="I118" t="s">
        <v>630</v>
      </c>
      <c r="J118" s="188">
        <v>3960</v>
      </c>
      <c r="K118" t="e">
        <f ca="1">[1]!ITEMSIZE(Table3[[#This Row],[Sum of Total]],M$3:M$4,N$3:N$5)</f>
        <v>#NAME?</v>
      </c>
    </row>
    <row r="119" spans="1:11">
      <c r="A119" s="8" t="s">
        <v>2691</v>
      </c>
      <c r="B119">
        <v>47206.36328125</v>
      </c>
      <c r="D119" s="8" t="s">
        <v>637</v>
      </c>
      <c r="E119">
        <v>69773.161399999997</v>
      </c>
      <c r="I119" t="s">
        <v>637</v>
      </c>
      <c r="J119" s="188">
        <v>69773.161399999997</v>
      </c>
      <c r="K119" t="e">
        <f ca="1">[1]!ITEMSIZE(Table3[[#This Row],[Sum of Total]],M$3:M$4,N$3:N$5)</f>
        <v>#NAME?</v>
      </c>
    </row>
    <row r="120" spans="1:11">
      <c r="A120" s="8" t="s">
        <v>2712</v>
      </c>
      <c r="B120">
        <v>26508.97265625</v>
      </c>
      <c r="D120" s="8" t="s">
        <v>642</v>
      </c>
      <c r="E120">
        <v>570.48</v>
      </c>
      <c r="I120" t="s">
        <v>642</v>
      </c>
      <c r="J120" s="188">
        <v>570.48</v>
      </c>
      <c r="K120" t="e">
        <f ca="1">[1]!ITEMSIZE(Table3[[#This Row],[Sum of Total]],M$3:M$4,N$3:N$5)</f>
        <v>#NAME?</v>
      </c>
    </row>
    <row r="121" spans="1:11">
      <c r="A121" s="8" t="s">
        <v>2717</v>
      </c>
      <c r="B121">
        <v>7404.83935546875</v>
      </c>
      <c r="D121" s="8" t="s">
        <v>647</v>
      </c>
      <c r="E121">
        <v>11292.49</v>
      </c>
      <c r="I121" t="s">
        <v>647</v>
      </c>
      <c r="J121" s="188">
        <v>11292.49</v>
      </c>
      <c r="K121" t="e">
        <f ca="1">[1]!ITEMSIZE(Table3[[#This Row],[Sum of Total]],M$3:M$4,N$3:N$5)</f>
        <v>#NAME?</v>
      </c>
    </row>
    <row r="122" spans="1:11">
      <c r="A122" s="8" t="s">
        <v>2723</v>
      </c>
      <c r="B122">
        <v>1903.208251953125</v>
      </c>
      <c r="D122" s="8" t="s">
        <v>650</v>
      </c>
      <c r="E122">
        <v>625.9</v>
      </c>
      <c r="I122" t="s">
        <v>650</v>
      </c>
      <c r="J122" s="188">
        <v>625.9</v>
      </c>
      <c r="K122" t="e">
        <f ca="1">[1]!ITEMSIZE(Table3[[#This Row],[Sum of Total]],M$3:M$4,N$3:N$5)</f>
        <v>#NAME?</v>
      </c>
    </row>
    <row r="123" spans="1:11">
      <c r="A123" s="8" t="s">
        <v>2730</v>
      </c>
      <c r="B123">
        <v>-1373.85107421875</v>
      </c>
      <c r="D123" s="8" t="s">
        <v>653</v>
      </c>
      <c r="E123">
        <v>14363.256799999999</v>
      </c>
      <c r="I123" t="s">
        <v>653</v>
      </c>
      <c r="J123" s="188">
        <v>14363.256799999999</v>
      </c>
      <c r="K123" t="e">
        <f ca="1">[1]!ITEMSIZE(Table3[[#This Row],[Sum of Total]],M$3:M$4,N$3:N$5)</f>
        <v>#NAME?</v>
      </c>
    </row>
    <row r="124" spans="1:11">
      <c r="A124" s="8" t="s">
        <v>2737</v>
      </c>
      <c r="B124">
        <v>-6176.19091796875</v>
      </c>
      <c r="D124" s="8" t="s">
        <v>656</v>
      </c>
      <c r="E124">
        <v>9900.6</v>
      </c>
      <c r="I124" t="s">
        <v>656</v>
      </c>
      <c r="J124" s="188">
        <v>9900.6</v>
      </c>
      <c r="K124" t="e">
        <f ca="1">[1]!ITEMSIZE(Table3[[#This Row],[Sum of Total]],M$3:M$4,N$3:N$5)</f>
        <v>#NAME?</v>
      </c>
    </row>
    <row r="125" spans="1:11">
      <c r="A125" s="8" t="s">
        <v>2751</v>
      </c>
      <c r="B125">
        <v>-1848</v>
      </c>
      <c r="D125" s="8" t="s">
        <v>662</v>
      </c>
      <c r="E125">
        <v>6600</v>
      </c>
      <c r="I125" t="s">
        <v>662</v>
      </c>
      <c r="J125" s="188">
        <v>6600</v>
      </c>
      <c r="K125" t="e">
        <f ca="1">[1]!ITEMSIZE(Table3[[#This Row],[Sum of Total]],M$3:M$4,N$3:N$5)</f>
        <v>#NAME?</v>
      </c>
    </row>
    <row r="126" spans="1:11">
      <c r="A126" s="8" t="s">
        <v>2755</v>
      </c>
      <c r="B126">
        <v>-178.30078125</v>
      </c>
      <c r="D126" s="8" t="s">
        <v>667</v>
      </c>
      <c r="E126">
        <v>399.04999999999995</v>
      </c>
      <c r="I126" t="s">
        <v>667</v>
      </c>
      <c r="J126" s="188">
        <v>399.04999999999995</v>
      </c>
      <c r="K126" t="e">
        <f ca="1">[1]!ITEMSIZE(Table3[[#This Row],[Sum of Total]],M$3:M$4,N$3:N$5)</f>
        <v>#NAME?</v>
      </c>
    </row>
    <row r="127" spans="1:11">
      <c r="A127" s="8" t="s">
        <v>2760</v>
      </c>
      <c r="B127">
        <v>6391.639892578125</v>
      </c>
      <c r="D127" s="8" t="s">
        <v>670</v>
      </c>
      <c r="E127">
        <v>18000</v>
      </c>
      <c r="I127" t="s">
        <v>670</v>
      </c>
      <c r="J127" s="188">
        <v>18000</v>
      </c>
      <c r="K127" t="e">
        <f ca="1">[1]!ITEMSIZE(Table3[[#This Row],[Sum of Total]],M$3:M$4,N$3:N$5)</f>
        <v>#NAME?</v>
      </c>
    </row>
    <row r="128" spans="1:11">
      <c r="A128" s="8" t="s">
        <v>2770</v>
      </c>
      <c r="B128">
        <v>11942.8203125</v>
      </c>
      <c r="D128" s="8" t="s">
        <v>673</v>
      </c>
      <c r="E128">
        <v>68700.819199999998</v>
      </c>
      <c r="I128" t="s">
        <v>673</v>
      </c>
      <c r="J128" s="188">
        <v>68700.819199999998</v>
      </c>
      <c r="K128" t="e">
        <f ca="1">[1]!ITEMSIZE(Table3[[#This Row],[Sum of Total]],M$3:M$4,N$3:N$5)</f>
        <v>#NAME?</v>
      </c>
    </row>
    <row r="129" spans="1:11">
      <c r="A129" s="8" t="s">
        <v>2776</v>
      </c>
      <c r="B129">
        <v>162000</v>
      </c>
      <c r="D129" s="8" t="s">
        <v>676</v>
      </c>
      <c r="E129">
        <v>11442.5</v>
      </c>
      <c r="I129" t="s">
        <v>676</v>
      </c>
      <c r="J129" s="188">
        <v>11442.5</v>
      </c>
      <c r="K129" t="e">
        <f ca="1">[1]!ITEMSIZE(Table3[[#This Row],[Sum of Total]],M$3:M$4,N$3:N$5)</f>
        <v>#NAME?</v>
      </c>
    </row>
    <row r="130" spans="1:11">
      <c r="A130" s="8" t="s">
        <v>2780</v>
      </c>
      <c r="B130">
        <v>17000</v>
      </c>
      <c r="D130" s="8" t="s">
        <v>681</v>
      </c>
      <c r="E130">
        <v>1850</v>
      </c>
      <c r="I130" t="s">
        <v>681</v>
      </c>
      <c r="J130" s="188">
        <v>1850</v>
      </c>
      <c r="K130" t="e">
        <f ca="1">[1]!ITEMSIZE(Table3[[#This Row],[Sum of Total]],M$3:M$4,N$3:N$5)</f>
        <v>#NAME?</v>
      </c>
    </row>
    <row r="131" spans="1:11">
      <c r="A131" s="8" t="s">
        <v>2783</v>
      </c>
      <c r="B131">
        <v>170495</v>
      </c>
      <c r="D131" s="8" t="s">
        <v>686</v>
      </c>
      <c r="E131">
        <v>70350</v>
      </c>
      <c r="I131" t="s">
        <v>686</v>
      </c>
      <c r="J131" s="188">
        <v>70350</v>
      </c>
      <c r="K131" t="e">
        <f ca="1">[1]!ITEMSIZE(Table3[[#This Row],[Sum of Total]],M$3:M$4,N$3:N$5)</f>
        <v>#NAME?</v>
      </c>
    </row>
    <row r="132" spans="1:11">
      <c r="A132" s="8" t="s">
        <v>2788</v>
      </c>
      <c r="B132">
        <v>0</v>
      </c>
      <c r="D132" s="8" t="s">
        <v>689</v>
      </c>
      <c r="E132">
        <v>3600</v>
      </c>
      <c r="I132" t="s">
        <v>689</v>
      </c>
      <c r="J132" s="188">
        <v>3600</v>
      </c>
      <c r="K132" t="e">
        <f ca="1">[1]!ITEMSIZE(Table3[[#This Row],[Sum of Total]],M$3:M$4,N$3:N$5)</f>
        <v>#NAME?</v>
      </c>
    </row>
    <row r="133" spans="1:11">
      <c r="A133" s="8" t="s">
        <v>2792</v>
      </c>
      <c r="B133">
        <v>17194.060546875</v>
      </c>
      <c r="D133" s="8" t="s">
        <v>694</v>
      </c>
      <c r="E133">
        <v>164535</v>
      </c>
      <c r="I133" t="s">
        <v>694</v>
      </c>
      <c r="J133" s="188">
        <v>164535</v>
      </c>
      <c r="K133" t="e">
        <f ca="1">[1]!ITEMSIZE(Table3[[#This Row],[Sum of Total]],M$3:M$4,N$3:N$5)</f>
        <v>#NAME?</v>
      </c>
    </row>
    <row r="134" spans="1:11">
      <c r="A134" s="8" t="s">
        <v>2797</v>
      </c>
      <c r="B134">
        <v>1548750</v>
      </c>
      <c r="D134" s="8" t="s">
        <v>699</v>
      </c>
      <c r="E134">
        <v>879.50459999999998</v>
      </c>
      <c r="I134" t="s">
        <v>699</v>
      </c>
      <c r="J134" s="188">
        <v>879.50459999999998</v>
      </c>
      <c r="K134" t="e">
        <f ca="1">[1]!ITEMSIZE(Table3[[#This Row],[Sum of Total]],M$3:M$4,N$3:N$5)</f>
        <v>#NAME?</v>
      </c>
    </row>
    <row r="135" spans="1:11">
      <c r="A135" s="8" t="s">
        <v>2799</v>
      </c>
      <c r="B135">
        <v>2215.080078125</v>
      </c>
      <c r="D135" s="8" t="s">
        <v>702</v>
      </c>
      <c r="E135">
        <v>181.3015</v>
      </c>
      <c r="I135" t="s">
        <v>702</v>
      </c>
      <c r="J135" s="188">
        <v>181.3015</v>
      </c>
      <c r="K135" t="e">
        <f ca="1">[1]!ITEMSIZE(Table3[[#This Row],[Sum of Total]],M$3:M$4,N$3:N$5)</f>
        <v>#NAME?</v>
      </c>
    </row>
    <row r="136" spans="1:11">
      <c r="A136" s="8" t="s">
        <v>2803</v>
      </c>
      <c r="B136">
        <v>-64392.5</v>
      </c>
      <c r="D136" s="8" t="s">
        <v>705</v>
      </c>
      <c r="E136">
        <v>181.3015</v>
      </c>
      <c r="I136" t="s">
        <v>705</v>
      </c>
      <c r="J136" s="188">
        <v>181.3015</v>
      </c>
      <c r="K136" t="e">
        <f ca="1">[1]!ITEMSIZE(Table3[[#This Row],[Sum of Total]],M$3:M$4,N$3:N$5)</f>
        <v>#NAME?</v>
      </c>
    </row>
    <row r="137" spans="1:11">
      <c r="A137" s="8" t="s">
        <v>2809</v>
      </c>
      <c r="B137">
        <v>0</v>
      </c>
      <c r="D137" s="8" t="s">
        <v>708</v>
      </c>
      <c r="E137">
        <v>1251.8</v>
      </c>
      <c r="I137" t="s">
        <v>708</v>
      </c>
      <c r="J137" s="188">
        <v>1251.8</v>
      </c>
      <c r="K137" t="e">
        <f ca="1">[1]!ITEMSIZE(Table3[[#This Row],[Sum of Total]],M$3:M$4,N$3:N$5)</f>
        <v>#NAME?</v>
      </c>
    </row>
    <row r="138" spans="1:11">
      <c r="A138" s="8" t="s">
        <v>2815</v>
      </c>
      <c r="B138">
        <v>443.92001342773438</v>
      </c>
      <c r="D138" s="8" t="s">
        <v>711</v>
      </c>
      <c r="E138">
        <v>24990.48</v>
      </c>
      <c r="I138" t="s">
        <v>711</v>
      </c>
      <c r="J138" s="188">
        <v>24990.48</v>
      </c>
      <c r="K138" t="e">
        <f ca="1">[1]!ITEMSIZE(Table3[[#This Row],[Sum of Total]],M$3:M$4,N$3:N$5)</f>
        <v>#NAME?</v>
      </c>
    </row>
    <row r="139" spans="1:11">
      <c r="A139" s="8" t="s">
        <v>2829</v>
      </c>
      <c r="B139">
        <v>108334</v>
      </c>
      <c r="D139" s="8" t="s">
        <v>716</v>
      </c>
      <c r="E139">
        <v>23011.787400000001</v>
      </c>
      <c r="I139" t="s">
        <v>716</v>
      </c>
      <c r="J139" s="188">
        <v>23011.787400000001</v>
      </c>
      <c r="K139" t="e">
        <f ca="1">[1]!ITEMSIZE(Table3[[#This Row],[Sum of Total]],M$3:M$4,N$3:N$5)</f>
        <v>#NAME?</v>
      </c>
    </row>
    <row r="140" spans="1:11">
      <c r="A140" s="8" t="s">
        <v>2834</v>
      </c>
      <c r="B140">
        <v>1877.050048828125</v>
      </c>
      <c r="D140" s="8" t="s">
        <v>721</v>
      </c>
      <c r="E140">
        <v>4937.5699000000004</v>
      </c>
      <c r="I140" t="s">
        <v>721</v>
      </c>
      <c r="J140" s="188">
        <v>4937.5699000000004</v>
      </c>
      <c r="K140" t="e">
        <f ca="1">[1]!ITEMSIZE(Table3[[#This Row],[Sum of Total]],M$3:M$4,N$3:N$5)</f>
        <v>#NAME?</v>
      </c>
    </row>
    <row r="141" spans="1:11">
      <c r="A141" s="8" t="s">
        <v>2845</v>
      </c>
      <c r="B141">
        <v>36864</v>
      </c>
      <c r="D141" s="8" t="s">
        <v>725</v>
      </c>
      <c r="E141">
        <v>1648.4737</v>
      </c>
      <c r="I141" t="s">
        <v>725</v>
      </c>
      <c r="J141" s="188">
        <v>1648.4737</v>
      </c>
      <c r="K141" t="e">
        <f ca="1">[1]!ITEMSIZE(Table3[[#This Row],[Sum of Total]],M$3:M$4,N$3:N$5)</f>
        <v>#NAME?</v>
      </c>
    </row>
    <row r="142" spans="1:11">
      <c r="A142" s="8" t="s">
        <v>2851</v>
      </c>
      <c r="B142">
        <v>3307.050048828125</v>
      </c>
      <c r="D142" s="8" t="s">
        <v>731</v>
      </c>
      <c r="E142">
        <v>2867.0473999999999</v>
      </c>
      <c r="I142" t="s">
        <v>731</v>
      </c>
      <c r="J142" s="188">
        <v>2867.0473999999999</v>
      </c>
      <c r="K142" t="e">
        <f ca="1">[1]!ITEMSIZE(Table3[[#This Row],[Sum of Total]],M$3:M$4,N$3:N$5)</f>
        <v>#NAME?</v>
      </c>
    </row>
    <row r="143" spans="1:11">
      <c r="A143" s="8" t="s">
        <v>2857</v>
      </c>
      <c r="B143">
        <v>10940</v>
      </c>
      <c r="D143" s="8" t="s">
        <v>736</v>
      </c>
      <c r="E143">
        <v>1910.1413</v>
      </c>
      <c r="I143" t="s">
        <v>736</v>
      </c>
      <c r="J143" s="188">
        <v>1910.1413</v>
      </c>
      <c r="K143" t="e">
        <f ca="1">[1]!ITEMSIZE(Table3[[#This Row],[Sum of Total]],M$3:M$4,N$3:N$5)</f>
        <v>#NAME?</v>
      </c>
    </row>
    <row r="144" spans="1:11">
      <c r="A144" s="8" t="s">
        <v>2862</v>
      </c>
      <c r="B144">
        <v>14050.209716796875</v>
      </c>
      <c r="D144" s="8" t="s">
        <v>741</v>
      </c>
      <c r="E144">
        <v>16862.8302</v>
      </c>
      <c r="I144" t="s">
        <v>741</v>
      </c>
      <c r="J144" s="188">
        <v>16862.8302</v>
      </c>
      <c r="K144" t="e">
        <f ca="1">[1]!ITEMSIZE(Table3[[#This Row],[Sum of Total]],M$3:M$4,N$3:N$5)</f>
        <v>#NAME?</v>
      </c>
    </row>
    <row r="145" spans="1:11">
      <c r="A145" s="8" t="s">
        <v>2867</v>
      </c>
      <c r="B145">
        <v>-70200</v>
      </c>
      <c r="D145" s="8" t="s">
        <v>746</v>
      </c>
      <c r="E145">
        <v>1851.5887</v>
      </c>
      <c r="I145" t="s">
        <v>746</v>
      </c>
      <c r="J145" s="188">
        <v>1851.5887</v>
      </c>
      <c r="K145" t="e">
        <f ca="1">[1]!ITEMSIZE(Table3[[#This Row],[Sum of Total]],M$3:M$4,N$3:N$5)</f>
        <v>#NAME?</v>
      </c>
    </row>
    <row r="146" spans="1:11">
      <c r="A146" s="8" t="s">
        <v>2876</v>
      </c>
      <c r="B146">
        <v>75030</v>
      </c>
      <c r="D146" s="8" t="s">
        <v>749</v>
      </c>
      <c r="E146">
        <v>2095.2186999999999</v>
      </c>
      <c r="I146" t="s">
        <v>749</v>
      </c>
      <c r="J146" s="188">
        <v>2095.2186999999999</v>
      </c>
      <c r="K146" t="e">
        <f ca="1">[1]!ITEMSIZE(Table3[[#This Row],[Sum of Total]],M$3:M$4,N$3:N$5)</f>
        <v>#NAME?</v>
      </c>
    </row>
    <row r="147" spans="1:11">
      <c r="A147" s="8" t="s">
        <v>2881</v>
      </c>
      <c r="B147">
        <v>14609.41015625</v>
      </c>
      <c r="D147" s="8" t="s">
        <v>752</v>
      </c>
      <c r="E147">
        <v>2962.5419000000002</v>
      </c>
      <c r="I147" t="s">
        <v>752</v>
      </c>
      <c r="J147" s="188">
        <v>2962.5419000000002</v>
      </c>
      <c r="K147" t="e">
        <f ca="1">[1]!ITEMSIZE(Table3[[#This Row],[Sum of Total]],M$3:M$4,N$3:N$5)</f>
        <v>#NAME?</v>
      </c>
    </row>
    <row r="148" spans="1:11">
      <c r="A148" s="8" t="s">
        <v>2885</v>
      </c>
      <c r="B148">
        <v>259.59000015258789</v>
      </c>
      <c r="D148" s="8" t="s">
        <v>755</v>
      </c>
      <c r="E148">
        <v>702.06079999999997</v>
      </c>
      <c r="I148" t="s">
        <v>755</v>
      </c>
      <c r="J148" s="188">
        <v>702.06079999999997</v>
      </c>
      <c r="K148" t="e">
        <f ca="1">[1]!ITEMSIZE(Table3[[#This Row],[Sum of Total]],M$3:M$4,N$3:N$5)</f>
        <v>#NAME?</v>
      </c>
    </row>
    <row r="149" spans="1:11">
      <c r="A149" s="8" t="s">
        <v>2890</v>
      </c>
      <c r="B149">
        <v>-1328.25</v>
      </c>
      <c r="D149" s="8" t="s">
        <v>758</v>
      </c>
      <c r="E149">
        <v>18181.2585</v>
      </c>
      <c r="I149" t="s">
        <v>758</v>
      </c>
      <c r="J149" s="188">
        <v>18181.2585</v>
      </c>
      <c r="K149" t="e">
        <f ca="1">[1]!ITEMSIZE(Table3[[#This Row],[Sum of Total]],M$3:M$4,N$3:N$5)</f>
        <v>#NAME?</v>
      </c>
    </row>
    <row r="150" spans="1:11">
      <c r="A150" s="8" t="s">
        <v>2896</v>
      </c>
      <c r="B150">
        <v>1320</v>
      </c>
      <c r="D150" s="8" t="s">
        <v>761</v>
      </c>
      <c r="E150">
        <v>45.59</v>
      </c>
      <c r="I150" t="s">
        <v>761</v>
      </c>
      <c r="J150" s="188">
        <v>45.59</v>
      </c>
      <c r="K150" t="e">
        <f ca="1">[1]!ITEMSIZE(Table3[[#This Row],[Sum of Total]],M$3:M$4,N$3:N$5)</f>
        <v>#NAME?</v>
      </c>
    </row>
    <row r="151" spans="1:11">
      <c r="A151" s="8" t="s">
        <v>2902</v>
      </c>
      <c r="B151">
        <v>0</v>
      </c>
      <c r="D151" s="8" t="s">
        <v>764</v>
      </c>
      <c r="E151">
        <v>45.59</v>
      </c>
      <c r="I151" t="s">
        <v>764</v>
      </c>
      <c r="J151" s="188">
        <v>45.59</v>
      </c>
      <c r="K151" t="e">
        <f ca="1">[1]!ITEMSIZE(Table3[[#This Row],[Sum of Total]],M$3:M$4,N$3:N$5)</f>
        <v>#NAME?</v>
      </c>
    </row>
    <row r="152" spans="1:11">
      <c r="A152" s="8" t="s">
        <v>2906</v>
      </c>
      <c r="B152">
        <v>0</v>
      </c>
      <c r="D152" s="8" t="s">
        <v>765</v>
      </c>
      <c r="E152">
        <v>12580</v>
      </c>
      <c r="I152" t="s">
        <v>765</v>
      </c>
      <c r="J152" s="188">
        <v>12580</v>
      </c>
      <c r="K152" t="e">
        <f ca="1">[1]!ITEMSIZE(Table3[[#This Row],[Sum of Total]],M$3:M$4,N$3:N$5)</f>
        <v>#NAME?</v>
      </c>
    </row>
    <row r="153" spans="1:11">
      <c r="A153" s="8" t="s">
        <v>2910</v>
      </c>
      <c r="B153">
        <v>5160.8701171875</v>
      </c>
      <c r="D153" s="8" t="s">
        <v>768</v>
      </c>
      <c r="E153">
        <v>12267.119999999999</v>
      </c>
      <c r="I153" t="s">
        <v>768</v>
      </c>
      <c r="J153" s="188">
        <v>12267.119999999999</v>
      </c>
      <c r="K153" t="e">
        <f ca="1">[1]!ITEMSIZE(Table3[[#This Row],[Sum of Total]],M$3:M$4,N$3:N$5)</f>
        <v>#NAME?</v>
      </c>
    </row>
    <row r="154" spans="1:11">
      <c r="A154" s="8" t="s">
        <v>2914</v>
      </c>
      <c r="B154">
        <v>33280.000061035156</v>
      </c>
      <c r="D154" s="8" t="s">
        <v>769</v>
      </c>
      <c r="E154">
        <v>25302.109999999997</v>
      </c>
      <c r="I154" t="s">
        <v>769</v>
      </c>
      <c r="J154" s="188">
        <v>25302.109999999997</v>
      </c>
      <c r="K154" t="e">
        <f ca="1">[1]!ITEMSIZE(Table3[[#This Row],[Sum of Total]],M$3:M$4,N$3:N$5)</f>
        <v>#NAME?</v>
      </c>
    </row>
    <row r="155" spans="1:11">
      <c r="A155" s="8" t="s">
        <v>2918</v>
      </c>
      <c r="B155">
        <v>41760</v>
      </c>
      <c r="D155" s="8" t="s">
        <v>774</v>
      </c>
      <c r="E155">
        <v>29554.4414</v>
      </c>
      <c r="I155" t="s">
        <v>774</v>
      </c>
      <c r="J155" s="188">
        <v>29554.4414</v>
      </c>
      <c r="K155" t="e">
        <f ca="1">[1]!ITEMSIZE(Table3[[#This Row],[Sum of Total]],M$3:M$4,N$3:N$5)</f>
        <v>#NAME?</v>
      </c>
    </row>
    <row r="156" spans="1:11">
      <c r="A156" s="8" t="s">
        <v>2923</v>
      </c>
      <c r="B156">
        <v>242911.2890625</v>
      </c>
      <c r="D156" s="8" t="s">
        <v>780</v>
      </c>
      <c r="E156">
        <v>15000</v>
      </c>
      <c r="I156" t="s">
        <v>780</v>
      </c>
      <c r="J156" s="188">
        <v>15000</v>
      </c>
      <c r="K156" t="e">
        <f ca="1">[1]!ITEMSIZE(Table3[[#This Row],[Sum of Total]],M$3:M$4,N$3:N$5)</f>
        <v>#NAME?</v>
      </c>
    </row>
    <row r="157" spans="1:11">
      <c r="A157" s="8" t="s">
        <v>2926</v>
      </c>
      <c r="B157">
        <v>1042.72998046875</v>
      </c>
      <c r="D157" s="8" t="s">
        <v>786</v>
      </c>
      <c r="E157">
        <v>1596.1999999999998</v>
      </c>
      <c r="I157" t="s">
        <v>786</v>
      </c>
      <c r="J157" s="188">
        <v>1596.1999999999998</v>
      </c>
      <c r="K157" t="e">
        <f ca="1">[1]!ITEMSIZE(Table3[[#This Row],[Sum of Total]],M$3:M$4,N$3:N$5)</f>
        <v>#NAME?</v>
      </c>
    </row>
    <row r="158" spans="1:11">
      <c r="A158" s="8" t="s">
        <v>3660</v>
      </c>
      <c r="B158">
        <v>47072.08203125</v>
      </c>
      <c r="D158" s="8" t="s">
        <v>789</v>
      </c>
      <c r="E158">
        <v>52823.17</v>
      </c>
      <c r="I158" t="s">
        <v>789</v>
      </c>
      <c r="J158" s="188">
        <v>52823.17</v>
      </c>
      <c r="K158" t="e">
        <f ca="1">[1]!ITEMSIZE(Table3[[#This Row],[Sum of Total]],M$3:M$4,N$3:N$5)</f>
        <v>#NAME?</v>
      </c>
    </row>
    <row r="159" spans="1:11">
      <c r="A159" s="8" t="s">
        <v>3663</v>
      </c>
      <c r="B159">
        <v>48753</v>
      </c>
      <c r="D159" s="8" t="s">
        <v>793</v>
      </c>
      <c r="E159">
        <v>66481.56</v>
      </c>
      <c r="I159" t="s">
        <v>793</v>
      </c>
      <c r="J159" s="188">
        <v>66481.56</v>
      </c>
      <c r="K159" t="e">
        <f ca="1">[1]!ITEMSIZE(Table3[[#This Row],[Sum of Total]],M$3:M$4,N$3:N$5)</f>
        <v>#NAME?</v>
      </c>
    </row>
    <row r="160" spans="1:11">
      <c r="A160" s="8" t="s">
        <v>3666</v>
      </c>
      <c r="B160">
        <v>84602.203125</v>
      </c>
      <c r="D160" s="8" t="s">
        <v>799</v>
      </c>
      <c r="E160">
        <v>-113090.85</v>
      </c>
      <c r="I160" t="s">
        <v>799</v>
      </c>
      <c r="J160" s="188">
        <v>-113090.85</v>
      </c>
      <c r="K160" t="e">
        <f ca="1">[1]!ITEMSIZE(Table3[[#This Row],[Sum of Total]],M$3:M$4,N$3:N$5)</f>
        <v>#NAME?</v>
      </c>
    </row>
    <row r="161" spans="1:11">
      <c r="A161" s="8" t="s">
        <v>3669</v>
      </c>
      <c r="B161">
        <v>34350</v>
      </c>
      <c r="D161" s="8" t="s">
        <v>804</v>
      </c>
      <c r="E161">
        <v>-5884.5924999999997</v>
      </c>
      <c r="I161" t="s">
        <v>804</v>
      </c>
      <c r="J161" s="188">
        <v>-5884.5924999999997</v>
      </c>
      <c r="K161" t="e">
        <f ca="1">[1]!ITEMSIZE(Table3[[#This Row],[Sum of Total]],M$3:M$4,N$3:N$5)</f>
        <v>#NAME?</v>
      </c>
    </row>
    <row r="162" spans="1:11">
      <c r="A162" s="8" t="s">
        <v>4938</v>
      </c>
      <c r="B162">
        <v>3.3306000232696533</v>
      </c>
      <c r="D162" s="8" t="s">
        <v>809</v>
      </c>
      <c r="E162">
        <v>93.391499999999994</v>
      </c>
      <c r="I162" t="s">
        <v>809</v>
      </c>
      <c r="J162" s="188">
        <v>93.391499999999994</v>
      </c>
      <c r="K162" t="e">
        <f ca="1">[1]!ITEMSIZE(Table3[[#This Row],[Sum of Total]],M$3:M$4,N$3:N$5)</f>
        <v>#NAME?</v>
      </c>
    </row>
    <row r="163" spans="1:11">
      <c r="A163" s="8" t="s">
        <v>4944</v>
      </c>
      <c r="B163">
        <v>13064.165283203125</v>
      </c>
      <c r="D163" s="8" t="s">
        <v>812</v>
      </c>
      <c r="E163">
        <v>93.391499999999994</v>
      </c>
      <c r="I163" t="s">
        <v>812</v>
      </c>
      <c r="J163" s="188">
        <v>93.391499999999994</v>
      </c>
      <c r="K163" t="e">
        <f ca="1">[1]!ITEMSIZE(Table3[[#This Row],[Sum of Total]],M$3:M$4,N$3:N$5)</f>
        <v>#NAME?</v>
      </c>
    </row>
    <row r="164" spans="1:11">
      <c r="A164" s="8" t="s">
        <v>4947</v>
      </c>
      <c r="B164">
        <v>1838.0640869140625</v>
      </c>
      <c r="D164" s="8" t="s">
        <v>815</v>
      </c>
      <c r="E164">
        <v>7479.4436999999998</v>
      </c>
      <c r="I164" t="s">
        <v>815</v>
      </c>
      <c r="J164" s="188">
        <v>7479.4436999999998</v>
      </c>
      <c r="K164" t="e">
        <f ca="1">[1]!ITEMSIZE(Table3[[#This Row],[Sum of Total]],M$3:M$4,N$3:N$5)</f>
        <v>#NAME?</v>
      </c>
    </row>
    <row r="165" spans="1:11">
      <c r="A165" s="8" t="s">
        <v>4953</v>
      </c>
      <c r="B165">
        <v>-16309.962890625</v>
      </c>
      <c r="D165" s="8" t="s">
        <v>818</v>
      </c>
      <c r="E165">
        <v>93.391499999999994</v>
      </c>
      <c r="I165" t="s">
        <v>818</v>
      </c>
      <c r="J165" s="188">
        <v>93.391499999999994</v>
      </c>
      <c r="K165" t="e">
        <f ca="1">[1]!ITEMSIZE(Table3[[#This Row],[Sum of Total]],M$3:M$4,N$3:N$5)</f>
        <v>#NAME?</v>
      </c>
    </row>
    <row r="166" spans="1:11">
      <c r="A166" s="8" t="s">
        <v>3719</v>
      </c>
      <c r="B166">
        <v>83678.557357788086</v>
      </c>
      <c r="D166" s="8" t="s">
        <v>821</v>
      </c>
      <c r="E166">
        <v>93.391499999999994</v>
      </c>
      <c r="I166" t="s">
        <v>821</v>
      </c>
      <c r="J166" s="188">
        <v>93.391499999999994</v>
      </c>
      <c r="K166" t="e">
        <f ca="1">[1]!ITEMSIZE(Table3[[#This Row],[Sum of Total]],M$3:M$4,N$3:N$5)</f>
        <v>#NAME?</v>
      </c>
    </row>
    <row r="167" spans="1:11">
      <c r="A167" s="8" t="s">
        <v>4961</v>
      </c>
      <c r="B167">
        <v>32218.59765625</v>
      </c>
      <c r="D167" s="8" t="s">
        <v>824</v>
      </c>
      <c r="E167">
        <v>7479.4436999999998</v>
      </c>
      <c r="I167" t="s">
        <v>824</v>
      </c>
      <c r="J167" s="188">
        <v>7479.4436999999998</v>
      </c>
      <c r="K167" t="e">
        <f ca="1">[1]!ITEMSIZE(Table3[[#This Row],[Sum of Total]],M$3:M$4,N$3:N$5)</f>
        <v>#NAME?</v>
      </c>
    </row>
    <row r="168" spans="1:11">
      <c r="A168" s="8" t="s">
        <v>4965</v>
      </c>
      <c r="B168">
        <v>17210.7666015625</v>
      </c>
      <c r="D168" s="8" t="s">
        <v>827</v>
      </c>
      <c r="E168">
        <v>6456.1972999999998</v>
      </c>
      <c r="I168" t="s">
        <v>827</v>
      </c>
      <c r="J168" s="188">
        <v>6456.1972999999998</v>
      </c>
      <c r="K168" t="e">
        <f ca="1">[1]!ITEMSIZE(Table3[[#This Row],[Sum of Total]],M$3:M$4,N$3:N$5)</f>
        <v>#NAME?</v>
      </c>
    </row>
    <row r="169" spans="1:11">
      <c r="A169" s="8" t="s">
        <v>4976</v>
      </c>
      <c r="B169">
        <v>17173.871337890625</v>
      </c>
      <c r="D169" s="8" t="s">
        <v>830</v>
      </c>
      <c r="E169">
        <v>6456.1972999999998</v>
      </c>
      <c r="I169" t="s">
        <v>830</v>
      </c>
      <c r="J169" s="188">
        <v>6456.1972999999998</v>
      </c>
      <c r="K169" t="e">
        <f ca="1">[1]!ITEMSIZE(Table3[[#This Row],[Sum of Total]],M$3:M$4,N$3:N$5)</f>
        <v>#NAME?</v>
      </c>
    </row>
    <row r="170" spans="1:11">
      <c r="A170" s="8" t="s">
        <v>4980</v>
      </c>
      <c r="B170">
        <v>-17279.988586425781</v>
      </c>
      <c r="D170" s="8" t="s">
        <v>833</v>
      </c>
      <c r="E170">
        <v>6456.1972999999998</v>
      </c>
      <c r="I170" t="s">
        <v>833</v>
      </c>
      <c r="J170" s="188">
        <v>6456.1972999999998</v>
      </c>
      <c r="K170" t="e">
        <f ca="1">[1]!ITEMSIZE(Table3[[#This Row],[Sum of Total]],M$3:M$4,N$3:N$5)</f>
        <v>#NAME?</v>
      </c>
    </row>
    <row r="171" spans="1:11">
      <c r="A171" s="8" t="s">
        <v>3631</v>
      </c>
      <c r="B171">
        <v>19904.123046875</v>
      </c>
      <c r="D171" s="8" t="s">
        <v>836</v>
      </c>
      <c r="E171">
        <v>6456.1972999999998</v>
      </c>
      <c r="I171" t="s">
        <v>836</v>
      </c>
      <c r="J171" s="188">
        <v>6456.1972999999998</v>
      </c>
      <c r="K171" t="e">
        <f ca="1">[1]!ITEMSIZE(Table3[[#This Row],[Sum of Total]],M$3:M$4,N$3:N$5)</f>
        <v>#NAME?</v>
      </c>
    </row>
    <row r="172" spans="1:11">
      <c r="A172" s="8" t="s">
        <v>3736</v>
      </c>
      <c r="B172">
        <v>-648.1480712890625</v>
      </c>
      <c r="D172" s="8" t="s">
        <v>839</v>
      </c>
      <c r="E172">
        <v>6456.1972999999998</v>
      </c>
      <c r="I172" t="s">
        <v>839</v>
      </c>
      <c r="J172" s="188">
        <v>6456.1972999999998</v>
      </c>
      <c r="K172" t="e">
        <f ca="1">[1]!ITEMSIZE(Table3[[#This Row],[Sum of Total]],M$3:M$4,N$3:N$5)</f>
        <v>#NAME?</v>
      </c>
    </row>
    <row r="173" spans="1:11">
      <c r="A173" s="8" t="s">
        <v>4986</v>
      </c>
      <c r="B173">
        <v>45053.8828125</v>
      </c>
      <c r="D173" s="8" t="s">
        <v>842</v>
      </c>
      <c r="E173">
        <v>6456.1972999999998</v>
      </c>
      <c r="I173" t="s">
        <v>842</v>
      </c>
      <c r="J173" s="188">
        <v>6456.1972999999998</v>
      </c>
      <c r="K173" t="e">
        <f ca="1">[1]!ITEMSIZE(Table3[[#This Row],[Sum of Total]],M$3:M$4,N$3:N$5)</f>
        <v>#NAME?</v>
      </c>
    </row>
    <row r="174" spans="1:11">
      <c r="A174" s="8" t="s">
        <v>3741</v>
      </c>
      <c r="B174">
        <v>84821.1953125</v>
      </c>
      <c r="D174" s="8" t="s">
        <v>845</v>
      </c>
      <c r="E174">
        <v>6456.1972999999998</v>
      </c>
      <c r="I174" t="s">
        <v>845</v>
      </c>
      <c r="J174" s="188">
        <v>6456.1972999999998</v>
      </c>
      <c r="K174" t="e">
        <f ca="1">[1]!ITEMSIZE(Table3[[#This Row],[Sum of Total]],M$3:M$4,N$3:N$5)</f>
        <v>#NAME?</v>
      </c>
    </row>
    <row r="175" spans="1:11">
      <c r="A175" s="8" t="s">
        <v>4995</v>
      </c>
      <c r="B175">
        <v>1167.4007568359375</v>
      </c>
      <c r="D175" s="8" t="s">
        <v>848</v>
      </c>
      <c r="E175">
        <v>6456.1972999999998</v>
      </c>
      <c r="I175" t="s">
        <v>848</v>
      </c>
      <c r="J175" s="188">
        <v>6456.1972999999998</v>
      </c>
      <c r="K175" t="e">
        <f ca="1">[1]!ITEMSIZE(Table3[[#This Row],[Sum of Total]],M$3:M$4,N$3:N$5)</f>
        <v>#NAME?</v>
      </c>
    </row>
    <row r="176" spans="1:11">
      <c r="A176" s="8" t="s">
        <v>5001</v>
      </c>
      <c r="B176">
        <v>-23356.9130859375</v>
      </c>
      <c r="D176" s="8" t="s">
        <v>851</v>
      </c>
      <c r="E176">
        <v>6456.1972999999998</v>
      </c>
      <c r="I176" t="s">
        <v>851</v>
      </c>
      <c r="J176" s="188">
        <v>6456.1972999999998</v>
      </c>
      <c r="K176" t="e">
        <f ca="1">[1]!ITEMSIZE(Table3[[#This Row],[Sum of Total]],M$3:M$4,N$3:N$5)</f>
        <v>#NAME?</v>
      </c>
    </row>
    <row r="177" spans="1:11">
      <c r="A177" s="8" t="s">
        <v>5007</v>
      </c>
      <c r="B177">
        <v>-11861.70166015625</v>
      </c>
      <c r="D177" s="8" t="s">
        <v>854</v>
      </c>
      <c r="E177">
        <v>6456.1972999999998</v>
      </c>
      <c r="I177" t="s">
        <v>854</v>
      </c>
      <c r="J177" s="188">
        <v>6456.1972999999998</v>
      </c>
      <c r="K177" t="e">
        <f ca="1">[1]!ITEMSIZE(Table3[[#This Row],[Sum of Total]],M$3:M$4,N$3:N$5)</f>
        <v>#NAME?</v>
      </c>
    </row>
    <row r="178" spans="1:11">
      <c r="A178" s="8" t="s">
        <v>5013</v>
      </c>
      <c r="B178">
        <v>-9750.536376953125</v>
      </c>
      <c r="D178" s="8" t="s">
        <v>857</v>
      </c>
      <c r="E178">
        <v>6456.1972999999998</v>
      </c>
      <c r="I178" t="s">
        <v>857</v>
      </c>
      <c r="J178" s="188">
        <v>6456.1972999999998</v>
      </c>
      <c r="K178" t="e">
        <f ca="1">[1]!ITEMSIZE(Table3[[#This Row],[Sum of Total]],M$3:M$4,N$3:N$5)</f>
        <v>#NAME?</v>
      </c>
    </row>
    <row r="179" spans="1:11">
      <c r="A179" s="8" t="s">
        <v>5019</v>
      </c>
      <c r="B179">
        <v>-8436.7685546875</v>
      </c>
      <c r="D179" s="8" t="s">
        <v>860</v>
      </c>
      <c r="E179">
        <v>12025</v>
      </c>
      <c r="I179" t="s">
        <v>860</v>
      </c>
      <c r="J179" s="188">
        <v>12025</v>
      </c>
      <c r="K179" t="e">
        <f ca="1">[1]!ITEMSIZE(Table3[[#This Row],[Sum of Total]],M$3:M$4,N$3:N$5)</f>
        <v>#NAME?</v>
      </c>
    </row>
    <row r="180" spans="1:11">
      <c r="A180" s="8" t="s">
        <v>5022</v>
      </c>
      <c r="B180">
        <v>3069.933837890625</v>
      </c>
      <c r="D180" s="8" t="s">
        <v>865</v>
      </c>
      <c r="E180">
        <v>-12025</v>
      </c>
      <c r="I180" t="s">
        <v>865</v>
      </c>
      <c r="J180" s="188">
        <v>-12025</v>
      </c>
      <c r="K180" t="e">
        <f ca="1">[1]!ITEMSIZE(Table3[[#This Row],[Sum of Total]],M$3:M$4,N$3:N$5)</f>
        <v>#NAME?</v>
      </c>
    </row>
    <row r="181" spans="1:11">
      <c r="A181" s="8" t="s">
        <v>5028</v>
      </c>
      <c r="B181">
        <v>91070.640625</v>
      </c>
      <c r="D181" s="8" t="s">
        <v>867</v>
      </c>
      <c r="E181">
        <v>1003.0205</v>
      </c>
      <c r="I181" t="s">
        <v>867</v>
      </c>
      <c r="J181" s="188">
        <v>1003.0205</v>
      </c>
      <c r="K181" t="e">
        <f ca="1">[1]!ITEMSIZE(Table3[[#This Row],[Sum of Total]],M$3:M$4,N$3:N$5)</f>
        <v>#NAME?</v>
      </c>
    </row>
    <row r="182" spans="1:11">
      <c r="A182" s="8" t="s">
        <v>5031</v>
      </c>
      <c r="B182">
        <v>5528.63427734375</v>
      </c>
      <c r="D182" s="8" t="s">
        <v>872</v>
      </c>
      <c r="E182">
        <v>-399.04999999999995</v>
      </c>
      <c r="I182" t="s">
        <v>872</v>
      </c>
      <c r="J182" s="188">
        <v>-399.04999999999995</v>
      </c>
      <c r="K182" t="e">
        <f ca="1">[1]!ITEMSIZE(Table3[[#This Row],[Sum of Total]],M$3:M$4,N$3:N$5)</f>
        <v>#NAME?</v>
      </c>
    </row>
    <row r="183" spans="1:11">
      <c r="A183" s="8" t="s">
        <v>5034</v>
      </c>
      <c r="B183">
        <v>17660.044921875</v>
      </c>
      <c r="D183" s="8" t="s">
        <v>875</v>
      </c>
      <c r="E183">
        <v>399.04999999999995</v>
      </c>
      <c r="I183" t="s">
        <v>875</v>
      </c>
      <c r="J183" s="188">
        <v>399.04999999999995</v>
      </c>
      <c r="K183" t="e">
        <f ca="1">[1]!ITEMSIZE(Table3[[#This Row],[Sum of Total]],M$3:M$4,N$3:N$5)</f>
        <v>#NAME?</v>
      </c>
    </row>
    <row r="184" spans="1:11">
      <c r="A184" s="8" t="s">
        <v>3745</v>
      </c>
      <c r="B184">
        <v>96423.84375</v>
      </c>
      <c r="D184" s="8" t="s">
        <v>877</v>
      </c>
      <c r="E184">
        <v>20000</v>
      </c>
      <c r="I184" t="s">
        <v>877</v>
      </c>
      <c r="J184" s="188">
        <v>20000</v>
      </c>
      <c r="K184" t="e">
        <f ca="1">[1]!ITEMSIZE(Table3[[#This Row],[Sum of Total]],M$3:M$4,N$3:N$5)</f>
        <v>#NAME?</v>
      </c>
    </row>
    <row r="185" spans="1:11">
      <c r="A185" s="8" t="s">
        <v>5038</v>
      </c>
      <c r="B185">
        <v>43789.5625</v>
      </c>
      <c r="D185" s="8" t="s">
        <v>882</v>
      </c>
      <c r="E185">
        <v>-20000</v>
      </c>
      <c r="I185" t="s">
        <v>882</v>
      </c>
      <c r="J185" s="188">
        <v>-20000</v>
      </c>
      <c r="K185" t="e">
        <f ca="1">[1]!ITEMSIZE(Table3[[#This Row],[Sum of Total]],M$3:M$4,N$3:N$5)</f>
        <v>#NAME?</v>
      </c>
    </row>
    <row r="186" spans="1:11">
      <c r="A186" s="8" t="s">
        <v>3766</v>
      </c>
      <c r="B186">
        <v>73151.6171875</v>
      </c>
      <c r="D186" s="8" t="s">
        <v>884</v>
      </c>
      <c r="E186">
        <v>17168.874199999998</v>
      </c>
      <c r="I186" t="s">
        <v>884</v>
      </c>
      <c r="J186" s="188">
        <v>17168.874199999998</v>
      </c>
      <c r="K186" t="e">
        <f ca="1">[1]!ITEMSIZE(Table3[[#This Row],[Sum of Total]],M$3:M$4,N$3:N$5)</f>
        <v>#NAME?</v>
      </c>
    </row>
    <row r="187" spans="1:11">
      <c r="A187" s="8" t="s">
        <v>3772</v>
      </c>
      <c r="B187">
        <v>2524.9684143066406</v>
      </c>
      <c r="D187" s="8" t="s">
        <v>889</v>
      </c>
      <c r="E187">
        <v>1636.6813999999999</v>
      </c>
      <c r="I187" t="s">
        <v>889</v>
      </c>
      <c r="J187" s="188">
        <v>1636.6813999999999</v>
      </c>
      <c r="K187" t="e">
        <f ca="1">[1]!ITEMSIZE(Table3[[#This Row],[Sum of Total]],M$3:M$4,N$3:N$5)</f>
        <v>#NAME?</v>
      </c>
    </row>
    <row r="188" spans="1:11">
      <c r="A188" s="8" t="s">
        <v>3778</v>
      </c>
      <c r="B188">
        <v>6620.280029296875</v>
      </c>
      <c r="D188" s="8" t="s">
        <v>893</v>
      </c>
      <c r="E188">
        <v>2845.8755999999998</v>
      </c>
      <c r="I188" t="s">
        <v>893</v>
      </c>
      <c r="J188" s="188">
        <v>2845.8755999999998</v>
      </c>
      <c r="K188" t="e">
        <f ca="1">[1]!ITEMSIZE(Table3[[#This Row],[Sum of Total]],M$3:M$4,N$3:N$5)</f>
        <v>#NAME?</v>
      </c>
    </row>
    <row r="189" spans="1:11">
      <c r="A189" s="8" t="s">
        <v>3784</v>
      </c>
      <c r="B189">
        <v>16578.947265625</v>
      </c>
      <c r="D189" s="8" t="s">
        <v>899</v>
      </c>
      <c r="E189">
        <v>52903.908300000003</v>
      </c>
      <c r="I189" t="s">
        <v>899</v>
      </c>
      <c r="J189" s="188">
        <v>52903.908300000003</v>
      </c>
      <c r="K189" t="e">
        <f ca="1">[1]!ITEMSIZE(Table3[[#This Row],[Sum of Total]],M$3:M$4,N$3:N$5)</f>
        <v>#NAME?</v>
      </c>
    </row>
    <row r="190" spans="1:11">
      <c r="A190" s="8" t="s">
        <v>3790</v>
      </c>
      <c r="B190">
        <v>-307.7869873046875</v>
      </c>
      <c r="D190" s="8" t="s">
        <v>904</v>
      </c>
      <c r="E190">
        <v>296000.7</v>
      </c>
      <c r="I190" t="s">
        <v>904</v>
      </c>
      <c r="J190" s="188">
        <v>296000.7</v>
      </c>
      <c r="K190" t="e">
        <f ca="1">[1]!ITEMSIZE(Table3[[#This Row],[Sum of Total]],M$3:M$4,N$3:N$5)</f>
        <v>#NAME?</v>
      </c>
    </row>
    <row r="191" spans="1:11">
      <c r="A191" s="8" t="s">
        <v>3796</v>
      </c>
      <c r="B191">
        <v>-40.676799774169922</v>
      </c>
      <c r="D191" s="8" t="s">
        <v>908</v>
      </c>
      <c r="E191">
        <v>2570649.8443</v>
      </c>
      <c r="I191" t="s">
        <v>908</v>
      </c>
      <c r="J191" s="188">
        <v>2570649.8443</v>
      </c>
      <c r="K191" t="e">
        <f ca="1">[1]!ITEMSIZE(Table3[[#This Row],[Sum of Total]],M$3:M$4,N$3:N$5)</f>
        <v>#NAME?</v>
      </c>
    </row>
    <row r="192" spans="1:11">
      <c r="A192" s="8" t="s">
        <v>5052</v>
      </c>
      <c r="B192">
        <v>15134.11572265625</v>
      </c>
      <c r="D192" s="8" t="s">
        <v>913</v>
      </c>
      <c r="E192">
        <v>26221.25</v>
      </c>
      <c r="I192" t="s">
        <v>913</v>
      </c>
      <c r="J192" s="188">
        <v>26221.25</v>
      </c>
      <c r="K192" t="e">
        <f ca="1">[1]!ITEMSIZE(Table3[[#This Row],[Sum of Total]],M$3:M$4,N$3:N$5)</f>
        <v>#NAME?</v>
      </c>
    </row>
    <row r="193" spans="1:11">
      <c r="A193" s="8" t="s">
        <v>3808</v>
      </c>
      <c r="B193">
        <v>3329.368408203125</v>
      </c>
      <c r="D193" s="8" t="s">
        <v>918</v>
      </c>
      <c r="E193">
        <v>157148.79999999999</v>
      </c>
      <c r="I193" t="s">
        <v>918</v>
      </c>
      <c r="J193" s="188">
        <v>157148.79999999999</v>
      </c>
      <c r="K193" t="e">
        <f ca="1">[1]!ITEMSIZE(Table3[[#This Row],[Sum of Total]],M$3:M$4,N$3:N$5)</f>
        <v>#NAME?</v>
      </c>
    </row>
    <row r="194" spans="1:11">
      <c r="A194" s="8" t="s">
        <v>3811</v>
      </c>
      <c r="B194">
        <v>1261.4210205078125</v>
      </c>
      <c r="D194" s="8" t="s">
        <v>923</v>
      </c>
      <c r="E194">
        <v>906740.8</v>
      </c>
      <c r="I194" t="s">
        <v>923</v>
      </c>
      <c r="J194" s="188">
        <v>906740.8</v>
      </c>
      <c r="K194" t="e">
        <f ca="1">[1]!ITEMSIZE(Table3[[#This Row],[Sum of Total]],M$3:M$4,N$3:N$5)</f>
        <v>#NAME?</v>
      </c>
    </row>
    <row r="195" spans="1:11">
      <c r="A195" s="8" t="s">
        <v>3802</v>
      </c>
      <c r="B195">
        <v>9687.76953125</v>
      </c>
      <c r="D195" s="8" t="s">
        <v>928</v>
      </c>
      <c r="E195">
        <v>3235.35</v>
      </c>
      <c r="I195" t="s">
        <v>928</v>
      </c>
      <c r="J195" s="188">
        <v>3235.35</v>
      </c>
      <c r="K195" t="e">
        <f ca="1">[1]!ITEMSIZE(Table3[[#This Row],[Sum of Total]],M$3:M$4,N$3:N$5)</f>
        <v>#NAME?</v>
      </c>
    </row>
    <row r="196" spans="1:11">
      <c r="A196" s="8" t="s">
        <v>3819</v>
      </c>
      <c r="B196">
        <v>27.756900787353516</v>
      </c>
      <c r="D196" s="8" t="s">
        <v>933</v>
      </c>
      <c r="E196">
        <v>10400</v>
      </c>
      <c r="I196" t="s">
        <v>933</v>
      </c>
      <c r="J196" s="188">
        <v>10400</v>
      </c>
      <c r="K196" t="e">
        <f ca="1">[1]!ITEMSIZE(Table3[[#This Row],[Sum of Total]],M$3:M$4,N$3:N$5)</f>
        <v>#NAME?</v>
      </c>
    </row>
    <row r="197" spans="1:11">
      <c r="A197" s="8" t="s">
        <v>3825</v>
      </c>
      <c r="B197">
        <v>25183.522827148438</v>
      </c>
      <c r="D197" s="8" t="s">
        <v>938</v>
      </c>
      <c r="E197">
        <v>66890</v>
      </c>
      <c r="I197" t="s">
        <v>938</v>
      </c>
      <c r="J197" s="188">
        <v>66890</v>
      </c>
      <c r="K197" t="e">
        <f ca="1">[1]!ITEMSIZE(Table3[[#This Row],[Sum of Total]],M$3:M$4,N$3:N$5)</f>
        <v>#NAME?</v>
      </c>
    </row>
    <row r="198" spans="1:11">
      <c r="A198" s="8" t="s">
        <v>3838</v>
      </c>
      <c r="B198">
        <v>0</v>
      </c>
      <c r="D198" s="8" t="s">
        <v>943</v>
      </c>
      <c r="E198">
        <v>-502616.55</v>
      </c>
      <c r="I198" t="s">
        <v>943</v>
      </c>
      <c r="J198" s="188">
        <v>-502616.55</v>
      </c>
      <c r="K198" t="e">
        <f ca="1">[1]!ITEMSIZE(Table3[[#This Row],[Sum of Total]],M$3:M$4,N$3:N$5)</f>
        <v>#NAME?</v>
      </c>
    </row>
    <row r="199" spans="1:11">
      <c r="A199" s="8" t="s">
        <v>3834</v>
      </c>
      <c r="B199">
        <v>2527394.9375</v>
      </c>
      <c r="D199" s="8" t="s">
        <v>948</v>
      </c>
      <c r="E199">
        <v>-583071.61510000005</v>
      </c>
      <c r="I199" t="s">
        <v>948</v>
      </c>
      <c r="J199" s="188">
        <v>-583071.61510000005</v>
      </c>
      <c r="K199" t="e">
        <f ca="1">[1]!ITEMSIZE(Table3[[#This Row],[Sum of Total]],M$3:M$4,N$3:N$5)</f>
        <v>#NAME?</v>
      </c>
    </row>
    <row r="200" spans="1:11">
      <c r="A200" s="8" t="s">
        <v>3843</v>
      </c>
      <c r="B200">
        <v>17672.6484375</v>
      </c>
      <c r="D200" s="8" t="s">
        <v>951</v>
      </c>
      <c r="E200">
        <v>18125.919999999998</v>
      </c>
      <c r="I200" t="s">
        <v>951</v>
      </c>
      <c r="J200" s="188">
        <v>18125.919999999998</v>
      </c>
      <c r="K200" t="e">
        <f ca="1">[1]!ITEMSIZE(Table3[[#This Row],[Sum of Total]],M$3:M$4,N$3:N$5)</f>
        <v>#NAME?</v>
      </c>
    </row>
    <row r="201" spans="1:11">
      <c r="A201" s="8" t="s">
        <v>3852</v>
      </c>
      <c r="B201">
        <v>35277.32421875</v>
      </c>
      <c r="D201" s="8" t="s">
        <v>957</v>
      </c>
      <c r="E201">
        <v>30383.360499999999</v>
      </c>
      <c r="I201" t="s">
        <v>957</v>
      </c>
      <c r="J201" s="188">
        <v>30383.360499999999</v>
      </c>
      <c r="K201" t="e">
        <f ca="1">[1]!ITEMSIZE(Table3[[#This Row],[Sum of Total]],M$3:M$4,N$3:N$5)</f>
        <v>#NAME?</v>
      </c>
    </row>
    <row r="202" spans="1:11">
      <c r="A202" s="8" t="s">
        <v>5068</v>
      </c>
      <c r="B202">
        <v>29499.728271484375</v>
      </c>
      <c r="D202" s="8" t="s">
        <v>964</v>
      </c>
      <c r="E202">
        <v>15790.54</v>
      </c>
      <c r="I202" t="s">
        <v>964</v>
      </c>
      <c r="J202" s="188">
        <v>15790.54</v>
      </c>
      <c r="K202" t="e">
        <f ca="1">[1]!ITEMSIZE(Table3[[#This Row],[Sum of Total]],M$3:M$4,N$3:N$5)</f>
        <v>#NAME?</v>
      </c>
    </row>
    <row r="203" spans="1:11">
      <c r="A203" s="8" t="s">
        <v>5071</v>
      </c>
      <c r="B203">
        <v>65184.8828125</v>
      </c>
      <c r="D203" s="8" t="s">
        <v>968</v>
      </c>
      <c r="E203">
        <v>152020.33999999997</v>
      </c>
      <c r="I203" t="s">
        <v>968</v>
      </c>
      <c r="J203" s="188">
        <v>152020.33999999997</v>
      </c>
      <c r="K203" t="e">
        <f ca="1">[1]!ITEMSIZE(Table3[[#This Row],[Sum of Total]],M$3:M$4,N$3:N$5)</f>
        <v>#NAME?</v>
      </c>
    </row>
    <row r="204" spans="1:11">
      <c r="A204" s="8" t="s">
        <v>5073</v>
      </c>
      <c r="B204">
        <v>4241.435546875</v>
      </c>
      <c r="D204" s="8" t="s">
        <v>973</v>
      </c>
      <c r="E204">
        <v>15818.7919</v>
      </c>
      <c r="I204" t="s">
        <v>973</v>
      </c>
      <c r="J204" s="188">
        <v>15818.7919</v>
      </c>
      <c r="K204" t="e">
        <f ca="1">[1]!ITEMSIZE(Table3[[#This Row],[Sum of Total]],M$3:M$4,N$3:N$5)</f>
        <v>#NAME?</v>
      </c>
    </row>
    <row r="205" spans="1:11">
      <c r="A205" s="8" t="s">
        <v>5076</v>
      </c>
      <c r="B205">
        <v>815.66058349609375</v>
      </c>
      <c r="D205" s="8" t="s">
        <v>978</v>
      </c>
      <c r="E205">
        <v>8560.3112999999994</v>
      </c>
      <c r="I205" t="s">
        <v>978</v>
      </c>
      <c r="J205" s="188">
        <v>8560.3112999999994</v>
      </c>
      <c r="K205" t="e">
        <f ca="1">[1]!ITEMSIZE(Table3[[#This Row],[Sum of Total]],M$3:M$4,N$3:N$5)</f>
        <v>#NAME?</v>
      </c>
    </row>
    <row r="206" spans="1:11">
      <c r="A206" s="8" t="s">
        <v>3856</v>
      </c>
      <c r="B206">
        <v>92554.82421875</v>
      </c>
      <c r="D206" s="8" t="s">
        <v>981</v>
      </c>
      <c r="E206">
        <v>1148183.9117047184</v>
      </c>
      <c r="I206" t="s">
        <v>981</v>
      </c>
      <c r="J206" s="188">
        <v>1148183.9117047184</v>
      </c>
      <c r="K206" t="e">
        <f ca="1">[1]!ITEMSIZE(Table3[[#This Row],[Sum of Total]],M$3:M$4,N$3:N$5)</f>
        <v>#NAME?</v>
      </c>
    </row>
    <row r="207" spans="1:11">
      <c r="A207" s="8" t="s">
        <v>5087</v>
      </c>
      <c r="B207">
        <v>-2664.248779296875</v>
      </c>
      <c r="D207" s="8" t="s">
        <v>989</v>
      </c>
      <c r="E207">
        <v>-14515.92</v>
      </c>
      <c r="I207" t="s">
        <v>989</v>
      </c>
      <c r="J207" s="188">
        <v>-14515.92</v>
      </c>
      <c r="K207" t="e">
        <f ca="1">[1]!ITEMSIZE(Table3[[#This Row],[Sum of Total]],M$3:M$4,N$3:N$5)</f>
        <v>#NAME?</v>
      </c>
    </row>
    <row r="208" spans="1:11">
      <c r="A208" s="8" t="s">
        <v>5095</v>
      </c>
      <c r="B208">
        <v>693.989013671875</v>
      </c>
      <c r="D208" s="8" t="s">
        <v>994</v>
      </c>
      <c r="E208">
        <v>-3509.8</v>
      </c>
      <c r="I208" t="s">
        <v>994</v>
      </c>
      <c r="J208" s="188">
        <v>-3509.8</v>
      </c>
      <c r="K208" t="e">
        <f ca="1">[1]!ITEMSIZE(Table3[[#This Row],[Sum of Total]],M$3:M$4,N$3:N$5)</f>
        <v>#NAME?</v>
      </c>
    </row>
    <row r="209" spans="1:11">
      <c r="A209" s="8" t="s">
        <v>5101</v>
      </c>
      <c r="B209">
        <v>595628.41796875</v>
      </c>
      <c r="D209" s="8" t="s">
        <v>996</v>
      </c>
      <c r="E209">
        <v>54636.800000000003</v>
      </c>
      <c r="I209" t="s">
        <v>996</v>
      </c>
      <c r="J209" s="188">
        <v>54636.800000000003</v>
      </c>
      <c r="K209" t="e">
        <f ca="1">[1]!ITEMSIZE(Table3[[#This Row],[Sum of Total]],M$3:M$4,N$3:N$5)</f>
        <v>#NAME?</v>
      </c>
    </row>
    <row r="210" spans="1:11">
      <c r="A210" s="8" t="s">
        <v>5107</v>
      </c>
      <c r="B210">
        <v>1989.071044921875</v>
      </c>
      <c r="D210" s="8" t="s">
        <v>1000</v>
      </c>
      <c r="E210">
        <v>6012996.8199999947</v>
      </c>
      <c r="I210" t="s">
        <v>1000</v>
      </c>
      <c r="J210" s="188">
        <v>6012996.8199999947</v>
      </c>
      <c r="K210" t="e">
        <f ca="1">[1]!ITEMSIZE(Table3[[#This Row],[Sum of Total]],M$3:M$4,N$3:N$5)</f>
        <v>#NAME?</v>
      </c>
    </row>
    <row r="211" spans="1:11">
      <c r="A211" s="8" t="s">
        <v>5111</v>
      </c>
      <c r="B211">
        <v>-1989.0699462890625</v>
      </c>
      <c r="D211" s="8" t="s">
        <v>1007</v>
      </c>
      <c r="E211">
        <v>351049.8</v>
      </c>
      <c r="I211" t="s">
        <v>1007</v>
      </c>
      <c r="J211" s="188">
        <v>351049.8</v>
      </c>
      <c r="K211" t="e">
        <f ca="1">[1]!ITEMSIZE(Table3[[#This Row],[Sum of Total]],M$3:M$4,N$3:N$5)</f>
        <v>#NAME?</v>
      </c>
    </row>
    <row r="212" spans="1:11">
      <c r="A212" s="8" t="s">
        <v>5114</v>
      </c>
      <c r="B212">
        <v>26127.5546875</v>
      </c>
      <c r="D212" s="8" t="s">
        <v>1013</v>
      </c>
      <c r="E212">
        <v>84672</v>
      </c>
      <c r="I212" t="s">
        <v>1013</v>
      </c>
      <c r="J212" s="188">
        <v>84672</v>
      </c>
      <c r="K212" t="e">
        <f ca="1">[1]!ITEMSIZE(Table3[[#This Row],[Sum of Total]],M$3:M$4,N$3:N$5)</f>
        <v>#NAME?</v>
      </c>
    </row>
    <row r="213" spans="1:11">
      <c r="A213" s="8" t="s">
        <v>5121</v>
      </c>
      <c r="B213">
        <v>14234.5283203125</v>
      </c>
      <c r="D213" s="8" t="s">
        <v>1018</v>
      </c>
      <c r="E213">
        <v>42350</v>
      </c>
      <c r="I213" t="s">
        <v>1018</v>
      </c>
      <c r="J213" s="188">
        <v>42350</v>
      </c>
      <c r="K213" t="e">
        <f ca="1">[1]!ITEMSIZE(Table3[[#This Row],[Sum of Total]],M$3:M$4,N$3:N$5)</f>
        <v>#NAME?</v>
      </c>
    </row>
    <row r="214" spans="1:11">
      <c r="A214" s="8" t="s">
        <v>3869</v>
      </c>
      <c r="B214">
        <v>-35512.62890625</v>
      </c>
      <c r="D214" s="8" t="s">
        <v>1023</v>
      </c>
      <c r="E214">
        <v>110000</v>
      </c>
      <c r="I214" t="s">
        <v>1023</v>
      </c>
      <c r="J214" s="188">
        <v>110000</v>
      </c>
      <c r="K214" t="e">
        <f ca="1">[1]!ITEMSIZE(Table3[[#This Row],[Sum of Total]],M$3:M$4,N$3:N$5)</f>
        <v>#NAME?</v>
      </c>
    </row>
    <row r="215" spans="1:11">
      <c r="A215" s="8" t="s">
        <v>5126</v>
      </c>
      <c r="B215">
        <v>50908.45703125</v>
      </c>
      <c r="D215" s="8" t="s">
        <v>1028</v>
      </c>
      <c r="E215">
        <v>-3208944.0500000003</v>
      </c>
      <c r="I215" t="s">
        <v>1028</v>
      </c>
      <c r="J215" s="188">
        <v>-3208944.0500000003</v>
      </c>
      <c r="K215" t="e">
        <f ca="1">[1]!ITEMSIZE(Table3[[#This Row],[Sum of Total]],M$3:M$4,N$3:N$5)</f>
        <v>#NAME?</v>
      </c>
    </row>
    <row r="216" spans="1:11">
      <c r="A216" s="8" t="s">
        <v>5132</v>
      </c>
      <c r="B216">
        <v>73507.34375</v>
      </c>
      <c r="D216" s="8" t="s">
        <v>1031</v>
      </c>
      <c r="E216">
        <v>20400</v>
      </c>
      <c r="I216" t="s">
        <v>1031</v>
      </c>
      <c r="J216" s="188">
        <v>20400</v>
      </c>
      <c r="K216" t="e">
        <f ca="1">[1]!ITEMSIZE(Table3[[#This Row],[Sum of Total]],M$3:M$4,N$3:N$5)</f>
        <v>#NAME?</v>
      </c>
    </row>
    <row r="217" spans="1:11">
      <c r="A217" s="8" t="s">
        <v>5137</v>
      </c>
      <c r="B217">
        <v>281402.9375</v>
      </c>
      <c r="D217" s="8" t="s">
        <v>1034</v>
      </c>
      <c r="E217">
        <v>12480</v>
      </c>
      <c r="I217" t="s">
        <v>1034</v>
      </c>
      <c r="J217" s="188">
        <v>12480</v>
      </c>
      <c r="K217" t="e">
        <f ca="1">[1]!ITEMSIZE(Table3[[#This Row],[Sum of Total]],M$3:M$4,N$3:N$5)</f>
        <v>#NAME?</v>
      </c>
    </row>
    <row r="218" spans="1:11">
      <c r="A218" s="8" t="s">
        <v>3875</v>
      </c>
      <c r="B218">
        <v>-0.87050002813339233</v>
      </c>
      <c r="D218" s="8" t="s">
        <v>1037</v>
      </c>
      <c r="E218">
        <v>23400</v>
      </c>
      <c r="I218" t="s">
        <v>1037</v>
      </c>
      <c r="J218" s="188">
        <v>23400</v>
      </c>
      <c r="K218" t="e">
        <f ca="1">[1]!ITEMSIZE(Table3[[#This Row],[Sum of Total]],M$3:M$4,N$3:N$5)</f>
        <v>#NAME?</v>
      </c>
    </row>
    <row r="219" spans="1:11">
      <c r="A219" s="8" t="s">
        <v>3881</v>
      </c>
      <c r="B219">
        <v>-9305.640625</v>
      </c>
      <c r="D219" s="8" t="s">
        <v>1042</v>
      </c>
      <c r="E219">
        <v>311812</v>
      </c>
      <c r="I219" t="s">
        <v>1042</v>
      </c>
      <c r="J219" s="188">
        <v>311812</v>
      </c>
      <c r="K219" t="e">
        <f ca="1">[1]!ITEMSIZE(Table3[[#This Row],[Sum of Total]],M$3:M$4,N$3:N$5)</f>
        <v>#NAME?</v>
      </c>
    </row>
    <row r="220" spans="1:11">
      <c r="A220" s="8" t="s">
        <v>5143</v>
      </c>
      <c r="B220">
        <v>-138859.4375</v>
      </c>
      <c r="D220" s="8" t="s">
        <v>1045</v>
      </c>
      <c r="E220">
        <v>65840.600000000006</v>
      </c>
      <c r="I220" t="s">
        <v>1045</v>
      </c>
      <c r="J220" s="188">
        <v>65840.600000000006</v>
      </c>
      <c r="K220" t="e">
        <f ca="1">[1]!ITEMSIZE(Table3[[#This Row],[Sum of Total]],M$3:M$4,N$3:N$5)</f>
        <v>#NAME?</v>
      </c>
    </row>
    <row r="221" spans="1:11">
      <c r="A221" s="8" t="s">
        <v>5145</v>
      </c>
      <c r="B221">
        <v>148165.078125</v>
      </c>
      <c r="D221" s="8" t="s">
        <v>1050</v>
      </c>
      <c r="E221">
        <v>16627.05</v>
      </c>
      <c r="I221" t="s">
        <v>1050</v>
      </c>
      <c r="J221" s="188">
        <v>16627.05</v>
      </c>
      <c r="K221" t="e">
        <f ca="1">[1]!ITEMSIZE(Table3[[#This Row],[Sum of Total]],M$3:M$4,N$3:N$5)</f>
        <v>#NAME?</v>
      </c>
    </row>
    <row r="222" spans="1:11">
      <c r="A222" s="8" t="s">
        <v>3886</v>
      </c>
      <c r="B222">
        <v>19055.1796875</v>
      </c>
      <c r="D222" s="8" t="s">
        <v>1054</v>
      </c>
      <c r="E222">
        <v>12334</v>
      </c>
      <c r="I222" t="s">
        <v>1054</v>
      </c>
      <c r="J222" s="188">
        <v>12334</v>
      </c>
      <c r="K222" t="e">
        <f ca="1">[1]!ITEMSIZE(Table3[[#This Row],[Sum of Total]],M$3:M$4,N$3:N$5)</f>
        <v>#NAME?</v>
      </c>
    </row>
    <row r="223" spans="1:11">
      <c r="A223" s="8" t="s">
        <v>3890</v>
      </c>
      <c r="B223">
        <v>9404.8935546875</v>
      </c>
      <c r="D223" s="8" t="s">
        <v>1060</v>
      </c>
      <c r="E223">
        <v>45153</v>
      </c>
      <c r="I223" t="s">
        <v>1060</v>
      </c>
      <c r="J223" s="188">
        <v>45153</v>
      </c>
      <c r="K223" t="e">
        <f ca="1">[1]!ITEMSIZE(Table3[[#This Row],[Sum of Total]],M$3:M$4,N$3:N$5)</f>
        <v>#NAME?</v>
      </c>
    </row>
    <row r="224" spans="1:11">
      <c r="A224" s="8" t="s">
        <v>5147</v>
      </c>
      <c r="B224">
        <v>151439.859375</v>
      </c>
      <c r="D224" s="8" t="s">
        <v>1065</v>
      </c>
      <c r="E224">
        <v>6240</v>
      </c>
      <c r="I224" t="s">
        <v>1065</v>
      </c>
      <c r="J224" s="188">
        <v>6240</v>
      </c>
      <c r="K224" t="e">
        <f ca="1">[1]!ITEMSIZE(Table3[[#This Row],[Sum of Total]],M$3:M$4,N$3:N$5)</f>
        <v>#NAME?</v>
      </c>
    </row>
    <row r="225" spans="1:11">
      <c r="A225" s="8" t="s">
        <v>3899</v>
      </c>
      <c r="B225">
        <v>7830.34228515625</v>
      </c>
      <c r="D225" s="8" t="s">
        <v>1070</v>
      </c>
      <c r="E225">
        <v>72397.600000000006</v>
      </c>
      <c r="I225" t="s">
        <v>1070</v>
      </c>
      <c r="J225" s="188">
        <v>72397.600000000006</v>
      </c>
      <c r="K225" t="e">
        <f ca="1">[1]!ITEMSIZE(Table3[[#This Row],[Sum of Total]],M$3:M$4,N$3:N$5)</f>
        <v>#NAME?</v>
      </c>
    </row>
    <row r="226" spans="1:11">
      <c r="A226" s="8" t="s">
        <v>3921</v>
      </c>
      <c r="B226">
        <v>-2052.395751953125</v>
      </c>
      <c r="D226" s="8" t="s">
        <v>1075</v>
      </c>
      <c r="E226">
        <v>438068.55000000005</v>
      </c>
      <c r="I226" t="s">
        <v>1075</v>
      </c>
      <c r="J226" s="188">
        <v>438068.55000000005</v>
      </c>
      <c r="K226" t="e">
        <f ca="1">[1]!ITEMSIZE(Table3[[#This Row],[Sum of Total]],M$3:M$4,N$3:N$5)</f>
        <v>#NAME?</v>
      </c>
    </row>
    <row r="227" spans="1:11">
      <c r="A227" s="8" t="s">
        <v>5168</v>
      </c>
      <c r="B227">
        <v>-14309.623046875</v>
      </c>
      <c r="D227" s="8" t="s">
        <v>1080</v>
      </c>
      <c r="E227">
        <v>810748.35</v>
      </c>
      <c r="I227" t="s">
        <v>1080</v>
      </c>
      <c r="J227" s="188">
        <v>810748.35</v>
      </c>
      <c r="K227" t="e">
        <f ca="1">[1]!ITEMSIZE(Table3[[#This Row],[Sum of Total]],M$3:M$4,N$3:N$5)</f>
        <v>#NAME?</v>
      </c>
    </row>
    <row r="228" spans="1:11">
      <c r="A228" s="8" t="s">
        <v>3931</v>
      </c>
      <c r="B228">
        <v>-63.608001708984375</v>
      </c>
      <c r="D228" s="8" t="s">
        <v>1085</v>
      </c>
      <c r="E228">
        <v>747216.79999999993</v>
      </c>
      <c r="I228" t="s">
        <v>1085</v>
      </c>
      <c r="J228" s="188">
        <v>747216.79999999993</v>
      </c>
      <c r="K228" t="e">
        <f ca="1">[1]!ITEMSIZE(Table3[[#This Row],[Sum of Total]],M$3:M$4,N$3:N$5)</f>
        <v>#NAME?</v>
      </c>
    </row>
    <row r="229" spans="1:11">
      <c r="A229" s="8" t="s">
        <v>3927</v>
      </c>
      <c r="B229">
        <v>10496.193359375</v>
      </c>
      <c r="D229" s="8" t="s">
        <v>1090</v>
      </c>
      <c r="E229">
        <v>144000</v>
      </c>
      <c r="I229" t="s">
        <v>1090</v>
      </c>
      <c r="J229" s="188">
        <v>144000</v>
      </c>
      <c r="K229" t="e">
        <f ca="1">[1]!ITEMSIZE(Table3[[#This Row],[Sum of Total]],M$3:M$4,N$3:N$5)</f>
        <v>#NAME?</v>
      </c>
    </row>
    <row r="230" spans="1:11">
      <c r="A230" s="8" t="s">
        <v>3935</v>
      </c>
      <c r="B230">
        <v>-51.060199737548828</v>
      </c>
      <c r="D230" s="8" t="s">
        <v>1093</v>
      </c>
      <c r="E230">
        <v>172275.44</v>
      </c>
      <c r="I230" t="s">
        <v>1093</v>
      </c>
      <c r="J230" s="188">
        <v>172275.44</v>
      </c>
      <c r="K230" t="e">
        <f ca="1">[1]!ITEMSIZE(Table3[[#This Row],[Sum of Total]],M$3:M$4,N$3:N$5)</f>
        <v>#NAME?</v>
      </c>
    </row>
    <row r="231" spans="1:11">
      <c r="A231" s="8" t="s">
        <v>5174</v>
      </c>
      <c r="B231">
        <v>66324.0859375</v>
      </c>
      <c r="D231" s="8" t="s">
        <v>1098</v>
      </c>
      <c r="E231">
        <v>129800</v>
      </c>
      <c r="I231" t="s">
        <v>1098</v>
      </c>
      <c r="J231" s="188">
        <v>129800</v>
      </c>
      <c r="K231" t="e">
        <f ca="1">[1]!ITEMSIZE(Table3[[#This Row],[Sum of Total]],M$3:M$4,N$3:N$5)</f>
        <v>#NAME?</v>
      </c>
    </row>
    <row r="232" spans="1:11">
      <c r="A232" s="8" t="s">
        <v>5183</v>
      </c>
      <c r="B232">
        <v>9492.2181396484375</v>
      </c>
      <c r="D232" s="8" t="s">
        <v>1103</v>
      </c>
      <c r="E232">
        <v>9319.2000000000007</v>
      </c>
      <c r="I232" t="s">
        <v>1103</v>
      </c>
      <c r="J232" s="188">
        <v>9319.2000000000007</v>
      </c>
      <c r="K232" t="e">
        <f ca="1">[1]!ITEMSIZE(Table3[[#This Row],[Sum of Total]],M$3:M$4,N$3:N$5)</f>
        <v>#NAME?</v>
      </c>
    </row>
    <row r="233" spans="1:11">
      <c r="A233" s="8" t="s">
        <v>5201</v>
      </c>
      <c r="B233">
        <v>7476.8896484375</v>
      </c>
      <c r="D233" s="8" t="s">
        <v>1108</v>
      </c>
      <c r="E233">
        <v>15600</v>
      </c>
      <c r="I233" t="s">
        <v>1108</v>
      </c>
      <c r="J233" s="188">
        <v>15600</v>
      </c>
      <c r="K233" t="e">
        <f ca="1">[1]!ITEMSIZE(Table3[[#This Row],[Sum of Total]],M$3:M$4,N$3:N$5)</f>
        <v>#NAME?</v>
      </c>
    </row>
    <row r="234" spans="1:11">
      <c r="A234" s="8" t="s">
        <v>3949</v>
      </c>
      <c r="B234">
        <v>-3122.927978515625</v>
      </c>
      <c r="D234" s="8" t="s">
        <v>1113</v>
      </c>
      <c r="E234">
        <v>78408.5</v>
      </c>
      <c r="I234" t="s">
        <v>1113</v>
      </c>
      <c r="J234" s="188">
        <v>78408.5</v>
      </c>
      <c r="K234" t="e">
        <f ca="1">[1]!ITEMSIZE(Table3[[#This Row],[Sum of Total]],M$3:M$4,N$3:N$5)</f>
        <v>#NAME?</v>
      </c>
    </row>
    <row r="235" spans="1:11">
      <c r="A235" s="8" t="s">
        <v>5238</v>
      </c>
      <c r="B235">
        <v>181.54719543457031</v>
      </c>
      <c r="D235" s="8" t="s">
        <v>1118</v>
      </c>
      <c r="E235">
        <v>50000</v>
      </c>
      <c r="I235" t="s">
        <v>1118</v>
      </c>
      <c r="J235" s="188">
        <v>50000</v>
      </c>
      <c r="K235" t="e">
        <f ca="1">[1]!ITEMSIZE(Table3[[#This Row],[Sum of Total]],M$3:M$4,N$3:N$5)</f>
        <v>#NAME?</v>
      </c>
    </row>
    <row r="236" spans="1:11">
      <c r="A236" s="8" t="s">
        <v>5244</v>
      </c>
      <c r="B236">
        <v>7569.3310546875</v>
      </c>
      <c r="D236" s="8" t="s">
        <v>1123</v>
      </c>
      <c r="E236">
        <v>15375</v>
      </c>
      <c r="I236" t="s">
        <v>1123</v>
      </c>
      <c r="J236" s="188">
        <v>15375</v>
      </c>
      <c r="K236" t="e">
        <f ca="1">[1]!ITEMSIZE(Table3[[#This Row],[Sum of Total]],M$3:M$4,N$3:N$5)</f>
        <v>#NAME?</v>
      </c>
    </row>
    <row r="237" spans="1:11">
      <c r="A237" s="8" t="s">
        <v>3970</v>
      </c>
      <c r="B237">
        <v>-1568199.88671875</v>
      </c>
      <c r="D237" s="8" t="s">
        <v>1126</v>
      </c>
      <c r="E237">
        <v>13158</v>
      </c>
      <c r="I237" t="s">
        <v>1126</v>
      </c>
      <c r="J237" s="188">
        <v>13158</v>
      </c>
      <c r="K237" t="e">
        <f ca="1">[1]!ITEMSIZE(Table3[[#This Row],[Sum of Total]],M$3:M$4,N$3:N$5)</f>
        <v>#NAME?</v>
      </c>
    </row>
    <row r="238" spans="1:11">
      <c r="A238" s="8" t="s">
        <v>5250</v>
      </c>
      <c r="B238">
        <v>208745.78125</v>
      </c>
      <c r="D238" s="8" t="s">
        <v>1131</v>
      </c>
      <c r="E238">
        <v>63296</v>
      </c>
      <c r="I238" t="s">
        <v>1131</v>
      </c>
      <c r="J238" s="188">
        <v>63296</v>
      </c>
      <c r="K238" t="e">
        <f ca="1">[1]!ITEMSIZE(Table3[[#This Row],[Sum of Total]],M$3:M$4,N$3:N$5)</f>
        <v>#NAME?</v>
      </c>
    </row>
    <row r="239" spans="1:11">
      <c r="A239" s="8" t="s">
        <v>5254</v>
      </c>
      <c r="B239">
        <v>21201.220703125</v>
      </c>
      <c r="D239" s="8" t="s">
        <v>1136</v>
      </c>
      <c r="E239">
        <v>49920</v>
      </c>
      <c r="I239" t="s">
        <v>1136</v>
      </c>
      <c r="J239" s="188">
        <v>49920</v>
      </c>
      <c r="K239" t="e">
        <f ca="1">[1]!ITEMSIZE(Table3[[#This Row],[Sum of Total]],M$3:M$4,N$3:N$5)</f>
        <v>#NAME?</v>
      </c>
    </row>
    <row r="240" spans="1:11">
      <c r="A240" s="8" t="s">
        <v>5258</v>
      </c>
      <c r="B240">
        <v>665633.5625</v>
      </c>
      <c r="D240" s="8" t="s">
        <v>1139</v>
      </c>
      <c r="E240">
        <v>16000</v>
      </c>
      <c r="I240" t="s">
        <v>1139</v>
      </c>
      <c r="J240" s="188">
        <v>16000</v>
      </c>
      <c r="K240" t="e">
        <f ca="1">[1]!ITEMSIZE(Table3[[#This Row],[Sum of Total]],M$3:M$4,N$3:N$5)</f>
        <v>#NAME?</v>
      </c>
    </row>
    <row r="241" spans="1:11">
      <c r="A241" s="8" t="s">
        <v>5261</v>
      </c>
      <c r="B241">
        <v>107917.1328125</v>
      </c>
      <c r="D241" s="8" t="s">
        <v>1144</v>
      </c>
      <c r="E241">
        <v>1242.3777</v>
      </c>
      <c r="I241" t="s">
        <v>1144</v>
      </c>
      <c r="J241" s="188">
        <v>1242.3777</v>
      </c>
      <c r="K241" t="e">
        <f ca="1">[1]!ITEMSIZE(Table3[[#This Row],[Sum of Total]],M$3:M$4,N$3:N$5)</f>
        <v>#NAME?</v>
      </c>
    </row>
    <row r="242" spans="1:11">
      <c r="A242" s="8" t="s">
        <v>5265</v>
      </c>
      <c r="B242">
        <v>108880.6796875</v>
      </c>
      <c r="D242" s="8" t="s">
        <v>1147</v>
      </c>
      <c r="E242">
        <v>67827</v>
      </c>
      <c r="I242" t="s">
        <v>1147</v>
      </c>
      <c r="J242" s="188">
        <v>67827</v>
      </c>
      <c r="K242" t="e">
        <f ca="1">[1]!ITEMSIZE(Table3[[#This Row],[Sum of Total]],M$3:M$4,N$3:N$5)</f>
        <v>#NAME?</v>
      </c>
    </row>
    <row r="243" spans="1:11">
      <c r="A243" s="8" t="s">
        <v>3976</v>
      </c>
      <c r="B243">
        <v>-710.999267578125</v>
      </c>
      <c r="D243" s="8" t="s">
        <v>1151</v>
      </c>
      <c r="E243">
        <v>297687.03000000003</v>
      </c>
      <c r="I243" t="s">
        <v>1151</v>
      </c>
      <c r="J243" s="188">
        <v>297687.03000000003</v>
      </c>
      <c r="K243" t="e">
        <f ca="1">[1]!ITEMSIZE(Table3[[#This Row],[Sum of Total]],M$3:M$4,N$3:N$5)</f>
        <v>#NAME?</v>
      </c>
    </row>
    <row r="244" spans="1:11">
      <c r="A244" s="8" t="s">
        <v>3992</v>
      </c>
      <c r="B244">
        <v>-791.78277587890625</v>
      </c>
      <c r="D244" s="8" t="s">
        <v>1157</v>
      </c>
      <c r="E244">
        <v>59062.955999999998</v>
      </c>
      <c r="I244" t="s">
        <v>1157</v>
      </c>
      <c r="J244" s="188">
        <v>59062.955999999998</v>
      </c>
      <c r="K244" t="e">
        <f ca="1">[1]!ITEMSIZE(Table3[[#This Row],[Sum of Total]],M$3:M$4,N$3:N$5)</f>
        <v>#NAME?</v>
      </c>
    </row>
    <row r="245" spans="1:11">
      <c r="A245" s="8" t="s">
        <v>3986</v>
      </c>
      <c r="B245">
        <v>72506.825439453125</v>
      </c>
      <c r="D245" s="8" t="s">
        <v>1162</v>
      </c>
      <c r="E245">
        <v>78750.607999999993</v>
      </c>
      <c r="I245" t="s">
        <v>1162</v>
      </c>
      <c r="J245" s="188">
        <v>78750.607999999993</v>
      </c>
      <c r="K245" t="e">
        <f ca="1">[1]!ITEMSIZE(Table3[[#This Row],[Sum of Total]],M$3:M$4,N$3:N$5)</f>
        <v>#NAME?</v>
      </c>
    </row>
    <row r="246" spans="1:11">
      <c r="A246" s="8" t="s">
        <v>3994</v>
      </c>
      <c r="B246">
        <v>-11644.8525390625</v>
      </c>
      <c r="D246" s="8" t="s">
        <v>1163</v>
      </c>
      <c r="E246">
        <v>10200</v>
      </c>
      <c r="I246" t="s">
        <v>1163</v>
      </c>
      <c r="J246" s="188">
        <v>10200</v>
      </c>
      <c r="K246" t="e">
        <f ca="1">[1]!ITEMSIZE(Table3[[#This Row],[Sum of Total]],M$3:M$4,N$3:N$5)</f>
        <v>#NAME?</v>
      </c>
    </row>
    <row r="247" spans="1:11">
      <c r="A247" s="8" t="s">
        <v>5269</v>
      </c>
      <c r="B247">
        <v>222002.26171875</v>
      </c>
      <c r="D247" s="8" t="s">
        <v>1168</v>
      </c>
      <c r="E247">
        <v>711225</v>
      </c>
      <c r="I247" t="s">
        <v>1168</v>
      </c>
      <c r="J247" s="188">
        <v>711225</v>
      </c>
      <c r="K247" t="e">
        <f ca="1">[1]!ITEMSIZE(Table3[[#This Row],[Sum of Total]],M$3:M$4,N$3:N$5)</f>
        <v>#NAME?</v>
      </c>
    </row>
    <row r="248" spans="1:11">
      <c r="A248" s="8" t="s">
        <v>4009</v>
      </c>
      <c r="B248">
        <v>-886133.00842285156</v>
      </c>
      <c r="D248" s="8" t="s">
        <v>1173</v>
      </c>
      <c r="E248">
        <v>18870</v>
      </c>
      <c r="I248" t="s">
        <v>1173</v>
      </c>
      <c r="J248" s="188">
        <v>18870</v>
      </c>
      <c r="K248" t="e">
        <f ca="1">[1]!ITEMSIZE(Table3[[#This Row],[Sum of Total]],M$3:M$4,N$3:N$5)</f>
        <v>#NAME?</v>
      </c>
    </row>
    <row r="249" spans="1:11">
      <c r="A249" s="8" t="s">
        <v>4013</v>
      </c>
      <c r="B249">
        <v>-54831.3857421875</v>
      </c>
      <c r="D249" s="8" t="s">
        <v>1176</v>
      </c>
      <c r="E249">
        <v>256.05</v>
      </c>
      <c r="I249" t="s">
        <v>1176</v>
      </c>
      <c r="J249" s="188">
        <v>256.05</v>
      </c>
      <c r="K249" t="e">
        <f ca="1">[1]!ITEMSIZE(Table3[[#This Row],[Sum of Total]],M$3:M$4,N$3:N$5)</f>
        <v>#NAME?</v>
      </c>
    </row>
    <row r="250" spans="1:11">
      <c r="A250" s="8" t="s">
        <v>4020</v>
      </c>
      <c r="B250">
        <v>-13674.6630859375</v>
      </c>
      <c r="D250" s="8" t="s">
        <v>1181</v>
      </c>
      <c r="E250">
        <v>54000</v>
      </c>
      <c r="I250" t="s">
        <v>1181</v>
      </c>
      <c r="J250" s="188">
        <v>54000</v>
      </c>
      <c r="K250" t="e">
        <f ca="1">[1]!ITEMSIZE(Table3[[#This Row],[Sum of Total]],M$3:M$4,N$3:N$5)</f>
        <v>#NAME?</v>
      </c>
    </row>
    <row r="251" spans="1:11">
      <c r="A251" s="8" t="s">
        <v>4024</v>
      </c>
      <c r="B251">
        <v>-1429.8724365234375</v>
      </c>
      <c r="D251" s="8" t="s">
        <v>1186</v>
      </c>
      <c r="E251">
        <v>-54000</v>
      </c>
      <c r="I251" t="s">
        <v>1186</v>
      </c>
      <c r="J251" s="188">
        <v>-54000</v>
      </c>
      <c r="K251" t="e">
        <f ca="1">[1]!ITEMSIZE(Table3[[#This Row],[Sum of Total]],M$3:M$4,N$3:N$5)</f>
        <v>#NAME?</v>
      </c>
    </row>
    <row r="252" spans="1:11">
      <c r="A252" s="8" t="s">
        <v>4005</v>
      </c>
      <c r="B252">
        <v>256638</v>
      </c>
      <c r="D252" s="8" t="s">
        <v>1188</v>
      </c>
      <c r="E252">
        <v>-2100</v>
      </c>
      <c r="I252" t="s">
        <v>1188</v>
      </c>
      <c r="J252" s="188">
        <v>-2100</v>
      </c>
      <c r="K252" t="e">
        <f ca="1">[1]!ITEMSIZE(Table3[[#This Row],[Sum of Total]],M$3:M$4,N$3:N$5)</f>
        <v>#NAME?</v>
      </c>
    </row>
    <row r="253" spans="1:11">
      <c r="A253" s="8" t="s">
        <v>4001</v>
      </c>
      <c r="B253">
        <v>41548.21875</v>
      </c>
      <c r="D253" s="8" t="s">
        <v>1193</v>
      </c>
      <c r="E253">
        <v>3148.8852000000002</v>
      </c>
      <c r="I253" t="s">
        <v>1193</v>
      </c>
      <c r="J253" s="188">
        <v>3148.8852000000002</v>
      </c>
      <c r="K253" t="e">
        <f ca="1">[1]!ITEMSIZE(Table3[[#This Row],[Sum of Total]],M$3:M$4,N$3:N$5)</f>
        <v>#NAME?</v>
      </c>
    </row>
    <row r="254" spans="1:11">
      <c r="A254" s="8" t="s">
        <v>5272</v>
      </c>
      <c r="B254">
        <v>151517.58740234375</v>
      </c>
      <c r="D254" s="8" t="s">
        <v>1198</v>
      </c>
      <c r="E254">
        <v>8192.0838000000003</v>
      </c>
      <c r="I254" t="s">
        <v>1198</v>
      </c>
      <c r="J254" s="188">
        <v>8192.0838000000003</v>
      </c>
      <c r="K254" t="e">
        <f ca="1">[1]!ITEMSIZE(Table3[[#This Row],[Sum of Total]],M$3:M$4,N$3:N$5)</f>
        <v>#NAME?</v>
      </c>
    </row>
    <row r="255" spans="1:11">
      <c r="A255" s="8" t="s">
        <v>5275</v>
      </c>
      <c r="B255">
        <v>571729.5625</v>
      </c>
      <c r="D255" s="8" t="s">
        <v>1201</v>
      </c>
      <c r="E255">
        <v>11269.8541</v>
      </c>
      <c r="I255" t="s">
        <v>1201</v>
      </c>
      <c r="J255" s="188">
        <v>11269.8541</v>
      </c>
      <c r="K255" t="e">
        <f ca="1">[1]!ITEMSIZE(Table3[[#This Row],[Sum of Total]],M$3:M$4,N$3:N$5)</f>
        <v>#NAME?</v>
      </c>
    </row>
    <row r="256" spans="1:11">
      <c r="A256" s="8" t="s">
        <v>4017</v>
      </c>
      <c r="B256">
        <v>146118.0390625</v>
      </c>
      <c r="D256" s="8" t="s">
        <v>1205</v>
      </c>
      <c r="E256">
        <v>1719.4127000000001</v>
      </c>
      <c r="I256" t="s">
        <v>1205</v>
      </c>
      <c r="J256" s="188">
        <v>1719.4127000000001</v>
      </c>
      <c r="K256" t="e">
        <f ca="1">[1]!ITEMSIZE(Table3[[#This Row],[Sum of Total]],M$3:M$4,N$3:N$5)</f>
        <v>#NAME?</v>
      </c>
    </row>
    <row r="257" spans="1:11">
      <c r="A257" s="8" t="s">
        <v>5281</v>
      </c>
      <c r="B257">
        <v>20000</v>
      </c>
      <c r="D257" s="8" t="s">
        <v>1210</v>
      </c>
      <c r="E257">
        <v>679.71720000000005</v>
      </c>
      <c r="I257" t="s">
        <v>1210</v>
      </c>
      <c r="J257" s="188">
        <v>679.71720000000005</v>
      </c>
      <c r="K257" t="e">
        <f ca="1">[1]!ITEMSIZE(Table3[[#This Row],[Sum of Total]],M$3:M$4,N$3:N$5)</f>
        <v>#NAME?</v>
      </c>
    </row>
    <row r="258" spans="1:11">
      <c r="A258" s="8" t="s">
        <v>4027</v>
      </c>
      <c r="B258">
        <v>31565.76123046875</v>
      </c>
      <c r="D258" s="8" t="s">
        <v>1213</v>
      </c>
      <c r="E258">
        <v>6859.3397000000004</v>
      </c>
      <c r="I258" t="s">
        <v>1213</v>
      </c>
      <c r="J258" s="188">
        <v>6859.3397000000004</v>
      </c>
      <c r="K258" t="e">
        <f ca="1">[1]!ITEMSIZE(Table3[[#This Row],[Sum of Total]],M$3:M$4,N$3:N$5)</f>
        <v>#NAME?</v>
      </c>
    </row>
    <row r="259" spans="1:11">
      <c r="A259" s="8" t="s">
        <v>5290</v>
      </c>
      <c r="B259">
        <v>8029.548828125</v>
      </c>
      <c r="D259" s="8" t="s">
        <v>1216</v>
      </c>
      <c r="E259">
        <v>1744.5886</v>
      </c>
      <c r="I259" t="s">
        <v>1216</v>
      </c>
      <c r="J259" s="188">
        <v>1744.5886</v>
      </c>
      <c r="K259" t="e">
        <f ca="1">[1]!ITEMSIZE(Table3[[#This Row],[Sum of Total]],M$3:M$4,N$3:N$5)</f>
        <v>#NAME?</v>
      </c>
    </row>
    <row r="260" spans="1:11">
      <c r="A260" s="8" t="s">
        <v>5293</v>
      </c>
      <c r="B260">
        <v>38863.015625</v>
      </c>
      <c r="D260" s="8" t="s">
        <v>1219</v>
      </c>
      <c r="E260">
        <v>12811.5</v>
      </c>
      <c r="I260" t="s">
        <v>1219</v>
      </c>
      <c r="J260" s="188">
        <v>12811.5</v>
      </c>
      <c r="K260" t="e">
        <f ca="1">[1]!ITEMSIZE(Table3[[#This Row],[Sum of Total]],M$3:M$4,N$3:N$5)</f>
        <v>#NAME?</v>
      </c>
    </row>
    <row r="261" spans="1:11">
      <c r="A261" s="8" t="s">
        <v>4039</v>
      </c>
      <c r="B261">
        <v>-14354.51904296875</v>
      </c>
      <c r="D261" s="8" t="s">
        <v>1222</v>
      </c>
      <c r="E261">
        <v>18692.767800000001</v>
      </c>
      <c r="I261" t="s">
        <v>1222</v>
      </c>
      <c r="J261" s="188">
        <v>18692.767800000001</v>
      </c>
      <c r="K261" t="e">
        <f ca="1">[1]!ITEMSIZE(Table3[[#This Row],[Sum of Total]],M$3:M$4,N$3:N$5)</f>
        <v>#NAME?</v>
      </c>
    </row>
    <row r="262" spans="1:11">
      <c r="A262" s="8" t="s">
        <v>4043</v>
      </c>
      <c r="B262">
        <v>-8074.935546875</v>
      </c>
      <c r="D262" s="8" t="s">
        <v>1228</v>
      </c>
      <c r="E262">
        <v>60538.400000000001</v>
      </c>
      <c r="I262" t="s">
        <v>1228</v>
      </c>
      <c r="J262" s="188">
        <v>60538.400000000001</v>
      </c>
      <c r="K262" t="e">
        <f ca="1">[1]!ITEMSIZE(Table3[[#This Row],[Sum of Total]],M$3:M$4,N$3:N$5)</f>
        <v>#NAME?</v>
      </c>
    </row>
    <row r="263" spans="1:11">
      <c r="A263" s="8" t="s">
        <v>4033</v>
      </c>
      <c r="B263">
        <v>-2405.46044921875</v>
      </c>
      <c r="D263" s="8" t="s">
        <v>1233</v>
      </c>
      <c r="E263">
        <v>30084.124400000001</v>
      </c>
      <c r="I263" t="s">
        <v>1233</v>
      </c>
      <c r="J263" s="188">
        <v>30084.124400000001</v>
      </c>
      <c r="K263" t="e">
        <f ca="1">[1]!ITEMSIZE(Table3[[#This Row],[Sum of Total]],M$3:M$4,N$3:N$5)</f>
        <v>#NAME?</v>
      </c>
    </row>
    <row r="264" spans="1:11">
      <c r="A264" s="8" t="s">
        <v>4046</v>
      </c>
      <c r="B264">
        <v>-66004.375732421875</v>
      </c>
      <c r="D264" s="8" t="s">
        <v>1238</v>
      </c>
      <c r="E264">
        <v>-30084.124400000001</v>
      </c>
      <c r="I264" t="s">
        <v>1238</v>
      </c>
      <c r="J264" s="188">
        <v>-30084.124400000001</v>
      </c>
      <c r="K264" t="e">
        <f ca="1">[1]!ITEMSIZE(Table3[[#This Row],[Sum of Total]],M$3:M$4,N$3:N$5)</f>
        <v>#NAME?</v>
      </c>
    </row>
    <row r="265" spans="1:11">
      <c r="A265" s="8" t="s">
        <v>4058</v>
      </c>
      <c r="B265">
        <v>452000</v>
      </c>
      <c r="D265" s="8" t="s">
        <v>1239</v>
      </c>
      <c r="E265">
        <v>3224.0382</v>
      </c>
      <c r="I265" t="s">
        <v>1239</v>
      </c>
      <c r="J265" s="188">
        <v>3224.0382</v>
      </c>
      <c r="K265" t="e">
        <f ca="1">[1]!ITEMSIZE(Table3[[#This Row],[Sum of Total]],M$3:M$4,N$3:N$5)</f>
        <v>#NAME?</v>
      </c>
    </row>
    <row r="266" spans="1:11">
      <c r="A266" s="8" t="s">
        <v>4069</v>
      </c>
      <c r="B266">
        <v>54600.9296875</v>
      </c>
      <c r="D266" s="8" t="s">
        <v>1242</v>
      </c>
      <c r="E266">
        <v>3224.0382</v>
      </c>
      <c r="I266" t="s">
        <v>1242</v>
      </c>
      <c r="J266" s="188">
        <v>3224.0382</v>
      </c>
      <c r="K266" t="e">
        <f ca="1">[1]!ITEMSIZE(Table3[[#This Row],[Sum of Total]],M$3:M$4,N$3:N$5)</f>
        <v>#NAME?</v>
      </c>
    </row>
    <row r="267" spans="1:11">
      <c r="A267" s="8" t="s">
        <v>4063</v>
      </c>
      <c r="B267">
        <v>-64236.390869140625</v>
      </c>
      <c r="D267" s="8" t="s">
        <v>1245</v>
      </c>
      <c r="E267">
        <v>93.391499999999994</v>
      </c>
      <c r="I267" t="s">
        <v>1245</v>
      </c>
      <c r="J267" s="188">
        <v>93.391499999999994</v>
      </c>
      <c r="K267" t="e">
        <f ca="1">[1]!ITEMSIZE(Table3[[#This Row],[Sum of Total]],M$3:M$4,N$3:N$5)</f>
        <v>#NAME?</v>
      </c>
    </row>
    <row r="268" spans="1:11">
      <c r="A268" s="8" t="s">
        <v>4072</v>
      </c>
      <c r="B268">
        <v>8029.31591796875</v>
      </c>
      <c r="D268" s="8" t="s">
        <v>1248</v>
      </c>
      <c r="E268">
        <v>3224.0382</v>
      </c>
      <c r="I268" t="s">
        <v>1248</v>
      </c>
      <c r="J268" s="188">
        <v>3224.0382</v>
      </c>
      <c r="K268" t="e">
        <f ca="1">[1]!ITEMSIZE(Table3[[#This Row],[Sum of Total]],M$3:M$4,N$3:N$5)</f>
        <v>#NAME?</v>
      </c>
    </row>
    <row r="269" spans="1:11">
      <c r="A269" s="8" t="s">
        <v>5338</v>
      </c>
      <c r="B269">
        <v>52280.12890625</v>
      </c>
      <c r="D269" s="8" t="s">
        <v>1251</v>
      </c>
      <c r="E269">
        <v>4800</v>
      </c>
      <c r="I269" t="s">
        <v>1251</v>
      </c>
      <c r="J269" s="188">
        <v>4800</v>
      </c>
      <c r="K269" t="e">
        <f ca="1">[1]!ITEMSIZE(Table3[[#This Row],[Sum of Total]],M$3:M$4,N$3:N$5)</f>
        <v>#NAME?</v>
      </c>
    </row>
    <row r="270" spans="1:11">
      <c r="A270" s="8" t="s">
        <v>5343</v>
      </c>
      <c r="B270">
        <v>27569.331176757813</v>
      </c>
      <c r="D270" s="8" t="s">
        <v>1256</v>
      </c>
      <c r="E270">
        <v>100.3959</v>
      </c>
      <c r="I270" t="s">
        <v>1256</v>
      </c>
      <c r="J270" s="188">
        <v>100.3959</v>
      </c>
      <c r="K270" t="e">
        <f ca="1">[1]!ITEMSIZE(Table3[[#This Row],[Sum of Total]],M$3:M$4,N$3:N$5)</f>
        <v>#NAME?</v>
      </c>
    </row>
    <row r="271" spans="1:11">
      <c r="A271" s="8" t="s">
        <v>5347</v>
      </c>
      <c r="B271">
        <v>12833.06103515625</v>
      </c>
      <c r="D271" s="8" t="s">
        <v>1261</v>
      </c>
      <c r="E271">
        <v>3092.6808999999998</v>
      </c>
      <c r="I271" t="s">
        <v>1261</v>
      </c>
      <c r="J271" s="188">
        <v>3092.6808999999998</v>
      </c>
      <c r="K271" t="e">
        <f ca="1">[1]!ITEMSIZE(Table3[[#This Row],[Sum of Total]],M$3:M$4,N$3:N$5)</f>
        <v>#NAME?</v>
      </c>
    </row>
    <row r="272" spans="1:11">
      <c r="A272" s="8" t="s">
        <v>5350</v>
      </c>
      <c r="B272">
        <v>35589.995544433594</v>
      </c>
      <c r="D272" s="8" t="s">
        <v>1262</v>
      </c>
      <c r="E272">
        <v>7065.2726000000002</v>
      </c>
      <c r="I272" t="s">
        <v>1262</v>
      </c>
      <c r="J272" s="188">
        <v>7065.2726000000002</v>
      </c>
      <c r="K272" t="e">
        <f ca="1">[1]!ITEMSIZE(Table3[[#This Row],[Sum of Total]],M$3:M$4,N$3:N$5)</f>
        <v>#NAME?</v>
      </c>
    </row>
    <row r="273" spans="1:11">
      <c r="A273" s="8" t="s">
        <v>5353</v>
      </c>
      <c r="B273">
        <v>102637.30078125</v>
      </c>
      <c r="D273" s="8" t="s">
        <v>1265</v>
      </c>
      <c r="E273">
        <v>1316.3638000000001</v>
      </c>
      <c r="I273" t="s">
        <v>1265</v>
      </c>
      <c r="J273" s="188">
        <v>1316.3638000000001</v>
      </c>
      <c r="K273" t="e">
        <f ca="1">[1]!ITEMSIZE(Table3[[#This Row],[Sum of Total]],M$3:M$4,N$3:N$5)</f>
        <v>#NAME?</v>
      </c>
    </row>
    <row r="274" spans="1:11">
      <c r="A274" s="8" t="s">
        <v>5356</v>
      </c>
      <c r="B274">
        <v>40483.95849609375</v>
      </c>
      <c r="D274" s="8" t="s">
        <v>1270</v>
      </c>
      <c r="E274">
        <v>2394.3000000000002</v>
      </c>
      <c r="I274" t="s">
        <v>1270</v>
      </c>
      <c r="J274" s="188">
        <v>2394.3000000000002</v>
      </c>
      <c r="K274" t="e">
        <f ca="1">[1]!ITEMSIZE(Table3[[#This Row],[Sum of Total]],M$3:M$4,N$3:N$5)</f>
        <v>#NAME?</v>
      </c>
    </row>
    <row r="275" spans="1:11">
      <c r="A275" s="8" t="s">
        <v>5359</v>
      </c>
      <c r="B275">
        <v>5376.5634050667286</v>
      </c>
      <c r="D275" s="8" t="s">
        <v>1273</v>
      </c>
      <c r="E275">
        <v>3990.5</v>
      </c>
      <c r="I275" t="s">
        <v>1273</v>
      </c>
      <c r="J275" s="188">
        <v>3990.5</v>
      </c>
      <c r="K275" t="e">
        <f ca="1">[1]!ITEMSIZE(Table3[[#This Row],[Sum of Total]],M$3:M$4,N$3:N$5)</f>
        <v>#NAME?</v>
      </c>
    </row>
    <row r="276" spans="1:11">
      <c r="A276" s="8" t="s">
        <v>4087</v>
      </c>
      <c r="B276">
        <v>83496.46630859375</v>
      </c>
      <c r="D276" s="8" t="s">
        <v>1277</v>
      </c>
      <c r="E276">
        <v>24990.48</v>
      </c>
      <c r="I276" t="s">
        <v>1277</v>
      </c>
      <c r="J276" s="188">
        <v>24990.48</v>
      </c>
      <c r="K276" t="e">
        <f ca="1">[1]!ITEMSIZE(Table3[[#This Row],[Sum of Total]],M$3:M$4,N$3:N$5)</f>
        <v>#NAME?</v>
      </c>
    </row>
    <row r="277" spans="1:11">
      <c r="A277" s="8" t="s">
        <v>4097</v>
      </c>
      <c r="B277">
        <v>78983.1171875</v>
      </c>
      <c r="D277" s="8" t="s">
        <v>1282</v>
      </c>
      <c r="E277">
        <v>95165.160000000018</v>
      </c>
      <c r="I277" t="s">
        <v>1282</v>
      </c>
      <c r="J277" s="188">
        <v>95165.160000000018</v>
      </c>
      <c r="K277" t="e">
        <f ca="1">[1]!ITEMSIZE(Table3[[#This Row],[Sum of Total]],M$3:M$4,N$3:N$5)</f>
        <v>#NAME?</v>
      </c>
    </row>
    <row r="278" spans="1:11">
      <c r="A278" s="8" t="s">
        <v>5362</v>
      </c>
      <c r="B278">
        <v>-7800.3121337890625</v>
      </c>
      <c r="D278" s="8" t="s">
        <v>1288</v>
      </c>
      <c r="E278">
        <v>625.9</v>
      </c>
      <c r="I278" t="s">
        <v>1288</v>
      </c>
      <c r="J278" s="188">
        <v>625.9</v>
      </c>
      <c r="K278" t="e">
        <f ca="1">[1]!ITEMSIZE(Table3[[#This Row],[Sum of Total]],M$3:M$4,N$3:N$5)</f>
        <v>#NAME?</v>
      </c>
    </row>
    <row r="279" spans="1:11">
      <c r="A279" s="8" t="s">
        <v>5366</v>
      </c>
      <c r="B279">
        <v>25271.88671875</v>
      </c>
      <c r="D279" s="8" t="s">
        <v>1293</v>
      </c>
      <c r="E279">
        <v>4499.5999999999995</v>
      </c>
      <c r="I279" t="s">
        <v>1293</v>
      </c>
      <c r="J279" s="188">
        <v>4499.5999999999995</v>
      </c>
      <c r="K279" t="e">
        <f ca="1">[1]!ITEMSIZE(Table3[[#This Row],[Sum of Total]],M$3:M$4,N$3:N$5)</f>
        <v>#NAME?</v>
      </c>
    </row>
    <row r="280" spans="1:11">
      <c r="A280" s="8" t="s">
        <v>4103</v>
      </c>
      <c r="B280">
        <v>32449.701171875</v>
      </c>
      <c r="D280" s="8" t="s">
        <v>1298</v>
      </c>
      <c r="E280">
        <v>138283.07379999998</v>
      </c>
      <c r="I280" t="s">
        <v>1298</v>
      </c>
      <c r="J280" s="188">
        <v>138283.07379999998</v>
      </c>
      <c r="K280" t="e">
        <f ca="1">[1]!ITEMSIZE(Table3[[#This Row],[Sum of Total]],M$3:M$4,N$3:N$5)</f>
        <v>#NAME?</v>
      </c>
    </row>
    <row r="281" spans="1:11">
      <c r="A281" s="8" t="s">
        <v>5375</v>
      </c>
      <c r="B281">
        <v>14727.2021484375</v>
      </c>
      <c r="D281" s="8" t="s">
        <v>1301</v>
      </c>
      <c r="E281">
        <v>534.18989999999997</v>
      </c>
      <c r="I281" t="s">
        <v>1301</v>
      </c>
      <c r="J281" s="188">
        <v>534.18989999999997</v>
      </c>
      <c r="K281" t="e">
        <f ca="1">[1]!ITEMSIZE(Table3[[#This Row],[Sum of Total]],M$3:M$4,N$3:N$5)</f>
        <v>#NAME?</v>
      </c>
    </row>
    <row r="282" spans="1:11">
      <c r="A282" s="8" t="s">
        <v>5379</v>
      </c>
      <c r="B282">
        <v>66159.59375</v>
      </c>
      <c r="D282" s="8" t="s">
        <v>1306</v>
      </c>
      <c r="E282">
        <v>1299.4169999999999</v>
      </c>
      <c r="I282" t="s">
        <v>1306</v>
      </c>
      <c r="J282" s="188">
        <v>1299.4169999999999</v>
      </c>
      <c r="K282" t="e">
        <f ca="1">[1]!ITEMSIZE(Table3[[#This Row],[Sum of Total]],M$3:M$4,N$3:N$5)</f>
        <v>#NAME?</v>
      </c>
    </row>
    <row r="283" spans="1:11">
      <c r="A283" s="8" t="s">
        <v>4112</v>
      </c>
      <c r="B283">
        <v>3262.6426544189453</v>
      </c>
      <c r="D283" s="8" t="s">
        <v>1311</v>
      </c>
      <c r="E283">
        <v>1003.0204</v>
      </c>
      <c r="I283" t="s">
        <v>1311</v>
      </c>
      <c r="J283" s="188">
        <v>1003.0204</v>
      </c>
      <c r="K283" t="e">
        <f ca="1">[1]!ITEMSIZE(Table3[[#This Row],[Sum of Total]],M$3:M$4,N$3:N$5)</f>
        <v>#NAME?</v>
      </c>
    </row>
    <row r="284" spans="1:11">
      <c r="A284" s="8" t="s">
        <v>4118</v>
      </c>
      <c r="B284">
        <v>23652.421875</v>
      </c>
      <c r="D284" s="8" t="s">
        <v>1315</v>
      </c>
      <c r="E284">
        <v>23416.612300000001</v>
      </c>
      <c r="I284" t="s">
        <v>1315</v>
      </c>
      <c r="J284" s="188">
        <v>23416.612300000001</v>
      </c>
      <c r="K284" t="e">
        <f ca="1">[1]!ITEMSIZE(Table3[[#This Row],[Sum of Total]],M$3:M$4,N$3:N$5)</f>
        <v>#NAME?</v>
      </c>
    </row>
    <row r="285" spans="1:11">
      <c r="A285" s="8" t="s">
        <v>4124</v>
      </c>
      <c r="B285">
        <v>2639.325927734375</v>
      </c>
      <c r="D285" s="8" t="s">
        <v>1320</v>
      </c>
      <c r="E285">
        <v>1203.951</v>
      </c>
      <c r="I285" t="s">
        <v>1320</v>
      </c>
      <c r="J285" s="188">
        <v>1203.951</v>
      </c>
      <c r="K285" t="e">
        <f ca="1">[1]!ITEMSIZE(Table3[[#This Row],[Sum of Total]],M$3:M$4,N$3:N$5)</f>
        <v>#NAME?</v>
      </c>
    </row>
    <row r="286" spans="1:11">
      <c r="A286" s="8" t="s">
        <v>4127</v>
      </c>
      <c r="B286">
        <v>-591.940185546875</v>
      </c>
      <c r="D286" s="8" t="s">
        <v>1325</v>
      </c>
      <c r="E286">
        <v>10073.6</v>
      </c>
      <c r="I286" t="s">
        <v>1325</v>
      </c>
      <c r="J286" s="188">
        <v>10073.6</v>
      </c>
      <c r="K286" t="e">
        <f ca="1">[1]!ITEMSIZE(Table3[[#This Row],[Sum of Total]],M$3:M$4,N$3:N$5)</f>
        <v>#NAME?</v>
      </c>
    </row>
    <row r="287" spans="1:11">
      <c r="A287" s="8" t="s">
        <v>5399</v>
      </c>
      <c r="B287">
        <v>5075.626953125</v>
      </c>
      <c r="D287" s="8" t="s">
        <v>1330</v>
      </c>
      <c r="E287">
        <v>89015.769499999995</v>
      </c>
      <c r="I287" t="s">
        <v>1330</v>
      </c>
      <c r="J287" s="188">
        <v>89015.769499999995</v>
      </c>
      <c r="K287" t="e">
        <f ca="1">[1]!ITEMSIZE(Table3[[#This Row],[Sum of Total]],M$3:M$4,N$3:N$5)</f>
        <v>#NAME?</v>
      </c>
    </row>
    <row r="288" spans="1:11">
      <c r="A288" s="8" t="s">
        <v>5402</v>
      </c>
      <c r="B288">
        <v>35529.38671875</v>
      </c>
      <c r="D288" s="8" t="s">
        <v>1333</v>
      </c>
      <c r="E288">
        <v>35494.834300000002</v>
      </c>
      <c r="I288" t="s">
        <v>1333</v>
      </c>
      <c r="J288" s="188">
        <v>35494.834300000002</v>
      </c>
      <c r="K288" t="e">
        <f ca="1">[1]!ITEMSIZE(Table3[[#This Row],[Sum of Total]],M$3:M$4,N$3:N$5)</f>
        <v>#NAME?</v>
      </c>
    </row>
    <row r="289" spans="1:11">
      <c r="A289" s="8" t="s">
        <v>5406</v>
      </c>
      <c r="B289">
        <v>5075.626953125</v>
      </c>
      <c r="D289" s="8" t="s">
        <v>2068</v>
      </c>
      <c r="E289">
        <v>132945.99</v>
      </c>
      <c r="I289" t="s">
        <v>2068</v>
      </c>
      <c r="J289" s="188">
        <v>132945.99</v>
      </c>
      <c r="K289" t="e">
        <f ca="1">[1]!ITEMSIZE(Table3[[#This Row],[Sum of Total]],M$3:M$4,N$3:N$5)</f>
        <v>#NAME?</v>
      </c>
    </row>
    <row r="290" spans="1:11">
      <c r="A290" s="8" t="s">
        <v>5407</v>
      </c>
      <c r="B290">
        <v>5075.626953125</v>
      </c>
      <c r="D290" s="8" t="s">
        <v>2073</v>
      </c>
      <c r="E290">
        <v>-627.22890000000007</v>
      </c>
      <c r="I290" t="s">
        <v>2073</v>
      </c>
      <c r="J290" s="188">
        <v>-627.22890000000007</v>
      </c>
      <c r="K290" t="e">
        <f ca="1">[1]!ITEMSIZE(Table3[[#This Row],[Sum of Total]],M$3:M$4,N$3:N$5)</f>
        <v>#NAME?</v>
      </c>
    </row>
    <row r="291" spans="1:11">
      <c r="A291" s="8" t="s">
        <v>5408</v>
      </c>
      <c r="B291">
        <v>5075.626953125</v>
      </c>
      <c r="D291" s="8" t="s">
        <v>2077</v>
      </c>
      <c r="E291">
        <v>31323.59</v>
      </c>
      <c r="I291" t="s">
        <v>2077</v>
      </c>
      <c r="J291" s="188">
        <v>31323.59</v>
      </c>
      <c r="K291" t="e">
        <f ca="1">[1]!ITEMSIZE(Table3[[#This Row],[Sum of Total]],M$3:M$4,N$3:N$5)</f>
        <v>#NAME?</v>
      </c>
    </row>
    <row r="292" spans="1:11">
      <c r="A292" s="8" t="s">
        <v>4143</v>
      </c>
      <c r="B292">
        <v>56847.02099609375</v>
      </c>
      <c r="D292" s="8" t="s">
        <v>2080</v>
      </c>
      <c r="E292">
        <v>7202.3010999999997</v>
      </c>
      <c r="I292" t="s">
        <v>2080</v>
      </c>
      <c r="J292" s="188">
        <v>7202.3010999999997</v>
      </c>
      <c r="K292" t="e">
        <f ca="1">[1]!ITEMSIZE(Table3[[#This Row],[Sum of Total]],M$3:M$4,N$3:N$5)</f>
        <v>#NAME?</v>
      </c>
    </row>
    <row r="293" spans="1:11">
      <c r="A293" s="8" t="s">
        <v>5415</v>
      </c>
      <c r="B293">
        <v>3324.233154296875</v>
      </c>
      <c r="D293" s="8" t="s">
        <v>2081</v>
      </c>
      <c r="E293">
        <v>21096.248</v>
      </c>
      <c r="I293" t="s">
        <v>2081</v>
      </c>
      <c r="J293" s="188">
        <v>21096.248</v>
      </c>
      <c r="K293" t="e">
        <f ca="1">[1]!ITEMSIZE(Table3[[#This Row],[Sum of Total]],M$3:M$4,N$3:N$5)</f>
        <v>#NAME?</v>
      </c>
    </row>
    <row r="294" spans="1:11">
      <c r="A294" s="8" t="s">
        <v>4166</v>
      </c>
      <c r="B294">
        <v>2135.42529296875</v>
      </c>
      <c r="D294" s="8" t="s">
        <v>2084</v>
      </c>
      <c r="E294">
        <v>-7202.3010999999997</v>
      </c>
      <c r="I294" t="s">
        <v>2084</v>
      </c>
      <c r="J294" s="188">
        <v>-7202.3010999999997</v>
      </c>
      <c r="K294" t="e">
        <f ca="1">[1]!ITEMSIZE(Table3[[#This Row],[Sum of Total]],M$3:M$4,N$3:N$5)</f>
        <v>#NAME?</v>
      </c>
    </row>
    <row r="295" spans="1:11">
      <c r="A295" s="8" t="s">
        <v>5430</v>
      </c>
      <c r="B295">
        <v>17944.53515625</v>
      </c>
      <c r="D295" s="8" t="s">
        <v>2085</v>
      </c>
      <c r="E295">
        <v>219934.15000000002</v>
      </c>
      <c r="I295" t="s">
        <v>2085</v>
      </c>
      <c r="J295" s="188">
        <v>219934.15000000002</v>
      </c>
      <c r="K295" t="e">
        <f ca="1">[1]!ITEMSIZE(Table3[[#This Row],[Sum of Total]],M$3:M$4,N$3:N$5)</f>
        <v>#NAME?</v>
      </c>
    </row>
    <row r="296" spans="1:11">
      <c r="A296" s="8" t="s">
        <v>5433</v>
      </c>
      <c r="B296">
        <v>38539.96826171875</v>
      </c>
      <c r="D296" s="8" t="s">
        <v>2088</v>
      </c>
      <c r="E296">
        <v>36819.656000000003</v>
      </c>
      <c r="I296" t="s">
        <v>2088</v>
      </c>
      <c r="J296" s="188">
        <v>36819.656000000003</v>
      </c>
      <c r="K296" t="e">
        <f ca="1">[1]!ITEMSIZE(Table3[[#This Row],[Sum of Total]],M$3:M$4,N$3:N$5)</f>
        <v>#NAME?</v>
      </c>
    </row>
    <row r="297" spans="1:11">
      <c r="A297" s="8" t="s">
        <v>5437</v>
      </c>
      <c r="B297">
        <v>62846.655029296875</v>
      </c>
      <c r="D297" s="8" t="s">
        <v>2091</v>
      </c>
      <c r="E297">
        <v>34517.681100000002</v>
      </c>
      <c r="I297" t="s">
        <v>2091</v>
      </c>
      <c r="J297" s="188">
        <v>34517.681100000002</v>
      </c>
      <c r="K297" t="e">
        <f ca="1">[1]!ITEMSIZE(Table3[[#This Row],[Sum of Total]],M$3:M$4,N$3:N$5)</f>
        <v>#NAME?</v>
      </c>
    </row>
    <row r="298" spans="1:11">
      <c r="A298" s="8" t="s">
        <v>4172</v>
      </c>
      <c r="B298">
        <v>106621.80328369141</v>
      </c>
      <c r="D298" s="8" t="s">
        <v>2096</v>
      </c>
      <c r="E298">
        <v>23009.795999999998</v>
      </c>
      <c r="I298" t="s">
        <v>2096</v>
      </c>
      <c r="J298" s="188">
        <v>23009.795999999998</v>
      </c>
      <c r="K298" t="e">
        <f ca="1">[1]!ITEMSIZE(Table3[[#This Row],[Sum of Total]],M$3:M$4,N$3:N$5)</f>
        <v>#NAME?</v>
      </c>
    </row>
    <row r="299" spans="1:11">
      <c r="A299" s="8" t="s">
        <v>5446</v>
      </c>
      <c r="B299">
        <v>74869.1171875</v>
      </c>
      <c r="D299" s="8" t="s">
        <v>2099</v>
      </c>
      <c r="E299">
        <v>282398.908</v>
      </c>
      <c r="I299" t="s">
        <v>2099</v>
      </c>
      <c r="J299" s="188">
        <v>282398.908</v>
      </c>
      <c r="K299" t="e">
        <f ca="1">[1]!ITEMSIZE(Table3[[#This Row],[Sum of Total]],M$3:M$4,N$3:N$5)</f>
        <v>#NAME?</v>
      </c>
    </row>
    <row r="300" spans="1:11">
      <c r="A300" s="8" t="s">
        <v>5450</v>
      </c>
      <c r="B300">
        <v>37907.80224609375</v>
      </c>
      <c r="D300" s="8" t="s">
        <v>2105</v>
      </c>
      <c r="E300">
        <v>3534.5297</v>
      </c>
      <c r="I300" t="s">
        <v>2105</v>
      </c>
      <c r="J300" s="188">
        <v>3534.5297</v>
      </c>
      <c r="K300" t="e">
        <f ca="1">[1]!ITEMSIZE(Table3[[#This Row],[Sum of Total]],M$3:M$4,N$3:N$5)</f>
        <v>#NAME?</v>
      </c>
    </row>
    <row r="301" spans="1:11">
      <c r="A301" s="8" t="s">
        <v>5456</v>
      </c>
      <c r="B301">
        <v>-74840.671875</v>
      </c>
      <c r="D301" s="8" t="s">
        <v>2110</v>
      </c>
      <c r="E301">
        <v>26400</v>
      </c>
      <c r="I301" t="s">
        <v>2110</v>
      </c>
      <c r="J301" s="188">
        <v>26400</v>
      </c>
      <c r="K301" t="e">
        <f ca="1">[1]!ITEMSIZE(Table3[[#This Row],[Sum of Total]],M$3:M$4,N$3:N$5)</f>
        <v>#NAME?</v>
      </c>
    </row>
    <row r="302" spans="1:11">
      <c r="A302" s="8" t="s">
        <v>5460</v>
      </c>
      <c r="B302">
        <v>74753.66015625</v>
      </c>
      <c r="D302" s="8" t="s">
        <v>2115</v>
      </c>
      <c r="E302">
        <v>33735.725899999998</v>
      </c>
      <c r="I302" t="s">
        <v>2115</v>
      </c>
      <c r="J302" s="188">
        <v>33735.725899999998</v>
      </c>
      <c r="K302" t="e">
        <f ca="1">[1]!ITEMSIZE(Table3[[#This Row],[Sum of Total]],M$3:M$4,N$3:N$5)</f>
        <v>#NAME?</v>
      </c>
    </row>
    <row r="303" spans="1:11">
      <c r="A303" s="8" t="s">
        <v>5464</v>
      </c>
      <c r="B303">
        <v>223.42630004882813</v>
      </c>
      <c r="D303" s="8" t="s">
        <v>2120</v>
      </c>
      <c r="E303">
        <v>9663.509</v>
      </c>
      <c r="I303" t="s">
        <v>2120</v>
      </c>
      <c r="J303" s="188">
        <v>9663.509</v>
      </c>
      <c r="K303" t="e">
        <f ca="1">[1]!ITEMSIZE(Table3[[#This Row],[Sum of Total]],M$3:M$4,N$3:N$5)</f>
        <v>#NAME?</v>
      </c>
    </row>
    <row r="304" spans="1:11">
      <c r="A304" s="8" t="s">
        <v>4185</v>
      </c>
      <c r="B304">
        <v>33108.761596679688</v>
      </c>
      <c r="D304" s="8" t="s">
        <v>2123</v>
      </c>
      <c r="E304">
        <v>25063.9899</v>
      </c>
      <c r="I304" t="s">
        <v>2123</v>
      </c>
      <c r="J304" s="188">
        <v>25063.9899</v>
      </c>
      <c r="K304" t="e">
        <f ca="1">[1]!ITEMSIZE(Table3[[#This Row],[Sum of Total]],M$3:M$4,N$3:N$5)</f>
        <v>#NAME?</v>
      </c>
    </row>
    <row r="305" spans="1:11">
      <c r="A305" s="8" t="s">
        <v>5469</v>
      </c>
      <c r="B305">
        <v>24652.658142089844</v>
      </c>
      <c r="D305" s="8" t="s">
        <v>2126</v>
      </c>
      <c r="E305">
        <v>438.78789999999998</v>
      </c>
      <c r="I305" t="s">
        <v>2126</v>
      </c>
      <c r="J305" s="188">
        <v>438.78789999999998</v>
      </c>
      <c r="K305" t="e">
        <f ca="1">[1]!ITEMSIZE(Table3[[#This Row],[Sum of Total]],M$3:M$4,N$3:N$5)</f>
        <v>#NAME?</v>
      </c>
    </row>
    <row r="306" spans="1:11">
      <c r="A306" s="8" t="s">
        <v>5473</v>
      </c>
      <c r="B306">
        <v>2906.22119140625</v>
      </c>
      <c r="D306" s="8" t="s">
        <v>2130</v>
      </c>
      <c r="E306">
        <v>33725.68</v>
      </c>
      <c r="I306" t="s">
        <v>2130</v>
      </c>
      <c r="J306" s="188">
        <v>33725.68</v>
      </c>
      <c r="K306" t="e">
        <f ca="1">[1]!ITEMSIZE(Table3[[#This Row],[Sum of Total]],M$3:M$4,N$3:N$5)</f>
        <v>#NAME?</v>
      </c>
    </row>
    <row r="307" spans="1:11">
      <c r="A307" s="8" t="s">
        <v>4197</v>
      </c>
      <c r="B307">
        <v>15046</v>
      </c>
      <c r="D307" s="8" t="s">
        <v>2135</v>
      </c>
      <c r="E307">
        <v>70005.02</v>
      </c>
      <c r="I307" t="s">
        <v>2135</v>
      </c>
      <c r="J307" s="188">
        <v>70005.02</v>
      </c>
      <c r="K307" t="e">
        <f ca="1">[1]!ITEMSIZE(Table3[[#This Row],[Sum of Total]],M$3:M$4,N$3:N$5)</f>
        <v>#NAME?</v>
      </c>
    </row>
    <row r="308" spans="1:11">
      <c r="A308" s="8" t="s">
        <v>4202</v>
      </c>
      <c r="B308">
        <v>19032.08203125</v>
      </c>
      <c r="D308" s="8" t="s">
        <v>2140</v>
      </c>
      <c r="E308">
        <v>32000</v>
      </c>
      <c r="I308" t="s">
        <v>2140</v>
      </c>
      <c r="J308" s="188">
        <v>32000</v>
      </c>
      <c r="K308" t="e">
        <f ca="1">[1]!ITEMSIZE(Table3[[#This Row],[Sum of Total]],M$3:M$4,N$3:N$5)</f>
        <v>#NAME?</v>
      </c>
    </row>
    <row r="309" spans="1:11">
      <c r="A309" s="8" t="s">
        <v>5489</v>
      </c>
      <c r="B309">
        <v>9516.041015625</v>
      </c>
      <c r="D309" s="8" t="s">
        <v>2145</v>
      </c>
      <c r="E309">
        <v>-921106.96999999986</v>
      </c>
      <c r="I309" t="s">
        <v>2145</v>
      </c>
      <c r="J309" s="188">
        <v>-921106.96999999986</v>
      </c>
      <c r="K309" t="e">
        <f ca="1">[1]!ITEMSIZE(Table3[[#This Row],[Sum of Total]],M$3:M$4,N$3:N$5)</f>
        <v>#NAME?</v>
      </c>
    </row>
    <row r="310" spans="1:11">
      <c r="A310" s="8" t="s">
        <v>5495</v>
      </c>
      <c r="B310">
        <v>9157.55810546875</v>
      </c>
      <c r="D310" s="8" t="s">
        <v>2146</v>
      </c>
      <c r="E310">
        <v>10580</v>
      </c>
      <c r="I310" t="s">
        <v>2146</v>
      </c>
      <c r="J310" s="188">
        <v>10580</v>
      </c>
      <c r="K310" t="e">
        <f ca="1">[1]!ITEMSIZE(Table3[[#This Row],[Sum of Total]],M$3:M$4,N$3:N$5)</f>
        <v>#NAME?</v>
      </c>
    </row>
    <row r="311" spans="1:11">
      <c r="A311" s="8" t="s">
        <v>4208</v>
      </c>
      <c r="B311">
        <v>5437.73779296875</v>
      </c>
      <c r="D311" s="8" t="s">
        <v>2149</v>
      </c>
      <c r="E311">
        <v>48724</v>
      </c>
      <c r="I311" t="s">
        <v>2149</v>
      </c>
      <c r="J311" s="188">
        <v>48724</v>
      </c>
      <c r="K311" t="e">
        <f ca="1">[1]!ITEMSIZE(Table3[[#This Row],[Sum of Total]],M$3:M$4,N$3:N$5)</f>
        <v>#NAME?</v>
      </c>
    </row>
    <row r="312" spans="1:11">
      <c r="A312" s="8" t="s">
        <v>5503</v>
      </c>
      <c r="B312">
        <v>70350.734375</v>
      </c>
      <c r="D312" s="8" t="s">
        <v>2154</v>
      </c>
      <c r="E312">
        <v>47476</v>
      </c>
      <c r="I312" t="s">
        <v>2154</v>
      </c>
      <c r="J312" s="188">
        <v>47476</v>
      </c>
      <c r="K312" t="e">
        <f ca="1">[1]!ITEMSIZE(Table3[[#This Row],[Sum of Total]],M$3:M$4,N$3:N$5)</f>
        <v>#NAME?</v>
      </c>
    </row>
    <row r="313" spans="1:11">
      <c r="A313" s="8" t="s">
        <v>4218</v>
      </c>
      <c r="B313">
        <v>13168.4501953125</v>
      </c>
      <c r="D313" s="8" t="s">
        <v>2157</v>
      </c>
      <c r="E313">
        <v>7182.9000000000005</v>
      </c>
      <c r="I313" t="s">
        <v>2157</v>
      </c>
      <c r="J313" s="188">
        <v>7182.9000000000005</v>
      </c>
      <c r="K313" t="e">
        <f ca="1">[1]!ITEMSIZE(Table3[[#This Row],[Sum of Total]],M$3:M$4,N$3:N$5)</f>
        <v>#NAME?</v>
      </c>
    </row>
    <row r="314" spans="1:11">
      <c r="A314" s="8" t="s">
        <v>5511</v>
      </c>
      <c r="B314">
        <v>65210.7998046875</v>
      </c>
      <c r="D314" s="8" t="s">
        <v>2160</v>
      </c>
      <c r="E314">
        <v>798.09999999999991</v>
      </c>
      <c r="I314" t="s">
        <v>2160</v>
      </c>
      <c r="J314" s="188">
        <v>798.09999999999991</v>
      </c>
      <c r="K314" t="e">
        <f ca="1">[1]!ITEMSIZE(Table3[[#This Row],[Sum of Total]],M$3:M$4,N$3:N$5)</f>
        <v>#NAME?</v>
      </c>
    </row>
    <row r="315" spans="1:11">
      <c r="A315" s="8" t="s">
        <v>5517</v>
      </c>
      <c r="B315">
        <v>9337.076171875</v>
      </c>
      <c r="D315" s="8" t="s">
        <v>2163</v>
      </c>
      <c r="E315">
        <v>2880</v>
      </c>
      <c r="I315" t="s">
        <v>2163</v>
      </c>
      <c r="J315" s="188">
        <v>2880</v>
      </c>
      <c r="K315" t="e">
        <f ca="1">[1]!ITEMSIZE(Table3[[#This Row],[Sum of Total]],M$3:M$4,N$3:N$5)</f>
        <v>#NAME?</v>
      </c>
    </row>
    <row r="316" spans="1:11">
      <c r="A316" s="8" t="s">
        <v>4254</v>
      </c>
      <c r="B316">
        <v>-126796.5859375</v>
      </c>
      <c r="D316" s="8" t="s">
        <v>2168</v>
      </c>
      <c r="E316">
        <v>1463.626</v>
      </c>
      <c r="I316" t="s">
        <v>2168</v>
      </c>
      <c r="J316" s="188">
        <v>1463.626</v>
      </c>
      <c r="K316" t="e">
        <f ca="1">[1]!ITEMSIZE(Table3[[#This Row],[Sum of Total]],M$3:M$4,N$3:N$5)</f>
        <v>#NAME?</v>
      </c>
    </row>
    <row r="317" spans="1:11">
      <c r="A317" s="8" t="s">
        <v>5521</v>
      </c>
      <c r="B317">
        <v>5053.119873046875</v>
      </c>
      <c r="D317" s="8" t="s">
        <v>2173</v>
      </c>
      <c r="E317">
        <v>150.34520000000001</v>
      </c>
      <c r="I317" t="s">
        <v>2173</v>
      </c>
      <c r="J317" s="188">
        <v>150.34520000000001</v>
      </c>
      <c r="K317" t="e">
        <f ca="1">[1]!ITEMSIZE(Table3[[#This Row],[Sum of Total]],M$3:M$4,N$3:N$5)</f>
        <v>#NAME?</v>
      </c>
    </row>
    <row r="318" spans="1:11">
      <c r="A318" s="8" t="s">
        <v>5525</v>
      </c>
      <c r="B318">
        <v>7747.3896484375</v>
      </c>
      <c r="D318" s="8" t="s">
        <v>2178</v>
      </c>
      <c r="E318">
        <v>3584.7</v>
      </c>
      <c r="I318" t="s">
        <v>2178</v>
      </c>
      <c r="J318" s="188">
        <v>3584.7</v>
      </c>
      <c r="K318" t="e">
        <f ca="1">[1]!ITEMSIZE(Table3[[#This Row],[Sum of Total]],M$3:M$4,N$3:N$5)</f>
        <v>#NAME?</v>
      </c>
    </row>
    <row r="319" spans="1:11">
      <c r="A319" s="8" t="s">
        <v>4261</v>
      </c>
      <c r="B319">
        <v>0</v>
      </c>
      <c r="D319" s="8" t="s">
        <v>2181</v>
      </c>
      <c r="E319">
        <v>182.6</v>
      </c>
      <c r="I319" t="s">
        <v>2181</v>
      </c>
      <c r="J319" s="188">
        <v>182.6</v>
      </c>
      <c r="K319" t="e">
        <f ca="1">[1]!ITEMSIZE(Table3[[#This Row],[Sum of Total]],M$3:M$4,N$3:N$5)</f>
        <v>#NAME?</v>
      </c>
    </row>
    <row r="320" spans="1:11">
      <c r="A320" s="8" t="s">
        <v>5531</v>
      </c>
      <c r="B320">
        <v>110000</v>
      </c>
      <c r="D320" s="8" t="s">
        <v>2184</v>
      </c>
      <c r="E320">
        <v>4810</v>
      </c>
      <c r="I320" t="s">
        <v>2184</v>
      </c>
      <c r="J320" s="188">
        <v>4810</v>
      </c>
      <c r="K320" t="e">
        <f ca="1">[1]!ITEMSIZE(Table3[[#This Row],[Sum of Total]],M$3:M$4,N$3:N$5)</f>
        <v>#NAME?</v>
      </c>
    </row>
    <row r="321" spans="1:11">
      <c r="A321" s="8" t="s">
        <v>5537</v>
      </c>
      <c r="B321">
        <v>-71668.123046875</v>
      </c>
      <c r="D321" s="8" t="s">
        <v>2189</v>
      </c>
      <c r="E321">
        <v>3343.4016000000001</v>
      </c>
      <c r="I321" t="s">
        <v>2189</v>
      </c>
      <c r="J321" s="188">
        <v>3343.4016000000001</v>
      </c>
      <c r="K321" t="e">
        <f ca="1">[1]!ITEMSIZE(Table3[[#This Row],[Sum of Total]],M$3:M$4,N$3:N$5)</f>
        <v>#NAME?</v>
      </c>
    </row>
    <row r="322" spans="1:11">
      <c r="A322" s="8" t="s">
        <v>4267</v>
      </c>
      <c r="B322">
        <v>7000.4899597167969</v>
      </c>
      <c r="D322" s="8" t="s">
        <v>2192</v>
      </c>
      <c r="E322">
        <v>28238.2418</v>
      </c>
      <c r="I322" t="s">
        <v>2192</v>
      </c>
      <c r="J322" s="188">
        <v>28238.2418</v>
      </c>
      <c r="K322" t="e">
        <f ca="1">[1]!ITEMSIZE(Table3[[#This Row],[Sum of Total]],M$3:M$4,N$3:N$5)</f>
        <v>#NAME?</v>
      </c>
    </row>
    <row r="323" spans="1:11">
      <c r="A323" s="8" t="s">
        <v>4271</v>
      </c>
      <c r="B323">
        <v>79816.68994140625</v>
      </c>
      <c r="D323" s="8" t="s">
        <v>2198</v>
      </c>
      <c r="E323">
        <v>8532</v>
      </c>
      <c r="I323" t="s">
        <v>2198</v>
      </c>
      <c r="J323" s="188">
        <v>8532</v>
      </c>
      <c r="K323" t="e">
        <f ca="1">[1]!ITEMSIZE(Table3[[#This Row],[Sum of Total]],M$3:M$4,N$3:N$5)</f>
        <v>#NAME?</v>
      </c>
    </row>
    <row r="324" spans="1:11">
      <c r="A324" s="8" t="s">
        <v>4282</v>
      </c>
      <c r="B324">
        <v>61555.19921875</v>
      </c>
      <c r="D324" s="8" t="s">
        <v>2203</v>
      </c>
      <c r="E324">
        <v>1593.2</v>
      </c>
      <c r="I324" t="s">
        <v>2203</v>
      </c>
      <c r="J324" s="188">
        <v>1593.2</v>
      </c>
      <c r="K324" t="e">
        <f ca="1">[1]!ITEMSIZE(Table3[[#This Row],[Sum of Total]],M$3:M$4,N$3:N$5)</f>
        <v>#NAME?</v>
      </c>
    </row>
    <row r="325" spans="1:11">
      <c r="A325" s="8" t="s">
        <v>4287</v>
      </c>
      <c r="B325">
        <v>-1.953125E-3</v>
      </c>
      <c r="D325" s="8" t="s">
        <v>2208</v>
      </c>
      <c r="E325">
        <v>2880</v>
      </c>
      <c r="I325" t="s">
        <v>2208</v>
      </c>
      <c r="J325" s="188">
        <v>2880</v>
      </c>
      <c r="K325" t="e">
        <f ca="1">[1]!ITEMSIZE(Table3[[#This Row],[Sum of Total]],M$3:M$4,N$3:N$5)</f>
        <v>#NAME?</v>
      </c>
    </row>
    <row r="326" spans="1:11">
      <c r="A326" s="8" t="s">
        <v>4294</v>
      </c>
      <c r="B326">
        <v>-270216.65625</v>
      </c>
      <c r="D326" s="8" t="s">
        <v>2211</v>
      </c>
      <c r="E326">
        <v>4545.78</v>
      </c>
      <c r="I326" t="s">
        <v>2211</v>
      </c>
      <c r="J326" s="188">
        <v>4545.78</v>
      </c>
      <c r="K326" t="e">
        <f ca="1">[1]!ITEMSIZE(Table3[[#This Row],[Sum of Total]],M$3:M$4,N$3:N$5)</f>
        <v>#NAME?</v>
      </c>
    </row>
    <row r="327" spans="1:11">
      <c r="A327" s="8" t="s">
        <v>5542</v>
      </c>
      <c r="B327">
        <v>13565.3701171875</v>
      </c>
      <c r="D327" s="8" t="s">
        <v>2216</v>
      </c>
      <c r="E327">
        <v>3906</v>
      </c>
      <c r="I327" t="s">
        <v>2216</v>
      </c>
      <c r="J327" s="188">
        <v>3906</v>
      </c>
      <c r="K327" t="e">
        <f ca="1">[1]!ITEMSIZE(Table3[[#This Row],[Sum of Total]],M$3:M$4,N$3:N$5)</f>
        <v>#NAME?</v>
      </c>
    </row>
    <row r="328" spans="1:11">
      <c r="A328" s="8" t="s">
        <v>4303</v>
      </c>
      <c r="B328">
        <v>3503.489990234375</v>
      </c>
      <c r="D328" s="8" t="s">
        <v>2219</v>
      </c>
      <c r="E328">
        <v>3200.0003000000002</v>
      </c>
      <c r="I328" t="s">
        <v>2219</v>
      </c>
      <c r="J328" s="188">
        <v>3200.0003000000002</v>
      </c>
      <c r="K328" t="e">
        <f ca="1">[1]!ITEMSIZE(Table3[[#This Row],[Sum of Total]],M$3:M$4,N$3:N$5)</f>
        <v>#NAME?</v>
      </c>
    </row>
    <row r="329" spans="1:11">
      <c r="A329" s="8" t="s">
        <v>4314</v>
      </c>
      <c r="B329">
        <v>0</v>
      </c>
      <c r="D329" s="8" t="s">
        <v>2222</v>
      </c>
      <c r="E329">
        <v>6285.6562000000004</v>
      </c>
      <c r="I329" t="s">
        <v>2222</v>
      </c>
      <c r="J329" s="188">
        <v>6285.6562000000004</v>
      </c>
      <c r="K329" t="e">
        <f ca="1">[1]!ITEMSIZE(Table3[[#This Row],[Sum of Total]],M$3:M$4,N$3:N$5)</f>
        <v>#NAME?</v>
      </c>
    </row>
    <row r="330" spans="1:11">
      <c r="A330" s="8" t="s">
        <v>4318</v>
      </c>
      <c r="B330">
        <v>-1500</v>
      </c>
      <c r="D330" s="8" t="s">
        <v>2226</v>
      </c>
      <c r="E330">
        <v>78979.609199999992</v>
      </c>
      <c r="I330" t="s">
        <v>2226</v>
      </c>
      <c r="J330" s="188">
        <v>78979.609199999992</v>
      </c>
      <c r="K330" t="e">
        <f ca="1">[1]!ITEMSIZE(Table3[[#This Row],[Sum of Total]],M$3:M$4,N$3:N$5)</f>
        <v>#NAME?</v>
      </c>
    </row>
    <row r="331" spans="1:11">
      <c r="A331" s="8" t="s">
        <v>4322</v>
      </c>
      <c r="B331">
        <v>-2020</v>
      </c>
      <c r="D331" s="8" t="s">
        <v>2232</v>
      </c>
      <c r="E331">
        <v>12569.523999999999</v>
      </c>
      <c r="I331" t="s">
        <v>2232</v>
      </c>
      <c r="J331" s="188">
        <v>12569.523999999999</v>
      </c>
      <c r="K331" t="e">
        <f ca="1">[1]!ITEMSIZE(Table3[[#This Row],[Sum of Total]],M$3:M$4,N$3:N$5)</f>
        <v>#NAME?</v>
      </c>
    </row>
    <row r="332" spans="1:11">
      <c r="A332" s="8" t="s">
        <v>4326</v>
      </c>
      <c r="B332">
        <v>40056.7998046875</v>
      </c>
      <c r="D332" s="8" t="s">
        <v>2237</v>
      </c>
      <c r="E332">
        <v>23284.537799999998</v>
      </c>
      <c r="I332" t="s">
        <v>2237</v>
      </c>
      <c r="J332" s="188">
        <v>23284.537799999998</v>
      </c>
      <c r="K332" t="e">
        <f ca="1">[1]!ITEMSIZE(Table3[[#This Row],[Sum of Total]],M$3:M$4,N$3:N$5)</f>
        <v>#NAME?</v>
      </c>
    </row>
    <row r="333" spans="1:11">
      <c r="A333" s="8" t="s">
        <v>4330</v>
      </c>
      <c r="B333">
        <v>-6720</v>
      </c>
      <c r="D333" s="8" t="s">
        <v>2240</v>
      </c>
      <c r="E333">
        <v>35214.117599999998</v>
      </c>
      <c r="I333" t="s">
        <v>2240</v>
      </c>
      <c r="J333" s="188">
        <v>35214.117599999998</v>
      </c>
      <c r="K333" t="e">
        <f ca="1">[1]!ITEMSIZE(Table3[[#This Row],[Sum of Total]],M$3:M$4,N$3:N$5)</f>
        <v>#NAME?</v>
      </c>
    </row>
    <row r="334" spans="1:11">
      <c r="A334" s="8" t="s">
        <v>4346</v>
      </c>
      <c r="B334">
        <v>-14500</v>
      </c>
      <c r="D334" s="8" t="s">
        <v>2243</v>
      </c>
      <c r="E334">
        <v>54764.817999999999</v>
      </c>
      <c r="I334" t="s">
        <v>2243</v>
      </c>
      <c r="J334" s="188">
        <v>54764.817999999999</v>
      </c>
      <c r="K334" t="e">
        <f ca="1">[1]!ITEMSIZE(Table3[[#This Row],[Sum of Total]],M$3:M$4,N$3:N$5)</f>
        <v>#NAME?</v>
      </c>
    </row>
    <row r="335" spans="1:11">
      <c r="A335" s="8" t="s">
        <v>4351</v>
      </c>
      <c r="B335">
        <v>-14840.860000610352</v>
      </c>
      <c r="D335" s="8" t="s">
        <v>2246</v>
      </c>
      <c r="E335">
        <v>2266.5095000000001</v>
      </c>
      <c r="I335" t="s">
        <v>2246</v>
      </c>
      <c r="J335" s="188">
        <v>2266.5095000000001</v>
      </c>
      <c r="K335" t="e">
        <f ca="1">[1]!ITEMSIZE(Table3[[#This Row],[Sum of Total]],M$3:M$4,N$3:N$5)</f>
        <v>#NAME?</v>
      </c>
    </row>
    <row r="336" spans="1:11">
      <c r="A336" s="8" t="s">
        <v>4354</v>
      </c>
      <c r="B336">
        <v>0</v>
      </c>
      <c r="D336" s="8" t="s">
        <v>2249</v>
      </c>
      <c r="E336">
        <v>-129800</v>
      </c>
      <c r="I336" t="s">
        <v>2249</v>
      </c>
      <c r="J336" s="188">
        <v>-129800</v>
      </c>
      <c r="K336" t="e">
        <f ca="1">[1]!ITEMSIZE(Table3[[#This Row],[Sum of Total]],M$3:M$4,N$3:N$5)</f>
        <v>#NAME?</v>
      </c>
    </row>
    <row r="337" spans="1:11">
      <c r="A337" s="8" t="s">
        <v>5553</v>
      </c>
      <c r="B337">
        <v>48</v>
      </c>
      <c r="D337" s="8" t="s">
        <v>2250</v>
      </c>
      <c r="E337">
        <v>209406.4</v>
      </c>
      <c r="I337" t="s">
        <v>2250</v>
      </c>
      <c r="J337" s="188">
        <v>209406.4</v>
      </c>
      <c r="K337" t="e">
        <f ca="1">[1]!ITEMSIZE(Table3[[#This Row],[Sum of Total]],M$3:M$4,N$3:N$5)</f>
        <v>#NAME?</v>
      </c>
    </row>
    <row r="338" spans="1:11">
      <c r="A338" s="8" t="s">
        <v>5557</v>
      </c>
      <c r="B338">
        <v>114823.859375</v>
      </c>
      <c r="D338" s="8" t="s">
        <v>2255</v>
      </c>
      <c r="E338">
        <v>47474</v>
      </c>
      <c r="I338" t="s">
        <v>2255</v>
      </c>
      <c r="J338" s="188">
        <v>47474</v>
      </c>
      <c r="K338" t="e">
        <f ca="1">[1]!ITEMSIZE(Table3[[#This Row],[Sum of Total]],M$3:M$4,N$3:N$5)</f>
        <v>#NAME?</v>
      </c>
    </row>
    <row r="339" spans="1:11">
      <c r="A339" s="8" t="s">
        <v>5561</v>
      </c>
      <c r="B339">
        <v>132321.765625</v>
      </c>
      <c r="D339" s="8" t="s">
        <v>2258</v>
      </c>
      <c r="E339">
        <v>129800</v>
      </c>
      <c r="I339" t="s">
        <v>2258</v>
      </c>
      <c r="J339" s="188">
        <v>129800</v>
      </c>
      <c r="K339" t="e">
        <f ca="1">[1]!ITEMSIZE(Table3[[#This Row],[Sum of Total]],M$3:M$4,N$3:N$5)</f>
        <v>#NAME?</v>
      </c>
    </row>
    <row r="340" spans="1:11">
      <c r="A340" s="8" t="s">
        <v>4360</v>
      </c>
      <c r="B340">
        <v>61440</v>
      </c>
      <c r="D340" s="8" t="s">
        <v>2260</v>
      </c>
      <c r="E340">
        <v>130.5</v>
      </c>
      <c r="I340" t="s">
        <v>2260</v>
      </c>
      <c r="J340" s="188">
        <v>130.5</v>
      </c>
      <c r="K340" t="e">
        <f ca="1">[1]!ITEMSIZE(Table3[[#This Row],[Sum of Total]],M$3:M$4,N$3:N$5)</f>
        <v>#NAME?</v>
      </c>
    </row>
    <row r="341" spans="1:11">
      <c r="A341" s="8" t="s">
        <v>4363</v>
      </c>
      <c r="B341">
        <v>73906.5625</v>
      </c>
      <c r="D341" s="8" t="s">
        <v>2265</v>
      </c>
      <c r="E341">
        <v>8669.3855000000003</v>
      </c>
      <c r="I341" t="s">
        <v>2265</v>
      </c>
      <c r="J341" s="188">
        <v>8669.3855000000003</v>
      </c>
      <c r="K341" t="e">
        <f ca="1">[1]!ITEMSIZE(Table3[[#This Row],[Sum of Total]],M$3:M$4,N$3:N$5)</f>
        <v>#NAME?</v>
      </c>
    </row>
    <row r="342" spans="1:11">
      <c r="A342" s="8" t="s">
        <v>5564</v>
      </c>
      <c r="B342">
        <v>108130.953125</v>
      </c>
      <c r="D342" s="8" t="s">
        <v>2271</v>
      </c>
      <c r="E342">
        <v>103.9967</v>
      </c>
      <c r="I342" t="s">
        <v>2271</v>
      </c>
      <c r="J342" s="188">
        <v>103.9967</v>
      </c>
      <c r="K342" t="e">
        <f ca="1">[1]!ITEMSIZE(Table3[[#This Row],[Sum of Total]],M$3:M$4,N$3:N$5)</f>
        <v>#NAME?</v>
      </c>
    </row>
    <row r="343" spans="1:11">
      <c r="A343" s="8" t="s">
        <v>4367</v>
      </c>
      <c r="B343">
        <v>22703.623046875</v>
      </c>
      <c r="D343" s="8" t="s">
        <v>2276</v>
      </c>
      <c r="E343">
        <v>16888.580000000002</v>
      </c>
      <c r="I343" t="s">
        <v>2276</v>
      </c>
      <c r="J343" s="188">
        <v>16888.580000000002</v>
      </c>
      <c r="K343" t="e">
        <f ca="1">[1]!ITEMSIZE(Table3[[#This Row],[Sum of Total]],M$3:M$4,N$3:N$5)</f>
        <v>#NAME?</v>
      </c>
    </row>
    <row r="344" spans="1:11">
      <c r="A344" s="8" t="s">
        <v>4373</v>
      </c>
      <c r="B344">
        <v>18863.619140625</v>
      </c>
      <c r="D344" s="8" t="s">
        <v>2280</v>
      </c>
      <c r="E344">
        <v>-249617.72999999998</v>
      </c>
      <c r="I344" t="s">
        <v>2280</v>
      </c>
      <c r="J344" s="188">
        <v>-249617.72999999998</v>
      </c>
      <c r="K344" t="e">
        <f ca="1">[1]!ITEMSIZE(Table3[[#This Row],[Sum of Total]],M$3:M$4,N$3:N$5)</f>
        <v>#NAME?</v>
      </c>
    </row>
    <row r="345" spans="1:11">
      <c r="A345" s="8" t="s">
        <v>4379</v>
      </c>
      <c r="B345">
        <v>16166.66015625</v>
      </c>
      <c r="D345" s="8" t="s">
        <v>2286</v>
      </c>
      <c r="E345">
        <v>53402.849999999991</v>
      </c>
      <c r="I345" t="s">
        <v>2286</v>
      </c>
      <c r="J345" s="188">
        <v>53402.849999999991</v>
      </c>
      <c r="K345" t="e">
        <f ca="1">[1]!ITEMSIZE(Table3[[#This Row],[Sum of Total]],M$3:M$4,N$3:N$5)</f>
        <v>#NAME?</v>
      </c>
    </row>
    <row r="346" spans="1:11">
      <c r="A346" s="8" t="s">
        <v>3704</v>
      </c>
      <c r="B346">
        <v>14492.7802734375</v>
      </c>
      <c r="D346" s="8" t="s">
        <v>2291</v>
      </c>
      <c r="E346">
        <v>10881.7405</v>
      </c>
      <c r="I346" t="s">
        <v>2291</v>
      </c>
      <c r="J346" s="188">
        <v>10881.7405</v>
      </c>
      <c r="K346" t="e">
        <f ca="1">[1]!ITEMSIZE(Table3[[#This Row],[Sum of Total]],M$3:M$4,N$3:N$5)</f>
        <v>#NAME?</v>
      </c>
    </row>
    <row r="347" spans="1:11">
      <c r="A347" s="8" t="s">
        <v>3708</v>
      </c>
      <c r="B347">
        <v>145833.34375</v>
      </c>
      <c r="D347" s="8" t="s">
        <v>2296</v>
      </c>
      <c r="E347">
        <v>7308.9026999999996</v>
      </c>
      <c r="I347" t="s">
        <v>2296</v>
      </c>
      <c r="J347" s="188">
        <v>7308.9026999999996</v>
      </c>
      <c r="K347" t="e">
        <f ca="1">[1]!ITEMSIZE(Table3[[#This Row],[Sum of Total]],M$3:M$4,N$3:N$5)</f>
        <v>#NAME?</v>
      </c>
    </row>
    <row r="348" spans="1:11">
      <c r="A348" s="8" t="s">
        <v>3700</v>
      </c>
      <c r="B348">
        <v>20421.859375</v>
      </c>
      <c r="D348" s="8" t="s">
        <v>2301</v>
      </c>
      <c r="E348">
        <v>7707.1778000000004</v>
      </c>
      <c r="I348" t="s">
        <v>2301</v>
      </c>
      <c r="J348" s="188">
        <v>7707.1778000000004</v>
      </c>
      <c r="K348" t="e">
        <f ca="1">[1]!ITEMSIZE(Table3[[#This Row],[Sum of Total]],M$3:M$4,N$3:N$5)</f>
        <v>#NAME?</v>
      </c>
    </row>
    <row r="349" spans="1:11">
      <c r="A349" s="8" t="s">
        <v>5579</v>
      </c>
      <c r="B349">
        <v>2817.3638916015625</v>
      </c>
      <c r="D349" s="8" t="s">
        <v>2306</v>
      </c>
      <c r="E349">
        <v>-14380.153399999999</v>
      </c>
      <c r="I349" t="s">
        <v>2306</v>
      </c>
      <c r="J349" s="188">
        <v>-14380.153399999999</v>
      </c>
      <c r="K349" t="e">
        <f ca="1">[1]!ITEMSIZE(Table3[[#This Row],[Sum of Total]],M$3:M$4,N$3:N$5)</f>
        <v>#NAME?</v>
      </c>
    </row>
    <row r="350" spans="1:11">
      <c r="A350" s="8" t="s">
        <v>5583</v>
      </c>
      <c r="B350">
        <v>8159.02001953125</v>
      </c>
      <c r="D350" s="8" t="s">
        <v>2308</v>
      </c>
      <c r="E350">
        <v>3201.7312000000002</v>
      </c>
      <c r="I350" t="s">
        <v>2308</v>
      </c>
      <c r="J350" s="188">
        <v>3201.7312000000002</v>
      </c>
      <c r="K350" t="e">
        <f ca="1">[1]!ITEMSIZE(Table3[[#This Row],[Sum of Total]],M$3:M$4,N$3:N$5)</f>
        <v>#NAME?</v>
      </c>
    </row>
    <row r="351" spans="1:11">
      <c r="A351" s="8" t="s">
        <v>9156</v>
      </c>
      <c r="B351">
        <v>1305.0570068359375</v>
      </c>
      <c r="D351" s="8" t="s">
        <v>2311</v>
      </c>
      <c r="E351">
        <v>921106.96999999986</v>
      </c>
      <c r="I351" t="s">
        <v>2311</v>
      </c>
      <c r="J351" s="188">
        <v>921106.96999999986</v>
      </c>
      <c r="K351" t="e">
        <f ca="1">[1]!ITEMSIZE(Table3[[#This Row],[Sum of Total]],M$3:M$4,N$3:N$5)</f>
        <v>#NAME?</v>
      </c>
    </row>
    <row r="352" spans="1:11">
      <c r="A352" s="8" t="s">
        <v>9169</v>
      </c>
      <c r="B352">
        <v>3456.117431640625</v>
      </c>
      <c r="D352" s="8" t="s">
        <v>2312</v>
      </c>
      <c r="E352">
        <v>798.09999999999991</v>
      </c>
      <c r="I352" t="s">
        <v>2312</v>
      </c>
      <c r="J352" s="188">
        <v>798.09999999999991</v>
      </c>
      <c r="K352" t="e">
        <f ca="1">[1]!ITEMSIZE(Table3[[#This Row],[Sum of Total]],M$3:M$4,N$3:N$5)</f>
        <v>#NAME?</v>
      </c>
    </row>
    <row r="353" spans="1:11">
      <c r="A353" s="8" t="s">
        <v>9237</v>
      </c>
      <c r="B353">
        <v>2837.454345703125</v>
      </c>
      <c r="D353" s="8" t="s">
        <v>2315</v>
      </c>
      <c r="E353">
        <v>17680</v>
      </c>
      <c r="I353" t="s">
        <v>2315</v>
      </c>
      <c r="J353" s="188">
        <v>17680</v>
      </c>
      <c r="K353" t="e">
        <f ca="1">[1]!ITEMSIZE(Table3[[#This Row],[Sum of Total]],M$3:M$4,N$3:N$5)</f>
        <v>#NAME?</v>
      </c>
    </row>
    <row r="354" spans="1:11">
      <c r="A354" s="8" t="s">
        <v>9243</v>
      </c>
      <c r="B354">
        <v>280.29269409179688</v>
      </c>
      <c r="D354" s="8" t="s">
        <v>2318</v>
      </c>
      <c r="E354">
        <v>7560</v>
      </c>
      <c r="I354" t="s">
        <v>2318</v>
      </c>
      <c r="J354" s="188">
        <v>7560</v>
      </c>
      <c r="K354" t="e">
        <f ca="1">[1]!ITEMSIZE(Table3[[#This Row],[Sum of Total]],M$3:M$4,N$3:N$5)</f>
        <v>#NAME?</v>
      </c>
    </row>
    <row r="355" spans="1:11">
      <c r="A355" s="8" t="s">
        <v>9258</v>
      </c>
      <c r="B355">
        <v>146.8935546875</v>
      </c>
      <c r="D355" s="8" t="s">
        <v>2323</v>
      </c>
      <c r="E355">
        <v>10613.670900000001</v>
      </c>
      <c r="I355" t="s">
        <v>2323</v>
      </c>
      <c r="J355" s="188">
        <v>10613.670900000001</v>
      </c>
      <c r="K355" t="e">
        <f ca="1">[1]!ITEMSIZE(Table3[[#This Row],[Sum of Total]],M$3:M$4,N$3:N$5)</f>
        <v>#NAME?</v>
      </c>
    </row>
    <row r="356" spans="1:11">
      <c r="A356" s="8" t="s">
        <v>9264</v>
      </c>
      <c r="B356">
        <v>861.47113037109375</v>
      </c>
      <c r="D356" s="8" t="s">
        <v>2326</v>
      </c>
      <c r="E356">
        <v>15473.8716</v>
      </c>
      <c r="I356" t="s">
        <v>2326</v>
      </c>
      <c r="J356" s="188">
        <v>15473.8716</v>
      </c>
      <c r="K356" t="e">
        <f ca="1">[1]!ITEMSIZE(Table3[[#This Row],[Sum of Total]],M$3:M$4,N$3:N$5)</f>
        <v>#NAME?</v>
      </c>
    </row>
    <row r="357" spans="1:11">
      <c r="A357" s="8" t="s">
        <v>9308</v>
      </c>
      <c r="B357">
        <v>-1296.817138671875</v>
      </c>
      <c r="D357" s="8" t="s">
        <v>2329</v>
      </c>
      <c r="E357">
        <v>77.599999999999994</v>
      </c>
      <c r="I357" t="s">
        <v>2329</v>
      </c>
      <c r="J357" s="188">
        <v>77.599999999999994</v>
      </c>
      <c r="K357" t="e">
        <f ca="1">[1]!ITEMSIZE(Table3[[#This Row],[Sum of Total]],M$3:M$4,N$3:N$5)</f>
        <v>#NAME?</v>
      </c>
    </row>
    <row r="358" spans="1:11">
      <c r="A358" s="8" t="s">
        <v>9322</v>
      </c>
      <c r="B358">
        <v>28634.36181640625</v>
      </c>
      <c r="D358" s="8" t="s">
        <v>2334</v>
      </c>
      <c r="E358">
        <v>5839.6589000000004</v>
      </c>
      <c r="I358" t="s">
        <v>2334</v>
      </c>
      <c r="J358" s="188">
        <v>5839.6589000000004</v>
      </c>
      <c r="K358" t="e">
        <f ca="1">[1]!ITEMSIZE(Table3[[#This Row],[Sum of Total]],M$3:M$4,N$3:N$5)</f>
        <v>#NAME?</v>
      </c>
    </row>
    <row r="359" spans="1:11">
      <c r="A359" s="8" t="s">
        <v>9345</v>
      </c>
      <c r="B359">
        <v>65715.859375</v>
      </c>
      <c r="D359" s="8" t="s">
        <v>2337</v>
      </c>
      <c r="E359">
        <v>8800</v>
      </c>
      <c r="I359" t="s">
        <v>2337</v>
      </c>
      <c r="J359" s="188">
        <v>8800</v>
      </c>
      <c r="K359" t="e">
        <f ca="1">[1]!ITEMSIZE(Table3[[#This Row],[Sum of Total]],M$3:M$4,N$3:N$5)</f>
        <v>#NAME?</v>
      </c>
    </row>
    <row r="360" spans="1:11">
      <c r="A360" s="8" t="s">
        <v>9411</v>
      </c>
      <c r="B360">
        <v>29567.7001953125</v>
      </c>
      <c r="D360" s="8" t="s">
        <v>2342</v>
      </c>
      <c r="E360">
        <v>1536.15</v>
      </c>
      <c r="I360" t="s">
        <v>2342</v>
      </c>
      <c r="J360" s="188">
        <v>1536.15</v>
      </c>
      <c r="K360" t="e">
        <f ca="1">[1]!ITEMSIZE(Table3[[#This Row],[Sum of Total]],M$3:M$4,N$3:N$5)</f>
        <v>#NAME?</v>
      </c>
    </row>
    <row r="361" spans="1:11">
      <c r="A361" s="8" t="s">
        <v>9447</v>
      </c>
      <c r="B361">
        <v>543.773681640625</v>
      </c>
      <c r="D361" s="8" t="s">
        <v>2345</v>
      </c>
      <c r="E361">
        <v>1402.6613</v>
      </c>
      <c r="I361" t="s">
        <v>2345</v>
      </c>
      <c r="J361" s="188">
        <v>1402.6613</v>
      </c>
      <c r="K361" t="e">
        <f ca="1">[1]!ITEMSIZE(Table3[[#This Row],[Sum of Total]],M$3:M$4,N$3:N$5)</f>
        <v>#NAME?</v>
      </c>
    </row>
    <row r="362" spans="1:11">
      <c r="A362" s="8" t="s">
        <v>9531</v>
      </c>
      <c r="B362">
        <v>17808.591186523438</v>
      </c>
      <c r="D362" s="8" t="s">
        <v>2350</v>
      </c>
      <c r="E362">
        <v>5349.4422000000004</v>
      </c>
      <c r="I362" t="s">
        <v>2350</v>
      </c>
      <c r="J362" s="188">
        <v>5349.4422000000004</v>
      </c>
      <c r="K362" t="e">
        <f ca="1">[1]!ITEMSIZE(Table3[[#This Row],[Sum of Total]],M$3:M$4,N$3:N$5)</f>
        <v>#NAME?</v>
      </c>
    </row>
    <row r="363" spans="1:11">
      <c r="A363" s="8" t="s">
        <v>9535</v>
      </c>
      <c r="B363">
        <v>15905.383178710938</v>
      </c>
      <c r="D363" s="8" t="s">
        <v>2353</v>
      </c>
      <c r="E363">
        <v>38553.833700000003</v>
      </c>
      <c r="I363" t="s">
        <v>2353</v>
      </c>
      <c r="J363" s="188">
        <v>38553.833700000003</v>
      </c>
      <c r="K363" t="e">
        <f ca="1">[1]!ITEMSIZE(Table3[[#This Row],[Sum of Total]],M$3:M$4,N$3:N$5)</f>
        <v>#NAME?</v>
      </c>
    </row>
    <row r="364" spans="1:11">
      <c r="A364" s="8" t="s">
        <v>9821</v>
      </c>
      <c r="B364">
        <v>57626.56494140625</v>
      </c>
      <c r="D364" s="8" t="s">
        <v>2360</v>
      </c>
      <c r="E364">
        <v>311.2414</v>
      </c>
      <c r="I364" t="s">
        <v>2360</v>
      </c>
      <c r="J364" s="188">
        <v>311.2414</v>
      </c>
      <c r="K364" t="e">
        <f ca="1">[1]!ITEMSIZE(Table3[[#This Row],[Sum of Total]],M$3:M$4,N$3:N$5)</f>
        <v>#NAME?</v>
      </c>
    </row>
    <row r="365" spans="1:11">
      <c r="A365" s="8" t="s">
        <v>9911</v>
      </c>
      <c r="B365">
        <v>53017.9453125</v>
      </c>
      <c r="D365" s="8" t="s">
        <v>2365</v>
      </c>
      <c r="E365">
        <v>501.81470000000002</v>
      </c>
      <c r="I365" t="s">
        <v>2365</v>
      </c>
      <c r="J365" s="188">
        <v>501.81470000000002</v>
      </c>
      <c r="K365" t="e">
        <f ca="1">[1]!ITEMSIZE(Table3[[#This Row],[Sum of Total]],M$3:M$4,N$3:N$5)</f>
        <v>#NAME?</v>
      </c>
    </row>
    <row r="366" spans="1:11">
      <c r="A366" s="8" t="s">
        <v>10037</v>
      </c>
      <c r="B366">
        <v>3.4637000560760498</v>
      </c>
      <c r="D366" s="8" t="s">
        <v>2368</v>
      </c>
      <c r="E366">
        <v>23171.72</v>
      </c>
      <c r="I366" t="s">
        <v>2368</v>
      </c>
      <c r="J366" s="188">
        <v>23171.72</v>
      </c>
      <c r="K366" t="e">
        <f ca="1">[1]!ITEMSIZE(Table3[[#This Row],[Sum of Total]],M$3:M$4,N$3:N$5)</f>
        <v>#NAME?</v>
      </c>
    </row>
    <row r="367" spans="1:11">
      <c r="A367" s="8" t="s">
        <v>10289</v>
      </c>
      <c r="B367">
        <v>-744796.79140624776</v>
      </c>
      <c r="D367" s="8" t="s">
        <v>2373</v>
      </c>
      <c r="E367">
        <v>1053.0911000000001</v>
      </c>
      <c r="I367" t="s">
        <v>2373</v>
      </c>
      <c r="J367" s="188">
        <v>1053.0911000000001</v>
      </c>
      <c r="K367" t="e">
        <f ca="1">[1]!ITEMSIZE(Table3[[#This Row],[Sum of Total]],M$3:M$4,N$3:N$5)</f>
        <v>#NAME?</v>
      </c>
    </row>
    <row r="368" spans="1:11">
      <c r="A368" s="8" t="s">
        <v>10298</v>
      </c>
      <c r="B368">
        <v>2785.60009765625</v>
      </c>
      <c r="D368" s="8" t="s">
        <v>2376</v>
      </c>
      <c r="E368">
        <v>1053.0911000000001</v>
      </c>
      <c r="I368" t="s">
        <v>2376</v>
      </c>
      <c r="J368" s="188">
        <v>1053.0911000000001</v>
      </c>
      <c r="K368" t="e">
        <f ca="1">[1]!ITEMSIZE(Table3[[#This Row],[Sum of Total]],M$3:M$4,N$3:N$5)</f>
        <v>#NAME?</v>
      </c>
    </row>
    <row r="369" spans="1:11">
      <c r="A369" s="8" t="s">
        <v>10302</v>
      </c>
      <c r="B369">
        <v>1385.280029296875</v>
      </c>
      <c r="D369" s="8" t="s">
        <v>2379</v>
      </c>
      <c r="E369">
        <v>1110.9531999999999</v>
      </c>
      <c r="I369" t="s">
        <v>2379</v>
      </c>
      <c r="J369" s="188">
        <v>1110.9531999999999</v>
      </c>
      <c r="K369" t="e">
        <f ca="1">[1]!ITEMSIZE(Table3[[#This Row],[Sum of Total]],M$3:M$4,N$3:N$5)</f>
        <v>#NAME?</v>
      </c>
    </row>
    <row r="370" spans="1:11">
      <c r="A370" s="8" t="s">
        <v>10326</v>
      </c>
      <c r="B370">
        <v>0</v>
      </c>
      <c r="D370" s="8" t="s">
        <v>2382</v>
      </c>
      <c r="E370">
        <v>925.79430000000002</v>
      </c>
      <c r="I370" t="s">
        <v>2382</v>
      </c>
      <c r="J370" s="188">
        <v>925.79430000000002</v>
      </c>
      <c r="K370" t="e">
        <f ca="1">[1]!ITEMSIZE(Table3[[#This Row],[Sum of Total]],M$3:M$4,N$3:N$5)</f>
        <v>#NAME?</v>
      </c>
    </row>
    <row r="371" spans="1:11">
      <c r="A371" s="8" t="s">
        <v>10351</v>
      </c>
      <c r="B371">
        <v>8073.0900268554688</v>
      </c>
      <c r="D371" s="8" t="s">
        <v>2385</v>
      </c>
      <c r="E371">
        <v>6999.8200000000006</v>
      </c>
      <c r="I371" t="s">
        <v>2385</v>
      </c>
      <c r="J371" s="188">
        <v>6999.8200000000006</v>
      </c>
      <c r="K371" t="e">
        <f ca="1">[1]!ITEMSIZE(Table3[[#This Row],[Sum of Total]],M$3:M$4,N$3:N$5)</f>
        <v>#NAME?</v>
      </c>
    </row>
    <row r="372" spans="1:11">
      <c r="A372" s="8" t="s">
        <v>10388</v>
      </c>
      <c r="B372">
        <v>0</v>
      </c>
      <c r="D372" s="8" t="s">
        <v>2388</v>
      </c>
      <c r="E372">
        <v>30937.5</v>
      </c>
      <c r="I372" t="s">
        <v>2388</v>
      </c>
      <c r="J372" s="188">
        <v>30937.5</v>
      </c>
      <c r="K372" t="e">
        <f ca="1">[1]!ITEMSIZE(Table3[[#This Row],[Sum of Total]],M$3:M$4,N$3:N$5)</f>
        <v>#NAME?</v>
      </c>
    </row>
    <row r="373" spans="1:11">
      <c r="A373" s="8" t="s">
        <v>10404</v>
      </c>
      <c r="B373">
        <v>0</v>
      </c>
      <c r="D373" s="8" t="s">
        <v>2391</v>
      </c>
      <c r="E373">
        <v>130.5</v>
      </c>
      <c r="I373" t="s">
        <v>2391</v>
      </c>
      <c r="J373" s="188">
        <v>130.5</v>
      </c>
      <c r="K373" t="e">
        <f ca="1">[1]!ITEMSIZE(Table3[[#This Row],[Sum of Total]],M$3:M$4,N$3:N$5)</f>
        <v>#NAME?</v>
      </c>
    </row>
    <row r="374" spans="1:11">
      <c r="A374" s="8" t="s">
        <v>10416</v>
      </c>
      <c r="B374">
        <v>44880</v>
      </c>
      <c r="D374" s="8" t="s">
        <v>2394</v>
      </c>
      <c r="E374">
        <v>28350</v>
      </c>
      <c r="I374" t="s">
        <v>2394</v>
      </c>
      <c r="J374" s="188">
        <v>28350</v>
      </c>
      <c r="K374" t="e">
        <f ca="1">[1]!ITEMSIZE(Table3[[#This Row],[Sum of Total]],M$3:M$4,N$3:N$5)</f>
        <v>#NAME?</v>
      </c>
    </row>
    <row r="375" spans="1:11">
      <c r="A375" s="8" t="s">
        <v>10421</v>
      </c>
      <c r="B375">
        <v>-1800</v>
      </c>
      <c r="D375" s="8" t="s">
        <v>2397</v>
      </c>
      <c r="E375">
        <v>3087.5302000000001</v>
      </c>
      <c r="I375" t="s">
        <v>2397</v>
      </c>
      <c r="J375" s="188">
        <v>3087.5302000000001</v>
      </c>
      <c r="K375" t="e">
        <f ca="1">[1]!ITEMSIZE(Table3[[#This Row],[Sum of Total]],M$3:M$4,N$3:N$5)</f>
        <v>#NAME?</v>
      </c>
    </row>
    <row r="376" spans="1:11">
      <c r="A376" s="8" t="s">
        <v>10427</v>
      </c>
      <c r="B376">
        <v>36.840000152587891</v>
      </c>
      <c r="D376" s="8" t="s">
        <v>2400</v>
      </c>
      <c r="E376">
        <v>20315.186900000001</v>
      </c>
      <c r="I376" t="s">
        <v>2400</v>
      </c>
      <c r="J376" s="188">
        <v>20315.186900000001</v>
      </c>
      <c r="K376" t="e">
        <f ca="1">[1]!ITEMSIZE(Table3[[#This Row],[Sum of Total]],M$3:M$4,N$3:N$5)</f>
        <v>#NAME?</v>
      </c>
    </row>
    <row r="377" spans="1:11">
      <c r="A377" s="8" t="s">
        <v>10453</v>
      </c>
      <c r="B377">
        <v>402</v>
      </c>
      <c r="D377" s="8" t="s">
        <v>2403</v>
      </c>
      <c r="E377">
        <v>44421.86</v>
      </c>
      <c r="I377" t="s">
        <v>2403</v>
      </c>
      <c r="J377" s="188">
        <v>44421.86</v>
      </c>
      <c r="K377" t="e">
        <f ca="1">[1]!ITEMSIZE(Table3[[#This Row],[Sum of Total]],M$3:M$4,N$3:N$5)</f>
        <v>#NAME?</v>
      </c>
    </row>
    <row r="378" spans="1:11">
      <c r="A378" s="8" t="s">
        <v>10494</v>
      </c>
      <c r="B378">
        <v>2.3399999141693115</v>
      </c>
      <c r="D378" s="8" t="s">
        <v>2406</v>
      </c>
      <c r="E378">
        <v>2003.835</v>
      </c>
      <c r="I378" t="s">
        <v>2406</v>
      </c>
      <c r="J378" s="188">
        <v>2003.835</v>
      </c>
      <c r="K378" t="e">
        <f ca="1">[1]!ITEMSIZE(Table3[[#This Row],[Sum of Total]],M$3:M$4,N$3:N$5)</f>
        <v>#NAME?</v>
      </c>
    </row>
    <row r="379" spans="1:11">
      <c r="A379" s="8" t="s">
        <v>10518</v>
      </c>
      <c r="B379">
        <v>1781.3699951171875</v>
      </c>
      <c r="D379" s="8" t="s">
        <v>2411</v>
      </c>
      <c r="E379">
        <v>11882.037699999999</v>
      </c>
      <c r="I379" t="s">
        <v>2411</v>
      </c>
      <c r="J379" s="188">
        <v>11882.037699999999</v>
      </c>
      <c r="K379" t="e">
        <f ca="1">[1]!ITEMSIZE(Table3[[#This Row],[Sum of Total]],M$3:M$4,N$3:N$5)</f>
        <v>#NAME?</v>
      </c>
    </row>
    <row r="380" spans="1:11">
      <c r="A380" s="8" t="s">
        <v>10568</v>
      </c>
      <c r="B380">
        <v>2202.35009765625</v>
      </c>
      <c r="D380" s="8" t="s">
        <v>2414</v>
      </c>
      <c r="E380">
        <v>-5655.05</v>
      </c>
      <c r="I380" t="s">
        <v>2414</v>
      </c>
      <c r="J380" s="188">
        <v>-5655.05</v>
      </c>
      <c r="K380" t="e">
        <f ca="1">[1]!ITEMSIZE(Table3[[#This Row],[Sum of Total]],M$3:M$4,N$3:N$5)</f>
        <v>#NAME?</v>
      </c>
    </row>
    <row r="381" spans="1:11">
      <c r="A381" s="8" t="s">
        <v>10629</v>
      </c>
      <c r="B381">
        <v>32231.7900390625</v>
      </c>
      <c r="D381" s="8" t="s">
        <v>2417</v>
      </c>
      <c r="E381">
        <v>1803.6576</v>
      </c>
      <c r="I381" t="s">
        <v>2417</v>
      </c>
      <c r="J381" s="188">
        <v>1803.6576</v>
      </c>
      <c r="K381" t="e">
        <f ca="1">[1]!ITEMSIZE(Table3[[#This Row],[Sum of Total]],M$3:M$4,N$3:N$5)</f>
        <v>#NAME?</v>
      </c>
    </row>
    <row r="382" spans="1:11">
      <c r="A382" s="8" t="s">
        <v>10649</v>
      </c>
      <c r="B382">
        <v>1718.31005859375</v>
      </c>
      <c r="D382" s="8" t="s">
        <v>2420</v>
      </c>
      <c r="E382">
        <v>-2172.6617000000001</v>
      </c>
      <c r="I382" t="s">
        <v>2420</v>
      </c>
      <c r="J382" s="188">
        <v>-2172.6617000000001</v>
      </c>
      <c r="K382" t="e">
        <f ca="1">[1]!ITEMSIZE(Table3[[#This Row],[Sum of Total]],M$3:M$4,N$3:N$5)</f>
        <v>#NAME?</v>
      </c>
    </row>
    <row r="383" spans="1:11">
      <c r="A383" s="8" t="s">
        <v>10661</v>
      </c>
      <c r="B383">
        <v>-176.1300048828125</v>
      </c>
      <c r="D383" s="8" t="s">
        <v>2425</v>
      </c>
      <c r="E383">
        <v>5655.05</v>
      </c>
      <c r="I383" t="s">
        <v>2425</v>
      </c>
      <c r="J383" s="188">
        <v>5655.05</v>
      </c>
      <c r="K383" t="e">
        <f ca="1">[1]!ITEMSIZE(Table3[[#This Row],[Sum of Total]],M$3:M$4,N$3:N$5)</f>
        <v>#NAME?</v>
      </c>
    </row>
    <row r="384" spans="1:11">
      <c r="A384" s="8" t="s">
        <v>10682</v>
      </c>
      <c r="B384">
        <v>-9.9999997764825821E-3</v>
      </c>
      <c r="D384" s="8" t="s">
        <v>2426</v>
      </c>
      <c r="E384">
        <v>5584.5703999999996</v>
      </c>
      <c r="I384" t="s">
        <v>2426</v>
      </c>
      <c r="J384" s="188">
        <v>5584.5703999999996</v>
      </c>
      <c r="K384" t="e">
        <f ca="1">[1]!ITEMSIZE(Table3[[#This Row],[Sum of Total]],M$3:M$4,N$3:N$5)</f>
        <v>#NAME?</v>
      </c>
    </row>
    <row r="385" spans="1:11">
      <c r="A385" s="8" t="s">
        <v>10704</v>
      </c>
      <c r="B385">
        <v>35044.9453125</v>
      </c>
      <c r="D385" s="8" t="s">
        <v>2431</v>
      </c>
      <c r="E385">
        <v>873.95</v>
      </c>
      <c r="I385" t="s">
        <v>2431</v>
      </c>
      <c r="J385" s="188">
        <v>873.95</v>
      </c>
      <c r="K385" t="e">
        <f ca="1">[1]!ITEMSIZE(Table3[[#This Row],[Sum of Total]],M$3:M$4,N$3:N$5)</f>
        <v>#NAME?</v>
      </c>
    </row>
    <row r="386" spans="1:11">
      <c r="A386" s="8" t="s">
        <v>9120</v>
      </c>
      <c r="B386">
        <v>92624</v>
      </c>
      <c r="D386" s="8" t="s">
        <v>2434</v>
      </c>
      <c r="E386">
        <v>532.4</v>
      </c>
      <c r="I386" t="s">
        <v>2434</v>
      </c>
      <c r="J386" s="188">
        <v>532.4</v>
      </c>
      <c r="K386" t="e">
        <f ca="1">[1]!ITEMSIZE(Table3[[#This Row],[Sum of Total]],M$3:M$4,N$3:N$5)</f>
        <v>#NAME?</v>
      </c>
    </row>
    <row r="387" spans="1:11">
      <c r="A387" s="8" t="s">
        <v>9124</v>
      </c>
      <c r="B387">
        <v>135805</v>
      </c>
      <c r="D387" s="8" t="s">
        <v>2437</v>
      </c>
      <c r="E387">
        <v>39749.864000000001</v>
      </c>
      <c r="I387" t="s">
        <v>2437</v>
      </c>
      <c r="J387" s="188">
        <v>39749.864000000001</v>
      </c>
      <c r="K387" t="e">
        <f ca="1">[1]!ITEMSIZE(Table3[[#This Row],[Sum of Total]],M$3:M$4,N$3:N$5)</f>
        <v>#NAME?</v>
      </c>
    </row>
    <row r="388" spans="1:11">
      <c r="A388" s="8" t="s">
        <v>9127</v>
      </c>
      <c r="B388">
        <v>-445000</v>
      </c>
      <c r="D388" s="8" t="s">
        <v>2442</v>
      </c>
      <c r="E388">
        <v>2145.4924000000001</v>
      </c>
      <c r="I388" t="s">
        <v>2442</v>
      </c>
      <c r="J388" s="188">
        <v>2145.4924000000001</v>
      </c>
      <c r="K388" t="e">
        <f ca="1">[1]!ITEMSIZE(Table3[[#This Row],[Sum of Total]],M$3:M$4,N$3:N$5)</f>
        <v>#NAME?</v>
      </c>
    </row>
    <row r="389" spans="1:11">
      <c r="A389" s="8" t="s">
        <v>9131</v>
      </c>
      <c r="B389">
        <v>8863.5126953125</v>
      </c>
      <c r="D389" s="8" t="s">
        <v>2445</v>
      </c>
      <c r="E389">
        <v>41780.597799999996</v>
      </c>
      <c r="I389" t="s">
        <v>2445</v>
      </c>
      <c r="J389" s="188">
        <v>41780.597799999996</v>
      </c>
      <c r="K389" t="e">
        <f ca="1">[1]!ITEMSIZE(Table3[[#This Row],[Sum of Total]],M$3:M$4,N$3:N$5)</f>
        <v>#NAME?</v>
      </c>
    </row>
    <row r="390" spans="1:11">
      <c r="A390" s="8" t="s">
        <v>9137</v>
      </c>
      <c r="B390">
        <v>11351.27734375</v>
      </c>
      <c r="D390" s="8" t="s">
        <v>2448</v>
      </c>
      <c r="E390">
        <v>-44421.86</v>
      </c>
      <c r="I390" t="s">
        <v>2448</v>
      </c>
      <c r="J390" s="188">
        <v>-44421.86</v>
      </c>
      <c r="K390" t="e">
        <f ca="1">[1]!ITEMSIZE(Table3[[#This Row],[Sum of Total]],M$3:M$4,N$3:N$5)</f>
        <v>#NAME?</v>
      </c>
    </row>
    <row r="391" spans="1:11">
      <c r="A391" s="8" t="s">
        <v>9141</v>
      </c>
      <c r="B391">
        <v>20113.314453125</v>
      </c>
      <c r="D391" s="8" t="s">
        <v>2449</v>
      </c>
      <c r="E391">
        <v>27419.750700000001</v>
      </c>
      <c r="I391" t="s">
        <v>2449</v>
      </c>
      <c r="J391" s="188">
        <v>27419.750700000001</v>
      </c>
      <c r="K391" t="e">
        <f ca="1">[1]!ITEMSIZE(Table3[[#This Row],[Sum of Total]],M$3:M$4,N$3:N$5)</f>
        <v>#NAME?</v>
      </c>
    </row>
    <row r="392" spans="1:11">
      <c r="A392" s="8" t="s">
        <v>9148</v>
      </c>
      <c r="B392">
        <v>22430.66796875</v>
      </c>
      <c r="D392" s="8" t="s">
        <v>2452</v>
      </c>
      <c r="E392">
        <v>37269.549299999999</v>
      </c>
      <c r="I392" t="s">
        <v>2452</v>
      </c>
      <c r="J392" s="188">
        <v>37269.549299999999</v>
      </c>
      <c r="K392" t="e">
        <f ca="1">[1]!ITEMSIZE(Table3[[#This Row],[Sum of Total]],M$3:M$4,N$3:N$5)</f>
        <v>#NAME?</v>
      </c>
    </row>
    <row r="393" spans="1:11">
      <c r="A393" s="8" t="s">
        <v>9152</v>
      </c>
      <c r="B393">
        <v>9437.0947265625</v>
      </c>
      <c r="D393" s="8" t="s">
        <v>2457</v>
      </c>
      <c r="E393">
        <v>44421.86</v>
      </c>
      <c r="I393" t="s">
        <v>2457</v>
      </c>
      <c r="J393" s="188">
        <v>44421.86</v>
      </c>
      <c r="K393" t="e">
        <f ca="1">[1]!ITEMSIZE(Table3[[#This Row],[Sum of Total]],M$3:M$4,N$3:N$5)</f>
        <v>#NAME?</v>
      </c>
    </row>
    <row r="394" spans="1:11">
      <c r="A394" s="8" t="s">
        <v>9161</v>
      </c>
      <c r="B394">
        <v>46502.1630859375</v>
      </c>
      <c r="D394" s="8" t="s">
        <v>2458</v>
      </c>
      <c r="E394">
        <v>-2100</v>
      </c>
      <c r="I394" t="s">
        <v>2458</v>
      </c>
      <c r="J394" s="188">
        <v>-2100</v>
      </c>
      <c r="K394" t="e">
        <f ca="1">[1]!ITEMSIZE(Table3[[#This Row],[Sum of Total]],M$3:M$4,N$3:N$5)</f>
        <v>#NAME?</v>
      </c>
    </row>
    <row r="395" spans="1:11">
      <c r="A395" s="8" t="s">
        <v>9166</v>
      </c>
      <c r="B395">
        <v>133224.578125</v>
      </c>
      <c r="D395" s="8" t="s">
        <v>2462</v>
      </c>
      <c r="E395">
        <v>-2100</v>
      </c>
      <c r="I395" t="s">
        <v>2462</v>
      </c>
      <c r="J395" s="188">
        <v>-2100</v>
      </c>
      <c r="K395" t="e">
        <f ca="1">[1]!ITEMSIZE(Table3[[#This Row],[Sum of Total]],M$3:M$4,N$3:N$5)</f>
        <v>#NAME?</v>
      </c>
    </row>
    <row r="396" spans="1:11">
      <c r="A396" s="8" t="s">
        <v>9172</v>
      </c>
      <c r="B396">
        <v>105289.3984375</v>
      </c>
      <c r="D396" s="8" t="s">
        <v>2464</v>
      </c>
      <c r="E396">
        <v>12924.2523</v>
      </c>
      <c r="I396" t="s">
        <v>2464</v>
      </c>
      <c r="J396" s="188">
        <v>12924.2523</v>
      </c>
      <c r="K396" t="e">
        <f ca="1">[1]!ITEMSIZE(Table3[[#This Row],[Sum of Total]],M$3:M$4,N$3:N$5)</f>
        <v>#NAME?</v>
      </c>
    </row>
    <row r="397" spans="1:11">
      <c r="A397" s="8" t="s">
        <v>9175</v>
      </c>
      <c r="B397">
        <v>133224.578125</v>
      </c>
      <c r="D397" s="8" t="s">
        <v>2466</v>
      </c>
      <c r="E397">
        <v>56372.75</v>
      </c>
      <c r="I397" t="s">
        <v>2466</v>
      </c>
      <c r="J397" s="188">
        <v>56372.75</v>
      </c>
      <c r="K397" t="e">
        <f ca="1">[1]!ITEMSIZE(Table3[[#This Row],[Sum of Total]],M$3:M$4,N$3:N$5)</f>
        <v>#NAME?</v>
      </c>
    </row>
    <row r="398" spans="1:11">
      <c r="A398" s="8" t="s">
        <v>9178</v>
      </c>
      <c r="B398">
        <v>28800.978515625</v>
      </c>
      <c r="D398" s="8" t="s">
        <v>2469</v>
      </c>
      <c r="E398">
        <v>13158.168599999999</v>
      </c>
      <c r="I398" t="s">
        <v>2469</v>
      </c>
      <c r="J398" s="188">
        <v>13158.168599999999</v>
      </c>
      <c r="K398" t="e">
        <f ca="1">[1]!ITEMSIZE(Table3[[#This Row],[Sum of Total]],M$3:M$4,N$3:N$5)</f>
        <v>#NAME?</v>
      </c>
    </row>
    <row r="399" spans="1:11">
      <c r="A399" s="8" t="s">
        <v>9181</v>
      </c>
      <c r="B399">
        <v>13311.58203125</v>
      </c>
      <c r="D399" s="8" t="s">
        <v>2475</v>
      </c>
      <c r="E399">
        <v>-449.35</v>
      </c>
      <c r="I399" t="s">
        <v>2475</v>
      </c>
      <c r="J399" s="188">
        <v>-449.35</v>
      </c>
      <c r="K399" t="e">
        <f ca="1">[1]!ITEMSIZE(Table3[[#This Row],[Sum of Total]],M$3:M$4,N$3:N$5)</f>
        <v>#NAME?</v>
      </c>
    </row>
    <row r="400" spans="1:11">
      <c r="A400" s="8" t="s">
        <v>9186</v>
      </c>
      <c r="B400">
        <v>5765.36181640625</v>
      </c>
      <c r="D400" s="8" t="s">
        <v>2477</v>
      </c>
      <c r="E400">
        <v>3124.8</v>
      </c>
      <c r="I400" t="s">
        <v>2477</v>
      </c>
      <c r="J400" s="188">
        <v>3124.8</v>
      </c>
      <c r="K400" t="e">
        <f ca="1">[1]!ITEMSIZE(Table3[[#This Row],[Sum of Total]],M$3:M$4,N$3:N$5)</f>
        <v>#NAME?</v>
      </c>
    </row>
    <row r="401" spans="1:11">
      <c r="A401" s="8" t="s">
        <v>9248</v>
      </c>
      <c r="B401">
        <v>342776.203125</v>
      </c>
      <c r="D401" s="8" t="s">
        <v>2480</v>
      </c>
      <c r="E401">
        <v>12000</v>
      </c>
      <c r="I401" t="s">
        <v>2480</v>
      </c>
      <c r="J401" s="188">
        <v>12000</v>
      </c>
      <c r="K401" t="e">
        <f ca="1">[1]!ITEMSIZE(Table3[[#This Row],[Sum of Total]],M$3:M$4,N$3:N$5)</f>
        <v>#NAME?</v>
      </c>
    </row>
    <row r="402" spans="1:11">
      <c r="A402" s="8" t="s">
        <v>9260</v>
      </c>
      <c r="B402">
        <v>39707.26953125</v>
      </c>
      <c r="D402" s="8" t="s">
        <v>3055</v>
      </c>
      <c r="E402">
        <v>5000</v>
      </c>
      <c r="I402" t="s">
        <v>3055</v>
      </c>
      <c r="J402" s="188">
        <v>5000</v>
      </c>
      <c r="K402" t="e">
        <f ca="1">[1]!ITEMSIZE(Table3[[#This Row],[Sum of Total]],M$3:M$4,N$3:N$5)</f>
        <v>#NAME?</v>
      </c>
    </row>
    <row r="403" spans="1:11">
      <c r="A403" s="8" t="s">
        <v>9268</v>
      </c>
      <c r="B403">
        <v>131898.015625</v>
      </c>
      <c r="D403" s="8" t="s">
        <v>2961</v>
      </c>
      <c r="E403">
        <v>5000</v>
      </c>
      <c r="I403" t="s">
        <v>2961</v>
      </c>
      <c r="J403" s="188">
        <v>5000</v>
      </c>
      <c r="K403" t="e">
        <f ca="1">[1]!ITEMSIZE(Table3[[#This Row],[Sum of Total]],M$3:M$4,N$3:N$5)</f>
        <v>#NAME?</v>
      </c>
    </row>
    <row r="404" spans="1:11">
      <c r="A404" s="8" t="s">
        <v>9281</v>
      </c>
      <c r="B404">
        <v>132200.1875</v>
      </c>
      <c r="D404" s="8" t="s">
        <v>4383</v>
      </c>
      <c r="E404">
        <v>2503.6</v>
      </c>
      <c r="I404" t="s">
        <v>4383</v>
      </c>
      <c r="J404" s="188">
        <v>2503.6</v>
      </c>
      <c r="K404" t="e">
        <f ca="1">[1]!ITEMSIZE(Table3[[#This Row],[Sum of Total]],M$3:M$4,N$3:N$5)</f>
        <v>#NAME?</v>
      </c>
    </row>
    <row r="405" spans="1:11">
      <c r="A405" s="8" t="s">
        <v>9285</v>
      </c>
      <c r="B405">
        <v>-23709.677734375</v>
      </c>
      <c r="D405" s="8" t="s">
        <v>4386</v>
      </c>
      <c r="E405">
        <v>3220.2051999999999</v>
      </c>
      <c r="I405" t="s">
        <v>4386</v>
      </c>
      <c r="J405" s="188">
        <v>3220.2051999999999</v>
      </c>
      <c r="K405" t="e">
        <f ca="1">[1]!ITEMSIZE(Table3[[#This Row],[Sum of Total]],M$3:M$4,N$3:N$5)</f>
        <v>#NAME?</v>
      </c>
    </row>
    <row r="406" spans="1:11">
      <c r="A406" s="8" t="s">
        <v>9297</v>
      </c>
      <c r="B406">
        <v>-11313.291015625</v>
      </c>
      <c r="D406" s="8" t="s">
        <v>3599</v>
      </c>
      <c r="E406">
        <v>6840</v>
      </c>
      <c r="I406" t="s">
        <v>3599</v>
      </c>
      <c r="J406" s="188">
        <v>6840</v>
      </c>
      <c r="K406" t="e">
        <f ca="1">[1]!ITEMSIZE(Table3[[#This Row],[Sum of Total]],M$3:M$4,N$3:N$5)</f>
        <v>#NAME?</v>
      </c>
    </row>
    <row r="407" spans="1:11">
      <c r="A407" s="8" t="s">
        <v>9304</v>
      </c>
      <c r="B407">
        <v>108348.021484375</v>
      </c>
      <c r="D407" s="8" t="s">
        <v>4391</v>
      </c>
      <c r="E407">
        <v>625.9</v>
      </c>
      <c r="I407" t="s">
        <v>4391</v>
      </c>
      <c r="J407" s="188">
        <v>625.9</v>
      </c>
      <c r="K407" t="e">
        <f ca="1">[1]!ITEMSIZE(Table3[[#This Row],[Sum of Total]],M$3:M$4,N$3:N$5)</f>
        <v>#NAME?</v>
      </c>
    </row>
    <row r="408" spans="1:11">
      <c r="A408" s="8" t="s">
        <v>9313</v>
      </c>
      <c r="B408">
        <v>-17196.14111328125</v>
      </c>
      <c r="D408" s="8" t="s">
        <v>3604</v>
      </c>
      <c r="E408">
        <v>182900</v>
      </c>
      <c r="I408" t="s">
        <v>3604</v>
      </c>
      <c r="J408" s="188">
        <v>182900</v>
      </c>
      <c r="K408" t="e">
        <f ca="1">[1]!ITEMSIZE(Table3[[#This Row],[Sum of Total]],M$3:M$4,N$3:N$5)</f>
        <v>#NAME?</v>
      </c>
    </row>
    <row r="409" spans="1:11">
      <c r="A409" s="8" t="s">
        <v>9316</v>
      </c>
      <c r="B409">
        <v>6494.38330078125</v>
      </c>
      <c r="D409" s="8" t="s">
        <v>3594</v>
      </c>
      <c r="E409">
        <v>143321.4</v>
      </c>
      <c r="I409" t="s">
        <v>3594</v>
      </c>
      <c r="J409" s="188">
        <v>143321.4</v>
      </c>
      <c r="K409" t="e">
        <f ca="1">[1]!ITEMSIZE(Table3[[#This Row],[Sum of Total]],M$3:M$4,N$3:N$5)</f>
        <v>#NAME?</v>
      </c>
    </row>
    <row r="410" spans="1:11">
      <c r="A410" s="8" t="s">
        <v>9328</v>
      </c>
      <c r="B410">
        <v>179207.046875</v>
      </c>
      <c r="D410" s="8" t="s">
        <v>3321</v>
      </c>
      <c r="E410">
        <v>133086.6446</v>
      </c>
      <c r="I410" t="s">
        <v>3321</v>
      </c>
      <c r="J410" s="188">
        <v>133086.6446</v>
      </c>
      <c r="K410" t="e">
        <f ca="1">[1]!ITEMSIZE(Table3[[#This Row],[Sum of Total]],M$3:M$4,N$3:N$5)</f>
        <v>#NAME?</v>
      </c>
    </row>
    <row r="411" spans="1:11">
      <c r="A411" s="8" t="s">
        <v>9332</v>
      </c>
      <c r="B411">
        <v>2975.1212402284145</v>
      </c>
      <c r="D411" s="8" t="s">
        <v>3327</v>
      </c>
      <c r="E411">
        <v>2958.6000000000004</v>
      </c>
      <c r="I411" t="s">
        <v>3327</v>
      </c>
      <c r="J411" s="188">
        <v>2958.6000000000004</v>
      </c>
      <c r="K411" t="e">
        <f ca="1">[1]!ITEMSIZE(Table3[[#This Row],[Sum of Total]],M$3:M$4,N$3:N$5)</f>
        <v>#NAME?</v>
      </c>
    </row>
    <row r="412" spans="1:11">
      <c r="A412" s="8" t="s">
        <v>9336</v>
      </c>
      <c r="B412">
        <v>994862.3125</v>
      </c>
      <c r="D412" s="8" t="s">
        <v>3309</v>
      </c>
      <c r="E412">
        <v>16406.063300000002</v>
      </c>
      <c r="I412" t="s">
        <v>3309</v>
      </c>
      <c r="J412" s="188">
        <v>16406.063300000002</v>
      </c>
      <c r="K412" t="e">
        <f ca="1">[1]!ITEMSIZE(Table3[[#This Row],[Sum of Total]],M$3:M$4,N$3:N$5)</f>
        <v>#NAME?</v>
      </c>
    </row>
    <row r="413" spans="1:11">
      <c r="A413" s="8" t="s">
        <v>9339</v>
      </c>
      <c r="B413">
        <v>11150.880859375</v>
      </c>
      <c r="D413" s="8" t="s">
        <v>3305</v>
      </c>
      <c r="E413">
        <v>53693.91</v>
      </c>
      <c r="I413" t="s">
        <v>3305</v>
      </c>
      <c r="J413" s="188">
        <v>53693.91</v>
      </c>
      <c r="K413" t="e">
        <f ca="1">[1]!ITEMSIZE(Table3[[#This Row],[Sum of Total]],M$3:M$4,N$3:N$5)</f>
        <v>#NAME?</v>
      </c>
    </row>
    <row r="414" spans="1:11">
      <c r="A414" s="8" t="s">
        <v>9349</v>
      </c>
      <c r="B414">
        <v>90.032997131347656</v>
      </c>
      <c r="D414" s="8" t="s">
        <v>3312</v>
      </c>
      <c r="E414">
        <v>47297.600000000006</v>
      </c>
      <c r="I414" t="s">
        <v>3312</v>
      </c>
      <c r="J414" s="188">
        <v>47297.600000000006</v>
      </c>
      <c r="K414" t="e">
        <f ca="1">[1]!ITEMSIZE(Table3[[#This Row],[Sum of Total]],M$3:M$4,N$3:N$5)</f>
        <v>#NAME?</v>
      </c>
    </row>
    <row r="415" spans="1:11">
      <c r="A415" s="8" t="s">
        <v>9362</v>
      </c>
      <c r="B415">
        <v>984102.3125</v>
      </c>
      <c r="D415" s="8" t="s">
        <v>4394</v>
      </c>
      <c r="E415">
        <v>10780.5128</v>
      </c>
      <c r="I415" t="s">
        <v>4394</v>
      </c>
      <c r="J415" s="188">
        <v>10780.5128</v>
      </c>
      <c r="K415" t="e">
        <f ca="1">[1]!ITEMSIZE(Table3[[#This Row],[Sum of Total]],M$3:M$4,N$3:N$5)</f>
        <v>#NAME?</v>
      </c>
    </row>
    <row r="416" spans="1:11">
      <c r="A416" s="8" t="s">
        <v>9366</v>
      </c>
      <c r="B416">
        <v>205992.1875</v>
      </c>
      <c r="D416" s="8" t="s">
        <v>4399</v>
      </c>
      <c r="E416">
        <v>522817.02020000003</v>
      </c>
      <c r="I416" t="s">
        <v>4399</v>
      </c>
      <c r="J416" s="188">
        <v>522817.02020000003</v>
      </c>
      <c r="K416" t="e">
        <f ca="1">[1]!ITEMSIZE(Table3[[#This Row],[Sum of Total]],M$3:M$4,N$3:N$5)</f>
        <v>#NAME?</v>
      </c>
    </row>
    <row r="417" spans="1:11">
      <c r="A417" s="8" t="s">
        <v>9368</v>
      </c>
      <c r="B417">
        <v>31027.732421875</v>
      </c>
      <c r="D417" s="8" t="s">
        <v>4405</v>
      </c>
      <c r="E417">
        <v>32128.1947</v>
      </c>
      <c r="I417" t="s">
        <v>4405</v>
      </c>
      <c r="J417" s="188">
        <v>32128.1947</v>
      </c>
      <c r="K417" t="e">
        <f ca="1">[1]!ITEMSIZE(Table3[[#This Row],[Sum of Total]],M$3:M$4,N$3:N$5)</f>
        <v>#NAME?</v>
      </c>
    </row>
    <row r="418" spans="1:11">
      <c r="A418" s="8" t="s">
        <v>9380</v>
      </c>
      <c r="B418">
        <v>10963.880859375</v>
      </c>
      <c r="D418" s="8" t="s">
        <v>4410</v>
      </c>
      <c r="E418">
        <v>3096.0844999999999</v>
      </c>
      <c r="I418" t="s">
        <v>4410</v>
      </c>
      <c r="J418" s="188">
        <v>3096.0844999999999</v>
      </c>
      <c r="K418" t="e">
        <f ca="1">[1]!ITEMSIZE(Table3[[#This Row],[Sum of Total]],M$3:M$4,N$3:N$5)</f>
        <v>#NAME?</v>
      </c>
    </row>
    <row r="419" spans="1:11">
      <c r="A419" s="8" t="s">
        <v>9399</v>
      </c>
      <c r="B419">
        <v>75621.890625</v>
      </c>
      <c r="D419" s="8" t="s">
        <v>4415</v>
      </c>
      <c r="E419">
        <v>-3369.27</v>
      </c>
      <c r="I419" t="s">
        <v>4415</v>
      </c>
      <c r="J419" s="188">
        <v>-3369.27</v>
      </c>
      <c r="K419" t="e">
        <f ca="1">[1]!ITEMSIZE(Table3[[#This Row],[Sum of Total]],M$3:M$4,N$3:N$5)</f>
        <v>#NAME?</v>
      </c>
    </row>
    <row r="420" spans="1:11">
      <c r="A420" s="8" t="s">
        <v>9405</v>
      </c>
      <c r="B420">
        <v>2454.328369140625</v>
      </c>
      <c r="D420" s="8" t="s">
        <v>4419</v>
      </c>
      <c r="E420">
        <v>-1123.0899999999999</v>
      </c>
      <c r="I420" t="s">
        <v>4419</v>
      </c>
      <c r="J420" s="188">
        <v>-1123.0899999999999</v>
      </c>
      <c r="K420" t="e">
        <f ca="1">[1]!ITEMSIZE(Table3[[#This Row],[Sum of Total]],M$3:M$4,N$3:N$5)</f>
        <v>#NAME?</v>
      </c>
    </row>
    <row r="421" spans="1:11">
      <c r="A421" s="8" t="s">
        <v>9422</v>
      </c>
      <c r="B421">
        <v>61728.0859375</v>
      </c>
      <c r="D421" s="8" t="s">
        <v>4423</v>
      </c>
      <c r="E421">
        <v>56720.2284</v>
      </c>
      <c r="I421" t="s">
        <v>4423</v>
      </c>
      <c r="J421" s="188">
        <v>56720.2284</v>
      </c>
      <c r="K421" t="e">
        <f ca="1">[1]!ITEMSIZE(Table3[[#This Row],[Sum of Total]],M$3:M$4,N$3:N$5)</f>
        <v>#NAME?</v>
      </c>
    </row>
    <row r="422" spans="1:11">
      <c r="A422" s="8" t="s">
        <v>9426</v>
      </c>
      <c r="B422">
        <v>21173.19189453125</v>
      </c>
      <c r="D422" s="8" t="s">
        <v>4426</v>
      </c>
      <c r="E422">
        <v>-3369.27</v>
      </c>
      <c r="I422" t="s">
        <v>4426</v>
      </c>
      <c r="J422" s="188">
        <v>-3369.27</v>
      </c>
      <c r="K422" t="e">
        <f ca="1">[1]!ITEMSIZE(Table3[[#This Row],[Sum of Total]],M$3:M$4,N$3:N$5)</f>
        <v>#NAME?</v>
      </c>
    </row>
    <row r="423" spans="1:11">
      <c r="A423" s="8" t="s">
        <v>9432</v>
      </c>
      <c r="B423">
        <v>78167.484375</v>
      </c>
      <c r="D423" s="8" t="s">
        <v>4430</v>
      </c>
      <c r="E423">
        <v>-1123.0899999999999</v>
      </c>
      <c r="I423" t="s">
        <v>4430</v>
      </c>
      <c r="J423" s="188">
        <v>-1123.0899999999999</v>
      </c>
      <c r="K423" t="e">
        <f ca="1">[1]!ITEMSIZE(Table3[[#This Row],[Sum of Total]],M$3:M$4,N$3:N$5)</f>
        <v>#NAME?</v>
      </c>
    </row>
    <row r="424" spans="1:11">
      <c r="A424" s="8" t="s">
        <v>9436</v>
      </c>
      <c r="B424">
        <v>-5421.17041015625</v>
      </c>
      <c r="D424" s="8" t="s">
        <v>4432</v>
      </c>
      <c r="E424">
        <v>5968.48</v>
      </c>
      <c r="I424" t="s">
        <v>4432</v>
      </c>
      <c r="J424" s="188">
        <v>5968.48</v>
      </c>
      <c r="K424" t="e">
        <f ca="1">[1]!ITEMSIZE(Table3[[#This Row],[Sum of Total]],M$3:M$4,N$3:N$5)</f>
        <v>#NAME?</v>
      </c>
    </row>
    <row r="425" spans="1:11">
      <c r="A425" s="8" t="s">
        <v>9441</v>
      </c>
      <c r="B425">
        <v>335818.375</v>
      </c>
      <c r="D425" s="8" t="s">
        <v>4436</v>
      </c>
      <c r="E425">
        <v>35238.691299999999</v>
      </c>
      <c r="I425" t="s">
        <v>4436</v>
      </c>
      <c r="J425" s="188">
        <v>35238.691299999999</v>
      </c>
      <c r="K425" t="e">
        <f ca="1">[1]!ITEMSIZE(Table3[[#This Row],[Sum of Total]],M$3:M$4,N$3:N$5)</f>
        <v>#NAME?</v>
      </c>
    </row>
    <row r="426" spans="1:11">
      <c r="A426" s="8" t="s">
        <v>9451</v>
      </c>
      <c r="B426">
        <v>-1046.3909912109375</v>
      </c>
      <c r="D426" s="8" t="s">
        <v>4447</v>
      </c>
      <c r="E426">
        <v>5.6843418860808015E-14</v>
      </c>
      <c r="I426" t="s">
        <v>4447</v>
      </c>
      <c r="J426" s="188">
        <v>5.6843418860808015E-14</v>
      </c>
      <c r="K426" t="e">
        <f ca="1">[1]!ITEMSIZE(Table3[[#This Row],[Sum of Total]],M$3:M$4,N$3:N$5)</f>
        <v>#NAME?</v>
      </c>
    </row>
    <row r="427" spans="1:11">
      <c r="A427" s="8" t="s">
        <v>9457</v>
      </c>
      <c r="B427">
        <v>609747.13671875</v>
      </c>
      <c r="D427" s="8" t="s">
        <v>4460</v>
      </c>
      <c r="E427">
        <v>1242469.5221000002</v>
      </c>
      <c r="I427" t="s">
        <v>4460</v>
      </c>
      <c r="J427" s="188">
        <v>1242469.5221000002</v>
      </c>
      <c r="K427" t="e">
        <f ca="1">[1]!ITEMSIZE(Table3[[#This Row],[Sum of Total]],M$3:M$4,N$3:N$5)</f>
        <v>#NAME?</v>
      </c>
    </row>
    <row r="428" spans="1:11">
      <c r="A428" s="8" t="s">
        <v>9461</v>
      </c>
      <c r="B428">
        <v>395643.015625</v>
      </c>
      <c r="D428" s="8" t="s">
        <v>4465</v>
      </c>
      <c r="E428">
        <v>-1330513.3233</v>
      </c>
      <c r="I428" t="s">
        <v>4465</v>
      </c>
      <c r="J428" s="188">
        <v>-1330513.3233</v>
      </c>
      <c r="K428" t="e">
        <f ca="1">[1]!ITEMSIZE(Table3[[#This Row],[Sum of Total]],M$3:M$4,N$3:N$5)</f>
        <v>#NAME?</v>
      </c>
    </row>
    <row r="429" spans="1:11">
      <c r="A429" s="8" t="s">
        <v>9465</v>
      </c>
      <c r="B429">
        <v>-23896.822387695313</v>
      </c>
      <c r="D429" s="8" t="s">
        <v>4466</v>
      </c>
      <c r="E429">
        <v>7269.1396999999997</v>
      </c>
      <c r="I429" t="s">
        <v>4466</v>
      </c>
      <c r="J429" s="188">
        <v>7269.1396999999997</v>
      </c>
      <c r="K429" t="e">
        <f ca="1">[1]!ITEMSIZE(Table3[[#This Row],[Sum of Total]],M$3:M$4,N$3:N$5)</f>
        <v>#NAME?</v>
      </c>
    </row>
    <row r="430" spans="1:11">
      <c r="A430" s="8" t="s">
        <v>9471</v>
      </c>
      <c r="B430">
        <v>90062.53125</v>
      </c>
      <c r="D430" s="8" t="s">
        <v>4469</v>
      </c>
      <c r="E430">
        <v>1495.6590000000001</v>
      </c>
      <c r="I430" t="s">
        <v>4469</v>
      </c>
      <c r="J430" s="188">
        <v>1495.6590000000001</v>
      </c>
      <c r="K430" t="e">
        <f ca="1">[1]!ITEMSIZE(Table3[[#This Row],[Sum of Total]],M$3:M$4,N$3:N$5)</f>
        <v>#NAME?</v>
      </c>
    </row>
    <row r="431" spans="1:11">
      <c r="A431" s="8" t="s">
        <v>9475</v>
      </c>
      <c r="B431">
        <v>-12195.822509765625</v>
      </c>
      <c r="D431" s="8" t="s">
        <v>4472</v>
      </c>
      <c r="E431">
        <v>7269.1396999999997</v>
      </c>
      <c r="I431" t="s">
        <v>4472</v>
      </c>
      <c r="J431" s="188">
        <v>7269.1396999999997</v>
      </c>
      <c r="K431" t="e">
        <f ca="1">[1]!ITEMSIZE(Table3[[#This Row],[Sum of Total]],M$3:M$4,N$3:N$5)</f>
        <v>#NAME?</v>
      </c>
    </row>
    <row r="432" spans="1:11">
      <c r="A432" s="8" t="s">
        <v>9479</v>
      </c>
      <c r="B432">
        <v>98966.8310546875</v>
      </c>
      <c r="D432" s="8" t="s">
        <v>4475</v>
      </c>
      <c r="E432">
        <v>24719.810600000001</v>
      </c>
      <c r="I432" t="s">
        <v>4475</v>
      </c>
      <c r="J432" s="188">
        <v>24719.810600000001</v>
      </c>
      <c r="K432" t="e">
        <f ca="1">[1]!ITEMSIZE(Table3[[#This Row],[Sum of Total]],M$3:M$4,N$3:N$5)</f>
        <v>#NAME?</v>
      </c>
    </row>
    <row r="433" spans="1:11">
      <c r="A433" s="8" t="s">
        <v>9482</v>
      </c>
      <c r="B433">
        <v>-7410.347900390625</v>
      </c>
      <c r="D433" s="8" t="s">
        <v>4478</v>
      </c>
      <c r="E433">
        <v>1495.6590000000001</v>
      </c>
      <c r="I433" t="s">
        <v>4478</v>
      </c>
      <c r="J433" s="188">
        <v>1495.6590000000001</v>
      </c>
      <c r="K433" t="e">
        <f ca="1">[1]!ITEMSIZE(Table3[[#This Row],[Sum of Total]],M$3:M$4,N$3:N$5)</f>
        <v>#NAME?</v>
      </c>
    </row>
    <row r="434" spans="1:11">
      <c r="A434" s="8" t="s">
        <v>9486</v>
      </c>
      <c r="B434">
        <v>-3064.50048828125</v>
      </c>
      <c r="D434" s="8" t="s">
        <v>4481</v>
      </c>
      <c r="E434">
        <v>1495.6590000000001</v>
      </c>
      <c r="I434" t="s">
        <v>4481</v>
      </c>
      <c r="J434" s="188">
        <v>1495.6590000000001</v>
      </c>
      <c r="K434" t="e">
        <f ca="1">[1]!ITEMSIZE(Table3[[#This Row],[Sum of Total]],M$3:M$4,N$3:N$5)</f>
        <v>#NAME?</v>
      </c>
    </row>
    <row r="435" spans="1:11">
      <c r="A435" s="8" t="s">
        <v>9489</v>
      </c>
      <c r="B435">
        <v>-14408.850952148438</v>
      </c>
      <c r="D435" s="8" t="s">
        <v>4484</v>
      </c>
      <c r="E435">
        <v>1495.6590000000001</v>
      </c>
      <c r="I435" t="s">
        <v>4484</v>
      </c>
      <c r="J435" s="188">
        <v>1495.6590000000001</v>
      </c>
      <c r="K435" t="e">
        <f ca="1">[1]!ITEMSIZE(Table3[[#This Row],[Sum of Total]],M$3:M$4,N$3:N$5)</f>
        <v>#NAME?</v>
      </c>
    </row>
    <row r="436" spans="1:11">
      <c r="A436" s="8" t="s">
        <v>9493</v>
      </c>
      <c r="B436">
        <v>-18661.690185546875</v>
      </c>
      <c r="D436" s="8" t="s">
        <v>2970</v>
      </c>
      <c r="E436">
        <v>5000</v>
      </c>
      <c r="I436" t="s">
        <v>2970</v>
      </c>
      <c r="J436" s="188">
        <v>5000</v>
      </c>
      <c r="K436" t="e">
        <f ca="1">[1]!ITEMSIZE(Table3[[#This Row],[Sum of Total]],M$3:M$4,N$3:N$5)</f>
        <v>#NAME?</v>
      </c>
    </row>
    <row r="437" spans="1:11">
      <c r="A437" s="8" t="s">
        <v>9502</v>
      </c>
      <c r="B437">
        <v>1312.0037841796875</v>
      </c>
      <c r="D437" s="8" t="s">
        <v>3167</v>
      </c>
      <c r="E437">
        <v>5000</v>
      </c>
      <c r="I437" t="s">
        <v>3167</v>
      </c>
      <c r="J437" s="188">
        <v>5000</v>
      </c>
      <c r="K437" t="e">
        <f ca="1">[1]!ITEMSIZE(Table3[[#This Row],[Sum of Total]],M$3:M$4,N$3:N$5)</f>
        <v>#NAME?</v>
      </c>
    </row>
    <row r="438" spans="1:11">
      <c r="A438" s="8" t="s">
        <v>9505</v>
      </c>
      <c r="B438">
        <v>-58936.22265625</v>
      </c>
      <c r="D438" s="8" t="s">
        <v>4487</v>
      </c>
      <c r="E438">
        <v>6801.9112999999998</v>
      </c>
      <c r="I438" t="s">
        <v>4487</v>
      </c>
      <c r="J438" s="188">
        <v>6801.9112999999998</v>
      </c>
      <c r="K438" t="e">
        <f ca="1">[1]!ITEMSIZE(Table3[[#This Row],[Sum of Total]],M$3:M$4,N$3:N$5)</f>
        <v>#NAME?</v>
      </c>
    </row>
    <row r="439" spans="1:11">
      <c r="A439" s="8" t="s">
        <v>9510</v>
      </c>
      <c r="B439">
        <v>-7913.19287109375</v>
      </c>
      <c r="D439" s="8" t="s">
        <v>3194</v>
      </c>
      <c r="E439">
        <v>5000</v>
      </c>
      <c r="I439" t="s">
        <v>3194</v>
      </c>
      <c r="J439" s="188">
        <v>5000</v>
      </c>
      <c r="K439" t="e">
        <f ca="1">[1]!ITEMSIZE(Table3[[#This Row],[Sum of Total]],M$3:M$4,N$3:N$5)</f>
        <v>#NAME?</v>
      </c>
    </row>
    <row r="440" spans="1:11">
      <c r="A440" s="8" t="s">
        <v>9515</v>
      </c>
      <c r="B440">
        <v>19575.85546875</v>
      </c>
      <c r="D440" s="8" t="s">
        <v>3187</v>
      </c>
      <c r="E440">
        <v>5000</v>
      </c>
      <c r="I440" t="s">
        <v>3187</v>
      </c>
      <c r="J440" s="188">
        <v>5000</v>
      </c>
      <c r="K440" t="e">
        <f ca="1">[1]!ITEMSIZE(Table3[[#This Row],[Sum of Total]],M$3:M$4,N$3:N$5)</f>
        <v>#NAME?</v>
      </c>
    </row>
    <row r="441" spans="1:11">
      <c r="A441" s="8" t="s">
        <v>9524</v>
      </c>
      <c r="B441">
        <v>114192.4931640625</v>
      </c>
      <c r="D441" s="8" t="s">
        <v>3191</v>
      </c>
      <c r="E441">
        <v>10000</v>
      </c>
      <c r="I441" t="s">
        <v>3191</v>
      </c>
      <c r="J441" s="188">
        <v>10000</v>
      </c>
      <c r="K441" t="e">
        <f ca="1">[1]!ITEMSIZE(Table3[[#This Row],[Sum of Total]],M$3:M$4,N$3:N$5)</f>
        <v>#NAME?</v>
      </c>
    </row>
    <row r="442" spans="1:11">
      <c r="A442" s="8" t="s">
        <v>9540</v>
      </c>
      <c r="B442">
        <v>441.44259643554688</v>
      </c>
      <c r="D442" s="8" t="s">
        <v>3183</v>
      </c>
      <c r="E442">
        <v>5000</v>
      </c>
      <c r="I442" t="s">
        <v>3183</v>
      </c>
      <c r="J442" s="188">
        <v>5000</v>
      </c>
      <c r="K442" t="e">
        <f ca="1">[1]!ITEMSIZE(Table3[[#This Row],[Sum of Total]],M$3:M$4,N$3:N$5)</f>
        <v>#NAME?</v>
      </c>
    </row>
    <row r="443" spans="1:11">
      <c r="A443" s="8" t="s">
        <v>9544</v>
      </c>
      <c r="B443">
        <v>13455.830078125</v>
      </c>
      <c r="D443" s="8" t="s">
        <v>3207</v>
      </c>
      <c r="E443">
        <v>5000</v>
      </c>
      <c r="I443" t="s">
        <v>3207</v>
      </c>
      <c r="J443" s="188">
        <v>5000</v>
      </c>
      <c r="K443" t="e">
        <f ca="1">[1]!ITEMSIZE(Table3[[#This Row],[Sum of Total]],M$3:M$4,N$3:N$5)</f>
        <v>#NAME?</v>
      </c>
    </row>
    <row r="444" spans="1:11">
      <c r="A444" s="8" t="s">
        <v>9548</v>
      </c>
      <c r="B444">
        <v>182149.359375</v>
      </c>
      <c r="D444" s="8" t="s">
        <v>3203</v>
      </c>
      <c r="E444">
        <v>5000</v>
      </c>
      <c r="I444" t="s">
        <v>3203</v>
      </c>
      <c r="J444" s="188">
        <v>5000</v>
      </c>
      <c r="K444" t="e">
        <f ca="1">[1]!ITEMSIZE(Table3[[#This Row],[Sum of Total]],M$3:M$4,N$3:N$5)</f>
        <v>#NAME?</v>
      </c>
    </row>
    <row r="445" spans="1:11">
      <c r="A445" s="8" t="s">
        <v>9555</v>
      </c>
      <c r="B445">
        <v>7680</v>
      </c>
      <c r="D445" s="8" t="s">
        <v>3196</v>
      </c>
      <c r="E445">
        <v>-112000</v>
      </c>
      <c r="I445" t="s">
        <v>3196</v>
      </c>
      <c r="J445" s="188">
        <v>-112000</v>
      </c>
      <c r="K445" t="e">
        <f ca="1">[1]!ITEMSIZE(Table3[[#This Row],[Sum of Total]],M$3:M$4,N$3:N$5)</f>
        <v>#NAME?</v>
      </c>
    </row>
    <row r="446" spans="1:11">
      <c r="A446" s="8" t="s">
        <v>9568</v>
      </c>
      <c r="B446">
        <v>50908.45703125</v>
      </c>
      <c r="D446" s="8" t="s">
        <v>3199</v>
      </c>
      <c r="E446">
        <v>112000</v>
      </c>
      <c r="I446" t="s">
        <v>3199</v>
      </c>
      <c r="J446" s="188">
        <v>112000</v>
      </c>
      <c r="K446" t="e">
        <f ca="1">[1]!ITEMSIZE(Table3[[#This Row],[Sum of Total]],M$3:M$4,N$3:N$5)</f>
        <v>#NAME?</v>
      </c>
    </row>
    <row r="447" spans="1:11">
      <c r="A447" s="8" t="s">
        <v>9570</v>
      </c>
      <c r="B447">
        <v>9558.7958984375</v>
      </c>
      <c r="D447" s="8" t="s">
        <v>3299</v>
      </c>
      <c r="E447">
        <v>8133.2516999999998</v>
      </c>
      <c r="I447" t="s">
        <v>3299</v>
      </c>
      <c r="J447" s="188">
        <v>8133.2516999999998</v>
      </c>
      <c r="K447" t="e">
        <f ca="1">[1]!ITEMSIZE(Table3[[#This Row],[Sum of Total]],M$3:M$4,N$3:N$5)</f>
        <v>#NAME?</v>
      </c>
    </row>
    <row r="448" spans="1:11">
      <c r="A448" s="8" t="s">
        <v>9573</v>
      </c>
      <c r="B448">
        <v>42728.38671875</v>
      </c>
      <c r="D448" s="8" t="s">
        <v>3294</v>
      </c>
      <c r="E448">
        <v>96000</v>
      </c>
      <c r="I448" t="s">
        <v>3294</v>
      </c>
      <c r="J448" s="188">
        <v>96000</v>
      </c>
      <c r="K448" t="e">
        <f ca="1">[1]!ITEMSIZE(Table3[[#This Row],[Sum of Total]],M$3:M$4,N$3:N$5)</f>
        <v>#NAME?</v>
      </c>
    </row>
    <row r="449" spans="1:11">
      <c r="A449" s="8" t="s">
        <v>9576</v>
      </c>
      <c r="B449">
        <v>10222.947265625</v>
      </c>
      <c r="D449" s="8" t="s">
        <v>3209</v>
      </c>
      <c r="E449">
        <v>17280</v>
      </c>
      <c r="I449" t="s">
        <v>3209</v>
      </c>
      <c r="J449" s="188">
        <v>17280</v>
      </c>
      <c r="K449" t="e">
        <f ca="1">[1]!ITEMSIZE(Table3[[#This Row],[Sum of Total]],M$3:M$4,N$3:N$5)</f>
        <v>#NAME?</v>
      </c>
    </row>
    <row r="450" spans="1:11">
      <c r="A450" s="8" t="s">
        <v>9578</v>
      </c>
      <c r="B450">
        <v>8895.798828125</v>
      </c>
      <c r="D450" s="8" t="s">
        <v>3212</v>
      </c>
      <c r="E450">
        <v>5760</v>
      </c>
      <c r="I450" t="s">
        <v>3212</v>
      </c>
      <c r="J450" s="188">
        <v>5760</v>
      </c>
      <c r="K450" t="e">
        <f ca="1">[1]!ITEMSIZE(Table3[[#This Row],[Sum of Total]],M$3:M$4,N$3:N$5)</f>
        <v>#NAME?</v>
      </c>
    </row>
    <row r="451" spans="1:11">
      <c r="A451" s="8" t="s">
        <v>9584</v>
      </c>
      <c r="B451">
        <v>93578.03125</v>
      </c>
      <c r="D451" s="8" t="s">
        <v>3219</v>
      </c>
      <c r="E451">
        <v>24800</v>
      </c>
      <c r="I451" t="s">
        <v>3219</v>
      </c>
      <c r="J451" s="188">
        <v>24800</v>
      </c>
      <c r="K451" t="e">
        <f ca="1">[1]!ITEMSIZE(Table3[[#This Row],[Sum of Total]],M$3:M$4,N$3:N$5)</f>
        <v>#NAME?</v>
      </c>
    </row>
    <row r="452" spans="1:11">
      <c r="A452" s="8" t="s">
        <v>9595</v>
      </c>
      <c r="B452">
        <v>79086.4609375</v>
      </c>
      <c r="D452" s="8" t="s">
        <v>3215</v>
      </c>
      <c r="E452">
        <v>5000</v>
      </c>
      <c r="I452" t="s">
        <v>3215</v>
      </c>
      <c r="J452" s="188">
        <v>5000</v>
      </c>
      <c r="K452" t="e">
        <f ca="1">[1]!ITEMSIZE(Table3[[#This Row],[Sum of Total]],M$3:M$4,N$3:N$5)</f>
        <v>#NAME?</v>
      </c>
    </row>
    <row r="453" spans="1:11">
      <c r="A453" s="8" t="s">
        <v>9599</v>
      </c>
      <c r="B453">
        <v>30587.275390625</v>
      </c>
      <c r="D453" s="8" t="s">
        <v>2964</v>
      </c>
      <c r="E453">
        <v>5000</v>
      </c>
      <c r="I453" t="s">
        <v>2964</v>
      </c>
      <c r="J453" s="188">
        <v>5000</v>
      </c>
      <c r="K453" t="e">
        <f ca="1">[1]!ITEMSIZE(Table3[[#This Row],[Sum of Total]],M$3:M$4,N$3:N$5)</f>
        <v>#NAME?</v>
      </c>
    </row>
    <row r="454" spans="1:11">
      <c r="A454" s="8" t="s">
        <v>9602</v>
      </c>
      <c r="B454">
        <v>51837.95703125</v>
      </c>
      <c r="D454" s="8" t="s">
        <v>3200</v>
      </c>
      <c r="E454">
        <v>127973.20000000001</v>
      </c>
      <c r="I454" t="s">
        <v>3200</v>
      </c>
      <c r="J454" s="188">
        <v>127973.20000000001</v>
      </c>
      <c r="K454" t="e">
        <f ca="1">[1]!ITEMSIZE(Table3[[#This Row],[Sum of Total]],M$3:M$4,N$3:N$5)</f>
        <v>#NAME?</v>
      </c>
    </row>
    <row r="455" spans="1:11">
      <c r="A455" s="8" t="s">
        <v>9604</v>
      </c>
      <c r="B455">
        <v>19055.1796875</v>
      </c>
      <c r="D455" s="8" t="s">
        <v>3229</v>
      </c>
      <c r="E455">
        <v>61744.875599999999</v>
      </c>
      <c r="I455" t="s">
        <v>3229</v>
      </c>
      <c r="J455" s="188">
        <v>61744.875599999999</v>
      </c>
      <c r="K455" t="e">
        <f ca="1">[1]!ITEMSIZE(Table3[[#This Row],[Sum of Total]],M$3:M$4,N$3:N$5)</f>
        <v>#NAME?</v>
      </c>
    </row>
    <row r="456" spans="1:11">
      <c r="A456" s="8" t="s">
        <v>9606</v>
      </c>
      <c r="B456">
        <v>8509.189453125</v>
      </c>
      <c r="D456" s="8" t="s">
        <v>3226</v>
      </c>
      <c r="E456">
        <v>0</v>
      </c>
      <c r="I456" t="s">
        <v>3226</v>
      </c>
      <c r="J456" s="188">
        <v>0</v>
      </c>
      <c r="K456" t="e">
        <f ca="1">[1]!ITEMSIZE(Table3[[#This Row],[Sum of Total]],M$3:M$4,N$3:N$5)</f>
        <v>#NAME?</v>
      </c>
    </row>
    <row r="457" spans="1:11">
      <c r="A457" s="8" t="s">
        <v>9608</v>
      </c>
      <c r="B457">
        <v>12744.6982421875</v>
      </c>
      <c r="D457" s="8" t="s">
        <v>3082</v>
      </c>
      <c r="E457">
        <v>312.95</v>
      </c>
      <c r="I457" t="s">
        <v>3082</v>
      </c>
      <c r="J457" s="188">
        <v>312.95</v>
      </c>
      <c r="K457" t="e">
        <f ca="1">[1]!ITEMSIZE(Table3[[#This Row],[Sum of Total]],M$3:M$4,N$3:N$5)</f>
        <v>#NAME?</v>
      </c>
    </row>
    <row r="458" spans="1:11">
      <c r="A458" s="8" t="s">
        <v>9614</v>
      </c>
      <c r="B458">
        <v>267799.0625</v>
      </c>
      <c r="D458" s="8" t="s">
        <v>3246</v>
      </c>
      <c r="E458">
        <v>28842</v>
      </c>
      <c r="I458" t="s">
        <v>3246</v>
      </c>
      <c r="J458" s="188">
        <v>28842</v>
      </c>
      <c r="K458" t="e">
        <f ca="1">[1]!ITEMSIZE(Table3[[#This Row],[Sum of Total]],M$3:M$4,N$3:N$5)</f>
        <v>#NAME?</v>
      </c>
    </row>
    <row r="459" spans="1:11">
      <c r="A459" s="8" t="s">
        <v>9620</v>
      </c>
      <c r="B459">
        <v>-47.987201690673828</v>
      </c>
      <c r="D459" s="8" t="s">
        <v>3079</v>
      </c>
      <c r="E459">
        <v>312.95</v>
      </c>
      <c r="I459" t="s">
        <v>3079</v>
      </c>
      <c r="J459" s="188">
        <v>312.95</v>
      </c>
      <c r="K459" t="e">
        <f ca="1">[1]!ITEMSIZE(Table3[[#This Row],[Sum of Total]],M$3:M$4,N$3:N$5)</f>
        <v>#NAME?</v>
      </c>
    </row>
    <row r="460" spans="1:11">
      <c r="A460" s="8" t="s">
        <v>9623</v>
      </c>
      <c r="B460">
        <v>24632.953125</v>
      </c>
      <c r="D460" s="8" t="s">
        <v>3233</v>
      </c>
      <c r="E460">
        <v>26958.584800000001</v>
      </c>
      <c r="I460" t="s">
        <v>3233</v>
      </c>
      <c r="J460" s="188">
        <v>26958.584800000001</v>
      </c>
      <c r="K460" t="e">
        <f ca="1">[1]!ITEMSIZE(Table3[[#This Row],[Sum of Total]],M$3:M$4,N$3:N$5)</f>
        <v>#NAME?</v>
      </c>
    </row>
    <row r="461" spans="1:11">
      <c r="A461" s="8" t="s">
        <v>9629</v>
      </c>
      <c r="B461">
        <v>8854.6904296875</v>
      </c>
      <c r="D461" s="8" t="s">
        <v>3223</v>
      </c>
      <c r="E461">
        <v>149397.35</v>
      </c>
      <c r="I461" t="s">
        <v>3223</v>
      </c>
      <c r="J461" s="188">
        <v>149397.35</v>
      </c>
      <c r="K461" t="e">
        <f ca="1">[1]!ITEMSIZE(Table3[[#This Row],[Sum of Total]],M$3:M$4,N$3:N$5)</f>
        <v>#NAME?</v>
      </c>
    </row>
    <row r="462" spans="1:11">
      <c r="A462" s="8" t="s">
        <v>9633</v>
      </c>
      <c r="B462">
        <v>17672.6484375</v>
      </c>
      <c r="D462" s="8" t="s">
        <v>3238</v>
      </c>
      <c r="E462">
        <v>11102.95</v>
      </c>
      <c r="I462" t="s">
        <v>3238</v>
      </c>
      <c r="J462" s="188">
        <v>11102.95</v>
      </c>
      <c r="K462" t="e">
        <f ca="1">[1]!ITEMSIZE(Table3[[#This Row],[Sum of Total]],M$3:M$4,N$3:N$5)</f>
        <v>#NAME?</v>
      </c>
    </row>
    <row r="463" spans="1:11">
      <c r="A463" s="8" t="s">
        <v>9637</v>
      </c>
      <c r="B463">
        <v>259.5159912109375</v>
      </c>
      <c r="D463" s="8" t="s">
        <v>3255</v>
      </c>
      <c r="E463">
        <v>2050</v>
      </c>
      <c r="I463" t="s">
        <v>3255</v>
      </c>
      <c r="J463" s="188">
        <v>2050</v>
      </c>
      <c r="K463" t="e">
        <f ca="1">[1]!ITEMSIZE(Table3[[#This Row],[Sum of Total]],M$3:M$4,N$3:N$5)</f>
        <v>#NAME?</v>
      </c>
    </row>
    <row r="464" spans="1:11">
      <c r="A464" s="8" t="s">
        <v>9643</v>
      </c>
      <c r="B464">
        <v>512479.59375</v>
      </c>
      <c r="D464" s="8" t="s">
        <v>3243</v>
      </c>
      <c r="E464">
        <v>29148.064900000001</v>
      </c>
      <c r="I464" t="s">
        <v>3243</v>
      </c>
      <c r="J464" s="188">
        <v>29148.064900000001</v>
      </c>
      <c r="K464" t="e">
        <f ca="1">[1]!ITEMSIZE(Table3[[#This Row],[Sum of Total]],M$3:M$4,N$3:N$5)</f>
        <v>#NAME?</v>
      </c>
    </row>
    <row r="465" spans="1:11">
      <c r="A465" s="8" t="s">
        <v>9647</v>
      </c>
      <c r="B465">
        <v>42115.28125</v>
      </c>
      <c r="D465" s="8" t="s">
        <v>3169</v>
      </c>
      <c r="E465">
        <v>6000</v>
      </c>
      <c r="I465" t="s">
        <v>3169</v>
      </c>
      <c r="J465" s="188">
        <v>6000</v>
      </c>
      <c r="K465" t="e">
        <f ca="1">[1]!ITEMSIZE(Table3[[#This Row],[Sum of Total]],M$3:M$4,N$3:N$5)</f>
        <v>#NAME?</v>
      </c>
    </row>
    <row r="466" spans="1:11">
      <c r="A466" s="8" t="s">
        <v>9654</v>
      </c>
      <c r="B466">
        <v>-8288.025390625</v>
      </c>
      <c r="D466" s="8" t="s">
        <v>3249</v>
      </c>
      <c r="E466">
        <v>27846</v>
      </c>
      <c r="I466" t="s">
        <v>3249</v>
      </c>
      <c r="J466" s="188">
        <v>27846</v>
      </c>
      <c r="K466" t="e">
        <f ca="1">[1]!ITEMSIZE(Table3[[#This Row],[Sum of Total]],M$3:M$4,N$3:N$5)</f>
        <v>#NAME?</v>
      </c>
    </row>
    <row r="467" spans="1:11">
      <c r="A467" s="8" t="s">
        <v>9665</v>
      </c>
      <c r="B467">
        <v>112561.171875</v>
      </c>
      <c r="D467" s="8" t="s">
        <v>2956</v>
      </c>
      <c r="E467">
        <v>93.391499999999994</v>
      </c>
      <c r="I467" t="s">
        <v>2956</v>
      </c>
      <c r="J467" s="188">
        <v>93.391499999999994</v>
      </c>
      <c r="K467" t="e">
        <f ca="1">[1]!ITEMSIZE(Table3[[#This Row],[Sum of Total]],M$3:M$4,N$3:N$5)</f>
        <v>#NAME?</v>
      </c>
    </row>
    <row r="468" spans="1:11">
      <c r="A468" s="8" t="s">
        <v>9669</v>
      </c>
      <c r="B468">
        <v>700163.125</v>
      </c>
      <c r="D468" s="8" t="s">
        <v>3337</v>
      </c>
      <c r="E468">
        <v>1189.5051000000001</v>
      </c>
      <c r="I468" t="s">
        <v>3337</v>
      </c>
      <c r="J468" s="188">
        <v>1189.5051000000001</v>
      </c>
      <c r="K468" t="e">
        <f ca="1">[1]!ITEMSIZE(Table3[[#This Row],[Sum of Total]],M$3:M$4,N$3:N$5)</f>
        <v>#NAME?</v>
      </c>
    </row>
    <row r="469" spans="1:11">
      <c r="A469" s="8" t="s">
        <v>9681</v>
      </c>
      <c r="B469">
        <v>78303.421875</v>
      </c>
      <c r="D469" s="8" t="s">
        <v>4496</v>
      </c>
      <c r="E469">
        <v>1403.2627</v>
      </c>
      <c r="I469" t="s">
        <v>4496</v>
      </c>
      <c r="J469" s="188">
        <v>1403.2627</v>
      </c>
      <c r="K469" t="e">
        <f ca="1">[1]!ITEMSIZE(Table3[[#This Row],[Sum of Total]],M$3:M$4,N$3:N$5)</f>
        <v>#NAME?</v>
      </c>
    </row>
    <row r="470" spans="1:11">
      <c r="A470" s="8" t="s">
        <v>9695</v>
      </c>
      <c r="B470">
        <v>-2095.832763671875</v>
      </c>
      <c r="D470" s="8" t="s">
        <v>3291</v>
      </c>
      <c r="E470">
        <v>103.9967</v>
      </c>
      <c r="I470" t="s">
        <v>3291</v>
      </c>
      <c r="J470" s="188">
        <v>103.9967</v>
      </c>
      <c r="K470" t="e">
        <f ca="1">[1]!ITEMSIZE(Table3[[#This Row],[Sum of Total]],M$3:M$4,N$3:N$5)</f>
        <v>#NAME?</v>
      </c>
    </row>
    <row r="471" spans="1:11">
      <c r="A471" s="8" t="s">
        <v>9701</v>
      </c>
      <c r="B471">
        <v>1099.3746337890625</v>
      </c>
      <c r="D471" s="8" t="s">
        <v>3302</v>
      </c>
      <c r="E471">
        <v>18108.618900000001</v>
      </c>
      <c r="I471" t="s">
        <v>3302</v>
      </c>
      <c r="J471" s="188">
        <v>18108.618900000001</v>
      </c>
      <c r="K471" t="e">
        <f ca="1">[1]!ITEMSIZE(Table3[[#This Row],[Sum of Total]],M$3:M$4,N$3:N$5)</f>
        <v>#NAME?</v>
      </c>
    </row>
    <row r="472" spans="1:11">
      <c r="A472" s="8" t="s">
        <v>9705</v>
      </c>
      <c r="B472">
        <v>14274.0615234375</v>
      </c>
      <c r="D472" s="8" t="s">
        <v>3332</v>
      </c>
      <c r="E472">
        <v>17532.198799999998</v>
      </c>
      <c r="I472" t="s">
        <v>3332</v>
      </c>
      <c r="J472" s="188">
        <v>17532.198799999998</v>
      </c>
      <c r="K472" t="e">
        <f ca="1">[1]!ITEMSIZE(Table3[[#This Row],[Sum of Total]],M$3:M$4,N$3:N$5)</f>
        <v>#NAME?</v>
      </c>
    </row>
    <row r="473" spans="1:11">
      <c r="A473" s="8" t="s">
        <v>9708</v>
      </c>
      <c r="B473">
        <v>1301.400146484375</v>
      </c>
      <c r="D473" s="8" t="s">
        <v>3342</v>
      </c>
      <c r="E473">
        <v>28084.828799999999</v>
      </c>
      <c r="I473" t="s">
        <v>3342</v>
      </c>
      <c r="J473" s="188">
        <v>28084.828799999999</v>
      </c>
      <c r="K473" t="e">
        <f ca="1">[1]!ITEMSIZE(Table3[[#This Row],[Sum of Total]],M$3:M$4,N$3:N$5)</f>
        <v>#NAME?</v>
      </c>
    </row>
    <row r="474" spans="1:11">
      <c r="A474" s="8" t="s">
        <v>9712</v>
      </c>
      <c r="B474">
        <v>33442.08984375</v>
      </c>
      <c r="D474" s="8" t="s">
        <v>4501</v>
      </c>
      <c r="E474">
        <v>27414.81</v>
      </c>
      <c r="I474" t="s">
        <v>4501</v>
      </c>
      <c r="J474" s="188">
        <v>27414.81</v>
      </c>
      <c r="K474" t="e">
        <f ca="1">[1]!ITEMSIZE(Table3[[#This Row],[Sum of Total]],M$3:M$4,N$3:N$5)</f>
        <v>#NAME?</v>
      </c>
    </row>
    <row r="475" spans="1:11">
      <c r="A475" s="8" t="s">
        <v>9735</v>
      </c>
      <c r="B475">
        <v>-42770.19140625</v>
      </c>
      <c r="D475" s="8" t="s">
        <v>3286</v>
      </c>
      <c r="E475">
        <v>12776.230000000001</v>
      </c>
      <c r="I475" t="s">
        <v>3286</v>
      </c>
      <c r="J475" s="188">
        <v>12776.230000000001</v>
      </c>
      <c r="K475" t="e">
        <f ca="1">[1]!ITEMSIZE(Table3[[#This Row],[Sum of Total]],M$3:M$4,N$3:N$5)</f>
        <v>#NAME?</v>
      </c>
    </row>
    <row r="476" spans="1:11">
      <c r="A476" s="8" t="s">
        <v>9741</v>
      </c>
      <c r="B476">
        <v>543385.9375</v>
      </c>
      <c r="D476" s="8" t="s">
        <v>4506</v>
      </c>
      <c r="E476">
        <v>-177.2482</v>
      </c>
      <c r="I476" t="s">
        <v>4506</v>
      </c>
      <c r="J476" s="188">
        <v>-177.2482</v>
      </c>
      <c r="K476" t="e">
        <f ca="1">[1]!ITEMSIZE(Table3[[#This Row],[Sum of Total]],M$3:M$4,N$3:N$5)</f>
        <v>#NAME?</v>
      </c>
    </row>
    <row r="477" spans="1:11">
      <c r="A477" s="8" t="s">
        <v>9745</v>
      </c>
      <c r="B477">
        <v>11476.477600097656</v>
      </c>
      <c r="D477" s="8" t="s">
        <v>2977</v>
      </c>
      <c r="E477">
        <v>2950.0520000000001</v>
      </c>
      <c r="I477" t="s">
        <v>2977</v>
      </c>
      <c r="J477" s="188">
        <v>2950.0520000000001</v>
      </c>
      <c r="K477" t="e">
        <f ca="1">[1]!ITEMSIZE(Table3[[#This Row],[Sum of Total]],M$3:M$4,N$3:N$5)</f>
        <v>#NAME?</v>
      </c>
    </row>
    <row r="478" spans="1:11">
      <c r="A478" s="8" t="s">
        <v>9751</v>
      </c>
      <c r="B478">
        <v>-655.93499755859375</v>
      </c>
      <c r="D478" s="8" t="s">
        <v>3347</v>
      </c>
      <c r="E478">
        <v>112710</v>
      </c>
      <c r="I478" t="s">
        <v>3347</v>
      </c>
      <c r="J478" s="188">
        <v>112710</v>
      </c>
      <c r="K478" t="e">
        <f ca="1">[1]!ITEMSIZE(Table3[[#This Row],[Sum of Total]],M$3:M$4,N$3:N$5)</f>
        <v>#NAME?</v>
      </c>
    </row>
    <row r="479" spans="1:11">
      <c r="A479" s="8" t="s">
        <v>9755</v>
      </c>
      <c r="B479">
        <v>-15336.5673828125</v>
      </c>
      <c r="D479" s="8" t="s">
        <v>4508</v>
      </c>
      <c r="E479">
        <v>4325.9827999999998</v>
      </c>
      <c r="I479" t="s">
        <v>4508</v>
      </c>
      <c r="J479" s="188">
        <v>4325.9827999999998</v>
      </c>
      <c r="K479" t="e">
        <f ca="1">[1]!ITEMSIZE(Table3[[#This Row],[Sum of Total]],M$3:M$4,N$3:N$5)</f>
        <v>#NAME?</v>
      </c>
    </row>
    <row r="480" spans="1:11">
      <c r="A480" s="8" t="s">
        <v>9759</v>
      </c>
      <c r="B480">
        <v>-23598.2421875</v>
      </c>
      <c r="D480" s="8" t="s">
        <v>3352</v>
      </c>
      <c r="E480">
        <v>1719.4127000000001</v>
      </c>
      <c r="I480" t="s">
        <v>3352</v>
      </c>
      <c r="J480" s="188">
        <v>1719.4127000000001</v>
      </c>
      <c r="K480" t="e">
        <f ca="1">[1]!ITEMSIZE(Table3[[#This Row],[Sum of Total]],M$3:M$4,N$3:N$5)</f>
        <v>#NAME?</v>
      </c>
    </row>
    <row r="481" spans="1:11">
      <c r="A481" s="8" t="s">
        <v>9763</v>
      </c>
      <c r="B481">
        <v>80960.4453125</v>
      </c>
      <c r="D481" s="8" t="s">
        <v>3360</v>
      </c>
      <c r="E481">
        <v>33523.200000000004</v>
      </c>
      <c r="I481" t="s">
        <v>3360</v>
      </c>
      <c r="J481" s="188">
        <v>33523.200000000004</v>
      </c>
      <c r="K481" t="e">
        <f ca="1">[1]!ITEMSIZE(Table3[[#This Row],[Sum of Total]],M$3:M$4,N$3:N$5)</f>
        <v>#NAME?</v>
      </c>
    </row>
    <row r="482" spans="1:11">
      <c r="A482" s="8" t="s">
        <v>9767</v>
      </c>
      <c r="B482">
        <v>148321.671875</v>
      </c>
      <c r="D482" s="8" t="s">
        <v>3355</v>
      </c>
      <c r="E482">
        <v>102714.51880000001</v>
      </c>
      <c r="I482" t="s">
        <v>3355</v>
      </c>
      <c r="J482" s="188">
        <v>102714.51880000001</v>
      </c>
      <c r="K482" t="e">
        <f ca="1">[1]!ITEMSIZE(Table3[[#This Row],[Sum of Total]],M$3:M$4,N$3:N$5)</f>
        <v>#NAME?</v>
      </c>
    </row>
    <row r="483" spans="1:11">
      <c r="A483" s="8" t="s">
        <v>9771</v>
      </c>
      <c r="B483">
        <v>80812.3046875</v>
      </c>
      <c r="D483" s="8" t="s">
        <v>3423</v>
      </c>
      <c r="E483">
        <v>-839.20190000000002</v>
      </c>
      <c r="I483" t="s">
        <v>3423</v>
      </c>
      <c r="J483" s="188">
        <v>-839.20190000000002</v>
      </c>
      <c r="K483" t="e">
        <f ca="1">[1]!ITEMSIZE(Table3[[#This Row],[Sum of Total]],M$3:M$4,N$3:N$5)</f>
        <v>#NAME?</v>
      </c>
    </row>
    <row r="484" spans="1:11">
      <c r="A484" s="8" t="s">
        <v>9775</v>
      </c>
      <c r="B484">
        <v>4615.0086669921875</v>
      </c>
      <c r="D484" s="8" t="s">
        <v>3421</v>
      </c>
      <c r="E484">
        <v>-15204.400799999999</v>
      </c>
      <c r="I484" t="s">
        <v>3421</v>
      </c>
      <c r="J484" s="188">
        <v>-15204.400799999999</v>
      </c>
      <c r="K484" t="e">
        <f ca="1">[1]!ITEMSIZE(Table3[[#This Row],[Sum of Total]],M$3:M$4,N$3:N$5)</f>
        <v>#NAME?</v>
      </c>
    </row>
    <row r="485" spans="1:11">
      <c r="A485" s="8" t="s">
        <v>9787</v>
      </c>
      <c r="B485">
        <v>430602.3125</v>
      </c>
      <c r="D485" s="8" t="s">
        <v>3422</v>
      </c>
      <c r="E485">
        <v>15204.400799999999</v>
      </c>
      <c r="I485" t="s">
        <v>3422</v>
      </c>
      <c r="J485" s="188">
        <v>15204.400799999999</v>
      </c>
      <c r="K485" t="e">
        <f ca="1">[1]!ITEMSIZE(Table3[[#This Row],[Sum of Total]],M$3:M$4,N$3:N$5)</f>
        <v>#NAME?</v>
      </c>
    </row>
    <row r="486" spans="1:11">
      <c r="A486" s="8" t="s">
        <v>9791</v>
      </c>
      <c r="B486">
        <v>449557.21875</v>
      </c>
      <c r="D486" s="8" t="s">
        <v>3418</v>
      </c>
      <c r="E486">
        <v>4686.3227000000006</v>
      </c>
      <c r="I486" t="s">
        <v>3418</v>
      </c>
      <c r="J486" s="188">
        <v>4686.3227000000006</v>
      </c>
      <c r="K486" t="e">
        <f ca="1">[1]!ITEMSIZE(Table3[[#This Row],[Sum of Total]],M$3:M$4,N$3:N$5)</f>
        <v>#NAME?</v>
      </c>
    </row>
    <row r="487" spans="1:11">
      <c r="A487" s="8" t="s">
        <v>9795</v>
      </c>
      <c r="B487">
        <v>405712.1875</v>
      </c>
      <c r="D487" s="8" t="s">
        <v>3425</v>
      </c>
      <c r="E487">
        <v>839.20190000000002</v>
      </c>
      <c r="I487" t="s">
        <v>3425</v>
      </c>
      <c r="J487" s="188">
        <v>839.20190000000002</v>
      </c>
      <c r="K487" t="e">
        <f ca="1">[1]!ITEMSIZE(Table3[[#This Row],[Sum of Total]],M$3:M$4,N$3:N$5)</f>
        <v>#NAME?</v>
      </c>
    </row>
    <row r="488" spans="1:11">
      <c r="A488" s="8" t="s">
        <v>9799</v>
      </c>
      <c r="B488">
        <v>205258.015625</v>
      </c>
      <c r="D488" s="8" t="s">
        <v>3426</v>
      </c>
      <c r="E488">
        <v>-4686.3227000000006</v>
      </c>
      <c r="I488" t="s">
        <v>3426</v>
      </c>
      <c r="J488" s="188">
        <v>-4686.3227000000006</v>
      </c>
      <c r="K488" t="e">
        <f ca="1">[1]!ITEMSIZE(Table3[[#This Row],[Sum of Total]],M$3:M$4,N$3:N$5)</f>
        <v>#NAME?</v>
      </c>
    </row>
    <row r="489" spans="1:11">
      <c r="A489" s="8" t="s">
        <v>9803</v>
      </c>
      <c r="B489">
        <v>166762.171875</v>
      </c>
      <c r="D489" s="8" t="s">
        <v>3424</v>
      </c>
      <c r="E489">
        <v>-39739.255700000002</v>
      </c>
      <c r="I489" t="s">
        <v>3424</v>
      </c>
      <c r="J489" s="188">
        <v>-39739.255700000002</v>
      </c>
      <c r="K489" t="e">
        <f ca="1">[1]!ITEMSIZE(Table3[[#This Row],[Sum of Total]],M$3:M$4,N$3:N$5)</f>
        <v>#NAME?</v>
      </c>
    </row>
    <row r="490" spans="1:11">
      <c r="A490" s="8" t="s">
        <v>9806</v>
      </c>
      <c r="B490">
        <v>63096.20703125</v>
      </c>
      <c r="D490" s="8" t="s">
        <v>3419</v>
      </c>
      <c r="E490">
        <v>39739.255700000002</v>
      </c>
      <c r="I490" t="s">
        <v>3419</v>
      </c>
      <c r="J490" s="188">
        <v>39739.255700000002</v>
      </c>
      <c r="K490" t="e">
        <f ca="1">[1]!ITEMSIZE(Table3[[#This Row],[Sum of Total]],M$3:M$4,N$3:N$5)</f>
        <v>#NAME?</v>
      </c>
    </row>
    <row r="491" spans="1:11">
      <c r="A491" s="8" t="s">
        <v>9815</v>
      </c>
      <c r="B491">
        <v>-7806.908203125</v>
      </c>
      <c r="D491" s="8" t="s">
        <v>3415</v>
      </c>
      <c r="E491">
        <v>438.78789999999998</v>
      </c>
      <c r="I491" t="s">
        <v>3415</v>
      </c>
      <c r="J491" s="188">
        <v>438.78789999999998</v>
      </c>
      <c r="K491" t="e">
        <f ca="1">[1]!ITEMSIZE(Table3[[#This Row],[Sum of Total]],M$3:M$4,N$3:N$5)</f>
        <v>#NAME?</v>
      </c>
    </row>
    <row r="492" spans="1:11">
      <c r="A492" s="8" t="s">
        <v>9825</v>
      </c>
      <c r="B492">
        <v>15969.0703125</v>
      </c>
      <c r="D492" s="8" t="s">
        <v>3401</v>
      </c>
      <c r="E492">
        <v>877.57590000000005</v>
      </c>
      <c r="I492" t="s">
        <v>3401</v>
      </c>
      <c r="J492" s="188">
        <v>877.57590000000005</v>
      </c>
      <c r="K492" t="e">
        <f ca="1">[1]!ITEMSIZE(Table3[[#This Row],[Sum of Total]],M$3:M$4,N$3:N$5)</f>
        <v>#NAME?</v>
      </c>
    </row>
    <row r="493" spans="1:11">
      <c r="A493" s="8" t="s">
        <v>9837</v>
      </c>
      <c r="B493">
        <v>8814.1025390625</v>
      </c>
      <c r="D493" s="8" t="s">
        <v>3409</v>
      </c>
      <c r="E493">
        <v>71464.826000000001</v>
      </c>
      <c r="I493" t="s">
        <v>3409</v>
      </c>
      <c r="J493" s="188">
        <v>71464.826000000001</v>
      </c>
      <c r="K493" t="e">
        <f ca="1">[1]!ITEMSIZE(Table3[[#This Row],[Sum of Total]],M$3:M$4,N$3:N$5)</f>
        <v>#NAME?</v>
      </c>
    </row>
    <row r="494" spans="1:11">
      <c r="A494" s="8" t="s">
        <v>9854</v>
      </c>
      <c r="B494">
        <v>-234076.4375</v>
      </c>
      <c r="D494" s="8" t="s">
        <v>3412</v>
      </c>
      <c r="E494">
        <v>4190.4375</v>
      </c>
      <c r="I494" t="s">
        <v>3412</v>
      </c>
      <c r="J494" s="188">
        <v>4190.4375</v>
      </c>
      <c r="K494" t="e">
        <f ca="1">[1]!ITEMSIZE(Table3[[#This Row],[Sum of Total]],M$3:M$4,N$3:N$5)</f>
        <v>#NAME?</v>
      </c>
    </row>
    <row r="495" spans="1:11">
      <c r="A495" s="8" t="s">
        <v>9862</v>
      </c>
      <c r="B495">
        <v>18429.455078125</v>
      </c>
      <c r="D495" s="8" t="s">
        <v>3393</v>
      </c>
      <c r="E495">
        <v>8400</v>
      </c>
      <c r="I495" t="s">
        <v>3393</v>
      </c>
      <c r="J495" s="188">
        <v>8400</v>
      </c>
      <c r="K495" t="e">
        <f ca="1">[1]!ITEMSIZE(Table3[[#This Row],[Sum of Total]],M$3:M$4,N$3:N$5)</f>
        <v>#NAME?</v>
      </c>
    </row>
    <row r="496" spans="1:11">
      <c r="A496" s="8" t="s">
        <v>9868</v>
      </c>
      <c r="B496">
        <v>42928.60546875</v>
      </c>
      <c r="D496" s="8" t="s">
        <v>3404</v>
      </c>
      <c r="E496">
        <v>1916.9</v>
      </c>
      <c r="I496" t="s">
        <v>3404</v>
      </c>
      <c r="J496" s="188">
        <v>1916.9</v>
      </c>
      <c r="K496" t="e">
        <f ca="1">[1]!ITEMSIZE(Table3[[#This Row],[Sum of Total]],M$3:M$4,N$3:N$5)</f>
        <v>#NAME?</v>
      </c>
    </row>
    <row r="497" spans="1:11">
      <c r="A497" s="8" t="s">
        <v>9874</v>
      </c>
      <c r="B497">
        <v>23389.069458007813</v>
      </c>
      <c r="D497" s="8" t="s">
        <v>3381</v>
      </c>
      <c r="E497">
        <v>18685.84</v>
      </c>
      <c r="I497" t="s">
        <v>3381</v>
      </c>
      <c r="J497" s="188">
        <v>18685.84</v>
      </c>
      <c r="K497" t="e">
        <f ca="1">[1]!ITEMSIZE(Table3[[#This Row],[Sum of Total]],M$3:M$4,N$3:N$5)</f>
        <v>#NAME?</v>
      </c>
    </row>
    <row r="498" spans="1:11">
      <c r="A498" s="8" t="s">
        <v>9880</v>
      </c>
      <c r="B498">
        <v>118270.796875</v>
      </c>
      <c r="D498" s="8" t="s">
        <v>3398</v>
      </c>
      <c r="E498">
        <v>4408.7412999999997</v>
      </c>
      <c r="I498" t="s">
        <v>3398</v>
      </c>
      <c r="J498" s="188">
        <v>4408.7412999999997</v>
      </c>
      <c r="K498" t="e">
        <f ca="1">[1]!ITEMSIZE(Table3[[#This Row],[Sum of Total]],M$3:M$4,N$3:N$5)</f>
        <v>#NAME?</v>
      </c>
    </row>
    <row r="499" spans="1:11">
      <c r="A499" s="8" t="s">
        <v>9890</v>
      </c>
      <c r="B499">
        <v>24112.072265625</v>
      </c>
      <c r="D499" s="8" t="s">
        <v>3386</v>
      </c>
      <c r="E499">
        <v>190636.29050000003</v>
      </c>
      <c r="I499" t="s">
        <v>3386</v>
      </c>
      <c r="J499" s="188">
        <v>190636.29050000003</v>
      </c>
      <c r="K499" t="e">
        <f ca="1">[1]!ITEMSIZE(Table3[[#This Row],[Sum of Total]],M$3:M$4,N$3:N$5)</f>
        <v>#NAME?</v>
      </c>
    </row>
    <row r="500" spans="1:11">
      <c r="A500" s="8" t="s">
        <v>9896</v>
      </c>
      <c r="B500">
        <v>91392.0625</v>
      </c>
      <c r="D500" s="8" t="s">
        <v>3431</v>
      </c>
      <c r="E500">
        <v>-3311.9317000000001</v>
      </c>
      <c r="I500" t="s">
        <v>3431</v>
      </c>
      <c r="J500" s="188">
        <v>-3311.9317000000001</v>
      </c>
      <c r="K500" t="e">
        <f ca="1">[1]!ITEMSIZE(Table3[[#This Row],[Sum of Total]],M$3:M$4,N$3:N$5)</f>
        <v>#NAME?</v>
      </c>
    </row>
    <row r="501" spans="1:11">
      <c r="A501" s="8" t="s">
        <v>9899</v>
      </c>
      <c r="B501">
        <v>103084.5546875</v>
      </c>
      <c r="D501" s="8" t="s">
        <v>3432</v>
      </c>
      <c r="E501">
        <v>-4596.6747999999998</v>
      </c>
      <c r="I501" t="s">
        <v>3432</v>
      </c>
      <c r="J501" s="188">
        <v>-4596.6747999999998</v>
      </c>
      <c r="K501" t="e">
        <f ca="1">[1]!ITEMSIZE(Table3[[#This Row],[Sum of Total]],M$3:M$4,N$3:N$5)</f>
        <v>#NAME?</v>
      </c>
    </row>
    <row r="502" spans="1:11">
      <c r="A502" s="8" t="s">
        <v>9902</v>
      </c>
      <c r="B502">
        <v>216150.078125</v>
      </c>
      <c r="D502" s="8" t="s">
        <v>3434</v>
      </c>
      <c r="E502">
        <v>-34040.145400000001</v>
      </c>
      <c r="I502" t="s">
        <v>3434</v>
      </c>
      <c r="J502" s="188">
        <v>-34040.145400000001</v>
      </c>
      <c r="K502" t="e">
        <f ca="1">[1]!ITEMSIZE(Table3[[#This Row],[Sum of Total]],M$3:M$4,N$3:N$5)</f>
        <v>#NAME?</v>
      </c>
    </row>
    <row r="503" spans="1:11">
      <c r="A503" s="8" t="s">
        <v>9917</v>
      </c>
      <c r="B503">
        <v>190320.828125</v>
      </c>
      <c r="D503" s="8" t="s">
        <v>3427</v>
      </c>
      <c r="E503">
        <v>-54788.061999999998</v>
      </c>
      <c r="I503" t="s">
        <v>3427</v>
      </c>
      <c r="J503" s="188">
        <v>-54788.061999999998</v>
      </c>
      <c r="K503" t="e">
        <f ca="1">[1]!ITEMSIZE(Table3[[#This Row],[Sum of Total]],M$3:M$4,N$3:N$5)</f>
        <v>#NAME?</v>
      </c>
    </row>
    <row r="504" spans="1:11">
      <c r="A504" s="8" t="s">
        <v>9921</v>
      </c>
      <c r="B504">
        <v>4282.2187118530273</v>
      </c>
      <c r="D504" s="8" t="s">
        <v>3433</v>
      </c>
      <c r="E504">
        <v>-6394.7446</v>
      </c>
      <c r="I504" t="s">
        <v>3433</v>
      </c>
      <c r="J504" s="188">
        <v>-6394.7446</v>
      </c>
      <c r="K504" t="e">
        <f ca="1">[1]!ITEMSIZE(Table3[[#This Row],[Sum of Total]],M$3:M$4,N$3:N$5)</f>
        <v>#NAME?</v>
      </c>
    </row>
    <row r="505" spans="1:11">
      <c r="A505" s="8" t="s">
        <v>9925</v>
      </c>
      <c r="B505">
        <v>21071.234375</v>
      </c>
      <c r="D505" s="8" t="s">
        <v>3436</v>
      </c>
      <c r="E505">
        <v>6394.7446</v>
      </c>
      <c r="I505" t="s">
        <v>3436</v>
      </c>
      <c r="J505" s="188">
        <v>6394.7446</v>
      </c>
      <c r="K505" t="e">
        <f ca="1">[1]!ITEMSIZE(Table3[[#This Row],[Sum of Total]],M$3:M$4,N$3:N$5)</f>
        <v>#NAME?</v>
      </c>
    </row>
    <row r="506" spans="1:11">
      <c r="A506" s="8" t="s">
        <v>9929</v>
      </c>
      <c r="B506">
        <v>38743.8828125</v>
      </c>
      <c r="D506" s="8" t="s">
        <v>3430</v>
      </c>
      <c r="E506">
        <v>34040.145400000009</v>
      </c>
      <c r="I506" t="s">
        <v>3430</v>
      </c>
      <c r="J506" s="188">
        <v>34040.145400000009</v>
      </c>
      <c r="K506" t="e">
        <f ca="1">[1]!ITEMSIZE(Table3[[#This Row],[Sum of Total]],M$3:M$4,N$3:N$5)</f>
        <v>#NAME?</v>
      </c>
    </row>
    <row r="507" spans="1:11">
      <c r="A507" s="8" t="s">
        <v>9935</v>
      </c>
      <c r="B507">
        <v>27188.689453125</v>
      </c>
      <c r="D507" s="8" t="s">
        <v>3435</v>
      </c>
      <c r="E507">
        <v>54788.061999999998</v>
      </c>
      <c r="I507" t="s">
        <v>3435</v>
      </c>
      <c r="J507" s="188">
        <v>54788.061999999998</v>
      </c>
      <c r="K507" t="e">
        <f ca="1">[1]!ITEMSIZE(Table3[[#This Row],[Sum of Total]],M$3:M$4,N$3:N$5)</f>
        <v>#NAME?</v>
      </c>
    </row>
    <row r="508" spans="1:11">
      <c r="A508" s="8" t="s">
        <v>9939</v>
      </c>
      <c r="B508">
        <v>13594.3447265625</v>
      </c>
      <c r="D508" s="8" t="s">
        <v>3437</v>
      </c>
      <c r="E508">
        <v>61458.307800000002</v>
      </c>
      <c r="I508" t="s">
        <v>3437</v>
      </c>
      <c r="J508" s="188">
        <v>61458.307800000002</v>
      </c>
      <c r="K508" t="e">
        <f ca="1">[1]!ITEMSIZE(Table3[[#This Row],[Sum of Total]],M$3:M$4,N$3:N$5)</f>
        <v>#NAME?</v>
      </c>
    </row>
    <row r="509" spans="1:11">
      <c r="A509" s="8" t="s">
        <v>9946</v>
      </c>
      <c r="B509">
        <v>0</v>
      </c>
      <c r="D509" s="8" t="s">
        <v>4513</v>
      </c>
      <c r="E509">
        <v>249.28569999999999</v>
      </c>
      <c r="I509" t="s">
        <v>4513</v>
      </c>
      <c r="J509" s="188">
        <v>249.28569999999999</v>
      </c>
      <c r="K509" t="e">
        <f ca="1">[1]!ITEMSIZE(Table3[[#This Row],[Sum of Total]],M$3:M$4,N$3:N$5)</f>
        <v>#NAME?</v>
      </c>
    </row>
    <row r="510" spans="1:11">
      <c r="A510" s="8" t="s">
        <v>9952</v>
      </c>
      <c r="B510">
        <v>65114.4453125</v>
      </c>
      <c r="D510" s="8" t="s">
        <v>3420</v>
      </c>
      <c r="E510">
        <v>-61458.307800000002</v>
      </c>
      <c r="I510" t="s">
        <v>3420</v>
      </c>
      <c r="J510" s="188">
        <v>-61458.307800000002</v>
      </c>
      <c r="K510" t="e">
        <f ca="1">[1]!ITEMSIZE(Table3[[#This Row],[Sum of Total]],M$3:M$4,N$3:N$5)</f>
        <v>#NAME?</v>
      </c>
    </row>
    <row r="511" spans="1:11">
      <c r="A511" s="8" t="s">
        <v>9957</v>
      </c>
      <c r="B511">
        <v>126282.5595703125</v>
      </c>
      <c r="D511" s="8" t="s">
        <v>3391</v>
      </c>
      <c r="E511">
        <v>-8853.7849000000006</v>
      </c>
      <c r="I511" t="s">
        <v>3391</v>
      </c>
      <c r="J511" s="188">
        <v>-8853.7849000000006</v>
      </c>
      <c r="K511" t="e">
        <f ca="1">[1]!ITEMSIZE(Table3[[#This Row],[Sum of Total]],M$3:M$4,N$3:N$5)</f>
        <v>#NAME?</v>
      </c>
    </row>
    <row r="512" spans="1:11">
      <c r="A512" s="8" t="s">
        <v>9974</v>
      </c>
      <c r="B512">
        <v>9865.82421875</v>
      </c>
      <c r="D512" s="8" t="s">
        <v>3392</v>
      </c>
      <c r="E512">
        <v>-29121.264000000006</v>
      </c>
      <c r="I512" t="s">
        <v>3392</v>
      </c>
      <c r="J512" s="188">
        <v>-29121.264000000006</v>
      </c>
      <c r="K512" t="e">
        <f ca="1">[1]!ITEMSIZE(Table3[[#This Row],[Sum of Total]],M$3:M$4,N$3:N$5)</f>
        <v>#NAME?</v>
      </c>
    </row>
    <row r="513" spans="1:11">
      <c r="A513" s="8" t="s">
        <v>9980</v>
      </c>
      <c r="B513">
        <v>69060.7734375</v>
      </c>
      <c r="D513" s="8" t="s">
        <v>3375</v>
      </c>
      <c r="E513">
        <v>21275.5409</v>
      </c>
      <c r="I513" t="s">
        <v>3375</v>
      </c>
      <c r="J513" s="188">
        <v>21275.5409</v>
      </c>
      <c r="K513" t="e">
        <f ca="1">[1]!ITEMSIZE(Table3[[#This Row],[Sum of Total]],M$3:M$4,N$3:N$5)</f>
        <v>#NAME?</v>
      </c>
    </row>
    <row r="514" spans="1:11">
      <c r="A514" s="8" t="s">
        <v>9983</v>
      </c>
      <c r="B514">
        <v>187450.66796875</v>
      </c>
      <c r="D514" s="8" t="s">
        <v>3378</v>
      </c>
      <c r="E514">
        <v>-190636.29050000003</v>
      </c>
      <c r="I514" t="s">
        <v>3378</v>
      </c>
      <c r="J514" s="188">
        <v>-190636.29050000003</v>
      </c>
      <c r="K514" t="e">
        <f ca="1">[1]!ITEMSIZE(Table3[[#This Row],[Sum of Total]],M$3:M$4,N$3:N$5)</f>
        <v>#NAME?</v>
      </c>
    </row>
    <row r="515" spans="1:11">
      <c r="A515" s="8" t="s">
        <v>9987</v>
      </c>
      <c r="B515">
        <v>-137595.904296875</v>
      </c>
      <c r="D515" s="8" t="s">
        <v>3380</v>
      </c>
      <c r="E515">
        <v>29121.264000000006</v>
      </c>
      <c r="I515" t="s">
        <v>3380</v>
      </c>
      <c r="J515" s="188">
        <v>29121.264000000006</v>
      </c>
      <c r="K515" t="e">
        <f ca="1">[1]!ITEMSIZE(Table3[[#This Row],[Sum of Total]],M$3:M$4,N$3:N$5)</f>
        <v>#NAME?</v>
      </c>
    </row>
    <row r="516" spans="1:11">
      <c r="A516" s="8" t="s">
        <v>9991</v>
      </c>
      <c r="B516">
        <v>394632.998046875</v>
      </c>
      <c r="D516" s="8" t="s">
        <v>3387</v>
      </c>
      <c r="E516">
        <v>-21275.5409</v>
      </c>
      <c r="I516" t="s">
        <v>3387</v>
      </c>
      <c r="J516" s="188">
        <v>-21275.5409</v>
      </c>
      <c r="K516" t="e">
        <f ca="1">[1]!ITEMSIZE(Table3[[#This Row],[Sum of Total]],M$3:M$4,N$3:N$5)</f>
        <v>#NAME?</v>
      </c>
    </row>
    <row r="517" spans="1:11">
      <c r="A517" s="8" t="s">
        <v>9994</v>
      </c>
      <c r="B517">
        <v>19731.650390625</v>
      </c>
      <c r="D517" s="8" t="s">
        <v>3379</v>
      </c>
      <c r="E517">
        <v>8853.7849000000006</v>
      </c>
      <c r="I517" t="s">
        <v>3379</v>
      </c>
      <c r="J517" s="188">
        <v>8853.7849000000006</v>
      </c>
      <c r="K517" t="e">
        <f ca="1">[1]!ITEMSIZE(Table3[[#This Row],[Sum of Total]],M$3:M$4,N$3:N$5)</f>
        <v>#NAME?</v>
      </c>
    </row>
    <row r="518" spans="1:11">
      <c r="A518" s="8" t="s">
        <v>10007</v>
      </c>
      <c r="B518">
        <v>9425.0703125</v>
      </c>
      <c r="D518" s="8" t="s">
        <v>3428</v>
      </c>
      <c r="E518">
        <v>3311.9316999999996</v>
      </c>
      <c r="I518" t="s">
        <v>3428</v>
      </c>
      <c r="J518" s="188">
        <v>3311.9316999999996</v>
      </c>
      <c r="K518" t="e">
        <f ca="1">[1]!ITEMSIZE(Table3[[#This Row],[Sum of Total]],M$3:M$4,N$3:N$5)</f>
        <v>#NAME?</v>
      </c>
    </row>
    <row r="519" spans="1:11">
      <c r="A519" s="8" t="s">
        <v>10018</v>
      </c>
      <c r="B519">
        <v>94348.7998046875</v>
      </c>
      <c r="D519" s="8" t="s">
        <v>3429</v>
      </c>
      <c r="E519">
        <v>4596.6747999999998</v>
      </c>
      <c r="I519" t="s">
        <v>3429</v>
      </c>
      <c r="J519" s="188">
        <v>4596.6747999999998</v>
      </c>
      <c r="K519" t="e">
        <f ca="1">[1]!ITEMSIZE(Table3[[#This Row],[Sum of Total]],M$3:M$4,N$3:N$5)</f>
        <v>#NAME?</v>
      </c>
    </row>
    <row r="520" spans="1:11">
      <c r="A520" s="8" t="s">
        <v>10026</v>
      </c>
      <c r="B520">
        <v>112234.9140625</v>
      </c>
      <c r="D520" s="8" t="s">
        <v>3388</v>
      </c>
      <c r="E520">
        <v>10102.9791</v>
      </c>
      <c r="I520" t="s">
        <v>3388</v>
      </c>
      <c r="J520" s="188">
        <v>10102.9791</v>
      </c>
      <c r="K520" t="e">
        <f ca="1">[1]!ITEMSIZE(Table3[[#This Row],[Sum of Total]],M$3:M$4,N$3:N$5)</f>
        <v>#NAME?</v>
      </c>
    </row>
    <row r="521" spans="1:11">
      <c r="A521" s="8" t="s">
        <v>10030</v>
      </c>
      <c r="B521">
        <v>-36276.14990234375</v>
      </c>
      <c r="D521" s="8" t="s">
        <v>4516</v>
      </c>
      <c r="E521">
        <v>1968.4528</v>
      </c>
      <c r="I521" t="s">
        <v>4516</v>
      </c>
      <c r="J521" s="188">
        <v>1968.4528</v>
      </c>
      <c r="K521" t="e">
        <f ca="1">[1]!ITEMSIZE(Table3[[#This Row],[Sum of Total]],M$3:M$4,N$3:N$5)</f>
        <v>#NAME?</v>
      </c>
    </row>
    <row r="522" spans="1:11">
      <c r="A522" s="8" t="s">
        <v>10033</v>
      </c>
      <c r="B522">
        <v>277489.1240234375</v>
      </c>
      <c r="D522" s="8" t="s">
        <v>4521</v>
      </c>
      <c r="E522">
        <v>989.50939999999991</v>
      </c>
      <c r="I522" t="s">
        <v>4521</v>
      </c>
      <c r="J522" s="188">
        <v>989.50939999999991</v>
      </c>
      <c r="K522" t="e">
        <f ca="1">[1]!ITEMSIZE(Table3[[#This Row],[Sum of Total]],M$3:M$4,N$3:N$5)</f>
        <v>#NAME?</v>
      </c>
    </row>
    <row r="523" spans="1:11">
      <c r="A523" s="8" t="s">
        <v>10044</v>
      </c>
      <c r="B523">
        <v>17434.748046875</v>
      </c>
      <c r="D523" s="8" t="s">
        <v>4524</v>
      </c>
      <c r="E523">
        <v>984.22649999999999</v>
      </c>
      <c r="I523" t="s">
        <v>4524</v>
      </c>
      <c r="J523" s="188">
        <v>984.22649999999999</v>
      </c>
      <c r="K523" t="e">
        <f ca="1">[1]!ITEMSIZE(Table3[[#This Row],[Sum of Total]],M$3:M$4,N$3:N$5)</f>
        <v>#NAME?</v>
      </c>
    </row>
    <row r="524" spans="1:11">
      <c r="A524" s="8" t="s">
        <v>10048</v>
      </c>
      <c r="B524">
        <v>7902.12060546875</v>
      </c>
      <c r="D524" s="8" t="s">
        <v>4526</v>
      </c>
      <c r="E524">
        <v>43077.169899999994</v>
      </c>
      <c r="I524" t="s">
        <v>4526</v>
      </c>
      <c r="J524" s="188">
        <v>43077.169899999994</v>
      </c>
      <c r="K524" t="e">
        <f ca="1">[1]!ITEMSIZE(Table3[[#This Row],[Sum of Total]],M$3:M$4,N$3:N$5)</f>
        <v>#NAME?</v>
      </c>
    </row>
    <row r="525" spans="1:11">
      <c r="A525" s="8" t="s">
        <v>10065</v>
      </c>
      <c r="B525">
        <v>183526.59765625</v>
      </c>
      <c r="D525" s="8" t="s">
        <v>4529</v>
      </c>
      <c r="E525">
        <v>984.22649999999999</v>
      </c>
      <c r="I525" t="s">
        <v>4529</v>
      </c>
      <c r="J525" s="188">
        <v>984.22649999999999</v>
      </c>
      <c r="K525" t="e">
        <f ca="1">[1]!ITEMSIZE(Table3[[#This Row],[Sum of Total]],M$3:M$4,N$3:N$5)</f>
        <v>#NAME?</v>
      </c>
    </row>
    <row r="526" spans="1:11">
      <c r="A526" s="8" t="s">
        <v>10071</v>
      </c>
      <c r="B526">
        <v>-4142.5797119140625</v>
      </c>
      <c r="D526" s="8" t="s">
        <v>4531</v>
      </c>
      <c r="E526">
        <v>-15523.317300000001</v>
      </c>
      <c r="I526" t="s">
        <v>4531</v>
      </c>
      <c r="J526" s="188">
        <v>-15523.317300000001</v>
      </c>
      <c r="K526" t="e">
        <f ca="1">[1]!ITEMSIZE(Table3[[#This Row],[Sum of Total]],M$3:M$4,N$3:N$5)</f>
        <v>#NAME?</v>
      </c>
    </row>
    <row r="527" spans="1:11">
      <c r="A527" s="8" t="s">
        <v>10083</v>
      </c>
      <c r="B527">
        <v>192135.13916015625</v>
      </c>
      <c r="D527" s="8" t="s">
        <v>4536</v>
      </c>
      <c r="E527">
        <v>91055.719900000011</v>
      </c>
      <c r="I527" t="s">
        <v>4536</v>
      </c>
      <c r="J527" s="188">
        <v>91055.719900000011</v>
      </c>
      <c r="K527" t="e">
        <f ca="1">[1]!ITEMSIZE(Table3[[#This Row],[Sum of Total]],M$3:M$4,N$3:N$5)</f>
        <v>#NAME?</v>
      </c>
    </row>
    <row r="528" spans="1:11">
      <c r="A528" s="8" t="s">
        <v>10087</v>
      </c>
      <c r="B528">
        <v>-3535.583984375</v>
      </c>
      <c r="D528" s="8" t="s">
        <v>4539</v>
      </c>
      <c r="E528">
        <v>1968.4528</v>
      </c>
      <c r="I528" t="s">
        <v>4539</v>
      </c>
      <c r="J528" s="188">
        <v>1968.4528</v>
      </c>
      <c r="K528" t="e">
        <f ca="1">[1]!ITEMSIZE(Table3[[#This Row],[Sum of Total]],M$3:M$4,N$3:N$5)</f>
        <v>#NAME?</v>
      </c>
    </row>
    <row r="529" spans="1:11">
      <c r="A529" s="8" t="s">
        <v>10090</v>
      </c>
      <c r="B529">
        <v>29878.048828125</v>
      </c>
      <c r="D529" s="8" t="s">
        <v>4541</v>
      </c>
      <c r="E529">
        <v>984.22649999999999</v>
      </c>
      <c r="I529" t="s">
        <v>4541</v>
      </c>
      <c r="J529" s="188">
        <v>984.22649999999999</v>
      </c>
      <c r="K529" t="e">
        <f ca="1">[1]!ITEMSIZE(Table3[[#This Row],[Sum of Total]],M$3:M$4,N$3:N$5)</f>
        <v>#NAME?</v>
      </c>
    </row>
    <row r="530" spans="1:11">
      <c r="A530" s="8" t="s">
        <v>10101</v>
      </c>
      <c r="B530">
        <v>103000</v>
      </c>
      <c r="D530" s="8" t="s">
        <v>4543</v>
      </c>
      <c r="E530">
        <v>1968.4528</v>
      </c>
      <c r="I530" t="s">
        <v>4543</v>
      </c>
      <c r="J530" s="188">
        <v>1968.4528</v>
      </c>
      <c r="K530" t="e">
        <f ca="1">[1]!ITEMSIZE(Table3[[#This Row],[Sum of Total]],M$3:M$4,N$3:N$5)</f>
        <v>#NAME?</v>
      </c>
    </row>
    <row r="531" spans="1:11">
      <c r="A531" s="8" t="s">
        <v>10105</v>
      </c>
      <c r="B531">
        <v>-103000</v>
      </c>
      <c r="D531" s="8" t="s">
        <v>4545</v>
      </c>
      <c r="E531">
        <v>2952.6794</v>
      </c>
      <c r="I531" t="s">
        <v>4545</v>
      </c>
      <c r="J531" s="188">
        <v>2952.6794</v>
      </c>
      <c r="K531" t="e">
        <f ca="1">[1]!ITEMSIZE(Table3[[#This Row],[Sum of Total]],M$3:M$4,N$3:N$5)</f>
        <v>#NAME?</v>
      </c>
    </row>
    <row r="532" spans="1:11">
      <c r="A532" s="8" t="s">
        <v>10126</v>
      </c>
      <c r="B532">
        <v>6500</v>
      </c>
      <c r="D532" s="8" t="s">
        <v>4547</v>
      </c>
      <c r="E532">
        <v>284072.60739999998</v>
      </c>
      <c r="I532" t="s">
        <v>4547</v>
      </c>
      <c r="J532" s="188">
        <v>284072.60739999998</v>
      </c>
      <c r="K532" t="e">
        <f ca="1">[1]!ITEMSIZE(Table3[[#This Row],[Sum of Total]],M$3:M$4,N$3:N$5)</f>
        <v>#NAME?</v>
      </c>
    </row>
    <row r="533" spans="1:11">
      <c r="A533" s="8" t="s">
        <v>10132</v>
      </c>
      <c r="B533">
        <v>138500</v>
      </c>
      <c r="D533" s="8" t="s">
        <v>4550</v>
      </c>
      <c r="E533">
        <v>45535.560000000005</v>
      </c>
      <c r="I533" t="s">
        <v>4550</v>
      </c>
      <c r="J533" s="188">
        <v>45535.560000000005</v>
      </c>
      <c r="K533" t="e">
        <f ca="1">[1]!ITEMSIZE(Table3[[#This Row],[Sum of Total]],M$3:M$4,N$3:N$5)</f>
        <v>#NAME?</v>
      </c>
    </row>
    <row r="534" spans="1:11">
      <c r="A534" s="8" t="s">
        <v>10136</v>
      </c>
      <c r="B534">
        <v>20962.18994140625</v>
      </c>
      <c r="D534" s="8" t="s">
        <v>4555</v>
      </c>
      <c r="E534">
        <v>41892.557500000003</v>
      </c>
      <c r="I534" t="s">
        <v>4555</v>
      </c>
      <c r="J534" s="188">
        <v>41892.557500000003</v>
      </c>
      <c r="K534" t="e">
        <f ca="1">[1]!ITEMSIZE(Table3[[#This Row],[Sum of Total]],M$3:M$4,N$3:N$5)</f>
        <v>#NAME?</v>
      </c>
    </row>
    <row r="535" spans="1:11">
      <c r="A535" s="8" t="s">
        <v>10142</v>
      </c>
      <c r="B535">
        <v>10030.1201171875</v>
      </c>
      <c r="D535" s="8" t="s">
        <v>3263</v>
      </c>
      <c r="E535">
        <v>282.14999999999998</v>
      </c>
      <c r="I535" t="s">
        <v>3263</v>
      </c>
      <c r="J535" s="188">
        <v>282.14999999999998</v>
      </c>
      <c r="K535" t="e">
        <f ca="1">[1]!ITEMSIZE(Table3[[#This Row],[Sum of Total]],M$3:M$4,N$3:N$5)</f>
        <v>#NAME?</v>
      </c>
    </row>
    <row r="536" spans="1:11">
      <c r="A536" s="8" t="s">
        <v>10146</v>
      </c>
      <c r="B536">
        <v>320205.46875</v>
      </c>
      <c r="D536" s="8" t="s">
        <v>2948</v>
      </c>
      <c r="E536">
        <v>-119.47969999999999</v>
      </c>
      <c r="I536" t="s">
        <v>2948</v>
      </c>
      <c r="J536" s="188">
        <v>-119.47969999999999</v>
      </c>
      <c r="K536" t="e">
        <f ca="1">[1]!ITEMSIZE(Table3[[#This Row],[Sum of Total]],M$3:M$4,N$3:N$5)</f>
        <v>#NAME?</v>
      </c>
    </row>
    <row r="537" spans="1:11">
      <c r="A537" s="8" t="s">
        <v>10152</v>
      </c>
      <c r="B537">
        <v>155251.140625</v>
      </c>
      <c r="D537" s="8" t="s">
        <v>3258</v>
      </c>
      <c r="E537">
        <v>819.36</v>
      </c>
      <c r="I537" t="s">
        <v>3258</v>
      </c>
      <c r="J537" s="188">
        <v>819.36</v>
      </c>
      <c r="K537" t="e">
        <f ca="1">[1]!ITEMSIZE(Table3[[#This Row],[Sum of Total]],M$3:M$4,N$3:N$5)</f>
        <v>#NAME?</v>
      </c>
    </row>
    <row r="538" spans="1:11">
      <c r="A538" s="8" t="s">
        <v>10155</v>
      </c>
      <c r="B538">
        <v>252283.109375</v>
      </c>
      <c r="D538" s="8" t="s">
        <v>3271</v>
      </c>
      <c r="E538">
        <v>5948.0972000000002</v>
      </c>
      <c r="I538" t="s">
        <v>3271</v>
      </c>
      <c r="J538" s="188">
        <v>5948.0972000000002</v>
      </c>
      <c r="K538" t="e">
        <f ca="1">[1]!ITEMSIZE(Table3[[#This Row],[Sum of Total]],M$3:M$4,N$3:N$5)</f>
        <v>#NAME?</v>
      </c>
    </row>
    <row r="539" spans="1:11">
      <c r="A539" s="8" t="s">
        <v>10158</v>
      </c>
      <c r="B539">
        <v>288396.49609375</v>
      </c>
      <c r="D539" s="8" t="s">
        <v>3274</v>
      </c>
      <c r="E539">
        <v>30825.7585</v>
      </c>
      <c r="I539" t="s">
        <v>3274</v>
      </c>
      <c r="J539" s="188">
        <v>30825.7585</v>
      </c>
      <c r="K539" t="e">
        <f ca="1">[1]!ITEMSIZE(Table3[[#This Row],[Sum of Total]],M$3:M$4,N$3:N$5)</f>
        <v>#NAME?</v>
      </c>
    </row>
    <row r="540" spans="1:11">
      <c r="A540" s="8" t="s">
        <v>10162</v>
      </c>
      <c r="B540">
        <v>154109.59375</v>
      </c>
      <c r="D540" s="8" t="s">
        <v>3266</v>
      </c>
      <c r="E540">
        <v>68569.785199999998</v>
      </c>
      <c r="I540" t="s">
        <v>3266</v>
      </c>
      <c r="J540" s="188">
        <v>68569.785199999998</v>
      </c>
      <c r="K540" t="e">
        <f ca="1">[1]!ITEMSIZE(Table3[[#This Row],[Sum of Total]],M$3:M$4,N$3:N$5)</f>
        <v>#NAME?</v>
      </c>
    </row>
    <row r="541" spans="1:11">
      <c r="A541" s="8" t="s">
        <v>10175</v>
      </c>
      <c r="B541">
        <v>234000</v>
      </c>
      <c r="D541" s="8" t="s">
        <v>4562</v>
      </c>
      <c r="E541">
        <v>-2100</v>
      </c>
      <c r="I541" t="s">
        <v>4562</v>
      </c>
      <c r="J541" s="188">
        <v>-2100</v>
      </c>
      <c r="K541" t="e">
        <f ca="1">[1]!ITEMSIZE(Table3[[#This Row],[Sum of Total]],M$3:M$4,N$3:N$5)</f>
        <v>#NAME?</v>
      </c>
    </row>
    <row r="542" spans="1:11">
      <c r="A542" s="8" t="s">
        <v>10180</v>
      </c>
      <c r="B542">
        <v>45780</v>
      </c>
      <c r="D542" s="8" t="s">
        <v>3280</v>
      </c>
      <c r="E542">
        <v>6230</v>
      </c>
      <c r="I542" t="s">
        <v>3280</v>
      </c>
      <c r="J542" s="188">
        <v>6230</v>
      </c>
      <c r="K542" t="e">
        <f ca="1">[1]!ITEMSIZE(Table3[[#This Row],[Sum of Total]],M$3:M$4,N$3:N$5)</f>
        <v>#NAME?</v>
      </c>
    </row>
    <row r="543" spans="1:11">
      <c r="A543" s="8" t="s">
        <v>10183</v>
      </c>
      <c r="B543">
        <v>45509.89453125</v>
      </c>
      <c r="D543" s="8" t="s">
        <v>3283</v>
      </c>
      <c r="E543">
        <v>4602.0002000000004</v>
      </c>
      <c r="I543" t="s">
        <v>3283</v>
      </c>
      <c r="J543" s="188">
        <v>4602.0002000000004</v>
      </c>
      <c r="K543" t="e">
        <f ca="1">[1]!ITEMSIZE(Table3[[#This Row],[Sum of Total]],M$3:M$4,N$3:N$5)</f>
        <v>#NAME?</v>
      </c>
    </row>
    <row r="544" spans="1:11">
      <c r="A544" s="8" t="s">
        <v>10187</v>
      </c>
      <c r="B544">
        <v>110502.28247070313</v>
      </c>
      <c r="D544" s="8" t="s">
        <v>2972</v>
      </c>
      <c r="E544">
        <v>71681.7</v>
      </c>
      <c r="I544" t="s">
        <v>2972</v>
      </c>
      <c r="J544" s="188">
        <v>71681.7</v>
      </c>
      <c r="K544" t="e">
        <f ca="1">[1]!ITEMSIZE(Table3[[#This Row],[Sum of Total]],M$3:M$4,N$3:N$5)</f>
        <v>#NAME?</v>
      </c>
    </row>
    <row r="545" spans="1:11">
      <c r="A545" s="8" t="s">
        <v>10192</v>
      </c>
      <c r="B545">
        <v>-1936.6514892578125</v>
      </c>
      <c r="D545" s="8" t="s">
        <v>2951</v>
      </c>
      <c r="E545">
        <v>93.391499999999994</v>
      </c>
      <c r="I545" t="s">
        <v>2951</v>
      </c>
      <c r="J545" s="188">
        <v>93.391499999999994</v>
      </c>
      <c r="K545" t="e">
        <f ca="1">[1]!ITEMSIZE(Table3[[#This Row],[Sum of Total]],M$3:M$4,N$3:N$5)</f>
        <v>#NAME?</v>
      </c>
    </row>
    <row r="546" spans="1:11">
      <c r="A546" s="8" t="s">
        <v>10195</v>
      </c>
      <c r="B546">
        <v>82343.986083984375</v>
      </c>
      <c r="D546" s="8" t="s">
        <v>4566</v>
      </c>
      <c r="E546">
        <v>16296.0849</v>
      </c>
      <c r="I546" t="s">
        <v>4566</v>
      </c>
      <c r="J546" s="188">
        <v>16296.0849</v>
      </c>
      <c r="K546" t="e">
        <f ca="1">[1]!ITEMSIZE(Table3[[#This Row],[Sum of Total]],M$3:M$4,N$3:N$5)</f>
        <v>#NAME?</v>
      </c>
    </row>
    <row r="547" spans="1:11">
      <c r="A547" s="8" t="s">
        <v>10207</v>
      </c>
      <c r="B547">
        <v>91628.6171875</v>
      </c>
      <c r="D547" s="8" t="s">
        <v>3277</v>
      </c>
      <c r="E547">
        <v>1407.6889000000001</v>
      </c>
      <c r="I547" t="s">
        <v>3277</v>
      </c>
      <c r="J547" s="188">
        <v>1407.6889000000001</v>
      </c>
      <c r="K547" t="e">
        <f ca="1">[1]!ITEMSIZE(Table3[[#This Row],[Sum of Total]],M$3:M$4,N$3:N$5)</f>
        <v>#NAME?</v>
      </c>
    </row>
    <row r="548" spans="1:11">
      <c r="A548" s="8" t="s">
        <v>10211</v>
      </c>
      <c r="B548">
        <v>12359.208984375</v>
      </c>
      <c r="D548" s="8" t="s">
        <v>3315</v>
      </c>
      <c r="E548">
        <v>13580.831899999999</v>
      </c>
      <c r="I548" t="s">
        <v>3315</v>
      </c>
      <c r="J548" s="188">
        <v>13580.831899999999</v>
      </c>
      <c r="K548" t="e">
        <f ca="1">[1]!ITEMSIZE(Table3[[#This Row],[Sum of Total]],M$3:M$4,N$3:N$5)</f>
        <v>#NAME?</v>
      </c>
    </row>
    <row r="549" spans="1:11">
      <c r="A549" s="8" t="s">
        <v>10216</v>
      </c>
      <c r="B549">
        <v>-1920</v>
      </c>
      <c r="D549" s="8" t="s">
        <v>3565</v>
      </c>
      <c r="E549">
        <v>-118470</v>
      </c>
      <c r="I549" t="s">
        <v>3565</v>
      </c>
      <c r="J549" s="188">
        <v>-118470</v>
      </c>
      <c r="K549" t="e">
        <f ca="1">[1]!ITEMSIZE(Table3[[#This Row],[Sum of Total]],M$3:M$4,N$3:N$5)</f>
        <v>#NAME?</v>
      </c>
    </row>
    <row r="550" spans="1:11">
      <c r="A550" s="8" t="s">
        <v>10219</v>
      </c>
      <c r="B550">
        <v>-4992.4697265625</v>
      </c>
      <c r="D550" s="8" t="s">
        <v>3528</v>
      </c>
      <c r="E550">
        <v>36943.051800000001</v>
      </c>
      <c r="I550" t="s">
        <v>3528</v>
      </c>
      <c r="J550" s="188">
        <v>36943.051800000001</v>
      </c>
      <c r="K550" t="e">
        <f ca="1">[1]!ITEMSIZE(Table3[[#This Row],[Sum of Total]],M$3:M$4,N$3:N$5)</f>
        <v>#NAME?</v>
      </c>
    </row>
    <row r="551" spans="1:11">
      <c r="A551" s="8" t="s">
        <v>10222</v>
      </c>
      <c r="B551">
        <v>12117.6259765625</v>
      </c>
      <c r="D551" s="8" t="s">
        <v>3545</v>
      </c>
      <c r="E551">
        <v>141861.25</v>
      </c>
      <c r="I551" t="s">
        <v>3545</v>
      </c>
      <c r="J551" s="188">
        <v>141861.25</v>
      </c>
      <c r="K551" t="e">
        <f ca="1">[1]!ITEMSIZE(Table3[[#This Row],[Sum of Total]],M$3:M$4,N$3:N$5)</f>
        <v>#NAME?</v>
      </c>
    </row>
    <row r="552" spans="1:11">
      <c r="A552" s="8" t="s">
        <v>10227</v>
      </c>
      <c r="B552">
        <v>64422.3125</v>
      </c>
      <c r="D552" s="8" t="s">
        <v>3560</v>
      </c>
      <c r="E552">
        <v>243269.508</v>
      </c>
      <c r="I552" t="s">
        <v>3560</v>
      </c>
      <c r="J552" s="188">
        <v>243269.508</v>
      </c>
      <c r="K552" t="e">
        <f ca="1">[1]!ITEMSIZE(Table3[[#This Row],[Sum of Total]],M$3:M$4,N$3:N$5)</f>
        <v>#NAME?</v>
      </c>
    </row>
    <row r="553" spans="1:11">
      <c r="A553" s="8" t="s">
        <v>10243</v>
      </c>
      <c r="B553">
        <v>922.4849853515625</v>
      </c>
      <c r="D553" s="8" t="s">
        <v>3538</v>
      </c>
      <c r="E553">
        <v>-384150</v>
      </c>
      <c r="I553" t="s">
        <v>3538</v>
      </c>
      <c r="J553" s="188">
        <v>-384150</v>
      </c>
      <c r="K553" t="e">
        <f ca="1">[1]!ITEMSIZE(Table3[[#This Row],[Sum of Total]],M$3:M$4,N$3:N$5)</f>
        <v>#NAME?</v>
      </c>
    </row>
    <row r="554" spans="1:11">
      <c r="A554" s="8" t="s">
        <v>10252</v>
      </c>
      <c r="B554">
        <v>300960</v>
      </c>
      <c r="D554" s="8" t="s">
        <v>3540</v>
      </c>
      <c r="E554">
        <v>384150</v>
      </c>
      <c r="I554" t="s">
        <v>3540</v>
      </c>
      <c r="J554" s="188">
        <v>384150</v>
      </c>
      <c r="K554" t="e">
        <f ca="1">[1]!ITEMSIZE(Table3[[#This Row],[Sum of Total]],M$3:M$4,N$3:N$5)</f>
        <v>#NAME?</v>
      </c>
    </row>
    <row r="555" spans="1:11">
      <c r="A555" s="8" t="s">
        <v>10258</v>
      </c>
      <c r="B555">
        <v>224928</v>
      </c>
      <c r="D555" s="8" t="s">
        <v>3552</v>
      </c>
      <c r="E555">
        <v>39200</v>
      </c>
      <c r="I555" t="s">
        <v>3552</v>
      </c>
      <c r="J555" s="188">
        <v>39200</v>
      </c>
      <c r="K555" t="e">
        <f ca="1">[1]!ITEMSIZE(Table3[[#This Row],[Sum of Total]],M$3:M$4,N$3:N$5)</f>
        <v>#NAME?</v>
      </c>
    </row>
    <row r="556" spans="1:11">
      <c r="A556" s="8" t="s">
        <v>10263</v>
      </c>
      <c r="B556">
        <v>62195</v>
      </c>
      <c r="D556" s="8" t="s">
        <v>3555</v>
      </c>
      <c r="E556">
        <v>45000</v>
      </c>
      <c r="I556" t="s">
        <v>3555</v>
      </c>
      <c r="J556" s="188">
        <v>45000</v>
      </c>
      <c r="K556" t="e">
        <f ca="1">[1]!ITEMSIZE(Table3[[#This Row],[Sum of Total]],M$3:M$4,N$3:N$5)</f>
        <v>#NAME?</v>
      </c>
    </row>
    <row r="557" spans="1:11">
      <c r="A557" s="8" t="s">
        <v>10269</v>
      </c>
      <c r="B557">
        <v>30000</v>
      </c>
      <c r="D557" s="8" t="s">
        <v>3450</v>
      </c>
      <c r="E557">
        <v>-136546.20000000001</v>
      </c>
      <c r="I557" t="s">
        <v>3450</v>
      </c>
      <c r="J557" s="188">
        <v>-136546.20000000001</v>
      </c>
      <c r="K557" t="e">
        <f ca="1">[1]!ITEMSIZE(Table3[[#This Row],[Sum of Total]],M$3:M$4,N$3:N$5)</f>
        <v>#NAME?</v>
      </c>
    </row>
    <row r="558" spans="1:11">
      <c r="A558" s="8" t="s">
        <v>10276</v>
      </c>
      <c r="B558">
        <v>0.15000000596046448</v>
      </c>
      <c r="D558" s="8" t="s">
        <v>3536</v>
      </c>
      <c r="E558">
        <v>-270237.90999999997</v>
      </c>
      <c r="I558" t="s">
        <v>3536</v>
      </c>
      <c r="J558" s="188">
        <v>-270237.90999999997</v>
      </c>
      <c r="K558" t="e">
        <f ca="1">[1]!ITEMSIZE(Table3[[#This Row],[Sum of Total]],M$3:M$4,N$3:N$5)</f>
        <v>#NAME?</v>
      </c>
    </row>
    <row r="559" spans="1:11">
      <c r="A559" s="8" t="s">
        <v>10280</v>
      </c>
      <c r="B559">
        <v>4368</v>
      </c>
      <c r="D559" s="8" t="s">
        <v>3448</v>
      </c>
      <c r="E559">
        <v>-2100</v>
      </c>
      <c r="I559" t="s">
        <v>3448</v>
      </c>
      <c r="J559" s="188">
        <v>-2100</v>
      </c>
      <c r="K559" t="e">
        <f ca="1">[1]!ITEMSIZE(Table3[[#This Row],[Sum of Total]],M$3:M$4,N$3:N$5)</f>
        <v>#NAME?</v>
      </c>
    </row>
    <row r="560" spans="1:11">
      <c r="A560" s="8" t="s">
        <v>10283</v>
      </c>
      <c r="B560">
        <v>15152</v>
      </c>
      <c r="D560" s="8" t="s">
        <v>3533</v>
      </c>
      <c r="E560">
        <v>10704.697899999999</v>
      </c>
      <c r="I560" t="s">
        <v>3533</v>
      </c>
      <c r="J560" s="188">
        <v>10704.697899999999</v>
      </c>
      <c r="K560" t="e">
        <f ca="1">[1]!ITEMSIZE(Table3[[#This Row],[Sum of Total]],M$3:M$4,N$3:N$5)</f>
        <v>#NAME?</v>
      </c>
    </row>
    <row r="561" spans="1:11">
      <c r="A561" s="8" t="s">
        <v>10286</v>
      </c>
      <c r="B561">
        <v>181550</v>
      </c>
      <c r="D561" s="8" t="s">
        <v>3531</v>
      </c>
      <c r="E561">
        <v>-7202.3010999999997</v>
      </c>
      <c r="I561" t="s">
        <v>3531</v>
      </c>
      <c r="J561" s="188">
        <v>-7202.3010999999997</v>
      </c>
      <c r="K561" t="e">
        <f ca="1">[1]!ITEMSIZE(Table3[[#This Row],[Sum of Total]],M$3:M$4,N$3:N$5)</f>
        <v>#NAME?</v>
      </c>
    </row>
    <row r="562" spans="1:11">
      <c r="A562" s="8" t="s">
        <v>10292</v>
      </c>
      <c r="B562">
        <v>112123.84375</v>
      </c>
      <c r="D562" s="8" t="s">
        <v>3532</v>
      </c>
      <c r="E562">
        <v>7202.3010999999997</v>
      </c>
      <c r="I562" t="s">
        <v>3532</v>
      </c>
      <c r="J562" s="188">
        <v>7202.3010999999997</v>
      </c>
      <c r="K562" t="e">
        <f ca="1">[1]!ITEMSIZE(Table3[[#This Row],[Sum of Total]],M$3:M$4,N$3:N$5)</f>
        <v>#NAME?</v>
      </c>
    </row>
    <row r="563" spans="1:11">
      <c r="A563" s="8" t="s">
        <v>10316</v>
      </c>
      <c r="B563">
        <v>130560</v>
      </c>
      <c r="D563" s="8" t="s">
        <v>3541</v>
      </c>
      <c r="E563">
        <v>1197.1500000000001</v>
      </c>
      <c r="I563" t="s">
        <v>3541</v>
      </c>
      <c r="J563" s="188">
        <v>1197.1500000000001</v>
      </c>
      <c r="K563" t="e">
        <f ca="1">[1]!ITEMSIZE(Table3[[#This Row],[Sum of Total]],M$3:M$4,N$3:N$5)</f>
        <v>#NAME?</v>
      </c>
    </row>
    <row r="564" spans="1:11">
      <c r="A564" s="8" t="s">
        <v>10322</v>
      </c>
      <c r="B564">
        <v>50900</v>
      </c>
      <c r="D564" s="8" t="s">
        <v>3478</v>
      </c>
      <c r="E564">
        <v>1658.8</v>
      </c>
      <c r="I564" t="s">
        <v>3478</v>
      </c>
      <c r="J564" s="188">
        <v>1658.8</v>
      </c>
      <c r="K564" t="e">
        <f ca="1">[1]!ITEMSIZE(Table3[[#This Row],[Sum of Total]],M$3:M$4,N$3:N$5)</f>
        <v>#NAME?</v>
      </c>
    </row>
    <row r="565" spans="1:11">
      <c r="A565" s="8" t="s">
        <v>10337</v>
      </c>
      <c r="B565">
        <v>-45946.419921875</v>
      </c>
      <c r="D565" s="8" t="s">
        <v>3475</v>
      </c>
      <c r="E565">
        <v>1439.8999999999999</v>
      </c>
      <c r="I565" t="s">
        <v>3475</v>
      </c>
      <c r="J565" s="188">
        <v>1439.8999999999999</v>
      </c>
      <c r="K565" t="e">
        <f ca="1">[1]!ITEMSIZE(Table3[[#This Row],[Sum of Total]],M$3:M$4,N$3:N$5)</f>
        <v>#NAME?</v>
      </c>
    </row>
    <row r="566" spans="1:11">
      <c r="A566" s="8" t="s">
        <v>10345</v>
      </c>
      <c r="B566">
        <v>-8500</v>
      </c>
      <c r="D566" s="8" t="s">
        <v>3470</v>
      </c>
      <c r="E566">
        <v>-3650.5882000000001</v>
      </c>
      <c r="I566" t="s">
        <v>3470</v>
      </c>
      <c r="J566" s="188">
        <v>-3650.5882000000001</v>
      </c>
      <c r="K566" t="e">
        <f ca="1">[1]!ITEMSIZE(Table3[[#This Row],[Sum of Total]],M$3:M$4,N$3:N$5)</f>
        <v>#NAME?</v>
      </c>
    </row>
    <row r="567" spans="1:11">
      <c r="A567" s="8" t="s">
        <v>10362</v>
      </c>
      <c r="B567">
        <v>81419.80078125</v>
      </c>
      <c r="D567" s="8" t="s">
        <v>3525</v>
      </c>
      <c r="E567">
        <v>1877.7</v>
      </c>
      <c r="I567" t="s">
        <v>3525</v>
      </c>
      <c r="J567" s="188">
        <v>1877.7</v>
      </c>
      <c r="K567" t="e">
        <f ca="1">[1]!ITEMSIZE(Table3[[#This Row],[Sum of Total]],M$3:M$4,N$3:N$5)</f>
        <v>#NAME?</v>
      </c>
    </row>
    <row r="568" spans="1:11">
      <c r="A568" s="8" t="s">
        <v>10369</v>
      </c>
      <c r="B568">
        <v>-1102162.890625</v>
      </c>
      <c r="D568" s="8" t="s">
        <v>3520</v>
      </c>
      <c r="E568">
        <v>7514.2741999999998</v>
      </c>
      <c r="I568" t="s">
        <v>3520</v>
      </c>
      <c r="J568" s="188">
        <v>7514.2741999999998</v>
      </c>
      <c r="K568" t="e">
        <f ca="1">[1]!ITEMSIZE(Table3[[#This Row],[Sum of Total]],M$3:M$4,N$3:N$5)</f>
        <v>#NAME?</v>
      </c>
    </row>
    <row r="569" spans="1:11">
      <c r="A569" s="8" t="s">
        <v>10372</v>
      </c>
      <c r="B569">
        <v>1719320.69921875</v>
      </c>
      <c r="D569" s="8" t="s">
        <v>3515</v>
      </c>
      <c r="E569">
        <v>12987.3573</v>
      </c>
      <c r="I569" t="s">
        <v>3515</v>
      </c>
      <c r="J569" s="188">
        <v>12987.3573</v>
      </c>
      <c r="K569" t="e">
        <f ca="1">[1]!ITEMSIZE(Table3[[#This Row],[Sum of Total]],M$3:M$4,N$3:N$5)</f>
        <v>#NAME?</v>
      </c>
    </row>
    <row r="570" spans="1:11">
      <c r="A570" s="8" t="s">
        <v>10399</v>
      </c>
      <c r="B570">
        <v>-65620</v>
      </c>
      <c r="D570" s="8" t="s">
        <v>3513</v>
      </c>
      <c r="E570">
        <v>40</v>
      </c>
      <c r="I570" t="s">
        <v>3513</v>
      </c>
      <c r="J570" s="188">
        <v>40</v>
      </c>
      <c r="K570" t="e">
        <f ca="1">[1]!ITEMSIZE(Table3[[#This Row],[Sum of Total]],M$3:M$4,N$3:N$5)</f>
        <v>#NAME?</v>
      </c>
    </row>
    <row r="571" spans="1:11">
      <c r="A571" s="8" t="s">
        <v>10407</v>
      </c>
      <c r="B571">
        <v>1651039.11328125</v>
      </c>
      <c r="D571" s="8" t="s">
        <v>3502</v>
      </c>
      <c r="E571">
        <v>5948.5826999999999</v>
      </c>
      <c r="I571" t="s">
        <v>3502</v>
      </c>
      <c r="J571" s="188">
        <v>5948.5826999999999</v>
      </c>
      <c r="K571" t="e">
        <f ca="1">[1]!ITEMSIZE(Table3[[#This Row],[Sum of Total]],M$3:M$4,N$3:N$5)</f>
        <v>#NAME?</v>
      </c>
    </row>
    <row r="572" spans="1:11">
      <c r="A572" s="8" t="s">
        <v>10432</v>
      </c>
      <c r="B572">
        <v>0</v>
      </c>
      <c r="D572" s="8" t="s">
        <v>3505</v>
      </c>
      <c r="E572">
        <v>3715.8774999999996</v>
      </c>
      <c r="I572" t="s">
        <v>3505</v>
      </c>
      <c r="J572" s="188">
        <v>3715.8774999999996</v>
      </c>
      <c r="K572" t="e">
        <f ca="1">[1]!ITEMSIZE(Table3[[#This Row],[Sum of Total]],M$3:M$4,N$3:N$5)</f>
        <v>#NAME?</v>
      </c>
    </row>
    <row r="573" spans="1:11">
      <c r="A573" s="8" t="s">
        <v>10438</v>
      </c>
      <c r="B573">
        <v>-48510</v>
      </c>
      <c r="D573" s="8" t="s">
        <v>3489</v>
      </c>
      <c r="E573">
        <v>10155.6</v>
      </c>
      <c r="I573" t="s">
        <v>3489</v>
      </c>
      <c r="J573" s="188">
        <v>10155.6</v>
      </c>
      <c r="K573" t="e">
        <f ca="1">[1]!ITEMSIZE(Table3[[#This Row],[Sum of Total]],M$3:M$4,N$3:N$5)</f>
        <v>#NAME?</v>
      </c>
    </row>
    <row r="574" spans="1:11">
      <c r="A574" s="8" t="s">
        <v>10447</v>
      </c>
      <c r="B574">
        <v>0</v>
      </c>
      <c r="D574" s="8" t="s">
        <v>3484</v>
      </c>
      <c r="E574">
        <v>-6240</v>
      </c>
      <c r="I574" t="s">
        <v>3484</v>
      </c>
      <c r="J574" s="188">
        <v>-6240</v>
      </c>
      <c r="K574" t="e">
        <f ca="1">[1]!ITEMSIZE(Table3[[#This Row],[Sum of Total]],M$3:M$4,N$3:N$5)</f>
        <v>#NAME?</v>
      </c>
    </row>
    <row r="575" spans="1:11">
      <c r="A575" s="8" t="s">
        <v>10470</v>
      </c>
      <c r="B575">
        <v>1195.1199951171875</v>
      </c>
      <c r="D575" s="8" t="s">
        <v>3496</v>
      </c>
      <c r="E575">
        <v>14260</v>
      </c>
      <c r="I575" t="s">
        <v>3496</v>
      </c>
      <c r="J575" s="188">
        <v>14260</v>
      </c>
      <c r="K575" t="e">
        <f ca="1">[1]!ITEMSIZE(Table3[[#This Row],[Sum of Total]],M$3:M$4,N$3:N$5)</f>
        <v>#NAME?</v>
      </c>
    </row>
    <row r="576" spans="1:11">
      <c r="A576" s="8" t="s">
        <v>10476</v>
      </c>
      <c r="B576">
        <v>-199040</v>
      </c>
      <c r="D576" s="8" t="s">
        <v>3499</v>
      </c>
      <c r="E576">
        <v>130.5</v>
      </c>
      <c r="I576" t="s">
        <v>3499</v>
      </c>
      <c r="J576" s="188">
        <v>130.5</v>
      </c>
      <c r="K576" t="e">
        <f ca="1">[1]!ITEMSIZE(Table3[[#This Row],[Sum of Total]],M$3:M$4,N$3:N$5)</f>
        <v>#NAME?</v>
      </c>
    </row>
    <row r="577" spans="1:11">
      <c r="A577" s="8" t="s">
        <v>10481</v>
      </c>
      <c r="B577">
        <v>-248800</v>
      </c>
      <c r="D577" s="8" t="s">
        <v>3493</v>
      </c>
      <c r="E577">
        <v>130.5</v>
      </c>
      <c r="I577" t="s">
        <v>3493</v>
      </c>
      <c r="J577" s="188">
        <v>130.5</v>
      </c>
      <c r="K577" t="e">
        <f ca="1">[1]!ITEMSIZE(Table3[[#This Row],[Sum of Total]],M$3:M$4,N$3:N$5)</f>
        <v>#NAME?</v>
      </c>
    </row>
    <row r="578" spans="1:11">
      <c r="A578" s="8" t="s">
        <v>10484</v>
      </c>
      <c r="B578">
        <v>-84502.400001525879</v>
      </c>
      <c r="D578" s="8" t="s">
        <v>3492</v>
      </c>
      <c r="E578">
        <v>-107604</v>
      </c>
      <c r="I578" t="s">
        <v>3492</v>
      </c>
      <c r="J578" s="188">
        <v>-107604</v>
      </c>
      <c r="K578" t="e">
        <f ca="1">[1]!ITEMSIZE(Table3[[#This Row],[Sum of Total]],M$3:M$4,N$3:N$5)</f>
        <v>#NAME?</v>
      </c>
    </row>
    <row r="579" spans="1:11">
      <c r="A579" s="8" t="s">
        <v>10488</v>
      </c>
      <c r="B579">
        <v>84502.3984375</v>
      </c>
      <c r="D579" s="8" t="s">
        <v>3467</v>
      </c>
      <c r="E579">
        <v>150.34520000000001</v>
      </c>
      <c r="I579" t="s">
        <v>3467</v>
      </c>
      <c r="J579" s="188">
        <v>150.34520000000001</v>
      </c>
      <c r="K579" t="e">
        <f ca="1">[1]!ITEMSIZE(Table3[[#This Row],[Sum of Total]],M$3:M$4,N$3:N$5)</f>
        <v>#NAME?</v>
      </c>
    </row>
    <row r="580" spans="1:11">
      <c r="A580" s="8" t="s">
        <v>10500</v>
      </c>
      <c r="B580">
        <v>102122</v>
      </c>
      <c r="D580" s="8" t="s">
        <v>3462</v>
      </c>
      <c r="E580">
        <v>31902.719000000001</v>
      </c>
      <c r="I580" t="s">
        <v>3462</v>
      </c>
      <c r="J580" s="188">
        <v>31902.719000000001</v>
      </c>
      <c r="K580" t="e">
        <f ca="1">[1]!ITEMSIZE(Table3[[#This Row],[Sum of Total]],M$3:M$4,N$3:N$5)</f>
        <v>#NAME?</v>
      </c>
    </row>
    <row r="581" spans="1:11">
      <c r="A581" s="8" t="s">
        <v>10503</v>
      </c>
      <c r="B581">
        <v>573024</v>
      </c>
      <c r="D581" s="8" t="s">
        <v>3481</v>
      </c>
      <c r="E581">
        <v>-182900</v>
      </c>
      <c r="I581" t="s">
        <v>3481</v>
      </c>
      <c r="J581" s="188">
        <v>-182900</v>
      </c>
      <c r="K581" t="e">
        <f ca="1">[1]!ITEMSIZE(Table3[[#This Row],[Sum of Total]],M$3:M$4,N$3:N$5)</f>
        <v>#NAME?</v>
      </c>
    </row>
    <row r="582" spans="1:11">
      <c r="A582" s="8" t="s">
        <v>10508</v>
      </c>
      <c r="B582">
        <v>0</v>
      </c>
      <c r="D582" s="8" t="s">
        <v>3510</v>
      </c>
      <c r="E582">
        <v>3715.8774999999996</v>
      </c>
      <c r="I582" t="s">
        <v>3510</v>
      </c>
      <c r="J582" s="188">
        <v>3715.8774999999996</v>
      </c>
      <c r="K582" t="e">
        <f ca="1">[1]!ITEMSIZE(Table3[[#This Row],[Sum of Total]],M$3:M$4,N$3:N$5)</f>
        <v>#NAME?</v>
      </c>
    </row>
    <row r="583" spans="1:11">
      <c r="A583" s="8" t="s">
        <v>10514</v>
      </c>
      <c r="B583">
        <v>-53532</v>
      </c>
      <c r="D583" s="8" t="s">
        <v>3452</v>
      </c>
      <c r="E583">
        <v>27161.6639</v>
      </c>
      <c r="I583" t="s">
        <v>3452</v>
      </c>
      <c r="J583" s="188">
        <v>27161.6639</v>
      </c>
      <c r="K583" t="e">
        <f ca="1">[1]!ITEMSIZE(Table3[[#This Row],[Sum of Total]],M$3:M$4,N$3:N$5)</f>
        <v>#NAME?</v>
      </c>
    </row>
    <row r="584" spans="1:11">
      <c r="A584" s="8" t="s">
        <v>10522</v>
      </c>
      <c r="B584">
        <v>20800</v>
      </c>
      <c r="D584" s="8" t="s">
        <v>3457</v>
      </c>
      <c r="E584">
        <v>49072.321900000003</v>
      </c>
      <c r="I584" t="s">
        <v>3457</v>
      </c>
      <c r="J584" s="188">
        <v>49072.321900000003</v>
      </c>
      <c r="K584" t="e">
        <f ca="1">[1]!ITEMSIZE(Table3[[#This Row],[Sum of Total]],M$3:M$4,N$3:N$5)</f>
        <v>#NAME?</v>
      </c>
    </row>
    <row r="585" spans="1:11">
      <c r="A585" s="8" t="s">
        <v>10526</v>
      </c>
      <c r="B585">
        <v>70720</v>
      </c>
      <c r="D585" s="8" t="s">
        <v>3438</v>
      </c>
      <c r="E585">
        <v>362.6028</v>
      </c>
      <c r="I585" t="s">
        <v>3438</v>
      </c>
      <c r="J585" s="188">
        <v>362.6028</v>
      </c>
      <c r="K585" t="e">
        <f ca="1">[1]!ITEMSIZE(Table3[[#This Row],[Sum of Total]],M$3:M$4,N$3:N$5)</f>
        <v>#NAME?</v>
      </c>
    </row>
    <row r="586" spans="1:11">
      <c r="A586" s="8" t="s">
        <v>10530</v>
      </c>
      <c r="B586">
        <v>33494.51953125</v>
      </c>
      <c r="D586" s="8" t="s">
        <v>3172</v>
      </c>
      <c r="E586">
        <v>437.75099999999998</v>
      </c>
      <c r="I586" t="s">
        <v>3172</v>
      </c>
      <c r="J586" s="188">
        <v>437.75099999999998</v>
      </c>
      <c r="K586" t="e">
        <f ca="1">[1]!ITEMSIZE(Table3[[#This Row],[Sum of Total]],M$3:M$4,N$3:N$5)</f>
        <v>#NAME?</v>
      </c>
    </row>
    <row r="587" spans="1:11">
      <c r="A587" s="8" t="s">
        <v>10536</v>
      </c>
      <c r="B587">
        <v>53294.078125</v>
      </c>
      <c r="D587" s="8" t="s">
        <v>3441</v>
      </c>
      <c r="E587">
        <v>913.64880000000005</v>
      </c>
      <c r="I587" t="s">
        <v>3441</v>
      </c>
      <c r="J587" s="188">
        <v>913.64880000000005</v>
      </c>
      <c r="K587" t="e">
        <f ca="1">[1]!ITEMSIZE(Table3[[#This Row],[Sum of Total]],M$3:M$4,N$3:N$5)</f>
        <v>#NAME?</v>
      </c>
    </row>
    <row r="588" spans="1:11">
      <c r="A588" s="8" t="s">
        <v>10540</v>
      </c>
      <c r="B588">
        <v>53294.078125</v>
      </c>
      <c r="D588" s="8" t="s">
        <v>3445</v>
      </c>
      <c r="E588">
        <v>118470</v>
      </c>
      <c r="I588" t="s">
        <v>3445</v>
      </c>
      <c r="J588" s="188">
        <v>118470</v>
      </c>
      <c r="K588" t="e">
        <f ca="1">[1]!ITEMSIZE(Table3[[#This Row],[Sum of Total]],M$3:M$4,N$3:N$5)</f>
        <v>#NAME?</v>
      </c>
    </row>
    <row r="589" spans="1:11">
      <c r="A589" s="8" t="s">
        <v>10557</v>
      </c>
      <c r="B589">
        <v>52620</v>
      </c>
      <c r="D589" s="8" t="s">
        <v>2982</v>
      </c>
      <c r="E589">
        <v>18372.052900000002</v>
      </c>
      <c r="I589" t="s">
        <v>2982</v>
      </c>
      <c r="J589" s="188">
        <v>18372.052900000002</v>
      </c>
      <c r="K589" t="e">
        <f ca="1">[1]!ITEMSIZE(Table3[[#This Row],[Sum of Total]],M$3:M$4,N$3:N$5)</f>
        <v>#NAME?</v>
      </c>
    </row>
    <row r="590" spans="1:11">
      <c r="A590" s="8" t="s">
        <v>10577</v>
      </c>
      <c r="B590">
        <v>57920</v>
      </c>
      <c r="D590" s="8" t="s">
        <v>3138</v>
      </c>
      <c r="E590">
        <v>28200</v>
      </c>
      <c r="I590" t="s">
        <v>3138</v>
      </c>
      <c r="J590" s="188">
        <v>28200</v>
      </c>
      <c r="K590" t="e">
        <f ca="1">[1]!ITEMSIZE(Table3[[#This Row],[Sum of Total]],M$3:M$4,N$3:N$5)</f>
        <v>#NAME?</v>
      </c>
    </row>
    <row r="591" spans="1:11">
      <c r="A591" s="8" t="s">
        <v>10597</v>
      </c>
      <c r="B591">
        <v>48000</v>
      </c>
      <c r="D591" s="8" t="s">
        <v>3143</v>
      </c>
      <c r="E591">
        <v>252229.65</v>
      </c>
      <c r="I591" t="s">
        <v>3143</v>
      </c>
      <c r="J591" s="188">
        <v>252229.65</v>
      </c>
      <c r="K591" t="e">
        <f ca="1">[1]!ITEMSIZE(Table3[[#This Row],[Sum of Total]],M$3:M$4,N$3:N$5)</f>
        <v>#NAME?</v>
      </c>
    </row>
    <row r="592" spans="1:11">
      <c r="A592" s="8" t="s">
        <v>10603</v>
      </c>
      <c r="B592">
        <v>25440</v>
      </c>
      <c r="D592" s="8" t="s">
        <v>3150</v>
      </c>
      <c r="E592">
        <v>29975</v>
      </c>
      <c r="I592" t="s">
        <v>3150</v>
      </c>
      <c r="J592" s="188">
        <v>29975</v>
      </c>
      <c r="K592" t="e">
        <f ca="1">[1]!ITEMSIZE(Table3[[#This Row],[Sum of Total]],M$3:M$4,N$3:N$5)</f>
        <v>#NAME?</v>
      </c>
    </row>
    <row r="593" spans="1:11">
      <c r="A593" s="8" t="s">
        <v>10606</v>
      </c>
      <c r="B593">
        <v>150000</v>
      </c>
      <c r="D593" s="8" t="s">
        <v>3126</v>
      </c>
      <c r="E593">
        <v>97200</v>
      </c>
      <c r="I593" t="s">
        <v>3126</v>
      </c>
      <c r="J593" s="188">
        <v>97200</v>
      </c>
      <c r="K593" t="e">
        <f ca="1">[1]!ITEMSIZE(Table3[[#This Row],[Sum of Total]],M$3:M$4,N$3:N$5)</f>
        <v>#NAME?</v>
      </c>
    </row>
    <row r="594" spans="1:11">
      <c r="A594" s="8" t="s">
        <v>10617</v>
      </c>
      <c r="B594">
        <v>0</v>
      </c>
      <c r="D594" s="8" t="s">
        <v>3145</v>
      </c>
      <c r="E594">
        <v>3150</v>
      </c>
      <c r="I594" t="s">
        <v>3145</v>
      </c>
      <c r="J594" s="188">
        <v>3150</v>
      </c>
      <c r="K594" t="e">
        <f ca="1">[1]!ITEMSIZE(Table3[[#This Row],[Sum of Total]],M$3:M$4,N$3:N$5)</f>
        <v>#NAME?</v>
      </c>
    </row>
    <row r="595" spans="1:11">
      <c r="A595" s="8" t="s">
        <v>10625</v>
      </c>
      <c r="B595">
        <v>-5143.5</v>
      </c>
      <c r="D595" s="8" t="s">
        <v>2991</v>
      </c>
      <c r="E595">
        <v>6046.4925999999996</v>
      </c>
      <c r="I595" t="s">
        <v>2991</v>
      </c>
      <c r="J595" s="188">
        <v>6046.4925999999996</v>
      </c>
      <c r="K595" t="e">
        <f ca="1">[1]!ITEMSIZE(Table3[[#This Row],[Sum of Total]],M$3:M$4,N$3:N$5)</f>
        <v>#NAME?</v>
      </c>
    </row>
    <row r="596" spans="1:11">
      <c r="A596" s="8" t="s">
        <v>10633</v>
      </c>
      <c r="B596">
        <v>3636.489990234375</v>
      </c>
      <c r="D596" s="8" t="s">
        <v>3093</v>
      </c>
      <c r="E596">
        <v>38520</v>
      </c>
      <c r="I596" t="s">
        <v>3093</v>
      </c>
      <c r="J596" s="188">
        <v>38520</v>
      </c>
      <c r="K596" t="e">
        <f ca="1">[1]!ITEMSIZE(Table3[[#This Row],[Sum of Total]],M$3:M$4,N$3:N$5)</f>
        <v>#NAME?</v>
      </c>
    </row>
    <row r="597" spans="1:11">
      <c r="A597" s="8" t="s">
        <v>10653</v>
      </c>
      <c r="B597">
        <v>8395.919921875</v>
      </c>
      <c r="D597" s="8" t="s">
        <v>2985</v>
      </c>
      <c r="E597">
        <v>-9092.51</v>
      </c>
      <c r="I597" t="s">
        <v>2985</v>
      </c>
      <c r="J597" s="188">
        <v>-9092.51</v>
      </c>
      <c r="K597" t="e">
        <f ca="1">[1]!ITEMSIZE(Table3[[#This Row],[Sum of Total]],M$3:M$4,N$3:N$5)</f>
        <v>#NAME?</v>
      </c>
    </row>
    <row r="598" spans="1:11">
      <c r="A598" s="8" t="s">
        <v>10665</v>
      </c>
      <c r="B598">
        <v>30848</v>
      </c>
      <c r="D598" s="8" t="s">
        <v>2980</v>
      </c>
      <c r="E598">
        <v>7202.3010999999997</v>
      </c>
      <c r="I598" t="s">
        <v>2980</v>
      </c>
      <c r="J598" s="188">
        <v>7202.3010999999997</v>
      </c>
      <c r="K598" t="e">
        <f ca="1">[1]!ITEMSIZE(Table3[[#This Row],[Sum of Total]],M$3:M$4,N$3:N$5)</f>
        <v>#NAME?</v>
      </c>
    </row>
    <row r="599" spans="1:11">
      <c r="A599" s="8" t="s">
        <v>10689</v>
      </c>
      <c r="B599">
        <v>208247.1201171875</v>
      </c>
      <c r="D599" s="8" t="s">
        <v>2981</v>
      </c>
      <c r="E599">
        <v>-7202.3010999999997</v>
      </c>
      <c r="I599" t="s">
        <v>2981</v>
      </c>
      <c r="J599" s="188">
        <v>-7202.3010999999997</v>
      </c>
      <c r="K599" t="e">
        <f ca="1">[1]!ITEMSIZE(Table3[[#This Row],[Sum of Total]],M$3:M$4,N$3:N$5)</f>
        <v>#NAME?</v>
      </c>
    </row>
    <row r="600" spans="1:11">
      <c r="A600" s="8" t="s">
        <v>10694</v>
      </c>
      <c r="B600">
        <v>26334</v>
      </c>
      <c r="D600" s="8" t="s">
        <v>3178</v>
      </c>
      <c r="E600">
        <v>14197.4987</v>
      </c>
      <c r="I600" t="s">
        <v>3178</v>
      </c>
      <c r="J600" s="188">
        <v>14197.4987</v>
      </c>
      <c r="K600" t="e">
        <f ca="1">[1]!ITEMSIZE(Table3[[#This Row],[Sum of Total]],M$3:M$4,N$3:N$5)</f>
        <v>#NAME?</v>
      </c>
    </row>
    <row r="601" spans="1:11">
      <c r="A601" s="8" t="s">
        <v>10713</v>
      </c>
      <c r="B601">
        <v>1225.823974609375</v>
      </c>
      <c r="D601" s="8" t="s">
        <v>3175</v>
      </c>
      <c r="E601">
        <v>565.01430000000005</v>
      </c>
      <c r="I601" t="s">
        <v>3175</v>
      </c>
      <c r="J601" s="188">
        <v>565.01430000000005</v>
      </c>
      <c r="K601" t="e">
        <f ca="1">[1]!ITEMSIZE(Table3[[#This Row],[Sum of Total]],M$3:M$4,N$3:N$5)</f>
        <v>#NAME?</v>
      </c>
    </row>
    <row r="602" spans="1:11">
      <c r="A602" s="8" t="s">
        <v>10718</v>
      </c>
      <c r="B602">
        <v>187959.6875</v>
      </c>
      <c r="D602" s="8" t="s">
        <v>3107</v>
      </c>
      <c r="E602">
        <v>-976600</v>
      </c>
      <c r="I602" t="s">
        <v>3107</v>
      </c>
      <c r="J602" s="188">
        <v>-976600</v>
      </c>
      <c r="K602" t="e">
        <f ca="1">[1]!ITEMSIZE(Table3[[#This Row],[Sum of Total]],M$3:M$4,N$3:N$5)</f>
        <v>#NAME?</v>
      </c>
    </row>
    <row r="603" spans="1:11">
      <c r="A603" s="8" t="s">
        <v>19</v>
      </c>
      <c r="B603">
        <v>32464007.328706197</v>
      </c>
      <c r="D603" s="8" t="s">
        <v>3110</v>
      </c>
      <c r="E603">
        <v>976600</v>
      </c>
      <c r="I603" t="s">
        <v>3110</v>
      </c>
      <c r="J603" s="188">
        <v>976600</v>
      </c>
      <c r="K603" t="e">
        <f ca="1">[1]!ITEMSIZE(Table3[[#This Row],[Sum of Total]],M$3:M$4,N$3:N$5)</f>
        <v>#NAME?</v>
      </c>
    </row>
    <row r="604" spans="1:11">
      <c r="D604" s="8" t="s">
        <v>3090</v>
      </c>
      <c r="E604">
        <v>207855</v>
      </c>
      <c r="I604" t="s">
        <v>3090</v>
      </c>
      <c r="J604" s="188">
        <v>207855</v>
      </c>
      <c r="K604" t="e">
        <f ca="1">[1]!ITEMSIZE(Table3[[#This Row],[Sum of Total]],M$3:M$4,N$3:N$5)</f>
        <v>#NAME?</v>
      </c>
    </row>
    <row r="605" spans="1:11">
      <c r="D605" s="8" t="s">
        <v>3131</v>
      </c>
      <c r="E605">
        <v>-43725</v>
      </c>
      <c r="I605" t="s">
        <v>3131</v>
      </c>
      <c r="J605" s="188">
        <v>-43725</v>
      </c>
      <c r="K605" t="e">
        <f ca="1">[1]!ITEMSIZE(Table3[[#This Row],[Sum of Total]],M$3:M$4,N$3:N$5)</f>
        <v>#NAME?</v>
      </c>
    </row>
    <row r="606" spans="1:11">
      <c r="D606" s="8" t="s">
        <v>3136</v>
      </c>
      <c r="E606">
        <v>43725</v>
      </c>
      <c r="I606" t="s">
        <v>3136</v>
      </c>
      <c r="J606" s="188">
        <v>43725</v>
      </c>
      <c r="K606" t="e">
        <f ca="1">[1]!ITEMSIZE(Table3[[#This Row],[Sum of Total]],M$3:M$4,N$3:N$5)</f>
        <v>#NAME?</v>
      </c>
    </row>
    <row r="607" spans="1:11">
      <c r="D607" s="8" t="s">
        <v>3125</v>
      </c>
      <c r="E607">
        <v>505000</v>
      </c>
      <c r="I607" t="s">
        <v>3125</v>
      </c>
      <c r="J607" s="188">
        <v>505000</v>
      </c>
      <c r="K607" t="e">
        <f ca="1">[1]!ITEMSIZE(Table3[[#This Row],[Sum of Total]],M$3:M$4,N$3:N$5)</f>
        <v>#NAME?</v>
      </c>
    </row>
    <row r="608" spans="1:11">
      <c r="D608" s="8" t="s">
        <v>3101</v>
      </c>
      <c r="E608">
        <v>107604</v>
      </c>
      <c r="I608" t="s">
        <v>3101</v>
      </c>
      <c r="J608" s="188">
        <v>107604</v>
      </c>
      <c r="K608" t="e">
        <f ca="1">[1]!ITEMSIZE(Table3[[#This Row],[Sum of Total]],M$3:M$4,N$3:N$5)</f>
        <v>#NAME?</v>
      </c>
    </row>
    <row r="609" spans="4:11">
      <c r="D609" s="8" t="s">
        <v>3105</v>
      </c>
      <c r="E609">
        <v>-505000</v>
      </c>
      <c r="I609" t="s">
        <v>3105</v>
      </c>
      <c r="J609" s="188">
        <v>-505000</v>
      </c>
      <c r="K609" t="e">
        <f ca="1">[1]!ITEMSIZE(Table3[[#This Row],[Sum of Total]],M$3:M$4,N$3:N$5)</f>
        <v>#NAME?</v>
      </c>
    </row>
    <row r="610" spans="4:11">
      <c r="D610" s="8" t="s">
        <v>3098</v>
      </c>
      <c r="E610">
        <v>50353.8</v>
      </c>
      <c r="I610" t="s">
        <v>3098</v>
      </c>
      <c r="J610" s="188">
        <v>50353.8</v>
      </c>
      <c r="K610" t="e">
        <f ca="1">[1]!ITEMSIZE(Table3[[#This Row],[Sum of Total]],M$3:M$4,N$3:N$5)</f>
        <v>#NAME?</v>
      </c>
    </row>
    <row r="611" spans="4:11">
      <c r="D611" s="8" t="s">
        <v>3117</v>
      </c>
      <c r="E611">
        <v>119910.7114</v>
      </c>
      <c r="I611" t="s">
        <v>3117</v>
      </c>
      <c r="J611" s="188">
        <v>119910.7114</v>
      </c>
      <c r="K611" t="e">
        <f ca="1">[1]!ITEMSIZE(Table3[[#This Row],[Sum of Total]],M$3:M$4,N$3:N$5)</f>
        <v>#NAME?</v>
      </c>
    </row>
    <row r="612" spans="4:11">
      <c r="D612" s="8" t="s">
        <v>3118</v>
      </c>
      <c r="E612">
        <v>119910.7114</v>
      </c>
      <c r="I612" t="s">
        <v>3118</v>
      </c>
      <c r="J612" s="188">
        <v>119910.7114</v>
      </c>
      <c r="K612" t="e">
        <f ca="1">[1]!ITEMSIZE(Table3[[#This Row],[Sum of Total]],M$3:M$4,N$3:N$5)</f>
        <v>#NAME?</v>
      </c>
    </row>
    <row r="613" spans="4:11">
      <c r="D613" s="8" t="s">
        <v>3116</v>
      </c>
      <c r="E613">
        <v>-119910.7114</v>
      </c>
      <c r="I613" t="s">
        <v>3116</v>
      </c>
      <c r="J613" s="188">
        <v>-119910.7114</v>
      </c>
      <c r="K613" t="e">
        <f ca="1">[1]!ITEMSIZE(Table3[[#This Row],[Sum of Total]],M$3:M$4,N$3:N$5)</f>
        <v>#NAME?</v>
      </c>
    </row>
    <row r="614" spans="4:11">
      <c r="D614" s="8" t="s">
        <v>3111</v>
      </c>
      <c r="E614">
        <v>-119910.7114</v>
      </c>
      <c r="I614" t="s">
        <v>3111</v>
      </c>
      <c r="J614" s="188">
        <v>-119910.7114</v>
      </c>
      <c r="K614" t="e">
        <f ca="1">[1]!ITEMSIZE(Table3[[#This Row],[Sum of Total]],M$3:M$4,N$3:N$5)</f>
        <v>#NAME?</v>
      </c>
    </row>
    <row r="615" spans="4:11">
      <c r="D615" s="8" t="s">
        <v>3120</v>
      </c>
      <c r="E615">
        <v>21479.000000000004</v>
      </c>
      <c r="I615" t="s">
        <v>3120</v>
      </c>
      <c r="J615" s="188">
        <v>21479.000000000004</v>
      </c>
      <c r="K615" t="e">
        <f ca="1">[1]!ITEMSIZE(Table3[[#This Row],[Sum of Total]],M$3:M$4,N$3:N$5)</f>
        <v>#NAME?</v>
      </c>
    </row>
    <row r="616" spans="4:11">
      <c r="D616" s="8" t="s">
        <v>3004</v>
      </c>
      <c r="E616">
        <v>19654.404600000002</v>
      </c>
      <c r="I616" t="s">
        <v>3004</v>
      </c>
      <c r="J616" s="188">
        <v>19654.404600000002</v>
      </c>
      <c r="K616" t="e">
        <f ca="1">[1]!ITEMSIZE(Table3[[#This Row],[Sum of Total]],M$3:M$4,N$3:N$5)</f>
        <v>#NAME?</v>
      </c>
    </row>
    <row r="617" spans="4:11">
      <c r="D617" s="8" t="s">
        <v>3011</v>
      </c>
      <c r="E617">
        <v>1981872.5549999999</v>
      </c>
      <c r="I617" t="s">
        <v>3011</v>
      </c>
      <c r="J617" s="188">
        <v>1981872.5549999999</v>
      </c>
      <c r="K617" t="e">
        <f ca="1">[1]!ITEMSIZE(Table3[[#This Row],[Sum of Total]],M$3:M$4,N$3:N$5)</f>
        <v>#NAME?</v>
      </c>
    </row>
    <row r="618" spans="4:11">
      <c r="D618" s="8" t="s">
        <v>2932</v>
      </c>
      <c r="E618">
        <v>5000</v>
      </c>
      <c r="I618" t="s">
        <v>2932</v>
      </c>
      <c r="J618" s="188">
        <v>5000</v>
      </c>
      <c r="K618" t="e">
        <f ca="1">[1]!ITEMSIZE(Table3[[#This Row],[Sum of Total]],M$3:M$4,N$3:N$5)</f>
        <v>#NAME?</v>
      </c>
    </row>
    <row r="619" spans="4:11">
      <c r="D619" s="8" t="s">
        <v>3007</v>
      </c>
      <c r="E619">
        <v>16927.078099999999</v>
      </c>
      <c r="I619" t="s">
        <v>3007</v>
      </c>
      <c r="J619" s="188">
        <v>16927.078099999999</v>
      </c>
      <c r="K619" t="e">
        <f ca="1">[1]!ITEMSIZE(Table3[[#This Row],[Sum of Total]],M$3:M$4,N$3:N$5)</f>
        <v>#NAME?</v>
      </c>
    </row>
    <row r="620" spans="4:11">
      <c r="D620" s="8" t="s">
        <v>3046</v>
      </c>
      <c r="E620">
        <v>-5000</v>
      </c>
      <c r="I620" t="s">
        <v>3046</v>
      </c>
      <c r="J620" s="188">
        <v>-5000</v>
      </c>
      <c r="K620" t="e">
        <f ca="1">[1]!ITEMSIZE(Table3[[#This Row],[Sum of Total]],M$3:M$4,N$3:N$5)</f>
        <v>#NAME?</v>
      </c>
    </row>
    <row r="621" spans="4:11">
      <c r="D621" s="8" t="s">
        <v>3045</v>
      </c>
      <c r="E621">
        <v>499961.55</v>
      </c>
      <c r="I621" t="s">
        <v>3045</v>
      </c>
      <c r="J621" s="188">
        <v>499961.55</v>
      </c>
      <c r="K621" t="e">
        <f ca="1">[1]!ITEMSIZE(Table3[[#This Row],[Sum of Total]],M$3:M$4,N$3:N$5)</f>
        <v>#NAME?</v>
      </c>
    </row>
    <row r="622" spans="4:11">
      <c r="D622" s="8" t="s">
        <v>2996</v>
      </c>
      <c r="E622">
        <v>41567.57</v>
      </c>
      <c r="I622" t="s">
        <v>2996</v>
      </c>
      <c r="J622" s="188">
        <v>41567.57</v>
      </c>
      <c r="K622" t="e">
        <f ca="1">[1]!ITEMSIZE(Table3[[#This Row],[Sum of Total]],M$3:M$4,N$3:N$5)</f>
        <v>#NAME?</v>
      </c>
    </row>
    <row r="623" spans="4:11">
      <c r="D623" s="8" t="s">
        <v>3024</v>
      </c>
      <c r="E623">
        <v>-499961.55000000005</v>
      </c>
      <c r="I623" t="s">
        <v>3024</v>
      </c>
      <c r="J623" s="188">
        <v>-499961.55000000005</v>
      </c>
      <c r="K623" t="e">
        <f ca="1">[1]!ITEMSIZE(Table3[[#This Row],[Sum of Total]],M$3:M$4,N$3:N$5)</f>
        <v>#NAME?</v>
      </c>
    </row>
    <row r="624" spans="4:11">
      <c r="D624" s="8" t="s">
        <v>3016</v>
      </c>
      <c r="E624">
        <v>1055.0530000000001</v>
      </c>
      <c r="I624" t="s">
        <v>3016</v>
      </c>
      <c r="J624" s="188">
        <v>1055.0530000000001</v>
      </c>
      <c r="K624" t="e">
        <f ca="1">[1]!ITEMSIZE(Table3[[#This Row],[Sum of Total]],M$3:M$4,N$3:N$5)</f>
        <v>#NAME?</v>
      </c>
    </row>
    <row r="625" spans="4:11">
      <c r="D625" s="8" t="s">
        <v>3019</v>
      </c>
      <c r="E625">
        <v>173121.17</v>
      </c>
      <c r="I625" t="s">
        <v>3019</v>
      </c>
      <c r="J625" s="188">
        <v>173121.17</v>
      </c>
      <c r="K625" t="e">
        <f ca="1">[1]!ITEMSIZE(Table3[[#This Row],[Sum of Total]],M$3:M$4,N$3:N$5)</f>
        <v>#NAME?</v>
      </c>
    </row>
    <row r="626" spans="4:11">
      <c r="D626" s="8" t="s">
        <v>3365</v>
      </c>
      <c r="E626">
        <v>5000</v>
      </c>
      <c r="I626" t="s">
        <v>3365</v>
      </c>
      <c r="J626" s="188">
        <v>5000</v>
      </c>
      <c r="K626" t="e">
        <f ca="1">[1]!ITEMSIZE(Table3[[#This Row],[Sum of Total]],M$3:M$4,N$3:N$5)</f>
        <v>#NAME?</v>
      </c>
    </row>
    <row r="627" spans="4:11">
      <c r="D627" s="8" t="s">
        <v>3373</v>
      </c>
      <c r="E627">
        <v>2000</v>
      </c>
      <c r="I627" t="s">
        <v>3373</v>
      </c>
      <c r="J627" s="188">
        <v>2000</v>
      </c>
      <c r="K627" t="e">
        <f ca="1">[1]!ITEMSIZE(Table3[[#This Row],[Sum of Total]],M$3:M$4,N$3:N$5)</f>
        <v>#NAME?</v>
      </c>
    </row>
    <row r="628" spans="4:11">
      <c r="D628" s="8" t="s">
        <v>3038</v>
      </c>
      <c r="E628">
        <v>2000</v>
      </c>
      <c r="I628" t="s">
        <v>3038</v>
      </c>
      <c r="J628" s="188">
        <v>2000</v>
      </c>
      <c r="K628" t="e">
        <f ca="1">[1]!ITEMSIZE(Table3[[#This Row],[Sum of Total]],M$3:M$4,N$3:N$5)</f>
        <v>#NAME?</v>
      </c>
    </row>
    <row r="629" spans="4:11">
      <c r="D629" s="8" t="s">
        <v>3369</v>
      </c>
      <c r="E629">
        <v>5000</v>
      </c>
      <c r="I629" t="s">
        <v>3369</v>
      </c>
      <c r="J629" s="188">
        <v>5000</v>
      </c>
      <c r="K629" t="e">
        <f ca="1">[1]!ITEMSIZE(Table3[[#This Row],[Sum of Total]],M$3:M$4,N$3:N$5)</f>
        <v>#NAME?</v>
      </c>
    </row>
    <row r="630" spans="4:11">
      <c r="D630" s="8" t="s">
        <v>3036</v>
      </c>
      <c r="E630">
        <v>5000</v>
      </c>
      <c r="I630" t="s">
        <v>3036</v>
      </c>
      <c r="J630" s="188">
        <v>5000</v>
      </c>
      <c r="K630" t="e">
        <f ca="1">[1]!ITEMSIZE(Table3[[#This Row],[Sum of Total]],M$3:M$4,N$3:N$5)</f>
        <v>#NAME?</v>
      </c>
    </row>
    <row r="631" spans="4:11">
      <c r="D631" s="8" t="s">
        <v>3030</v>
      </c>
      <c r="E631">
        <v>21600</v>
      </c>
      <c r="I631" t="s">
        <v>3030</v>
      </c>
      <c r="J631" s="188">
        <v>21600</v>
      </c>
      <c r="K631" t="e">
        <f ca="1">[1]!ITEMSIZE(Table3[[#This Row],[Sum of Total]],M$3:M$4,N$3:N$5)</f>
        <v>#NAME?</v>
      </c>
    </row>
    <row r="632" spans="4:11">
      <c r="D632" s="8" t="s">
        <v>3040</v>
      </c>
      <c r="E632">
        <v>30346.2</v>
      </c>
      <c r="I632" t="s">
        <v>3040</v>
      </c>
      <c r="J632" s="188">
        <v>30346.2</v>
      </c>
      <c r="K632" t="e">
        <f ca="1">[1]!ITEMSIZE(Table3[[#This Row],[Sum of Total]],M$3:M$4,N$3:N$5)</f>
        <v>#NAME?</v>
      </c>
    </row>
    <row r="633" spans="4:11">
      <c r="D633" s="8" t="s">
        <v>3025</v>
      </c>
      <c r="E633">
        <v>10800</v>
      </c>
      <c r="I633" t="s">
        <v>3025</v>
      </c>
      <c r="J633" s="188">
        <v>10800</v>
      </c>
      <c r="K633" t="e">
        <f ca="1">[1]!ITEMSIZE(Table3[[#This Row],[Sum of Total]],M$3:M$4,N$3:N$5)</f>
        <v>#NAME?</v>
      </c>
    </row>
    <row r="634" spans="4:11">
      <c r="D634" s="8" t="s">
        <v>3033</v>
      </c>
      <c r="E634">
        <v>851202.75</v>
      </c>
      <c r="I634" t="s">
        <v>3033</v>
      </c>
      <c r="J634" s="188">
        <v>851202.75</v>
      </c>
      <c r="K634" t="e">
        <f ca="1">[1]!ITEMSIZE(Table3[[#This Row],[Sum of Total]],M$3:M$4,N$3:N$5)</f>
        <v>#NAME?</v>
      </c>
    </row>
    <row r="635" spans="4:11">
      <c r="D635" s="8" t="s">
        <v>2999</v>
      </c>
      <c r="E635">
        <v>99364.600399999996</v>
      </c>
      <c r="I635" t="s">
        <v>2999</v>
      </c>
      <c r="J635" s="188">
        <v>99364.600399999996</v>
      </c>
      <c r="K635" t="e">
        <f ca="1">[1]!ITEMSIZE(Table3[[#This Row],[Sum of Total]],M$3:M$4,N$3:N$5)</f>
        <v>#NAME?</v>
      </c>
    </row>
    <row r="636" spans="4:11">
      <c r="D636" s="8" t="s">
        <v>2988</v>
      </c>
      <c r="E636">
        <v>1891.354</v>
      </c>
      <c r="I636" t="s">
        <v>2988</v>
      </c>
      <c r="J636" s="188">
        <v>1891.354</v>
      </c>
      <c r="K636" t="e">
        <f ca="1">[1]!ITEMSIZE(Table3[[#This Row],[Sum of Total]],M$3:M$4,N$3:N$5)</f>
        <v>#NAME?</v>
      </c>
    </row>
    <row r="637" spans="4:11">
      <c r="D637" s="8" t="s">
        <v>3052</v>
      </c>
      <c r="E637">
        <v>9257.9434000000001</v>
      </c>
      <c r="I637" t="s">
        <v>3052</v>
      </c>
      <c r="J637" s="188">
        <v>9257.9434000000001</v>
      </c>
      <c r="K637" t="e">
        <f ca="1">[1]!ITEMSIZE(Table3[[#This Row],[Sum of Total]],M$3:M$4,N$3:N$5)</f>
        <v>#NAME?</v>
      </c>
    </row>
    <row r="638" spans="4:11">
      <c r="D638" s="8" t="s">
        <v>3049</v>
      </c>
      <c r="E638">
        <v>13720.028699999999</v>
      </c>
      <c r="I638" t="s">
        <v>3049</v>
      </c>
      <c r="J638" s="188">
        <v>13720.028699999999</v>
      </c>
      <c r="K638" t="e">
        <f ca="1">[1]!ITEMSIZE(Table3[[#This Row],[Sum of Total]],M$3:M$4,N$3:N$5)</f>
        <v>#NAME?</v>
      </c>
    </row>
    <row r="639" spans="4:11">
      <c r="D639" s="8" t="s">
        <v>3566</v>
      </c>
      <c r="E639">
        <v>-4008.3940000000002</v>
      </c>
      <c r="I639" t="s">
        <v>3566</v>
      </c>
      <c r="J639" s="188">
        <v>-4008.3940000000002</v>
      </c>
      <c r="K639" t="e">
        <f ca="1">[1]!ITEMSIZE(Table3[[#This Row],[Sum of Total]],M$3:M$4,N$3:N$5)</f>
        <v>#NAME?</v>
      </c>
    </row>
    <row r="640" spans="4:11">
      <c r="D640" s="8" t="s">
        <v>3582</v>
      </c>
      <c r="E640">
        <v>3614.5733</v>
      </c>
      <c r="I640" t="s">
        <v>3582</v>
      </c>
      <c r="J640" s="188">
        <v>3614.5733</v>
      </c>
      <c r="K640" t="e">
        <f ca="1">[1]!ITEMSIZE(Table3[[#This Row],[Sum of Total]],M$3:M$4,N$3:N$5)</f>
        <v>#NAME?</v>
      </c>
    </row>
    <row r="641" spans="4:11">
      <c r="D641" s="8" t="s">
        <v>3067</v>
      </c>
      <c r="E641">
        <v>-2100</v>
      </c>
      <c r="I641" t="s">
        <v>3067</v>
      </c>
      <c r="J641" s="188">
        <v>-2100</v>
      </c>
      <c r="K641" t="e">
        <f ca="1">[1]!ITEMSIZE(Table3[[#This Row],[Sum of Total]],M$3:M$4,N$3:N$5)</f>
        <v>#NAME?</v>
      </c>
    </row>
    <row r="642" spans="4:11">
      <c r="D642" s="8" t="s">
        <v>3069</v>
      </c>
      <c r="E642">
        <v>39272.6754</v>
      </c>
      <c r="I642" t="s">
        <v>3069</v>
      </c>
      <c r="J642" s="188">
        <v>39272.6754</v>
      </c>
      <c r="K642" t="e">
        <f ca="1">[1]!ITEMSIZE(Table3[[#This Row],[Sum of Total]],M$3:M$4,N$3:N$5)</f>
        <v>#NAME?</v>
      </c>
    </row>
    <row r="643" spans="4:11">
      <c r="D643" s="8" t="s">
        <v>3074</v>
      </c>
      <c r="E643">
        <v>4078.3033999999998</v>
      </c>
      <c r="I643" t="s">
        <v>3074</v>
      </c>
      <c r="J643" s="188">
        <v>4078.3033999999998</v>
      </c>
      <c r="K643" t="e">
        <f ca="1">[1]!ITEMSIZE(Table3[[#This Row],[Sum of Total]],M$3:M$4,N$3:N$5)</f>
        <v>#NAME?</v>
      </c>
    </row>
    <row r="644" spans="4:11">
      <c r="D644" s="8" t="s">
        <v>3085</v>
      </c>
      <c r="E644">
        <v>149861.33780000001</v>
      </c>
      <c r="I644" t="s">
        <v>3085</v>
      </c>
      <c r="J644" s="188">
        <v>149861.33780000001</v>
      </c>
      <c r="K644" t="e">
        <f ca="1">[1]!ITEMSIZE(Table3[[#This Row],[Sum of Total]],M$3:M$4,N$3:N$5)</f>
        <v>#NAME?</v>
      </c>
    </row>
    <row r="645" spans="4:11">
      <c r="D645" s="8" t="s">
        <v>3062</v>
      </c>
      <c r="E645">
        <v>46772.539999999994</v>
      </c>
      <c r="I645" t="s">
        <v>3062</v>
      </c>
      <c r="J645" s="188">
        <v>46772.539999999994</v>
      </c>
      <c r="K645" t="e">
        <f ca="1">[1]!ITEMSIZE(Table3[[#This Row],[Sum of Total]],M$3:M$4,N$3:N$5)</f>
        <v>#NAME?</v>
      </c>
    </row>
    <row r="646" spans="4:11">
      <c r="D646" s="8" t="s">
        <v>3587</v>
      </c>
      <c r="E646">
        <v>9997.3549999999996</v>
      </c>
      <c r="I646" t="s">
        <v>3587</v>
      </c>
      <c r="J646" s="188">
        <v>9997.3549999999996</v>
      </c>
      <c r="K646" t="e">
        <f ca="1">[1]!ITEMSIZE(Table3[[#This Row],[Sum of Total]],M$3:M$4,N$3:N$5)</f>
        <v>#NAME?</v>
      </c>
    </row>
    <row r="647" spans="4:11">
      <c r="D647" s="8" t="s">
        <v>3572</v>
      </c>
      <c r="E647">
        <v>19723.772400000002</v>
      </c>
      <c r="I647" t="s">
        <v>3572</v>
      </c>
      <c r="J647" s="188">
        <v>19723.772400000002</v>
      </c>
      <c r="K647" t="e">
        <f ca="1">[1]!ITEMSIZE(Table3[[#This Row],[Sum of Total]],M$3:M$4,N$3:N$5)</f>
        <v>#NAME?</v>
      </c>
    </row>
    <row r="648" spans="4:11">
      <c r="D648" s="8" t="s">
        <v>3577</v>
      </c>
      <c r="E648">
        <v>26014.568200000002</v>
      </c>
      <c r="I648" t="s">
        <v>3577</v>
      </c>
      <c r="J648" s="188">
        <v>26014.568200000002</v>
      </c>
      <c r="K648" t="e">
        <f ca="1">[1]!ITEMSIZE(Table3[[#This Row],[Sum of Total]],M$3:M$4,N$3:N$5)</f>
        <v>#NAME?</v>
      </c>
    </row>
    <row r="649" spans="4:11">
      <c r="D649" s="8" t="s">
        <v>3571</v>
      </c>
      <c r="E649">
        <v>4008.3940000000002</v>
      </c>
      <c r="I649" t="s">
        <v>3571</v>
      </c>
      <c r="J649" s="188">
        <v>4008.3940000000002</v>
      </c>
      <c r="K649" t="e">
        <f ca="1">[1]!ITEMSIZE(Table3[[#This Row],[Sum of Total]],M$3:M$4,N$3:N$5)</f>
        <v>#NAME?</v>
      </c>
    </row>
    <row r="650" spans="4:11">
      <c r="D650" s="8" t="s">
        <v>3590</v>
      </c>
      <c r="E650">
        <v>-2518.67</v>
      </c>
      <c r="I650" t="s">
        <v>3590</v>
      </c>
      <c r="J650" s="188">
        <v>-2518.67</v>
      </c>
      <c r="K650" t="e">
        <f ca="1">[1]!ITEMSIZE(Table3[[#This Row],[Sum of Total]],M$3:M$4,N$3:N$5)</f>
        <v>#NAME?</v>
      </c>
    </row>
    <row r="651" spans="4:11">
      <c r="D651" s="8" t="s">
        <v>3153</v>
      </c>
      <c r="E651">
        <v>117441.54430000001</v>
      </c>
      <c r="I651" t="s">
        <v>3153</v>
      </c>
      <c r="J651" s="188">
        <v>117441.54430000001</v>
      </c>
      <c r="K651" t="e">
        <f ca="1">[1]!ITEMSIZE(Table3[[#This Row],[Sum of Total]],M$3:M$4,N$3:N$5)</f>
        <v>#NAME?</v>
      </c>
    </row>
    <row r="652" spans="4:11">
      <c r="D652" s="8" t="s">
        <v>3164</v>
      </c>
      <c r="E652">
        <v>11042.78</v>
      </c>
      <c r="I652" t="s">
        <v>3164</v>
      </c>
      <c r="J652" s="188">
        <v>11042.78</v>
      </c>
      <c r="K652" t="e">
        <f ca="1">[1]!ITEMSIZE(Table3[[#This Row],[Sum of Total]],M$3:M$4,N$3:N$5)</f>
        <v>#NAME?</v>
      </c>
    </row>
    <row r="653" spans="4:11">
      <c r="D653" s="8" t="s">
        <v>3159</v>
      </c>
      <c r="E653">
        <v>119705.88</v>
      </c>
      <c r="I653" t="s">
        <v>3159</v>
      </c>
      <c r="J653" s="188">
        <v>119705.88</v>
      </c>
      <c r="K653" t="e">
        <f ca="1">[1]!ITEMSIZE(Table3[[#This Row],[Sum of Total]],M$3:M$4,N$3:N$5)</f>
        <v>#NAME?</v>
      </c>
    </row>
    <row r="654" spans="4:11">
      <c r="D654" s="8" t="s">
        <v>2942</v>
      </c>
      <c r="E654">
        <v>-28463.58</v>
      </c>
      <c r="I654" t="s">
        <v>2942</v>
      </c>
      <c r="J654" s="188">
        <v>-28463.58</v>
      </c>
      <c r="K654" t="e">
        <f ca="1">[1]!ITEMSIZE(Table3[[#This Row],[Sum of Total]],M$3:M$4,N$3:N$5)</f>
        <v>#NAME?</v>
      </c>
    </row>
    <row r="655" spans="4:11">
      <c r="D655" s="8" t="s">
        <v>4585</v>
      </c>
      <c r="E655">
        <v>49068.515500000001</v>
      </c>
      <c r="I655" t="s">
        <v>4585</v>
      </c>
      <c r="J655" s="188">
        <v>49068.515500000001</v>
      </c>
      <c r="K655" t="e">
        <f ca="1">[1]!ITEMSIZE(Table3[[#This Row],[Sum of Total]],M$3:M$4,N$3:N$5)</f>
        <v>#NAME?</v>
      </c>
    </row>
    <row r="656" spans="4:11">
      <c r="D656" s="8" t="s">
        <v>4588</v>
      </c>
      <c r="E656">
        <v>9737.4881000000005</v>
      </c>
      <c r="I656" t="s">
        <v>4588</v>
      </c>
      <c r="J656" s="188">
        <v>9737.4881000000005</v>
      </c>
      <c r="K656" t="e">
        <f ca="1">[1]!ITEMSIZE(Table3[[#This Row],[Sum of Total]],M$3:M$4,N$3:N$5)</f>
        <v>#NAME?</v>
      </c>
    </row>
    <row r="657" spans="4:11">
      <c r="D657" s="8" t="s">
        <v>4591</v>
      </c>
      <c r="E657">
        <v>45461.7068</v>
      </c>
      <c r="I657" t="s">
        <v>4591</v>
      </c>
      <c r="J657" s="188">
        <v>45461.7068</v>
      </c>
      <c r="K657" t="e">
        <f ca="1">[1]!ITEMSIZE(Table3[[#This Row],[Sum of Total]],M$3:M$4,N$3:N$5)</f>
        <v>#NAME?</v>
      </c>
    </row>
    <row r="658" spans="4:11">
      <c r="D658" s="8" t="s">
        <v>4596</v>
      </c>
      <c r="E658">
        <v>16709.065200000001</v>
      </c>
      <c r="I658" t="s">
        <v>4596</v>
      </c>
      <c r="J658" s="188">
        <v>16709.065200000001</v>
      </c>
      <c r="K658" t="e">
        <f ca="1">[1]!ITEMSIZE(Table3[[#This Row],[Sum of Total]],M$3:M$4,N$3:N$5)</f>
        <v>#NAME?</v>
      </c>
    </row>
    <row r="659" spans="4:11">
      <c r="D659" s="8" t="s">
        <v>4601</v>
      </c>
      <c r="E659">
        <v>14917.847</v>
      </c>
      <c r="I659" t="s">
        <v>4601</v>
      </c>
      <c r="J659" s="188">
        <v>14917.847</v>
      </c>
      <c r="K659" t="e">
        <f ca="1">[1]!ITEMSIZE(Table3[[#This Row],[Sum of Total]],M$3:M$4,N$3:N$5)</f>
        <v>#NAME?</v>
      </c>
    </row>
    <row r="660" spans="4:11">
      <c r="D660" s="8" t="s">
        <v>4607</v>
      </c>
      <c r="E660">
        <v>7497.6</v>
      </c>
      <c r="I660" t="s">
        <v>4607</v>
      </c>
      <c r="J660" s="188">
        <v>7497.6</v>
      </c>
      <c r="K660" t="e">
        <f ca="1">[1]!ITEMSIZE(Table3[[#This Row],[Sum of Total]],M$3:M$4,N$3:N$5)</f>
        <v>#NAME?</v>
      </c>
    </row>
    <row r="661" spans="4:11">
      <c r="D661" s="8" t="s">
        <v>4612</v>
      </c>
      <c r="E661">
        <v>23327.4467</v>
      </c>
      <c r="I661" t="s">
        <v>4612</v>
      </c>
      <c r="J661" s="188">
        <v>23327.4467</v>
      </c>
      <c r="K661" t="e">
        <f ca="1">[1]!ITEMSIZE(Table3[[#This Row],[Sum of Total]],M$3:M$4,N$3:N$5)</f>
        <v>#NAME?</v>
      </c>
    </row>
    <row r="662" spans="4:11">
      <c r="D662" s="8" t="s">
        <v>4617</v>
      </c>
      <c r="E662">
        <v>7269.1396999999997</v>
      </c>
      <c r="I662" t="s">
        <v>4617</v>
      </c>
      <c r="J662" s="188">
        <v>7269.1396999999997</v>
      </c>
      <c r="K662" t="e">
        <f ca="1">[1]!ITEMSIZE(Table3[[#This Row],[Sum of Total]],M$3:M$4,N$3:N$5)</f>
        <v>#NAME?</v>
      </c>
    </row>
    <row r="663" spans="4:11">
      <c r="D663" s="8" t="s">
        <v>4620</v>
      </c>
      <c r="E663">
        <v>90.765600000000006</v>
      </c>
      <c r="I663" t="s">
        <v>4620</v>
      </c>
      <c r="J663" s="188">
        <v>90.765600000000006</v>
      </c>
      <c r="K663" t="e">
        <f ca="1">[1]!ITEMSIZE(Table3[[#This Row],[Sum of Total]],M$3:M$4,N$3:N$5)</f>
        <v>#NAME?</v>
      </c>
    </row>
    <row r="664" spans="4:11">
      <c r="D664" s="8" t="s">
        <v>4623</v>
      </c>
      <c r="E664">
        <v>5750.4</v>
      </c>
      <c r="I664" t="s">
        <v>4623</v>
      </c>
      <c r="J664" s="188">
        <v>5750.4</v>
      </c>
      <c r="K664" t="e">
        <f ca="1">[1]!ITEMSIZE(Table3[[#This Row],[Sum of Total]],M$3:M$4,N$3:N$5)</f>
        <v>#NAME?</v>
      </c>
    </row>
    <row r="665" spans="4:11">
      <c r="D665" s="8" t="s">
        <v>4626</v>
      </c>
      <c r="E665">
        <v>3693.7647000000002</v>
      </c>
      <c r="I665" t="s">
        <v>4626</v>
      </c>
      <c r="J665" s="188">
        <v>3693.7647000000002</v>
      </c>
      <c r="K665" t="e">
        <f ca="1">[1]!ITEMSIZE(Table3[[#This Row],[Sum of Total]],M$3:M$4,N$3:N$5)</f>
        <v>#NAME?</v>
      </c>
    </row>
    <row r="666" spans="4:11">
      <c r="D666" s="8" t="s">
        <v>4629</v>
      </c>
      <c r="E666">
        <v>1799.5264</v>
      </c>
      <c r="I666" t="s">
        <v>4629</v>
      </c>
      <c r="J666" s="188">
        <v>1799.5264</v>
      </c>
      <c r="K666" t="e">
        <f ca="1">[1]!ITEMSIZE(Table3[[#This Row],[Sum of Total]],M$3:M$4,N$3:N$5)</f>
        <v>#NAME?</v>
      </c>
    </row>
    <row r="667" spans="4:11">
      <c r="D667" s="8" t="s">
        <v>4632</v>
      </c>
      <c r="E667">
        <v>2841.3575999999998</v>
      </c>
      <c r="I667" t="s">
        <v>4632</v>
      </c>
      <c r="J667" s="188">
        <v>2841.3575999999998</v>
      </c>
      <c r="K667" t="e">
        <f ca="1">[1]!ITEMSIZE(Table3[[#This Row],[Sum of Total]],M$3:M$4,N$3:N$5)</f>
        <v>#NAME?</v>
      </c>
    </row>
    <row r="668" spans="4:11">
      <c r="D668" s="8" t="s">
        <v>4635</v>
      </c>
      <c r="E668">
        <v>4978.05</v>
      </c>
      <c r="I668" t="s">
        <v>4635</v>
      </c>
      <c r="J668" s="188">
        <v>4978.05</v>
      </c>
      <c r="K668" t="e">
        <f ca="1">[1]!ITEMSIZE(Table3[[#This Row],[Sum of Total]],M$3:M$4,N$3:N$5)</f>
        <v>#NAME?</v>
      </c>
    </row>
    <row r="669" spans="4:11">
      <c r="D669" s="8" t="s">
        <v>4641</v>
      </c>
      <c r="E669">
        <v>1302.8399999999999</v>
      </c>
      <c r="I669" t="s">
        <v>4641</v>
      </c>
      <c r="J669" s="188">
        <v>1302.8399999999999</v>
      </c>
      <c r="K669" t="e">
        <f ca="1">[1]!ITEMSIZE(Table3[[#This Row],[Sum of Total]],M$3:M$4,N$3:N$5)</f>
        <v>#NAME?</v>
      </c>
    </row>
    <row r="670" spans="4:11">
      <c r="D670" s="8" t="s">
        <v>4646</v>
      </c>
      <c r="E670">
        <v>103.9967</v>
      </c>
      <c r="I670" t="s">
        <v>4646</v>
      </c>
      <c r="J670" s="188">
        <v>103.9967</v>
      </c>
      <c r="K670" t="e">
        <f ca="1">[1]!ITEMSIZE(Table3[[#This Row],[Sum of Total]],M$3:M$4,N$3:N$5)</f>
        <v>#NAME?</v>
      </c>
    </row>
    <row r="671" spans="4:11">
      <c r="D671" s="8" t="s">
        <v>4649</v>
      </c>
      <c r="E671">
        <v>28386.623299999999</v>
      </c>
      <c r="I671" t="s">
        <v>4649</v>
      </c>
      <c r="J671" s="188">
        <v>28386.623299999999</v>
      </c>
      <c r="K671" t="e">
        <f ca="1">[1]!ITEMSIZE(Table3[[#This Row],[Sum of Total]],M$3:M$4,N$3:N$5)</f>
        <v>#NAME?</v>
      </c>
    </row>
    <row r="672" spans="4:11">
      <c r="D672" s="8" t="s">
        <v>4652</v>
      </c>
      <c r="E672">
        <v>32500</v>
      </c>
      <c r="I672" t="s">
        <v>4652</v>
      </c>
      <c r="J672" s="188">
        <v>32500</v>
      </c>
      <c r="K672" t="e">
        <f ca="1">[1]!ITEMSIZE(Table3[[#This Row],[Sum of Total]],M$3:M$4,N$3:N$5)</f>
        <v>#NAME?</v>
      </c>
    </row>
    <row r="673" spans="4:11">
      <c r="D673" s="8" t="s">
        <v>4657</v>
      </c>
      <c r="E673">
        <v>-32500</v>
      </c>
      <c r="I673" t="s">
        <v>4657</v>
      </c>
      <c r="J673" s="188">
        <v>-32500</v>
      </c>
      <c r="K673" t="e">
        <f ca="1">[1]!ITEMSIZE(Table3[[#This Row],[Sum of Total]],M$3:M$4,N$3:N$5)</f>
        <v>#NAME?</v>
      </c>
    </row>
    <row r="674" spans="4:11">
      <c r="D674" s="8" t="s">
        <v>4658</v>
      </c>
      <c r="E674">
        <v>-315940.53999999998</v>
      </c>
      <c r="I674" t="s">
        <v>4658</v>
      </c>
      <c r="J674" s="188">
        <v>-315940.53999999998</v>
      </c>
      <c r="K674" t="e">
        <f ca="1">[1]!ITEMSIZE(Table3[[#This Row],[Sum of Total]],M$3:M$4,N$3:N$5)</f>
        <v>#NAME?</v>
      </c>
    </row>
    <row r="675" spans="4:11">
      <c r="D675" s="8" t="s">
        <v>4663</v>
      </c>
      <c r="E675">
        <v>315940.53999999998</v>
      </c>
      <c r="I675" t="s">
        <v>4663</v>
      </c>
      <c r="J675" s="188">
        <v>315940.53999999998</v>
      </c>
      <c r="K675" t="e">
        <f ca="1">[1]!ITEMSIZE(Table3[[#This Row],[Sum of Total]],M$3:M$4,N$3:N$5)</f>
        <v>#NAME?</v>
      </c>
    </row>
    <row r="676" spans="4:11">
      <c r="D676" s="8" t="s">
        <v>4664</v>
      </c>
      <c r="E676">
        <v>885.2</v>
      </c>
      <c r="I676" t="s">
        <v>4664</v>
      </c>
      <c r="J676" s="188">
        <v>885.2</v>
      </c>
      <c r="K676" t="e">
        <f ca="1">[1]!ITEMSIZE(Table3[[#This Row],[Sum of Total]],M$3:M$4,N$3:N$5)</f>
        <v>#NAME?</v>
      </c>
    </row>
    <row r="677" spans="4:11">
      <c r="D677" s="8" t="s">
        <v>4667</v>
      </c>
      <c r="E677">
        <v>143447.15</v>
      </c>
      <c r="I677" t="s">
        <v>4667</v>
      </c>
      <c r="J677" s="188">
        <v>143447.15</v>
      </c>
      <c r="K677" t="e">
        <f ca="1">[1]!ITEMSIZE(Table3[[#This Row],[Sum of Total]],M$3:M$4,N$3:N$5)</f>
        <v>#NAME?</v>
      </c>
    </row>
    <row r="678" spans="4:11">
      <c r="D678" s="8" t="s">
        <v>4672</v>
      </c>
      <c r="E678">
        <v>12400.0056</v>
      </c>
      <c r="I678" t="s">
        <v>4672</v>
      </c>
      <c r="J678" s="188">
        <v>12400.0056</v>
      </c>
      <c r="K678" t="e">
        <f ca="1">[1]!ITEMSIZE(Table3[[#This Row],[Sum of Total]],M$3:M$4,N$3:N$5)</f>
        <v>#NAME?</v>
      </c>
    </row>
    <row r="679" spans="4:11">
      <c r="D679" s="8" t="s">
        <v>4675</v>
      </c>
      <c r="E679">
        <v>162812.07999999999</v>
      </c>
      <c r="I679" t="s">
        <v>4675</v>
      </c>
      <c r="J679" s="188">
        <v>162812.07999999999</v>
      </c>
      <c r="K679" t="e">
        <f ca="1">[1]!ITEMSIZE(Table3[[#This Row],[Sum of Total]],M$3:M$4,N$3:N$5)</f>
        <v>#NAME?</v>
      </c>
    </row>
    <row r="680" spans="4:11">
      <c r="D680" s="8" t="s">
        <v>4680</v>
      </c>
      <c r="E680">
        <v>57350</v>
      </c>
      <c r="I680" t="s">
        <v>4680</v>
      </c>
      <c r="J680" s="188">
        <v>57350</v>
      </c>
      <c r="K680" t="e">
        <f ca="1">[1]!ITEMSIZE(Table3[[#This Row],[Sum of Total]],M$3:M$4,N$3:N$5)</f>
        <v>#NAME?</v>
      </c>
    </row>
    <row r="681" spans="4:11">
      <c r="D681" s="8" t="s">
        <v>4685</v>
      </c>
      <c r="E681">
        <v>1294844.74</v>
      </c>
      <c r="I681" t="s">
        <v>4685</v>
      </c>
      <c r="J681" s="188">
        <v>1294844.74</v>
      </c>
      <c r="K681" t="e">
        <f ca="1">[1]!ITEMSIZE(Table3[[#This Row],[Sum of Total]],M$3:M$4,N$3:N$5)</f>
        <v>#NAME?</v>
      </c>
    </row>
    <row r="682" spans="4:11">
      <c r="D682" s="8" t="s">
        <v>4688</v>
      </c>
      <c r="E682">
        <v>-1294844.74</v>
      </c>
      <c r="I682" t="s">
        <v>4688</v>
      </c>
      <c r="J682" s="188">
        <v>-1294844.74</v>
      </c>
      <c r="K682" t="e">
        <f ca="1">[1]!ITEMSIZE(Table3[[#This Row],[Sum of Total]],M$3:M$4,N$3:N$5)</f>
        <v>#NAME?</v>
      </c>
    </row>
    <row r="683" spans="4:11">
      <c r="D683" s="8" t="s">
        <v>4689</v>
      </c>
      <c r="E683">
        <v>6268</v>
      </c>
      <c r="I683" t="s">
        <v>4689</v>
      </c>
      <c r="J683" s="188">
        <v>6268</v>
      </c>
      <c r="K683" t="e">
        <f ca="1">[1]!ITEMSIZE(Table3[[#This Row],[Sum of Total]],M$3:M$4,N$3:N$5)</f>
        <v>#NAME?</v>
      </c>
    </row>
    <row r="684" spans="4:11">
      <c r="D684" s="8" t="s">
        <v>4693</v>
      </c>
      <c r="E684">
        <v>10753.0383</v>
      </c>
      <c r="I684" t="s">
        <v>4693</v>
      </c>
      <c r="J684" s="188">
        <v>10753.0383</v>
      </c>
      <c r="K684" t="e">
        <f ca="1">[1]!ITEMSIZE(Table3[[#This Row],[Sum of Total]],M$3:M$4,N$3:N$5)</f>
        <v>#NAME?</v>
      </c>
    </row>
    <row r="685" spans="4:11">
      <c r="D685" s="8" t="s">
        <v>4698</v>
      </c>
      <c r="E685">
        <v>14542.020699999999</v>
      </c>
      <c r="I685" t="s">
        <v>4698</v>
      </c>
      <c r="J685" s="188">
        <v>14542.020699999999</v>
      </c>
      <c r="K685" t="e">
        <f ca="1">[1]!ITEMSIZE(Table3[[#This Row],[Sum of Total]],M$3:M$4,N$3:N$5)</f>
        <v>#NAME?</v>
      </c>
    </row>
    <row r="686" spans="4:11">
      <c r="D686" s="8" t="s">
        <v>4703</v>
      </c>
      <c r="E686">
        <v>6481.5864000000001</v>
      </c>
      <c r="I686" t="s">
        <v>4703</v>
      </c>
      <c r="J686" s="188">
        <v>6481.5864000000001</v>
      </c>
      <c r="K686" t="e">
        <f ca="1">[1]!ITEMSIZE(Table3[[#This Row],[Sum of Total]],M$3:M$4,N$3:N$5)</f>
        <v>#NAME?</v>
      </c>
    </row>
    <row r="687" spans="4:11">
      <c r="D687" s="8" t="s">
        <v>4708</v>
      </c>
      <c r="E687">
        <v>188267.00659999999</v>
      </c>
      <c r="I687" t="s">
        <v>4708</v>
      </c>
      <c r="J687" s="188">
        <v>188267.00659999999</v>
      </c>
      <c r="K687" t="e">
        <f ca="1">[1]!ITEMSIZE(Table3[[#This Row],[Sum of Total]],M$3:M$4,N$3:N$5)</f>
        <v>#NAME?</v>
      </c>
    </row>
    <row r="688" spans="4:11">
      <c r="D688" s="8" t="s">
        <v>4711</v>
      </c>
      <c r="E688">
        <v>16795.812900000001</v>
      </c>
      <c r="I688" t="s">
        <v>4711</v>
      </c>
      <c r="J688" s="188">
        <v>16795.812900000001</v>
      </c>
      <c r="K688" t="e">
        <f ca="1">[1]!ITEMSIZE(Table3[[#This Row],[Sum of Total]],M$3:M$4,N$3:N$5)</f>
        <v>#NAME?</v>
      </c>
    </row>
    <row r="689" spans="4:11">
      <c r="D689" s="8" t="s">
        <v>4716</v>
      </c>
      <c r="E689">
        <v>364.68209999999999</v>
      </c>
      <c r="I689" t="s">
        <v>4716</v>
      </c>
      <c r="J689" s="188">
        <v>364.68209999999999</v>
      </c>
      <c r="K689" t="e">
        <f ca="1">[1]!ITEMSIZE(Table3[[#This Row],[Sum of Total]],M$3:M$4,N$3:N$5)</f>
        <v>#NAME?</v>
      </c>
    </row>
    <row r="690" spans="4:11">
      <c r="D690" s="8" t="s">
        <v>4721</v>
      </c>
      <c r="E690">
        <v>20477.969099999998</v>
      </c>
      <c r="I690" t="s">
        <v>4721</v>
      </c>
      <c r="J690" s="188">
        <v>20477.969099999998</v>
      </c>
      <c r="K690" t="e">
        <f ca="1">[1]!ITEMSIZE(Table3[[#This Row],[Sum of Total]],M$3:M$4,N$3:N$5)</f>
        <v>#NAME?</v>
      </c>
    </row>
    <row r="691" spans="4:11">
      <c r="D691" s="8" t="s">
        <v>4724</v>
      </c>
      <c r="E691">
        <v>27900</v>
      </c>
      <c r="I691" t="s">
        <v>4724</v>
      </c>
      <c r="J691" s="188">
        <v>27900</v>
      </c>
      <c r="K691" t="e">
        <f ca="1">[1]!ITEMSIZE(Table3[[#This Row],[Sum of Total]],M$3:M$4,N$3:N$5)</f>
        <v>#NAME?</v>
      </c>
    </row>
    <row r="692" spans="4:11">
      <c r="D692" s="8" t="s">
        <v>4727</v>
      </c>
      <c r="E692">
        <v>341126.2</v>
      </c>
      <c r="I692" t="s">
        <v>4727</v>
      </c>
      <c r="J692" s="188">
        <v>341126.2</v>
      </c>
      <c r="K692" t="e">
        <f ca="1">[1]!ITEMSIZE(Table3[[#This Row],[Sum of Total]],M$3:M$4,N$3:N$5)</f>
        <v>#NAME?</v>
      </c>
    </row>
    <row r="693" spans="4:11">
      <c r="D693" s="8" t="s">
        <v>4732</v>
      </c>
      <c r="E693">
        <v>1197.1500000000001</v>
      </c>
      <c r="I693" t="s">
        <v>4732</v>
      </c>
      <c r="J693" s="188">
        <v>1197.1500000000001</v>
      </c>
      <c r="K693" t="e">
        <f ca="1">[1]!ITEMSIZE(Table3[[#This Row],[Sum of Total]],M$3:M$4,N$3:N$5)</f>
        <v>#NAME?</v>
      </c>
    </row>
    <row r="694" spans="4:11">
      <c r="D694" s="8" t="s">
        <v>4735</v>
      </c>
      <c r="E694">
        <v>26558.37</v>
      </c>
      <c r="I694" t="s">
        <v>4735</v>
      </c>
      <c r="J694" s="188">
        <v>26558.37</v>
      </c>
      <c r="K694" t="e">
        <f ca="1">[1]!ITEMSIZE(Table3[[#This Row],[Sum of Total]],M$3:M$4,N$3:N$5)</f>
        <v>#NAME?</v>
      </c>
    </row>
    <row r="695" spans="4:11">
      <c r="D695" s="8" t="s">
        <v>4738</v>
      </c>
      <c r="E695">
        <v>4960</v>
      </c>
      <c r="I695" t="s">
        <v>4738</v>
      </c>
      <c r="J695" s="188">
        <v>4960</v>
      </c>
      <c r="K695" t="e">
        <f ca="1">[1]!ITEMSIZE(Table3[[#This Row],[Sum of Total]],M$3:M$4,N$3:N$5)</f>
        <v>#NAME?</v>
      </c>
    </row>
    <row r="696" spans="4:11">
      <c r="D696" s="8" t="s">
        <v>4741</v>
      </c>
      <c r="E696">
        <v>28000</v>
      </c>
      <c r="I696" t="s">
        <v>4741</v>
      </c>
      <c r="J696" s="188">
        <v>28000</v>
      </c>
      <c r="K696" t="e">
        <f ca="1">[1]!ITEMSIZE(Table3[[#This Row],[Sum of Total]],M$3:M$4,N$3:N$5)</f>
        <v>#NAME?</v>
      </c>
    </row>
    <row r="697" spans="4:11">
      <c r="D697" s="8" t="s">
        <v>4746</v>
      </c>
      <c r="E697">
        <v>4250</v>
      </c>
      <c r="I697" t="s">
        <v>4746</v>
      </c>
      <c r="J697" s="188">
        <v>4250</v>
      </c>
      <c r="K697" t="e">
        <f ca="1">[1]!ITEMSIZE(Table3[[#This Row],[Sum of Total]],M$3:M$4,N$3:N$5)</f>
        <v>#NAME?</v>
      </c>
    </row>
    <row r="698" spans="4:11">
      <c r="D698" s="8" t="s">
        <v>4751</v>
      </c>
      <c r="E698">
        <v>804110.78</v>
      </c>
      <c r="I698" t="s">
        <v>4751</v>
      </c>
      <c r="J698" s="188">
        <v>804110.78</v>
      </c>
      <c r="K698" t="e">
        <f ca="1">[1]!ITEMSIZE(Table3[[#This Row],[Sum of Total]],M$3:M$4,N$3:N$5)</f>
        <v>#NAME?</v>
      </c>
    </row>
    <row r="699" spans="4:11">
      <c r="D699" s="8" t="s">
        <v>4756</v>
      </c>
      <c r="E699">
        <v>9426.0607</v>
      </c>
      <c r="I699" t="s">
        <v>4756</v>
      </c>
      <c r="J699" s="188">
        <v>9426.0607</v>
      </c>
      <c r="K699" t="e">
        <f ca="1">[1]!ITEMSIZE(Table3[[#This Row],[Sum of Total]],M$3:M$4,N$3:N$5)</f>
        <v>#NAME?</v>
      </c>
    </row>
    <row r="700" spans="4:11">
      <c r="D700" s="8" t="s">
        <v>4761</v>
      </c>
      <c r="E700">
        <v>1710.7488000000001</v>
      </c>
      <c r="I700" t="s">
        <v>4761</v>
      </c>
      <c r="J700" s="188">
        <v>1710.7488000000001</v>
      </c>
      <c r="K700" t="e">
        <f ca="1">[1]!ITEMSIZE(Table3[[#This Row],[Sum of Total]],M$3:M$4,N$3:N$5)</f>
        <v>#NAME?</v>
      </c>
    </row>
    <row r="701" spans="4:11">
      <c r="D701" s="8" t="s">
        <v>4764</v>
      </c>
      <c r="E701">
        <v>90.765600000000006</v>
      </c>
      <c r="I701" t="s">
        <v>4764</v>
      </c>
      <c r="J701" s="188">
        <v>90.765600000000006</v>
      </c>
      <c r="K701" t="e">
        <f ca="1">[1]!ITEMSIZE(Table3[[#This Row],[Sum of Total]],M$3:M$4,N$3:N$5)</f>
        <v>#NAME?</v>
      </c>
    </row>
    <row r="702" spans="4:11">
      <c r="D702" s="8" t="s">
        <v>4767</v>
      </c>
      <c r="E702">
        <v>27341.323899999999</v>
      </c>
      <c r="I702" t="s">
        <v>4767</v>
      </c>
      <c r="J702" s="188">
        <v>27341.323899999999</v>
      </c>
      <c r="K702" t="e">
        <f ca="1">[1]!ITEMSIZE(Table3[[#This Row],[Sum of Total]],M$3:M$4,N$3:N$5)</f>
        <v>#NAME?</v>
      </c>
    </row>
    <row r="703" spans="4:11">
      <c r="D703" s="8" t="s">
        <v>4770</v>
      </c>
      <c r="E703">
        <v>7269.1396999999997</v>
      </c>
      <c r="I703" t="s">
        <v>4770</v>
      </c>
      <c r="J703" s="188">
        <v>7269.1396999999997</v>
      </c>
      <c r="K703" t="e">
        <f ca="1">[1]!ITEMSIZE(Table3[[#This Row],[Sum of Total]],M$3:M$4,N$3:N$5)</f>
        <v>#NAME?</v>
      </c>
    </row>
    <row r="704" spans="4:11">
      <c r="D704" s="8" t="s">
        <v>4773</v>
      </c>
      <c r="E704">
        <v>46572</v>
      </c>
      <c r="I704" t="s">
        <v>4773</v>
      </c>
      <c r="J704" s="188">
        <v>46572</v>
      </c>
      <c r="K704" t="e">
        <f ca="1">[1]!ITEMSIZE(Table3[[#This Row],[Sum of Total]],M$3:M$4,N$3:N$5)</f>
        <v>#NAME?</v>
      </c>
    </row>
    <row r="705" spans="4:11">
      <c r="D705" s="8" t="s">
        <v>4778</v>
      </c>
      <c r="E705">
        <v>14284.8</v>
      </c>
      <c r="I705" t="s">
        <v>4778</v>
      </c>
      <c r="J705" s="188">
        <v>14284.8</v>
      </c>
      <c r="K705" t="e">
        <f ca="1">[1]!ITEMSIZE(Table3[[#This Row],[Sum of Total]],M$3:M$4,N$3:N$5)</f>
        <v>#NAME?</v>
      </c>
    </row>
    <row r="706" spans="4:11">
      <c r="D706" s="8" t="s">
        <v>4781</v>
      </c>
      <c r="E706">
        <v>409.68</v>
      </c>
      <c r="I706" t="s">
        <v>4781</v>
      </c>
      <c r="J706" s="188">
        <v>409.68</v>
      </c>
      <c r="K706" t="e">
        <f ca="1">[1]!ITEMSIZE(Table3[[#This Row],[Sum of Total]],M$3:M$4,N$3:N$5)</f>
        <v>#NAME?</v>
      </c>
    </row>
    <row r="707" spans="4:11">
      <c r="D707" s="8" t="s">
        <v>4784</v>
      </c>
      <c r="E707">
        <v>3720</v>
      </c>
      <c r="I707" t="s">
        <v>4784</v>
      </c>
      <c r="J707" s="188">
        <v>3720</v>
      </c>
      <c r="K707" t="e">
        <f ca="1">[1]!ITEMSIZE(Table3[[#This Row],[Sum of Total]],M$3:M$4,N$3:N$5)</f>
        <v>#NAME?</v>
      </c>
    </row>
    <row r="708" spans="4:11">
      <c r="D708" s="8" t="s">
        <v>4787</v>
      </c>
      <c r="E708">
        <v>231150</v>
      </c>
      <c r="I708" t="s">
        <v>4787</v>
      </c>
      <c r="J708" s="188">
        <v>231150</v>
      </c>
      <c r="K708" t="e">
        <f ca="1">[1]!ITEMSIZE(Table3[[#This Row],[Sum of Total]],M$3:M$4,N$3:N$5)</f>
        <v>#NAME?</v>
      </c>
    </row>
    <row r="709" spans="4:11">
      <c r="D709" s="8" t="s">
        <v>4792</v>
      </c>
      <c r="E709">
        <v>7.1000000000000004E-3</v>
      </c>
      <c r="I709" t="s">
        <v>4792</v>
      </c>
      <c r="J709" s="188">
        <v>7.1000000000000004E-3</v>
      </c>
      <c r="K709" t="e">
        <f ca="1">[1]!ITEMSIZE(Table3[[#This Row],[Sum of Total]],M$3:M$4,N$3:N$5)</f>
        <v>#NAME?</v>
      </c>
    </row>
    <row r="710" spans="4:11">
      <c r="D710" s="8" t="s">
        <v>4793</v>
      </c>
      <c r="E710">
        <v>-231150</v>
      </c>
      <c r="I710" t="s">
        <v>4793</v>
      </c>
      <c r="J710" s="188">
        <v>-231150</v>
      </c>
      <c r="K710" t="e">
        <f ca="1">[1]!ITEMSIZE(Table3[[#This Row],[Sum of Total]],M$3:M$4,N$3:N$5)</f>
        <v>#NAME?</v>
      </c>
    </row>
    <row r="711" spans="4:11">
      <c r="D711" s="8" t="s">
        <v>4794</v>
      </c>
      <c r="E711">
        <v>6147.0535</v>
      </c>
      <c r="I711" t="s">
        <v>4794</v>
      </c>
      <c r="J711" s="188">
        <v>6147.0535</v>
      </c>
      <c r="K711" t="e">
        <f ca="1">[1]!ITEMSIZE(Table3[[#This Row],[Sum of Total]],M$3:M$4,N$3:N$5)</f>
        <v>#NAME?</v>
      </c>
    </row>
    <row r="712" spans="4:11">
      <c r="D712" s="8" t="s">
        <v>4797</v>
      </c>
      <c r="E712">
        <v>36864</v>
      </c>
      <c r="I712" t="s">
        <v>4797</v>
      </c>
      <c r="J712" s="188">
        <v>36864</v>
      </c>
      <c r="K712" t="e">
        <f ca="1">[1]!ITEMSIZE(Table3[[#This Row],[Sum of Total]],M$3:M$4,N$3:N$5)</f>
        <v>#NAME?</v>
      </c>
    </row>
    <row r="713" spans="4:11">
      <c r="D713" s="8" t="s">
        <v>4802</v>
      </c>
      <c r="E713">
        <v>26863.98</v>
      </c>
      <c r="I713" t="s">
        <v>4802</v>
      </c>
      <c r="J713" s="188">
        <v>26863.98</v>
      </c>
      <c r="K713" t="e">
        <f ca="1">[1]!ITEMSIZE(Table3[[#This Row],[Sum of Total]],M$3:M$4,N$3:N$5)</f>
        <v>#NAME?</v>
      </c>
    </row>
    <row r="714" spans="4:11">
      <c r="D714" s="8" t="s">
        <v>4806</v>
      </c>
      <c r="E714">
        <v>61799.526400000002</v>
      </c>
      <c r="I714" t="s">
        <v>4806</v>
      </c>
      <c r="J714" s="188">
        <v>61799.526400000002</v>
      </c>
      <c r="K714" t="e">
        <f ca="1">[1]!ITEMSIZE(Table3[[#This Row],[Sum of Total]],M$3:M$4,N$3:N$5)</f>
        <v>#NAME?</v>
      </c>
    </row>
    <row r="715" spans="4:11">
      <c r="D715" s="8" t="s">
        <v>4811</v>
      </c>
      <c r="E715">
        <v>117075.01790000001</v>
      </c>
      <c r="I715" t="s">
        <v>4811</v>
      </c>
      <c r="J715" s="188">
        <v>117075.01790000001</v>
      </c>
      <c r="K715" t="e">
        <f ca="1">[1]!ITEMSIZE(Table3[[#This Row],[Sum of Total]],M$3:M$4,N$3:N$5)</f>
        <v>#NAME?</v>
      </c>
    </row>
    <row r="716" spans="4:11">
      <c r="D716" s="8" t="s">
        <v>4814</v>
      </c>
      <c r="E716">
        <v>7608.2941000000001</v>
      </c>
      <c r="I716" t="s">
        <v>4814</v>
      </c>
      <c r="J716" s="188">
        <v>7608.2941000000001</v>
      </c>
      <c r="K716" t="e">
        <f ca="1">[1]!ITEMSIZE(Table3[[#This Row],[Sum of Total]],M$3:M$4,N$3:N$5)</f>
        <v>#NAME?</v>
      </c>
    </row>
    <row r="717" spans="4:11">
      <c r="D717" s="8" t="s">
        <v>4817</v>
      </c>
      <c r="E717">
        <v>4427.7821999999996</v>
      </c>
      <c r="I717" t="s">
        <v>4817</v>
      </c>
      <c r="J717" s="188">
        <v>4427.7821999999996</v>
      </c>
      <c r="K717" t="e">
        <f ca="1">[1]!ITEMSIZE(Table3[[#This Row],[Sum of Total]],M$3:M$4,N$3:N$5)</f>
        <v>#NAME?</v>
      </c>
    </row>
    <row r="718" spans="4:11">
      <c r="D718" s="8" t="s">
        <v>4822</v>
      </c>
      <c r="E718">
        <v>112181.3031</v>
      </c>
      <c r="I718" t="s">
        <v>4822</v>
      </c>
      <c r="J718" s="188">
        <v>112181.3031</v>
      </c>
      <c r="K718" t="e">
        <f ca="1">[1]!ITEMSIZE(Table3[[#This Row],[Sum of Total]],M$3:M$4,N$3:N$5)</f>
        <v>#NAME?</v>
      </c>
    </row>
    <row r="719" spans="4:11">
      <c r="D719" s="8" t="s">
        <v>4827</v>
      </c>
      <c r="E719">
        <v>18695.750700000001</v>
      </c>
      <c r="I719" t="s">
        <v>4827</v>
      </c>
      <c r="J719" s="188">
        <v>18695.750700000001</v>
      </c>
      <c r="K719" t="e">
        <f ca="1">[1]!ITEMSIZE(Table3[[#This Row],[Sum of Total]],M$3:M$4,N$3:N$5)</f>
        <v>#NAME?</v>
      </c>
    </row>
    <row r="720" spans="4:11">
      <c r="D720" s="8" t="s">
        <v>4830</v>
      </c>
      <c r="E720">
        <v>215803.08780000001</v>
      </c>
      <c r="I720" t="s">
        <v>4830</v>
      </c>
      <c r="J720" s="188">
        <v>215803.08780000001</v>
      </c>
      <c r="K720" t="e">
        <f ca="1">[1]!ITEMSIZE(Table3[[#This Row],[Sum of Total]],M$3:M$4,N$3:N$5)</f>
        <v>#NAME?</v>
      </c>
    </row>
    <row r="721" spans="4:11">
      <c r="D721" s="8" t="s">
        <v>4831</v>
      </c>
      <c r="E721">
        <v>33953.040000000001</v>
      </c>
      <c r="I721" t="s">
        <v>4831</v>
      </c>
      <c r="J721" s="188">
        <v>33953.040000000001</v>
      </c>
      <c r="K721" t="e">
        <f ca="1">[1]!ITEMSIZE(Table3[[#This Row],[Sum of Total]],M$3:M$4,N$3:N$5)</f>
        <v>#NAME?</v>
      </c>
    </row>
    <row r="722" spans="4:11">
      <c r="D722" s="8" t="s">
        <v>4836</v>
      </c>
      <c r="E722">
        <v>625.9</v>
      </c>
      <c r="I722" t="s">
        <v>4836</v>
      </c>
      <c r="J722" s="188">
        <v>625.9</v>
      </c>
      <c r="K722" t="e">
        <f ca="1">[1]!ITEMSIZE(Table3[[#This Row],[Sum of Total]],M$3:M$4,N$3:N$5)</f>
        <v>#NAME?</v>
      </c>
    </row>
    <row r="723" spans="4:11">
      <c r="D723" s="8" t="s">
        <v>4839</v>
      </c>
      <c r="E723">
        <v>625.9</v>
      </c>
      <c r="I723" t="s">
        <v>4839</v>
      </c>
      <c r="J723" s="188">
        <v>625.9</v>
      </c>
      <c r="K723" t="e">
        <f ca="1">[1]!ITEMSIZE(Table3[[#This Row],[Sum of Total]],M$3:M$4,N$3:N$5)</f>
        <v>#NAME?</v>
      </c>
    </row>
    <row r="724" spans="4:11">
      <c r="D724" s="8" t="s">
        <v>4842</v>
      </c>
      <c r="E724">
        <v>1719.3</v>
      </c>
      <c r="I724" t="s">
        <v>4842</v>
      </c>
      <c r="J724" s="188">
        <v>1719.3</v>
      </c>
      <c r="K724" t="e">
        <f ca="1">[1]!ITEMSIZE(Table3[[#This Row],[Sum of Total]],M$3:M$4,N$3:N$5)</f>
        <v>#NAME?</v>
      </c>
    </row>
    <row r="725" spans="4:11">
      <c r="D725" s="8" t="s">
        <v>4845</v>
      </c>
      <c r="E725">
        <v>6232.2946000000002</v>
      </c>
      <c r="I725" t="s">
        <v>4845</v>
      </c>
      <c r="J725" s="188">
        <v>6232.2946000000002</v>
      </c>
      <c r="K725" t="e">
        <f ca="1">[1]!ITEMSIZE(Table3[[#This Row],[Sum of Total]],M$3:M$4,N$3:N$5)</f>
        <v>#NAME?</v>
      </c>
    </row>
    <row r="726" spans="4:11">
      <c r="D726" s="8" t="s">
        <v>4851</v>
      </c>
      <c r="E726">
        <v>187864.5</v>
      </c>
      <c r="I726" t="s">
        <v>4851</v>
      </c>
      <c r="J726" s="188">
        <v>187864.5</v>
      </c>
      <c r="K726" t="e">
        <f ca="1">[1]!ITEMSIZE(Table3[[#This Row],[Sum of Total]],M$3:M$4,N$3:N$5)</f>
        <v>#NAME?</v>
      </c>
    </row>
    <row r="727" spans="4:11">
      <c r="D727" s="8" t="s">
        <v>4856</v>
      </c>
      <c r="E727">
        <v>12099.6</v>
      </c>
      <c r="I727" t="s">
        <v>4856</v>
      </c>
      <c r="J727" s="188">
        <v>12099.6</v>
      </c>
      <c r="K727" t="e">
        <f ca="1">[1]!ITEMSIZE(Table3[[#This Row],[Sum of Total]],M$3:M$4,N$3:N$5)</f>
        <v>#NAME?</v>
      </c>
    </row>
    <row r="728" spans="4:11">
      <c r="D728" s="8" t="s">
        <v>4859</v>
      </c>
      <c r="E728">
        <v>2171.4</v>
      </c>
      <c r="I728" t="s">
        <v>4859</v>
      </c>
      <c r="J728" s="188">
        <v>2171.4</v>
      </c>
      <c r="K728" t="e">
        <f ca="1">[1]!ITEMSIZE(Table3[[#This Row],[Sum of Total]],M$3:M$4,N$3:N$5)</f>
        <v>#NAME?</v>
      </c>
    </row>
    <row r="729" spans="4:11">
      <c r="D729" s="8" t="s">
        <v>2967</v>
      </c>
      <c r="E729">
        <v>5000</v>
      </c>
      <c r="I729" t="s">
        <v>2967</v>
      </c>
      <c r="J729" s="188">
        <v>5000</v>
      </c>
      <c r="K729" t="e">
        <f ca="1">[1]!ITEMSIZE(Table3[[#This Row],[Sum of Total]],M$3:M$4,N$3:N$5)</f>
        <v>#NAME?</v>
      </c>
    </row>
    <row r="730" spans="4:11">
      <c r="D730" s="8" t="s">
        <v>2935</v>
      </c>
      <c r="E730">
        <v>36465</v>
      </c>
      <c r="I730" t="s">
        <v>2935</v>
      </c>
      <c r="J730" s="188">
        <v>36465</v>
      </c>
      <c r="K730" t="e">
        <f ca="1">[1]!ITEMSIZE(Table3[[#This Row],[Sum of Total]],M$3:M$4,N$3:N$5)</f>
        <v>#NAME?</v>
      </c>
    </row>
    <row r="731" spans="4:11">
      <c r="D731" s="8" t="s">
        <v>3252</v>
      </c>
      <c r="E731">
        <v>34944</v>
      </c>
      <c r="I731" t="s">
        <v>3252</v>
      </c>
      <c r="J731" s="188">
        <v>34944</v>
      </c>
      <c r="K731" t="e">
        <f ca="1">[1]!ITEMSIZE(Table3[[#This Row],[Sum of Total]],M$3:M$4,N$3:N$5)</f>
        <v>#NAME?</v>
      </c>
    </row>
    <row r="732" spans="4:11">
      <c r="D732" s="8" t="s">
        <v>3057</v>
      </c>
      <c r="E732">
        <v>54516</v>
      </c>
      <c r="I732" t="s">
        <v>3057</v>
      </c>
      <c r="J732" s="188">
        <v>54516</v>
      </c>
      <c r="K732" t="e">
        <f ca="1">[1]!ITEMSIZE(Table3[[#This Row],[Sum of Total]],M$3:M$4,N$3:N$5)</f>
        <v>#NAME?</v>
      </c>
    </row>
    <row r="733" spans="4:11">
      <c r="D733" s="8" t="s">
        <v>4862</v>
      </c>
      <c r="E733">
        <v>42700.6999</v>
      </c>
      <c r="I733" t="s">
        <v>4862</v>
      </c>
      <c r="J733" s="188">
        <v>42700.6999</v>
      </c>
      <c r="K733" t="e">
        <f ca="1">[1]!ITEMSIZE(Table3[[#This Row],[Sum of Total]],M$3:M$4,N$3:N$5)</f>
        <v>#NAME?</v>
      </c>
    </row>
    <row r="734" spans="4:11">
      <c r="D734" s="8" t="s">
        <v>4867</v>
      </c>
      <c r="E734">
        <v>1483.64</v>
      </c>
      <c r="I734" t="s">
        <v>4867</v>
      </c>
      <c r="J734" s="188">
        <v>1483.64</v>
      </c>
      <c r="K734" t="e">
        <f ca="1">[1]!ITEMSIZE(Table3[[#This Row],[Sum of Total]],M$3:M$4,N$3:N$5)</f>
        <v>#NAME?</v>
      </c>
    </row>
    <row r="735" spans="4:11">
      <c r="D735" s="8" t="s">
        <v>4872</v>
      </c>
      <c r="E735">
        <v>3052.0596</v>
      </c>
      <c r="I735" t="s">
        <v>4872</v>
      </c>
      <c r="J735" s="188">
        <v>3052.0596</v>
      </c>
      <c r="K735" t="e">
        <f ca="1">[1]!ITEMSIZE(Table3[[#This Row],[Sum of Total]],M$3:M$4,N$3:N$5)</f>
        <v>#NAME?</v>
      </c>
    </row>
    <row r="736" spans="4:11">
      <c r="D736" s="8" t="s">
        <v>4875</v>
      </c>
      <c r="E736">
        <v>20513.887699999999</v>
      </c>
      <c r="I736" t="s">
        <v>4875</v>
      </c>
      <c r="J736" s="188">
        <v>20513.887699999999</v>
      </c>
      <c r="K736" t="e">
        <f ca="1">[1]!ITEMSIZE(Table3[[#This Row],[Sum of Total]],M$3:M$4,N$3:N$5)</f>
        <v>#NAME?</v>
      </c>
    </row>
    <row r="737" spans="4:11">
      <c r="D737" s="8" t="s">
        <v>4876</v>
      </c>
      <c r="E737">
        <v>-149.9203</v>
      </c>
      <c r="I737" t="s">
        <v>4876</v>
      </c>
      <c r="J737" s="188">
        <v>-149.9203</v>
      </c>
      <c r="K737" t="e">
        <f ca="1">[1]!ITEMSIZE(Table3[[#This Row],[Sum of Total]],M$3:M$4,N$3:N$5)</f>
        <v>#NAME?</v>
      </c>
    </row>
    <row r="738" spans="4:11">
      <c r="D738" s="8" t="s">
        <v>4879</v>
      </c>
      <c r="E738">
        <v>47701.46</v>
      </c>
      <c r="I738" t="s">
        <v>4879</v>
      </c>
      <c r="J738" s="188">
        <v>47701.46</v>
      </c>
      <c r="K738" t="e">
        <f ca="1">[1]!ITEMSIZE(Table3[[#This Row],[Sum of Total]],M$3:M$4,N$3:N$5)</f>
        <v>#NAME?</v>
      </c>
    </row>
    <row r="739" spans="4:11">
      <c r="D739" s="8" t="s">
        <v>4882</v>
      </c>
      <c r="E739">
        <v>1973.5681999999999</v>
      </c>
      <c r="I739" t="s">
        <v>4882</v>
      </c>
      <c r="J739" s="188">
        <v>1973.5681999999999</v>
      </c>
      <c r="K739" t="e">
        <f ca="1">[1]!ITEMSIZE(Table3[[#This Row],[Sum of Total]],M$3:M$4,N$3:N$5)</f>
        <v>#NAME?</v>
      </c>
    </row>
    <row r="740" spans="4:11">
      <c r="D740" s="8" t="s">
        <v>4887</v>
      </c>
      <c r="E740">
        <v>48834.75</v>
      </c>
      <c r="I740" t="s">
        <v>4887</v>
      </c>
      <c r="J740" s="188">
        <v>48834.75</v>
      </c>
      <c r="K740" t="e">
        <f ca="1">[1]!ITEMSIZE(Table3[[#This Row],[Sum of Total]],M$3:M$4,N$3:N$5)</f>
        <v>#NAME?</v>
      </c>
    </row>
    <row r="741" spans="4:11">
      <c r="D741" s="8" t="s">
        <v>4890</v>
      </c>
      <c r="E741">
        <v>1402.9918</v>
      </c>
      <c r="I741" t="s">
        <v>4890</v>
      </c>
      <c r="J741" s="188">
        <v>1402.9918</v>
      </c>
      <c r="K741" t="e">
        <f ca="1">[1]!ITEMSIZE(Table3[[#This Row],[Sum of Total]],M$3:M$4,N$3:N$5)</f>
        <v>#NAME?</v>
      </c>
    </row>
    <row r="742" spans="4:11">
      <c r="D742" s="8" t="s">
        <v>4893</v>
      </c>
      <c r="E742">
        <v>2872.9281999999998</v>
      </c>
      <c r="I742" t="s">
        <v>4893</v>
      </c>
      <c r="J742" s="188">
        <v>2872.9281999999998</v>
      </c>
      <c r="K742" t="e">
        <f ca="1">[1]!ITEMSIZE(Table3[[#This Row],[Sum of Total]],M$3:M$4,N$3:N$5)</f>
        <v>#NAME?</v>
      </c>
    </row>
    <row r="743" spans="4:11">
      <c r="D743" s="8" t="s">
        <v>4898</v>
      </c>
      <c r="E743">
        <v>2872.9281999999998</v>
      </c>
      <c r="I743" t="s">
        <v>4898</v>
      </c>
      <c r="J743" s="188">
        <v>2872.9281999999998</v>
      </c>
      <c r="K743" t="e">
        <f ca="1">[1]!ITEMSIZE(Table3[[#This Row],[Sum of Total]],M$3:M$4,N$3:N$5)</f>
        <v>#NAME?</v>
      </c>
    </row>
    <row r="744" spans="4:11">
      <c r="D744" s="8" t="s">
        <v>4899</v>
      </c>
      <c r="E744">
        <v>5450.63</v>
      </c>
      <c r="I744" t="s">
        <v>4899</v>
      </c>
      <c r="J744" s="188">
        <v>5450.63</v>
      </c>
      <c r="K744" t="e">
        <f ca="1">[1]!ITEMSIZE(Table3[[#This Row],[Sum of Total]],M$3:M$4,N$3:N$5)</f>
        <v>#NAME?</v>
      </c>
    </row>
    <row r="745" spans="4:11">
      <c r="D745" s="8" t="s">
        <v>4900</v>
      </c>
      <c r="E745">
        <v>-113750</v>
      </c>
      <c r="I745" t="s">
        <v>4900</v>
      </c>
      <c r="J745" s="188">
        <v>-113750</v>
      </c>
      <c r="K745" t="e">
        <f ca="1">[1]!ITEMSIZE(Table3[[#This Row],[Sum of Total]],M$3:M$4,N$3:N$5)</f>
        <v>#NAME?</v>
      </c>
    </row>
    <row r="746" spans="4:11">
      <c r="D746" s="8" t="s">
        <v>4903</v>
      </c>
      <c r="E746">
        <v>-5450.63</v>
      </c>
      <c r="I746" t="s">
        <v>4903</v>
      </c>
      <c r="J746" s="188">
        <v>-5450.63</v>
      </c>
      <c r="K746" t="e">
        <f ca="1">[1]!ITEMSIZE(Table3[[#This Row],[Sum of Total]],M$3:M$4,N$3:N$5)</f>
        <v>#NAME?</v>
      </c>
    </row>
    <row r="747" spans="4:11">
      <c r="D747" s="8" t="s">
        <v>4904</v>
      </c>
      <c r="E747">
        <v>113750</v>
      </c>
      <c r="I747" t="s">
        <v>4904</v>
      </c>
      <c r="J747" s="188">
        <v>113750</v>
      </c>
      <c r="K747" t="e">
        <f ca="1">[1]!ITEMSIZE(Table3[[#This Row],[Sum of Total]],M$3:M$4,N$3:N$5)</f>
        <v>#NAME?</v>
      </c>
    </row>
    <row r="748" spans="4:11">
      <c r="D748" s="8" t="s">
        <v>4905</v>
      </c>
      <c r="E748">
        <v>409.68</v>
      </c>
      <c r="I748" t="s">
        <v>4905</v>
      </c>
      <c r="J748" s="188">
        <v>409.68</v>
      </c>
      <c r="K748" t="e">
        <f ca="1">[1]!ITEMSIZE(Table3[[#This Row],[Sum of Total]],M$3:M$4,N$3:N$5)</f>
        <v>#NAME?</v>
      </c>
    </row>
    <row r="749" spans="4:11">
      <c r="D749" s="8" t="s">
        <v>4908</v>
      </c>
      <c r="E749">
        <v>914.40660000000003</v>
      </c>
      <c r="I749" t="s">
        <v>4908</v>
      </c>
      <c r="J749" s="188">
        <v>914.40660000000003</v>
      </c>
      <c r="K749" t="e">
        <f ca="1">[1]!ITEMSIZE(Table3[[#This Row],[Sum of Total]],M$3:M$4,N$3:N$5)</f>
        <v>#NAME?</v>
      </c>
    </row>
    <row r="750" spans="4:11">
      <c r="D750" s="8" t="s">
        <v>4913</v>
      </c>
      <c r="E750">
        <v>922.5</v>
      </c>
      <c r="I750" t="s">
        <v>4913</v>
      </c>
      <c r="J750" s="188">
        <v>922.5</v>
      </c>
      <c r="K750" t="e">
        <f ca="1">[1]!ITEMSIZE(Table3[[#This Row],[Sum of Total]],M$3:M$4,N$3:N$5)</f>
        <v>#NAME?</v>
      </c>
    </row>
    <row r="751" spans="4:11">
      <c r="D751" s="8" t="s">
        <v>4918</v>
      </c>
      <c r="E751">
        <v>1297.32</v>
      </c>
      <c r="I751" t="s">
        <v>4918</v>
      </c>
      <c r="J751" s="188">
        <v>1297.32</v>
      </c>
      <c r="K751" t="e">
        <f ca="1">[1]!ITEMSIZE(Table3[[#This Row],[Sum of Total]],M$3:M$4,N$3:N$5)</f>
        <v>#NAME?</v>
      </c>
    </row>
    <row r="752" spans="4:11">
      <c r="D752" s="8" t="s">
        <v>7182</v>
      </c>
      <c r="E752">
        <v>24000</v>
      </c>
      <c r="I752" t="s">
        <v>7182</v>
      </c>
      <c r="J752" s="188">
        <v>24000</v>
      </c>
      <c r="K752" t="e">
        <f ca="1">[1]!ITEMSIZE(Table3[[#This Row],[Sum of Total]],M$3:M$4,N$3:N$5)</f>
        <v>#NAME?</v>
      </c>
    </row>
    <row r="753" spans="4:11">
      <c r="D753" s="8" t="s">
        <v>7146</v>
      </c>
      <c r="E753">
        <v>3000</v>
      </c>
      <c r="I753" t="s">
        <v>7146</v>
      </c>
      <c r="J753" s="188">
        <v>3000</v>
      </c>
      <c r="K753" t="e">
        <f ca="1">[1]!ITEMSIZE(Table3[[#This Row],[Sum of Total]],M$3:M$4,N$3:N$5)</f>
        <v>#NAME?</v>
      </c>
    </row>
    <row r="754" spans="4:11">
      <c r="D754" s="8" t="s">
        <v>5913</v>
      </c>
      <c r="E754">
        <v>188.1</v>
      </c>
      <c r="I754" t="s">
        <v>5913</v>
      </c>
      <c r="J754" s="188">
        <v>188.1</v>
      </c>
      <c r="K754" t="e">
        <f ca="1">[1]!ITEMSIZE(Table3[[#This Row],[Sum of Total]],M$3:M$4,N$3:N$5)</f>
        <v>#NAME?</v>
      </c>
    </row>
    <row r="755" spans="4:11">
      <c r="D755" s="8" t="s">
        <v>7380</v>
      </c>
      <c r="E755">
        <v>512.1</v>
      </c>
      <c r="I755" t="s">
        <v>7380</v>
      </c>
      <c r="J755" s="188">
        <v>512.1</v>
      </c>
      <c r="K755" t="e">
        <f ca="1">[1]!ITEMSIZE(Table3[[#This Row],[Sum of Total]],M$3:M$4,N$3:N$5)</f>
        <v>#NAME?</v>
      </c>
    </row>
    <row r="756" spans="4:11">
      <c r="D756" s="8" t="s">
        <v>7377</v>
      </c>
      <c r="E756">
        <v>0</v>
      </c>
      <c r="I756" t="s">
        <v>7377</v>
      </c>
      <c r="J756" s="188">
        <v>0</v>
      </c>
      <c r="K756" t="e">
        <f ca="1">[1]!ITEMSIZE(Table3[[#This Row],[Sum of Total]],M$3:M$4,N$3:N$5)</f>
        <v>#NAME?</v>
      </c>
    </row>
    <row r="757" spans="4:11">
      <c r="D757" s="8" t="s">
        <v>7357</v>
      </c>
      <c r="E757">
        <v>0</v>
      </c>
      <c r="I757" t="s">
        <v>7357</v>
      </c>
      <c r="J757" s="188">
        <v>0</v>
      </c>
      <c r="K757" t="e">
        <f ca="1">[1]!ITEMSIZE(Table3[[#This Row],[Sum of Total]],M$3:M$4,N$3:N$5)</f>
        <v>#NAME?</v>
      </c>
    </row>
    <row r="758" spans="4:11">
      <c r="D758" s="8" t="s">
        <v>7351</v>
      </c>
      <c r="E758">
        <v>0</v>
      </c>
      <c r="I758" t="s">
        <v>7351</v>
      </c>
      <c r="J758" s="188">
        <v>0</v>
      </c>
      <c r="K758" t="e">
        <f ca="1">[1]!ITEMSIZE(Table3[[#This Row],[Sum of Total]],M$3:M$4,N$3:N$5)</f>
        <v>#NAME?</v>
      </c>
    </row>
    <row r="759" spans="4:11">
      <c r="D759" s="8" t="s">
        <v>7360</v>
      </c>
      <c r="E759">
        <v>0</v>
      </c>
      <c r="I759" t="s">
        <v>7360</v>
      </c>
      <c r="J759" s="188">
        <v>0</v>
      </c>
      <c r="K759" t="e">
        <f ca="1">[1]!ITEMSIZE(Table3[[#This Row],[Sum of Total]],M$3:M$4,N$3:N$5)</f>
        <v>#NAME?</v>
      </c>
    </row>
    <row r="760" spans="4:11">
      <c r="D760" s="8" t="s">
        <v>7391</v>
      </c>
      <c r="E760">
        <v>220957.3</v>
      </c>
      <c r="I760" t="s">
        <v>7391</v>
      </c>
      <c r="J760" s="188">
        <v>220957.3</v>
      </c>
      <c r="K760" t="e">
        <f ca="1">[1]!ITEMSIZE(Table3[[#This Row],[Sum of Total]],M$3:M$4,N$3:N$5)</f>
        <v>#NAME?</v>
      </c>
    </row>
    <row r="761" spans="4:11">
      <c r="D761" s="8" t="s">
        <v>7354</v>
      </c>
      <c r="E761">
        <v>0</v>
      </c>
      <c r="I761" t="s">
        <v>7354</v>
      </c>
      <c r="J761" s="188">
        <v>0</v>
      </c>
      <c r="K761" t="e">
        <f ca="1">[1]!ITEMSIZE(Table3[[#This Row],[Sum of Total]],M$3:M$4,N$3:N$5)</f>
        <v>#NAME?</v>
      </c>
    </row>
    <row r="762" spans="4:11">
      <c r="D762" s="8" t="s">
        <v>7363</v>
      </c>
      <c r="E762">
        <v>0</v>
      </c>
      <c r="I762" t="s">
        <v>7363</v>
      </c>
      <c r="J762" s="188">
        <v>0</v>
      </c>
      <c r="K762" t="e">
        <f ca="1">[1]!ITEMSIZE(Table3[[#This Row],[Sum of Total]],M$3:M$4,N$3:N$5)</f>
        <v>#NAME?</v>
      </c>
    </row>
    <row r="763" spans="4:11">
      <c r="D763" s="8" t="s">
        <v>7372</v>
      </c>
      <c r="E763">
        <v>3734.3319999999999</v>
      </c>
      <c r="I763" t="s">
        <v>7372</v>
      </c>
      <c r="J763" s="188">
        <v>3734.3319999999999</v>
      </c>
      <c r="K763" t="e">
        <f ca="1">[1]!ITEMSIZE(Table3[[#This Row],[Sum of Total]],M$3:M$4,N$3:N$5)</f>
        <v>#NAME?</v>
      </c>
    </row>
    <row r="764" spans="4:11">
      <c r="D764" s="8" t="s">
        <v>7383</v>
      </c>
      <c r="E764">
        <v>26640</v>
      </c>
      <c r="I764" t="s">
        <v>7383</v>
      </c>
      <c r="J764" s="188">
        <v>26640</v>
      </c>
      <c r="K764" t="e">
        <f ca="1">[1]!ITEMSIZE(Table3[[#This Row],[Sum of Total]],M$3:M$4,N$3:N$5)</f>
        <v>#NAME?</v>
      </c>
    </row>
    <row r="765" spans="4:11">
      <c r="D765" s="8" t="s">
        <v>7468</v>
      </c>
      <c r="E765">
        <v>4318.8635000000004</v>
      </c>
      <c r="I765" t="s">
        <v>7468</v>
      </c>
      <c r="J765" s="188">
        <v>4318.8635000000004</v>
      </c>
      <c r="K765" t="e">
        <f ca="1">[1]!ITEMSIZE(Table3[[#This Row],[Sum of Total]],M$3:M$4,N$3:N$5)</f>
        <v>#NAME?</v>
      </c>
    </row>
    <row r="766" spans="4:11">
      <c r="D766" s="8" t="s">
        <v>7471</v>
      </c>
      <c r="E766">
        <v>4072.6124</v>
      </c>
      <c r="I766" t="s">
        <v>7471</v>
      </c>
      <c r="J766" s="188">
        <v>4072.6124</v>
      </c>
      <c r="K766" t="e">
        <f ca="1">[1]!ITEMSIZE(Table3[[#This Row],[Sum of Total]],M$3:M$4,N$3:N$5)</f>
        <v>#NAME?</v>
      </c>
    </row>
    <row r="767" spans="4:11">
      <c r="D767" s="8" t="s">
        <v>7446</v>
      </c>
      <c r="E767">
        <v>1262.8254999999999</v>
      </c>
      <c r="I767" t="s">
        <v>7446</v>
      </c>
      <c r="J767" s="188">
        <v>1262.8254999999999</v>
      </c>
      <c r="K767" t="e">
        <f ca="1">[1]!ITEMSIZE(Table3[[#This Row],[Sum of Total]],M$3:M$4,N$3:N$5)</f>
        <v>#NAME?</v>
      </c>
    </row>
    <row r="768" spans="4:11">
      <c r="D768" s="8" t="s">
        <v>7443</v>
      </c>
      <c r="E768">
        <v>4857.9322000000002</v>
      </c>
      <c r="I768" t="s">
        <v>7443</v>
      </c>
      <c r="J768" s="188">
        <v>4857.9322000000002</v>
      </c>
      <c r="K768" t="e">
        <f ca="1">[1]!ITEMSIZE(Table3[[#This Row],[Sum of Total]],M$3:M$4,N$3:N$5)</f>
        <v>#NAME?</v>
      </c>
    </row>
    <row r="769" spans="4:11">
      <c r="D769" s="8" t="s">
        <v>7451</v>
      </c>
      <c r="E769">
        <v>4857.9322000000002</v>
      </c>
      <c r="I769" t="s">
        <v>7451</v>
      </c>
      <c r="J769" s="188">
        <v>4857.9322000000002</v>
      </c>
      <c r="K769" t="e">
        <f ca="1">[1]!ITEMSIZE(Table3[[#This Row],[Sum of Total]],M$3:M$4,N$3:N$5)</f>
        <v>#NAME?</v>
      </c>
    </row>
    <row r="770" spans="4:11">
      <c r="D770" s="8" t="s">
        <v>7454</v>
      </c>
      <c r="E770">
        <v>3154.89</v>
      </c>
      <c r="I770" t="s">
        <v>7454</v>
      </c>
      <c r="J770" s="188">
        <v>3154.89</v>
      </c>
      <c r="K770" t="e">
        <f ca="1">[1]!ITEMSIZE(Table3[[#This Row],[Sum of Total]],M$3:M$4,N$3:N$5)</f>
        <v>#NAME?</v>
      </c>
    </row>
    <row r="771" spans="4:11">
      <c r="D771" s="8" t="s">
        <v>7465</v>
      </c>
      <c r="E771">
        <v>3443.5484000000001</v>
      </c>
      <c r="I771" t="s">
        <v>7465</v>
      </c>
      <c r="J771" s="188">
        <v>3443.5484000000001</v>
      </c>
      <c r="K771" t="e">
        <f ca="1">[1]!ITEMSIZE(Table3[[#This Row],[Sum of Total]],M$3:M$4,N$3:N$5)</f>
        <v>#NAME?</v>
      </c>
    </row>
    <row r="772" spans="4:11">
      <c r="D772" s="8" t="s">
        <v>7462</v>
      </c>
      <c r="E772">
        <v>50766.75</v>
      </c>
      <c r="I772" t="s">
        <v>7462</v>
      </c>
      <c r="J772" s="188">
        <v>50766.75</v>
      </c>
      <c r="K772" t="e">
        <f ca="1">[1]!ITEMSIZE(Table3[[#This Row],[Sum of Total]],M$3:M$4,N$3:N$5)</f>
        <v>#NAME?</v>
      </c>
    </row>
    <row r="773" spans="4:11">
      <c r="D773" s="8" t="s">
        <v>7316</v>
      </c>
      <c r="E773">
        <v>0</v>
      </c>
      <c r="I773" t="s">
        <v>7316</v>
      </c>
      <c r="J773" s="188">
        <v>0</v>
      </c>
      <c r="K773" t="e">
        <f ca="1">[1]!ITEMSIZE(Table3[[#This Row],[Sum of Total]],M$3:M$4,N$3:N$5)</f>
        <v>#NAME?</v>
      </c>
    </row>
    <row r="774" spans="4:11">
      <c r="D774" s="8" t="s">
        <v>6111</v>
      </c>
      <c r="E774">
        <v>327.11489999999998</v>
      </c>
      <c r="I774" t="s">
        <v>6111</v>
      </c>
      <c r="J774" s="188">
        <v>327.11489999999998</v>
      </c>
      <c r="K774" t="e">
        <f ca="1">[1]!ITEMSIZE(Table3[[#This Row],[Sum of Total]],M$3:M$4,N$3:N$5)</f>
        <v>#NAME?</v>
      </c>
    </row>
    <row r="775" spans="4:11">
      <c r="D775" s="8" t="s">
        <v>6110</v>
      </c>
      <c r="E775">
        <v>327.11489999999998</v>
      </c>
      <c r="I775" t="s">
        <v>6110</v>
      </c>
      <c r="J775" s="188">
        <v>327.11489999999998</v>
      </c>
      <c r="K775" t="e">
        <f ca="1">[1]!ITEMSIZE(Table3[[#This Row],[Sum of Total]],M$3:M$4,N$3:N$5)</f>
        <v>#NAME?</v>
      </c>
    </row>
    <row r="776" spans="4:11">
      <c r="D776" s="8" t="s">
        <v>6106</v>
      </c>
      <c r="E776">
        <v>326.97460000000001</v>
      </c>
      <c r="I776" t="s">
        <v>6106</v>
      </c>
      <c r="J776" s="188">
        <v>326.97460000000001</v>
      </c>
      <c r="K776" t="e">
        <f ca="1">[1]!ITEMSIZE(Table3[[#This Row],[Sum of Total]],M$3:M$4,N$3:N$5)</f>
        <v>#NAME?</v>
      </c>
    </row>
    <row r="777" spans="4:11">
      <c r="D777" s="8" t="s">
        <v>5936</v>
      </c>
      <c r="E777">
        <v>25235.222000000002</v>
      </c>
      <c r="I777" t="s">
        <v>5936</v>
      </c>
      <c r="J777" s="188">
        <v>25235.222000000002</v>
      </c>
      <c r="K777" t="e">
        <f ca="1">[1]!ITEMSIZE(Table3[[#This Row],[Sum of Total]],M$3:M$4,N$3:N$5)</f>
        <v>#NAME?</v>
      </c>
    </row>
    <row r="778" spans="4:11">
      <c r="D778" s="8" t="s">
        <v>5954</v>
      </c>
      <c r="E778">
        <v>64256.3894</v>
      </c>
      <c r="I778" t="s">
        <v>5954</v>
      </c>
      <c r="J778" s="188">
        <v>64256.3894</v>
      </c>
      <c r="K778" t="e">
        <f ca="1">[1]!ITEMSIZE(Table3[[#This Row],[Sum of Total]],M$3:M$4,N$3:N$5)</f>
        <v>#NAME?</v>
      </c>
    </row>
    <row r="779" spans="4:11">
      <c r="D779" s="8" t="s">
        <v>5951</v>
      </c>
      <c r="E779">
        <v>30895.7</v>
      </c>
      <c r="I779" t="s">
        <v>5951</v>
      </c>
      <c r="J779" s="188">
        <v>30895.7</v>
      </c>
      <c r="K779" t="e">
        <f ca="1">[1]!ITEMSIZE(Table3[[#This Row],[Sum of Total]],M$3:M$4,N$3:N$5)</f>
        <v>#NAME?</v>
      </c>
    </row>
    <row r="780" spans="4:11">
      <c r="D780" s="8" t="s">
        <v>5963</v>
      </c>
      <c r="E780">
        <v>0</v>
      </c>
      <c r="I780" t="s">
        <v>5963</v>
      </c>
      <c r="J780" s="188">
        <v>0</v>
      </c>
      <c r="K780" t="e">
        <f ca="1">[1]!ITEMSIZE(Table3[[#This Row],[Sum of Total]],M$3:M$4,N$3:N$5)</f>
        <v>#NAME?</v>
      </c>
    </row>
    <row r="781" spans="4:11">
      <c r="D781" s="8" t="s">
        <v>6154</v>
      </c>
      <c r="E781">
        <v>2365.5266000000001</v>
      </c>
      <c r="I781" t="s">
        <v>6154</v>
      </c>
      <c r="J781" s="188">
        <v>2365.5266000000001</v>
      </c>
      <c r="K781" t="e">
        <f ca="1">[1]!ITEMSIZE(Table3[[#This Row],[Sum of Total]],M$3:M$4,N$3:N$5)</f>
        <v>#NAME?</v>
      </c>
    </row>
    <row r="782" spans="4:11">
      <c r="D782" s="8" t="s">
        <v>6112</v>
      </c>
      <c r="E782">
        <v>0</v>
      </c>
      <c r="I782" t="s">
        <v>6112</v>
      </c>
      <c r="J782" s="188">
        <v>0</v>
      </c>
      <c r="K782" t="e">
        <f ca="1">[1]!ITEMSIZE(Table3[[#This Row],[Sum of Total]],M$3:M$4,N$3:N$5)</f>
        <v>#NAME?</v>
      </c>
    </row>
    <row r="783" spans="4:11">
      <c r="D783" s="8" t="s">
        <v>6212</v>
      </c>
      <c r="E783">
        <v>0</v>
      </c>
      <c r="I783" t="s">
        <v>6212</v>
      </c>
      <c r="J783" s="188">
        <v>0</v>
      </c>
      <c r="K783" t="e">
        <f ca="1">[1]!ITEMSIZE(Table3[[#This Row],[Sum of Total]],M$3:M$4,N$3:N$5)</f>
        <v>#NAME?</v>
      </c>
    </row>
    <row r="784" spans="4:11">
      <c r="D784" s="8" t="s">
        <v>6219</v>
      </c>
      <c r="E784">
        <v>127480.17630000001</v>
      </c>
      <c r="I784" t="s">
        <v>6219</v>
      </c>
      <c r="J784" s="188">
        <v>127480.17630000001</v>
      </c>
      <c r="K784" t="e">
        <f ca="1">[1]!ITEMSIZE(Table3[[#This Row],[Sum of Total]],M$3:M$4,N$3:N$5)</f>
        <v>#NAME?</v>
      </c>
    </row>
    <row r="785" spans="4:11">
      <c r="D785" s="8" t="s">
        <v>6215</v>
      </c>
      <c r="E785">
        <v>0</v>
      </c>
      <c r="I785" t="s">
        <v>6215</v>
      </c>
      <c r="J785" s="188">
        <v>0</v>
      </c>
      <c r="K785" t="e">
        <f ca="1">[1]!ITEMSIZE(Table3[[#This Row],[Sum of Total]],M$3:M$4,N$3:N$5)</f>
        <v>#NAME?</v>
      </c>
    </row>
    <row r="786" spans="4:11">
      <c r="D786" s="8" t="s">
        <v>6218</v>
      </c>
      <c r="E786">
        <v>0</v>
      </c>
      <c r="I786" t="s">
        <v>6218</v>
      </c>
      <c r="J786" s="188">
        <v>0</v>
      </c>
      <c r="K786" t="e">
        <f ca="1">[1]!ITEMSIZE(Table3[[#This Row],[Sum of Total]],M$3:M$4,N$3:N$5)</f>
        <v>#NAME?</v>
      </c>
    </row>
    <row r="787" spans="4:11">
      <c r="D787" s="8" t="s">
        <v>6137</v>
      </c>
      <c r="E787">
        <v>0</v>
      </c>
      <c r="I787" t="s">
        <v>6137</v>
      </c>
      <c r="J787" s="188">
        <v>0</v>
      </c>
      <c r="K787" t="e">
        <f ca="1">[1]!ITEMSIZE(Table3[[#This Row],[Sum of Total]],M$3:M$4,N$3:N$5)</f>
        <v>#NAME?</v>
      </c>
    </row>
    <row r="788" spans="4:11">
      <c r="D788" s="8" t="s">
        <v>6168</v>
      </c>
      <c r="E788">
        <v>158170.70939999999</v>
      </c>
      <c r="I788" t="s">
        <v>6168</v>
      </c>
      <c r="J788" s="188">
        <v>158170.70939999999</v>
      </c>
      <c r="K788" t="e">
        <f ca="1">[1]!ITEMSIZE(Table3[[#This Row],[Sum of Total]],M$3:M$4,N$3:N$5)</f>
        <v>#NAME?</v>
      </c>
    </row>
    <row r="789" spans="4:11">
      <c r="D789" s="8" t="s">
        <v>6157</v>
      </c>
      <c r="E789">
        <v>0</v>
      </c>
      <c r="I789" t="s">
        <v>6157</v>
      </c>
      <c r="J789" s="188">
        <v>0</v>
      </c>
      <c r="K789" t="e">
        <f ca="1">[1]!ITEMSIZE(Table3[[#This Row],[Sum of Total]],M$3:M$4,N$3:N$5)</f>
        <v>#NAME?</v>
      </c>
    </row>
    <row r="790" spans="4:11">
      <c r="D790" s="8" t="s">
        <v>6162</v>
      </c>
      <c r="E790">
        <v>0</v>
      </c>
      <c r="I790" t="s">
        <v>6162</v>
      </c>
      <c r="J790" s="188">
        <v>0</v>
      </c>
      <c r="K790" t="e">
        <f ca="1">[1]!ITEMSIZE(Table3[[#This Row],[Sum of Total]],M$3:M$4,N$3:N$5)</f>
        <v>#NAME?</v>
      </c>
    </row>
    <row r="791" spans="4:11">
      <c r="D791" s="8" t="s">
        <v>6165</v>
      </c>
      <c r="E791">
        <v>5125.8064999999997</v>
      </c>
      <c r="I791" t="s">
        <v>6165</v>
      </c>
      <c r="J791" s="188">
        <v>5125.8064999999997</v>
      </c>
      <c r="K791" t="e">
        <f ca="1">[1]!ITEMSIZE(Table3[[#This Row],[Sum of Total]],M$3:M$4,N$3:N$5)</f>
        <v>#NAME?</v>
      </c>
    </row>
    <row r="792" spans="4:11">
      <c r="D792" s="8" t="s">
        <v>5966</v>
      </c>
      <c r="E792">
        <v>0</v>
      </c>
      <c r="I792" t="s">
        <v>5966</v>
      </c>
      <c r="J792" s="188">
        <v>0</v>
      </c>
      <c r="K792" t="e">
        <f ca="1">[1]!ITEMSIZE(Table3[[#This Row],[Sum of Total]],M$3:M$4,N$3:N$5)</f>
        <v>#NAME?</v>
      </c>
    </row>
    <row r="793" spans="4:11">
      <c r="D793" s="8" t="s">
        <v>6274</v>
      </c>
      <c r="E793">
        <v>0</v>
      </c>
      <c r="I793" t="s">
        <v>6274</v>
      </c>
      <c r="J793" s="188">
        <v>0</v>
      </c>
      <c r="K793" t="e">
        <f ca="1">[1]!ITEMSIZE(Table3[[#This Row],[Sum of Total]],M$3:M$4,N$3:N$5)</f>
        <v>#NAME?</v>
      </c>
    </row>
    <row r="794" spans="4:11">
      <c r="D794" s="8" t="s">
        <v>6241</v>
      </c>
      <c r="E794">
        <v>-2.7284841053187847E-12</v>
      </c>
      <c r="I794" t="s">
        <v>6241</v>
      </c>
      <c r="J794" s="188">
        <v>-2.7284841053187847E-12</v>
      </c>
      <c r="K794" t="e">
        <f ca="1">[1]!ITEMSIZE(Table3[[#This Row],[Sum of Total]],M$3:M$4,N$3:N$5)</f>
        <v>#NAME?</v>
      </c>
    </row>
    <row r="795" spans="4:11">
      <c r="D795" s="8" t="s">
        <v>6246</v>
      </c>
      <c r="E795">
        <v>0</v>
      </c>
      <c r="I795" t="s">
        <v>6246</v>
      </c>
      <c r="J795" s="188">
        <v>0</v>
      </c>
      <c r="K795" t="e">
        <f ca="1">[1]!ITEMSIZE(Table3[[#This Row],[Sum of Total]],M$3:M$4,N$3:N$5)</f>
        <v>#NAME?</v>
      </c>
    </row>
    <row r="796" spans="4:11">
      <c r="D796" s="8" t="s">
        <v>1392</v>
      </c>
      <c r="E796">
        <v>0</v>
      </c>
      <c r="I796" t="s">
        <v>1392</v>
      </c>
      <c r="J796" s="188">
        <v>0</v>
      </c>
      <c r="K796" t="e">
        <f ca="1">[1]!ITEMSIZE(Table3[[#This Row],[Sum of Total]],M$3:M$4,N$3:N$5)</f>
        <v>#NAME?</v>
      </c>
    </row>
    <row r="797" spans="4:11">
      <c r="D797" s="8" t="s">
        <v>6266</v>
      </c>
      <c r="E797">
        <v>0</v>
      </c>
      <c r="I797" t="s">
        <v>6266</v>
      </c>
      <c r="J797" s="188">
        <v>0</v>
      </c>
      <c r="K797" t="e">
        <f ca="1">[1]!ITEMSIZE(Table3[[#This Row],[Sum of Total]],M$3:M$4,N$3:N$5)</f>
        <v>#NAME?</v>
      </c>
    </row>
    <row r="798" spans="4:11">
      <c r="D798" s="8" t="s">
        <v>6271</v>
      </c>
      <c r="E798">
        <v>0</v>
      </c>
      <c r="I798" t="s">
        <v>6271</v>
      </c>
      <c r="J798" s="188">
        <v>0</v>
      </c>
      <c r="K798" t="e">
        <f ca="1">[1]!ITEMSIZE(Table3[[#This Row],[Sum of Total]],M$3:M$4,N$3:N$5)</f>
        <v>#NAME?</v>
      </c>
    </row>
    <row r="799" spans="4:11">
      <c r="D799" s="8" t="s">
        <v>6238</v>
      </c>
      <c r="E799">
        <v>0</v>
      </c>
      <c r="I799" t="s">
        <v>6238</v>
      </c>
      <c r="J799" s="188">
        <v>0</v>
      </c>
      <c r="K799" t="e">
        <f ca="1">[1]!ITEMSIZE(Table3[[#This Row],[Sum of Total]],M$3:M$4,N$3:N$5)</f>
        <v>#NAME?</v>
      </c>
    </row>
    <row r="800" spans="4:11">
      <c r="D800" s="8" t="s">
        <v>6227</v>
      </c>
      <c r="E800">
        <v>0</v>
      </c>
      <c r="I800" t="s">
        <v>6227</v>
      </c>
      <c r="J800" s="188">
        <v>0</v>
      </c>
      <c r="K800" t="e">
        <f ca="1">[1]!ITEMSIZE(Table3[[#This Row],[Sum of Total]],M$3:M$4,N$3:N$5)</f>
        <v>#NAME?</v>
      </c>
    </row>
    <row r="801" spans="4:11">
      <c r="D801" s="8" t="s">
        <v>6232</v>
      </c>
      <c r="E801">
        <v>0</v>
      </c>
      <c r="I801" t="s">
        <v>6232</v>
      </c>
      <c r="J801" s="188">
        <v>0</v>
      </c>
      <c r="K801" t="e">
        <f ca="1">[1]!ITEMSIZE(Table3[[#This Row],[Sum of Total]],M$3:M$4,N$3:N$5)</f>
        <v>#NAME?</v>
      </c>
    </row>
    <row r="802" spans="4:11">
      <c r="D802" s="8" t="s">
        <v>6280</v>
      </c>
      <c r="E802">
        <v>176.2037</v>
      </c>
      <c r="I802" t="s">
        <v>6280</v>
      </c>
      <c r="J802" s="188">
        <v>176.2037</v>
      </c>
      <c r="K802" t="e">
        <f ca="1">[1]!ITEMSIZE(Table3[[#This Row],[Sum of Total]],M$3:M$4,N$3:N$5)</f>
        <v>#NAME?</v>
      </c>
    </row>
    <row r="803" spans="4:11">
      <c r="D803" s="8" t="s">
        <v>6277</v>
      </c>
      <c r="E803">
        <v>176.2037</v>
      </c>
      <c r="I803" t="s">
        <v>6277</v>
      </c>
      <c r="J803" s="188">
        <v>176.2037</v>
      </c>
      <c r="K803" t="e">
        <f ca="1">[1]!ITEMSIZE(Table3[[#This Row],[Sum of Total]],M$3:M$4,N$3:N$5)</f>
        <v>#NAME?</v>
      </c>
    </row>
    <row r="804" spans="4:11">
      <c r="D804" s="8" t="s">
        <v>6288</v>
      </c>
      <c r="E804">
        <v>7849.2502999999997</v>
      </c>
      <c r="I804" t="s">
        <v>6288</v>
      </c>
      <c r="J804" s="188">
        <v>7849.2502999999997</v>
      </c>
      <c r="K804" t="e">
        <f ca="1">[1]!ITEMSIZE(Table3[[#This Row],[Sum of Total]],M$3:M$4,N$3:N$5)</f>
        <v>#NAME?</v>
      </c>
    </row>
    <row r="805" spans="4:11">
      <c r="D805" s="8" t="s">
        <v>6171</v>
      </c>
      <c r="E805">
        <v>386.04969999999997</v>
      </c>
      <c r="I805" t="s">
        <v>6171</v>
      </c>
      <c r="J805" s="188">
        <v>386.04969999999997</v>
      </c>
      <c r="K805" t="e">
        <f ca="1">[1]!ITEMSIZE(Table3[[#This Row],[Sum of Total]],M$3:M$4,N$3:N$5)</f>
        <v>#NAME?</v>
      </c>
    </row>
    <row r="806" spans="4:11">
      <c r="D806" s="8" t="s">
        <v>6224</v>
      </c>
      <c r="E806">
        <v>3599.0529000000001</v>
      </c>
      <c r="I806" t="s">
        <v>6224</v>
      </c>
      <c r="J806" s="188">
        <v>3599.0529000000001</v>
      </c>
      <c r="K806" t="e">
        <f ca="1">[1]!ITEMSIZE(Table3[[#This Row],[Sum of Total]],M$3:M$4,N$3:N$5)</f>
        <v>#NAME?</v>
      </c>
    </row>
    <row r="807" spans="4:11">
      <c r="D807" s="8" t="s">
        <v>6285</v>
      </c>
      <c r="E807">
        <v>1349.6449</v>
      </c>
      <c r="I807" t="s">
        <v>6285</v>
      </c>
      <c r="J807" s="188">
        <v>1349.6449</v>
      </c>
      <c r="K807" t="e">
        <f ca="1">[1]!ITEMSIZE(Table3[[#This Row],[Sum of Total]],M$3:M$4,N$3:N$5)</f>
        <v>#NAME?</v>
      </c>
    </row>
    <row r="808" spans="4:11">
      <c r="D808" s="8" t="s">
        <v>6282</v>
      </c>
      <c r="E808">
        <v>176.2037</v>
      </c>
      <c r="I808" t="s">
        <v>6282</v>
      </c>
      <c r="J808" s="188">
        <v>176.2037</v>
      </c>
      <c r="K808" t="e">
        <f ca="1">[1]!ITEMSIZE(Table3[[#This Row],[Sum of Total]],M$3:M$4,N$3:N$5)</f>
        <v>#NAME?</v>
      </c>
    </row>
    <row r="809" spans="4:11">
      <c r="D809" s="8" t="s">
        <v>6261</v>
      </c>
      <c r="E809">
        <v>0</v>
      </c>
      <c r="I809" t="s">
        <v>6261</v>
      </c>
      <c r="J809" s="188">
        <v>0</v>
      </c>
      <c r="K809" t="e">
        <f ca="1">[1]!ITEMSIZE(Table3[[#This Row],[Sum of Total]],M$3:M$4,N$3:N$5)</f>
        <v>#NAME?</v>
      </c>
    </row>
    <row r="810" spans="4:11">
      <c r="D810" s="8" t="s">
        <v>6190</v>
      </c>
      <c r="E810">
        <v>625.9</v>
      </c>
      <c r="I810" t="s">
        <v>6190</v>
      </c>
      <c r="J810" s="188">
        <v>625.9</v>
      </c>
      <c r="K810" t="e">
        <f ca="1">[1]!ITEMSIZE(Table3[[#This Row],[Sum of Total]],M$3:M$4,N$3:N$5)</f>
        <v>#NAME?</v>
      </c>
    </row>
    <row r="811" spans="4:11">
      <c r="D811" s="8" t="s">
        <v>6187</v>
      </c>
      <c r="E811">
        <v>94.05</v>
      </c>
      <c r="I811" t="s">
        <v>6187</v>
      </c>
      <c r="J811" s="188">
        <v>94.05</v>
      </c>
      <c r="K811" t="e">
        <f ca="1">[1]!ITEMSIZE(Table3[[#This Row],[Sum of Total]],M$3:M$4,N$3:N$5)</f>
        <v>#NAME?</v>
      </c>
    </row>
    <row r="812" spans="4:11">
      <c r="D812" s="8" t="s">
        <v>6199</v>
      </c>
      <c r="E812">
        <v>2861.6</v>
      </c>
      <c r="I812" t="s">
        <v>6199</v>
      </c>
      <c r="J812" s="188">
        <v>2861.6</v>
      </c>
      <c r="K812" t="e">
        <f ca="1">[1]!ITEMSIZE(Table3[[#This Row],[Sum of Total]],M$3:M$4,N$3:N$5)</f>
        <v>#NAME?</v>
      </c>
    </row>
    <row r="813" spans="4:11">
      <c r="D813" s="8" t="s">
        <v>6184</v>
      </c>
      <c r="E813">
        <v>6000</v>
      </c>
      <c r="I813" t="s">
        <v>6184</v>
      </c>
      <c r="J813" s="188">
        <v>6000</v>
      </c>
      <c r="K813" t="e">
        <f ca="1">[1]!ITEMSIZE(Table3[[#This Row],[Sum of Total]],M$3:M$4,N$3:N$5)</f>
        <v>#NAME?</v>
      </c>
    </row>
    <row r="814" spans="4:11">
      <c r="D814" s="8" t="s">
        <v>6179</v>
      </c>
      <c r="E814">
        <v>8062.5</v>
      </c>
      <c r="I814" t="s">
        <v>6179</v>
      </c>
      <c r="J814" s="188">
        <v>8062.5</v>
      </c>
      <c r="K814" t="e">
        <f ca="1">[1]!ITEMSIZE(Table3[[#This Row],[Sum of Total]],M$3:M$4,N$3:N$5)</f>
        <v>#NAME?</v>
      </c>
    </row>
    <row r="815" spans="4:11">
      <c r="D815" s="8" t="s">
        <v>6174</v>
      </c>
      <c r="E815">
        <v>76370</v>
      </c>
      <c r="I815" t="s">
        <v>6174</v>
      </c>
      <c r="J815" s="188">
        <v>76370</v>
      </c>
      <c r="K815" t="e">
        <f ca="1">[1]!ITEMSIZE(Table3[[#This Row],[Sum of Total]],M$3:M$4,N$3:N$5)</f>
        <v>#NAME?</v>
      </c>
    </row>
    <row r="816" spans="4:11">
      <c r="D816" s="8" t="s">
        <v>5999</v>
      </c>
      <c r="E816">
        <v>1197.1500000000001</v>
      </c>
      <c r="I816" t="s">
        <v>5999</v>
      </c>
      <c r="J816" s="188">
        <v>1197.1500000000001</v>
      </c>
      <c r="K816" t="e">
        <f ca="1">[1]!ITEMSIZE(Table3[[#This Row],[Sum of Total]],M$3:M$4,N$3:N$5)</f>
        <v>#NAME?</v>
      </c>
    </row>
    <row r="817" spans="4:11">
      <c r="D817" s="8" t="s">
        <v>6202</v>
      </c>
      <c r="E817">
        <v>6996.5</v>
      </c>
      <c r="I817" t="s">
        <v>6202</v>
      </c>
      <c r="J817" s="188">
        <v>6996.5</v>
      </c>
      <c r="K817" t="e">
        <f ca="1">[1]!ITEMSIZE(Table3[[#This Row],[Sum of Total]],M$3:M$4,N$3:N$5)</f>
        <v>#NAME?</v>
      </c>
    </row>
    <row r="818" spans="4:11">
      <c r="D818" s="8" t="s">
        <v>6207</v>
      </c>
      <c r="E818">
        <v>38407.5</v>
      </c>
      <c r="I818" t="s">
        <v>6207</v>
      </c>
      <c r="J818" s="188">
        <v>38407.5</v>
      </c>
      <c r="K818" t="e">
        <f ca="1">[1]!ITEMSIZE(Table3[[#This Row],[Sum of Total]],M$3:M$4,N$3:N$5)</f>
        <v>#NAME?</v>
      </c>
    </row>
    <row r="819" spans="4:11">
      <c r="D819" s="8" t="s">
        <v>6193</v>
      </c>
      <c r="E819">
        <v>2034.7064</v>
      </c>
      <c r="I819" t="s">
        <v>6193</v>
      </c>
      <c r="J819" s="188">
        <v>2034.7064</v>
      </c>
      <c r="K819" t="e">
        <f ca="1">[1]!ITEMSIZE(Table3[[#This Row],[Sum of Total]],M$3:M$4,N$3:N$5)</f>
        <v>#NAME?</v>
      </c>
    </row>
    <row r="820" spans="4:11">
      <c r="D820" s="8" t="s">
        <v>6196</v>
      </c>
      <c r="E820">
        <v>3.4674485505092889E-12</v>
      </c>
      <c r="I820" t="s">
        <v>6196</v>
      </c>
      <c r="J820" s="188">
        <v>3.4674485505092889E-12</v>
      </c>
      <c r="K820" t="e">
        <f ca="1">[1]!ITEMSIZE(Table3[[#This Row],[Sum of Total]],M$3:M$4,N$3:N$5)</f>
        <v>#NAME?</v>
      </c>
    </row>
    <row r="821" spans="4:11">
      <c r="D821" s="8" t="s">
        <v>6012</v>
      </c>
      <c r="E821">
        <v>103416</v>
      </c>
      <c r="I821" t="s">
        <v>6012</v>
      </c>
      <c r="J821" s="188">
        <v>103416</v>
      </c>
      <c r="K821" t="e">
        <f ca="1">[1]!ITEMSIZE(Table3[[#This Row],[Sum of Total]],M$3:M$4,N$3:N$5)</f>
        <v>#NAME?</v>
      </c>
    </row>
    <row r="822" spans="4:11">
      <c r="D822" s="8" t="s">
        <v>5989</v>
      </c>
      <c r="E822">
        <v>20800</v>
      </c>
      <c r="I822" t="s">
        <v>5989</v>
      </c>
      <c r="J822" s="188">
        <v>20800</v>
      </c>
      <c r="K822" t="e">
        <f ca="1">[1]!ITEMSIZE(Table3[[#This Row],[Sum of Total]],M$3:M$4,N$3:N$5)</f>
        <v>#NAME?</v>
      </c>
    </row>
    <row r="823" spans="4:11">
      <c r="D823" s="8" t="s">
        <v>5994</v>
      </c>
      <c r="E823">
        <v>12495</v>
      </c>
      <c r="I823" t="s">
        <v>5994</v>
      </c>
      <c r="J823" s="188">
        <v>12495</v>
      </c>
      <c r="K823" t="e">
        <f ca="1">[1]!ITEMSIZE(Table3[[#This Row],[Sum of Total]],M$3:M$4,N$3:N$5)</f>
        <v>#NAME?</v>
      </c>
    </row>
    <row r="824" spans="4:11">
      <c r="D824" s="8" t="s">
        <v>6017</v>
      </c>
      <c r="E824">
        <v>0</v>
      </c>
      <c r="I824" t="s">
        <v>6017</v>
      </c>
      <c r="J824" s="188">
        <v>0</v>
      </c>
      <c r="K824" t="e">
        <f ca="1">[1]!ITEMSIZE(Table3[[#This Row],[Sum of Total]],M$3:M$4,N$3:N$5)</f>
        <v>#NAME?</v>
      </c>
    </row>
    <row r="825" spans="4:11">
      <c r="D825" s="8" t="s">
        <v>6048</v>
      </c>
      <c r="E825">
        <v>0</v>
      </c>
      <c r="I825" t="s">
        <v>6048</v>
      </c>
      <c r="J825" s="188">
        <v>0</v>
      </c>
      <c r="K825" t="e">
        <f ca="1">[1]!ITEMSIZE(Table3[[#This Row],[Sum of Total]],M$3:M$4,N$3:N$5)</f>
        <v>#NAME?</v>
      </c>
    </row>
    <row r="826" spans="4:11">
      <c r="D826" s="8" t="s">
        <v>6042</v>
      </c>
      <c r="E826">
        <v>0</v>
      </c>
      <c r="I826" t="s">
        <v>6042</v>
      </c>
      <c r="J826" s="188">
        <v>0</v>
      </c>
      <c r="K826" t="e">
        <f ca="1">[1]!ITEMSIZE(Table3[[#This Row],[Sum of Total]],M$3:M$4,N$3:N$5)</f>
        <v>#NAME?</v>
      </c>
    </row>
    <row r="827" spans="4:11">
      <c r="D827" s="8" t="s">
        <v>6045</v>
      </c>
      <c r="E827">
        <v>0</v>
      </c>
      <c r="I827" t="s">
        <v>6045</v>
      </c>
      <c r="J827" s="188">
        <v>0</v>
      </c>
      <c r="K827" t="e">
        <f ca="1">[1]!ITEMSIZE(Table3[[#This Row],[Sum of Total]],M$3:M$4,N$3:N$5)</f>
        <v>#NAME?</v>
      </c>
    </row>
    <row r="828" spans="4:11">
      <c r="D828" s="8" t="s">
        <v>6035</v>
      </c>
      <c r="E828">
        <v>0</v>
      </c>
      <c r="I828" t="s">
        <v>6035</v>
      </c>
      <c r="J828" s="188">
        <v>0</v>
      </c>
      <c r="K828" t="e">
        <f ca="1">[1]!ITEMSIZE(Table3[[#This Row],[Sum of Total]],M$3:M$4,N$3:N$5)</f>
        <v>#NAME?</v>
      </c>
    </row>
    <row r="829" spans="4:11">
      <c r="D829" s="8" t="s">
        <v>6020</v>
      </c>
      <c r="E829">
        <v>0</v>
      </c>
      <c r="I829" t="s">
        <v>6020</v>
      </c>
      <c r="J829" s="188">
        <v>0</v>
      </c>
      <c r="K829" t="e">
        <f ca="1">[1]!ITEMSIZE(Table3[[#This Row],[Sum of Total]],M$3:M$4,N$3:N$5)</f>
        <v>#NAME?</v>
      </c>
    </row>
    <row r="830" spans="4:11">
      <c r="D830" s="8" t="s">
        <v>6025</v>
      </c>
      <c r="E830">
        <v>0</v>
      </c>
      <c r="I830" t="s">
        <v>6025</v>
      </c>
      <c r="J830" s="188">
        <v>0</v>
      </c>
      <c r="K830" t="e">
        <f ca="1">[1]!ITEMSIZE(Table3[[#This Row],[Sum of Total]],M$3:M$4,N$3:N$5)</f>
        <v>#NAME?</v>
      </c>
    </row>
    <row r="831" spans="4:11">
      <c r="D831" s="8" t="s">
        <v>5984</v>
      </c>
      <c r="E831">
        <v>0</v>
      </c>
      <c r="I831" t="s">
        <v>5984</v>
      </c>
      <c r="J831" s="188">
        <v>0</v>
      </c>
      <c r="K831" t="e">
        <f ca="1">[1]!ITEMSIZE(Table3[[#This Row],[Sum of Total]],M$3:M$4,N$3:N$5)</f>
        <v>#NAME?</v>
      </c>
    </row>
    <row r="832" spans="4:11">
      <c r="D832" s="8" t="s">
        <v>6064</v>
      </c>
      <c r="E832">
        <v>1465.4795999999999</v>
      </c>
      <c r="I832" t="s">
        <v>6064</v>
      </c>
      <c r="J832" s="188">
        <v>1465.4795999999999</v>
      </c>
      <c r="K832" t="e">
        <f ca="1">[1]!ITEMSIZE(Table3[[#This Row],[Sum of Total]],M$3:M$4,N$3:N$5)</f>
        <v>#NAME?</v>
      </c>
    </row>
    <row r="833" spans="4:11">
      <c r="D833" s="8" t="s">
        <v>6054</v>
      </c>
      <c r="E833">
        <v>42000</v>
      </c>
      <c r="I833" t="s">
        <v>6054</v>
      </c>
      <c r="J833" s="188">
        <v>42000</v>
      </c>
      <c r="K833" t="e">
        <f ca="1">[1]!ITEMSIZE(Table3[[#This Row],[Sum of Total]],M$3:M$4,N$3:N$5)</f>
        <v>#NAME?</v>
      </c>
    </row>
    <row r="834" spans="4:11">
      <c r="D834" s="8" t="s">
        <v>6038</v>
      </c>
      <c r="E834">
        <v>0</v>
      </c>
      <c r="I834" t="s">
        <v>6038</v>
      </c>
      <c r="J834" s="188">
        <v>0</v>
      </c>
      <c r="K834" t="e">
        <f ca="1">[1]!ITEMSIZE(Table3[[#This Row],[Sum of Total]],M$3:M$4,N$3:N$5)</f>
        <v>#NAME?</v>
      </c>
    </row>
    <row r="835" spans="4:11">
      <c r="D835" s="8" t="s">
        <v>6041</v>
      </c>
      <c r="E835">
        <v>0</v>
      </c>
      <c r="I835" t="s">
        <v>6041</v>
      </c>
      <c r="J835" s="188">
        <v>0</v>
      </c>
      <c r="K835" t="e">
        <f ca="1">[1]!ITEMSIZE(Table3[[#This Row],[Sum of Total]],M$3:M$4,N$3:N$5)</f>
        <v>#NAME?</v>
      </c>
    </row>
    <row r="836" spans="4:11">
      <c r="D836" s="8" t="s">
        <v>6030</v>
      </c>
      <c r="E836">
        <v>82020.119600000005</v>
      </c>
      <c r="I836" t="s">
        <v>6030</v>
      </c>
      <c r="J836" s="188">
        <v>82020.119600000005</v>
      </c>
      <c r="K836" t="e">
        <f ca="1">[1]!ITEMSIZE(Table3[[#This Row],[Sum of Total]],M$3:M$4,N$3:N$5)</f>
        <v>#NAME?</v>
      </c>
    </row>
    <row r="837" spans="4:11">
      <c r="D837" s="8" t="s">
        <v>6067</v>
      </c>
      <c r="E837">
        <v>21813.031200000001</v>
      </c>
      <c r="I837" t="s">
        <v>6067</v>
      </c>
      <c r="J837" s="188">
        <v>21813.031200000001</v>
      </c>
      <c r="K837" t="e">
        <f ca="1">[1]!ITEMSIZE(Table3[[#This Row],[Sum of Total]],M$3:M$4,N$3:N$5)</f>
        <v>#NAME?</v>
      </c>
    </row>
    <row r="838" spans="4:11">
      <c r="D838" s="8" t="s">
        <v>6142</v>
      </c>
      <c r="E838">
        <v>140533.97</v>
      </c>
      <c r="I838" t="s">
        <v>6142</v>
      </c>
      <c r="J838" s="188">
        <v>140533.97</v>
      </c>
      <c r="K838" t="e">
        <f ca="1">[1]!ITEMSIZE(Table3[[#This Row],[Sum of Total]],M$3:M$4,N$3:N$5)</f>
        <v>#NAME?</v>
      </c>
    </row>
    <row r="839" spans="4:11">
      <c r="D839" s="8" t="s">
        <v>6129</v>
      </c>
      <c r="E839">
        <v>5769.0637999999999</v>
      </c>
      <c r="I839" t="s">
        <v>6129</v>
      </c>
      <c r="J839" s="188">
        <v>5769.0637999999999</v>
      </c>
      <c r="K839" t="e">
        <f ca="1">[1]!ITEMSIZE(Table3[[#This Row],[Sum of Total]],M$3:M$4,N$3:N$5)</f>
        <v>#NAME?</v>
      </c>
    </row>
    <row r="840" spans="4:11">
      <c r="D840" s="8" t="s">
        <v>6096</v>
      </c>
      <c r="E840">
        <v>3902.4</v>
      </c>
      <c r="I840" t="s">
        <v>6096</v>
      </c>
      <c r="J840" s="188">
        <v>3902.4</v>
      </c>
      <c r="K840" t="e">
        <f ca="1">[1]!ITEMSIZE(Table3[[#This Row],[Sum of Total]],M$3:M$4,N$3:N$5)</f>
        <v>#NAME?</v>
      </c>
    </row>
    <row r="841" spans="4:11">
      <c r="D841" s="8" t="s">
        <v>6148</v>
      </c>
      <c r="E841">
        <v>53133.9208</v>
      </c>
      <c r="I841" t="s">
        <v>6148</v>
      </c>
      <c r="J841" s="188">
        <v>53133.9208</v>
      </c>
      <c r="K841" t="e">
        <f ca="1">[1]!ITEMSIZE(Table3[[#This Row],[Sum of Total]],M$3:M$4,N$3:N$5)</f>
        <v>#NAME?</v>
      </c>
    </row>
    <row r="842" spans="4:11">
      <c r="D842" s="8" t="s">
        <v>6145</v>
      </c>
      <c r="E842">
        <v>101603.5243</v>
      </c>
      <c r="I842" t="s">
        <v>6145</v>
      </c>
      <c r="J842" s="188">
        <v>101603.5243</v>
      </c>
      <c r="K842" t="e">
        <f ca="1">[1]!ITEMSIZE(Table3[[#This Row],[Sum of Total]],M$3:M$4,N$3:N$5)</f>
        <v>#NAME?</v>
      </c>
    </row>
    <row r="843" spans="4:11">
      <c r="D843" s="8" t="s">
        <v>6134</v>
      </c>
      <c r="E843">
        <v>17389.14</v>
      </c>
      <c r="I843" t="s">
        <v>6134</v>
      </c>
      <c r="J843" s="188">
        <v>17389.14</v>
      </c>
      <c r="K843" t="e">
        <f ca="1">[1]!ITEMSIZE(Table3[[#This Row],[Sum of Total]],M$3:M$4,N$3:N$5)</f>
        <v>#NAME?</v>
      </c>
    </row>
    <row r="844" spans="4:11">
      <c r="D844" s="8" t="s">
        <v>6125</v>
      </c>
      <c r="E844">
        <v>-1045625</v>
      </c>
      <c r="I844" t="s">
        <v>6125</v>
      </c>
      <c r="J844" s="188">
        <v>-1045625</v>
      </c>
      <c r="K844" t="e">
        <f ca="1">[1]!ITEMSIZE(Table3[[#This Row],[Sum of Total]],M$3:M$4,N$3:N$5)</f>
        <v>#NAME?</v>
      </c>
    </row>
    <row r="845" spans="4:11">
      <c r="D845" s="8" t="s">
        <v>6126</v>
      </c>
      <c r="E845">
        <v>1045625</v>
      </c>
      <c r="I845" t="s">
        <v>6126</v>
      </c>
      <c r="J845" s="188">
        <v>1045625</v>
      </c>
      <c r="K845" t="e">
        <f ca="1">[1]!ITEMSIZE(Table3[[#This Row],[Sum of Total]],M$3:M$4,N$3:N$5)</f>
        <v>#NAME?</v>
      </c>
    </row>
    <row r="846" spans="4:11">
      <c r="D846" s="8" t="s">
        <v>6103</v>
      </c>
      <c r="E846">
        <v>15360</v>
      </c>
      <c r="I846" t="s">
        <v>6103</v>
      </c>
      <c r="J846" s="188">
        <v>15360</v>
      </c>
      <c r="K846" t="e">
        <f ca="1">[1]!ITEMSIZE(Table3[[#This Row],[Sum of Total]],M$3:M$4,N$3:N$5)</f>
        <v>#NAME?</v>
      </c>
    </row>
    <row r="847" spans="4:11">
      <c r="D847" s="8" t="s">
        <v>6059</v>
      </c>
      <c r="E847">
        <v>66560</v>
      </c>
      <c r="I847" t="s">
        <v>6059</v>
      </c>
      <c r="J847" s="188">
        <v>66560</v>
      </c>
      <c r="K847" t="e">
        <f ca="1">[1]!ITEMSIZE(Table3[[#This Row],[Sum of Total]],M$3:M$4,N$3:N$5)</f>
        <v>#NAME?</v>
      </c>
    </row>
    <row r="848" spans="4:11">
      <c r="D848" s="8" t="s">
        <v>6121</v>
      </c>
      <c r="E848">
        <v>7564.5126</v>
      </c>
      <c r="I848" t="s">
        <v>6121</v>
      </c>
      <c r="J848" s="188">
        <v>7564.5126</v>
      </c>
      <c r="K848" t="e">
        <f ca="1">[1]!ITEMSIZE(Table3[[#This Row],[Sum of Total]],M$3:M$4,N$3:N$5)</f>
        <v>#NAME?</v>
      </c>
    </row>
    <row r="849" spans="4:11">
      <c r="D849" s="8" t="s">
        <v>6115</v>
      </c>
      <c r="E849">
        <v>-810748.35</v>
      </c>
      <c r="I849" t="s">
        <v>6115</v>
      </c>
      <c r="J849" s="188">
        <v>-810748.35</v>
      </c>
      <c r="K849" t="e">
        <f ca="1">[1]!ITEMSIZE(Table3[[#This Row],[Sum of Total]],M$3:M$4,N$3:N$5)</f>
        <v>#NAME?</v>
      </c>
    </row>
    <row r="850" spans="4:11">
      <c r="D850" s="8" t="s">
        <v>6124</v>
      </c>
      <c r="E850">
        <v>810748.35</v>
      </c>
      <c r="I850" t="s">
        <v>6124</v>
      </c>
      <c r="J850" s="188">
        <v>810748.35</v>
      </c>
      <c r="K850" t="e">
        <f ca="1">[1]!ITEMSIZE(Table3[[#This Row],[Sum of Total]],M$3:M$4,N$3:N$5)</f>
        <v>#NAME?</v>
      </c>
    </row>
    <row r="851" spans="4:11">
      <c r="D851" s="8" t="s">
        <v>6116</v>
      </c>
      <c r="E851">
        <v>32256</v>
      </c>
      <c r="I851" t="s">
        <v>6116</v>
      </c>
      <c r="J851" s="188">
        <v>32256</v>
      </c>
      <c r="K851" t="e">
        <f ca="1">[1]!ITEMSIZE(Table3[[#This Row],[Sum of Total]],M$3:M$4,N$3:N$5)</f>
        <v>#NAME?</v>
      </c>
    </row>
    <row r="852" spans="4:11">
      <c r="D852" s="8" t="s">
        <v>6258</v>
      </c>
      <c r="E852">
        <v>0</v>
      </c>
      <c r="I852" t="s">
        <v>6258</v>
      </c>
      <c r="J852" s="188">
        <v>0</v>
      </c>
      <c r="K852" t="e">
        <f ca="1">[1]!ITEMSIZE(Table3[[#This Row],[Sum of Total]],M$3:M$4,N$3:N$5)</f>
        <v>#NAME?</v>
      </c>
    </row>
    <row r="853" spans="4:11">
      <c r="D853" s="8" t="s">
        <v>5943</v>
      </c>
      <c r="E853">
        <v>0</v>
      </c>
      <c r="I853" t="s">
        <v>5943</v>
      </c>
      <c r="J853" s="188">
        <v>0</v>
      </c>
      <c r="K853" t="e">
        <f ca="1">[1]!ITEMSIZE(Table3[[#This Row],[Sum of Total]],M$3:M$4,N$3:N$5)</f>
        <v>#NAME?</v>
      </c>
    </row>
    <row r="854" spans="4:11">
      <c r="D854" s="8" t="s">
        <v>6237</v>
      </c>
      <c r="E854">
        <v>0</v>
      </c>
      <c r="I854" t="s">
        <v>6237</v>
      </c>
      <c r="J854" s="188">
        <v>0</v>
      </c>
      <c r="K854" t="e">
        <f ca="1">[1]!ITEMSIZE(Table3[[#This Row],[Sum of Total]],M$3:M$4,N$3:N$5)</f>
        <v>#NAME?</v>
      </c>
    </row>
    <row r="855" spans="4:11">
      <c r="D855" s="8" t="s">
        <v>6009</v>
      </c>
      <c r="E855">
        <v>0</v>
      </c>
      <c r="I855" t="s">
        <v>6009</v>
      </c>
      <c r="J855" s="188">
        <v>0</v>
      </c>
      <c r="K855" t="e">
        <f ca="1">[1]!ITEMSIZE(Table3[[#This Row],[Sum of Total]],M$3:M$4,N$3:N$5)</f>
        <v>#NAME?</v>
      </c>
    </row>
    <row r="856" spans="4:11">
      <c r="D856" s="8" t="s">
        <v>6247</v>
      </c>
      <c r="E856">
        <v>0</v>
      </c>
      <c r="I856" t="s">
        <v>6247</v>
      </c>
      <c r="J856" s="188">
        <v>0</v>
      </c>
      <c r="K856" t="e">
        <f ca="1">[1]!ITEMSIZE(Table3[[#This Row],[Sum of Total]],M$3:M$4,N$3:N$5)</f>
        <v>#NAME?</v>
      </c>
    </row>
    <row r="857" spans="4:11">
      <c r="D857" s="8" t="s">
        <v>6255</v>
      </c>
      <c r="E857">
        <v>0</v>
      </c>
      <c r="I857" t="s">
        <v>6255</v>
      </c>
      <c r="J857" s="188">
        <v>0</v>
      </c>
      <c r="K857" t="e">
        <f ca="1">[1]!ITEMSIZE(Table3[[#This Row],[Sum of Total]],M$3:M$4,N$3:N$5)</f>
        <v>#NAME?</v>
      </c>
    </row>
    <row r="858" spans="4:11">
      <c r="D858" s="8" t="s">
        <v>6004</v>
      </c>
      <c r="E858">
        <v>0</v>
      </c>
      <c r="I858" t="s">
        <v>6004</v>
      </c>
      <c r="J858" s="188">
        <v>0</v>
      </c>
      <c r="K858" t="e">
        <f ca="1">[1]!ITEMSIZE(Table3[[#This Row],[Sum of Total]],M$3:M$4,N$3:N$5)</f>
        <v>#NAME?</v>
      </c>
    </row>
    <row r="859" spans="4:11">
      <c r="D859" s="8" t="s">
        <v>6250</v>
      </c>
      <c r="E859">
        <v>0</v>
      </c>
      <c r="I859" t="s">
        <v>6250</v>
      </c>
      <c r="J859" s="188">
        <v>0</v>
      </c>
      <c r="K859" t="e">
        <f ca="1">[1]!ITEMSIZE(Table3[[#This Row],[Sum of Total]],M$3:M$4,N$3:N$5)</f>
        <v>#NAME?</v>
      </c>
    </row>
    <row r="860" spans="4:11">
      <c r="D860" s="8" t="s">
        <v>6235</v>
      </c>
      <c r="E860">
        <v>0</v>
      </c>
      <c r="I860" t="s">
        <v>6235</v>
      </c>
      <c r="J860" s="188">
        <v>0</v>
      </c>
      <c r="K860" t="e">
        <f ca="1">[1]!ITEMSIZE(Table3[[#This Row],[Sum of Total]],M$3:M$4,N$3:N$5)</f>
        <v>#NAME?</v>
      </c>
    </row>
    <row r="861" spans="4:11">
      <c r="D861" s="8" t="s">
        <v>6236</v>
      </c>
      <c r="E861">
        <v>0</v>
      </c>
      <c r="I861" t="s">
        <v>6236</v>
      </c>
      <c r="J861" s="188">
        <v>0</v>
      </c>
      <c r="K861" t="e">
        <f ca="1">[1]!ITEMSIZE(Table3[[#This Row],[Sum of Total]],M$3:M$4,N$3:N$5)</f>
        <v>#NAME?</v>
      </c>
    </row>
    <row r="862" spans="4:11">
      <c r="D862" s="8" t="s">
        <v>5948</v>
      </c>
      <c r="E862">
        <v>0</v>
      </c>
      <c r="I862" t="s">
        <v>5948</v>
      </c>
      <c r="J862" s="188">
        <v>0</v>
      </c>
      <c r="K862" t="e">
        <f ca="1">[1]!ITEMSIZE(Table3[[#This Row],[Sum of Total]],M$3:M$4,N$3:N$5)</f>
        <v>#NAME?</v>
      </c>
    </row>
    <row r="863" spans="4:11">
      <c r="D863" s="8" t="s">
        <v>6099</v>
      </c>
      <c r="E863">
        <v>8182.63</v>
      </c>
      <c r="I863" t="s">
        <v>6099</v>
      </c>
      <c r="J863" s="188">
        <v>8182.63</v>
      </c>
      <c r="K863" t="e">
        <f ca="1">[1]!ITEMSIZE(Table3[[#This Row],[Sum of Total]],M$3:M$4,N$3:N$5)</f>
        <v>#NAME?</v>
      </c>
    </row>
    <row r="864" spans="4:11">
      <c r="D864" s="8" t="s">
        <v>6102</v>
      </c>
      <c r="E864">
        <v>265.14</v>
      </c>
      <c r="I864" t="s">
        <v>6102</v>
      </c>
      <c r="J864" s="188">
        <v>265.14</v>
      </c>
      <c r="K864" t="e">
        <f ca="1">[1]!ITEMSIZE(Table3[[#This Row],[Sum of Total]],M$3:M$4,N$3:N$5)</f>
        <v>#NAME?</v>
      </c>
    </row>
    <row r="865" spans="4:11">
      <c r="D865" s="8" t="s">
        <v>6084</v>
      </c>
      <c r="E865">
        <v>0</v>
      </c>
      <c r="I865" t="s">
        <v>6084</v>
      </c>
      <c r="J865" s="188">
        <v>0</v>
      </c>
      <c r="K865" t="e">
        <f ca="1">[1]!ITEMSIZE(Table3[[#This Row],[Sum of Total]],M$3:M$4,N$3:N$5)</f>
        <v>#NAME?</v>
      </c>
    </row>
    <row r="866" spans="4:11">
      <c r="D866" s="8" t="s">
        <v>6072</v>
      </c>
      <c r="E866">
        <v>0</v>
      </c>
      <c r="I866" t="s">
        <v>6072</v>
      </c>
      <c r="J866" s="188">
        <v>0</v>
      </c>
      <c r="K866" t="e">
        <f ca="1">[1]!ITEMSIZE(Table3[[#This Row],[Sum of Total]],M$3:M$4,N$3:N$5)</f>
        <v>#NAME?</v>
      </c>
    </row>
    <row r="867" spans="4:11">
      <c r="D867" s="8" t="s">
        <v>6075</v>
      </c>
      <c r="E867">
        <v>0</v>
      </c>
      <c r="I867" t="s">
        <v>6075</v>
      </c>
      <c r="J867" s="188">
        <v>0</v>
      </c>
      <c r="K867" t="e">
        <f ca="1">[1]!ITEMSIZE(Table3[[#This Row],[Sum of Total]],M$3:M$4,N$3:N$5)</f>
        <v>#NAME?</v>
      </c>
    </row>
    <row r="868" spans="4:11">
      <c r="D868" s="8" t="s">
        <v>6095</v>
      </c>
      <c r="E868">
        <v>0</v>
      </c>
      <c r="I868" t="s">
        <v>6095</v>
      </c>
      <c r="J868" s="188">
        <v>0</v>
      </c>
      <c r="K868" t="e">
        <f ca="1">[1]!ITEMSIZE(Table3[[#This Row],[Sum of Total]],M$3:M$4,N$3:N$5)</f>
        <v>#NAME?</v>
      </c>
    </row>
    <row r="869" spans="4:11">
      <c r="D869" s="8" t="s">
        <v>6090</v>
      </c>
      <c r="E869">
        <v>0</v>
      </c>
      <c r="I869" t="s">
        <v>6090</v>
      </c>
      <c r="J869" s="188">
        <v>0</v>
      </c>
      <c r="K869" t="e">
        <f ca="1">[1]!ITEMSIZE(Table3[[#This Row],[Sum of Total]],M$3:M$4,N$3:N$5)</f>
        <v>#NAME?</v>
      </c>
    </row>
    <row r="870" spans="4:11">
      <c r="D870" s="8" t="s">
        <v>6091</v>
      </c>
      <c r="E870">
        <v>0</v>
      </c>
      <c r="I870" t="s">
        <v>6091</v>
      </c>
      <c r="J870" s="188">
        <v>0</v>
      </c>
      <c r="K870" t="e">
        <f ca="1">[1]!ITEMSIZE(Table3[[#This Row],[Sum of Total]],M$3:M$4,N$3:N$5)</f>
        <v>#NAME?</v>
      </c>
    </row>
    <row r="871" spans="4:11">
      <c r="D871" s="8" t="s">
        <v>6094</v>
      </c>
      <c r="E871">
        <v>0</v>
      </c>
      <c r="I871" t="s">
        <v>6094</v>
      </c>
      <c r="J871" s="188">
        <v>0</v>
      </c>
      <c r="K871" t="e">
        <f ca="1">[1]!ITEMSIZE(Table3[[#This Row],[Sum of Total]],M$3:M$4,N$3:N$5)</f>
        <v>#NAME?</v>
      </c>
    </row>
    <row r="872" spans="4:11">
      <c r="D872" s="8" t="s">
        <v>6087</v>
      </c>
      <c r="E872">
        <v>0</v>
      </c>
      <c r="I872" t="s">
        <v>6087</v>
      </c>
      <c r="J872" s="188">
        <v>0</v>
      </c>
      <c r="K872" t="e">
        <f ca="1">[1]!ITEMSIZE(Table3[[#This Row],[Sum of Total]],M$3:M$4,N$3:N$5)</f>
        <v>#NAME?</v>
      </c>
    </row>
    <row r="873" spans="4:11">
      <c r="D873" s="8" t="s">
        <v>6076</v>
      </c>
      <c r="E873">
        <v>20645.051599999999</v>
      </c>
      <c r="I873" t="s">
        <v>6076</v>
      </c>
      <c r="J873" s="188">
        <v>20645.051599999999</v>
      </c>
      <c r="K873" t="e">
        <f ca="1">[1]!ITEMSIZE(Table3[[#This Row],[Sum of Total]],M$3:M$4,N$3:N$5)</f>
        <v>#NAME?</v>
      </c>
    </row>
    <row r="874" spans="4:11">
      <c r="D874" s="8" t="s">
        <v>6151</v>
      </c>
      <c r="E874">
        <v>9608.4830000000002</v>
      </c>
      <c r="I874" t="s">
        <v>6151</v>
      </c>
      <c r="J874" s="188">
        <v>9608.4830000000002</v>
      </c>
      <c r="K874" t="e">
        <f ca="1">[1]!ITEMSIZE(Table3[[#This Row],[Sum of Total]],M$3:M$4,N$3:N$5)</f>
        <v>#NAME?</v>
      </c>
    </row>
    <row r="875" spans="4:11">
      <c r="D875" s="8" t="s">
        <v>6081</v>
      </c>
      <c r="E875">
        <v>7346.4863999999998</v>
      </c>
      <c r="I875" t="s">
        <v>6081</v>
      </c>
      <c r="J875" s="188">
        <v>7346.4863999999998</v>
      </c>
      <c r="K875" t="e">
        <f ca="1">[1]!ITEMSIZE(Table3[[#This Row],[Sum of Total]],M$3:M$4,N$3:N$5)</f>
        <v>#NAME?</v>
      </c>
    </row>
    <row r="876" spans="4:11">
      <c r="D876" s="8" t="s">
        <v>5738</v>
      </c>
      <c r="E876">
        <v>0</v>
      </c>
      <c r="I876" t="s">
        <v>5738</v>
      </c>
      <c r="J876" s="188">
        <v>0</v>
      </c>
      <c r="K876" t="e">
        <f ca="1">[1]!ITEMSIZE(Table3[[#This Row],[Sum of Total]],M$3:M$4,N$3:N$5)</f>
        <v>#NAME?</v>
      </c>
    </row>
    <row r="877" spans="4:11">
      <c r="D877" s="8" t="s">
        <v>5749</v>
      </c>
      <c r="E877">
        <v>0</v>
      </c>
      <c r="I877" t="s">
        <v>5749</v>
      </c>
      <c r="J877" s="188">
        <v>0</v>
      </c>
      <c r="K877" t="e">
        <f ca="1">[1]!ITEMSIZE(Table3[[#This Row],[Sum of Total]],M$3:M$4,N$3:N$5)</f>
        <v>#NAME?</v>
      </c>
    </row>
    <row r="878" spans="4:11">
      <c r="D878" s="8" t="s">
        <v>5743</v>
      </c>
      <c r="E878">
        <v>0</v>
      </c>
      <c r="I878" t="s">
        <v>5743</v>
      </c>
      <c r="J878" s="188">
        <v>0</v>
      </c>
      <c r="K878" t="e">
        <f ca="1">[1]!ITEMSIZE(Table3[[#This Row],[Sum of Total]],M$3:M$4,N$3:N$5)</f>
        <v>#NAME?</v>
      </c>
    </row>
    <row r="879" spans="4:11">
      <c r="D879" s="8" t="s">
        <v>5789</v>
      </c>
      <c r="E879">
        <v>0</v>
      </c>
      <c r="I879" t="s">
        <v>5789</v>
      </c>
      <c r="J879" s="188">
        <v>0</v>
      </c>
      <c r="K879" t="e">
        <f ca="1">[1]!ITEMSIZE(Table3[[#This Row],[Sum of Total]],M$3:M$4,N$3:N$5)</f>
        <v>#NAME?</v>
      </c>
    </row>
    <row r="880" spans="4:11">
      <c r="D880" s="8" t="s">
        <v>5800</v>
      </c>
      <c r="E880">
        <v>0</v>
      </c>
      <c r="I880" t="s">
        <v>5800</v>
      </c>
      <c r="J880" s="188">
        <v>0</v>
      </c>
      <c r="K880" t="e">
        <f ca="1">[1]!ITEMSIZE(Table3[[#This Row],[Sum of Total]],M$3:M$4,N$3:N$5)</f>
        <v>#NAME?</v>
      </c>
    </row>
    <row r="881" spans="4:11">
      <c r="D881" s="8" t="s">
        <v>5783</v>
      </c>
      <c r="E881">
        <v>0</v>
      </c>
      <c r="I881" t="s">
        <v>5783</v>
      </c>
      <c r="J881" s="188">
        <v>0</v>
      </c>
      <c r="K881" t="e">
        <f ca="1">[1]!ITEMSIZE(Table3[[#This Row],[Sum of Total]],M$3:M$4,N$3:N$5)</f>
        <v>#NAME?</v>
      </c>
    </row>
    <row r="882" spans="4:11">
      <c r="D882" s="8" t="s">
        <v>5748</v>
      </c>
      <c r="E882">
        <v>0</v>
      </c>
      <c r="I882" t="s">
        <v>5748</v>
      </c>
      <c r="J882" s="188">
        <v>0</v>
      </c>
      <c r="K882" t="e">
        <f ca="1">[1]!ITEMSIZE(Table3[[#This Row],[Sum of Total]],M$3:M$4,N$3:N$5)</f>
        <v>#NAME?</v>
      </c>
    </row>
    <row r="883" spans="4:11">
      <c r="D883" s="8" t="s">
        <v>5630</v>
      </c>
      <c r="E883">
        <v>0</v>
      </c>
      <c r="I883" t="s">
        <v>5630</v>
      </c>
      <c r="J883" s="188">
        <v>0</v>
      </c>
      <c r="K883" t="e">
        <f ca="1">[1]!ITEMSIZE(Table3[[#This Row],[Sum of Total]],M$3:M$4,N$3:N$5)</f>
        <v>#NAME?</v>
      </c>
    </row>
    <row r="884" spans="4:11">
      <c r="D884" s="8" t="s">
        <v>5794</v>
      </c>
      <c r="E884">
        <v>0</v>
      </c>
      <c r="I884" t="s">
        <v>5794</v>
      </c>
      <c r="J884" s="188">
        <v>0</v>
      </c>
      <c r="K884" t="e">
        <f ca="1">[1]!ITEMSIZE(Table3[[#This Row],[Sum of Total]],M$3:M$4,N$3:N$5)</f>
        <v>#NAME?</v>
      </c>
    </row>
    <row r="885" spans="4:11">
      <c r="D885" s="8" t="s">
        <v>5596</v>
      </c>
      <c r="E885">
        <v>0</v>
      </c>
      <c r="I885" t="s">
        <v>5596</v>
      </c>
      <c r="J885" s="188">
        <v>0</v>
      </c>
      <c r="K885" t="e">
        <f ca="1">[1]!ITEMSIZE(Table3[[#This Row],[Sum of Total]],M$3:M$4,N$3:N$5)</f>
        <v>#NAME?</v>
      </c>
    </row>
    <row r="886" spans="4:11">
      <c r="D886" s="8" t="s">
        <v>5619</v>
      </c>
      <c r="E886">
        <v>0</v>
      </c>
      <c r="I886" t="s">
        <v>5619</v>
      </c>
      <c r="J886" s="188">
        <v>0</v>
      </c>
      <c r="K886" t="e">
        <f ca="1">[1]!ITEMSIZE(Table3[[#This Row],[Sum of Total]],M$3:M$4,N$3:N$5)</f>
        <v>#NAME?</v>
      </c>
    </row>
    <row r="887" spans="4:11">
      <c r="D887" s="8" t="s">
        <v>5609</v>
      </c>
      <c r="E887">
        <v>-1.8189894035458565E-12</v>
      </c>
      <c r="I887" t="s">
        <v>5609</v>
      </c>
      <c r="J887" s="188">
        <v>-1.8189894035458565E-12</v>
      </c>
      <c r="K887" t="e">
        <f ca="1">[1]!ITEMSIZE(Table3[[#This Row],[Sum of Total]],M$3:M$4,N$3:N$5)</f>
        <v>#NAME?</v>
      </c>
    </row>
    <row r="888" spans="4:11">
      <c r="D888" s="8" t="s">
        <v>5612</v>
      </c>
      <c r="E888">
        <v>0</v>
      </c>
      <c r="I888" t="s">
        <v>5612</v>
      </c>
      <c r="J888" s="188">
        <v>0</v>
      </c>
      <c r="K888" t="e">
        <f ca="1">[1]!ITEMSIZE(Table3[[#This Row],[Sum of Total]],M$3:M$4,N$3:N$5)</f>
        <v>#NAME?</v>
      </c>
    </row>
    <row r="889" spans="4:11">
      <c r="D889" s="8" t="s">
        <v>5620</v>
      </c>
      <c r="E889">
        <v>0</v>
      </c>
      <c r="I889" t="s">
        <v>5620</v>
      </c>
      <c r="J889" s="188">
        <v>0</v>
      </c>
      <c r="K889" t="e">
        <f ca="1">[1]!ITEMSIZE(Table3[[#This Row],[Sum of Total]],M$3:M$4,N$3:N$5)</f>
        <v>#NAME?</v>
      </c>
    </row>
    <row r="890" spans="4:11">
      <c r="D890" s="8" t="s">
        <v>5615</v>
      </c>
      <c r="E890">
        <v>0</v>
      </c>
      <c r="I890" t="s">
        <v>5615</v>
      </c>
      <c r="J890" s="188">
        <v>0</v>
      </c>
      <c r="K890" t="e">
        <f ca="1">[1]!ITEMSIZE(Table3[[#This Row],[Sum of Total]],M$3:M$4,N$3:N$5)</f>
        <v>#NAME?</v>
      </c>
    </row>
    <row r="891" spans="4:11">
      <c r="D891" s="8" t="s">
        <v>5617</v>
      </c>
      <c r="E891">
        <v>0</v>
      </c>
      <c r="I891" t="s">
        <v>5617</v>
      </c>
      <c r="J891" s="188">
        <v>0</v>
      </c>
      <c r="K891" t="e">
        <f ca="1">[1]!ITEMSIZE(Table3[[#This Row],[Sum of Total]],M$3:M$4,N$3:N$5)</f>
        <v>#NAME?</v>
      </c>
    </row>
    <row r="892" spans="4:11">
      <c r="D892" s="8" t="s">
        <v>5616</v>
      </c>
      <c r="E892">
        <v>0</v>
      </c>
      <c r="I892" t="s">
        <v>5616</v>
      </c>
      <c r="J892" s="188">
        <v>0</v>
      </c>
      <c r="K892" t="e">
        <f ca="1">[1]!ITEMSIZE(Table3[[#This Row],[Sum of Total]],M$3:M$4,N$3:N$5)</f>
        <v>#NAME?</v>
      </c>
    </row>
    <row r="893" spans="4:11">
      <c r="D893" s="8" t="s">
        <v>5622</v>
      </c>
      <c r="E893">
        <v>0</v>
      </c>
      <c r="I893" t="s">
        <v>5622</v>
      </c>
      <c r="J893" s="188">
        <v>0</v>
      </c>
      <c r="K893" t="e">
        <f ca="1">[1]!ITEMSIZE(Table3[[#This Row],[Sum of Total]],M$3:M$4,N$3:N$5)</f>
        <v>#NAME?</v>
      </c>
    </row>
    <row r="894" spans="4:11">
      <c r="D894" s="8" t="s">
        <v>5621</v>
      </c>
      <c r="E894">
        <v>0</v>
      </c>
      <c r="I894" t="s">
        <v>5621</v>
      </c>
      <c r="J894" s="188">
        <v>0</v>
      </c>
      <c r="K894" t="e">
        <f ca="1">[1]!ITEMSIZE(Table3[[#This Row],[Sum of Total]],M$3:M$4,N$3:N$5)</f>
        <v>#NAME?</v>
      </c>
    </row>
    <row r="895" spans="4:11">
      <c r="D895" s="8" t="s">
        <v>5623</v>
      </c>
      <c r="E895">
        <v>0</v>
      </c>
      <c r="I895" t="s">
        <v>5623</v>
      </c>
      <c r="J895" s="188">
        <v>0</v>
      </c>
      <c r="K895" t="e">
        <f ca="1">[1]!ITEMSIZE(Table3[[#This Row],[Sum of Total]],M$3:M$4,N$3:N$5)</f>
        <v>#NAME?</v>
      </c>
    </row>
    <row r="896" spans="4:11">
      <c r="D896" s="8" t="s">
        <v>5618</v>
      </c>
      <c r="E896">
        <v>0</v>
      </c>
      <c r="I896" t="s">
        <v>5618</v>
      </c>
      <c r="J896" s="188">
        <v>0</v>
      </c>
      <c r="K896" t="e">
        <f ca="1">[1]!ITEMSIZE(Table3[[#This Row],[Sum of Total]],M$3:M$4,N$3:N$5)</f>
        <v>#NAME?</v>
      </c>
    </row>
    <row r="897" spans="4:11">
      <c r="D897" s="8" t="s">
        <v>5651</v>
      </c>
      <c r="E897">
        <v>0</v>
      </c>
      <c r="I897" t="s">
        <v>5651</v>
      </c>
      <c r="J897" s="188">
        <v>0</v>
      </c>
      <c r="K897" t="e">
        <f ca="1">[1]!ITEMSIZE(Table3[[#This Row],[Sum of Total]],M$3:M$4,N$3:N$5)</f>
        <v>#NAME?</v>
      </c>
    </row>
    <row r="898" spans="4:11">
      <c r="D898" s="8" t="s">
        <v>5732</v>
      </c>
      <c r="E898">
        <v>0</v>
      </c>
      <c r="I898" t="s">
        <v>5732</v>
      </c>
      <c r="J898" s="188">
        <v>0</v>
      </c>
      <c r="K898" t="e">
        <f ca="1">[1]!ITEMSIZE(Table3[[#This Row],[Sum of Total]],M$3:M$4,N$3:N$5)</f>
        <v>#NAME?</v>
      </c>
    </row>
    <row r="899" spans="4:11">
      <c r="D899" s="8" t="s">
        <v>5654</v>
      </c>
      <c r="E899">
        <v>0</v>
      </c>
      <c r="I899" t="s">
        <v>5654</v>
      </c>
      <c r="J899" s="188">
        <v>0</v>
      </c>
      <c r="K899" t="e">
        <f ca="1">[1]!ITEMSIZE(Table3[[#This Row],[Sum of Total]],M$3:M$4,N$3:N$5)</f>
        <v>#NAME?</v>
      </c>
    </row>
    <row r="900" spans="4:11">
      <c r="D900" s="8" t="s">
        <v>5774</v>
      </c>
      <c r="E900">
        <v>0</v>
      </c>
      <c r="I900" t="s">
        <v>5774</v>
      </c>
      <c r="J900" s="188">
        <v>0</v>
      </c>
      <c r="K900" t="e">
        <f ca="1">[1]!ITEMSIZE(Table3[[#This Row],[Sum of Total]],M$3:M$4,N$3:N$5)</f>
        <v>#NAME?</v>
      </c>
    </row>
    <row r="901" spans="4:11">
      <c r="D901" s="8" t="s">
        <v>5780</v>
      </c>
      <c r="E901">
        <v>0</v>
      </c>
      <c r="I901" t="s">
        <v>5780</v>
      </c>
      <c r="J901" s="188">
        <v>0</v>
      </c>
      <c r="K901" t="e">
        <f ca="1">[1]!ITEMSIZE(Table3[[#This Row],[Sum of Total]],M$3:M$4,N$3:N$5)</f>
        <v>#NAME?</v>
      </c>
    </row>
    <row r="902" spans="4:11">
      <c r="D902" s="8" t="s">
        <v>5777</v>
      </c>
      <c r="E902">
        <v>0</v>
      </c>
      <c r="I902" t="s">
        <v>5777</v>
      </c>
      <c r="J902" s="188">
        <v>0</v>
      </c>
      <c r="K902" t="e">
        <f ca="1">[1]!ITEMSIZE(Table3[[#This Row],[Sum of Total]],M$3:M$4,N$3:N$5)</f>
        <v>#NAME?</v>
      </c>
    </row>
    <row r="903" spans="4:11">
      <c r="D903" s="8" t="s">
        <v>5771</v>
      </c>
      <c r="E903">
        <v>0</v>
      </c>
      <c r="I903" t="s">
        <v>5771</v>
      </c>
      <c r="J903" s="188">
        <v>0</v>
      </c>
      <c r="K903" t="e">
        <f ca="1">[1]!ITEMSIZE(Table3[[#This Row],[Sum of Total]],M$3:M$4,N$3:N$5)</f>
        <v>#NAME?</v>
      </c>
    </row>
    <row r="904" spans="4:11">
      <c r="D904" s="8" t="s">
        <v>5735</v>
      </c>
      <c r="E904">
        <v>0</v>
      </c>
      <c r="I904" t="s">
        <v>5735</v>
      </c>
      <c r="J904" s="188">
        <v>0</v>
      </c>
      <c r="K904" t="e">
        <f ca="1">[1]!ITEMSIZE(Table3[[#This Row],[Sum of Total]],M$3:M$4,N$3:N$5)</f>
        <v>#NAME?</v>
      </c>
    </row>
    <row r="905" spans="4:11">
      <c r="D905" s="8" t="s">
        <v>5657</v>
      </c>
      <c r="E905">
        <v>0</v>
      </c>
      <c r="I905" t="s">
        <v>5657</v>
      </c>
      <c r="J905" s="188">
        <v>0</v>
      </c>
      <c r="K905" t="e">
        <f ca="1">[1]!ITEMSIZE(Table3[[#This Row],[Sum of Total]],M$3:M$4,N$3:N$5)</f>
        <v>#NAME?</v>
      </c>
    </row>
    <row r="906" spans="4:11">
      <c r="D906" s="8" t="s">
        <v>5663</v>
      </c>
      <c r="E906">
        <v>0</v>
      </c>
      <c r="I906" t="s">
        <v>5663</v>
      </c>
      <c r="J906" s="188">
        <v>0</v>
      </c>
      <c r="K906" t="e">
        <f ca="1">[1]!ITEMSIZE(Table3[[#This Row],[Sum of Total]],M$3:M$4,N$3:N$5)</f>
        <v>#NAME?</v>
      </c>
    </row>
    <row r="907" spans="4:11">
      <c r="D907" s="8" t="s">
        <v>5660</v>
      </c>
      <c r="E907">
        <v>0</v>
      </c>
      <c r="I907" t="s">
        <v>5660</v>
      </c>
      <c r="J907" s="188">
        <v>0</v>
      </c>
      <c r="K907" t="e">
        <f ca="1">[1]!ITEMSIZE(Table3[[#This Row],[Sum of Total]],M$3:M$4,N$3:N$5)</f>
        <v>#NAME?</v>
      </c>
    </row>
    <row r="908" spans="4:11">
      <c r="D908" s="8" t="s">
        <v>5693</v>
      </c>
      <c r="E908">
        <v>0</v>
      </c>
      <c r="I908" t="s">
        <v>5693</v>
      </c>
      <c r="J908" s="188">
        <v>0</v>
      </c>
      <c r="K908" t="e">
        <f ca="1">[1]!ITEMSIZE(Table3[[#This Row],[Sum of Total]],M$3:M$4,N$3:N$5)</f>
        <v>#NAME?</v>
      </c>
    </row>
    <row r="909" spans="4:11">
      <c r="D909" s="8" t="s">
        <v>5699</v>
      </c>
      <c r="E909">
        <v>0</v>
      </c>
      <c r="I909" t="s">
        <v>5699</v>
      </c>
      <c r="J909" s="188">
        <v>0</v>
      </c>
      <c r="K909" t="e">
        <f ca="1">[1]!ITEMSIZE(Table3[[#This Row],[Sum of Total]],M$3:M$4,N$3:N$5)</f>
        <v>#NAME?</v>
      </c>
    </row>
    <row r="910" spans="4:11">
      <c r="D910" s="8" t="s">
        <v>5696</v>
      </c>
      <c r="E910">
        <v>0</v>
      </c>
      <c r="I910" t="s">
        <v>5696</v>
      </c>
      <c r="J910" s="188">
        <v>0</v>
      </c>
      <c r="K910" t="e">
        <f ca="1">[1]!ITEMSIZE(Table3[[#This Row],[Sum of Total]],M$3:M$4,N$3:N$5)</f>
        <v>#NAME?</v>
      </c>
    </row>
    <row r="911" spans="4:11">
      <c r="D911" s="8" t="s">
        <v>5705</v>
      </c>
      <c r="E911">
        <v>0</v>
      </c>
      <c r="I911" t="s">
        <v>5705</v>
      </c>
      <c r="J911" s="188">
        <v>0</v>
      </c>
      <c r="K911" t="e">
        <f ca="1">[1]!ITEMSIZE(Table3[[#This Row],[Sum of Total]],M$3:M$4,N$3:N$5)</f>
        <v>#NAME?</v>
      </c>
    </row>
    <row r="912" spans="4:11">
      <c r="D912" s="8" t="s">
        <v>5702</v>
      </c>
      <c r="E912">
        <v>0</v>
      </c>
      <c r="I912" t="s">
        <v>5702</v>
      </c>
      <c r="J912" s="188">
        <v>0</v>
      </c>
      <c r="K912" t="e">
        <f ca="1">[1]!ITEMSIZE(Table3[[#This Row],[Sum of Total]],M$3:M$4,N$3:N$5)</f>
        <v>#NAME?</v>
      </c>
    </row>
    <row r="913" spans="4:11">
      <c r="D913" s="8" t="s">
        <v>5690</v>
      </c>
      <c r="E913">
        <v>0</v>
      </c>
      <c r="I913" t="s">
        <v>5690</v>
      </c>
      <c r="J913" s="188">
        <v>0</v>
      </c>
      <c r="K913" t="e">
        <f ca="1">[1]!ITEMSIZE(Table3[[#This Row],[Sum of Total]],M$3:M$4,N$3:N$5)</f>
        <v>#NAME?</v>
      </c>
    </row>
    <row r="914" spans="4:11">
      <c r="D914" s="8" t="s">
        <v>5687</v>
      </c>
      <c r="E914">
        <v>0</v>
      </c>
      <c r="I914" t="s">
        <v>5687</v>
      </c>
      <c r="J914" s="188">
        <v>0</v>
      </c>
      <c r="K914" t="e">
        <f ca="1">[1]!ITEMSIZE(Table3[[#This Row],[Sum of Total]],M$3:M$4,N$3:N$5)</f>
        <v>#NAME?</v>
      </c>
    </row>
    <row r="915" spans="4:11">
      <c r="D915" s="8" t="s">
        <v>5684</v>
      </c>
      <c r="E915">
        <v>0</v>
      </c>
      <c r="I915" t="s">
        <v>5684</v>
      </c>
      <c r="J915" s="188">
        <v>0</v>
      </c>
      <c r="K915" t="e">
        <f ca="1">[1]!ITEMSIZE(Table3[[#This Row],[Sum of Total]],M$3:M$4,N$3:N$5)</f>
        <v>#NAME?</v>
      </c>
    </row>
    <row r="916" spans="4:11">
      <c r="D916" s="8" t="s">
        <v>5681</v>
      </c>
      <c r="E916">
        <v>0</v>
      </c>
      <c r="I916" t="s">
        <v>5681</v>
      </c>
      <c r="J916" s="188">
        <v>0</v>
      </c>
      <c r="K916" t="e">
        <f ca="1">[1]!ITEMSIZE(Table3[[#This Row],[Sum of Total]],M$3:M$4,N$3:N$5)</f>
        <v>#NAME?</v>
      </c>
    </row>
    <row r="917" spans="4:11">
      <c r="D917" s="8" t="s">
        <v>5678</v>
      </c>
      <c r="E917">
        <v>0</v>
      </c>
      <c r="I917" t="s">
        <v>5678</v>
      </c>
      <c r="J917" s="188">
        <v>0</v>
      </c>
      <c r="K917" t="e">
        <f ca="1">[1]!ITEMSIZE(Table3[[#This Row],[Sum of Total]],M$3:M$4,N$3:N$5)</f>
        <v>#NAME?</v>
      </c>
    </row>
    <row r="918" spans="4:11">
      <c r="D918" s="8" t="s">
        <v>5673</v>
      </c>
      <c r="E918">
        <v>0</v>
      </c>
      <c r="I918" t="s">
        <v>5673</v>
      </c>
      <c r="J918" s="188">
        <v>0</v>
      </c>
      <c r="K918" t="e">
        <f ca="1">[1]!ITEMSIZE(Table3[[#This Row],[Sum of Total]],M$3:M$4,N$3:N$5)</f>
        <v>#NAME?</v>
      </c>
    </row>
    <row r="919" spans="4:11">
      <c r="D919" s="8" t="s">
        <v>5636</v>
      </c>
      <c r="E919">
        <v>0</v>
      </c>
      <c r="I919" t="s">
        <v>5636</v>
      </c>
      <c r="J919" s="188">
        <v>0</v>
      </c>
      <c r="K919" t="e">
        <f ca="1">[1]!ITEMSIZE(Table3[[#This Row],[Sum of Total]],M$3:M$4,N$3:N$5)</f>
        <v>#NAME?</v>
      </c>
    </row>
    <row r="920" spans="4:11">
      <c r="D920" s="8" t="s">
        <v>5633</v>
      </c>
      <c r="E920">
        <v>0</v>
      </c>
      <c r="I920" t="s">
        <v>5633</v>
      </c>
      <c r="J920" s="188">
        <v>0</v>
      </c>
      <c r="K920" t="e">
        <f ca="1">[1]!ITEMSIZE(Table3[[#This Row],[Sum of Total]],M$3:M$4,N$3:N$5)</f>
        <v>#NAME?</v>
      </c>
    </row>
    <row r="921" spans="4:11">
      <c r="D921" s="8" t="s">
        <v>5642</v>
      </c>
      <c r="E921">
        <v>0</v>
      </c>
      <c r="I921" t="s">
        <v>5642</v>
      </c>
      <c r="J921" s="188">
        <v>0</v>
      </c>
      <c r="K921" t="e">
        <f ca="1">[1]!ITEMSIZE(Table3[[#This Row],[Sum of Total]],M$3:M$4,N$3:N$5)</f>
        <v>#NAME?</v>
      </c>
    </row>
    <row r="922" spans="4:11">
      <c r="D922" s="8" t="s">
        <v>5639</v>
      </c>
      <c r="E922">
        <v>0</v>
      </c>
      <c r="I922" t="s">
        <v>5639</v>
      </c>
      <c r="J922" s="188">
        <v>0</v>
      </c>
      <c r="K922" t="e">
        <f ca="1">[1]!ITEMSIZE(Table3[[#This Row],[Sum of Total]],M$3:M$4,N$3:N$5)</f>
        <v>#NAME?</v>
      </c>
    </row>
    <row r="923" spans="4:11">
      <c r="D923" s="8" t="s">
        <v>5756</v>
      </c>
      <c r="E923">
        <v>0</v>
      </c>
      <c r="I923" t="s">
        <v>5756</v>
      </c>
      <c r="J923" s="188">
        <v>0</v>
      </c>
      <c r="K923" t="e">
        <f ca="1">[1]!ITEMSIZE(Table3[[#This Row],[Sum of Total]],M$3:M$4,N$3:N$5)</f>
        <v>#NAME?</v>
      </c>
    </row>
    <row r="924" spans="4:11">
      <c r="D924" s="8" t="s">
        <v>5753</v>
      </c>
      <c r="E924">
        <v>0</v>
      </c>
      <c r="I924" t="s">
        <v>5753</v>
      </c>
      <c r="J924" s="188">
        <v>0</v>
      </c>
      <c r="K924" t="e">
        <f ca="1">[1]!ITEMSIZE(Table3[[#This Row],[Sum of Total]],M$3:M$4,N$3:N$5)</f>
        <v>#NAME?</v>
      </c>
    </row>
    <row r="925" spans="4:11">
      <c r="D925" s="8" t="s">
        <v>5765</v>
      </c>
      <c r="E925">
        <v>0</v>
      </c>
      <c r="I925" t="s">
        <v>5765</v>
      </c>
      <c r="J925" s="188">
        <v>0</v>
      </c>
      <c r="K925" t="e">
        <f ca="1">[1]!ITEMSIZE(Table3[[#This Row],[Sum of Total]],M$3:M$4,N$3:N$5)</f>
        <v>#NAME?</v>
      </c>
    </row>
    <row r="926" spans="4:11">
      <c r="D926" s="8" t="s">
        <v>5624</v>
      </c>
      <c r="E926">
        <v>0</v>
      </c>
      <c r="I926" t="s">
        <v>5624</v>
      </c>
      <c r="J926" s="188">
        <v>0</v>
      </c>
      <c r="K926" t="e">
        <f ca="1">[1]!ITEMSIZE(Table3[[#This Row],[Sum of Total]],M$3:M$4,N$3:N$5)</f>
        <v>#NAME?</v>
      </c>
    </row>
    <row r="927" spans="4:11">
      <c r="D927" s="8" t="s">
        <v>5768</v>
      </c>
      <c r="E927">
        <v>0</v>
      </c>
      <c r="I927" t="s">
        <v>5768</v>
      </c>
      <c r="J927" s="188">
        <v>0</v>
      </c>
      <c r="K927" t="e">
        <f ca="1">[1]!ITEMSIZE(Table3[[#This Row],[Sum of Total]],M$3:M$4,N$3:N$5)</f>
        <v>#NAME?</v>
      </c>
    </row>
    <row r="928" spans="4:11">
      <c r="D928" s="8" t="s">
        <v>5711</v>
      </c>
      <c r="E928">
        <v>0</v>
      </c>
      <c r="I928" t="s">
        <v>5711</v>
      </c>
      <c r="J928" s="188">
        <v>0</v>
      </c>
      <c r="K928" t="e">
        <f ca="1">[1]!ITEMSIZE(Table3[[#This Row],[Sum of Total]],M$3:M$4,N$3:N$5)</f>
        <v>#NAME?</v>
      </c>
    </row>
    <row r="929" spans="4:11">
      <c r="D929" s="8" t="s">
        <v>5714</v>
      </c>
      <c r="E929">
        <v>0</v>
      </c>
      <c r="I929" t="s">
        <v>5714</v>
      </c>
      <c r="J929" s="188">
        <v>0</v>
      </c>
      <c r="K929" t="e">
        <f ca="1">[1]!ITEMSIZE(Table3[[#This Row],[Sum of Total]],M$3:M$4,N$3:N$5)</f>
        <v>#NAME?</v>
      </c>
    </row>
    <row r="930" spans="4:11">
      <c r="D930" s="8" t="s">
        <v>5717</v>
      </c>
      <c r="E930">
        <v>0</v>
      </c>
      <c r="I930" t="s">
        <v>5717</v>
      </c>
      <c r="J930" s="188">
        <v>0</v>
      </c>
      <c r="K930" t="e">
        <f ca="1">[1]!ITEMSIZE(Table3[[#This Row],[Sum of Total]],M$3:M$4,N$3:N$5)</f>
        <v>#NAME?</v>
      </c>
    </row>
    <row r="931" spans="4:11">
      <c r="D931" s="8" t="s">
        <v>5759</v>
      </c>
      <c r="E931">
        <v>0</v>
      </c>
      <c r="I931" t="s">
        <v>5759</v>
      </c>
      <c r="J931" s="188">
        <v>0</v>
      </c>
      <c r="K931" t="e">
        <f ca="1">[1]!ITEMSIZE(Table3[[#This Row],[Sum of Total]],M$3:M$4,N$3:N$5)</f>
        <v>#NAME?</v>
      </c>
    </row>
    <row r="932" spans="4:11">
      <c r="D932" s="8" t="s">
        <v>5720</v>
      </c>
      <c r="E932">
        <v>0</v>
      </c>
      <c r="I932" t="s">
        <v>5720</v>
      </c>
      <c r="J932" s="188">
        <v>0</v>
      </c>
      <c r="K932" t="e">
        <f ca="1">[1]!ITEMSIZE(Table3[[#This Row],[Sum of Total]],M$3:M$4,N$3:N$5)</f>
        <v>#NAME?</v>
      </c>
    </row>
    <row r="933" spans="4:11">
      <c r="D933" s="8" t="s">
        <v>5762</v>
      </c>
      <c r="E933">
        <v>0</v>
      </c>
      <c r="I933" t="s">
        <v>5762</v>
      </c>
      <c r="J933" s="188">
        <v>0</v>
      </c>
      <c r="K933" t="e">
        <f ca="1">[1]!ITEMSIZE(Table3[[#This Row],[Sum of Total]],M$3:M$4,N$3:N$5)</f>
        <v>#NAME?</v>
      </c>
    </row>
    <row r="934" spans="4:11">
      <c r="D934" s="8" t="s">
        <v>5627</v>
      </c>
      <c r="E934">
        <v>0</v>
      </c>
      <c r="I934" t="s">
        <v>5627</v>
      </c>
      <c r="J934" s="188">
        <v>0</v>
      </c>
      <c r="K934" t="e">
        <f ca="1">[1]!ITEMSIZE(Table3[[#This Row],[Sum of Total]],M$3:M$4,N$3:N$5)</f>
        <v>#NAME?</v>
      </c>
    </row>
    <row r="935" spans="4:11">
      <c r="D935" s="8" t="s">
        <v>5724</v>
      </c>
      <c r="E935">
        <v>0</v>
      </c>
      <c r="I935" t="s">
        <v>5724</v>
      </c>
      <c r="J935" s="188">
        <v>0</v>
      </c>
      <c r="K935" t="e">
        <f ca="1">[1]!ITEMSIZE(Table3[[#This Row],[Sum of Total]],M$3:M$4,N$3:N$5)</f>
        <v>#NAME?</v>
      </c>
    </row>
    <row r="936" spans="4:11">
      <c r="D936" s="8" t="s">
        <v>7136</v>
      </c>
      <c r="E936">
        <v>11520</v>
      </c>
      <c r="I936" t="s">
        <v>7136</v>
      </c>
      <c r="J936" s="188">
        <v>11520</v>
      </c>
      <c r="K936" t="e">
        <f ca="1">[1]!ITEMSIZE(Table3[[#This Row],[Sum of Total]],M$3:M$4,N$3:N$5)</f>
        <v>#NAME?</v>
      </c>
    </row>
    <row r="937" spans="4:11">
      <c r="D937" s="8" t="s">
        <v>5645</v>
      </c>
      <c r="E937">
        <v>0</v>
      </c>
      <c r="I937" t="s">
        <v>5645</v>
      </c>
      <c r="J937" s="188">
        <v>0</v>
      </c>
      <c r="K937" t="e">
        <f ca="1">[1]!ITEMSIZE(Table3[[#This Row],[Sum of Total]],M$3:M$4,N$3:N$5)</f>
        <v>#NAME?</v>
      </c>
    </row>
    <row r="938" spans="4:11">
      <c r="D938" s="8" t="s">
        <v>7335</v>
      </c>
      <c r="E938">
        <v>11679.7853</v>
      </c>
      <c r="I938" t="s">
        <v>7335</v>
      </c>
      <c r="J938" s="188">
        <v>11679.7853</v>
      </c>
      <c r="K938" t="e">
        <f ca="1">[1]!ITEMSIZE(Table3[[#This Row],[Sum of Total]],M$3:M$4,N$3:N$5)</f>
        <v>#NAME?</v>
      </c>
    </row>
    <row r="939" spans="4:11">
      <c r="D939" s="8" t="s">
        <v>7338</v>
      </c>
      <c r="E939">
        <v>48298.27</v>
      </c>
      <c r="I939" t="s">
        <v>7338</v>
      </c>
      <c r="J939" s="188">
        <v>48298.27</v>
      </c>
      <c r="K939" t="e">
        <f ca="1">[1]!ITEMSIZE(Table3[[#This Row],[Sum of Total]],M$3:M$4,N$3:N$5)</f>
        <v>#NAME?</v>
      </c>
    </row>
    <row r="940" spans="4:11">
      <c r="D940" s="8" t="s">
        <v>7319</v>
      </c>
      <c r="E940">
        <v>4424.3782000000001</v>
      </c>
      <c r="I940" t="s">
        <v>7319</v>
      </c>
      <c r="J940" s="188">
        <v>4424.3782000000001</v>
      </c>
      <c r="K940" t="e">
        <f ca="1">[1]!ITEMSIZE(Table3[[#This Row],[Sum of Total]],M$3:M$4,N$3:N$5)</f>
        <v>#NAME?</v>
      </c>
    </row>
    <row r="941" spans="4:11">
      <c r="D941" s="8" t="s">
        <v>7324</v>
      </c>
      <c r="E941">
        <v>4339.6175999999996</v>
      </c>
      <c r="I941" t="s">
        <v>7324</v>
      </c>
      <c r="J941" s="188">
        <v>4339.6175999999996</v>
      </c>
      <c r="K941" t="e">
        <f ca="1">[1]!ITEMSIZE(Table3[[#This Row],[Sum of Total]],M$3:M$4,N$3:N$5)</f>
        <v>#NAME?</v>
      </c>
    </row>
    <row r="942" spans="4:11">
      <c r="D942" s="8" t="s">
        <v>7332</v>
      </c>
      <c r="E942">
        <v>1364.6409000000001</v>
      </c>
      <c r="I942" t="s">
        <v>7332</v>
      </c>
      <c r="J942" s="188">
        <v>1364.6409000000001</v>
      </c>
      <c r="K942" t="e">
        <f ca="1">[1]!ITEMSIZE(Table3[[#This Row],[Sum of Total]],M$3:M$4,N$3:N$5)</f>
        <v>#NAME?</v>
      </c>
    </row>
    <row r="943" spans="4:11">
      <c r="D943" s="8" t="s">
        <v>7329</v>
      </c>
      <c r="E943">
        <v>1364.6409000000001</v>
      </c>
      <c r="I943" t="s">
        <v>7329</v>
      </c>
      <c r="J943" s="188">
        <v>1364.6409000000001</v>
      </c>
      <c r="K943" t="e">
        <f ca="1">[1]!ITEMSIZE(Table3[[#This Row],[Sum of Total]],M$3:M$4,N$3:N$5)</f>
        <v>#NAME?</v>
      </c>
    </row>
    <row r="944" spans="4:11">
      <c r="D944" s="8" t="s">
        <v>7348</v>
      </c>
      <c r="E944">
        <v>3625.2959999999998</v>
      </c>
      <c r="I944" t="s">
        <v>7348</v>
      </c>
      <c r="J944" s="188">
        <v>3625.2959999999998</v>
      </c>
      <c r="K944" t="e">
        <f ca="1">[1]!ITEMSIZE(Table3[[#This Row],[Sum of Total]],M$3:M$4,N$3:N$5)</f>
        <v>#NAME?</v>
      </c>
    </row>
    <row r="945" spans="4:11">
      <c r="D945" s="8" t="s">
        <v>7343</v>
      </c>
      <c r="E945">
        <v>198104.32370000001</v>
      </c>
      <c r="I945" t="s">
        <v>7343</v>
      </c>
      <c r="J945" s="188">
        <v>198104.32370000001</v>
      </c>
      <c r="K945" t="e">
        <f ca="1">[1]!ITEMSIZE(Table3[[#This Row],[Sum of Total]],M$3:M$4,N$3:N$5)</f>
        <v>#NAME?</v>
      </c>
    </row>
    <row r="946" spans="4:11">
      <c r="D946" s="8" t="s">
        <v>5969</v>
      </c>
      <c r="E946">
        <v>67200</v>
      </c>
      <c r="I946" t="s">
        <v>5969</v>
      </c>
      <c r="J946" s="188">
        <v>67200</v>
      </c>
      <c r="K946" t="e">
        <f ca="1">[1]!ITEMSIZE(Table3[[#This Row],[Sum of Total]],M$3:M$4,N$3:N$5)</f>
        <v>#NAME?</v>
      </c>
    </row>
    <row r="947" spans="4:11">
      <c r="D947" s="8" t="s">
        <v>5979</v>
      </c>
      <c r="E947">
        <v>75000</v>
      </c>
      <c r="I947" t="s">
        <v>5979</v>
      </c>
      <c r="J947" s="188">
        <v>75000</v>
      </c>
      <c r="K947" t="e">
        <f ca="1">[1]!ITEMSIZE(Table3[[#This Row],[Sum of Total]],M$3:M$4,N$3:N$5)</f>
        <v>#NAME?</v>
      </c>
    </row>
    <row r="948" spans="4:11">
      <c r="D948" s="8" t="s">
        <v>5884</v>
      </c>
      <c r="E948">
        <v>-2172.6617000000001</v>
      </c>
      <c r="I948" t="s">
        <v>5884</v>
      </c>
      <c r="J948" s="188">
        <v>-2172.6617000000001</v>
      </c>
      <c r="K948" t="e">
        <f ca="1">[1]!ITEMSIZE(Table3[[#This Row],[Sum of Total]],M$3:M$4,N$3:N$5)</f>
        <v>#NAME?</v>
      </c>
    </row>
    <row r="949" spans="4:11">
      <c r="D949" s="8" t="s">
        <v>6809</v>
      </c>
      <c r="E949">
        <v>2172.6617000000001</v>
      </c>
      <c r="I949" t="s">
        <v>6809</v>
      </c>
      <c r="J949" s="188">
        <v>2172.6617000000001</v>
      </c>
      <c r="K949" t="e">
        <f ca="1">[1]!ITEMSIZE(Table3[[#This Row],[Sum of Total]],M$3:M$4,N$3:N$5)</f>
        <v>#NAME?</v>
      </c>
    </row>
    <row r="950" spans="4:11">
      <c r="D950" s="8" t="s">
        <v>5885</v>
      </c>
      <c r="E950">
        <v>90.765600000000006</v>
      </c>
      <c r="I950" t="s">
        <v>5885</v>
      </c>
      <c r="J950" s="188">
        <v>90.765600000000006</v>
      </c>
      <c r="K950" t="e">
        <f ca="1">[1]!ITEMSIZE(Table3[[#This Row],[Sum of Total]],M$3:M$4,N$3:N$5)</f>
        <v>#NAME?</v>
      </c>
    </row>
    <row r="951" spans="4:11">
      <c r="D951" s="8" t="s">
        <v>7415</v>
      </c>
      <c r="E951">
        <v>14760</v>
      </c>
      <c r="I951" t="s">
        <v>7415</v>
      </c>
      <c r="J951" s="188">
        <v>14760</v>
      </c>
      <c r="K951" t="e">
        <f ca="1">[1]!ITEMSIZE(Table3[[#This Row],[Sum of Total]],M$3:M$4,N$3:N$5)</f>
        <v>#NAME?</v>
      </c>
    </row>
    <row r="952" spans="4:11">
      <c r="D952" s="8" t="s">
        <v>7434</v>
      </c>
      <c r="E952">
        <v>285228</v>
      </c>
      <c r="I952" t="s">
        <v>7434</v>
      </c>
      <c r="J952" s="188">
        <v>285228</v>
      </c>
      <c r="K952" t="e">
        <f ca="1">[1]!ITEMSIZE(Table3[[#This Row],[Sum of Total]],M$3:M$4,N$3:N$5)</f>
        <v>#NAME?</v>
      </c>
    </row>
    <row r="953" spans="4:11">
      <c r="D953" s="8" t="s">
        <v>7290</v>
      </c>
      <c r="E953">
        <v>186968.83850000001</v>
      </c>
      <c r="I953" t="s">
        <v>7290</v>
      </c>
      <c r="J953" s="188">
        <v>186968.83850000001</v>
      </c>
      <c r="K953" t="e">
        <f ca="1">[1]!ITEMSIZE(Table3[[#This Row],[Sum of Total]],M$3:M$4,N$3:N$5)</f>
        <v>#NAME?</v>
      </c>
    </row>
    <row r="954" spans="4:11">
      <c r="D954" s="8" t="s">
        <v>7201</v>
      </c>
      <c r="E954">
        <v>22234.38</v>
      </c>
      <c r="I954" t="s">
        <v>7201</v>
      </c>
      <c r="J954" s="188">
        <v>22234.38</v>
      </c>
      <c r="K954" t="e">
        <f ca="1">[1]!ITEMSIZE(Table3[[#This Row],[Sum of Total]],M$3:M$4,N$3:N$5)</f>
        <v>#NAME?</v>
      </c>
    </row>
    <row r="955" spans="4:11">
      <c r="D955" s="8" t="s">
        <v>7228</v>
      </c>
      <c r="E955">
        <v>82631.289999999994</v>
      </c>
      <c r="I955" t="s">
        <v>7228</v>
      </c>
      <c r="J955" s="188">
        <v>82631.289999999994</v>
      </c>
      <c r="K955" t="e">
        <f ca="1">[1]!ITEMSIZE(Table3[[#This Row],[Sum of Total]],M$3:M$4,N$3:N$5)</f>
        <v>#NAME?</v>
      </c>
    </row>
    <row r="956" spans="4:11">
      <c r="D956" s="8" t="s">
        <v>7195</v>
      </c>
      <c r="E956">
        <v>7804.44</v>
      </c>
      <c r="I956" t="s">
        <v>7195</v>
      </c>
      <c r="J956" s="188">
        <v>7804.44</v>
      </c>
      <c r="K956" t="e">
        <f ca="1">[1]!ITEMSIZE(Table3[[#This Row],[Sum of Total]],M$3:M$4,N$3:N$5)</f>
        <v>#NAME?</v>
      </c>
    </row>
    <row r="957" spans="4:11">
      <c r="D957" s="8" t="s">
        <v>7426</v>
      </c>
      <c r="E957">
        <v>76260</v>
      </c>
      <c r="I957" t="s">
        <v>7426</v>
      </c>
      <c r="J957" s="188">
        <v>76260</v>
      </c>
      <c r="K957" t="e">
        <f ca="1">[1]!ITEMSIZE(Table3[[#This Row],[Sum of Total]],M$3:M$4,N$3:N$5)</f>
        <v>#NAME?</v>
      </c>
    </row>
    <row r="958" spans="4:11">
      <c r="D958" s="8" t="s">
        <v>7433</v>
      </c>
      <c r="E958">
        <v>-28200</v>
      </c>
      <c r="I958" t="s">
        <v>7433</v>
      </c>
      <c r="J958" s="188">
        <v>-28200</v>
      </c>
      <c r="K958" t="e">
        <f ca="1">[1]!ITEMSIZE(Table3[[#This Row],[Sum of Total]],M$3:M$4,N$3:N$5)</f>
        <v>#NAME?</v>
      </c>
    </row>
    <row r="959" spans="4:11">
      <c r="D959" s="8" t="s">
        <v>7429</v>
      </c>
      <c r="E959">
        <v>28200</v>
      </c>
      <c r="I959" t="s">
        <v>7429</v>
      </c>
      <c r="J959" s="188">
        <v>28200</v>
      </c>
      <c r="K959" t="e">
        <f ca="1">[1]!ITEMSIZE(Table3[[#This Row],[Sum of Total]],M$3:M$4,N$3:N$5)</f>
        <v>#NAME?</v>
      </c>
    </row>
    <row r="960" spans="4:11">
      <c r="D960" s="8" t="s">
        <v>7412</v>
      </c>
      <c r="E960">
        <v>483.65</v>
      </c>
      <c r="I960" t="s">
        <v>7412</v>
      </c>
      <c r="J960" s="188">
        <v>483.65</v>
      </c>
      <c r="K960" t="e">
        <f ca="1">[1]!ITEMSIZE(Table3[[#This Row],[Sum of Total]],M$3:M$4,N$3:N$5)</f>
        <v>#NAME?</v>
      </c>
    </row>
    <row r="961" spans="4:11">
      <c r="D961" s="8" t="s">
        <v>7430</v>
      </c>
      <c r="E961">
        <v>21657.08</v>
      </c>
      <c r="I961" t="s">
        <v>7430</v>
      </c>
      <c r="J961" s="188">
        <v>21657.08</v>
      </c>
      <c r="K961" t="e">
        <f ca="1">[1]!ITEMSIZE(Table3[[#This Row],[Sum of Total]],M$3:M$4,N$3:N$5)</f>
        <v>#NAME?</v>
      </c>
    </row>
    <row r="962" spans="4:11">
      <c r="D962" s="8" t="s">
        <v>7406</v>
      </c>
      <c r="E962">
        <v>454008.89939999999</v>
      </c>
      <c r="I962" t="s">
        <v>7406</v>
      </c>
      <c r="J962" s="188">
        <v>454008.89939999999</v>
      </c>
      <c r="K962" t="e">
        <f ca="1">[1]!ITEMSIZE(Table3[[#This Row],[Sum of Total]],M$3:M$4,N$3:N$5)</f>
        <v>#NAME?</v>
      </c>
    </row>
    <row r="963" spans="4:11">
      <c r="D963" s="8" t="s">
        <v>7437</v>
      </c>
      <c r="E963">
        <v>74802</v>
      </c>
      <c r="I963" t="s">
        <v>7437</v>
      </c>
      <c r="J963" s="188">
        <v>74802</v>
      </c>
      <c r="K963" t="e">
        <f ca="1">[1]!ITEMSIZE(Table3[[#This Row],[Sum of Total]],M$3:M$4,N$3:N$5)</f>
        <v>#NAME?</v>
      </c>
    </row>
    <row r="964" spans="4:11">
      <c r="D964" s="8" t="s">
        <v>7420</v>
      </c>
      <c r="E964">
        <v>2960</v>
      </c>
      <c r="I964" t="s">
        <v>7420</v>
      </c>
      <c r="J964" s="188">
        <v>2960</v>
      </c>
      <c r="K964" t="e">
        <f ca="1">[1]!ITEMSIZE(Table3[[#This Row],[Sum of Total]],M$3:M$4,N$3:N$5)</f>
        <v>#NAME?</v>
      </c>
    </row>
    <row r="965" spans="4:11">
      <c r="D965" s="8" t="s">
        <v>7423</v>
      </c>
      <c r="E965">
        <v>-1.1368683772161603E-13</v>
      </c>
      <c r="I965" t="s">
        <v>7423</v>
      </c>
      <c r="J965" s="188">
        <v>-1.1368683772161603E-13</v>
      </c>
      <c r="K965" t="e">
        <f ca="1">[1]!ITEMSIZE(Table3[[#This Row],[Sum of Total]],M$3:M$4,N$3:N$5)</f>
        <v>#NAME?</v>
      </c>
    </row>
    <row r="966" spans="4:11">
      <c r="D966" s="8" t="s">
        <v>7440</v>
      </c>
      <c r="E966">
        <v>10500</v>
      </c>
      <c r="I966" t="s">
        <v>7440</v>
      </c>
      <c r="J966" s="188">
        <v>10500</v>
      </c>
      <c r="K966" t="e">
        <f ca="1">[1]!ITEMSIZE(Table3[[#This Row],[Sum of Total]],M$3:M$4,N$3:N$5)</f>
        <v>#NAME?</v>
      </c>
    </row>
    <row r="967" spans="4:11">
      <c r="D967" s="8" t="s">
        <v>7212</v>
      </c>
      <c r="E967">
        <v>33574.202100000002</v>
      </c>
      <c r="I967" t="s">
        <v>7212</v>
      </c>
      <c r="J967" s="188">
        <v>33574.202100000002</v>
      </c>
      <c r="K967" t="e">
        <f ca="1">[1]!ITEMSIZE(Table3[[#This Row],[Sum of Total]],M$3:M$4,N$3:N$5)</f>
        <v>#NAME?</v>
      </c>
    </row>
    <row r="968" spans="4:11">
      <c r="D968" s="8" t="s">
        <v>7207</v>
      </c>
      <c r="E968">
        <v>5816.8082999999997</v>
      </c>
      <c r="I968" t="s">
        <v>7207</v>
      </c>
      <c r="J968" s="188">
        <v>5816.8082999999997</v>
      </c>
      <c r="K968" t="e">
        <f ca="1">[1]!ITEMSIZE(Table3[[#This Row],[Sum of Total]],M$3:M$4,N$3:N$5)</f>
        <v>#NAME?</v>
      </c>
    </row>
    <row r="969" spans="4:11">
      <c r="D969" s="8" t="s">
        <v>7409</v>
      </c>
      <c r="E969">
        <v>-186968.83850000001</v>
      </c>
      <c r="I969" t="s">
        <v>7409</v>
      </c>
      <c r="J969" s="188">
        <v>-186968.83850000001</v>
      </c>
      <c r="K969" t="e">
        <f ca="1">[1]!ITEMSIZE(Table3[[#This Row],[Sum of Total]],M$3:M$4,N$3:N$5)</f>
        <v>#NAME?</v>
      </c>
    </row>
    <row r="970" spans="4:11">
      <c r="D970" s="8" t="s">
        <v>7220</v>
      </c>
      <c r="E970">
        <v>578091.16</v>
      </c>
      <c r="I970" t="s">
        <v>7220</v>
      </c>
      <c r="J970" s="188">
        <v>578091.16</v>
      </c>
      <c r="K970" t="e">
        <f ca="1">[1]!ITEMSIZE(Table3[[#This Row],[Sum of Total]],M$3:M$4,N$3:N$5)</f>
        <v>#NAME?</v>
      </c>
    </row>
    <row r="971" spans="4:11">
      <c r="D971" s="8" t="s">
        <v>7279</v>
      </c>
      <c r="E971">
        <v>3340.1305000000002</v>
      </c>
      <c r="I971" t="s">
        <v>7279</v>
      </c>
      <c r="J971" s="188">
        <v>3340.1305000000002</v>
      </c>
      <c r="K971" t="e">
        <f ca="1">[1]!ITEMSIZE(Table3[[#This Row],[Sum of Total]],M$3:M$4,N$3:N$5)</f>
        <v>#NAME?</v>
      </c>
    </row>
    <row r="972" spans="4:11">
      <c r="D972" s="8" t="s">
        <v>7233</v>
      </c>
      <c r="E972">
        <v>54637.343800000002</v>
      </c>
      <c r="I972" t="s">
        <v>7233</v>
      </c>
      <c r="J972" s="188">
        <v>54637.343800000002</v>
      </c>
      <c r="K972" t="e">
        <f ca="1">[1]!ITEMSIZE(Table3[[#This Row],[Sum of Total]],M$3:M$4,N$3:N$5)</f>
        <v>#NAME?</v>
      </c>
    </row>
    <row r="973" spans="4:11">
      <c r="D973" s="8" t="s">
        <v>7276</v>
      </c>
      <c r="E973">
        <v>18139.477999999999</v>
      </c>
      <c r="I973" t="s">
        <v>7276</v>
      </c>
      <c r="J973" s="188">
        <v>18139.477999999999</v>
      </c>
      <c r="K973" t="e">
        <f ca="1">[1]!ITEMSIZE(Table3[[#This Row],[Sum of Total]],M$3:M$4,N$3:N$5)</f>
        <v>#NAME?</v>
      </c>
    </row>
    <row r="974" spans="4:11">
      <c r="D974" s="8" t="s">
        <v>7236</v>
      </c>
      <c r="E974">
        <v>3774.3141999999998</v>
      </c>
      <c r="I974" t="s">
        <v>7236</v>
      </c>
      <c r="J974" s="188">
        <v>3774.3141999999998</v>
      </c>
      <c r="K974" t="e">
        <f ca="1">[1]!ITEMSIZE(Table3[[#This Row],[Sum of Total]],M$3:M$4,N$3:N$5)</f>
        <v>#NAME?</v>
      </c>
    </row>
    <row r="975" spans="4:11">
      <c r="D975" s="8" t="s">
        <v>7176</v>
      </c>
      <c r="E975">
        <v>144000</v>
      </c>
      <c r="I975" t="s">
        <v>7176</v>
      </c>
      <c r="J975" s="188">
        <v>144000</v>
      </c>
      <c r="K975" t="e">
        <f ca="1">[1]!ITEMSIZE(Table3[[#This Row],[Sum of Total]],M$3:M$4,N$3:N$5)</f>
        <v>#NAME?</v>
      </c>
    </row>
    <row r="976" spans="4:11">
      <c r="D976" s="8" t="s">
        <v>7178</v>
      </c>
      <c r="E976">
        <v>-144000</v>
      </c>
      <c r="I976" t="s">
        <v>7178</v>
      </c>
      <c r="J976" s="188">
        <v>-144000</v>
      </c>
      <c r="K976" t="e">
        <f ca="1">[1]!ITEMSIZE(Table3[[#This Row],[Sum of Total]],M$3:M$4,N$3:N$5)</f>
        <v>#NAME?</v>
      </c>
    </row>
    <row r="977" spans="4:11">
      <c r="D977" s="8" t="s">
        <v>7173</v>
      </c>
      <c r="E977">
        <v>76500</v>
      </c>
      <c r="I977" t="s">
        <v>7173</v>
      </c>
      <c r="J977" s="188">
        <v>76500</v>
      </c>
      <c r="K977" t="e">
        <f ca="1">[1]!ITEMSIZE(Table3[[#This Row],[Sum of Total]],M$3:M$4,N$3:N$5)</f>
        <v>#NAME?</v>
      </c>
    </row>
    <row r="978" spans="4:11">
      <c r="D978" s="8" t="s">
        <v>7179</v>
      </c>
      <c r="E978">
        <v>1932.4</v>
      </c>
      <c r="I978" t="s">
        <v>7179</v>
      </c>
      <c r="J978" s="188">
        <v>1932.4</v>
      </c>
      <c r="K978" t="e">
        <f ca="1">[1]!ITEMSIZE(Table3[[#This Row],[Sum of Total]],M$3:M$4,N$3:N$5)</f>
        <v>#NAME?</v>
      </c>
    </row>
    <row r="979" spans="4:11">
      <c r="D979" s="8" t="s">
        <v>7657</v>
      </c>
      <c r="E979">
        <v>205800</v>
      </c>
      <c r="I979" t="s">
        <v>7657</v>
      </c>
      <c r="J979" s="188">
        <v>205800</v>
      </c>
      <c r="K979" t="e">
        <f ca="1">[1]!ITEMSIZE(Table3[[#This Row],[Sum of Total]],M$3:M$4,N$3:N$5)</f>
        <v>#NAME?</v>
      </c>
    </row>
    <row r="980" spans="4:11">
      <c r="D980" s="8" t="s">
        <v>7242</v>
      </c>
      <c r="E980">
        <v>1987.271</v>
      </c>
      <c r="I980" t="s">
        <v>7242</v>
      </c>
      <c r="J980" s="188">
        <v>1987.271</v>
      </c>
      <c r="K980" t="e">
        <f ca="1">[1]!ITEMSIZE(Table3[[#This Row],[Sum of Total]],M$3:M$4,N$3:N$5)</f>
        <v>#NAME?</v>
      </c>
    </row>
    <row r="981" spans="4:11">
      <c r="D981" s="8" t="s">
        <v>7225</v>
      </c>
      <c r="E981">
        <v>437.29410000000001</v>
      </c>
      <c r="I981" t="s">
        <v>7225</v>
      </c>
      <c r="J981" s="188">
        <v>437.29410000000001</v>
      </c>
      <c r="K981" t="e">
        <f ca="1">[1]!ITEMSIZE(Table3[[#This Row],[Sum of Total]],M$3:M$4,N$3:N$5)</f>
        <v>#NAME?</v>
      </c>
    </row>
    <row r="982" spans="4:11">
      <c r="D982" s="8" t="s">
        <v>7247</v>
      </c>
      <c r="E982">
        <v>0</v>
      </c>
      <c r="I982" t="s">
        <v>7247</v>
      </c>
      <c r="J982" s="188">
        <v>0</v>
      </c>
      <c r="K982" t="e">
        <f ca="1">[1]!ITEMSIZE(Table3[[#This Row],[Sum of Total]],M$3:M$4,N$3:N$5)</f>
        <v>#NAME?</v>
      </c>
    </row>
    <row r="983" spans="4:11">
      <c r="D983" s="8" t="s">
        <v>7253</v>
      </c>
      <c r="E983">
        <v>-6447.5796</v>
      </c>
      <c r="I983" t="s">
        <v>7253</v>
      </c>
      <c r="J983" s="188">
        <v>-6447.5796</v>
      </c>
      <c r="K983" t="e">
        <f ca="1">[1]!ITEMSIZE(Table3[[#This Row],[Sum of Total]],M$3:M$4,N$3:N$5)</f>
        <v>#NAME?</v>
      </c>
    </row>
    <row r="984" spans="4:11">
      <c r="D984" s="8" t="s">
        <v>7271</v>
      </c>
      <c r="E984">
        <v>6884.7882</v>
      </c>
      <c r="I984" t="s">
        <v>7271</v>
      </c>
      <c r="J984" s="188">
        <v>6884.7882</v>
      </c>
      <c r="K984" t="e">
        <f ca="1">[1]!ITEMSIZE(Table3[[#This Row],[Sum of Total]],M$3:M$4,N$3:N$5)</f>
        <v>#NAME?</v>
      </c>
    </row>
    <row r="985" spans="4:11">
      <c r="D985" s="8" t="s">
        <v>7266</v>
      </c>
      <c r="E985">
        <v>124936.9402</v>
      </c>
      <c r="I985" t="s">
        <v>7266</v>
      </c>
      <c r="J985" s="188">
        <v>124936.9402</v>
      </c>
      <c r="K985" t="e">
        <f ca="1">[1]!ITEMSIZE(Table3[[#This Row],[Sum of Total]],M$3:M$4,N$3:N$5)</f>
        <v>#NAME?</v>
      </c>
    </row>
    <row r="986" spans="4:11">
      <c r="D986" s="8" t="s">
        <v>7159</v>
      </c>
      <c r="E986">
        <v>4480</v>
      </c>
      <c r="I986" t="s">
        <v>7159</v>
      </c>
      <c r="J986" s="188">
        <v>4480</v>
      </c>
      <c r="K986" t="e">
        <f ca="1">[1]!ITEMSIZE(Table3[[#This Row],[Sum of Total]],M$3:M$4,N$3:N$5)</f>
        <v>#NAME?</v>
      </c>
    </row>
    <row r="987" spans="4:11">
      <c r="D987" s="8" t="s">
        <v>7164</v>
      </c>
      <c r="E987">
        <v>186851.37</v>
      </c>
      <c r="I987" t="s">
        <v>7164</v>
      </c>
      <c r="J987" s="188">
        <v>186851.37</v>
      </c>
      <c r="K987" t="e">
        <f ca="1">[1]!ITEMSIZE(Table3[[#This Row],[Sum of Total]],M$3:M$4,N$3:N$5)</f>
        <v>#NAME?</v>
      </c>
    </row>
    <row r="988" spans="4:11">
      <c r="D988" s="8" t="s">
        <v>7149</v>
      </c>
      <c r="E988">
        <v>9405.4652000000006</v>
      </c>
      <c r="I988" t="s">
        <v>7149</v>
      </c>
      <c r="J988" s="188">
        <v>9405.4652000000006</v>
      </c>
      <c r="K988" t="e">
        <f ca="1">[1]!ITEMSIZE(Table3[[#This Row],[Sum of Total]],M$3:M$4,N$3:N$5)</f>
        <v>#NAME?</v>
      </c>
    </row>
    <row r="989" spans="4:11">
      <c r="D989" s="8" t="s">
        <v>7154</v>
      </c>
      <c r="E989">
        <v>40582.112999999998</v>
      </c>
      <c r="I989" t="s">
        <v>7154</v>
      </c>
      <c r="J989" s="188">
        <v>40582.112999999998</v>
      </c>
      <c r="K989" t="e">
        <f ca="1">[1]!ITEMSIZE(Table3[[#This Row],[Sum of Total]],M$3:M$4,N$3:N$5)</f>
        <v>#NAME?</v>
      </c>
    </row>
    <row r="990" spans="4:11">
      <c r="D990" s="8" t="s">
        <v>7217</v>
      </c>
      <c r="E990">
        <v>161587.01</v>
      </c>
      <c r="I990" t="s">
        <v>7217</v>
      </c>
      <c r="J990" s="188">
        <v>161587.01</v>
      </c>
      <c r="K990" t="e">
        <f ca="1">[1]!ITEMSIZE(Table3[[#This Row],[Sum of Total]],M$3:M$4,N$3:N$5)</f>
        <v>#NAME?</v>
      </c>
    </row>
    <row r="991" spans="4:11">
      <c r="D991" s="8" t="s">
        <v>7103</v>
      </c>
      <c r="E991">
        <v>188.1</v>
      </c>
      <c r="I991" t="s">
        <v>7103</v>
      </c>
      <c r="J991" s="188">
        <v>188.1</v>
      </c>
      <c r="K991" t="e">
        <f ca="1">[1]!ITEMSIZE(Table3[[#This Row],[Sum of Total]],M$3:M$4,N$3:N$5)</f>
        <v>#NAME?</v>
      </c>
    </row>
    <row r="992" spans="4:11">
      <c r="D992" s="8" t="s">
        <v>7106</v>
      </c>
      <c r="E992">
        <v>223041</v>
      </c>
      <c r="I992" t="s">
        <v>7106</v>
      </c>
      <c r="J992" s="188">
        <v>223041</v>
      </c>
      <c r="K992" t="e">
        <f ca="1">[1]!ITEMSIZE(Table3[[#This Row],[Sum of Total]],M$3:M$4,N$3:N$5)</f>
        <v>#NAME?</v>
      </c>
    </row>
    <row r="993" spans="4:11">
      <c r="D993" s="8" t="s">
        <v>7109</v>
      </c>
      <c r="E993">
        <v>36000</v>
      </c>
      <c r="I993" t="s">
        <v>7109</v>
      </c>
      <c r="J993" s="188">
        <v>36000</v>
      </c>
      <c r="K993" t="e">
        <f ca="1">[1]!ITEMSIZE(Table3[[#This Row],[Sum of Total]],M$3:M$4,N$3:N$5)</f>
        <v>#NAME?</v>
      </c>
    </row>
    <row r="994" spans="4:11">
      <c r="D994" s="8" t="s">
        <v>7131</v>
      </c>
      <c r="E994">
        <v>2880</v>
      </c>
      <c r="I994" t="s">
        <v>7131</v>
      </c>
      <c r="J994" s="188">
        <v>2880</v>
      </c>
      <c r="K994" t="e">
        <f ca="1">[1]!ITEMSIZE(Table3[[#This Row],[Sum of Total]],M$3:M$4,N$3:N$5)</f>
        <v>#NAME?</v>
      </c>
    </row>
    <row r="995" spans="4:11">
      <c r="D995" s="8" t="s">
        <v>7141</v>
      </c>
      <c r="E995">
        <v>32006.25</v>
      </c>
      <c r="I995" t="s">
        <v>7141</v>
      </c>
      <c r="J995" s="188">
        <v>32006.25</v>
      </c>
      <c r="K995" t="e">
        <f ca="1">[1]!ITEMSIZE(Table3[[#This Row],[Sum of Total]],M$3:M$4,N$3:N$5)</f>
        <v>#NAME?</v>
      </c>
    </row>
    <row r="996" spans="4:11">
      <c r="D996" s="8" t="s">
        <v>7114</v>
      </c>
      <c r="E996">
        <v>11040.75</v>
      </c>
      <c r="I996" t="s">
        <v>7114</v>
      </c>
      <c r="J996" s="188">
        <v>11040.75</v>
      </c>
      <c r="K996" t="e">
        <f ca="1">[1]!ITEMSIZE(Table3[[#This Row],[Sum of Total]],M$3:M$4,N$3:N$5)</f>
        <v>#NAME?</v>
      </c>
    </row>
    <row r="997" spans="4:11">
      <c r="D997" s="8" t="s">
        <v>7293</v>
      </c>
      <c r="E997">
        <v>150318.84160000001</v>
      </c>
      <c r="I997" t="s">
        <v>7293</v>
      </c>
      <c r="J997" s="188">
        <v>150318.84160000001</v>
      </c>
      <c r="K997" t="e">
        <f ca="1">[1]!ITEMSIZE(Table3[[#This Row],[Sum of Total]],M$3:M$4,N$3:N$5)</f>
        <v>#NAME?</v>
      </c>
    </row>
    <row r="998" spans="4:11">
      <c r="D998" s="8" t="s">
        <v>7100</v>
      </c>
      <c r="E998">
        <v>7200</v>
      </c>
      <c r="I998" t="s">
        <v>7100</v>
      </c>
      <c r="J998" s="188">
        <v>7200</v>
      </c>
      <c r="K998" t="e">
        <f ca="1">[1]!ITEMSIZE(Table3[[#This Row],[Sum of Total]],M$3:M$4,N$3:N$5)</f>
        <v>#NAME?</v>
      </c>
    </row>
    <row r="999" spans="4:11">
      <c r="D999" s="8" t="s">
        <v>7125</v>
      </c>
      <c r="E999">
        <v>7630.1490000000003</v>
      </c>
      <c r="I999" t="s">
        <v>7125</v>
      </c>
      <c r="J999" s="188">
        <v>7630.1490000000003</v>
      </c>
      <c r="K999" t="e">
        <f ca="1">[1]!ITEMSIZE(Table3[[#This Row],[Sum of Total]],M$3:M$4,N$3:N$5)</f>
        <v>#NAME?</v>
      </c>
    </row>
    <row r="1000" spans="4:11">
      <c r="D1000" s="8" t="s">
        <v>7117</v>
      </c>
      <c r="E1000">
        <v>5400</v>
      </c>
      <c r="I1000" t="s">
        <v>7117</v>
      </c>
      <c r="J1000" s="188">
        <v>5400</v>
      </c>
      <c r="K1000" t="e">
        <f ca="1">[1]!ITEMSIZE(Table3[[#This Row],[Sum of Total]],M$3:M$4,N$3:N$5)</f>
        <v>#NAME?</v>
      </c>
    </row>
    <row r="1001" spans="4:11">
      <c r="D1001" s="8" t="s">
        <v>7128</v>
      </c>
      <c r="E1001">
        <v>6104.1192000000001</v>
      </c>
      <c r="I1001" t="s">
        <v>7128</v>
      </c>
      <c r="J1001" s="188">
        <v>6104.1192000000001</v>
      </c>
      <c r="K1001" t="e">
        <f ca="1">[1]!ITEMSIZE(Table3[[#This Row],[Sum of Total]],M$3:M$4,N$3:N$5)</f>
        <v>#NAME?</v>
      </c>
    </row>
    <row r="1002" spans="4:11">
      <c r="D1002" s="8" t="s">
        <v>7122</v>
      </c>
      <c r="E1002">
        <v>102267.15</v>
      </c>
      <c r="I1002" t="s">
        <v>7122</v>
      </c>
      <c r="J1002" s="188">
        <v>102267.15</v>
      </c>
      <c r="K1002" t="e">
        <f ca="1">[1]!ITEMSIZE(Table3[[#This Row],[Sum of Total]],M$3:M$4,N$3:N$5)</f>
        <v>#NAME?</v>
      </c>
    </row>
    <row r="1003" spans="4:11">
      <c r="D1003" s="8" t="s">
        <v>7301</v>
      </c>
      <c r="E1003">
        <v>96827.838000000003</v>
      </c>
      <c r="I1003" t="s">
        <v>7301</v>
      </c>
      <c r="J1003" s="188">
        <v>96827.838000000003</v>
      </c>
      <c r="K1003" t="e">
        <f ca="1">[1]!ITEMSIZE(Table3[[#This Row],[Sum of Total]],M$3:M$4,N$3:N$5)</f>
        <v>#NAME?</v>
      </c>
    </row>
    <row r="1004" spans="4:11">
      <c r="D1004" s="8" t="s">
        <v>7298</v>
      </c>
      <c r="E1004">
        <v>2038.95</v>
      </c>
      <c r="I1004" t="s">
        <v>7298</v>
      </c>
      <c r="J1004" s="188">
        <v>2038.95</v>
      </c>
      <c r="K1004" t="e">
        <f ca="1">[1]!ITEMSIZE(Table3[[#This Row],[Sum of Total]],M$3:M$4,N$3:N$5)</f>
        <v>#NAME?</v>
      </c>
    </row>
    <row r="1005" spans="4:11">
      <c r="D1005" s="8" t="s">
        <v>7311</v>
      </c>
      <c r="E1005">
        <v>12660.66</v>
      </c>
      <c r="I1005" t="s">
        <v>7311</v>
      </c>
      <c r="J1005" s="188">
        <v>12660.66</v>
      </c>
      <c r="K1005" t="e">
        <f ca="1">[1]!ITEMSIZE(Table3[[#This Row],[Sum of Total]],M$3:M$4,N$3:N$5)</f>
        <v>#NAME?</v>
      </c>
    </row>
    <row r="1006" spans="4:11">
      <c r="D1006" s="8" t="s">
        <v>7306</v>
      </c>
      <c r="E1006">
        <v>37980.300000000003</v>
      </c>
      <c r="I1006" t="s">
        <v>7306</v>
      </c>
      <c r="J1006" s="188">
        <v>37980.300000000003</v>
      </c>
      <c r="K1006" t="e">
        <f ca="1">[1]!ITEMSIZE(Table3[[#This Row],[Sum of Total]],M$3:M$4,N$3:N$5)</f>
        <v>#NAME?</v>
      </c>
    </row>
    <row r="1007" spans="4:11">
      <c r="D1007" s="8" t="s">
        <v>5974</v>
      </c>
      <c r="E1007">
        <v>10500</v>
      </c>
      <c r="I1007" t="s">
        <v>5974</v>
      </c>
      <c r="J1007" s="188">
        <v>10500</v>
      </c>
      <c r="K1007" t="e">
        <f ca="1">[1]!ITEMSIZE(Table3[[#This Row],[Sum of Total]],M$3:M$4,N$3:N$5)</f>
        <v>#NAME?</v>
      </c>
    </row>
    <row r="1008" spans="4:11">
      <c r="D1008" s="8" t="s">
        <v>5929</v>
      </c>
      <c r="E1008">
        <v>19314.240000000002</v>
      </c>
      <c r="I1008" t="s">
        <v>5929</v>
      </c>
      <c r="J1008" s="188">
        <v>19314.240000000002</v>
      </c>
      <c r="K1008" t="e">
        <f ca="1">[1]!ITEMSIZE(Table3[[#This Row],[Sum of Total]],M$3:M$4,N$3:N$5)</f>
        <v>#NAME?</v>
      </c>
    </row>
    <row r="1009" spans="4:11">
      <c r="D1009" s="8" t="s">
        <v>6049</v>
      </c>
      <c r="E1009">
        <v>32000</v>
      </c>
      <c r="I1009" t="s">
        <v>6049</v>
      </c>
      <c r="J1009" s="188">
        <v>32000</v>
      </c>
      <c r="K1009" t="e">
        <f ca="1">[1]!ITEMSIZE(Table3[[#This Row],[Sum of Total]],M$3:M$4,N$3:N$5)</f>
        <v>#NAME?</v>
      </c>
    </row>
    <row r="1010" spans="4:11">
      <c r="D1010" s="8" t="s">
        <v>7204</v>
      </c>
      <c r="E1010">
        <v>1251.8</v>
      </c>
      <c r="I1010" t="s">
        <v>7204</v>
      </c>
      <c r="J1010" s="188">
        <v>1251.8</v>
      </c>
      <c r="K1010" t="e">
        <f ca="1">[1]!ITEMSIZE(Table3[[#This Row],[Sum of Total]],M$3:M$4,N$3:N$5)</f>
        <v>#NAME?</v>
      </c>
    </row>
    <row r="1011" spans="4:11">
      <c r="D1011" s="8" t="s">
        <v>7366</v>
      </c>
      <c r="E1011">
        <v>10786.7492</v>
      </c>
      <c r="I1011" t="s">
        <v>7366</v>
      </c>
      <c r="J1011" s="188">
        <v>10786.7492</v>
      </c>
      <c r="K1011" t="e">
        <f ca="1">[1]!ITEMSIZE(Table3[[#This Row],[Sum of Total]],M$3:M$4,N$3:N$5)</f>
        <v>#NAME?</v>
      </c>
    </row>
    <row r="1012" spans="4:11">
      <c r="D1012" s="8" t="s">
        <v>7369</v>
      </c>
      <c r="E1012">
        <v>3052.0596</v>
      </c>
      <c r="I1012" t="s">
        <v>7369</v>
      </c>
      <c r="J1012" s="188">
        <v>3052.0596</v>
      </c>
      <c r="K1012" t="e">
        <f ca="1">[1]!ITEMSIZE(Table3[[#This Row],[Sum of Total]],M$3:M$4,N$3:N$5)</f>
        <v>#NAME?</v>
      </c>
    </row>
    <row r="1013" spans="4:11">
      <c r="D1013" s="8" t="s">
        <v>7401</v>
      </c>
      <c r="E1013">
        <v>10420.865100000001</v>
      </c>
      <c r="I1013" t="s">
        <v>7401</v>
      </c>
      <c r="J1013" s="188">
        <v>10420.865100000001</v>
      </c>
      <c r="K1013" t="e">
        <f ca="1">[1]!ITEMSIZE(Table3[[#This Row],[Sum of Total]],M$3:M$4,N$3:N$5)</f>
        <v>#NAME?</v>
      </c>
    </row>
    <row r="1014" spans="4:11">
      <c r="D1014" s="8" t="s">
        <v>7396</v>
      </c>
      <c r="E1014">
        <v>7854.6454000000003</v>
      </c>
      <c r="I1014" t="s">
        <v>7396</v>
      </c>
      <c r="J1014" s="188">
        <v>7854.6454000000003</v>
      </c>
      <c r="K1014" t="e">
        <f ca="1">[1]!ITEMSIZE(Table3[[#This Row],[Sum of Total]],M$3:M$4,N$3:N$5)</f>
        <v>#NAME?</v>
      </c>
    </row>
    <row r="1015" spans="4:11">
      <c r="D1015" s="8" t="s">
        <v>7459</v>
      </c>
      <c r="E1015">
        <v>7372.0397000000003</v>
      </c>
      <c r="I1015" t="s">
        <v>7459</v>
      </c>
      <c r="J1015" s="188">
        <v>7372.0397000000003</v>
      </c>
      <c r="K1015" t="e">
        <f ca="1">[1]!ITEMSIZE(Table3[[#This Row],[Sum of Total]],M$3:M$4,N$3:N$5)</f>
        <v>#NAME?</v>
      </c>
    </row>
    <row r="1016" spans="4:11">
      <c r="D1016" s="8" t="s">
        <v>7386</v>
      </c>
      <c r="E1016">
        <v>53010</v>
      </c>
      <c r="I1016" t="s">
        <v>7386</v>
      </c>
      <c r="J1016" s="188">
        <v>53010</v>
      </c>
      <c r="K1016" t="e">
        <f ca="1">[1]!ITEMSIZE(Table3[[#This Row],[Sum of Total]],M$3:M$4,N$3:N$5)</f>
        <v>#NAME?</v>
      </c>
    </row>
    <row r="1017" spans="4:11">
      <c r="D1017" s="8" t="s">
        <v>5588</v>
      </c>
      <c r="E1017">
        <v>10000</v>
      </c>
      <c r="I1017" t="s">
        <v>5588</v>
      </c>
      <c r="J1017" s="188">
        <v>10000</v>
      </c>
      <c r="K1017" t="e">
        <f ca="1">[1]!ITEMSIZE(Table3[[#This Row],[Sum of Total]],M$3:M$4,N$3:N$5)</f>
        <v>#NAME?</v>
      </c>
    </row>
    <row r="1018" spans="4:11">
      <c r="D1018" s="8" t="s">
        <v>5590</v>
      </c>
      <c r="E1018">
        <v>2000</v>
      </c>
      <c r="I1018" t="s">
        <v>5590</v>
      </c>
      <c r="J1018" s="188">
        <v>2000</v>
      </c>
      <c r="K1018" t="e">
        <f ca="1">[1]!ITEMSIZE(Table3[[#This Row],[Sum of Total]],M$3:M$4,N$3:N$5)</f>
        <v>#NAME?</v>
      </c>
    </row>
    <row r="1019" spans="4:11">
      <c r="D1019" s="8" t="s">
        <v>5592</v>
      </c>
      <c r="E1019">
        <v>10000</v>
      </c>
      <c r="I1019" t="s">
        <v>5592</v>
      </c>
      <c r="J1019" s="188">
        <v>10000</v>
      </c>
      <c r="K1019" t="e">
        <f ca="1">[1]!ITEMSIZE(Table3[[#This Row],[Sum of Total]],M$3:M$4,N$3:N$5)</f>
        <v>#NAME?</v>
      </c>
    </row>
    <row r="1020" spans="4:11">
      <c r="D1020" s="8" t="s">
        <v>5601</v>
      </c>
      <c r="E1020">
        <v>-237.41159999999999</v>
      </c>
      <c r="I1020" t="s">
        <v>5601</v>
      </c>
      <c r="J1020" s="188">
        <v>-237.41159999999999</v>
      </c>
      <c r="K1020" t="e">
        <f ca="1">[1]!ITEMSIZE(Table3[[#This Row],[Sum of Total]],M$3:M$4,N$3:N$5)</f>
        <v>#NAME?</v>
      </c>
    </row>
    <row r="1021" spans="4:11">
      <c r="D1021" s="8" t="s">
        <v>5652</v>
      </c>
      <c r="E1021">
        <v>0</v>
      </c>
      <c r="I1021" t="s">
        <v>5652</v>
      </c>
      <c r="J1021" s="188">
        <v>0</v>
      </c>
      <c r="K1021" t="e">
        <f ca="1">[1]!ITEMSIZE(Table3[[#This Row],[Sum of Total]],M$3:M$4,N$3:N$5)</f>
        <v>#NAME?</v>
      </c>
    </row>
    <row r="1022" spans="4:11">
      <c r="D1022" s="8" t="s">
        <v>5653</v>
      </c>
      <c r="E1022">
        <v>1742.6582000000001</v>
      </c>
      <c r="I1022" t="s">
        <v>5653</v>
      </c>
      <c r="J1022" s="188">
        <v>1742.6582000000001</v>
      </c>
      <c r="K1022" t="e">
        <f ca="1">[1]!ITEMSIZE(Table3[[#This Row],[Sum of Total]],M$3:M$4,N$3:N$5)</f>
        <v>#NAME?</v>
      </c>
    </row>
    <row r="1023" spans="4:11">
      <c r="D1023" s="8" t="s">
        <v>5666</v>
      </c>
      <c r="E1023">
        <v>17248.566900000002</v>
      </c>
      <c r="I1023" t="s">
        <v>5666</v>
      </c>
      <c r="J1023" s="188">
        <v>17248.566900000002</v>
      </c>
      <c r="K1023" t="e">
        <f ca="1">[1]!ITEMSIZE(Table3[[#This Row],[Sum of Total]],M$3:M$4,N$3:N$5)</f>
        <v>#NAME?</v>
      </c>
    </row>
    <row r="1024" spans="4:11">
      <c r="D1024" s="8" t="s">
        <v>5670</v>
      </c>
      <c r="E1024">
        <v>4206</v>
      </c>
      <c r="I1024" t="s">
        <v>5670</v>
      </c>
      <c r="J1024" s="188">
        <v>4206</v>
      </c>
      <c r="K1024" t="e">
        <f ca="1">[1]!ITEMSIZE(Table3[[#This Row],[Sum of Total]],M$3:M$4,N$3:N$5)</f>
        <v>#NAME?</v>
      </c>
    </row>
    <row r="1025" spans="4:11">
      <c r="D1025" s="8" t="s">
        <v>5723</v>
      </c>
      <c r="E1025">
        <v>-1742.6582000000001</v>
      </c>
      <c r="I1025" t="s">
        <v>5723</v>
      </c>
      <c r="J1025" s="188">
        <v>-1742.6582000000001</v>
      </c>
      <c r="K1025" t="e">
        <f ca="1">[1]!ITEMSIZE(Table3[[#This Row],[Sum of Total]],M$3:M$4,N$3:N$5)</f>
        <v>#NAME?</v>
      </c>
    </row>
    <row r="1026" spans="4:11">
      <c r="D1026" s="8" t="s">
        <v>5729</v>
      </c>
      <c r="E1026">
        <v>1291.9463000000001</v>
      </c>
      <c r="I1026" t="s">
        <v>5729</v>
      </c>
      <c r="J1026" s="188">
        <v>1291.9463000000001</v>
      </c>
      <c r="K1026" t="e">
        <f ca="1">[1]!ITEMSIZE(Table3[[#This Row],[Sum of Total]],M$3:M$4,N$3:N$5)</f>
        <v>#NAME?</v>
      </c>
    </row>
    <row r="1027" spans="4:11">
      <c r="D1027" s="8" t="s">
        <v>5804</v>
      </c>
      <c r="E1027">
        <v>3129.5</v>
      </c>
      <c r="I1027" t="s">
        <v>5804</v>
      </c>
      <c r="J1027" s="188">
        <v>3129.5</v>
      </c>
      <c r="K1027" t="e">
        <f ca="1">[1]!ITEMSIZE(Table3[[#This Row],[Sum of Total]],M$3:M$4,N$3:N$5)</f>
        <v>#NAME?</v>
      </c>
    </row>
    <row r="1028" spans="4:11">
      <c r="D1028" s="8" t="s">
        <v>5807</v>
      </c>
      <c r="E1028">
        <v>20863.812600000001</v>
      </c>
      <c r="I1028" t="s">
        <v>5807</v>
      </c>
      <c r="J1028" s="188">
        <v>20863.812600000001</v>
      </c>
      <c r="K1028" t="e">
        <f ca="1">[1]!ITEMSIZE(Table3[[#This Row],[Sum of Total]],M$3:M$4,N$3:N$5)</f>
        <v>#NAME?</v>
      </c>
    </row>
    <row r="1029" spans="4:11">
      <c r="D1029" s="8" t="s">
        <v>5812</v>
      </c>
      <c r="E1029">
        <v>1280.25</v>
      </c>
      <c r="I1029" t="s">
        <v>5812</v>
      </c>
      <c r="J1029" s="188">
        <v>1280.25</v>
      </c>
      <c r="K1029" t="e">
        <f ca="1">[1]!ITEMSIZE(Table3[[#This Row],[Sum of Total]],M$3:M$4,N$3:N$5)</f>
        <v>#NAME?</v>
      </c>
    </row>
    <row r="1030" spans="4:11">
      <c r="D1030" s="8" t="s">
        <v>5817</v>
      </c>
      <c r="E1030">
        <v>59900</v>
      </c>
      <c r="I1030" t="s">
        <v>5817</v>
      </c>
      <c r="J1030" s="188">
        <v>59900</v>
      </c>
      <c r="K1030" t="e">
        <f ca="1">[1]!ITEMSIZE(Table3[[#This Row],[Sum of Total]],M$3:M$4,N$3:N$5)</f>
        <v>#NAME?</v>
      </c>
    </row>
    <row r="1031" spans="4:11">
      <c r="D1031" s="8" t="s">
        <v>5822</v>
      </c>
      <c r="E1031">
        <v>31659.071400000001</v>
      </c>
      <c r="I1031" t="s">
        <v>5822</v>
      </c>
      <c r="J1031" s="188">
        <v>31659.071400000001</v>
      </c>
      <c r="K1031" t="e">
        <f ca="1">[1]!ITEMSIZE(Table3[[#This Row],[Sum of Total]],M$3:M$4,N$3:N$5)</f>
        <v>#NAME?</v>
      </c>
    </row>
    <row r="1032" spans="4:11">
      <c r="D1032" s="8" t="s">
        <v>5828</v>
      </c>
      <c r="E1032">
        <v>99245</v>
      </c>
      <c r="I1032" t="s">
        <v>5828</v>
      </c>
      <c r="J1032" s="188">
        <v>99245</v>
      </c>
      <c r="K1032" t="e">
        <f ca="1">[1]!ITEMSIZE(Table3[[#This Row],[Sum of Total]],M$3:M$4,N$3:N$5)</f>
        <v>#NAME?</v>
      </c>
    </row>
    <row r="1033" spans="4:11">
      <c r="D1033" s="8" t="s">
        <v>5833</v>
      </c>
      <c r="E1033">
        <v>1536.3</v>
      </c>
      <c r="I1033" t="s">
        <v>5833</v>
      </c>
      <c r="J1033" s="188">
        <v>1536.3</v>
      </c>
      <c r="K1033" t="e">
        <f ca="1">[1]!ITEMSIZE(Table3[[#This Row],[Sum of Total]],M$3:M$4,N$3:N$5)</f>
        <v>#NAME?</v>
      </c>
    </row>
    <row r="1034" spans="4:11">
      <c r="D1034" s="8" t="s">
        <v>5836</v>
      </c>
      <c r="E1034">
        <v>348.4</v>
      </c>
      <c r="I1034" t="s">
        <v>5836</v>
      </c>
      <c r="J1034" s="188">
        <v>348.4</v>
      </c>
      <c r="K1034" t="e">
        <f ca="1">[1]!ITEMSIZE(Table3[[#This Row],[Sum of Total]],M$3:M$4,N$3:N$5)</f>
        <v>#NAME?</v>
      </c>
    </row>
    <row r="1035" spans="4:11">
      <c r="D1035" s="8" t="s">
        <v>5839</v>
      </c>
      <c r="E1035">
        <v>174.2</v>
      </c>
      <c r="I1035" t="s">
        <v>5839</v>
      </c>
      <c r="J1035" s="188">
        <v>174.2</v>
      </c>
      <c r="K1035" t="e">
        <f ca="1">[1]!ITEMSIZE(Table3[[#This Row],[Sum of Total]],M$3:M$4,N$3:N$5)</f>
        <v>#NAME?</v>
      </c>
    </row>
    <row r="1036" spans="4:11">
      <c r="D1036" s="8" t="s">
        <v>5842</v>
      </c>
      <c r="E1036">
        <v>348.4</v>
      </c>
      <c r="I1036" t="s">
        <v>5842</v>
      </c>
      <c r="J1036" s="188">
        <v>348.4</v>
      </c>
      <c r="K1036" t="e">
        <f ca="1">[1]!ITEMSIZE(Table3[[#This Row],[Sum of Total]],M$3:M$4,N$3:N$5)</f>
        <v>#NAME?</v>
      </c>
    </row>
    <row r="1037" spans="4:11">
      <c r="D1037" s="8" t="s">
        <v>5845</v>
      </c>
      <c r="E1037">
        <v>2203.1999999999998</v>
      </c>
      <c r="I1037" t="s">
        <v>5845</v>
      </c>
      <c r="J1037" s="188">
        <v>2203.1999999999998</v>
      </c>
      <c r="K1037" t="e">
        <f ca="1">[1]!ITEMSIZE(Table3[[#This Row],[Sum of Total]],M$3:M$4,N$3:N$5)</f>
        <v>#NAME?</v>
      </c>
    </row>
    <row r="1038" spans="4:11">
      <c r="D1038" s="8" t="s">
        <v>5848</v>
      </c>
      <c r="E1038">
        <v>18617.455099999999</v>
      </c>
      <c r="I1038" t="s">
        <v>5848</v>
      </c>
      <c r="J1038" s="188">
        <v>18617.455099999999</v>
      </c>
      <c r="K1038" t="e">
        <f ca="1">[1]!ITEMSIZE(Table3[[#This Row],[Sum of Total]],M$3:M$4,N$3:N$5)</f>
        <v>#NAME?</v>
      </c>
    </row>
    <row r="1039" spans="4:11">
      <c r="D1039" s="8" t="s">
        <v>5853</v>
      </c>
      <c r="E1039">
        <v>17936.2605</v>
      </c>
      <c r="I1039" t="s">
        <v>5853</v>
      </c>
      <c r="J1039" s="188">
        <v>17936.2605</v>
      </c>
      <c r="K1039" t="e">
        <f ca="1">[1]!ITEMSIZE(Table3[[#This Row],[Sum of Total]],M$3:M$4,N$3:N$5)</f>
        <v>#NAME?</v>
      </c>
    </row>
    <row r="1040" spans="4:11">
      <c r="D1040" s="8" t="s">
        <v>5856</v>
      </c>
      <c r="E1040">
        <v>1596.1999999999998</v>
      </c>
      <c r="I1040" t="s">
        <v>5856</v>
      </c>
      <c r="J1040" s="188">
        <v>1596.1999999999998</v>
      </c>
      <c r="K1040" t="e">
        <f ca="1">[1]!ITEMSIZE(Table3[[#This Row],[Sum of Total]],M$3:M$4,N$3:N$5)</f>
        <v>#NAME?</v>
      </c>
    </row>
    <row r="1041" spans="4:11">
      <c r="D1041" s="8" t="s">
        <v>5859</v>
      </c>
      <c r="E1041">
        <v>17962.3904</v>
      </c>
      <c r="I1041" t="s">
        <v>5859</v>
      </c>
      <c r="J1041" s="188">
        <v>17962.3904</v>
      </c>
      <c r="K1041" t="e">
        <f ca="1">[1]!ITEMSIZE(Table3[[#This Row],[Sum of Total]],M$3:M$4,N$3:N$5)</f>
        <v>#NAME?</v>
      </c>
    </row>
    <row r="1042" spans="4:11">
      <c r="D1042" s="8" t="s">
        <v>5864</v>
      </c>
      <c r="E1042">
        <v>798079.75809999998</v>
      </c>
      <c r="I1042" t="s">
        <v>5864</v>
      </c>
      <c r="J1042" s="188">
        <v>798079.75809999998</v>
      </c>
      <c r="K1042" t="e">
        <f ca="1">[1]!ITEMSIZE(Table3[[#This Row],[Sum of Total]],M$3:M$4,N$3:N$5)</f>
        <v>#NAME?</v>
      </c>
    </row>
    <row r="1043" spans="4:11">
      <c r="D1043" s="8" t="s">
        <v>5867</v>
      </c>
      <c r="E1043">
        <v>348.4</v>
      </c>
      <c r="I1043" t="s">
        <v>5867</v>
      </c>
      <c r="J1043" s="188">
        <v>348.4</v>
      </c>
      <c r="K1043" t="e">
        <f ca="1">[1]!ITEMSIZE(Table3[[#This Row],[Sum of Total]],M$3:M$4,N$3:N$5)</f>
        <v>#NAME?</v>
      </c>
    </row>
    <row r="1044" spans="4:11">
      <c r="D1044" s="8" t="s">
        <v>5870</v>
      </c>
      <c r="E1044">
        <v>21064.06</v>
      </c>
      <c r="I1044" t="s">
        <v>5870</v>
      </c>
      <c r="J1044" s="188">
        <v>21064.06</v>
      </c>
      <c r="K1044" t="e">
        <f ca="1">[1]!ITEMSIZE(Table3[[#This Row],[Sum of Total]],M$3:M$4,N$3:N$5)</f>
        <v>#NAME?</v>
      </c>
    </row>
    <row r="1045" spans="4:11">
      <c r="D1045" s="8" t="s">
        <v>5873</v>
      </c>
      <c r="E1045">
        <v>-14515.5993</v>
      </c>
      <c r="I1045" t="s">
        <v>5873</v>
      </c>
      <c r="J1045" s="188">
        <v>-14515.5993</v>
      </c>
      <c r="K1045" t="e">
        <f ca="1">[1]!ITEMSIZE(Table3[[#This Row],[Sum of Total]],M$3:M$4,N$3:N$5)</f>
        <v>#NAME?</v>
      </c>
    </row>
    <row r="1046" spans="4:11">
      <c r="D1046" s="8" t="s">
        <v>5876</v>
      </c>
      <c r="E1046">
        <v>7254.3410000000003</v>
      </c>
      <c r="I1046" t="s">
        <v>5876</v>
      </c>
      <c r="J1046" s="188">
        <v>7254.3410000000003</v>
      </c>
      <c r="K1046" t="e">
        <f ca="1">[1]!ITEMSIZE(Table3[[#This Row],[Sum of Total]],M$3:M$4,N$3:N$5)</f>
        <v>#NAME?</v>
      </c>
    </row>
    <row r="1047" spans="4:11">
      <c r="D1047" s="8" t="s">
        <v>5879</v>
      </c>
      <c r="E1047">
        <v>83526.835300000006</v>
      </c>
      <c r="I1047" t="s">
        <v>5879</v>
      </c>
      <c r="J1047" s="188">
        <v>83526.835300000006</v>
      </c>
      <c r="K1047" t="e">
        <f ca="1">[1]!ITEMSIZE(Table3[[#This Row],[Sum of Total]],M$3:M$4,N$3:N$5)</f>
        <v>#NAME?</v>
      </c>
    </row>
    <row r="1048" spans="4:11">
      <c r="D1048" s="8" t="s">
        <v>5888</v>
      </c>
      <c r="E1048">
        <v>1596.1999999999998</v>
      </c>
      <c r="I1048" t="s">
        <v>5888</v>
      </c>
      <c r="J1048" s="188">
        <v>1596.1999999999998</v>
      </c>
      <c r="K1048" t="e">
        <f ca="1">[1]!ITEMSIZE(Table3[[#This Row],[Sum of Total]],M$3:M$4,N$3:N$5)</f>
        <v>#NAME?</v>
      </c>
    </row>
    <row r="1049" spans="4:11">
      <c r="D1049" s="8" t="s">
        <v>5891</v>
      </c>
      <c r="E1049">
        <v>1596.1999999999998</v>
      </c>
      <c r="I1049" t="s">
        <v>5891</v>
      </c>
      <c r="J1049" s="188">
        <v>1596.1999999999998</v>
      </c>
      <c r="K1049" t="e">
        <f ca="1">[1]!ITEMSIZE(Table3[[#This Row],[Sum of Total]],M$3:M$4,N$3:N$5)</f>
        <v>#NAME?</v>
      </c>
    </row>
    <row r="1050" spans="4:11">
      <c r="D1050" s="8" t="s">
        <v>5894</v>
      </c>
      <c r="E1050">
        <v>3543.1968999999999</v>
      </c>
      <c r="I1050" t="s">
        <v>5894</v>
      </c>
      <c r="J1050" s="188">
        <v>3543.1968999999999</v>
      </c>
      <c r="K1050" t="e">
        <f ca="1">[1]!ITEMSIZE(Table3[[#This Row],[Sum of Total]],M$3:M$4,N$3:N$5)</f>
        <v>#NAME?</v>
      </c>
    </row>
    <row r="1051" spans="4:11">
      <c r="D1051" s="8" t="s">
        <v>5899</v>
      </c>
      <c r="E1051">
        <v>71680</v>
      </c>
      <c r="I1051" t="s">
        <v>5899</v>
      </c>
      <c r="J1051" s="188">
        <v>71680</v>
      </c>
      <c r="K1051" t="e">
        <f ca="1">[1]!ITEMSIZE(Table3[[#This Row],[Sum of Total]],M$3:M$4,N$3:N$5)</f>
        <v>#NAME?</v>
      </c>
    </row>
    <row r="1052" spans="4:11">
      <c r="D1052" s="8" t="s">
        <v>5904</v>
      </c>
      <c r="E1052">
        <v>798.09999999999991</v>
      </c>
      <c r="I1052" t="s">
        <v>5904</v>
      </c>
      <c r="J1052" s="188">
        <v>798.09999999999991</v>
      </c>
      <c r="K1052" t="e">
        <f ca="1">[1]!ITEMSIZE(Table3[[#This Row],[Sum of Total]],M$3:M$4,N$3:N$5)</f>
        <v>#NAME?</v>
      </c>
    </row>
    <row r="1053" spans="4:11">
      <c r="D1053" s="8" t="s">
        <v>5907</v>
      </c>
      <c r="E1053">
        <v>9600</v>
      </c>
      <c r="I1053" t="s">
        <v>5907</v>
      </c>
      <c r="J1053" s="188">
        <v>9600</v>
      </c>
      <c r="K1053" t="e">
        <f ca="1">[1]!ITEMSIZE(Table3[[#This Row],[Sum of Total]],M$3:M$4,N$3:N$5)</f>
        <v>#NAME?</v>
      </c>
    </row>
    <row r="1054" spans="4:11">
      <c r="D1054" s="8" t="s">
        <v>5910</v>
      </c>
      <c r="E1054">
        <v>16608</v>
      </c>
      <c r="I1054" t="s">
        <v>5910</v>
      </c>
      <c r="J1054" s="188">
        <v>16608</v>
      </c>
      <c r="K1054" t="e">
        <f ca="1">[1]!ITEMSIZE(Table3[[#This Row],[Sum of Total]],M$3:M$4,N$3:N$5)</f>
        <v>#NAME?</v>
      </c>
    </row>
    <row r="1055" spans="4:11">
      <c r="D1055" s="8" t="s">
        <v>5916</v>
      </c>
      <c r="E1055">
        <v>2190.65</v>
      </c>
      <c r="I1055" t="s">
        <v>5916</v>
      </c>
      <c r="J1055" s="188">
        <v>2190.65</v>
      </c>
      <c r="K1055" t="e">
        <f ca="1">[1]!ITEMSIZE(Table3[[#This Row],[Sum of Total]],M$3:M$4,N$3:N$5)</f>
        <v>#NAME?</v>
      </c>
    </row>
    <row r="1056" spans="4:11">
      <c r="D1056" s="8" t="s">
        <v>5919</v>
      </c>
      <c r="E1056">
        <v>3622.7309</v>
      </c>
      <c r="I1056" t="s">
        <v>5919</v>
      </c>
      <c r="J1056" s="188">
        <v>3622.7309</v>
      </c>
      <c r="K1056" t="e">
        <f ca="1">[1]!ITEMSIZE(Table3[[#This Row],[Sum of Total]],M$3:M$4,N$3:N$5)</f>
        <v>#NAME?</v>
      </c>
    </row>
    <row r="1057" spans="4:11">
      <c r="D1057" s="8" t="s">
        <v>5922</v>
      </c>
      <c r="E1057">
        <v>1811.3653999999999</v>
      </c>
      <c r="I1057" t="s">
        <v>5922</v>
      </c>
      <c r="J1057" s="188">
        <v>1811.3653999999999</v>
      </c>
      <c r="K1057" t="e">
        <f ca="1">[1]!ITEMSIZE(Table3[[#This Row],[Sum of Total]],M$3:M$4,N$3:N$5)</f>
        <v>#NAME?</v>
      </c>
    </row>
    <row r="1058" spans="4:11">
      <c r="D1058" s="8" t="s">
        <v>5923</v>
      </c>
      <c r="E1058">
        <v>2647.1981000000001</v>
      </c>
      <c r="I1058" t="s">
        <v>5923</v>
      </c>
      <c r="J1058" s="188">
        <v>2647.1981000000001</v>
      </c>
      <c r="K1058" t="e">
        <f ca="1">[1]!ITEMSIZE(Table3[[#This Row],[Sum of Total]],M$3:M$4,N$3:N$5)</f>
        <v>#NAME?</v>
      </c>
    </row>
    <row r="1059" spans="4:11">
      <c r="D1059" s="8" t="s">
        <v>5926</v>
      </c>
      <c r="E1059">
        <v>9157.4585999999999</v>
      </c>
      <c r="I1059" t="s">
        <v>5926</v>
      </c>
      <c r="J1059" s="188">
        <v>9157.4585999999999</v>
      </c>
      <c r="K1059" t="e">
        <f ca="1">[1]!ITEMSIZE(Table3[[#This Row],[Sum of Total]],M$3:M$4,N$3:N$5)</f>
        <v>#NAME?</v>
      </c>
    </row>
    <row r="1060" spans="4:11">
      <c r="D1060" s="8" t="s">
        <v>6291</v>
      </c>
      <c r="E1060">
        <v>70388.706600000005</v>
      </c>
      <c r="I1060" t="s">
        <v>6291</v>
      </c>
      <c r="J1060" s="188">
        <v>70388.706600000005</v>
      </c>
      <c r="K1060" t="e">
        <f ca="1">[1]!ITEMSIZE(Table3[[#This Row],[Sum of Total]],M$3:M$4,N$3:N$5)</f>
        <v>#NAME?</v>
      </c>
    </row>
    <row r="1061" spans="4:11">
      <c r="D1061" s="8" t="s">
        <v>6294</v>
      </c>
      <c r="E1061">
        <v>40427.419699999999</v>
      </c>
      <c r="I1061" t="s">
        <v>6294</v>
      </c>
      <c r="J1061" s="188">
        <v>40427.419699999999</v>
      </c>
      <c r="K1061" t="e">
        <f ca="1">[1]!ITEMSIZE(Table3[[#This Row],[Sum of Total]],M$3:M$4,N$3:N$5)</f>
        <v>#NAME?</v>
      </c>
    </row>
    <row r="1062" spans="4:11">
      <c r="D1062" s="8" t="s">
        <v>6297</v>
      </c>
      <c r="E1062">
        <v>12687.1</v>
      </c>
      <c r="I1062" t="s">
        <v>6297</v>
      </c>
      <c r="J1062" s="188">
        <v>12687.1</v>
      </c>
      <c r="K1062" t="e">
        <f ca="1">[1]!ITEMSIZE(Table3[[#This Row],[Sum of Total]],M$3:M$4,N$3:N$5)</f>
        <v>#NAME?</v>
      </c>
    </row>
    <row r="1063" spans="4:11">
      <c r="D1063" s="8" t="s">
        <v>6300</v>
      </c>
      <c r="E1063">
        <v>177057</v>
      </c>
      <c r="I1063" t="s">
        <v>6300</v>
      </c>
      <c r="J1063" s="188">
        <v>177057</v>
      </c>
      <c r="K1063" t="e">
        <f ca="1">[1]!ITEMSIZE(Table3[[#This Row],[Sum of Total]],M$3:M$4,N$3:N$5)</f>
        <v>#NAME?</v>
      </c>
    </row>
    <row r="1064" spans="4:11">
      <c r="D1064" s="8" t="s">
        <v>6303</v>
      </c>
      <c r="E1064">
        <v>2904.8</v>
      </c>
      <c r="I1064" t="s">
        <v>6303</v>
      </c>
      <c r="J1064" s="188">
        <v>2904.8</v>
      </c>
      <c r="K1064" t="e">
        <f ca="1">[1]!ITEMSIZE(Table3[[#This Row],[Sum of Total]],M$3:M$4,N$3:N$5)</f>
        <v>#NAME?</v>
      </c>
    </row>
    <row r="1065" spans="4:11">
      <c r="D1065" s="8" t="s">
        <v>6306</v>
      </c>
      <c r="E1065">
        <v>4567.3599999999997</v>
      </c>
      <c r="I1065" t="s">
        <v>6306</v>
      </c>
      <c r="J1065" s="188">
        <v>4567.3599999999997</v>
      </c>
      <c r="K1065" t="e">
        <f ca="1">[1]!ITEMSIZE(Table3[[#This Row],[Sum of Total]],M$3:M$4,N$3:N$5)</f>
        <v>#NAME?</v>
      </c>
    </row>
    <row r="1066" spans="4:11">
      <c r="D1066" s="8" t="s">
        <v>6311</v>
      </c>
      <c r="E1066">
        <v>235713</v>
      </c>
      <c r="I1066" t="s">
        <v>6311</v>
      </c>
      <c r="J1066" s="188">
        <v>235713</v>
      </c>
      <c r="K1066" t="e">
        <f ca="1">[1]!ITEMSIZE(Table3[[#This Row],[Sum of Total]],M$3:M$4,N$3:N$5)</f>
        <v>#NAME?</v>
      </c>
    </row>
    <row r="1067" spans="4:11">
      <c r="D1067" s="8" t="s">
        <v>6314</v>
      </c>
      <c r="E1067">
        <v>250000.09</v>
      </c>
      <c r="I1067" t="s">
        <v>6314</v>
      </c>
      <c r="J1067" s="188">
        <v>250000.09</v>
      </c>
      <c r="K1067" t="e">
        <f ca="1">[1]!ITEMSIZE(Table3[[#This Row],[Sum of Total]],M$3:M$4,N$3:N$5)</f>
        <v>#NAME?</v>
      </c>
    </row>
    <row r="1068" spans="4:11">
      <c r="D1068" s="8" t="s">
        <v>6319</v>
      </c>
      <c r="E1068">
        <v>409630.4241</v>
      </c>
      <c r="I1068" t="s">
        <v>6319</v>
      </c>
      <c r="J1068" s="188">
        <v>409630.4241</v>
      </c>
      <c r="K1068" t="e">
        <f ca="1">[1]!ITEMSIZE(Table3[[#This Row],[Sum of Total]],M$3:M$4,N$3:N$5)</f>
        <v>#NAME?</v>
      </c>
    </row>
    <row r="1069" spans="4:11">
      <c r="D1069" s="8" t="s">
        <v>6322</v>
      </c>
      <c r="E1069">
        <v>411019.78659999999</v>
      </c>
      <c r="I1069" t="s">
        <v>6322</v>
      </c>
      <c r="J1069" s="188">
        <v>411019.78659999999</v>
      </c>
      <c r="K1069" t="e">
        <f ca="1">[1]!ITEMSIZE(Table3[[#This Row],[Sum of Total]],M$3:M$4,N$3:N$5)</f>
        <v>#NAME?</v>
      </c>
    </row>
    <row r="1070" spans="4:11">
      <c r="D1070" s="8" t="s">
        <v>6325</v>
      </c>
      <c r="E1070">
        <v>110912</v>
      </c>
      <c r="I1070" t="s">
        <v>6325</v>
      </c>
      <c r="J1070" s="188">
        <v>110912</v>
      </c>
      <c r="K1070" t="e">
        <f ca="1">[1]!ITEMSIZE(Table3[[#This Row],[Sum of Total]],M$3:M$4,N$3:N$5)</f>
        <v>#NAME?</v>
      </c>
    </row>
    <row r="1071" spans="4:11">
      <c r="D1071" s="8" t="s">
        <v>6328</v>
      </c>
      <c r="E1071">
        <v>429573</v>
      </c>
      <c r="I1071" t="s">
        <v>6328</v>
      </c>
      <c r="J1071" s="188">
        <v>429573</v>
      </c>
      <c r="K1071" t="e">
        <f ca="1">[1]!ITEMSIZE(Table3[[#This Row],[Sum of Total]],M$3:M$4,N$3:N$5)</f>
        <v>#NAME?</v>
      </c>
    </row>
    <row r="1072" spans="4:11">
      <c r="D1072" s="8" t="s">
        <v>6329</v>
      </c>
      <c r="E1072">
        <v>15320.42</v>
      </c>
      <c r="I1072" t="s">
        <v>6329</v>
      </c>
      <c r="J1072" s="188">
        <v>15320.42</v>
      </c>
      <c r="K1072" t="e">
        <f ca="1">[1]!ITEMSIZE(Table3[[#This Row],[Sum of Total]],M$3:M$4,N$3:N$5)</f>
        <v>#NAME?</v>
      </c>
    </row>
    <row r="1073" spans="4:11">
      <c r="D1073" s="8" t="s">
        <v>6335</v>
      </c>
      <c r="E1073">
        <v>134.63999999999999</v>
      </c>
      <c r="I1073" t="s">
        <v>6335</v>
      </c>
      <c r="J1073" s="188">
        <v>134.63999999999999</v>
      </c>
      <c r="K1073" t="e">
        <f ca="1">[1]!ITEMSIZE(Table3[[#This Row],[Sum of Total]],M$3:M$4,N$3:N$5)</f>
        <v>#NAME?</v>
      </c>
    </row>
    <row r="1074" spans="4:11">
      <c r="D1074" s="8" t="s">
        <v>6338</v>
      </c>
      <c r="E1074">
        <v>157.21369999999999</v>
      </c>
      <c r="I1074" t="s">
        <v>6338</v>
      </c>
      <c r="J1074" s="188">
        <v>157.21369999999999</v>
      </c>
      <c r="K1074" t="e">
        <f ca="1">[1]!ITEMSIZE(Table3[[#This Row],[Sum of Total]],M$3:M$4,N$3:N$5)</f>
        <v>#NAME?</v>
      </c>
    </row>
    <row r="1075" spans="4:11">
      <c r="D1075" s="8" t="s">
        <v>6343</v>
      </c>
      <c r="E1075">
        <v>-5390.84</v>
      </c>
      <c r="I1075" t="s">
        <v>6343</v>
      </c>
      <c r="J1075" s="188">
        <v>-5390.84</v>
      </c>
      <c r="K1075" t="e">
        <f ca="1">[1]!ITEMSIZE(Table3[[#This Row],[Sum of Total]],M$3:M$4,N$3:N$5)</f>
        <v>#NAME?</v>
      </c>
    </row>
    <row r="1076" spans="4:11">
      <c r="D1076" s="8" t="s">
        <v>6345</v>
      </c>
      <c r="E1076">
        <v>6274.6646000000001</v>
      </c>
      <c r="I1076" t="s">
        <v>6345</v>
      </c>
      <c r="J1076" s="188">
        <v>6274.6646000000001</v>
      </c>
      <c r="K1076" t="e">
        <f ca="1">[1]!ITEMSIZE(Table3[[#This Row],[Sum of Total]],M$3:M$4,N$3:N$5)</f>
        <v>#NAME?</v>
      </c>
    </row>
    <row r="1077" spans="4:11">
      <c r="D1077" s="8" t="s">
        <v>6349</v>
      </c>
      <c r="E1077">
        <v>6274.6646000000001</v>
      </c>
      <c r="I1077" t="s">
        <v>6349</v>
      </c>
      <c r="J1077" s="188">
        <v>6274.6646000000001</v>
      </c>
      <c r="K1077" t="e">
        <f ca="1">[1]!ITEMSIZE(Table3[[#This Row],[Sum of Total]],M$3:M$4,N$3:N$5)</f>
        <v>#NAME?</v>
      </c>
    </row>
    <row r="1078" spans="4:11">
      <c r="D1078" s="8" t="s">
        <v>6353</v>
      </c>
      <c r="E1078">
        <v>6274.6646000000001</v>
      </c>
      <c r="I1078" t="s">
        <v>6353</v>
      </c>
      <c r="J1078" s="188">
        <v>6274.6646000000001</v>
      </c>
      <c r="K1078" t="e">
        <f ca="1">[1]!ITEMSIZE(Table3[[#This Row],[Sum of Total]],M$3:M$4,N$3:N$5)</f>
        <v>#NAME?</v>
      </c>
    </row>
    <row r="1079" spans="4:11">
      <c r="D1079" s="8" t="s">
        <v>6356</v>
      </c>
      <c r="E1079">
        <v>6274.6646000000001</v>
      </c>
      <c r="I1079" t="s">
        <v>6356</v>
      </c>
      <c r="J1079" s="188">
        <v>6274.6646000000001</v>
      </c>
      <c r="K1079" t="e">
        <f ca="1">[1]!ITEMSIZE(Table3[[#This Row],[Sum of Total]],M$3:M$4,N$3:N$5)</f>
        <v>#NAME?</v>
      </c>
    </row>
    <row r="1080" spans="4:11">
      <c r="D1080" s="8" t="s">
        <v>6359</v>
      </c>
      <c r="E1080">
        <v>6274.6646000000001</v>
      </c>
      <c r="I1080" t="s">
        <v>6359</v>
      </c>
      <c r="J1080" s="188">
        <v>6274.6646000000001</v>
      </c>
      <c r="K1080" t="e">
        <f ca="1">[1]!ITEMSIZE(Table3[[#This Row],[Sum of Total]],M$3:M$4,N$3:N$5)</f>
        <v>#NAME?</v>
      </c>
    </row>
    <row r="1081" spans="4:11">
      <c r="D1081" s="8" t="s">
        <v>6364</v>
      </c>
      <c r="E1081">
        <v>6274.6646000000001</v>
      </c>
      <c r="I1081" t="s">
        <v>6364</v>
      </c>
      <c r="J1081" s="188">
        <v>6274.6646000000001</v>
      </c>
      <c r="K1081" t="e">
        <f ca="1">[1]!ITEMSIZE(Table3[[#This Row],[Sum of Total]],M$3:M$4,N$3:N$5)</f>
        <v>#NAME?</v>
      </c>
    </row>
    <row r="1082" spans="4:11">
      <c r="D1082" s="8" t="s">
        <v>6367</v>
      </c>
      <c r="E1082">
        <v>6274.6646000000001</v>
      </c>
      <c r="I1082" t="s">
        <v>6367</v>
      </c>
      <c r="J1082" s="188">
        <v>6274.6646000000001</v>
      </c>
      <c r="K1082" t="e">
        <f ca="1">[1]!ITEMSIZE(Table3[[#This Row],[Sum of Total]],M$3:M$4,N$3:N$5)</f>
        <v>#NAME?</v>
      </c>
    </row>
    <row r="1083" spans="4:11">
      <c r="D1083" s="8" t="s">
        <v>6370</v>
      </c>
      <c r="E1083">
        <v>6274.6646000000001</v>
      </c>
      <c r="I1083" t="s">
        <v>6370</v>
      </c>
      <c r="J1083" s="188">
        <v>6274.6646000000001</v>
      </c>
      <c r="K1083" t="e">
        <f ca="1">[1]!ITEMSIZE(Table3[[#This Row],[Sum of Total]],M$3:M$4,N$3:N$5)</f>
        <v>#NAME?</v>
      </c>
    </row>
    <row r="1084" spans="4:11">
      <c r="D1084" s="8" t="s">
        <v>6373</v>
      </c>
      <c r="E1084">
        <v>6274.6646000000001</v>
      </c>
      <c r="I1084" t="s">
        <v>6373</v>
      </c>
      <c r="J1084" s="188">
        <v>6274.6646000000001</v>
      </c>
      <c r="K1084" t="e">
        <f ca="1">[1]!ITEMSIZE(Table3[[#This Row],[Sum of Total]],M$3:M$4,N$3:N$5)</f>
        <v>#NAME?</v>
      </c>
    </row>
    <row r="1085" spans="4:11">
      <c r="D1085" s="8" t="s">
        <v>6378</v>
      </c>
      <c r="E1085">
        <v>0</v>
      </c>
      <c r="I1085" t="s">
        <v>6378</v>
      </c>
      <c r="J1085" s="188">
        <v>0</v>
      </c>
      <c r="K1085" t="e">
        <f ca="1">[1]!ITEMSIZE(Table3[[#This Row],[Sum of Total]],M$3:M$4,N$3:N$5)</f>
        <v>#NAME?</v>
      </c>
    </row>
    <row r="1086" spans="4:11">
      <c r="D1086" s="8" t="s">
        <v>6383</v>
      </c>
      <c r="E1086">
        <v>21607.759999999998</v>
      </c>
      <c r="I1086" t="s">
        <v>6383</v>
      </c>
      <c r="J1086" s="188">
        <v>21607.759999999998</v>
      </c>
      <c r="K1086" t="e">
        <f ca="1">[1]!ITEMSIZE(Table3[[#This Row],[Sum of Total]],M$3:M$4,N$3:N$5)</f>
        <v>#NAME?</v>
      </c>
    </row>
    <row r="1087" spans="4:11">
      <c r="D1087" s="8" t="s">
        <v>6386</v>
      </c>
      <c r="E1087">
        <v>7243.4475000000002</v>
      </c>
      <c r="I1087" t="s">
        <v>6386</v>
      </c>
      <c r="J1087" s="188">
        <v>7243.4475000000002</v>
      </c>
      <c r="K1087" t="e">
        <f ca="1">[1]!ITEMSIZE(Table3[[#This Row],[Sum of Total]],M$3:M$4,N$3:N$5)</f>
        <v>#NAME?</v>
      </c>
    </row>
    <row r="1088" spans="4:11">
      <c r="D1088" s="8" t="s">
        <v>6391</v>
      </c>
      <c r="E1088">
        <v>1122.6754000000001</v>
      </c>
      <c r="I1088" t="s">
        <v>6391</v>
      </c>
      <c r="J1088" s="188">
        <v>1122.6754000000001</v>
      </c>
      <c r="K1088" t="e">
        <f ca="1">[1]!ITEMSIZE(Table3[[#This Row],[Sum of Total]],M$3:M$4,N$3:N$5)</f>
        <v>#NAME?</v>
      </c>
    </row>
    <row r="1089" spans="4:11">
      <c r="D1089" s="8" t="s">
        <v>6395</v>
      </c>
      <c r="E1089">
        <v>7243.4475000000002</v>
      </c>
      <c r="I1089" t="s">
        <v>6395</v>
      </c>
      <c r="J1089" s="188">
        <v>7243.4475000000002</v>
      </c>
      <c r="K1089" t="e">
        <f ca="1">[1]!ITEMSIZE(Table3[[#This Row],[Sum of Total]],M$3:M$4,N$3:N$5)</f>
        <v>#NAME?</v>
      </c>
    </row>
    <row r="1090" spans="4:11">
      <c r="D1090" s="8" t="s">
        <v>6400</v>
      </c>
      <c r="E1090">
        <v>6274.6646000000001</v>
      </c>
      <c r="I1090" t="s">
        <v>6400</v>
      </c>
      <c r="J1090" s="188">
        <v>6274.6646000000001</v>
      </c>
      <c r="K1090" t="e">
        <f ca="1">[1]!ITEMSIZE(Table3[[#This Row],[Sum of Total]],M$3:M$4,N$3:N$5)</f>
        <v>#NAME?</v>
      </c>
    </row>
    <row r="1091" spans="4:11">
      <c r="D1091" s="8" t="s">
        <v>6403</v>
      </c>
      <c r="E1091">
        <v>6274.6646000000001</v>
      </c>
      <c r="I1091" t="s">
        <v>6403</v>
      </c>
      <c r="J1091" s="188">
        <v>6274.6646000000001</v>
      </c>
      <c r="K1091" t="e">
        <f ca="1">[1]!ITEMSIZE(Table3[[#This Row],[Sum of Total]],M$3:M$4,N$3:N$5)</f>
        <v>#NAME?</v>
      </c>
    </row>
    <row r="1092" spans="4:11">
      <c r="D1092" s="8" t="s">
        <v>6410</v>
      </c>
      <c r="E1092">
        <v>16986.95</v>
      </c>
      <c r="I1092" t="s">
        <v>6410</v>
      </c>
      <c r="J1092" s="188">
        <v>16986.95</v>
      </c>
      <c r="K1092" t="e">
        <f ca="1">[1]!ITEMSIZE(Table3[[#This Row],[Sum of Total]],M$3:M$4,N$3:N$5)</f>
        <v>#NAME?</v>
      </c>
    </row>
    <row r="1093" spans="4:11">
      <c r="D1093" s="8" t="s">
        <v>6413</v>
      </c>
      <c r="E1093">
        <v>90.765600000000006</v>
      </c>
      <c r="I1093" t="s">
        <v>6413</v>
      </c>
      <c r="J1093" s="188">
        <v>90.765600000000006</v>
      </c>
      <c r="K1093" t="e">
        <f ca="1">[1]!ITEMSIZE(Table3[[#This Row],[Sum of Total]],M$3:M$4,N$3:N$5)</f>
        <v>#NAME?</v>
      </c>
    </row>
    <row r="1094" spans="4:11">
      <c r="D1094" s="8" t="s">
        <v>6416</v>
      </c>
      <c r="E1094">
        <v>90.765600000000006</v>
      </c>
      <c r="I1094" t="s">
        <v>6416</v>
      </c>
      <c r="J1094" s="188">
        <v>90.765600000000006</v>
      </c>
      <c r="K1094" t="e">
        <f ca="1">[1]!ITEMSIZE(Table3[[#This Row],[Sum of Total]],M$3:M$4,N$3:N$5)</f>
        <v>#NAME?</v>
      </c>
    </row>
    <row r="1095" spans="4:11">
      <c r="D1095" s="8" t="s">
        <v>6419</v>
      </c>
      <c r="E1095">
        <v>90.765600000000006</v>
      </c>
      <c r="I1095" t="s">
        <v>6419</v>
      </c>
      <c r="J1095" s="188">
        <v>90.765600000000006</v>
      </c>
      <c r="K1095" t="e">
        <f ca="1">[1]!ITEMSIZE(Table3[[#This Row],[Sum of Total]],M$3:M$4,N$3:N$5)</f>
        <v>#NAME?</v>
      </c>
    </row>
    <row r="1096" spans="4:11">
      <c r="D1096" s="8" t="s">
        <v>6424</v>
      </c>
      <c r="E1096">
        <v>6274.6646000000001</v>
      </c>
      <c r="I1096" t="s">
        <v>6424</v>
      </c>
      <c r="J1096" s="188">
        <v>6274.6646000000001</v>
      </c>
      <c r="K1096" t="e">
        <f ca="1">[1]!ITEMSIZE(Table3[[#This Row],[Sum of Total]],M$3:M$4,N$3:N$5)</f>
        <v>#NAME?</v>
      </c>
    </row>
    <row r="1097" spans="4:11">
      <c r="D1097" s="8" t="s">
        <v>6428</v>
      </c>
      <c r="E1097">
        <v>6274.6646000000001</v>
      </c>
      <c r="I1097" t="s">
        <v>6428</v>
      </c>
      <c r="J1097" s="188">
        <v>6274.6646000000001</v>
      </c>
      <c r="K1097" t="e">
        <f ca="1">[1]!ITEMSIZE(Table3[[#This Row],[Sum of Total]],M$3:M$4,N$3:N$5)</f>
        <v>#NAME?</v>
      </c>
    </row>
    <row r="1098" spans="4:11">
      <c r="D1098" s="8" t="s">
        <v>6433</v>
      </c>
      <c r="E1098">
        <v>1494.3765000000001</v>
      </c>
      <c r="I1098" t="s">
        <v>6433</v>
      </c>
      <c r="J1098" s="188">
        <v>1494.3765000000001</v>
      </c>
      <c r="K1098" t="e">
        <f ca="1">[1]!ITEMSIZE(Table3[[#This Row],[Sum of Total]],M$3:M$4,N$3:N$5)</f>
        <v>#NAME?</v>
      </c>
    </row>
    <row r="1099" spans="4:11">
      <c r="D1099" s="8" t="s">
        <v>6436</v>
      </c>
      <c r="E1099">
        <v>90.765600000000006</v>
      </c>
      <c r="I1099" t="s">
        <v>6436</v>
      </c>
      <c r="J1099" s="188">
        <v>90.765600000000006</v>
      </c>
      <c r="K1099" t="e">
        <f ca="1">[1]!ITEMSIZE(Table3[[#This Row],[Sum of Total]],M$3:M$4,N$3:N$5)</f>
        <v>#NAME?</v>
      </c>
    </row>
    <row r="1100" spans="4:11">
      <c r="D1100" s="8" t="s">
        <v>6440</v>
      </c>
      <c r="E1100">
        <v>90.765600000000006</v>
      </c>
      <c r="I1100" t="s">
        <v>6440</v>
      </c>
      <c r="J1100" s="188">
        <v>90.765600000000006</v>
      </c>
      <c r="K1100" t="e">
        <f ca="1">[1]!ITEMSIZE(Table3[[#This Row],[Sum of Total]],M$3:M$4,N$3:N$5)</f>
        <v>#NAME?</v>
      </c>
    </row>
    <row r="1101" spans="4:11">
      <c r="D1101" s="8" t="s">
        <v>6444</v>
      </c>
      <c r="E1101">
        <v>-498580.34250000003</v>
      </c>
      <c r="I1101" t="s">
        <v>6444</v>
      </c>
      <c r="J1101" s="188">
        <v>-498580.34250000003</v>
      </c>
      <c r="K1101" t="e">
        <f ca="1">[1]!ITEMSIZE(Table3[[#This Row],[Sum of Total]],M$3:M$4,N$3:N$5)</f>
        <v>#NAME?</v>
      </c>
    </row>
    <row r="1102" spans="4:11">
      <c r="D1102" s="8" t="s">
        <v>6449</v>
      </c>
      <c r="E1102">
        <v>26677.2703</v>
      </c>
      <c r="I1102" t="s">
        <v>6449</v>
      </c>
      <c r="J1102" s="188">
        <v>26677.2703</v>
      </c>
      <c r="K1102" t="e">
        <f ca="1">[1]!ITEMSIZE(Table3[[#This Row],[Sum of Total]],M$3:M$4,N$3:N$5)</f>
        <v>#NAME?</v>
      </c>
    </row>
    <row r="1103" spans="4:11">
      <c r="D1103" s="8" t="s">
        <v>6454</v>
      </c>
      <c r="E1103">
        <v>40099.918599999997</v>
      </c>
      <c r="I1103" t="s">
        <v>6454</v>
      </c>
      <c r="J1103" s="188">
        <v>40099.918599999997</v>
      </c>
      <c r="K1103" t="e">
        <f ca="1">[1]!ITEMSIZE(Table3[[#This Row],[Sum of Total]],M$3:M$4,N$3:N$5)</f>
        <v>#NAME?</v>
      </c>
    </row>
    <row r="1104" spans="4:11">
      <c r="D1104" s="8" t="s">
        <v>6459</v>
      </c>
      <c r="E1104">
        <v>100554.6493</v>
      </c>
      <c r="I1104" t="s">
        <v>6459</v>
      </c>
      <c r="J1104" s="188">
        <v>100554.6493</v>
      </c>
      <c r="K1104" t="e">
        <f ca="1">[1]!ITEMSIZE(Table3[[#This Row],[Sum of Total]],M$3:M$4,N$3:N$5)</f>
        <v>#NAME?</v>
      </c>
    </row>
    <row r="1105" spans="4:11">
      <c r="D1105" s="8" t="s">
        <v>6464</v>
      </c>
      <c r="E1105">
        <v>498580.34250000003</v>
      </c>
      <c r="I1105" t="s">
        <v>6464</v>
      </c>
      <c r="J1105" s="188">
        <v>498580.34250000003</v>
      </c>
      <c r="K1105" t="e">
        <f ca="1">[1]!ITEMSIZE(Table3[[#This Row],[Sum of Total]],M$3:M$4,N$3:N$5)</f>
        <v>#NAME?</v>
      </c>
    </row>
    <row r="1106" spans="4:11">
      <c r="D1106" s="8" t="s">
        <v>6465</v>
      </c>
      <c r="E1106">
        <v>68446.982099999994</v>
      </c>
      <c r="I1106" t="s">
        <v>6465</v>
      </c>
      <c r="J1106" s="188">
        <v>68446.982099999994</v>
      </c>
      <c r="K1106" t="e">
        <f ca="1">[1]!ITEMSIZE(Table3[[#This Row],[Sum of Total]],M$3:M$4,N$3:N$5)</f>
        <v>#NAME?</v>
      </c>
    </row>
    <row r="1107" spans="4:11">
      <c r="D1107" s="8" t="s">
        <v>6468</v>
      </c>
      <c r="E1107">
        <v>2154.7035000000001</v>
      </c>
      <c r="I1107" t="s">
        <v>6468</v>
      </c>
      <c r="J1107" s="188">
        <v>2154.7035000000001</v>
      </c>
      <c r="K1107" t="e">
        <f ca="1">[1]!ITEMSIZE(Table3[[#This Row],[Sum of Total]],M$3:M$4,N$3:N$5)</f>
        <v>#NAME?</v>
      </c>
    </row>
    <row r="1108" spans="4:11">
      <c r="D1108" s="8" t="s">
        <v>6473</v>
      </c>
      <c r="E1108">
        <v>193207.99340000001</v>
      </c>
      <c r="I1108" t="s">
        <v>6473</v>
      </c>
      <c r="J1108" s="188">
        <v>193207.99340000001</v>
      </c>
      <c r="K1108" t="e">
        <f ca="1">[1]!ITEMSIZE(Table3[[#This Row],[Sum of Total]],M$3:M$4,N$3:N$5)</f>
        <v>#NAME?</v>
      </c>
    </row>
    <row r="1109" spans="4:11">
      <c r="D1109" s="8" t="s">
        <v>6475</v>
      </c>
      <c r="E1109">
        <v>4830.0281999999997</v>
      </c>
      <c r="I1109" t="s">
        <v>6475</v>
      </c>
      <c r="J1109" s="188">
        <v>4830.0281999999997</v>
      </c>
      <c r="K1109" t="e">
        <f ca="1">[1]!ITEMSIZE(Table3[[#This Row],[Sum of Total]],M$3:M$4,N$3:N$5)</f>
        <v>#NAME?</v>
      </c>
    </row>
    <row r="1110" spans="4:11">
      <c r="D1110" s="8" t="s">
        <v>6478</v>
      </c>
      <c r="E1110">
        <v>-5518.1962999999996</v>
      </c>
      <c r="I1110" t="s">
        <v>6478</v>
      </c>
      <c r="J1110" s="188">
        <v>-5518.1962999999996</v>
      </c>
      <c r="K1110" t="e">
        <f ca="1">[1]!ITEMSIZE(Table3[[#This Row],[Sum of Total]],M$3:M$4,N$3:N$5)</f>
        <v>#NAME?</v>
      </c>
    </row>
    <row r="1111" spans="4:11">
      <c r="D1111" s="8" t="s">
        <v>6482</v>
      </c>
      <c r="E1111">
        <v>10975.95</v>
      </c>
      <c r="I1111" t="s">
        <v>6482</v>
      </c>
      <c r="J1111" s="188">
        <v>10975.95</v>
      </c>
      <c r="K1111" t="e">
        <f ca="1">[1]!ITEMSIZE(Table3[[#This Row],[Sum of Total]],M$3:M$4,N$3:N$5)</f>
        <v>#NAME?</v>
      </c>
    </row>
    <row r="1112" spans="4:11">
      <c r="D1112" s="8" t="s">
        <v>6485</v>
      </c>
      <c r="E1112">
        <v>-106.62879999999998</v>
      </c>
      <c r="I1112" t="s">
        <v>6485</v>
      </c>
      <c r="J1112" s="188">
        <v>-106.62879999999998</v>
      </c>
      <c r="K1112" t="e">
        <f ca="1">[1]!ITEMSIZE(Table3[[#This Row],[Sum of Total]],M$3:M$4,N$3:N$5)</f>
        <v>#NAME?</v>
      </c>
    </row>
    <row r="1113" spans="4:11">
      <c r="D1113" s="8" t="s">
        <v>6487</v>
      </c>
      <c r="E1113">
        <v>14490.084999999999</v>
      </c>
      <c r="I1113" t="s">
        <v>6487</v>
      </c>
      <c r="J1113" s="188">
        <v>14490.084999999999</v>
      </c>
      <c r="K1113" t="e">
        <f ca="1">[1]!ITEMSIZE(Table3[[#This Row],[Sum of Total]],M$3:M$4,N$3:N$5)</f>
        <v>#NAME?</v>
      </c>
    </row>
    <row r="1114" spans="4:11">
      <c r="D1114" s="8" t="s">
        <v>6490</v>
      </c>
      <c r="E1114">
        <v>5406.8910999999998</v>
      </c>
      <c r="I1114" t="s">
        <v>6490</v>
      </c>
      <c r="J1114" s="188">
        <v>5406.8910999999998</v>
      </c>
      <c r="K1114" t="e">
        <f ca="1">[1]!ITEMSIZE(Table3[[#This Row],[Sum of Total]],M$3:M$4,N$3:N$5)</f>
        <v>#NAME?</v>
      </c>
    </row>
    <row r="1115" spans="4:11">
      <c r="D1115" s="8" t="s">
        <v>6493</v>
      </c>
      <c r="E1115">
        <v>1057.02</v>
      </c>
      <c r="I1115" t="s">
        <v>6493</v>
      </c>
      <c r="J1115" s="188">
        <v>1057.02</v>
      </c>
      <c r="K1115" t="e">
        <f ca="1">[1]!ITEMSIZE(Table3[[#This Row],[Sum of Total]],M$3:M$4,N$3:N$5)</f>
        <v>#NAME?</v>
      </c>
    </row>
    <row r="1116" spans="4:11">
      <c r="D1116" s="8" t="s">
        <v>6498</v>
      </c>
      <c r="E1116">
        <v>-23908.374100000001</v>
      </c>
      <c r="I1116" t="s">
        <v>6498</v>
      </c>
      <c r="J1116" s="188">
        <v>-23908.374100000001</v>
      </c>
      <c r="K1116" t="e">
        <f ca="1">[1]!ITEMSIZE(Table3[[#This Row],[Sum of Total]],M$3:M$4,N$3:N$5)</f>
        <v>#NAME?</v>
      </c>
    </row>
    <row r="1117" spans="4:11">
      <c r="D1117" s="8" t="s">
        <v>6503</v>
      </c>
      <c r="E1117">
        <v>23908.374100000001</v>
      </c>
      <c r="I1117" t="s">
        <v>6503</v>
      </c>
      <c r="J1117" s="188">
        <v>23908.374100000001</v>
      </c>
      <c r="K1117" t="e">
        <f ca="1">[1]!ITEMSIZE(Table3[[#This Row],[Sum of Total]],M$3:M$4,N$3:N$5)</f>
        <v>#NAME?</v>
      </c>
    </row>
    <row r="1118" spans="4:11">
      <c r="D1118" s="8" t="s">
        <v>6504</v>
      </c>
      <c r="E1118">
        <v>4228.08</v>
      </c>
      <c r="I1118" t="s">
        <v>6504</v>
      </c>
      <c r="J1118" s="188">
        <v>4228.08</v>
      </c>
      <c r="K1118" t="e">
        <f ca="1">[1]!ITEMSIZE(Table3[[#This Row],[Sum of Total]],M$3:M$4,N$3:N$5)</f>
        <v>#NAME?</v>
      </c>
    </row>
    <row r="1119" spans="4:11">
      <c r="D1119" s="8" t="s">
        <v>6506</v>
      </c>
      <c r="E1119">
        <v>28309.641899999999</v>
      </c>
      <c r="I1119" t="s">
        <v>6506</v>
      </c>
      <c r="J1119" s="188">
        <v>28309.641899999999</v>
      </c>
      <c r="K1119" t="e">
        <f ca="1">[1]!ITEMSIZE(Table3[[#This Row],[Sum of Total]],M$3:M$4,N$3:N$5)</f>
        <v>#NAME?</v>
      </c>
    </row>
    <row r="1120" spans="4:11">
      <c r="D1120" s="8" t="s">
        <v>6509</v>
      </c>
      <c r="E1120">
        <v>37692</v>
      </c>
      <c r="I1120" t="s">
        <v>6509</v>
      </c>
      <c r="J1120" s="188">
        <v>37692</v>
      </c>
      <c r="K1120" t="e">
        <f ca="1">[1]!ITEMSIZE(Table3[[#This Row],[Sum of Total]],M$3:M$4,N$3:N$5)</f>
        <v>#NAME?</v>
      </c>
    </row>
    <row r="1121" spans="4:11">
      <c r="D1121" s="8" t="s">
        <v>6514</v>
      </c>
      <c r="E1121">
        <v>56668.531499999997</v>
      </c>
      <c r="I1121" t="s">
        <v>6514</v>
      </c>
      <c r="J1121" s="188">
        <v>56668.531499999997</v>
      </c>
      <c r="K1121" t="e">
        <f ca="1">[1]!ITEMSIZE(Table3[[#This Row],[Sum of Total]],M$3:M$4,N$3:N$5)</f>
        <v>#NAME?</v>
      </c>
    </row>
    <row r="1122" spans="4:11">
      <c r="D1122" s="8" t="s">
        <v>6517</v>
      </c>
      <c r="E1122">
        <v>6087.5</v>
      </c>
      <c r="I1122" t="s">
        <v>6517</v>
      </c>
      <c r="J1122" s="188">
        <v>6087.5</v>
      </c>
      <c r="K1122" t="e">
        <f ca="1">[1]!ITEMSIZE(Table3[[#This Row],[Sum of Total]],M$3:M$4,N$3:N$5)</f>
        <v>#NAME?</v>
      </c>
    </row>
    <row r="1123" spans="4:11">
      <c r="D1123" s="8" t="s">
        <v>6522</v>
      </c>
      <c r="E1123">
        <v>3428.5176000000001</v>
      </c>
      <c r="I1123" t="s">
        <v>6522</v>
      </c>
      <c r="J1123" s="188">
        <v>3428.5176000000001</v>
      </c>
      <c r="K1123" t="e">
        <f ca="1">[1]!ITEMSIZE(Table3[[#This Row],[Sum of Total]],M$3:M$4,N$3:N$5)</f>
        <v>#NAME?</v>
      </c>
    </row>
    <row r="1124" spans="4:11">
      <c r="D1124" s="8" t="s">
        <v>6527</v>
      </c>
      <c r="E1124">
        <v>6019.3579</v>
      </c>
      <c r="I1124" t="s">
        <v>6527</v>
      </c>
      <c r="J1124" s="188">
        <v>6019.3579</v>
      </c>
      <c r="K1124" t="e">
        <f ca="1">[1]!ITEMSIZE(Table3[[#This Row],[Sum of Total]],M$3:M$4,N$3:N$5)</f>
        <v>#NAME?</v>
      </c>
    </row>
    <row r="1125" spans="4:11">
      <c r="D1125" s="8" t="s">
        <v>6530</v>
      </c>
      <c r="E1125">
        <v>35057.0962</v>
      </c>
      <c r="I1125" t="s">
        <v>6530</v>
      </c>
      <c r="J1125" s="188">
        <v>35057.0962</v>
      </c>
      <c r="K1125" t="e">
        <f ca="1">[1]!ITEMSIZE(Table3[[#This Row],[Sum of Total]],M$3:M$4,N$3:N$5)</f>
        <v>#NAME?</v>
      </c>
    </row>
    <row r="1126" spans="4:11">
      <c r="D1126" s="8" t="s">
        <v>6533</v>
      </c>
      <c r="E1126">
        <v>68925</v>
      </c>
      <c r="I1126" t="s">
        <v>6533</v>
      </c>
      <c r="J1126" s="188">
        <v>68925</v>
      </c>
      <c r="K1126" t="e">
        <f ca="1">[1]!ITEMSIZE(Table3[[#This Row],[Sum of Total]],M$3:M$4,N$3:N$5)</f>
        <v>#NAME?</v>
      </c>
    </row>
    <row r="1127" spans="4:11">
      <c r="D1127" s="8" t="s">
        <v>6536</v>
      </c>
      <c r="E1127">
        <v>54000</v>
      </c>
      <c r="I1127" t="s">
        <v>6536</v>
      </c>
      <c r="J1127" s="188">
        <v>54000</v>
      </c>
      <c r="K1127" t="e">
        <f ca="1">[1]!ITEMSIZE(Table3[[#This Row],[Sum of Total]],M$3:M$4,N$3:N$5)</f>
        <v>#NAME?</v>
      </c>
    </row>
    <row r="1128" spans="4:11">
      <c r="D1128" s="8" t="s">
        <v>6541</v>
      </c>
      <c r="E1128">
        <v>5841.6725999999999</v>
      </c>
      <c r="I1128" t="s">
        <v>6541</v>
      </c>
      <c r="J1128" s="188">
        <v>5841.6725999999999</v>
      </c>
      <c r="K1128" t="e">
        <f ca="1">[1]!ITEMSIZE(Table3[[#This Row],[Sum of Total]],M$3:M$4,N$3:N$5)</f>
        <v>#NAME?</v>
      </c>
    </row>
    <row r="1129" spans="4:11">
      <c r="D1129" s="8" t="s">
        <v>6546</v>
      </c>
      <c r="E1129">
        <v>189481</v>
      </c>
      <c r="I1129" t="s">
        <v>6546</v>
      </c>
      <c r="J1129" s="188">
        <v>189481</v>
      </c>
      <c r="K1129" t="e">
        <f ca="1">[1]!ITEMSIZE(Table3[[#This Row],[Sum of Total]],M$3:M$4,N$3:N$5)</f>
        <v>#NAME?</v>
      </c>
    </row>
    <row r="1130" spans="4:11">
      <c r="D1130" s="8" t="s">
        <v>6549</v>
      </c>
      <c r="E1130">
        <v>69120</v>
      </c>
      <c r="I1130" t="s">
        <v>6549</v>
      </c>
      <c r="J1130" s="188">
        <v>69120</v>
      </c>
      <c r="K1130" t="e">
        <f ca="1">[1]!ITEMSIZE(Table3[[#This Row],[Sum of Total]],M$3:M$4,N$3:N$5)</f>
        <v>#NAME?</v>
      </c>
    </row>
    <row r="1131" spans="4:11">
      <c r="D1131" s="8" t="s">
        <v>6554</v>
      </c>
      <c r="E1131">
        <v>38940</v>
      </c>
      <c r="I1131" t="s">
        <v>6554</v>
      </c>
      <c r="J1131" s="188">
        <v>38940</v>
      </c>
      <c r="K1131" t="e">
        <f ca="1">[1]!ITEMSIZE(Table3[[#This Row],[Sum of Total]],M$3:M$4,N$3:N$5)</f>
        <v>#NAME?</v>
      </c>
    </row>
    <row r="1132" spans="4:11">
      <c r="D1132" s="8" t="s">
        <v>6559</v>
      </c>
      <c r="E1132">
        <v>46813</v>
      </c>
      <c r="I1132" t="s">
        <v>6559</v>
      </c>
      <c r="J1132" s="188">
        <v>46813</v>
      </c>
      <c r="K1132" t="e">
        <f ca="1">[1]!ITEMSIZE(Table3[[#This Row],[Sum of Total]],M$3:M$4,N$3:N$5)</f>
        <v>#NAME?</v>
      </c>
    </row>
    <row r="1133" spans="4:11">
      <c r="D1133" s="8" t="s">
        <v>6562</v>
      </c>
      <c r="E1133">
        <v>70902</v>
      </c>
      <c r="I1133" t="s">
        <v>6562</v>
      </c>
      <c r="J1133" s="188">
        <v>70902</v>
      </c>
      <c r="K1133" t="e">
        <f ca="1">[1]!ITEMSIZE(Table3[[#This Row],[Sum of Total]],M$3:M$4,N$3:N$5)</f>
        <v>#NAME?</v>
      </c>
    </row>
    <row r="1134" spans="4:11">
      <c r="D1134" s="8" t="s">
        <v>6565</v>
      </c>
      <c r="E1134">
        <v>115825.60000000001</v>
      </c>
      <c r="I1134" t="s">
        <v>6565</v>
      </c>
      <c r="J1134" s="188">
        <v>115825.60000000001</v>
      </c>
      <c r="K1134" t="e">
        <f ca="1">[1]!ITEMSIZE(Table3[[#This Row],[Sum of Total]],M$3:M$4,N$3:N$5)</f>
        <v>#NAME?</v>
      </c>
    </row>
    <row r="1135" spans="4:11">
      <c r="D1135" s="8" t="s">
        <v>6570</v>
      </c>
      <c r="E1135">
        <v>12600</v>
      </c>
      <c r="I1135" t="s">
        <v>6570</v>
      </c>
      <c r="J1135" s="188">
        <v>12600</v>
      </c>
      <c r="K1135" t="e">
        <f ca="1">[1]!ITEMSIZE(Table3[[#This Row],[Sum of Total]],M$3:M$4,N$3:N$5)</f>
        <v>#NAME?</v>
      </c>
    </row>
    <row r="1136" spans="4:11">
      <c r="D1136" s="8" t="s">
        <v>6573</v>
      </c>
      <c r="E1136">
        <v>29298.939699999999</v>
      </c>
      <c r="I1136" t="s">
        <v>6573</v>
      </c>
      <c r="J1136" s="188">
        <v>29298.939699999999</v>
      </c>
      <c r="K1136" t="e">
        <f ca="1">[1]!ITEMSIZE(Table3[[#This Row],[Sum of Total]],M$3:M$4,N$3:N$5)</f>
        <v>#NAME?</v>
      </c>
    </row>
    <row r="1137" spans="4:11">
      <c r="D1137" s="8" t="s">
        <v>6578</v>
      </c>
      <c r="E1137">
        <v>23662.996200000001</v>
      </c>
      <c r="I1137" t="s">
        <v>6578</v>
      </c>
      <c r="J1137" s="188">
        <v>23662.996200000001</v>
      </c>
      <c r="K1137" t="e">
        <f ca="1">[1]!ITEMSIZE(Table3[[#This Row],[Sum of Total]],M$3:M$4,N$3:N$5)</f>
        <v>#NAME?</v>
      </c>
    </row>
    <row r="1138" spans="4:11">
      <c r="D1138" s="8" t="s">
        <v>6583</v>
      </c>
      <c r="E1138">
        <v>403960.72590000002</v>
      </c>
      <c r="I1138" t="s">
        <v>6583</v>
      </c>
      <c r="J1138" s="188">
        <v>403960.72590000002</v>
      </c>
      <c r="K1138" t="e">
        <f ca="1">[1]!ITEMSIZE(Table3[[#This Row],[Sum of Total]],M$3:M$4,N$3:N$5)</f>
        <v>#NAME?</v>
      </c>
    </row>
    <row r="1139" spans="4:11">
      <c r="D1139" s="8" t="s">
        <v>6586</v>
      </c>
      <c r="E1139">
        <v>31076.713899999999</v>
      </c>
      <c r="I1139" t="s">
        <v>6586</v>
      </c>
      <c r="J1139" s="188">
        <v>31076.713899999999</v>
      </c>
      <c r="K1139" t="e">
        <f ca="1">[1]!ITEMSIZE(Table3[[#This Row],[Sum of Total]],M$3:M$4,N$3:N$5)</f>
        <v>#NAME?</v>
      </c>
    </row>
    <row r="1140" spans="4:11">
      <c r="D1140" s="8" t="s">
        <v>6591</v>
      </c>
      <c r="E1140">
        <v>22696.812900000001</v>
      </c>
      <c r="I1140" t="s">
        <v>6591</v>
      </c>
      <c r="J1140" s="188">
        <v>22696.812900000001</v>
      </c>
      <c r="K1140" t="e">
        <f ca="1">[1]!ITEMSIZE(Table3[[#This Row],[Sum of Total]],M$3:M$4,N$3:N$5)</f>
        <v>#NAME?</v>
      </c>
    </row>
    <row r="1141" spans="4:11">
      <c r="D1141" s="8" t="s">
        <v>6594</v>
      </c>
      <c r="E1141">
        <v>24962.34</v>
      </c>
      <c r="I1141" t="s">
        <v>6594</v>
      </c>
      <c r="J1141" s="188">
        <v>24962.34</v>
      </c>
      <c r="K1141" t="e">
        <f ca="1">[1]!ITEMSIZE(Table3[[#This Row],[Sum of Total]],M$3:M$4,N$3:N$5)</f>
        <v>#NAME?</v>
      </c>
    </row>
    <row r="1142" spans="4:11">
      <c r="D1142" s="8" t="s">
        <v>6599</v>
      </c>
      <c r="E1142">
        <v>0</v>
      </c>
      <c r="I1142" t="s">
        <v>6599</v>
      </c>
      <c r="J1142" s="188">
        <v>0</v>
      </c>
      <c r="K1142" t="e">
        <f ca="1">[1]!ITEMSIZE(Table3[[#This Row],[Sum of Total]],M$3:M$4,N$3:N$5)</f>
        <v>#NAME?</v>
      </c>
    </row>
    <row r="1143" spans="4:11">
      <c r="D1143" s="8" t="s">
        <v>6602</v>
      </c>
      <c r="E1143">
        <v>93842.757899999997</v>
      </c>
      <c r="I1143" t="s">
        <v>6602</v>
      </c>
      <c r="J1143" s="188">
        <v>93842.757899999997</v>
      </c>
      <c r="K1143" t="e">
        <f ca="1">[1]!ITEMSIZE(Table3[[#This Row],[Sum of Total]],M$3:M$4,N$3:N$5)</f>
        <v>#NAME?</v>
      </c>
    </row>
    <row r="1144" spans="4:11">
      <c r="D1144" s="8" t="s">
        <v>6605</v>
      </c>
      <c r="E1144">
        <v>4968.2824000000001</v>
      </c>
      <c r="I1144" t="s">
        <v>6605</v>
      </c>
      <c r="J1144" s="188">
        <v>4968.2824000000001</v>
      </c>
      <c r="K1144" t="e">
        <f ca="1">[1]!ITEMSIZE(Table3[[#This Row],[Sum of Total]],M$3:M$4,N$3:N$5)</f>
        <v>#NAME?</v>
      </c>
    </row>
    <row r="1145" spans="4:11">
      <c r="D1145" s="8" t="s">
        <v>6610</v>
      </c>
      <c r="E1145">
        <v>4166.5802999999996</v>
      </c>
      <c r="I1145" t="s">
        <v>6610</v>
      </c>
      <c r="J1145" s="188">
        <v>4166.5802999999996</v>
      </c>
      <c r="K1145" t="e">
        <f ca="1">[1]!ITEMSIZE(Table3[[#This Row],[Sum of Total]],M$3:M$4,N$3:N$5)</f>
        <v>#NAME?</v>
      </c>
    </row>
    <row r="1146" spans="4:11">
      <c r="D1146" s="8" t="s">
        <v>6613</v>
      </c>
      <c r="E1146">
        <v>82139.899699999994</v>
      </c>
      <c r="I1146" t="s">
        <v>6613</v>
      </c>
      <c r="J1146" s="188">
        <v>82139.899699999994</v>
      </c>
      <c r="K1146" t="e">
        <f ca="1">[1]!ITEMSIZE(Table3[[#This Row],[Sum of Total]],M$3:M$4,N$3:N$5)</f>
        <v>#NAME?</v>
      </c>
    </row>
    <row r="1147" spans="4:11">
      <c r="D1147" s="8" t="s">
        <v>6616</v>
      </c>
      <c r="E1147">
        <v>90115.142699999997</v>
      </c>
      <c r="I1147" t="s">
        <v>6616</v>
      </c>
      <c r="J1147" s="188">
        <v>90115.142699999997</v>
      </c>
      <c r="K1147" t="e">
        <f ca="1">[1]!ITEMSIZE(Table3[[#This Row],[Sum of Total]],M$3:M$4,N$3:N$5)</f>
        <v>#NAME?</v>
      </c>
    </row>
    <row r="1148" spans="4:11">
      <c r="D1148" s="8" t="s">
        <v>6621</v>
      </c>
      <c r="E1148">
        <v>21252.786899999999</v>
      </c>
      <c r="I1148" t="s">
        <v>6621</v>
      </c>
      <c r="J1148" s="188">
        <v>21252.786899999999</v>
      </c>
      <c r="K1148" t="e">
        <f ca="1">[1]!ITEMSIZE(Table3[[#This Row],[Sum of Total]],M$3:M$4,N$3:N$5)</f>
        <v>#NAME?</v>
      </c>
    </row>
    <row r="1149" spans="4:11">
      <c r="D1149" s="8" t="s">
        <v>6626</v>
      </c>
      <c r="E1149">
        <v>8148.6678000000002</v>
      </c>
      <c r="I1149" t="s">
        <v>6626</v>
      </c>
      <c r="J1149" s="188">
        <v>8148.6678000000002</v>
      </c>
      <c r="K1149" t="e">
        <f ca="1">[1]!ITEMSIZE(Table3[[#This Row],[Sum of Total]],M$3:M$4,N$3:N$5)</f>
        <v>#NAME?</v>
      </c>
    </row>
    <row r="1150" spans="4:11">
      <c r="D1150" s="8" t="s">
        <v>6631</v>
      </c>
      <c r="E1150">
        <v>-1359.7</v>
      </c>
      <c r="I1150" t="s">
        <v>6631</v>
      </c>
      <c r="J1150" s="188">
        <v>-1359.7</v>
      </c>
      <c r="K1150" t="e">
        <f ca="1">[1]!ITEMSIZE(Table3[[#This Row],[Sum of Total]],M$3:M$4,N$3:N$5)</f>
        <v>#NAME?</v>
      </c>
    </row>
    <row r="1151" spans="4:11">
      <c r="D1151" s="8" t="s">
        <v>6632</v>
      </c>
      <c r="E1151">
        <v>-12623.296700000001</v>
      </c>
      <c r="I1151" t="s">
        <v>6632</v>
      </c>
      <c r="J1151" s="188">
        <v>-12623.296700000001</v>
      </c>
      <c r="K1151" t="e">
        <f ca="1">[1]!ITEMSIZE(Table3[[#This Row],[Sum of Total]],M$3:M$4,N$3:N$5)</f>
        <v>#NAME?</v>
      </c>
    </row>
    <row r="1152" spans="4:11">
      <c r="D1152" s="8" t="s">
        <v>6633</v>
      </c>
      <c r="E1152">
        <v>1790.2792999999999</v>
      </c>
      <c r="I1152" t="s">
        <v>6633</v>
      </c>
      <c r="J1152" s="188">
        <v>1790.2792999999999</v>
      </c>
      <c r="K1152" t="e">
        <f ca="1">[1]!ITEMSIZE(Table3[[#This Row],[Sum of Total]],M$3:M$4,N$3:N$5)</f>
        <v>#NAME?</v>
      </c>
    </row>
    <row r="1153" spans="4:11">
      <c r="D1153" s="8" t="s">
        <v>6636</v>
      </c>
      <c r="E1153">
        <v>-1359.7</v>
      </c>
      <c r="I1153" t="s">
        <v>6636</v>
      </c>
      <c r="J1153" s="188">
        <v>-1359.7</v>
      </c>
      <c r="K1153" t="e">
        <f ca="1">[1]!ITEMSIZE(Table3[[#This Row],[Sum of Total]],M$3:M$4,N$3:N$5)</f>
        <v>#NAME?</v>
      </c>
    </row>
    <row r="1154" spans="4:11">
      <c r="D1154" s="8" t="s">
        <v>6637</v>
      </c>
      <c r="E1154">
        <v>-1359.7</v>
      </c>
      <c r="I1154" t="s">
        <v>6637</v>
      </c>
      <c r="J1154" s="188">
        <v>-1359.7</v>
      </c>
      <c r="K1154" t="e">
        <f ca="1">[1]!ITEMSIZE(Table3[[#This Row],[Sum of Total]],M$3:M$4,N$3:N$5)</f>
        <v>#NAME?</v>
      </c>
    </row>
    <row r="1155" spans="4:11">
      <c r="D1155" s="8" t="s">
        <v>6638</v>
      </c>
      <c r="E1155">
        <v>-1359.7</v>
      </c>
      <c r="I1155" t="s">
        <v>6638</v>
      </c>
      <c r="J1155" s="188">
        <v>-1359.7</v>
      </c>
      <c r="K1155" t="e">
        <f ca="1">[1]!ITEMSIZE(Table3[[#This Row],[Sum of Total]],M$3:M$4,N$3:N$5)</f>
        <v>#NAME?</v>
      </c>
    </row>
    <row r="1156" spans="4:11">
      <c r="D1156" s="8" t="s">
        <v>6639</v>
      </c>
      <c r="E1156">
        <v>-1359.7</v>
      </c>
      <c r="I1156" t="s">
        <v>6639</v>
      </c>
      <c r="J1156" s="188">
        <v>-1359.7</v>
      </c>
      <c r="K1156" t="e">
        <f ca="1">[1]!ITEMSIZE(Table3[[#This Row],[Sum of Total]],M$3:M$4,N$3:N$5)</f>
        <v>#NAME?</v>
      </c>
    </row>
    <row r="1157" spans="4:11">
      <c r="D1157" s="8" t="s">
        <v>6640</v>
      </c>
      <c r="E1157">
        <v>-1359.7</v>
      </c>
      <c r="I1157" t="s">
        <v>6640</v>
      </c>
      <c r="J1157" s="188">
        <v>-1359.7</v>
      </c>
      <c r="K1157" t="e">
        <f ca="1">[1]!ITEMSIZE(Table3[[#This Row],[Sum of Total]],M$3:M$4,N$3:N$5)</f>
        <v>#NAME?</v>
      </c>
    </row>
    <row r="1158" spans="4:11">
      <c r="D1158" s="8" t="s">
        <v>6641</v>
      </c>
      <c r="E1158">
        <v>-1359.7</v>
      </c>
      <c r="I1158" t="s">
        <v>6641</v>
      </c>
      <c r="J1158" s="188">
        <v>-1359.7</v>
      </c>
      <c r="K1158" t="e">
        <f ca="1">[1]!ITEMSIZE(Table3[[#This Row],[Sum of Total]],M$3:M$4,N$3:N$5)</f>
        <v>#NAME?</v>
      </c>
    </row>
    <row r="1159" spans="4:11">
      <c r="D1159" s="8" t="s">
        <v>6642</v>
      </c>
      <c r="E1159">
        <v>-1359.7</v>
      </c>
      <c r="I1159" t="s">
        <v>6642</v>
      </c>
      <c r="J1159" s="188">
        <v>-1359.7</v>
      </c>
      <c r="K1159" t="e">
        <f ca="1">[1]!ITEMSIZE(Table3[[#This Row],[Sum of Total]],M$3:M$4,N$3:N$5)</f>
        <v>#NAME?</v>
      </c>
    </row>
    <row r="1160" spans="4:11">
      <c r="D1160" s="8" t="s">
        <v>6643</v>
      </c>
      <c r="E1160">
        <v>-1359.7</v>
      </c>
      <c r="I1160" t="s">
        <v>6643</v>
      </c>
      <c r="J1160" s="188">
        <v>-1359.7</v>
      </c>
      <c r="K1160" t="e">
        <f ca="1">[1]!ITEMSIZE(Table3[[#This Row],[Sum of Total]],M$3:M$4,N$3:N$5)</f>
        <v>#NAME?</v>
      </c>
    </row>
    <row r="1161" spans="4:11">
      <c r="D1161" s="8" t="s">
        <v>6644</v>
      </c>
      <c r="E1161">
        <v>-1359.7</v>
      </c>
      <c r="I1161" t="s">
        <v>6644</v>
      </c>
      <c r="J1161" s="188">
        <v>-1359.7</v>
      </c>
      <c r="K1161" t="e">
        <f ca="1">[1]!ITEMSIZE(Table3[[#This Row],[Sum of Total]],M$3:M$4,N$3:N$5)</f>
        <v>#NAME?</v>
      </c>
    </row>
    <row r="1162" spans="4:11">
      <c r="D1162" s="8" t="s">
        <v>6645</v>
      </c>
      <c r="E1162">
        <v>-1359.7</v>
      </c>
      <c r="I1162" t="s">
        <v>6645</v>
      </c>
      <c r="J1162" s="188">
        <v>-1359.7</v>
      </c>
      <c r="K1162" t="e">
        <f ca="1">[1]!ITEMSIZE(Table3[[#This Row],[Sum of Total]],M$3:M$4,N$3:N$5)</f>
        <v>#NAME?</v>
      </c>
    </row>
    <row r="1163" spans="4:11">
      <c r="D1163" s="8" t="s">
        <v>6646</v>
      </c>
      <c r="E1163">
        <v>555131</v>
      </c>
      <c r="I1163" t="s">
        <v>6646</v>
      </c>
      <c r="J1163" s="188">
        <v>555131</v>
      </c>
      <c r="K1163" t="e">
        <f ca="1">[1]!ITEMSIZE(Table3[[#This Row],[Sum of Total]],M$3:M$4,N$3:N$5)</f>
        <v>#NAME?</v>
      </c>
    </row>
    <row r="1164" spans="4:11">
      <c r="D1164" s="8" t="s">
        <v>6649</v>
      </c>
      <c r="E1164">
        <v>59071.9355</v>
      </c>
      <c r="I1164" t="s">
        <v>6649</v>
      </c>
      <c r="J1164" s="188">
        <v>59071.9355</v>
      </c>
      <c r="K1164" t="e">
        <f ca="1">[1]!ITEMSIZE(Table3[[#This Row],[Sum of Total]],M$3:M$4,N$3:N$5)</f>
        <v>#NAME?</v>
      </c>
    </row>
    <row r="1165" spans="4:11">
      <c r="D1165" s="8" t="s">
        <v>6654</v>
      </c>
      <c r="E1165">
        <v>33159.532500000001</v>
      </c>
      <c r="I1165" t="s">
        <v>6654</v>
      </c>
      <c r="J1165" s="188">
        <v>33159.532500000001</v>
      </c>
      <c r="K1165" t="e">
        <f ca="1">[1]!ITEMSIZE(Table3[[#This Row],[Sum of Total]],M$3:M$4,N$3:N$5)</f>
        <v>#NAME?</v>
      </c>
    </row>
    <row r="1166" spans="4:11">
      <c r="D1166" s="8" t="s">
        <v>6659</v>
      </c>
      <c r="E1166">
        <v>52864.848700000002</v>
      </c>
      <c r="I1166" t="s">
        <v>6659</v>
      </c>
      <c r="J1166" s="188">
        <v>52864.848700000002</v>
      </c>
      <c r="K1166" t="e">
        <f ca="1">[1]!ITEMSIZE(Table3[[#This Row],[Sum of Total]],M$3:M$4,N$3:N$5)</f>
        <v>#NAME?</v>
      </c>
    </row>
    <row r="1167" spans="4:11">
      <c r="D1167" s="8" t="s">
        <v>6664</v>
      </c>
      <c r="E1167">
        <v>1015.34</v>
      </c>
      <c r="I1167" t="s">
        <v>6664</v>
      </c>
      <c r="J1167" s="188">
        <v>1015.34</v>
      </c>
      <c r="K1167" t="e">
        <f ca="1">[1]!ITEMSIZE(Table3[[#This Row],[Sum of Total]],M$3:M$4,N$3:N$5)</f>
        <v>#NAME?</v>
      </c>
    </row>
    <row r="1168" spans="4:11">
      <c r="D1168" s="8" t="s">
        <v>6669</v>
      </c>
      <c r="E1168">
        <v>8269.1056000000008</v>
      </c>
      <c r="I1168" t="s">
        <v>6669</v>
      </c>
      <c r="J1168" s="188">
        <v>8269.1056000000008</v>
      </c>
      <c r="K1168" t="e">
        <f ca="1">[1]!ITEMSIZE(Table3[[#This Row],[Sum of Total]],M$3:M$4,N$3:N$5)</f>
        <v>#NAME?</v>
      </c>
    </row>
    <row r="1169" spans="4:11">
      <c r="D1169" s="8" t="s">
        <v>6674</v>
      </c>
      <c r="E1169">
        <v>22871.11</v>
      </c>
      <c r="I1169" t="s">
        <v>6674</v>
      </c>
      <c r="J1169" s="188">
        <v>22871.11</v>
      </c>
      <c r="K1169" t="e">
        <f ca="1">[1]!ITEMSIZE(Table3[[#This Row],[Sum of Total]],M$3:M$4,N$3:N$5)</f>
        <v>#NAME?</v>
      </c>
    </row>
    <row r="1170" spans="4:11">
      <c r="D1170" s="8" t="s">
        <v>6677</v>
      </c>
      <c r="E1170">
        <v>34142.125500000002</v>
      </c>
      <c r="I1170" t="s">
        <v>6677</v>
      </c>
      <c r="J1170" s="188">
        <v>34142.125500000002</v>
      </c>
      <c r="K1170" t="e">
        <f ca="1">[1]!ITEMSIZE(Table3[[#This Row],[Sum of Total]],M$3:M$4,N$3:N$5)</f>
        <v>#NAME?</v>
      </c>
    </row>
    <row r="1171" spans="4:11">
      <c r="D1171" s="8" t="s">
        <v>6682</v>
      </c>
      <c r="E1171">
        <v>-1359.7</v>
      </c>
      <c r="I1171" t="s">
        <v>6682</v>
      </c>
      <c r="J1171" s="188">
        <v>-1359.7</v>
      </c>
      <c r="K1171" t="e">
        <f ca="1">[1]!ITEMSIZE(Table3[[#This Row],[Sum of Total]],M$3:M$4,N$3:N$5)</f>
        <v>#NAME?</v>
      </c>
    </row>
    <row r="1172" spans="4:11">
      <c r="D1172" s="8" t="s">
        <v>6683</v>
      </c>
      <c r="E1172">
        <v>23598</v>
      </c>
      <c r="I1172" t="s">
        <v>6683</v>
      </c>
      <c r="J1172" s="188">
        <v>23598</v>
      </c>
      <c r="K1172" t="e">
        <f ca="1">[1]!ITEMSIZE(Table3[[#This Row],[Sum of Total]],M$3:M$4,N$3:N$5)</f>
        <v>#NAME?</v>
      </c>
    </row>
    <row r="1173" spans="4:11">
      <c r="D1173" s="8" t="s">
        <v>6689</v>
      </c>
      <c r="E1173">
        <v>94251.155699999988</v>
      </c>
      <c r="I1173" t="s">
        <v>6689</v>
      </c>
      <c r="J1173" s="188">
        <v>94251.155699999988</v>
      </c>
      <c r="K1173" t="e">
        <f ca="1">[1]!ITEMSIZE(Table3[[#This Row],[Sum of Total]],M$3:M$4,N$3:N$5)</f>
        <v>#NAME?</v>
      </c>
    </row>
    <row r="1174" spans="4:11">
      <c r="D1174" s="8" t="s">
        <v>6694</v>
      </c>
      <c r="E1174">
        <v>24750</v>
      </c>
      <c r="I1174" t="s">
        <v>6694</v>
      </c>
      <c r="J1174" s="188">
        <v>24750</v>
      </c>
      <c r="K1174" t="e">
        <f ca="1">[1]!ITEMSIZE(Table3[[#This Row],[Sum of Total]],M$3:M$4,N$3:N$5)</f>
        <v>#NAME?</v>
      </c>
    </row>
    <row r="1175" spans="4:11">
      <c r="D1175" s="8" t="s">
        <v>6699</v>
      </c>
      <c r="E1175">
        <v>36000</v>
      </c>
      <c r="I1175" t="s">
        <v>6699</v>
      </c>
      <c r="J1175" s="188">
        <v>36000</v>
      </c>
      <c r="K1175" t="e">
        <f ca="1">[1]!ITEMSIZE(Table3[[#This Row],[Sum of Total]],M$3:M$4,N$3:N$5)</f>
        <v>#NAME?</v>
      </c>
    </row>
    <row r="1176" spans="4:11">
      <c r="D1176" s="8" t="s">
        <v>6704</v>
      </c>
      <c r="E1176">
        <v>16800</v>
      </c>
      <c r="I1176" t="s">
        <v>6704</v>
      </c>
      <c r="J1176" s="188">
        <v>16800</v>
      </c>
      <c r="K1176" t="e">
        <f ca="1">[1]!ITEMSIZE(Table3[[#This Row],[Sum of Total]],M$3:M$4,N$3:N$5)</f>
        <v>#NAME?</v>
      </c>
    </row>
    <row r="1177" spans="4:11">
      <c r="D1177" s="8" t="s">
        <v>6709</v>
      </c>
      <c r="E1177">
        <v>15650</v>
      </c>
      <c r="I1177" t="s">
        <v>6709</v>
      </c>
      <c r="J1177" s="188">
        <v>15650</v>
      </c>
      <c r="K1177" t="e">
        <f ca="1">[1]!ITEMSIZE(Table3[[#This Row],[Sum of Total]],M$3:M$4,N$3:N$5)</f>
        <v>#NAME?</v>
      </c>
    </row>
    <row r="1178" spans="4:11">
      <c r="D1178" s="8" t="s">
        <v>6712</v>
      </c>
      <c r="E1178">
        <v>14145.087299999999</v>
      </c>
      <c r="I1178" t="s">
        <v>6712</v>
      </c>
      <c r="J1178" s="188">
        <v>14145.087299999999</v>
      </c>
      <c r="K1178" t="e">
        <f ca="1">[1]!ITEMSIZE(Table3[[#This Row],[Sum of Total]],M$3:M$4,N$3:N$5)</f>
        <v>#NAME?</v>
      </c>
    </row>
    <row r="1179" spans="4:11">
      <c r="D1179" s="8" t="s">
        <v>6717</v>
      </c>
      <c r="E1179">
        <v>-14145.087299999999</v>
      </c>
      <c r="I1179" t="s">
        <v>6717</v>
      </c>
      <c r="J1179" s="188">
        <v>-14145.087299999999</v>
      </c>
      <c r="K1179" t="e">
        <f ca="1">[1]!ITEMSIZE(Table3[[#This Row],[Sum of Total]],M$3:M$4,N$3:N$5)</f>
        <v>#NAME?</v>
      </c>
    </row>
    <row r="1180" spans="4:11">
      <c r="D1180" s="8" t="s">
        <v>6718</v>
      </c>
      <c r="E1180">
        <v>1820.8</v>
      </c>
      <c r="I1180" t="s">
        <v>6718</v>
      </c>
      <c r="J1180" s="188">
        <v>1820.8</v>
      </c>
      <c r="K1180" t="e">
        <f ca="1">[1]!ITEMSIZE(Table3[[#This Row],[Sum of Total]],M$3:M$4,N$3:N$5)</f>
        <v>#NAME?</v>
      </c>
    </row>
    <row r="1181" spans="4:11">
      <c r="D1181" s="8" t="s">
        <v>6721</v>
      </c>
      <c r="E1181">
        <v>10000</v>
      </c>
      <c r="I1181" t="s">
        <v>6721</v>
      </c>
      <c r="J1181" s="188">
        <v>10000</v>
      </c>
      <c r="K1181" t="e">
        <f ca="1">[1]!ITEMSIZE(Table3[[#This Row],[Sum of Total]],M$3:M$4,N$3:N$5)</f>
        <v>#NAME?</v>
      </c>
    </row>
    <row r="1182" spans="4:11">
      <c r="D1182" s="8" t="s">
        <v>6723</v>
      </c>
      <c r="E1182">
        <v>-1359.7</v>
      </c>
      <c r="I1182" t="s">
        <v>6723</v>
      </c>
      <c r="J1182" s="188">
        <v>-1359.7</v>
      </c>
      <c r="K1182" t="e">
        <f ca="1">[1]!ITEMSIZE(Table3[[#This Row],[Sum of Total]],M$3:M$4,N$3:N$5)</f>
        <v>#NAME?</v>
      </c>
    </row>
    <row r="1183" spans="4:11">
      <c r="D1183" s="8" t="s">
        <v>6724</v>
      </c>
      <c r="E1183">
        <v>-1359.7</v>
      </c>
      <c r="I1183" t="s">
        <v>6724</v>
      </c>
      <c r="J1183" s="188">
        <v>-1359.7</v>
      </c>
      <c r="K1183" t="e">
        <f ca="1">[1]!ITEMSIZE(Table3[[#This Row],[Sum of Total]],M$3:M$4,N$3:N$5)</f>
        <v>#NAME?</v>
      </c>
    </row>
    <row r="1184" spans="4:11">
      <c r="D1184" s="8" t="s">
        <v>6725</v>
      </c>
      <c r="E1184">
        <v>5330</v>
      </c>
      <c r="I1184" t="s">
        <v>6725</v>
      </c>
      <c r="J1184" s="188">
        <v>5330</v>
      </c>
      <c r="K1184" t="e">
        <f ca="1">[1]!ITEMSIZE(Table3[[#This Row],[Sum of Total]],M$3:M$4,N$3:N$5)</f>
        <v>#NAME?</v>
      </c>
    </row>
    <row r="1185" spans="4:11">
      <c r="D1185" s="8" t="s">
        <v>6730</v>
      </c>
      <c r="E1185">
        <v>108604</v>
      </c>
      <c r="I1185" t="s">
        <v>6730</v>
      </c>
      <c r="J1185" s="188">
        <v>108604</v>
      </c>
      <c r="K1185" t="e">
        <f ca="1">[1]!ITEMSIZE(Table3[[#This Row],[Sum of Total]],M$3:M$4,N$3:N$5)</f>
        <v>#NAME?</v>
      </c>
    </row>
    <row r="1186" spans="4:11">
      <c r="D1186" s="8" t="s">
        <v>6733</v>
      </c>
      <c r="E1186">
        <v>7560</v>
      </c>
      <c r="I1186" t="s">
        <v>6733</v>
      </c>
      <c r="J1186" s="188">
        <v>7560</v>
      </c>
      <c r="K1186" t="e">
        <f ca="1">[1]!ITEMSIZE(Table3[[#This Row],[Sum of Total]],M$3:M$4,N$3:N$5)</f>
        <v>#NAME?</v>
      </c>
    </row>
    <row r="1187" spans="4:11">
      <c r="D1187" s="8" t="s">
        <v>6736</v>
      </c>
      <c r="E1187">
        <v>17100</v>
      </c>
      <c r="I1187" t="s">
        <v>6736</v>
      </c>
      <c r="J1187" s="188">
        <v>17100</v>
      </c>
      <c r="K1187" t="e">
        <f ca="1">[1]!ITEMSIZE(Table3[[#This Row],[Sum of Total]],M$3:M$4,N$3:N$5)</f>
        <v>#NAME?</v>
      </c>
    </row>
    <row r="1188" spans="4:11">
      <c r="D1188" s="8" t="s">
        <v>6741</v>
      </c>
      <c r="E1188">
        <v>9900</v>
      </c>
      <c r="I1188" t="s">
        <v>6741</v>
      </c>
      <c r="J1188" s="188">
        <v>9900</v>
      </c>
      <c r="K1188" t="e">
        <f ca="1">[1]!ITEMSIZE(Table3[[#This Row],[Sum of Total]],M$3:M$4,N$3:N$5)</f>
        <v>#NAME?</v>
      </c>
    </row>
    <row r="1189" spans="4:11">
      <c r="D1189" s="8" t="s">
        <v>6744</v>
      </c>
      <c r="E1189">
        <v>20484</v>
      </c>
      <c r="I1189" t="s">
        <v>6744</v>
      </c>
      <c r="J1189" s="188">
        <v>20484</v>
      </c>
      <c r="K1189" t="e">
        <f ca="1">[1]!ITEMSIZE(Table3[[#This Row],[Sum of Total]],M$3:M$4,N$3:N$5)</f>
        <v>#NAME?</v>
      </c>
    </row>
    <row r="1190" spans="4:11">
      <c r="D1190" s="8" t="s">
        <v>6747</v>
      </c>
      <c r="E1190">
        <v>17205</v>
      </c>
      <c r="I1190" t="s">
        <v>6747</v>
      </c>
      <c r="J1190" s="188">
        <v>17205</v>
      </c>
      <c r="K1190" t="e">
        <f ca="1">[1]!ITEMSIZE(Table3[[#This Row],[Sum of Total]],M$3:M$4,N$3:N$5)</f>
        <v>#NAME?</v>
      </c>
    </row>
    <row r="1191" spans="4:11">
      <c r="D1191" s="8" t="s">
        <v>6750</v>
      </c>
      <c r="E1191">
        <v>40662.6</v>
      </c>
      <c r="I1191" t="s">
        <v>6750</v>
      </c>
      <c r="J1191" s="188">
        <v>40662.6</v>
      </c>
      <c r="K1191" t="e">
        <f ca="1">[1]!ITEMSIZE(Table3[[#This Row],[Sum of Total]],M$3:M$4,N$3:N$5)</f>
        <v>#NAME?</v>
      </c>
    </row>
    <row r="1192" spans="4:11">
      <c r="D1192" s="8" t="s">
        <v>6753</v>
      </c>
      <c r="E1192">
        <v>25650</v>
      </c>
      <c r="I1192" t="s">
        <v>6753</v>
      </c>
      <c r="J1192" s="188">
        <v>25650</v>
      </c>
      <c r="K1192" t="e">
        <f ca="1">[1]!ITEMSIZE(Table3[[#This Row],[Sum of Total]],M$3:M$4,N$3:N$5)</f>
        <v>#NAME?</v>
      </c>
    </row>
    <row r="1193" spans="4:11">
      <c r="D1193" s="8" t="s">
        <v>6758</v>
      </c>
      <c r="E1193">
        <v>274827</v>
      </c>
      <c r="I1193" t="s">
        <v>6758</v>
      </c>
      <c r="J1193" s="188">
        <v>274827</v>
      </c>
      <c r="K1193" t="e">
        <f ca="1">[1]!ITEMSIZE(Table3[[#This Row],[Sum of Total]],M$3:M$4,N$3:N$5)</f>
        <v>#NAME?</v>
      </c>
    </row>
    <row r="1194" spans="4:11">
      <c r="D1194" s="8" t="s">
        <v>6763</v>
      </c>
      <c r="E1194">
        <v>67100</v>
      </c>
      <c r="I1194" t="s">
        <v>6763</v>
      </c>
      <c r="J1194" s="188">
        <v>67100</v>
      </c>
      <c r="K1194" t="e">
        <f ca="1">[1]!ITEMSIZE(Table3[[#This Row],[Sum of Total]],M$3:M$4,N$3:N$5)</f>
        <v>#NAME?</v>
      </c>
    </row>
    <row r="1195" spans="4:11">
      <c r="D1195" s="8" t="s">
        <v>6768</v>
      </c>
      <c r="E1195">
        <v>112000</v>
      </c>
      <c r="I1195" t="s">
        <v>6768</v>
      </c>
      <c r="J1195" s="188">
        <v>112000</v>
      </c>
      <c r="K1195" t="e">
        <f ca="1">[1]!ITEMSIZE(Table3[[#This Row],[Sum of Total]],M$3:M$4,N$3:N$5)</f>
        <v>#NAME?</v>
      </c>
    </row>
    <row r="1196" spans="4:11">
      <c r="D1196" s="8" t="s">
        <v>6771</v>
      </c>
      <c r="E1196">
        <v>272510</v>
      </c>
      <c r="I1196" t="s">
        <v>6771</v>
      </c>
      <c r="J1196" s="188">
        <v>272510</v>
      </c>
      <c r="K1196" t="e">
        <f ca="1">[1]!ITEMSIZE(Table3[[#This Row],[Sum of Total]],M$3:M$4,N$3:N$5)</f>
        <v>#NAME?</v>
      </c>
    </row>
    <row r="1197" spans="4:11">
      <c r="D1197" s="8" t="s">
        <v>6774</v>
      </c>
      <c r="E1197">
        <v>82429.16</v>
      </c>
      <c r="I1197" t="s">
        <v>6774</v>
      </c>
      <c r="J1197" s="188">
        <v>82429.16</v>
      </c>
      <c r="K1197" t="e">
        <f ca="1">[1]!ITEMSIZE(Table3[[#This Row],[Sum of Total]],M$3:M$4,N$3:N$5)</f>
        <v>#NAME?</v>
      </c>
    </row>
    <row r="1198" spans="4:11">
      <c r="D1198" s="8" t="s">
        <v>6777</v>
      </c>
      <c r="E1198">
        <v>28150.32</v>
      </c>
      <c r="I1198" t="s">
        <v>6777</v>
      </c>
      <c r="J1198" s="188">
        <v>28150.32</v>
      </c>
      <c r="K1198" t="e">
        <f ca="1">[1]!ITEMSIZE(Table3[[#This Row],[Sum of Total]],M$3:M$4,N$3:N$5)</f>
        <v>#NAME?</v>
      </c>
    </row>
    <row r="1199" spans="4:11">
      <c r="D1199" s="8" t="s">
        <v>6780</v>
      </c>
      <c r="E1199">
        <v>102000</v>
      </c>
      <c r="I1199" t="s">
        <v>6780</v>
      </c>
      <c r="J1199" s="188">
        <v>102000</v>
      </c>
      <c r="K1199" t="e">
        <f ca="1">[1]!ITEMSIZE(Table3[[#This Row],[Sum of Total]],M$3:M$4,N$3:N$5)</f>
        <v>#NAME?</v>
      </c>
    </row>
    <row r="1200" spans="4:11">
      <c r="D1200" s="8" t="s">
        <v>6783</v>
      </c>
      <c r="E1200">
        <v>4147.2</v>
      </c>
      <c r="I1200" t="s">
        <v>6783</v>
      </c>
      <c r="J1200" s="188">
        <v>4147.2</v>
      </c>
      <c r="K1200" t="e">
        <f ca="1">[1]!ITEMSIZE(Table3[[#This Row],[Sum of Total]],M$3:M$4,N$3:N$5)</f>
        <v>#NAME?</v>
      </c>
    </row>
    <row r="1201" spans="4:11">
      <c r="D1201" s="8" t="s">
        <v>6786</v>
      </c>
      <c r="E1201">
        <v>12102.8</v>
      </c>
      <c r="I1201" t="s">
        <v>6786</v>
      </c>
      <c r="J1201" s="188">
        <v>12102.8</v>
      </c>
      <c r="K1201" t="e">
        <f ca="1">[1]!ITEMSIZE(Table3[[#This Row],[Sum of Total]],M$3:M$4,N$3:N$5)</f>
        <v>#NAME?</v>
      </c>
    </row>
    <row r="1202" spans="4:11">
      <c r="D1202" s="8" t="s">
        <v>6789</v>
      </c>
      <c r="E1202">
        <v>11584.860500000001</v>
      </c>
      <c r="I1202" t="s">
        <v>6789</v>
      </c>
      <c r="J1202" s="188">
        <v>11584.860500000001</v>
      </c>
      <c r="K1202" t="e">
        <f ca="1">[1]!ITEMSIZE(Table3[[#This Row],[Sum of Total]],M$3:M$4,N$3:N$5)</f>
        <v>#NAME?</v>
      </c>
    </row>
    <row r="1203" spans="4:11">
      <c r="D1203" s="8" t="s">
        <v>6794</v>
      </c>
      <c r="E1203">
        <v>-5985.75</v>
      </c>
      <c r="I1203" t="s">
        <v>6794</v>
      </c>
      <c r="J1203" s="188">
        <v>-5985.75</v>
      </c>
      <c r="K1203" t="e">
        <f ca="1">[1]!ITEMSIZE(Table3[[#This Row],[Sum of Total]],M$3:M$4,N$3:N$5)</f>
        <v>#NAME?</v>
      </c>
    </row>
    <row r="1204" spans="4:11">
      <c r="D1204" s="8" t="s">
        <v>6795</v>
      </c>
      <c r="E1204">
        <v>87145.646399999998</v>
      </c>
      <c r="I1204" t="s">
        <v>6795</v>
      </c>
      <c r="J1204" s="188">
        <v>87145.646399999998</v>
      </c>
      <c r="K1204" t="e">
        <f ca="1">[1]!ITEMSIZE(Table3[[#This Row],[Sum of Total]],M$3:M$4,N$3:N$5)</f>
        <v>#NAME?</v>
      </c>
    </row>
    <row r="1205" spans="4:11">
      <c r="D1205" s="8" t="s">
        <v>6798</v>
      </c>
      <c r="E1205">
        <v>5126.1826999999994</v>
      </c>
      <c r="I1205" t="s">
        <v>6798</v>
      </c>
      <c r="J1205" s="188">
        <v>5126.1826999999994</v>
      </c>
      <c r="K1205" t="e">
        <f ca="1">[1]!ITEMSIZE(Table3[[#This Row],[Sum of Total]],M$3:M$4,N$3:N$5)</f>
        <v>#NAME?</v>
      </c>
    </row>
    <row r="1206" spans="4:11">
      <c r="D1206" s="8" t="s">
        <v>6801</v>
      </c>
      <c r="E1206">
        <v>9281.0563999999995</v>
      </c>
      <c r="I1206" t="s">
        <v>6801</v>
      </c>
      <c r="J1206" s="188">
        <v>9281.0563999999995</v>
      </c>
      <c r="K1206" t="e">
        <f ca="1">[1]!ITEMSIZE(Table3[[#This Row],[Sum of Total]],M$3:M$4,N$3:N$5)</f>
        <v>#NAME?</v>
      </c>
    </row>
    <row r="1207" spans="4:11">
      <c r="D1207" s="8" t="s">
        <v>6804</v>
      </c>
      <c r="E1207">
        <v>5000</v>
      </c>
      <c r="I1207" t="s">
        <v>6804</v>
      </c>
      <c r="J1207" s="188">
        <v>5000</v>
      </c>
      <c r="K1207" t="e">
        <f ca="1">[1]!ITEMSIZE(Table3[[#This Row],[Sum of Total]],M$3:M$4,N$3:N$5)</f>
        <v>#NAME?</v>
      </c>
    </row>
    <row r="1208" spans="4:11">
      <c r="D1208" s="8" t="s">
        <v>6810</v>
      </c>
      <c r="E1208">
        <v>47520.1</v>
      </c>
      <c r="I1208" t="s">
        <v>6810</v>
      </c>
      <c r="J1208" s="188">
        <v>47520.1</v>
      </c>
      <c r="K1208" t="e">
        <f ca="1">[1]!ITEMSIZE(Table3[[#This Row],[Sum of Total]],M$3:M$4,N$3:N$5)</f>
        <v>#NAME?</v>
      </c>
    </row>
    <row r="1209" spans="4:11">
      <c r="D1209" s="8" t="s">
        <v>6813</v>
      </c>
      <c r="E1209">
        <v>132548.63</v>
      </c>
      <c r="I1209" t="s">
        <v>6813</v>
      </c>
      <c r="J1209" s="188">
        <v>132548.63</v>
      </c>
      <c r="K1209" t="e">
        <f ca="1">[1]!ITEMSIZE(Table3[[#This Row],[Sum of Total]],M$3:M$4,N$3:N$5)</f>
        <v>#NAME?</v>
      </c>
    </row>
    <row r="1210" spans="4:11">
      <c r="D1210" s="8" t="s">
        <v>6818</v>
      </c>
      <c r="E1210">
        <v>-150.14160000000001</v>
      </c>
      <c r="I1210" t="s">
        <v>6818</v>
      </c>
      <c r="J1210" s="188">
        <v>-150.14160000000001</v>
      </c>
      <c r="K1210" t="e">
        <f ca="1">[1]!ITEMSIZE(Table3[[#This Row],[Sum of Total]],M$3:M$4,N$3:N$5)</f>
        <v>#NAME?</v>
      </c>
    </row>
    <row r="1211" spans="4:11">
      <c r="D1211" s="8" t="s">
        <v>6823</v>
      </c>
      <c r="E1211">
        <v>-13477.08</v>
      </c>
      <c r="I1211" t="s">
        <v>6823</v>
      </c>
      <c r="J1211" s="188">
        <v>-13477.08</v>
      </c>
      <c r="K1211" t="e">
        <f ca="1">[1]!ITEMSIZE(Table3[[#This Row],[Sum of Total]],M$3:M$4,N$3:N$5)</f>
        <v>#NAME?</v>
      </c>
    </row>
    <row r="1212" spans="4:11">
      <c r="D1212" s="8" t="s">
        <v>6825</v>
      </c>
      <c r="E1212">
        <v>-20811.400000000001</v>
      </c>
      <c r="I1212" t="s">
        <v>6825</v>
      </c>
      <c r="J1212" s="188">
        <v>-20811.400000000001</v>
      </c>
      <c r="K1212" t="e">
        <f ca="1">[1]!ITEMSIZE(Table3[[#This Row],[Sum of Total]],M$3:M$4,N$3:N$5)</f>
        <v>#NAME?</v>
      </c>
    </row>
    <row r="1213" spans="4:11">
      <c r="D1213" s="8" t="s">
        <v>6828</v>
      </c>
      <c r="E1213">
        <v>792.82</v>
      </c>
      <c r="I1213" t="s">
        <v>6828</v>
      </c>
      <c r="J1213" s="188">
        <v>792.82</v>
      </c>
      <c r="K1213" t="e">
        <f ca="1">[1]!ITEMSIZE(Table3[[#This Row],[Sum of Total]],M$3:M$4,N$3:N$5)</f>
        <v>#NAME?</v>
      </c>
    </row>
    <row r="1214" spans="4:11">
      <c r="D1214" s="8" t="s">
        <v>6831</v>
      </c>
      <c r="E1214">
        <v>43184.7742</v>
      </c>
      <c r="I1214" t="s">
        <v>6831</v>
      </c>
      <c r="J1214" s="188">
        <v>43184.7742</v>
      </c>
      <c r="K1214" t="e">
        <f ca="1">[1]!ITEMSIZE(Table3[[#This Row],[Sum of Total]],M$3:M$4,N$3:N$5)</f>
        <v>#NAME?</v>
      </c>
    </row>
    <row r="1215" spans="4:11">
      <c r="D1215" s="8" t="s">
        <v>6836</v>
      </c>
      <c r="E1215">
        <v>63404.023800000003</v>
      </c>
      <c r="I1215" t="s">
        <v>6836</v>
      </c>
      <c r="J1215" s="188">
        <v>63404.023800000003</v>
      </c>
      <c r="K1215" t="e">
        <f ca="1">[1]!ITEMSIZE(Table3[[#This Row],[Sum of Total]],M$3:M$4,N$3:N$5)</f>
        <v>#NAME?</v>
      </c>
    </row>
    <row r="1216" spans="4:11">
      <c r="D1216" s="8" t="s">
        <v>6839</v>
      </c>
      <c r="E1216">
        <v>1585.6000000000001</v>
      </c>
      <c r="I1216" t="s">
        <v>6839</v>
      </c>
      <c r="J1216" s="188">
        <v>1585.6000000000001</v>
      </c>
      <c r="K1216" t="e">
        <f ca="1">[1]!ITEMSIZE(Table3[[#This Row],[Sum of Total]],M$3:M$4,N$3:N$5)</f>
        <v>#NAME?</v>
      </c>
    </row>
    <row r="1217" spans="4:11">
      <c r="D1217" s="8" t="s">
        <v>6842</v>
      </c>
      <c r="E1217">
        <v>24493.814600000002</v>
      </c>
      <c r="I1217" t="s">
        <v>6842</v>
      </c>
      <c r="J1217" s="188">
        <v>24493.814600000002</v>
      </c>
      <c r="K1217" t="e">
        <f ca="1">[1]!ITEMSIZE(Table3[[#This Row],[Sum of Total]],M$3:M$4,N$3:N$5)</f>
        <v>#NAME?</v>
      </c>
    </row>
    <row r="1218" spans="4:11">
      <c r="D1218" s="8" t="s">
        <v>6844</v>
      </c>
      <c r="E1218">
        <v>95149.537899999996</v>
      </c>
      <c r="I1218" t="s">
        <v>6844</v>
      </c>
      <c r="J1218" s="188">
        <v>95149.537899999996</v>
      </c>
      <c r="K1218" t="e">
        <f ca="1">[1]!ITEMSIZE(Table3[[#This Row],[Sum of Total]],M$3:M$4,N$3:N$5)</f>
        <v>#NAME?</v>
      </c>
    </row>
    <row r="1219" spans="4:11">
      <c r="D1219" s="8" t="s">
        <v>6847</v>
      </c>
      <c r="E1219">
        <v>543110.99790000007</v>
      </c>
      <c r="I1219" t="s">
        <v>6847</v>
      </c>
      <c r="J1219" s="188">
        <v>543110.99790000007</v>
      </c>
      <c r="K1219" t="e">
        <f ca="1">[1]!ITEMSIZE(Table3[[#This Row],[Sum of Total]],M$3:M$4,N$3:N$5)</f>
        <v>#NAME?</v>
      </c>
    </row>
    <row r="1220" spans="4:11">
      <c r="D1220" s="8" t="s">
        <v>6850</v>
      </c>
      <c r="E1220">
        <v>3217.08</v>
      </c>
      <c r="I1220" t="s">
        <v>6850</v>
      </c>
      <c r="J1220" s="188">
        <v>3217.08</v>
      </c>
      <c r="K1220" t="e">
        <f ca="1">[1]!ITEMSIZE(Table3[[#This Row],[Sum of Total]],M$3:M$4,N$3:N$5)</f>
        <v>#NAME?</v>
      </c>
    </row>
    <row r="1221" spans="4:11">
      <c r="D1221" s="8" t="s">
        <v>6853</v>
      </c>
      <c r="E1221">
        <v>151.94</v>
      </c>
      <c r="I1221" t="s">
        <v>6853</v>
      </c>
      <c r="J1221" s="188">
        <v>151.94</v>
      </c>
      <c r="K1221" t="e">
        <f ca="1">[1]!ITEMSIZE(Table3[[#This Row],[Sum of Total]],M$3:M$4,N$3:N$5)</f>
        <v>#NAME?</v>
      </c>
    </row>
    <row r="1222" spans="4:11">
      <c r="D1222" s="8" t="s">
        <v>6855</v>
      </c>
      <c r="E1222">
        <v>73233.414900000003</v>
      </c>
      <c r="I1222" t="s">
        <v>6855</v>
      </c>
      <c r="J1222" s="188">
        <v>73233.414900000003</v>
      </c>
      <c r="K1222" t="e">
        <f ca="1">[1]!ITEMSIZE(Table3[[#This Row],[Sum of Total]],M$3:M$4,N$3:N$5)</f>
        <v>#NAME?</v>
      </c>
    </row>
    <row r="1223" spans="4:11">
      <c r="D1223" s="8" t="s">
        <v>6860</v>
      </c>
      <c r="E1223">
        <v>1705645.36</v>
      </c>
      <c r="I1223" t="s">
        <v>6860</v>
      </c>
      <c r="J1223" s="188">
        <v>1705645.36</v>
      </c>
      <c r="K1223" t="e">
        <f ca="1">[1]!ITEMSIZE(Table3[[#This Row],[Sum of Total]],M$3:M$4,N$3:N$5)</f>
        <v>#NAME?</v>
      </c>
    </row>
    <row r="1224" spans="4:11">
      <c r="D1224" s="8" t="s">
        <v>6863</v>
      </c>
      <c r="E1224">
        <v>1638.72</v>
      </c>
      <c r="I1224" t="s">
        <v>6863</v>
      </c>
      <c r="J1224" s="188">
        <v>1638.72</v>
      </c>
      <c r="K1224" t="e">
        <f ca="1">[1]!ITEMSIZE(Table3[[#This Row],[Sum of Total]],M$3:M$4,N$3:N$5)</f>
        <v>#NAME?</v>
      </c>
    </row>
    <row r="1225" spans="4:11">
      <c r="D1225" s="8" t="s">
        <v>6868</v>
      </c>
      <c r="E1225">
        <v>664.05</v>
      </c>
      <c r="I1225" t="s">
        <v>6868</v>
      </c>
      <c r="J1225" s="188">
        <v>664.05</v>
      </c>
      <c r="K1225" t="e">
        <f ca="1">[1]!ITEMSIZE(Table3[[#This Row],[Sum of Total]],M$3:M$4,N$3:N$5)</f>
        <v>#NAME?</v>
      </c>
    </row>
    <row r="1226" spans="4:11">
      <c r="D1226" s="8" t="s">
        <v>6871</v>
      </c>
      <c r="E1226">
        <v>1353.78</v>
      </c>
      <c r="I1226" t="s">
        <v>6871</v>
      </c>
      <c r="J1226" s="188">
        <v>1353.78</v>
      </c>
      <c r="K1226" t="e">
        <f ca="1">[1]!ITEMSIZE(Table3[[#This Row],[Sum of Total]],M$3:M$4,N$3:N$5)</f>
        <v>#NAME?</v>
      </c>
    </row>
    <row r="1227" spans="4:11">
      <c r="D1227" s="8" t="s">
        <v>6876</v>
      </c>
      <c r="E1227">
        <v>38007.634899999997</v>
      </c>
      <c r="I1227" t="s">
        <v>6876</v>
      </c>
      <c r="J1227" s="188">
        <v>38007.634899999997</v>
      </c>
      <c r="K1227" t="e">
        <f ca="1">[1]!ITEMSIZE(Table3[[#This Row],[Sum of Total]],M$3:M$4,N$3:N$5)</f>
        <v>#NAME?</v>
      </c>
    </row>
    <row r="1228" spans="4:11">
      <c r="D1228" s="8" t="s">
        <v>6879</v>
      </c>
      <c r="E1228">
        <v>902.52</v>
      </c>
      <c r="I1228" t="s">
        <v>6879</v>
      </c>
      <c r="J1228" s="188">
        <v>902.52</v>
      </c>
      <c r="K1228" t="e">
        <f ca="1">[1]!ITEMSIZE(Table3[[#This Row],[Sum of Total]],M$3:M$4,N$3:N$5)</f>
        <v>#NAME?</v>
      </c>
    </row>
    <row r="1229" spans="4:11">
      <c r="D1229" s="8" t="s">
        <v>6882</v>
      </c>
      <c r="E1229">
        <v>13770</v>
      </c>
      <c r="I1229" t="s">
        <v>6882</v>
      </c>
      <c r="J1229" s="188">
        <v>13770</v>
      </c>
      <c r="K1229" t="e">
        <f ca="1">[1]!ITEMSIZE(Table3[[#This Row],[Sum of Total]],M$3:M$4,N$3:N$5)</f>
        <v>#NAME?</v>
      </c>
    </row>
    <row r="1230" spans="4:11">
      <c r="D1230" s="8" t="s">
        <v>6885</v>
      </c>
      <c r="E1230">
        <v>4147.2</v>
      </c>
      <c r="I1230" t="s">
        <v>6885</v>
      </c>
      <c r="J1230" s="188">
        <v>4147.2</v>
      </c>
      <c r="K1230" t="e">
        <f ca="1">[1]!ITEMSIZE(Table3[[#This Row],[Sum of Total]],M$3:M$4,N$3:N$5)</f>
        <v>#NAME?</v>
      </c>
    </row>
    <row r="1231" spans="4:11">
      <c r="D1231" s="8" t="s">
        <v>6886</v>
      </c>
      <c r="E1231">
        <v>0</v>
      </c>
      <c r="I1231" t="s">
        <v>6886</v>
      </c>
      <c r="J1231" s="188">
        <v>0</v>
      </c>
      <c r="K1231" t="e">
        <f ca="1">[1]!ITEMSIZE(Table3[[#This Row],[Sum of Total]],M$3:M$4,N$3:N$5)</f>
        <v>#NAME?</v>
      </c>
    </row>
    <row r="1232" spans="4:11">
      <c r="D1232" s="8" t="s">
        <v>6887</v>
      </c>
      <c r="E1232">
        <v>524260</v>
      </c>
      <c r="I1232" t="s">
        <v>6887</v>
      </c>
      <c r="J1232" s="188">
        <v>524260</v>
      </c>
      <c r="K1232" t="e">
        <f ca="1">[1]!ITEMSIZE(Table3[[#This Row],[Sum of Total]],M$3:M$4,N$3:N$5)</f>
        <v>#NAME?</v>
      </c>
    </row>
    <row r="1233" spans="4:11">
      <c r="D1233" s="8" t="s">
        <v>6892</v>
      </c>
      <c r="E1233">
        <v>25638.477900000002</v>
      </c>
      <c r="I1233" t="s">
        <v>6892</v>
      </c>
      <c r="J1233" s="188">
        <v>25638.477900000002</v>
      </c>
      <c r="K1233" t="e">
        <f ca="1">[1]!ITEMSIZE(Table3[[#This Row],[Sum of Total]],M$3:M$4,N$3:N$5)</f>
        <v>#NAME?</v>
      </c>
    </row>
    <row r="1234" spans="4:11">
      <c r="D1234" s="8" t="s">
        <v>6895</v>
      </c>
      <c r="E1234">
        <v>67928.767099999997</v>
      </c>
      <c r="I1234" t="s">
        <v>6895</v>
      </c>
      <c r="J1234" s="188">
        <v>67928.767099999997</v>
      </c>
      <c r="K1234" t="e">
        <f ca="1">[1]!ITEMSIZE(Table3[[#This Row],[Sum of Total]],M$3:M$4,N$3:N$5)</f>
        <v>#NAME?</v>
      </c>
    </row>
    <row r="1235" spans="4:11">
      <c r="D1235" s="8" t="s">
        <v>6898</v>
      </c>
      <c r="E1235">
        <v>6755.6523999999999</v>
      </c>
      <c r="I1235" t="s">
        <v>6898</v>
      </c>
      <c r="J1235" s="188">
        <v>6755.6523999999999</v>
      </c>
      <c r="K1235" t="e">
        <f ca="1">[1]!ITEMSIZE(Table3[[#This Row],[Sum of Total]],M$3:M$4,N$3:N$5)</f>
        <v>#NAME?</v>
      </c>
    </row>
    <row r="1236" spans="4:11">
      <c r="D1236" s="8" t="s">
        <v>6903</v>
      </c>
      <c r="E1236">
        <v>33986.400000000001</v>
      </c>
      <c r="I1236" t="s">
        <v>6903</v>
      </c>
      <c r="J1236" s="188">
        <v>33986.400000000001</v>
      </c>
      <c r="K1236" t="e">
        <f ca="1">[1]!ITEMSIZE(Table3[[#This Row],[Sum of Total]],M$3:M$4,N$3:N$5)</f>
        <v>#NAME?</v>
      </c>
    </row>
    <row r="1237" spans="4:11">
      <c r="D1237" s="8" t="s">
        <v>6906</v>
      </c>
      <c r="E1237">
        <v>200307.1587</v>
      </c>
      <c r="I1237" t="s">
        <v>6906</v>
      </c>
      <c r="J1237" s="188">
        <v>200307.1587</v>
      </c>
      <c r="K1237" t="e">
        <f ca="1">[1]!ITEMSIZE(Table3[[#This Row],[Sum of Total]],M$3:M$4,N$3:N$5)</f>
        <v>#NAME?</v>
      </c>
    </row>
    <row r="1238" spans="4:11">
      <c r="D1238" s="8" t="s">
        <v>6911</v>
      </c>
      <c r="E1238">
        <v>4231.5933999999997</v>
      </c>
      <c r="I1238" t="s">
        <v>6911</v>
      </c>
      <c r="J1238" s="188">
        <v>4231.5933999999997</v>
      </c>
      <c r="K1238" t="e">
        <f ca="1">[1]!ITEMSIZE(Table3[[#This Row],[Sum of Total]],M$3:M$4,N$3:N$5)</f>
        <v>#NAME?</v>
      </c>
    </row>
    <row r="1239" spans="4:11">
      <c r="D1239" s="8" t="s">
        <v>6916</v>
      </c>
      <c r="E1239">
        <v>9322.77</v>
      </c>
      <c r="I1239" t="s">
        <v>6916</v>
      </c>
      <c r="J1239" s="188">
        <v>9322.77</v>
      </c>
      <c r="K1239" t="e">
        <f ca="1">[1]!ITEMSIZE(Table3[[#This Row],[Sum of Total]],M$3:M$4,N$3:N$5)</f>
        <v>#NAME?</v>
      </c>
    </row>
    <row r="1240" spans="4:11">
      <c r="D1240" s="8" t="s">
        <v>6921</v>
      </c>
      <c r="E1240">
        <v>307931.48</v>
      </c>
      <c r="I1240" t="s">
        <v>6921</v>
      </c>
      <c r="J1240" s="188">
        <v>307931.48</v>
      </c>
      <c r="K1240" t="e">
        <f ca="1">[1]!ITEMSIZE(Table3[[#This Row],[Sum of Total]],M$3:M$4,N$3:N$5)</f>
        <v>#NAME?</v>
      </c>
    </row>
    <row r="1241" spans="4:11">
      <c r="D1241" s="8" t="s">
        <v>6926</v>
      </c>
      <c r="E1241">
        <v>182000</v>
      </c>
      <c r="I1241" t="s">
        <v>6926</v>
      </c>
      <c r="J1241" s="188">
        <v>182000</v>
      </c>
      <c r="K1241" t="e">
        <f ca="1">[1]!ITEMSIZE(Table3[[#This Row],[Sum of Total]],M$3:M$4,N$3:N$5)</f>
        <v>#NAME?</v>
      </c>
    </row>
    <row r="1242" spans="4:11">
      <c r="D1242" s="8" t="s">
        <v>6931</v>
      </c>
      <c r="E1242">
        <v>27584.5</v>
      </c>
      <c r="I1242" t="s">
        <v>6931</v>
      </c>
      <c r="J1242" s="188">
        <v>27584.5</v>
      </c>
      <c r="K1242" t="e">
        <f ca="1">[1]!ITEMSIZE(Table3[[#This Row],[Sum of Total]],M$3:M$4,N$3:N$5)</f>
        <v>#NAME?</v>
      </c>
    </row>
    <row r="1243" spans="4:11">
      <c r="D1243" s="8" t="s">
        <v>6936</v>
      </c>
      <c r="E1243">
        <v>22760</v>
      </c>
      <c r="I1243" t="s">
        <v>6936</v>
      </c>
      <c r="J1243" s="188">
        <v>22760</v>
      </c>
      <c r="K1243" t="e">
        <f ca="1">[1]!ITEMSIZE(Table3[[#This Row],[Sum of Total]],M$3:M$4,N$3:N$5)</f>
        <v>#NAME?</v>
      </c>
    </row>
    <row r="1244" spans="4:11">
      <c r="D1244" s="8" t="s">
        <v>6941</v>
      </c>
      <c r="E1244">
        <v>709360</v>
      </c>
      <c r="I1244" t="s">
        <v>6941</v>
      </c>
      <c r="J1244" s="188">
        <v>709360</v>
      </c>
      <c r="K1244" t="e">
        <f ca="1">[1]!ITEMSIZE(Table3[[#This Row],[Sum of Total]],M$3:M$4,N$3:N$5)</f>
        <v>#NAME?</v>
      </c>
    </row>
    <row r="1245" spans="4:11">
      <c r="D1245" s="8" t="s">
        <v>6944</v>
      </c>
      <c r="E1245">
        <v>336478</v>
      </c>
      <c r="I1245" t="s">
        <v>6944</v>
      </c>
      <c r="J1245" s="188">
        <v>336478</v>
      </c>
      <c r="K1245" t="e">
        <f ca="1">[1]!ITEMSIZE(Table3[[#This Row],[Sum of Total]],M$3:M$4,N$3:N$5)</f>
        <v>#NAME?</v>
      </c>
    </row>
    <row r="1246" spans="4:11">
      <c r="D1246" s="8" t="s">
        <v>6949</v>
      </c>
      <c r="E1246">
        <v>7680</v>
      </c>
      <c r="I1246" t="s">
        <v>6949</v>
      </c>
      <c r="J1246" s="188">
        <v>7680</v>
      </c>
      <c r="K1246" t="e">
        <f ca="1">[1]!ITEMSIZE(Table3[[#This Row],[Sum of Total]],M$3:M$4,N$3:N$5)</f>
        <v>#NAME?</v>
      </c>
    </row>
    <row r="1247" spans="4:11">
      <c r="D1247" s="8" t="s">
        <v>6952</v>
      </c>
      <c r="E1247">
        <v>9167.51</v>
      </c>
      <c r="I1247" t="s">
        <v>6952</v>
      </c>
      <c r="J1247" s="188">
        <v>9167.51</v>
      </c>
      <c r="K1247" t="e">
        <f ca="1">[1]!ITEMSIZE(Table3[[#This Row],[Sum of Total]],M$3:M$4,N$3:N$5)</f>
        <v>#NAME?</v>
      </c>
    </row>
    <row r="1248" spans="4:11">
      <c r="D1248" s="8" t="s">
        <v>6955</v>
      </c>
      <c r="E1248">
        <v>112000</v>
      </c>
      <c r="I1248" t="s">
        <v>6955</v>
      </c>
      <c r="J1248" s="188">
        <v>112000</v>
      </c>
      <c r="K1248" t="e">
        <f ca="1">[1]!ITEMSIZE(Table3[[#This Row],[Sum of Total]],M$3:M$4,N$3:N$5)</f>
        <v>#NAME?</v>
      </c>
    </row>
    <row r="1249" spans="4:11">
      <c r="D1249" s="8" t="s">
        <v>6958</v>
      </c>
      <c r="E1249">
        <v>991.9203</v>
      </c>
      <c r="I1249" t="s">
        <v>6958</v>
      </c>
      <c r="J1249" s="188">
        <v>991.9203</v>
      </c>
      <c r="K1249" t="e">
        <f ca="1">[1]!ITEMSIZE(Table3[[#This Row],[Sum of Total]],M$3:M$4,N$3:N$5)</f>
        <v>#NAME?</v>
      </c>
    </row>
    <row r="1250" spans="4:11">
      <c r="D1250" s="8" t="s">
        <v>6963</v>
      </c>
      <c r="E1250">
        <v>324.33</v>
      </c>
      <c r="I1250" t="s">
        <v>6963</v>
      </c>
      <c r="J1250" s="188">
        <v>324.33</v>
      </c>
      <c r="K1250" t="e">
        <f ca="1">[1]!ITEMSIZE(Table3[[#This Row],[Sum of Total]],M$3:M$4,N$3:N$5)</f>
        <v>#NAME?</v>
      </c>
    </row>
    <row r="1251" spans="4:11">
      <c r="D1251" s="8" t="s">
        <v>6966</v>
      </c>
      <c r="E1251">
        <v>21962.150900000001</v>
      </c>
      <c r="I1251" t="s">
        <v>6966</v>
      </c>
      <c r="J1251" s="188">
        <v>21962.150900000001</v>
      </c>
      <c r="K1251" t="e">
        <f ca="1">[1]!ITEMSIZE(Table3[[#This Row],[Sum of Total]],M$3:M$4,N$3:N$5)</f>
        <v>#NAME?</v>
      </c>
    </row>
    <row r="1252" spans="4:11">
      <c r="D1252" s="8" t="s">
        <v>6969</v>
      </c>
      <c r="E1252">
        <v>31164.2821</v>
      </c>
      <c r="I1252" t="s">
        <v>6969</v>
      </c>
      <c r="J1252" s="188">
        <v>31164.2821</v>
      </c>
      <c r="K1252" t="e">
        <f ca="1">[1]!ITEMSIZE(Table3[[#This Row],[Sum of Total]],M$3:M$4,N$3:N$5)</f>
        <v>#NAME?</v>
      </c>
    </row>
    <row r="1253" spans="4:11">
      <c r="D1253" s="8" t="s">
        <v>6972</v>
      </c>
      <c r="E1253">
        <v>80808.727599999998</v>
      </c>
      <c r="I1253" t="s">
        <v>6972</v>
      </c>
      <c r="J1253" s="188">
        <v>80808.727599999998</v>
      </c>
      <c r="K1253" t="e">
        <f ca="1">[1]!ITEMSIZE(Table3[[#This Row],[Sum of Total]],M$3:M$4,N$3:N$5)</f>
        <v>#NAME?</v>
      </c>
    </row>
    <row r="1254" spans="4:11">
      <c r="D1254" s="8" t="s">
        <v>6978</v>
      </c>
      <c r="E1254">
        <v>16407.1371</v>
      </c>
      <c r="I1254" t="s">
        <v>6978</v>
      </c>
      <c r="J1254" s="188">
        <v>16407.1371</v>
      </c>
      <c r="K1254" t="e">
        <f ca="1">[1]!ITEMSIZE(Table3[[#This Row],[Sum of Total]],M$3:M$4,N$3:N$5)</f>
        <v>#NAME?</v>
      </c>
    </row>
    <row r="1255" spans="4:11">
      <c r="D1255" s="8" t="s">
        <v>6981</v>
      </c>
      <c r="E1255">
        <v>78490.969100000002</v>
      </c>
      <c r="I1255" t="s">
        <v>6981</v>
      </c>
      <c r="J1255" s="188">
        <v>78490.969100000002</v>
      </c>
      <c r="K1255" t="e">
        <f ca="1">[1]!ITEMSIZE(Table3[[#This Row],[Sum of Total]],M$3:M$4,N$3:N$5)</f>
        <v>#NAME?</v>
      </c>
    </row>
    <row r="1256" spans="4:11">
      <c r="D1256" s="8" t="s">
        <v>6986</v>
      </c>
      <c r="E1256">
        <v>21119.603500000001</v>
      </c>
      <c r="I1256" t="s">
        <v>6986</v>
      </c>
      <c r="J1256" s="188">
        <v>21119.603500000001</v>
      </c>
      <c r="K1256" t="e">
        <f ca="1">[1]!ITEMSIZE(Table3[[#This Row],[Sum of Total]],M$3:M$4,N$3:N$5)</f>
        <v>#NAME?</v>
      </c>
    </row>
    <row r="1257" spans="4:11">
      <c r="D1257" s="8" t="s">
        <v>6991</v>
      </c>
      <c r="E1257">
        <v>226004.95600000001</v>
      </c>
      <c r="I1257" t="s">
        <v>6991</v>
      </c>
      <c r="J1257" s="188">
        <v>226004.95600000001</v>
      </c>
      <c r="K1257" t="e">
        <f ca="1">[1]!ITEMSIZE(Table3[[#This Row],[Sum of Total]],M$3:M$4,N$3:N$5)</f>
        <v>#NAME?</v>
      </c>
    </row>
    <row r="1258" spans="4:11">
      <c r="D1258" s="8" t="s">
        <v>6994</v>
      </c>
      <c r="E1258">
        <v>24279.2952</v>
      </c>
      <c r="I1258" t="s">
        <v>6994</v>
      </c>
      <c r="J1258" s="188">
        <v>24279.2952</v>
      </c>
      <c r="K1258" t="e">
        <f ca="1">[1]!ITEMSIZE(Table3[[#This Row],[Sum of Total]],M$3:M$4,N$3:N$5)</f>
        <v>#NAME?</v>
      </c>
    </row>
    <row r="1259" spans="4:11">
      <c r="D1259" s="8" t="s">
        <v>6997</v>
      </c>
      <c r="E1259">
        <v>1197.1500000000001</v>
      </c>
      <c r="I1259" t="s">
        <v>6997</v>
      </c>
      <c r="J1259" s="188">
        <v>1197.1500000000001</v>
      </c>
      <c r="K1259" t="e">
        <f ca="1">[1]!ITEMSIZE(Table3[[#This Row],[Sum of Total]],M$3:M$4,N$3:N$5)</f>
        <v>#NAME?</v>
      </c>
    </row>
    <row r="1260" spans="4:11">
      <c r="D1260" s="8" t="s">
        <v>7000</v>
      </c>
      <c r="E1260">
        <v>399.04999999999995</v>
      </c>
      <c r="I1260" t="s">
        <v>7000</v>
      </c>
      <c r="J1260" s="188">
        <v>399.04999999999995</v>
      </c>
      <c r="K1260" t="e">
        <f ca="1">[1]!ITEMSIZE(Table3[[#This Row],[Sum of Total]],M$3:M$4,N$3:N$5)</f>
        <v>#NAME?</v>
      </c>
    </row>
    <row r="1261" spans="4:11">
      <c r="D1261" s="8" t="s">
        <v>7003</v>
      </c>
      <c r="E1261">
        <v>8000</v>
      </c>
      <c r="I1261" t="s">
        <v>7003</v>
      </c>
      <c r="J1261" s="188">
        <v>8000</v>
      </c>
      <c r="K1261" t="e">
        <f ca="1">[1]!ITEMSIZE(Table3[[#This Row],[Sum of Total]],M$3:M$4,N$3:N$5)</f>
        <v>#NAME?</v>
      </c>
    </row>
    <row r="1262" spans="4:11">
      <c r="D1262" s="8" t="s">
        <v>7008</v>
      </c>
      <c r="E1262">
        <v>1596.1999999999998</v>
      </c>
      <c r="I1262" t="s">
        <v>7008</v>
      </c>
      <c r="J1262" s="188">
        <v>1596.1999999999998</v>
      </c>
      <c r="K1262" t="e">
        <f ca="1">[1]!ITEMSIZE(Table3[[#This Row],[Sum of Total]],M$3:M$4,N$3:N$5)</f>
        <v>#NAME?</v>
      </c>
    </row>
    <row r="1263" spans="4:11">
      <c r="D1263" s="8" t="s">
        <v>7011</v>
      </c>
      <c r="E1263">
        <v>3054.65</v>
      </c>
      <c r="I1263" t="s">
        <v>7011</v>
      </c>
      <c r="J1263" s="188">
        <v>3054.65</v>
      </c>
      <c r="K1263" t="e">
        <f ca="1">[1]!ITEMSIZE(Table3[[#This Row],[Sum of Total]],M$3:M$4,N$3:N$5)</f>
        <v>#NAME?</v>
      </c>
    </row>
    <row r="1264" spans="4:11">
      <c r="D1264" s="8" t="s">
        <v>7014</v>
      </c>
      <c r="E1264">
        <v>3054.65</v>
      </c>
      <c r="I1264" t="s">
        <v>7014</v>
      </c>
      <c r="J1264" s="188">
        <v>3054.65</v>
      </c>
      <c r="K1264" t="e">
        <f ca="1">[1]!ITEMSIZE(Table3[[#This Row],[Sum of Total]],M$3:M$4,N$3:N$5)</f>
        <v>#NAME?</v>
      </c>
    </row>
    <row r="1265" spans="4:11">
      <c r="D1265" s="8" t="s">
        <v>7017</v>
      </c>
      <c r="E1265">
        <v>19200</v>
      </c>
      <c r="I1265" t="s">
        <v>7017</v>
      </c>
      <c r="J1265" s="188">
        <v>19200</v>
      </c>
      <c r="K1265" t="e">
        <f ca="1">[1]!ITEMSIZE(Table3[[#This Row],[Sum of Total]],M$3:M$4,N$3:N$5)</f>
        <v>#NAME?</v>
      </c>
    </row>
    <row r="1266" spans="4:11">
      <c r="D1266" s="8" t="s">
        <v>7022</v>
      </c>
      <c r="E1266">
        <v>95040</v>
      </c>
      <c r="I1266" t="s">
        <v>7022</v>
      </c>
      <c r="J1266" s="188">
        <v>95040</v>
      </c>
      <c r="K1266" t="e">
        <f ca="1">[1]!ITEMSIZE(Table3[[#This Row],[Sum of Total]],M$3:M$4,N$3:N$5)</f>
        <v>#NAME?</v>
      </c>
    </row>
    <row r="1267" spans="4:11">
      <c r="D1267" s="8" t="s">
        <v>7027</v>
      </c>
      <c r="E1267">
        <v>8800</v>
      </c>
      <c r="I1267" t="s">
        <v>7027</v>
      </c>
      <c r="J1267" s="188">
        <v>8800</v>
      </c>
      <c r="K1267" t="e">
        <f ca="1">[1]!ITEMSIZE(Table3[[#This Row],[Sum of Total]],M$3:M$4,N$3:N$5)</f>
        <v>#NAME?</v>
      </c>
    </row>
    <row r="1268" spans="4:11">
      <c r="D1268" s="8" t="s">
        <v>7030</v>
      </c>
      <c r="E1268">
        <v>-4147.2</v>
      </c>
      <c r="I1268" t="s">
        <v>7030</v>
      </c>
      <c r="J1268" s="188">
        <v>-4147.2</v>
      </c>
      <c r="K1268" t="e">
        <f ca="1">[1]!ITEMSIZE(Table3[[#This Row],[Sum of Total]],M$3:M$4,N$3:N$5)</f>
        <v>#NAME?</v>
      </c>
    </row>
    <row r="1269" spans="4:11">
      <c r="D1269" s="8" t="s">
        <v>7031</v>
      </c>
      <c r="E1269">
        <v>65.25</v>
      </c>
      <c r="I1269" t="s">
        <v>7031</v>
      </c>
      <c r="J1269" s="188">
        <v>65.25</v>
      </c>
      <c r="K1269" t="e">
        <f ca="1">[1]!ITEMSIZE(Table3[[#This Row],[Sum of Total]],M$3:M$4,N$3:N$5)</f>
        <v>#NAME?</v>
      </c>
    </row>
    <row r="1270" spans="4:11">
      <c r="D1270" s="8" t="s">
        <v>7034</v>
      </c>
      <c r="E1270">
        <v>2480</v>
      </c>
      <c r="I1270" t="s">
        <v>7034</v>
      </c>
      <c r="J1270" s="188">
        <v>2480</v>
      </c>
      <c r="K1270" t="e">
        <f ca="1">[1]!ITEMSIZE(Table3[[#This Row],[Sum of Total]],M$3:M$4,N$3:N$5)</f>
        <v>#NAME?</v>
      </c>
    </row>
    <row r="1271" spans="4:11">
      <c r="D1271" s="8" t="s">
        <v>7037</v>
      </c>
      <c r="E1271">
        <v>14877</v>
      </c>
      <c r="I1271" t="s">
        <v>7037</v>
      </c>
      <c r="J1271" s="188">
        <v>14877</v>
      </c>
      <c r="K1271" t="e">
        <f ca="1">[1]!ITEMSIZE(Table3[[#This Row],[Sum of Total]],M$3:M$4,N$3:N$5)</f>
        <v>#NAME?</v>
      </c>
    </row>
    <row r="1272" spans="4:11">
      <c r="D1272" s="8" t="s">
        <v>7040</v>
      </c>
      <c r="E1272">
        <v>17100</v>
      </c>
      <c r="I1272" t="s">
        <v>7040</v>
      </c>
      <c r="J1272" s="188">
        <v>17100</v>
      </c>
      <c r="K1272" t="e">
        <f ca="1">[1]!ITEMSIZE(Table3[[#This Row],[Sum of Total]],M$3:M$4,N$3:N$5)</f>
        <v>#NAME?</v>
      </c>
    </row>
    <row r="1273" spans="4:11">
      <c r="D1273" s="8" t="s">
        <v>7045</v>
      </c>
      <c r="E1273">
        <v>31200</v>
      </c>
      <c r="I1273" t="s">
        <v>7045</v>
      </c>
      <c r="J1273" s="188">
        <v>31200</v>
      </c>
      <c r="K1273" t="e">
        <f ca="1">[1]!ITEMSIZE(Table3[[#This Row],[Sum of Total]],M$3:M$4,N$3:N$5)</f>
        <v>#NAME?</v>
      </c>
    </row>
    <row r="1274" spans="4:11">
      <c r="D1274" s="8" t="s">
        <v>7050</v>
      </c>
      <c r="E1274">
        <v>29360.400000000001</v>
      </c>
      <c r="I1274" t="s">
        <v>7050</v>
      </c>
      <c r="J1274" s="188">
        <v>29360.400000000001</v>
      </c>
      <c r="K1274" t="e">
        <f ca="1">[1]!ITEMSIZE(Table3[[#This Row],[Sum of Total]],M$3:M$4,N$3:N$5)</f>
        <v>#NAME?</v>
      </c>
    </row>
    <row r="1275" spans="4:11">
      <c r="D1275" s="8" t="s">
        <v>7053</v>
      </c>
      <c r="E1275">
        <v>40116.6</v>
      </c>
      <c r="I1275" t="s">
        <v>7053</v>
      </c>
      <c r="J1275" s="188">
        <v>40116.6</v>
      </c>
      <c r="K1275" t="e">
        <f ca="1">[1]!ITEMSIZE(Table3[[#This Row],[Sum of Total]],M$3:M$4,N$3:N$5)</f>
        <v>#NAME?</v>
      </c>
    </row>
    <row r="1276" spans="4:11">
      <c r="D1276" s="8" t="s">
        <v>7056</v>
      </c>
      <c r="E1276">
        <v>4032</v>
      </c>
      <c r="I1276" t="s">
        <v>7056</v>
      </c>
      <c r="J1276" s="188">
        <v>4032</v>
      </c>
      <c r="K1276" t="e">
        <f ca="1">[1]!ITEMSIZE(Table3[[#This Row],[Sum of Total]],M$3:M$4,N$3:N$5)</f>
        <v>#NAME?</v>
      </c>
    </row>
    <row r="1277" spans="4:11">
      <c r="D1277" s="8" t="s">
        <v>7059</v>
      </c>
      <c r="E1277">
        <v>538.67409999999995</v>
      </c>
      <c r="I1277" t="s">
        <v>7059</v>
      </c>
      <c r="J1277" s="188">
        <v>538.67409999999995</v>
      </c>
      <c r="K1277" t="e">
        <f ca="1">[1]!ITEMSIZE(Table3[[#This Row],[Sum of Total]],M$3:M$4,N$3:N$5)</f>
        <v>#NAME?</v>
      </c>
    </row>
    <row r="1278" spans="4:11">
      <c r="D1278" s="8" t="s">
        <v>7064</v>
      </c>
      <c r="E1278">
        <v>97.572999999999993</v>
      </c>
      <c r="I1278" t="s">
        <v>7064</v>
      </c>
      <c r="J1278" s="188">
        <v>97.572999999999993</v>
      </c>
      <c r="K1278" t="e">
        <f ca="1">[1]!ITEMSIZE(Table3[[#This Row],[Sum of Total]],M$3:M$4,N$3:N$5)</f>
        <v>#NAME?</v>
      </c>
    </row>
    <row r="1279" spans="4:11">
      <c r="D1279" s="8" t="s">
        <v>7067</v>
      </c>
      <c r="E1279">
        <v>6274.6646000000001</v>
      </c>
      <c r="I1279" t="s">
        <v>7067</v>
      </c>
      <c r="J1279" s="188">
        <v>6274.6646000000001</v>
      </c>
      <c r="K1279" t="e">
        <f ca="1">[1]!ITEMSIZE(Table3[[#This Row],[Sum of Total]],M$3:M$4,N$3:N$5)</f>
        <v>#NAME?</v>
      </c>
    </row>
    <row r="1280" spans="4:11">
      <c r="D1280" s="8" t="s">
        <v>7068</v>
      </c>
      <c r="E1280">
        <v>213.1018</v>
      </c>
      <c r="I1280" t="s">
        <v>7068</v>
      </c>
      <c r="J1280" s="188">
        <v>213.1018</v>
      </c>
      <c r="K1280" t="e">
        <f ca="1">[1]!ITEMSIZE(Table3[[#This Row],[Sum of Total]],M$3:M$4,N$3:N$5)</f>
        <v>#NAME?</v>
      </c>
    </row>
    <row r="1281" spans="4:11">
      <c r="D1281" s="8" t="s">
        <v>7069</v>
      </c>
      <c r="E1281">
        <v>2729.2818000000002</v>
      </c>
      <c r="I1281" t="s">
        <v>7069</v>
      </c>
      <c r="J1281" s="188">
        <v>2729.2818000000002</v>
      </c>
      <c r="K1281" t="e">
        <f ca="1">[1]!ITEMSIZE(Table3[[#This Row],[Sum of Total]],M$3:M$4,N$3:N$5)</f>
        <v>#NAME?</v>
      </c>
    </row>
    <row r="1282" spans="4:11">
      <c r="D1282" s="8" t="s">
        <v>7072</v>
      </c>
      <c r="E1282">
        <v>1436.4641999999999</v>
      </c>
      <c r="I1282" t="s">
        <v>7072</v>
      </c>
      <c r="J1282" s="188">
        <v>1436.4641999999999</v>
      </c>
      <c r="K1282" t="e">
        <f ca="1">[1]!ITEMSIZE(Table3[[#This Row],[Sum of Total]],M$3:M$4,N$3:N$5)</f>
        <v>#NAME?</v>
      </c>
    </row>
    <row r="1283" spans="4:11">
      <c r="D1283" s="8" t="s">
        <v>7073</v>
      </c>
      <c r="E1283">
        <v>708.56349999999998</v>
      </c>
      <c r="I1283" t="s">
        <v>7073</v>
      </c>
      <c r="J1283" s="188">
        <v>708.56349999999998</v>
      </c>
      <c r="K1283" t="e">
        <f ca="1">[1]!ITEMSIZE(Table3[[#This Row],[Sum of Total]],M$3:M$4,N$3:N$5)</f>
        <v>#NAME?</v>
      </c>
    </row>
    <row r="1284" spans="4:11">
      <c r="D1284" s="8" t="s">
        <v>7076</v>
      </c>
      <c r="E1284">
        <v>1795.5800999999999</v>
      </c>
      <c r="I1284" t="s">
        <v>7076</v>
      </c>
      <c r="J1284" s="188">
        <v>1795.5800999999999</v>
      </c>
      <c r="K1284" t="e">
        <f ca="1">[1]!ITEMSIZE(Table3[[#This Row],[Sum of Total]],M$3:M$4,N$3:N$5)</f>
        <v>#NAME?</v>
      </c>
    </row>
    <row r="1285" spans="4:11">
      <c r="D1285" s="8" t="s">
        <v>7077</v>
      </c>
      <c r="E1285">
        <v>532.75450000000001</v>
      </c>
      <c r="I1285" t="s">
        <v>7077</v>
      </c>
      <c r="J1285" s="188">
        <v>532.75450000000001</v>
      </c>
      <c r="K1285" t="e">
        <f ca="1">[1]!ITEMSIZE(Table3[[#This Row],[Sum of Total]],M$3:M$4,N$3:N$5)</f>
        <v>#NAME?</v>
      </c>
    </row>
    <row r="1286" spans="4:11">
      <c r="D1286" s="8" t="s">
        <v>7078</v>
      </c>
      <c r="E1286">
        <v>1420.6787999999999</v>
      </c>
      <c r="I1286" t="s">
        <v>7078</v>
      </c>
      <c r="J1286" s="188">
        <v>1420.6787999999999</v>
      </c>
      <c r="K1286" t="e">
        <f ca="1">[1]!ITEMSIZE(Table3[[#This Row],[Sum of Total]],M$3:M$4,N$3:N$5)</f>
        <v>#NAME?</v>
      </c>
    </row>
    <row r="1287" spans="4:11">
      <c r="D1287" s="8" t="s">
        <v>7079</v>
      </c>
      <c r="E1287">
        <v>8618.7844999999998</v>
      </c>
      <c r="I1287" t="s">
        <v>7079</v>
      </c>
      <c r="J1287" s="188">
        <v>8618.7844999999998</v>
      </c>
      <c r="K1287" t="e">
        <f ca="1">[1]!ITEMSIZE(Table3[[#This Row],[Sum of Total]],M$3:M$4,N$3:N$5)</f>
        <v>#NAME?</v>
      </c>
    </row>
    <row r="1288" spans="4:11">
      <c r="D1288" s="8" t="s">
        <v>7080</v>
      </c>
      <c r="E1288">
        <v>12056.037899999999</v>
      </c>
      <c r="I1288" t="s">
        <v>7080</v>
      </c>
      <c r="J1288" s="188">
        <v>12056.037899999999</v>
      </c>
      <c r="K1288" t="e">
        <f ca="1">[1]!ITEMSIZE(Table3[[#This Row],[Sum of Total]],M$3:M$4,N$3:N$5)</f>
        <v>#NAME?</v>
      </c>
    </row>
    <row r="1289" spans="4:11">
      <c r="D1289" s="8" t="s">
        <v>7081</v>
      </c>
      <c r="E1289">
        <v>14037.4066</v>
      </c>
      <c r="I1289" t="s">
        <v>7081</v>
      </c>
      <c r="J1289" s="188">
        <v>14037.4066</v>
      </c>
      <c r="K1289" t="e">
        <f ca="1">[1]!ITEMSIZE(Table3[[#This Row],[Sum of Total]],M$3:M$4,N$3:N$5)</f>
        <v>#NAME?</v>
      </c>
    </row>
    <row r="1290" spans="4:11">
      <c r="D1290" s="8" t="s">
        <v>7084</v>
      </c>
      <c r="E1290">
        <v>36618.75</v>
      </c>
      <c r="I1290" t="s">
        <v>7084</v>
      </c>
      <c r="J1290" s="188">
        <v>36618.75</v>
      </c>
      <c r="K1290" t="e">
        <f ca="1">[1]!ITEMSIZE(Table3[[#This Row],[Sum of Total]],M$3:M$4,N$3:N$5)</f>
        <v>#NAME?</v>
      </c>
    </row>
    <row r="1291" spans="4:11">
      <c r="D1291" s="8" t="s">
        <v>7089</v>
      </c>
      <c r="E1291">
        <v>12839.3547</v>
      </c>
      <c r="I1291" t="s">
        <v>7089</v>
      </c>
      <c r="J1291" s="188">
        <v>12839.3547</v>
      </c>
      <c r="K1291" t="e">
        <f ca="1">[1]!ITEMSIZE(Table3[[#This Row],[Sum of Total]],M$3:M$4,N$3:N$5)</f>
        <v>#NAME?</v>
      </c>
    </row>
    <row r="1292" spans="4:11">
      <c r="D1292" s="8" t="s">
        <v>7094</v>
      </c>
      <c r="E1292">
        <v>3243.6</v>
      </c>
      <c r="I1292" t="s">
        <v>7094</v>
      </c>
      <c r="J1292" s="188">
        <v>3243.6</v>
      </c>
      <c r="K1292" t="e">
        <f ca="1">[1]!ITEMSIZE(Table3[[#This Row],[Sum of Total]],M$3:M$4,N$3:N$5)</f>
        <v>#NAME?</v>
      </c>
    </row>
    <row r="1293" spans="4:11">
      <c r="D1293" s="8" t="s">
        <v>7097</v>
      </c>
      <c r="E1293">
        <v>39202.383300000001</v>
      </c>
      <c r="I1293" t="s">
        <v>7097</v>
      </c>
      <c r="J1293" s="188">
        <v>39202.383300000001</v>
      </c>
      <c r="K1293" t="e">
        <f ca="1">[1]!ITEMSIZE(Table3[[#This Row],[Sum of Total]],M$3:M$4,N$3:N$5)</f>
        <v>#NAME?</v>
      </c>
    </row>
    <row r="1294" spans="4:11">
      <c r="D1294" s="8" t="s">
        <v>7167</v>
      </c>
      <c r="E1294">
        <v>721290.40219999989</v>
      </c>
      <c r="I1294" t="s">
        <v>7167</v>
      </c>
      <c r="J1294" s="188">
        <v>721290.40219999989</v>
      </c>
      <c r="K1294" t="e">
        <f ca="1">[1]!ITEMSIZE(Table3[[#This Row],[Sum of Total]],M$3:M$4,N$3:N$5)</f>
        <v>#NAME?</v>
      </c>
    </row>
    <row r="1295" spans="4:11">
      <c r="D1295" s="8" t="s">
        <v>7170</v>
      </c>
      <c r="E1295">
        <v>4610.7327999999998</v>
      </c>
      <c r="I1295" t="s">
        <v>7170</v>
      </c>
      <c r="J1295" s="188">
        <v>4610.7327999999998</v>
      </c>
      <c r="K1295" t="e">
        <f ca="1">[1]!ITEMSIZE(Table3[[#This Row],[Sum of Total]],M$3:M$4,N$3:N$5)</f>
        <v>#NAME?</v>
      </c>
    </row>
    <row r="1296" spans="4:11">
      <c r="D1296" s="8" t="s">
        <v>7187</v>
      </c>
      <c r="E1296">
        <v>100735.4</v>
      </c>
      <c r="I1296" t="s">
        <v>7187</v>
      </c>
      <c r="J1296" s="188">
        <v>100735.4</v>
      </c>
      <c r="K1296" t="e">
        <f ca="1">[1]!ITEMSIZE(Table3[[#This Row],[Sum of Total]],M$3:M$4,N$3:N$5)</f>
        <v>#NAME?</v>
      </c>
    </row>
    <row r="1297" spans="4:11">
      <c r="D1297" s="8" t="s">
        <v>7192</v>
      </c>
      <c r="E1297">
        <v>46564.655100000004</v>
      </c>
      <c r="I1297" t="s">
        <v>7192</v>
      </c>
      <c r="J1297" s="188">
        <v>46564.655100000004</v>
      </c>
      <c r="K1297" t="e">
        <f ca="1">[1]!ITEMSIZE(Table3[[#This Row],[Sum of Total]],M$3:M$4,N$3:N$5)</f>
        <v>#NAME?</v>
      </c>
    </row>
    <row r="1298" spans="4:11">
      <c r="D1298" s="8" t="s">
        <v>7198</v>
      </c>
      <c r="E1298">
        <v>9912</v>
      </c>
      <c r="I1298" t="s">
        <v>7198</v>
      </c>
      <c r="J1298" s="188">
        <v>9912</v>
      </c>
      <c r="K1298" t="e">
        <f ca="1">[1]!ITEMSIZE(Table3[[#This Row],[Sum of Total]],M$3:M$4,N$3:N$5)</f>
        <v>#NAME?</v>
      </c>
    </row>
    <row r="1299" spans="4:11">
      <c r="D1299" s="8" t="s">
        <v>7239</v>
      </c>
      <c r="E1299">
        <v>46658.962</v>
      </c>
      <c r="I1299" t="s">
        <v>7239</v>
      </c>
      <c r="J1299" s="188">
        <v>46658.962</v>
      </c>
      <c r="K1299" t="e">
        <f ca="1">[1]!ITEMSIZE(Table3[[#This Row],[Sum of Total]],M$3:M$4,N$3:N$5)</f>
        <v>#NAME?</v>
      </c>
    </row>
    <row r="1300" spans="4:11">
      <c r="D1300" s="8" t="s">
        <v>7250</v>
      </c>
      <c r="E1300">
        <v>4751.8476000000001</v>
      </c>
      <c r="I1300" t="s">
        <v>7250</v>
      </c>
      <c r="J1300" s="188">
        <v>4751.8476000000001</v>
      </c>
      <c r="K1300" t="e">
        <f ca="1">[1]!ITEMSIZE(Table3[[#This Row],[Sum of Total]],M$3:M$4,N$3:N$5)</f>
        <v>#NAME?</v>
      </c>
    </row>
    <row r="1301" spans="4:11">
      <c r="D1301" s="8" t="s">
        <v>7258</v>
      </c>
      <c r="E1301">
        <v>7269.1396999999997</v>
      </c>
      <c r="I1301" t="s">
        <v>7258</v>
      </c>
      <c r="J1301" s="188">
        <v>7269.1396999999997</v>
      </c>
      <c r="K1301" t="e">
        <f ca="1">[1]!ITEMSIZE(Table3[[#This Row],[Sum of Total]],M$3:M$4,N$3:N$5)</f>
        <v>#NAME?</v>
      </c>
    </row>
    <row r="1302" spans="4:11">
      <c r="D1302" s="8" t="s">
        <v>7261</v>
      </c>
      <c r="E1302">
        <v>198000</v>
      </c>
      <c r="I1302" t="s">
        <v>7261</v>
      </c>
      <c r="J1302" s="188">
        <v>198000</v>
      </c>
      <c r="K1302" t="e">
        <f ca="1">[1]!ITEMSIZE(Table3[[#This Row],[Sum of Total]],M$3:M$4,N$3:N$5)</f>
        <v>#NAME?</v>
      </c>
    </row>
    <row r="1303" spans="4:11">
      <c r="D1303" s="8" t="s">
        <v>7284</v>
      </c>
      <c r="E1303">
        <v>39990.556799999998</v>
      </c>
      <c r="I1303" t="s">
        <v>7284</v>
      </c>
      <c r="J1303" s="188">
        <v>39990.556799999998</v>
      </c>
      <c r="K1303" t="e">
        <f ca="1">[1]!ITEMSIZE(Table3[[#This Row],[Sum of Total]],M$3:M$4,N$3:N$5)</f>
        <v>#NAME?</v>
      </c>
    </row>
    <row r="1304" spans="4:11">
      <c r="D1304" s="8" t="s">
        <v>7287</v>
      </c>
      <c r="E1304">
        <v>17388.101999999999</v>
      </c>
      <c r="I1304" t="s">
        <v>7287</v>
      </c>
      <c r="J1304" s="188">
        <v>17388.101999999999</v>
      </c>
      <c r="K1304" t="e">
        <f ca="1">[1]!ITEMSIZE(Table3[[#This Row],[Sum of Total]],M$3:M$4,N$3:N$5)</f>
        <v>#NAME?</v>
      </c>
    </row>
    <row r="1305" spans="4:11">
      <c r="D1305" s="8" t="s">
        <v>7474</v>
      </c>
      <c r="E1305">
        <v>2766.4634999999998</v>
      </c>
      <c r="I1305" t="s">
        <v>7474</v>
      </c>
      <c r="J1305" s="188">
        <v>2766.4634999999998</v>
      </c>
      <c r="K1305" t="e">
        <f ca="1">[1]!ITEMSIZE(Table3[[#This Row],[Sum of Total]],M$3:M$4,N$3:N$5)</f>
        <v>#NAME?</v>
      </c>
    </row>
    <row r="1306" spans="4:11">
      <c r="D1306" s="8" t="s">
        <v>7477</v>
      </c>
      <c r="E1306">
        <v>7382.76</v>
      </c>
      <c r="I1306" t="s">
        <v>7477</v>
      </c>
      <c r="J1306" s="188">
        <v>7382.76</v>
      </c>
      <c r="K1306" t="e">
        <f ca="1">[1]!ITEMSIZE(Table3[[#This Row],[Sum of Total]],M$3:M$4,N$3:N$5)</f>
        <v>#NAME?</v>
      </c>
    </row>
    <row r="1307" spans="4:11">
      <c r="D1307" s="8" t="s">
        <v>7480</v>
      </c>
      <c r="E1307">
        <v>33485.174700000003</v>
      </c>
      <c r="I1307" t="s">
        <v>7480</v>
      </c>
      <c r="J1307" s="188">
        <v>33485.174700000003</v>
      </c>
      <c r="K1307" t="e">
        <f ca="1">[1]!ITEMSIZE(Table3[[#This Row],[Sum of Total]],M$3:M$4,N$3:N$5)</f>
        <v>#NAME?</v>
      </c>
    </row>
    <row r="1308" spans="4:11">
      <c r="D1308" s="8" t="s">
        <v>7483</v>
      </c>
      <c r="E1308">
        <v>39863.078399999999</v>
      </c>
      <c r="I1308" t="s">
        <v>7483</v>
      </c>
      <c r="J1308" s="188">
        <v>39863.078399999999</v>
      </c>
      <c r="K1308" t="e">
        <f ca="1">[1]!ITEMSIZE(Table3[[#This Row],[Sum of Total]],M$3:M$4,N$3:N$5)</f>
        <v>#NAME?</v>
      </c>
    </row>
    <row r="1309" spans="4:11">
      <c r="D1309" s="8" t="s">
        <v>7486</v>
      </c>
      <c r="E1309">
        <v>6208.5057999999999</v>
      </c>
      <c r="I1309" t="s">
        <v>7486</v>
      </c>
      <c r="J1309" s="188">
        <v>6208.5057999999999</v>
      </c>
      <c r="K1309" t="e">
        <f ca="1">[1]!ITEMSIZE(Table3[[#This Row],[Sum of Total]],M$3:M$4,N$3:N$5)</f>
        <v>#NAME?</v>
      </c>
    </row>
    <row r="1310" spans="4:11">
      <c r="D1310" s="8" t="s">
        <v>7491</v>
      </c>
      <c r="E1310">
        <v>77654.390899999999</v>
      </c>
      <c r="I1310" t="s">
        <v>7491</v>
      </c>
      <c r="J1310" s="188">
        <v>77654.390899999999</v>
      </c>
      <c r="K1310" t="e">
        <f ca="1">[1]!ITEMSIZE(Table3[[#This Row],[Sum of Total]],M$3:M$4,N$3:N$5)</f>
        <v>#NAME?</v>
      </c>
    </row>
    <row r="1311" spans="4:11">
      <c r="D1311" s="8" t="s">
        <v>7494</v>
      </c>
      <c r="E1311">
        <v>3329.1880000000001</v>
      </c>
      <c r="I1311" t="s">
        <v>7494</v>
      </c>
      <c r="J1311" s="188">
        <v>3329.1880000000001</v>
      </c>
      <c r="K1311" t="e">
        <f ca="1">[1]!ITEMSIZE(Table3[[#This Row],[Sum of Total]],M$3:M$4,N$3:N$5)</f>
        <v>#NAME?</v>
      </c>
    </row>
    <row r="1312" spans="4:11">
      <c r="D1312" s="8" t="s">
        <v>7497</v>
      </c>
      <c r="E1312">
        <v>13440</v>
      </c>
      <c r="I1312" t="s">
        <v>7497</v>
      </c>
      <c r="J1312" s="188">
        <v>13440</v>
      </c>
      <c r="K1312" t="e">
        <f ca="1">[1]!ITEMSIZE(Table3[[#This Row],[Sum of Total]],M$3:M$4,N$3:N$5)</f>
        <v>#NAME?</v>
      </c>
    </row>
    <row r="1313" spans="4:11">
      <c r="D1313" s="8" t="s">
        <v>7500</v>
      </c>
      <c r="E1313">
        <v>257952.5</v>
      </c>
      <c r="I1313" t="s">
        <v>7500</v>
      </c>
      <c r="J1313" s="188">
        <v>257952.5</v>
      </c>
      <c r="K1313" t="e">
        <f ca="1">[1]!ITEMSIZE(Table3[[#This Row],[Sum of Total]],M$3:M$4,N$3:N$5)</f>
        <v>#NAME?</v>
      </c>
    </row>
    <row r="1314" spans="4:11">
      <c r="D1314" s="8" t="s">
        <v>7505</v>
      </c>
      <c r="E1314">
        <v>-14990.557099999998</v>
      </c>
      <c r="I1314" t="s">
        <v>7505</v>
      </c>
      <c r="J1314" s="188">
        <v>-14990.557099999998</v>
      </c>
      <c r="K1314" t="e">
        <f ca="1">[1]!ITEMSIZE(Table3[[#This Row],[Sum of Total]],M$3:M$4,N$3:N$5)</f>
        <v>#NAME?</v>
      </c>
    </row>
    <row r="1315" spans="4:11">
      <c r="D1315" s="8" t="s">
        <v>7507</v>
      </c>
      <c r="E1315">
        <v>-2162.37</v>
      </c>
      <c r="I1315" t="s">
        <v>7507</v>
      </c>
      <c r="J1315" s="188">
        <v>-2162.37</v>
      </c>
      <c r="K1315" t="e">
        <f ca="1">[1]!ITEMSIZE(Table3[[#This Row],[Sum of Total]],M$3:M$4,N$3:N$5)</f>
        <v>#NAME?</v>
      </c>
    </row>
    <row r="1316" spans="4:11">
      <c r="D1316" s="8" t="s">
        <v>7509</v>
      </c>
      <c r="E1316">
        <v>0</v>
      </c>
      <c r="I1316" t="s">
        <v>7509</v>
      </c>
      <c r="J1316" s="188">
        <v>0</v>
      </c>
      <c r="K1316" t="e">
        <f ca="1">[1]!ITEMSIZE(Table3[[#This Row],[Sum of Total]],M$3:M$4,N$3:N$5)</f>
        <v>#NAME?</v>
      </c>
    </row>
    <row r="1317" spans="4:11">
      <c r="D1317" s="8" t="s">
        <v>7511</v>
      </c>
      <c r="E1317">
        <v>20925.814399999999</v>
      </c>
      <c r="I1317" t="s">
        <v>7511</v>
      </c>
      <c r="J1317" s="188">
        <v>20925.814399999999</v>
      </c>
      <c r="K1317" t="e">
        <f ca="1">[1]!ITEMSIZE(Table3[[#This Row],[Sum of Total]],M$3:M$4,N$3:N$5)</f>
        <v>#NAME?</v>
      </c>
    </row>
    <row r="1318" spans="4:11">
      <c r="D1318" s="8" t="s">
        <v>7514</v>
      </c>
      <c r="E1318">
        <v>7269.1396999999997</v>
      </c>
      <c r="I1318" t="s">
        <v>7514</v>
      </c>
      <c r="J1318" s="188">
        <v>7269.1396999999997</v>
      </c>
      <c r="K1318" t="e">
        <f ca="1">[1]!ITEMSIZE(Table3[[#This Row],[Sum of Total]],M$3:M$4,N$3:N$5)</f>
        <v>#NAME?</v>
      </c>
    </row>
    <row r="1319" spans="4:11">
      <c r="D1319" s="8" t="s">
        <v>7517</v>
      </c>
      <c r="E1319">
        <v>7269.1396999999997</v>
      </c>
      <c r="I1319" t="s">
        <v>7517</v>
      </c>
      <c r="J1319" s="188">
        <v>7269.1396999999997</v>
      </c>
      <c r="K1319" t="e">
        <f ca="1">[1]!ITEMSIZE(Table3[[#This Row],[Sum of Total]],M$3:M$4,N$3:N$5)</f>
        <v>#NAME?</v>
      </c>
    </row>
    <row r="1320" spans="4:11">
      <c r="D1320" s="8" t="s">
        <v>7520</v>
      </c>
      <c r="E1320">
        <v>3817.1</v>
      </c>
      <c r="I1320" t="s">
        <v>7520</v>
      </c>
      <c r="J1320" s="188">
        <v>3817.1</v>
      </c>
      <c r="K1320" t="e">
        <f ca="1">[1]!ITEMSIZE(Table3[[#This Row],[Sum of Total]],M$3:M$4,N$3:N$5)</f>
        <v>#NAME?</v>
      </c>
    </row>
    <row r="1321" spans="4:11">
      <c r="D1321" s="8" t="s">
        <v>7523</v>
      </c>
      <c r="E1321">
        <v>-7.76</v>
      </c>
      <c r="I1321" t="s">
        <v>7523</v>
      </c>
      <c r="J1321" s="188">
        <v>-7.76</v>
      </c>
      <c r="K1321" t="e">
        <f ca="1">[1]!ITEMSIZE(Table3[[#This Row],[Sum of Total]],M$3:M$4,N$3:N$5)</f>
        <v>#NAME?</v>
      </c>
    </row>
    <row r="1322" spans="4:11">
      <c r="D1322" s="8" t="s">
        <v>7528</v>
      </c>
      <c r="E1322">
        <v>11125.611699999999</v>
      </c>
      <c r="I1322" t="s">
        <v>7528</v>
      </c>
      <c r="J1322" s="188">
        <v>11125.611699999999</v>
      </c>
      <c r="K1322" t="e">
        <f ca="1">[1]!ITEMSIZE(Table3[[#This Row],[Sum of Total]],M$3:M$4,N$3:N$5)</f>
        <v>#NAME?</v>
      </c>
    </row>
    <row r="1323" spans="4:11">
      <c r="D1323" s="8" t="s">
        <v>7533</v>
      </c>
      <c r="E1323">
        <v>2841.3575999999998</v>
      </c>
      <c r="I1323" t="s">
        <v>7533</v>
      </c>
      <c r="J1323" s="188">
        <v>2841.3575999999998</v>
      </c>
      <c r="K1323" t="e">
        <f ca="1">[1]!ITEMSIZE(Table3[[#This Row],[Sum of Total]],M$3:M$4,N$3:N$5)</f>
        <v>#NAME?</v>
      </c>
    </row>
    <row r="1324" spans="4:11">
      <c r="D1324" s="8" t="s">
        <v>7536</v>
      </c>
      <c r="E1324">
        <v>407.26119999999997</v>
      </c>
      <c r="I1324" t="s">
        <v>7536</v>
      </c>
      <c r="J1324" s="188">
        <v>407.26119999999997</v>
      </c>
      <c r="K1324" t="e">
        <f ca="1">[1]!ITEMSIZE(Table3[[#This Row],[Sum of Total]],M$3:M$4,N$3:N$5)</f>
        <v>#NAME?</v>
      </c>
    </row>
    <row r="1325" spans="4:11">
      <c r="D1325" s="8" t="s">
        <v>7539</v>
      </c>
      <c r="E1325">
        <v>2261.2471999999998</v>
      </c>
      <c r="I1325" t="s">
        <v>7539</v>
      </c>
      <c r="J1325" s="188">
        <v>2261.2471999999998</v>
      </c>
      <c r="K1325" t="e">
        <f ca="1">[1]!ITEMSIZE(Table3[[#This Row],[Sum of Total]],M$3:M$4,N$3:N$5)</f>
        <v>#NAME?</v>
      </c>
    </row>
    <row r="1326" spans="4:11">
      <c r="D1326" s="8" t="s">
        <v>7542</v>
      </c>
      <c r="E1326">
        <v>45510.873399999997</v>
      </c>
      <c r="I1326" t="s">
        <v>7542</v>
      </c>
      <c r="J1326" s="188">
        <v>45510.873399999997</v>
      </c>
      <c r="K1326" t="e">
        <f ca="1">[1]!ITEMSIZE(Table3[[#This Row],[Sum of Total]],M$3:M$4,N$3:N$5)</f>
        <v>#NAME?</v>
      </c>
    </row>
    <row r="1327" spans="4:11">
      <c r="D1327" s="8" t="s">
        <v>7544</v>
      </c>
      <c r="E1327">
        <v>65.25</v>
      </c>
      <c r="I1327" t="s">
        <v>7544</v>
      </c>
      <c r="J1327" s="188">
        <v>65.25</v>
      </c>
      <c r="K1327" t="e">
        <f ca="1">[1]!ITEMSIZE(Table3[[#This Row],[Sum of Total]],M$3:M$4,N$3:N$5)</f>
        <v>#NAME?</v>
      </c>
    </row>
    <row r="1328" spans="4:11">
      <c r="D1328" s="8" t="s">
        <v>7547</v>
      </c>
      <c r="E1328">
        <v>0</v>
      </c>
      <c r="I1328" t="s">
        <v>7547</v>
      </c>
      <c r="J1328" s="188">
        <v>0</v>
      </c>
      <c r="K1328" t="e">
        <f ca="1">[1]!ITEMSIZE(Table3[[#This Row],[Sum of Total]],M$3:M$4,N$3:N$5)</f>
        <v>#NAME?</v>
      </c>
    </row>
    <row r="1329" spans="4:11">
      <c r="D1329" s="8" t="s">
        <v>7548</v>
      </c>
      <c r="E1329">
        <v>508642.48</v>
      </c>
      <c r="I1329" t="s">
        <v>7548</v>
      </c>
      <c r="J1329" s="188">
        <v>508642.48</v>
      </c>
      <c r="K1329" t="e">
        <f ca="1">[1]!ITEMSIZE(Table3[[#This Row],[Sum of Total]],M$3:M$4,N$3:N$5)</f>
        <v>#NAME?</v>
      </c>
    </row>
    <row r="1330" spans="4:11">
      <c r="D1330" s="8" t="s">
        <v>7551</v>
      </c>
      <c r="E1330">
        <v>28862.1538</v>
      </c>
      <c r="I1330" t="s">
        <v>7551</v>
      </c>
      <c r="J1330" s="188">
        <v>28862.1538</v>
      </c>
      <c r="K1330" t="e">
        <f ca="1">[1]!ITEMSIZE(Table3[[#This Row],[Sum of Total]],M$3:M$4,N$3:N$5)</f>
        <v>#NAME?</v>
      </c>
    </row>
    <row r="1331" spans="4:11">
      <c r="D1331" s="8" t="s">
        <v>7554</v>
      </c>
      <c r="E1331">
        <v>17395.349999999999</v>
      </c>
      <c r="I1331" t="s">
        <v>7554</v>
      </c>
      <c r="J1331" s="188">
        <v>17395.349999999999</v>
      </c>
      <c r="K1331" t="e">
        <f ca="1">[1]!ITEMSIZE(Table3[[#This Row],[Sum of Total]],M$3:M$4,N$3:N$5)</f>
        <v>#NAME?</v>
      </c>
    </row>
    <row r="1332" spans="4:11">
      <c r="D1332" s="8" t="s">
        <v>7557</v>
      </c>
      <c r="E1332">
        <v>9062.8230000000003</v>
      </c>
      <c r="I1332" t="s">
        <v>7557</v>
      </c>
      <c r="J1332" s="188">
        <v>9062.8230000000003</v>
      </c>
      <c r="K1332" t="e">
        <f ca="1">[1]!ITEMSIZE(Table3[[#This Row],[Sum of Total]],M$3:M$4,N$3:N$5)</f>
        <v>#NAME?</v>
      </c>
    </row>
    <row r="1333" spans="4:11">
      <c r="D1333" s="8" t="s">
        <v>7560</v>
      </c>
      <c r="E1333">
        <v>168995.9804</v>
      </c>
      <c r="I1333" t="s">
        <v>7560</v>
      </c>
      <c r="J1333" s="188">
        <v>168995.9804</v>
      </c>
      <c r="K1333" t="e">
        <f ca="1">[1]!ITEMSIZE(Table3[[#This Row],[Sum of Total]],M$3:M$4,N$3:N$5)</f>
        <v>#NAME?</v>
      </c>
    </row>
    <row r="1334" spans="4:11">
      <c r="D1334" s="8" t="s">
        <v>7565</v>
      </c>
      <c r="E1334">
        <v>17132.158599999999</v>
      </c>
      <c r="I1334" t="s">
        <v>7565</v>
      </c>
      <c r="J1334" s="188">
        <v>17132.158599999999</v>
      </c>
      <c r="K1334" t="e">
        <f ca="1">[1]!ITEMSIZE(Table3[[#This Row],[Sum of Total]],M$3:M$4,N$3:N$5)</f>
        <v>#NAME?</v>
      </c>
    </row>
    <row r="1335" spans="4:11">
      <c r="D1335" s="8" t="s">
        <v>7570</v>
      </c>
      <c r="E1335">
        <v>24314.609100000001</v>
      </c>
      <c r="I1335" t="s">
        <v>7570</v>
      </c>
      <c r="J1335" s="188">
        <v>24314.609100000001</v>
      </c>
      <c r="K1335" t="e">
        <f ca="1">[1]!ITEMSIZE(Table3[[#This Row],[Sum of Total]],M$3:M$4,N$3:N$5)</f>
        <v>#NAME?</v>
      </c>
    </row>
    <row r="1336" spans="4:11">
      <c r="D1336" s="8" t="s">
        <v>7573</v>
      </c>
      <c r="E1336">
        <v>6278.3071</v>
      </c>
      <c r="I1336" t="s">
        <v>7573</v>
      </c>
      <c r="J1336" s="188">
        <v>6278.3071</v>
      </c>
      <c r="K1336" t="e">
        <f ca="1">[1]!ITEMSIZE(Table3[[#This Row],[Sum of Total]],M$3:M$4,N$3:N$5)</f>
        <v>#NAME?</v>
      </c>
    </row>
    <row r="1337" spans="4:11">
      <c r="D1337" s="8" t="s">
        <v>7578</v>
      </c>
      <c r="E1337">
        <v>28463.58</v>
      </c>
      <c r="I1337" t="s">
        <v>7578</v>
      </c>
      <c r="J1337" s="188">
        <v>28463.58</v>
      </c>
      <c r="K1337" t="e">
        <f ca="1">[1]!ITEMSIZE(Table3[[#This Row],[Sum of Total]],M$3:M$4,N$3:N$5)</f>
        <v>#NAME?</v>
      </c>
    </row>
    <row r="1338" spans="4:11">
      <c r="D1338" s="8" t="s">
        <v>7580</v>
      </c>
      <c r="E1338">
        <v>-28463.58</v>
      </c>
      <c r="I1338" t="s">
        <v>7580</v>
      </c>
      <c r="J1338" s="188">
        <v>-28463.58</v>
      </c>
      <c r="K1338" t="e">
        <f ca="1">[1]!ITEMSIZE(Table3[[#This Row],[Sum of Total]],M$3:M$4,N$3:N$5)</f>
        <v>#NAME?</v>
      </c>
    </row>
    <row r="1339" spans="4:11">
      <c r="D1339" s="8" t="s">
        <v>7582</v>
      </c>
      <c r="E1339">
        <v>87751.631299999994</v>
      </c>
      <c r="I1339" t="s">
        <v>7582</v>
      </c>
      <c r="J1339" s="188">
        <v>87751.631299999994</v>
      </c>
      <c r="K1339" t="e">
        <f ca="1">[1]!ITEMSIZE(Table3[[#This Row],[Sum of Total]],M$3:M$4,N$3:N$5)</f>
        <v>#NAME?</v>
      </c>
    </row>
    <row r="1340" spans="4:11">
      <c r="D1340" s="8" t="s">
        <v>7585</v>
      </c>
      <c r="E1340">
        <v>616</v>
      </c>
      <c r="I1340" t="s">
        <v>7585</v>
      </c>
      <c r="J1340" s="188">
        <v>616</v>
      </c>
      <c r="K1340" t="e">
        <f ca="1">[1]!ITEMSIZE(Table3[[#This Row],[Sum of Total]],M$3:M$4,N$3:N$5)</f>
        <v>#NAME?</v>
      </c>
    </row>
    <row r="1341" spans="4:11">
      <c r="D1341" s="8" t="s">
        <v>7590</v>
      </c>
      <c r="E1341">
        <v>12735.8709</v>
      </c>
      <c r="I1341" t="s">
        <v>7590</v>
      </c>
      <c r="J1341" s="188">
        <v>12735.8709</v>
      </c>
      <c r="K1341" t="e">
        <f ca="1">[1]!ITEMSIZE(Table3[[#This Row],[Sum of Total]],M$3:M$4,N$3:N$5)</f>
        <v>#NAME?</v>
      </c>
    </row>
    <row r="1342" spans="4:11">
      <c r="D1342" s="8" t="s">
        <v>7595</v>
      </c>
      <c r="E1342">
        <v>58573.137600000002</v>
      </c>
      <c r="I1342" t="s">
        <v>7595</v>
      </c>
      <c r="J1342" s="188">
        <v>58573.137600000002</v>
      </c>
      <c r="K1342" t="e">
        <f ca="1">[1]!ITEMSIZE(Table3[[#This Row],[Sum of Total]],M$3:M$4,N$3:N$5)</f>
        <v>#NAME?</v>
      </c>
    </row>
    <row r="1343" spans="4:11">
      <c r="D1343" s="8" t="s">
        <v>7600</v>
      </c>
      <c r="E1343">
        <v>5432.3002999999999</v>
      </c>
      <c r="I1343" t="s">
        <v>7600</v>
      </c>
      <c r="J1343" s="188">
        <v>5432.3002999999999</v>
      </c>
      <c r="K1343" t="e">
        <f ca="1">[1]!ITEMSIZE(Table3[[#This Row],[Sum of Total]],M$3:M$4,N$3:N$5)</f>
        <v>#NAME?</v>
      </c>
    </row>
    <row r="1344" spans="4:11">
      <c r="D1344" s="8" t="s">
        <v>7605</v>
      </c>
      <c r="E1344">
        <v>28973.790099999998</v>
      </c>
      <c r="I1344" t="s">
        <v>7605</v>
      </c>
      <c r="J1344" s="188">
        <v>28973.790099999998</v>
      </c>
      <c r="K1344" t="e">
        <f ca="1">[1]!ITEMSIZE(Table3[[#This Row],[Sum of Total]],M$3:M$4,N$3:N$5)</f>
        <v>#NAME?</v>
      </c>
    </row>
    <row r="1345" spans="4:11">
      <c r="D1345" s="8" t="s">
        <v>7610</v>
      </c>
      <c r="E1345">
        <v>20699.759999999998</v>
      </c>
      <c r="I1345" t="s">
        <v>7610</v>
      </c>
      <c r="J1345" s="188">
        <v>20699.759999999998</v>
      </c>
      <c r="K1345" t="e">
        <f ca="1">[1]!ITEMSIZE(Table3[[#This Row],[Sum of Total]],M$3:M$4,N$3:N$5)</f>
        <v>#NAME?</v>
      </c>
    </row>
    <row r="1346" spans="4:11">
      <c r="D1346" s="8" t="s">
        <v>7613</v>
      </c>
      <c r="E1346">
        <v>28394.28</v>
      </c>
      <c r="I1346" t="s">
        <v>7613</v>
      </c>
      <c r="J1346" s="188">
        <v>28394.28</v>
      </c>
      <c r="K1346" t="e">
        <f ca="1">[1]!ITEMSIZE(Table3[[#This Row],[Sum of Total]],M$3:M$4,N$3:N$5)</f>
        <v>#NAME?</v>
      </c>
    </row>
    <row r="1347" spans="4:11">
      <c r="D1347" s="8" t="s">
        <v>7618</v>
      </c>
      <c r="E1347">
        <v>19000.8174</v>
      </c>
      <c r="I1347" t="s">
        <v>7618</v>
      </c>
      <c r="J1347" s="188">
        <v>19000.8174</v>
      </c>
      <c r="K1347" t="e">
        <f ca="1">[1]!ITEMSIZE(Table3[[#This Row],[Sum of Total]],M$3:M$4,N$3:N$5)</f>
        <v>#NAME?</v>
      </c>
    </row>
    <row r="1348" spans="4:11">
      <c r="D1348" s="8" t="s">
        <v>7621</v>
      </c>
      <c r="E1348">
        <v>36958.1227</v>
      </c>
      <c r="I1348" t="s">
        <v>7621</v>
      </c>
      <c r="J1348" s="188">
        <v>36958.1227</v>
      </c>
      <c r="K1348" t="e">
        <f ca="1">[1]!ITEMSIZE(Table3[[#This Row],[Sum of Total]],M$3:M$4,N$3:N$5)</f>
        <v>#NAME?</v>
      </c>
    </row>
    <row r="1349" spans="4:11">
      <c r="D1349" s="8" t="s">
        <v>7624</v>
      </c>
      <c r="E1349">
        <v>1980.4262000000001</v>
      </c>
      <c r="I1349" t="s">
        <v>7624</v>
      </c>
      <c r="J1349" s="188">
        <v>1980.4262000000001</v>
      </c>
      <c r="K1349" t="e">
        <f ca="1">[1]!ITEMSIZE(Table3[[#This Row],[Sum of Total]],M$3:M$4,N$3:N$5)</f>
        <v>#NAME?</v>
      </c>
    </row>
    <row r="1350" spans="4:11">
      <c r="D1350" s="8" t="s">
        <v>7627</v>
      </c>
      <c r="E1350">
        <v>83037.533100000001</v>
      </c>
      <c r="I1350" t="s">
        <v>7627</v>
      </c>
      <c r="J1350" s="188">
        <v>83037.533100000001</v>
      </c>
      <c r="K1350" t="e">
        <f ca="1">[1]!ITEMSIZE(Table3[[#This Row],[Sum of Total]],M$3:M$4,N$3:N$5)</f>
        <v>#NAME?</v>
      </c>
    </row>
    <row r="1351" spans="4:11">
      <c r="D1351" s="8" t="s">
        <v>7632</v>
      </c>
      <c r="E1351">
        <v>94.05</v>
      </c>
      <c r="I1351" t="s">
        <v>7632</v>
      </c>
      <c r="J1351" s="188">
        <v>94.05</v>
      </c>
      <c r="K1351" t="e">
        <f ca="1">[1]!ITEMSIZE(Table3[[#This Row],[Sum of Total]],M$3:M$4,N$3:N$5)</f>
        <v>#NAME?</v>
      </c>
    </row>
    <row r="1352" spans="4:11">
      <c r="D1352" s="8" t="s">
        <v>7635</v>
      </c>
      <c r="E1352">
        <v>101949.075</v>
      </c>
      <c r="I1352" t="s">
        <v>7635</v>
      </c>
      <c r="J1352" s="188">
        <v>101949.075</v>
      </c>
      <c r="K1352" t="e">
        <f ca="1">[1]!ITEMSIZE(Table3[[#This Row],[Sum of Total]],M$3:M$4,N$3:N$5)</f>
        <v>#NAME?</v>
      </c>
    </row>
    <row r="1353" spans="4:11">
      <c r="D1353" s="8" t="s">
        <v>7640</v>
      </c>
      <c r="E1353">
        <v>508.67660000000001</v>
      </c>
      <c r="I1353" t="s">
        <v>7640</v>
      </c>
      <c r="J1353" s="188">
        <v>508.67660000000001</v>
      </c>
      <c r="K1353" t="e">
        <f ca="1">[1]!ITEMSIZE(Table3[[#This Row],[Sum of Total]],M$3:M$4,N$3:N$5)</f>
        <v>#NAME?</v>
      </c>
    </row>
    <row r="1354" spans="4:11">
      <c r="D1354" s="8" t="s">
        <v>7643</v>
      </c>
      <c r="E1354">
        <v>1017.3532</v>
      </c>
      <c r="I1354" t="s">
        <v>7643</v>
      </c>
      <c r="J1354" s="188">
        <v>1017.3532</v>
      </c>
      <c r="K1354" t="e">
        <f ca="1">[1]!ITEMSIZE(Table3[[#This Row],[Sum of Total]],M$3:M$4,N$3:N$5)</f>
        <v>#NAME?</v>
      </c>
    </row>
    <row r="1355" spans="4:11">
      <c r="D1355" s="8" t="s">
        <v>7646</v>
      </c>
      <c r="E1355">
        <v>5115.2039000000004</v>
      </c>
      <c r="I1355" t="s">
        <v>7646</v>
      </c>
      <c r="J1355" s="188">
        <v>5115.2039000000004</v>
      </c>
      <c r="K1355" t="e">
        <f ca="1">[1]!ITEMSIZE(Table3[[#This Row],[Sum of Total]],M$3:M$4,N$3:N$5)</f>
        <v>#NAME?</v>
      </c>
    </row>
    <row r="1356" spans="4:11">
      <c r="D1356" s="8" t="s">
        <v>7649</v>
      </c>
      <c r="E1356">
        <v>23278.910100000001</v>
      </c>
      <c r="I1356" t="s">
        <v>7649</v>
      </c>
      <c r="J1356" s="188">
        <v>23278.910100000001</v>
      </c>
      <c r="K1356" t="e">
        <f ca="1">[1]!ITEMSIZE(Table3[[#This Row],[Sum of Total]],M$3:M$4,N$3:N$5)</f>
        <v>#NAME?</v>
      </c>
    </row>
    <row r="1357" spans="4:11">
      <c r="D1357" s="8" t="s">
        <v>7652</v>
      </c>
      <c r="E1357">
        <v>18201.599999999999</v>
      </c>
      <c r="I1357" t="s">
        <v>7652</v>
      </c>
      <c r="J1357" s="188">
        <v>18201.599999999999</v>
      </c>
      <c r="K1357" t="e">
        <f ca="1">[1]!ITEMSIZE(Table3[[#This Row],[Sum of Total]],M$3:M$4,N$3:N$5)</f>
        <v>#NAME?</v>
      </c>
    </row>
    <row r="1358" spans="4:11">
      <c r="D1358" s="8" t="s">
        <v>7655</v>
      </c>
      <c r="E1358">
        <v>-52823.17</v>
      </c>
      <c r="I1358" t="s">
        <v>7655</v>
      </c>
      <c r="J1358" s="188">
        <v>-52823.17</v>
      </c>
      <c r="K1358" t="e">
        <f ca="1">[1]!ITEMSIZE(Table3[[#This Row],[Sum of Total]],M$3:M$4,N$3:N$5)</f>
        <v>#NAME?</v>
      </c>
    </row>
    <row r="1359" spans="4:11">
      <c r="D1359" s="8" t="s">
        <v>7656</v>
      </c>
      <c r="E1359">
        <v>52823.17</v>
      </c>
      <c r="I1359" t="s">
        <v>7656</v>
      </c>
      <c r="J1359" s="188">
        <v>52823.17</v>
      </c>
      <c r="K1359" t="e">
        <f ca="1">[1]!ITEMSIZE(Table3[[#This Row],[Sum of Total]],M$3:M$4,N$3:N$5)</f>
        <v>#NAME?</v>
      </c>
    </row>
    <row r="1360" spans="4:11">
      <c r="D1360" s="8" t="s">
        <v>7660</v>
      </c>
      <c r="E1360">
        <v>312.95</v>
      </c>
      <c r="I1360" t="s">
        <v>7660</v>
      </c>
      <c r="J1360" s="188">
        <v>312.95</v>
      </c>
      <c r="K1360" t="e">
        <f ca="1">[1]!ITEMSIZE(Table3[[#This Row],[Sum of Total]],M$3:M$4,N$3:N$5)</f>
        <v>#NAME?</v>
      </c>
    </row>
    <row r="1361" spans="4:11">
      <c r="D1361" s="8" t="s">
        <v>7663</v>
      </c>
      <c r="E1361">
        <v>113396.5</v>
      </c>
      <c r="I1361" t="s">
        <v>7663</v>
      </c>
      <c r="J1361" s="188">
        <v>113396.5</v>
      </c>
      <c r="K1361" t="e">
        <f ca="1">[1]!ITEMSIZE(Table3[[#This Row],[Sum of Total]],M$3:M$4,N$3:N$5)</f>
        <v>#NAME?</v>
      </c>
    </row>
    <row r="1362" spans="4:11">
      <c r="D1362" s="8" t="s">
        <v>7668</v>
      </c>
      <c r="E1362">
        <v>21149.439999999999</v>
      </c>
      <c r="I1362" t="s">
        <v>7668</v>
      </c>
      <c r="J1362" s="188">
        <v>21149.439999999999</v>
      </c>
      <c r="K1362" t="e">
        <f ca="1">[1]!ITEMSIZE(Table3[[#This Row],[Sum of Total]],M$3:M$4,N$3:N$5)</f>
        <v>#NAME?</v>
      </c>
    </row>
    <row r="1363" spans="4:11">
      <c r="D1363" s="8" t="s">
        <v>7673</v>
      </c>
      <c r="E1363">
        <v>2170</v>
      </c>
      <c r="I1363" t="s">
        <v>7673</v>
      </c>
      <c r="J1363" s="188">
        <v>2170</v>
      </c>
      <c r="K1363" t="e">
        <f ca="1">[1]!ITEMSIZE(Table3[[#This Row],[Sum of Total]],M$3:M$4,N$3:N$5)</f>
        <v>#NAME?</v>
      </c>
    </row>
    <row r="1364" spans="4:11">
      <c r="D1364" s="8" t="s">
        <v>7676</v>
      </c>
      <c r="E1364">
        <v>2170</v>
      </c>
      <c r="I1364" t="s">
        <v>7676</v>
      </c>
      <c r="J1364" s="188">
        <v>2170</v>
      </c>
      <c r="K1364" t="e">
        <f ca="1">[1]!ITEMSIZE(Table3[[#This Row],[Sum of Total]],M$3:M$4,N$3:N$5)</f>
        <v>#NAME?</v>
      </c>
    </row>
    <row r="1365" spans="4:11">
      <c r="D1365" s="8" t="s">
        <v>7677</v>
      </c>
      <c r="E1365">
        <v>2170</v>
      </c>
      <c r="I1365" t="s">
        <v>7677</v>
      </c>
      <c r="J1365" s="188">
        <v>2170</v>
      </c>
      <c r="K1365" t="e">
        <f ca="1">[1]!ITEMSIZE(Table3[[#This Row],[Sum of Total]],M$3:M$4,N$3:N$5)</f>
        <v>#NAME?</v>
      </c>
    </row>
    <row r="1366" spans="4:11">
      <c r="D1366" s="8" t="s">
        <v>7680</v>
      </c>
      <c r="E1366">
        <v>2170</v>
      </c>
      <c r="I1366" t="s">
        <v>7680</v>
      </c>
      <c r="J1366" s="188">
        <v>2170</v>
      </c>
      <c r="K1366" t="e">
        <f ca="1">[1]!ITEMSIZE(Table3[[#This Row],[Sum of Total]],M$3:M$4,N$3:N$5)</f>
        <v>#NAME?</v>
      </c>
    </row>
    <row r="1367" spans="4:11">
      <c r="D1367" s="8" t="s">
        <v>7681</v>
      </c>
      <c r="E1367">
        <v>2.4361999999999999</v>
      </c>
      <c r="I1367" t="s">
        <v>7681</v>
      </c>
      <c r="J1367" s="188">
        <v>2.4361999999999999</v>
      </c>
      <c r="K1367" t="e">
        <f ca="1">[1]!ITEMSIZE(Table3[[#This Row],[Sum of Total]],M$3:M$4,N$3:N$5)</f>
        <v>#NAME?</v>
      </c>
    </row>
    <row r="1368" spans="4:11">
      <c r="D1368" s="8" t="s">
        <v>7683</v>
      </c>
      <c r="E1368">
        <v>-12779.735500000001</v>
      </c>
      <c r="I1368" t="s">
        <v>7683</v>
      </c>
      <c r="J1368" s="188">
        <v>-12779.735500000001</v>
      </c>
      <c r="K1368" t="e">
        <f ca="1">[1]!ITEMSIZE(Table3[[#This Row],[Sum of Total]],M$3:M$4,N$3:N$5)</f>
        <v>#NAME?</v>
      </c>
    </row>
    <row r="1369" spans="4:11">
      <c r="D1369" s="8" t="s">
        <v>7685</v>
      </c>
      <c r="E1369">
        <v>-26599.886600000002</v>
      </c>
      <c r="I1369" t="s">
        <v>7685</v>
      </c>
      <c r="J1369" s="188">
        <v>-26599.886600000002</v>
      </c>
      <c r="K1369" t="e">
        <f ca="1">[1]!ITEMSIZE(Table3[[#This Row],[Sum of Total]],M$3:M$4,N$3:N$5)</f>
        <v>#NAME?</v>
      </c>
    </row>
    <row r="1370" spans="4:11">
      <c r="D1370" s="8" t="s">
        <v>7687</v>
      </c>
      <c r="E1370">
        <v>1719.4127000000001</v>
      </c>
      <c r="I1370" t="s">
        <v>7687</v>
      </c>
      <c r="J1370" s="188">
        <v>1719.4127000000001</v>
      </c>
      <c r="K1370" t="e">
        <f ca="1">[1]!ITEMSIZE(Table3[[#This Row],[Sum of Total]],M$3:M$4,N$3:N$5)</f>
        <v>#NAME?</v>
      </c>
    </row>
    <row r="1371" spans="4:11">
      <c r="D1371" s="8" t="s">
        <v>7692</v>
      </c>
      <c r="E1371">
        <v>-17506.3361</v>
      </c>
      <c r="I1371" t="s">
        <v>7692</v>
      </c>
      <c r="J1371" s="188">
        <v>-17506.3361</v>
      </c>
      <c r="K1371" t="e">
        <f ca="1">[1]!ITEMSIZE(Table3[[#This Row],[Sum of Total]],M$3:M$4,N$3:N$5)</f>
        <v>#NAME?</v>
      </c>
    </row>
    <row r="1372" spans="4:11">
      <c r="D1372" s="8" t="s">
        <v>7694</v>
      </c>
      <c r="E1372">
        <v>719.45</v>
      </c>
      <c r="I1372" t="s">
        <v>7694</v>
      </c>
      <c r="J1372" s="188">
        <v>719.45</v>
      </c>
      <c r="K1372" t="e">
        <f ca="1">[1]!ITEMSIZE(Table3[[#This Row],[Sum of Total]],M$3:M$4,N$3:N$5)</f>
        <v>#NAME?</v>
      </c>
    </row>
    <row r="1373" spans="4:11">
      <c r="D1373" s="8" t="s">
        <v>7697</v>
      </c>
      <c r="E1373">
        <v>-2089.3578000000002</v>
      </c>
      <c r="I1373" t="s">
        <v>7697</v>
      </c>
      <c r="J1373" s="188">
        <v>-2089.3578000000002</v>
      </c>
      <c r="K1373" t="e">
        <f ca="1">[1]!ITEMSIZE(Table3[[#This Row],[Sum of Total]],M$3:M$4,N$3:N$5)</f>
        <v>#NAME?</v>
      </c>
    </row>
    <row r="1374" spans="4:11">
      <c r="D1374" s="8" t="s">
        <v>7698</v>
      </c>
      <c r="E1374">
        <v>625.9</v>
      </c>
      <c r="I1374" t="s">
        <v>7698</v>
      </c>
      <c r="J1374" s="188">
        <v>625.9</v>
      </c>
      <c r="K1374" t="e">
        <f ca="1">[1]!ITEMSIZE(Table3[[#This Row],[Sum of Total]],M$3:M$4,N$3:N$5)</f>
        <v>#NAME?</v>
      </c>
    </row>
    <row r="1375" spans="4:11">
      <c r="D1375" s="8" t="s">
        <v>7701</v>
      </c>
      <c r="E1375">
        <v>-1314.9762999999998</v>
      </c>
      <c r="I1375" t="s">
        <v>7701</v>
      </c>
      <c r="J1375" s="188">
        <v>-1314.9762999999998</v>
      </c>
      <c r="K1375" t="e">
        <f ca="1">[1]!ITEMSIZE(Table3[[#This Row],[Sum of Total]],M$3:M$4,N$3:N$5)</f>
        <v>#NAME?</v>
      </c>
    </row>
    <row r="1376" spans="4:11">
      <c r="D1376" s="8" t="s">
        <v>7703</v>
      </c>
      <c r="E1376">
        <v>8793.2019999999993</v>
      </c>
      <c r="I1376" t="s">
        <v>7703</v>
      </c>
      <c r="J1376" s="188">
        <v>8793.2019999999993</v>
      </c>
      <c r="K1376" t="e">
        <f ca="1">[1]!ITEMSIZE(Table3[[#This Row],[Sum of Total]],M$3:M$4,N$3:N$5)</f>
        <v>#NAME?</v>
      </c>
    </row>
    <row r="1377" spans="4:11">
      <c r="D1377" s="8" t="s">
        <v>7708</v>
      </c>
      <c r="E1377">
        <v>50400</v>
      </c>
      <c r="I1377" t="s">
        <v>7708</v>
      </c>
      <c r="J1377" s="188">
        <v>50400</v>
      </c>
      <c r="K1377" t="e">
        <f ca="1">[1]!ITEMSIZE(Table3[[#This Row],[Sum of Total]],M$3:M$4,N$3:N$5)</f>
        <v>#NAME?</v>
      </c>
    </row>
    <row r="1378" spans="4:11">
      <c r="D1378" s="8" t="s">
        <v>7713</v>
      </c>
      <c r="E1378">
        <v>12072</v>
      </c>
      <c r="I1378" t="s">
        <v>7713</v>
      </c>
      <c r="J1378" s="188">
        <v>12072</v>
      </c>
      <c r="K1378" t="e">
        <f ca="1">[1]!ITEMSIZE(Table3[[#This Row],[Sum of Total]],M$3:M$4,N$3:N$5)</f>
        <v>#NAME?</v>
      </c>
    </row>
    <row r="1379" spans="4:11">
      <c r="D1379" s="8" t="s">
        <v>7718</v>
      </c>
      <c r="E1379">
        <v>10500</v>
      </c>
      <c r="I1379" t="s">
        <v>7718</v>
      </c>
      <c r="J1379" s="188">
        <v>10500</v>
      </c>
      <c r="K1379" t="e">
        <f ca="1">[1]!ITEMSIZE(Table3[[#This Row],[Sum of Total]],M$3:M$4,N$3:N$5)</f>
        <v>#NAME?</v>
      </c>
    </row>
    <row r="1380" spans="4:11">
      <c r="D1380" s="8" t="s">
        <v>7721</v>
      </c>
      <c r="E1380">
        <v>1596.1999999999998</v>
      </c>
      <c r="I1380" t="s">
        <v>7721</v>
      </c>
      <c r="J1380" s="188">
        <v>1596.1999999999998</v>
      </c>
      <c r="K1380" t="e">
        <f ca="1">[1]!ITEMSIZE(Table3[[#This Row],[Sum of Total]],M$3:M$4,N$3:N$5)</f>
        <v>#NAME?</v>
      </c>
    </row>
    <row r="1381" spans="4:11">
      <c r="D1381" s="8" t="s">
        <v>7724</v>
      </c>
      <c r="E1381">
        <v>2160</v>
      </c>
      <c r="I1381" t="s">
        <v>7724</v>
      </c>
      <c r="J1381" s="188">
        <v>2160</v>
      </c>
      <c r="K1381" t="e">
        <f ca="1">[1]!ITEMSIZE(Table3[[#This Row],[Sum of Total]],M$3:M$4,N$3:N$5)</f>
        <v>#NAME?</v>
      </c>
    </row>
    <row r="1382" spans="4:11">
      <c r="D1382" s="8" t="s">
        <v>7729</v>
      </c>
      <c r="E1382">
        <v>108604</v>
      </c>
      <c r="I1382" t="s">
        <v>7729</v>
      </c>
      <c r="J1382" s="188">
        <v>108604</v>
      </c>
      <c r="K1382" t="e">
        <f ca="1">[1]!ITEMSIZE(Table3[[#This Row],[Sum of Total]],M$3:M$4,N$3:N$5)</f>
        <v>#NAME?</v>
      </c>
    </row>
    <row r="1383" spans="4:11">
      <c r="D1383" s="8" t="s">
        <v>7734</v>
      </c>
      <c r="E1383">
        <v>286560</v>
      </c>
      <c r="I1383" t="s">
        <v>7734</v>
      </c>
      <c r="J1383" s="188">
        <v>286560</v>
      </c>
      <c r="K1383" t="e">
        <f ca="1">[1]!ITEMSIZE(Table3[[#This Row],[Sum of Total]],M$3:M$4,N$3:N$5)</f>
        <v>#NAME?</v>
      </c>
    </row>
    <row r="1384" spans="4:11">
      <c r="D1384" s="8" t="s">
        <v>7739</v>
      </c>
      <c r="E1384">
        <v>48153.601799999997</v>
      </c>
      <c r="I1384" t="s">
        <v>7739</v>
      </c>
      <c r="J1384" s="188">
        <v>48153.601799999997</v>
      </c>
      <c r="K1384" t="e">
        <f ca="1">[1]!ITEMSIZE(Table3[[#This Row],[Sum of Total]],M$3:M$4,N$3:N$5)</f>
        <v>#NAME?</v>
      </c>
    </row>
    <row r="1385" spans="4:11">
      <c r="D1385" s="8" t="s">
        <v>7744</v>
      </c>
      <c r="E1385">
        <v>43923.57</v>
      </c>
      <c r="I1385" t="s">
        <v>7744</v>
      </c>
      <c r="J1385" s="188">
        <v>43923.57</v>
      </c>
      <c r="K1385" t="e">
        <f ca="1">[1]!ITEMSIZE(Table3[[#This Row],[Sum of Total]],M$3:M$4,N$3:N$5)</f>
        <v>#NAME?</v>
      </c>
    </row>
    <row r="1386" spans="4:11">
      <c r="D1386" s="8" t="s">
        <v>7747</v>
      </c>
      <c r="E1386">
        <v>5379.75</v>
      </c>
      <c r="I1386" t="s">
        <v>7747</v>
      </c>
      <c r="J1386" s="188">
        <v>5379.75</v>
      </c>
      <c r="K1386" t="e">
        <f ca="1">[1]!ITEMSIZE(Table3[[#This Row],[Sum of Total]],M$3:M$4,N$3:N$5)</f>
        <v>#NAME?</v>
      </c>
    </row>
    <row r="1387" spans="4:11">
      <c r="D1387" s="8" t="s">
        <v>7750</v>
      </c>
      <c r="E1387">
        <v>6511</v>
      </c>
      <c r="I1387" t="s">
        <v>7750</v>
      </c>
      <c r="J1387" s="188">
        <v>6511</v>
      </c>
      <c r="K1387" t="e">
        <f ca="1">[1]!ITEMSIZE(Table3[[#This Row],[Sum of Total]],M$3:M$4,N$3:N$5)</f>
        <v>#NAME?</v>
      </c>
    </row>
    <row r="1388" spans="4:11">
      <c r="D1388" s="8" t="s">
        <v>7753</v>
      </c>
      <c r="E1388">
        <v>672.75</v>
      </c>
      <c r="I1388" t="s">
        <v>7753</v>
      </c>
      <c r="J1388" s="188">
        <v>672.75</v>
      </c>
      <c r="K1388" t="e">
        <f ca="1">[1]!ITEMSIZE(Table3[[#This Row],[Sum of Total]],M$3:M$4,N$3:N$5)</f>
        <v>#NAME?</v>
      </c>
    </row>
    <row r="1389" spans="4:11">
      <c r="D1389" s="8" t="s">
        <v>7755</v>
      </c>
      <c r="E1389">
        <v>20146.400000000001</v>
      </c>
      <c r="I1389" t="s">
        <v>7755</v>
      </c>
      <c r="J1389" s="188">
        <v>20146.400000000001</v>
      </c>
      <c r="K1389" t="e">
        <f ca="1">[1]!ITEMSIZE(Table3[[#This Row],[Sum of Total]],M$3:M$4,N$3:N$5)</f>
        <v>#NAME?</v>
      </c>
    </row>
    <row r="1390" spans="4:11">
      <c r="D1390" s="8" t="s">
        <v>7757</v>
      </c>
      <c r="E1390">
        <v>30800</v>
      </c>
      <c r="I1390" t="s">
        <v>7757</v>
      </c>
      <c r="J1390" s="188">
        <v>30800</v>
      </c>
      <c r="K1390" t="e">
        <f ca="1">[1]!ITEMSIZE(Table3[[#This Row],[Sum of Total]],M$3:M$4,N$3:N$5)</f>
        <v>#NAME?</v>
      </c>
    </row>
    <row r="1391" spans="4:11">
      <c r="D1391" s="8" t="s">
        <v>7760</v>
      </c>
      <c r="E1391">
        <v>16167.58</v>
      </c>
      <c r="I1391" t="s">
        <v>7760</v>
      </c>
      <c r="J1391" s="188">
        <v>16167.58</v>
      </c>
      <c r="K1391" t="e">
        <f ca="1">[1]!ITEMSIZE(Table3[[#This Row],[Sum of Total]],M$3:M$4,N$3:N$5)</f>
        <v>#NAME?</v>
      </c>
    </row>
    <row r="1392" spans="4:11">
      <c r="D1392" s="8" t="s">
        <v>7765</v>
      </c>
      <c r="E1392">
        <v>-364525.64</v>
      </c>
      <c r="I1392" t="s">
        <v>7765</v>
      </c>
      <c r="J1392" s="188">
        <v>-364525.64</v>
      </c>
      <c r="K1392" t="e">
        <f ca="1">[1]!ITEMSIZE(Table3[[#This Row],[Sum of Total]],M$3:M$4,N$3:N$5)</f>
        <v>#NAME?</v>
      </c>
    </row>
    <row r="1393" spans="4:11">
      <c r="D1393" s="8" t="s">
        <v>7768</v>
      </c>
      <c r="E1393">
        <v>3031.42</v>
      </c>
      <c r="I1393" t="s">
        <v>7768</v>
      </c>
      <c r="J1393" s="188">
        <v>3031.42</v>
      </c>
      <c r="K1393" t="e">
        <f ca="1">[1]!ITEMSIZE(Table3[[#This Row],[Sum of Total]],M$3:M$4,N$3:N$5)</f>
        <v>#NAME?</v>
      </c>
    </row>
    <row r="1394" spans="4:11">
      <c r="D1394" s="8" t="s">
        <v>7771</v>
      </c>
      <c r="E1394">
        <v>9660.0566999999992</v>
      </c>
      <c r="I1394" t="s">
        <v>7771</v>
      </c>
      <c r="J1394" s="188">
        <v>9660.0566999999992</v>
      </c>
      <c r="K1394" t="e">
        <f ca="1">[1]!ITEMSIZE(Table3[[#This Row],[Sum of Total]],M$3:M$4,N$3:N$5)</f>
        <v>#NAME?</v>
      </c>
    </row>
    <row r="1395" spans="4:11">
      <c r="D1395" s="8" t="s">
        <v>7776</v>
      </c>
      <c r="E1395">
        <v>799.92</v>
      </c>
      <c r="I1395" t="s">
        <v>7776</v>
      </c>
      <c r="J1395" s="188">
        <v>799.92</v>
      </c>
      <c r="K1395" t="e">
        <f ca="1">[1]!ITEMSIZE(Table3[[#This Row],[Sum of Total]],M$3:M$4,N$3:N$5)</f>
        <v>#NAME?</v>
      </c>
    </row>
    <row r="1396" spans="4:11">
      <c r="D1396" s="8" t="s">
        <v>7779</v>
      </c>
      <c r="E1396">
        <v>23533.286199999999</v>
      </c>
      <c r="I1396" t="s">
        <v>7779</v>
      </c>
      <c r="J1396" s="188">
        <v>23533.286199999999</v>
      </c>
      <c r="K1396" t="e">
        <f ca="1">[1]!ITEMSIZE(Table3[[#This Row],[Sum of Total]],M$3:M$4,N$3:N$5)</f>
        <v>#NAME?</v>
      </c>
    </row>
    <row r="1397" spans="4:11">
      <c r="D1397" s="8" t="s">
        <v>7782</v>
      </c>
      <c r="E1397">
        <v>4830.0282999999999</v>
      </c>
      <c r="I1397" t="s">
        <v>7782</v>
      </c>
      <c r="J1397" s="188">
        <v>4830.0282999999999</v>
      </c>
      <c r="K1397" t="e">
        <f ca="1">[1]!ITEMSIZE(Table3[[#This Row],[Sum of Total]],M$3:M$4,N$3:N$5)</f>
        <v>#NAME?</v>
      </c>
    </row>
    <row r="1398" spans="4:11">
      <c r="D1398" s="8" t="s">
        <v>7785</v>
      </c>
      <c r="E1398">
        <v>5801.2006000000001</v>
      </c>
      <c r="I1398" t="s">
        <v>7785</v>
      </c>
      <c r="J1398" s="188">
        <v>5801.2006000000001</v>
      </c>
      <c r="K1398" t="e">
        <f ca="1">[1]!ITEMSIZE(Table3[[#This Row],[Sum of Total]],M$3:M$4,N$3:N$5)</f>
        <v>#NAME?</v>
      </c>
    </row>
    <row r="1399" spans="4:11">
      <c r="D1399" s="8" t="s">
        <v>7788</v>
      </c>
      <c r="E1399">
        <v>57188.828099999999</v>
      </c>
      <c r="I1399" t="s">
        <v>7788</v>
      </c>
      <c r="J1399" s="188">
        <v>57188.828099999999</v>
      </c>
      <c r="K1399" t="e">
        <f ca="1">[1]!ITEMSIZE(Table3[[#This Row],[Sum of Total]],M$3:M$4,N$3:N$5)</f>
        <v>#NAME?</v>
      </c>
    </row>
    <row r="1400" spans="4:11">
      <c r="D1400" s="8" t="s">
        <v>7791</v>
      </c>
      <c r="E1400">
        <v>11193.8701</v>
      </c>
      <c r="I1400" t="s">
        <v>7791</v>
      </c>
      <c r="J1400" s="188">
        <v>11193.8701</v>
      </c>
      <c r="K1400" t="e">
        <f ca="1">[1]!ITEMSIZE(Table3[[#This Row],[Sum of Total]],M$3:M$4,N$3:N$5)</f>
        <v>#NAME?</v>
      </c>
    </row>
    <row r="1401" spans="4:11">
      <c r="D1401" s="8" t="s">
        <v>7796</v>
      </c>
      <c r="E1401">
        <v>52260.774299999997</v>
      </c>
      <c r="I1401" t="s">
        <v>7796</v>
      </c>
      <c r="J1401" s="188">
        <v>52260.774299999997</v>
      </c>
      <c r="K1401" t="e">
        <f ca="1">[1]!ITEMSIZE(Table3[[#This Row],[Sum of Total]],M$3:M$4,N$3:N$5)</f>
        <v>#NAME?</v>
      </c>
    </row>
    <row r="1402" spans="4:11">
      <c r="D1402" s="8" t="s">
        <v>7800</v>
      </c>
      <c r="E1402">
        <v>162396.69</v>
      </c>
      <c r="I1402" t="s">
        <v>7800</v>
      </c>
      <c r="J1402" s="188">
        <v>162396.69</v>
      </c>
      <c r="K1402" t="e">
        <f ca="1">[1]!ITEMSIZE(Table3[[#This Row],[Sum of Total]],M$3:M$4,N$3:N$5)</f>
        <v>#NAME?</v>
      </c>
    </row>
    <row r="1403" spans="4:11">
      <c r="D1403" s="8" t="s">
        <v>7805</v>
      </c>
      <c r="E1403">
        <v>5020.91</v>
      </c>
      <c r="I1403" t="s">
        <v>7805</v>
      </c>
      <c r="J1403" s="188">
        <v>5020.91</v>
      </c>
      <c r="K1403" t="e">
        <f ca="1">[1]!ITEMSIZE(Table3[[#This Row],[Sum of Total]],M$3:M$4,N$3:N$5)</f>
        <v>#NAME?</v>
      </c>
    </row>
    <row r="1404" spans="4:11">
      <c r="D1404" s="8" t="s">
        <v>7807</v>
      </c>
      <c r="E1404">
        <v>5421.78</v>
      </c>
      <c r="I1404" t="s">
        <v>7807</v>
      </c>
      <c r="J1404" s="188">
        <v>5421.78</v>
      </c>
      <c r="K1404" t="e">
        <f ca="1">[1]!ITEMSIZE(Table3[[#This Row],[Sum of Total]],M$3:M$4,N$3:N$5)</f>
        <v>#NAME?</v>
      </c>
    </row>
    <row r="1405" spans="4:11">
      <c r="D1405" s="8" t="s">
        <v>7809</v>
      </c>
      <c r="E1405">
        <v>5020.91</v>
      </c>
      <c r="I1405" t="s">
        <v>7809</v>
      </c>
      <c r="J1405" s="188">
        <v>5020.91</v>
      </c>
      <c r="K1405" t="e">
        <f ca="1">[1]!ITEMSIZE(Table3[[#This Row],[Sum of Total]],M$3:M$4,N$3:N$5)</f>
        <v>#NAME?</v>
      </c>
    </row>
    <row r="1406" spans="4:11">
      <c r="D1406" s="8" t="s">
        <v>7811</v>
      </c>
      <c r="E1406">
        <v>5020.91</v>
      </c>
      <c r="I1406" t="s">
        <v>7811</v>
      </c>
      <c r="J1406" s="188">
        <v>5020.91</v>
      </c>
      <c r="K1406" t="e">
        <f ca="1">[1]!ITEMSIZE(Table3[[#This Row],[Sum of Total]],M$3:M$4,N$3:N$5)</f>
        <v>#NAME?</v>
      </c>
    </row>
    <row r="1407" spans="4:11">
      <c r="D1407" s="8" t="s">
        <v>7813</v>
      </c>
      <c r="E1407">
        <v>1807.26</v>
      </c>
      <c r="I1407" t="s">
        <v>7813</v>
      </c>
      <c r="J1407" s="188">
        <v>1807.26</v>
      </c>
      <c r="K1407" t="e">
        <f ca="1">[1]!ITEMSIZE(Table3[[#This Row],[Sum of Total]],M$3:M$4,N$3:N$5)</f>
        <v>#NAME?</v>
      </c>
    </row>
    <row r="1408" spans="4:11">
      <c r="D1408" s="8" t="s">
        <v>7815</v>
      </c>
      <c r="E1408">
        <v>1807.26</v>
      </c>
      <c r="I1408" t="s">
        <v>7815</v>
      </c>
      <c r="J1408" s="188">
        <v>1807.26</v>
      </c>
      <c r="K1408" t="e">
        <f ca="1">[1]!ITEMSIZE(Table3[[#This Row],[Sum of Total]],M$3:M$4,N$3:N$5)</f>
        <v>#NAME?</v>
      </c>
    </row>
    <row r="1409" spans="4:11">
      <c r="D1409" s="8" t="s">
        <v>7817</v>
      </c>
      <c r="E1409">
        <v>1807.26</v>
      </c>
      <c r="I1409" t="s">
        <v>7817</v>
      </c>
      <c r="J1409" s="188">
        <v>1807.26</v>
      </c>
      <c r="K1409" t="e">
        <f ca="1">[1]!ITEMSIZE(Table3[[#This Row],[Sum of Total]],M$3:M$4,N$3:N$5)</f>
        <v>#NAME?</v>
      </c>
    </row>
    <row r="1410" spans="4:11">
      <c r="D1410" s="8" t="s">
        <v>7819</v>
      </c>
      <c r="E1410">
        <v>1807.26</v>
      </c>
      <c r="I1410" t="s">
        <v>7819</v>
      </c>
      <c r="J1410" s="188">
        <v>1807.26</v>
      </c>
      <c r="K1410" t="e">
        <f ca="1">[1]!ITEMSIZE(Table3[[#This Row],[Sum of Total]],M$3:M$4,N$3:N$5)</f>
        <v>#NAME?</v>
      </c>
    </row>
    <row r="1411" spans="4:11">
      <c r="D1411" s="8" t="s">
        <v>7821</v>
      </c>
      <c r="E1411">
        <v>1807.26</v>
      </c>
      <c r="I1411" t="s">
        <v>7821</v>
      </c>
      <c r="J1411" s="188">
        <v>1807.26</v>
      </c>
      <c r="K1411" t="e">
        <f ca="1">[1]!ITEMSIZE(Table3[[#This Row],[Sum of Total]],M$3:M$4,N$3:N$5)</f>
        <v>#NAME?</v>
      </c>
    </row>
    <row r="1412" spans="4:11">
      <c r="D1412" s="8" t="s">
        <v>7823</v>
      </c>
      <c r="E1412">
        <v>10041.82</v>
      </c>
      <c r="I1412" t="s">
        <v>7823</v>
      </c>
      <c r="J1412" s="188">
        <v>10041.82</v>
      </c>
      <c r="K1412" t="e">
        <f ca="1">[1]!ITEMSIZE(Table3[[#This Row],[Sum of Total]],M$3:M$4,N$3:N$5)</f>
        <v>#NAME?</v>
      </c>
    </row>
    <row r="1413" spans="4:11">
      <c r="D1413" s="8" t="s">
        <v>7825</v>
      </c>
      <c r="E1413">
        <v>6031.34</v>
      </c>
      <c r="I1413" t="s">
        <v>7825</v>
      </c>
      <c r="J1413" s="188">
        <v>6031.34</v>
      </c>
      <c r="K1413" t="e">
        <f ca="1">[1]!ITEMSIZE(Table3[[#This Row],[Sum of Total]],M$3:M$4,N$3:N$5)</f>
        <v>#NAME?</v>
      </c>
    </row>
    <row r="1414" spans="4:11">
      <c r="D1414" s="8" t="s">
        <v>7828</v>
      </c>
      <c r="E1414">
        <v>10711.41</v>
      </c>
      <c r="I1414" t="s">
        <v>7828</v>
      </c>
      <c r="J1414" s="188">
        <v>10711.41</v>
      </c>
      <c r="K1414" t="e">
        <f ca="1">[1]!ITEMSIZE(Table3[[#This Row],[Sum of Total]],M$3:M$4,N$3:N$5)</f>
        <v>#NAME?</v>
      </c>
    </row>
    <row r="1415" spans="4:11">
      <c r="D1415" s="8" t="s">
        <v>7830</v>
      </c>
      <c r="E1415">
        <v>10041.82</v>
      </c>
      <c r="I1415" t="s">
        <v>7830</v>
      </c>
      <c r="J1415" s="188">
        <v>10041.82</v>
      </c>
      <c r="K1415" t="e">
        <f ca="1">[1]!ITEMSIZE(Table3[[#This Row],[Sum of Total]],M$3:M$4,N$3:N$5)</f>
        <v>#NAME?</v>
      </c>
    </row>
    <row r="1416" spans="4:11">
      <c r="D1416" s="8" t="s">
        <v>7832</v>
      </c>
      <c r="E1416">
        <v>10041.82</v>
      </c>
      <c r="I1416" t="s">
        <v>7832</v>
      </c>
      <c r="J1416" s="188">
        <v>10041.82</v>
      </c>
      <c r="K1416" t="e">
        <f ca="1">[1]!ITEMSIZE(Table3[[#This Row],[Sum of Total]],M$3:M$4,N$3:N$5)</f>
        <v>#NAME?</v>
      </c>
    </row>
    <row r="1417" spans="4:11">
      <c r="D1417" s="8" t="s">
        <v>7834</v>
      </c>
      <c r="E1417">
        <v>15062.73</v>
      </c>
      <c r="I1417" t="s">
        <v>7834</v>
      </c>
      <c r="J1417" s="188">
        <v>15062.73</v>
      </c>
      <c r="K1417" t="e">
        <f ca="1">[1]!ITEMSIZE(Table3[[#This Row],[Sum of Total]],M$3:M$4,N$3:N$5)</f>
        <v>#NAME?</v>
      </c>
    </row>
    <row r="1418" spans="4:11">
      <c r="D1418" s="8" t="s">
        <v>7836</v>
      </c>
      <c r="E1418">
        <v>15062.73</v>
      </c>
      <c r="I1418" t="s">
        <v>7836</v>
      </c>
      <c r="J1418" s="188">
        <v>15062.73</v>
      </c>
      <c r="K1418" t="e">
        <f ca="1">[1]!ITEMSIZE(Table3[[#This Row],[Sum of Total]],M$3:M$4,N$3:N$5)</f>
        <v>#NAME?</v>
      </c>
    </row>
    <row r="1419" spans="4:11">
      <c r="D1419" s="8" t="s">
        <v>7838</v>
      </c>
      <c r="E1419">
        <v>258936.21</v>
      </c>
      <c r="I1419" t="s">
        <v>7838</v>
      </c>
      <c r="J1419" s="188">
        <v>258936.21</v>
      </c>
      <c r="K1419" t="e">
        <f ca="1">[1]!ITEMSIZE(Table3[[#This Row],[Sum of Total]],M$3:M$4,N$3:N$5)</f>
        <v>#NAME?</v>
      </c>
    </row>
    <row r="1420" spans="4:11">
      <c r="D1420" s="8" t="s">
        <v>7841</v>
      </c>
      <c r="E1420">
        <v>107069.05929999999</v>
      </c>
      <c r="I1420" t="s">
        <v>7841</v>
      </c>
      <c r="J1420" s="188">
        <v>107069.05929999999</v>
      </c>
      <c r="K1420" t="e">
        <f ca="1">[1]!ITEMSIZE(Table3[[#This Row],[Sum of Total]],M$3:M$4,N$3:N$5)</f>
        <v>#NAME?</v>
      </c>
    </row>
    <row r="1421" spans="4:11">
      <c r="D1421" s="8" t="s">
        <v>7846</v>
      </c>
      <c r="E1421">
        <v>46942.088100000001</v>
      </c>
      <c r="I1421" t="s">
        <v>7846</v>
      </c>
      <c r="J1421" s="188">
        <v>46942.088100000001</v>
      </c>
      <c r="K1421" t="e">
        <f ca="1">[1]!ITEMSIZE(Table3[[#This Row],[Sum of Total]],M$3:M$4,N$3:N$5)</f>
        <v>#NAME?</v>
      </c>
    </row>
    <row r="1422" spans="4:11">
      <c r="D1422" s="8" t="s">
        <v>7849</v>
      </c>
      <c r="E1422">
        <v>23023</v>
      </c>
      <c r="I1422" t="s">
        <v>7849</v>
      </c>
      <c r="J1422" s="188">
        <v>23023</v>
      </c>
      <c r="K1422" t="e">
        <f ca="1">[1]!ITEMSIZE(Table3[[#This Row],[Sum of Total]],M$3:M$4,N$3:N$5)</f>
        <v>#NAME?</v>
      </c>
    </row>
    <row r="1423" spans="4:11">
      <c r="D1423" s="8" t="s">
        <v>7854</v>
      </c>
      <c r="E1423">
        <v>8498.8796999999995</v>
      </c>
      <c r="I1423" t="s">
        <v>7854</v>
      </c>
      <c r="J1423" s="188">
        <v>8498.8796999999995</v>
      </c>
      <c r="K1423" t="e">
        <f ca="1">[1]!ITEMSIZE(Table3[[#This Row],[Sum of Total]],M$3:M$4,N$3:N$5)</f>
        <v>#NAME?</v>
      </c>
    </row>
    <row r="1424" spans="4:11">
      <c r="D1424" s="8" t="s">
        <v>7857</v>
      </c>
      <c r="E1424">
        <v>337500</v>
      </c>
      <c r="I1424" t="s">
        <v>7857</v>
      </c>
      <c r="J1424" s="188">
        <v>337500</v>
      </c>
      <c r="K1424" t="e">
        <f ca="1">[1]!ITEMSIZE(Table3[[#This Row],[Sum of Total]],M$3:M$4,N$3:N$5)</f>
        <v>#NAME?</v>
      </c>
    </row>
    <row r="1425" spans="4:11">
      <c r="D1425" s="8" t="s">
        <v>7862</v>
      </c>
      <c r="E1425">
        <v>35079.480000000003</v>
      </c>
      <c r="I1425" t="s">
        <v>7862</v>
      </c>
      <c r="J1425" s="188">
        <v>35079.480000000003</v>
      </c>
      <c r="K1425" t="e">
        <f ca="1">[1]!ITEMSIZE(Table3[[#This Row],[Sum of Total]],M$3:M$4,N$3:N$5)</f>
        <v>#NAME?</v>
      </c>
    </row>
    <row r="1426" spans="4:11">
      <c r="D1426" s="8" t="s">
        <v>7865</v>
      </c>
      <c r="E1426">
        <v>18195</v>
      </c>
      <c r="I1426" t="s">
        <v>7865</v>
      </c>
      <c r="J1426" s="188">
        <v>18195</v>
      </c>
      <c r="K1426" t="e">
        <f ca="1">[1]!ITEMSIZE(Table3[[#This Row],[Sum of Total]],M$3:M$4,N$3:N$5)</f>
        <v>#NAME?</v>
      </c>
    </row>
    <row r="1427" spans="4:11">
      <c r="D1427" s="8" t="s">
        <v>7868</v>
      </c>
      <c r="E1427">
        <v>16295.85</v>
      </c>
      <c r="I1427" t="s">
        <v>7868</v>
      </c>
      <c r="J1427" s="188">
        <v>16295.85</v>
      </c>
      <c r="K1427" t="e">
        <f ca="1">[1]!ITEMSIZE(Table3[[#This Row],[Sum of Total]],M$3:M$4,N$3:N$5)</f>
        <v>#NAME?</v>
      </c>
    </row>
    <row r="1428" spans="4:11">
      <c r="D1428" s="8" t="s">
        <v>7871</v>
      </c>
      <c r="E1428">
        <v>20160</v>
      </c>
      <c r="I1428" t="s">
        <v>7871</v>
      </c>
      <c r="J1428" s="188">
        <v>20160</v>
      </c>
      <c r="K1428" t="e">
        <f ca="1">[1]!ITEMSIZE(Table3[[#This Row],[Sum of Total]],M$3:M$4,N$3:N$5)</f>
        <v>#NAME?</v>
      </c>
    </row>
    <row r="1429" spans="4:11">
      <c r="D1429" s="8" t="s">
        <v>7874</v>
      </c>
      <c r="E1429">
        <v>5000</v>
      </c>
      <c r="I1429" t="s">
        <v>7874</v>
      </c>
      <c r="J1429" s="188">
        <v>5000</v>
      </c>
      <c r="K1429" t="e">
        <f ca="1">[1]!ITEMSIZE(Table3[[#This Row],[Sum of Total]],M$3:M$4,N$3:N$5)</f>
        <v>#NAME?</v>
      </c>
    </row>
    <row r="1430" spans="4:11">
      <c r="D1430" s="8" t="s">
        <v>7876</v>
      </c>
      <c r="E1430">
        <v>5000</v>
      </c>
      <c r="I1430" t="s">
        <v>7876</v>
      </c>
      <c r="J1430" s="188">
        <v>5000</v>
      </c>
      <c r="K1430" t="e">
        <f ca="1">[1]!ITEMSIZE(Table3[[#This Row],[Sum of Total]],M$3:M$4,N$3:N$5)</f>
        <v>#NAME?</v>
      </c>
    </row>
    <row r="1431" spans="4:11">
      <c r="D1431" s="8" t="s">
        <v>7878</v>
      </c>
      <c r="E1431">
        <v>10000</v>
      </c>
      <c r="I1431" t="s">
        <v>7878</v>
      </c>
      <c r="J1431" s="188">
        <v>10000</v>
      </c>
      <c r="K1431" t="e">
        <f ca="1">[1]!ITEMSIZE(Table3[[#This Row],[Sum of Total]],M$3:M$4,N$3:N$5)</f>
        <v>#NAME?</v>
      </c>
    </row>
    <row r="1432" spans="4:11">
      <c r="D1432" s="8" t="s">
        <v>7882</v>
      </c>
      <c r="E1432">
        <v>65000</v>
      </c>
      <c r="I1432" t="s">
        <v>7882</v>
      </c>
      <c r="J1432" s="188">
        <v>65000</v>
      </c>
      <c r="K1432" t="e">
        <f ca="1">[1]!ITEMSIZE(Table3[[#This Row],[Sum of Total]],M$3:M$4,N$3:N$5)</f>
        <v>#NAME?</v>
      </c>
    </row>
    <row r="1433" spans="4:11">
      <c r="D1433" s="8" t="s">
        <v>7887</v>
      </c>
      <c r="E1433">
        <v>1010021.05</v>
      </c>
      <c r="I1433" t="s">
        <v>7887</v>
      </c>
      <c r="J1433" s="188">
        <v>1010021.05</v>
      </c>
      <c r="K1433" t="e">
        <f ca="1">[1]!ITEMSIZE(Table3[[#This Row],[Sum of Total]],M$3:M$4,N$3:N$5)</f>
        <v>#NAME?</v>
      </c>
    </row>
    <row r="1434" spans="4:11">
      <c r="D1434" s="8" t="s">
        <v>7892</v>
      </c>
      <c r="E1434">
        <v>2092487.95</v>
      </c>
      <c r="I1434" t="s">
        <v>7892</v>
      </c>
      <c r="J1434" s="188">
        <v>2092487.95</v>
      </c>
      <c r="K1434" t="e">
        <f ca="1">[1]!ITEMSIZE(Table3[[#This Row],[Sum of Total]],M$3:M$4,N$3:N$5)</f>
        <v>#NAME?</v>
      </c>
    </row>
    <row r="1435" spans="4:11">
      <c r="D1435" s="8" t="s">
        <v>7897</v>
      </c>
      <c r="E1435">
        <v>43668</v>
      </c>
      <c r="I1435" t="s">
        <v>7897</v>
      </c>
      <c r="J1435" s="188">
        <v>43668</v>
      </c>
      <c r="K1435" t="e">
        <f ca="1">[1]!ITEMSIZE(Table3[[#This Row],[Sum of Total]],M$3:M$4,N$3:N$5)</f>
        <v>#NAME?</v>
      </c>
    </row>
    <row r="1436" spans="4:11">
      <c r="D1436" s="8" t="s">
        <v>7902</v>
      </c>
      <c r="E1436">
        <v>-55849.960200000001</v>
      </c>
      <c r="I1436" t="s">
        <v>7902</v>
      </c>
      <c r="J1436" s="188">
        <v>-55849.960200000001</v>
      </c>
      <c r="K1436" t="e">
        <f ca="1">[1]!ITEMSIZE(Table3[[#This Row],[Sum of Total]],M$3:M$4,N$3:N$5)</f>
        <v>#NAME?</v>
      </c>
    </row>
    <row r="1437" spans="4:11">
      <c r="D1437" s="8" t="s">
        <v>7905</v>
      </c>
      <c r="E1437">
        <v>55849.960200000001</v>
      </c>
      <c r="I1437" t="s">
        <v>7905</v>
      </c>
      <c r="J1437" s="188">
        <v>55849.960200000001</v>
      </c>
      <c r="K1437" t="e">
        <f ca="1">[1]!ITEMSIZE(Table3[[#This Row],[Sum of Total]],M$3:M$4,N$3:N$5)</f>
        <v>#NAME?</v>
      </c>
    </row>
    <row r="1438" spans="4:11">
      <c r="D1438" s="8" t="s">
        <v>7906</v>
      </c>
      <c r="E1438">
        <v>7382.76</v>
      </c>
      <c r="I1438" t="s">
        <v>7906</v>
      </c>
      <c r="J1438" s="188">
        <v>7382.76</v>
      </c>
      <c r="K1438" t="e">
        <f ca="1">[1]!ITEMSIZE(Table3[[#This Row],[Sum of Total]],M$3:M$4,N$3:N$5)</f>
        <v>#NAME?</v>
      </c>
    </row>
    <row r="1439" spans="4:11">
      <c r="D1439" s="8" t="s">
        <v>7909</v>
      </c>
      <c r="E1439">
        <v>22999.795999999998</v>
      </c>
      <c r="I1439" t="s">
        <v>7909</v>
      </c>
      <c r="J1439" s="188">
        <v>22999.795999999998</v>
      </c>
      <c r="K1439" t="e">
        <f ca="1">[1]!ITEMSIZE(Table3[[#This Row],[Sum of Total]],M$3:M$4,N$3:N$5)</f>
        <v>#NAME?</v>
      </c>
    </row>
    <row r="1440" spans="4:11">
      <c r="D1440" s="8" t="s">
        <v>7914</v>
      </c>
      <c r="E1440">
        <v>435056.03</v>
      </c>
      <c r="I1440" t="s">
        <v>7914</v>
      </c>
      <c r="J1440" s="188">
        <v>435056.03</v>
      </c>
      <c r="K1440" t="e">
        <f ca="1">[1]!ITEMSIZE(Table3[[#This Row],[Sum of Total]],M$3:M$4,N$3:N$5)</f>
        <v>#NAME?</v>
      </c>
    </row>
    <row r="1441" spans="4:11">
      <c r="D1441" s="8" t="s">
        <v>7919</v>
      </c>
      <c r="E1441">
        <v>19678.430400000001</v>
      </c>
      <c r="I1441" t="s">
        <v>7919</v>
      </c>
      <c r="J1441" s="188">
        <v>19678.430400000001</v>
      </c>
      <c r="K1441" t="e">
        <f ca="1">[1]!ITEMSIZE(Table3[[#This Row],[Sum of Total]],M$3:M$4,N$3:N$5)</f>
        <v>#NAME?</v>
      </c>
    </row>
    <row r="1442" spans="4:11">
      <c r="D1442" s="8" t="s">
        <v>7922</v>
      </c>
      <c r="E1442">
        <v>74338.7166</v>
      </c>
      <c r="I1442" t="s">
        <v>7922</v>
      </c>
      <c r="J1442" s="188">
        <v>74338.7166</v>
      </c>
      <c r="K1442" t="e">
        <f ca="1">[1]!ITEMSIZE(Table3[[#This Row],[Sum of Total]],M$3:M$4,N$3:N$5)</f>
        <v>#NAME?</v>
      </c>
    </row>
    <row r="1443" spans="4:11">
      <c r="D1443" s="8" t="s">
        <v>7925</v>
      </c>
      <c r="E1443">
        <v>2565</v>
      </c>
      <c r="I1443" t="s">
        <v>7925</v>
      </c>
      <c r="J1443" s="188">
        <v>2565</v>
      </c>
      <c r="K1443" t="e">
        <f ca="1">[1]!ITEMSIZE(Table3[[#This Row],[Sum of Total]],M$3:M$4,N$3:N$5)</f>
        <v>#NAME?</v>
      </c>
    </row>
    <row r="1444" spans="4:11">
      <c r="D1444" s="8" t="s">
        <v>7930</v>
      </c>
      <c r="E1444">
        <v>54469.5</v>
      </c>
      <c r="I1444" t="s">
        <v>7930</v>
      </c>
      <c r="J1444" s="188">
        <v>54469.5</v>
      </c>
      <c r="K1444" t="e">
        <f ca="1">[1]!ITEMSIZE(Table3[[#This Row],[Sum of Total]],M$3:M$4,N$3:N$5)</f>
        <v>#NAME?</v>
      </c>
    </row>
    <row r="1445" spans="4:11">
      <c r="D1445" s="8" t="s">
        <v>7933</v>
      </c>
      <c r="E1445">
        <v>216000</v>
      </c>
      <c r="I1445" t="s">
        <v>7933</v>
      </c>
      <c r="J1445" s="188">
        <v>216000</v>
      </c>
      <c r="K1445" t="e">
        <f ca="1">[1]!ITEMSIZE(Table3[[#This Row],[Sum of Total]],M$3:M$4,N$3:N$5)</f>
        <v>#NAME?</v>
      </c>
    </row>
    <row r="1446" spans="4:11">
      <c r="D1446" s="8" t="s">
        <v>7936</v>
      </c>
      <c r="E1446">
        <v>42930</v>
      </c>
      <c r="I1446" t="s">
        <v>7936</v>
      </c>
      <c r="J1446" s="188">
        <v>42930</v>
      </c>
      <c r="K1446" t="e">
        <f ca="1">[1]!ITEMSIZE(Table3[[#This Row],[Sum of Total]],M$3:M$4,N$3:N$5)</f>
        <v>#NAME?</v>
      </c>
    </row>
    <row r="1447" spans="4:11">
      <c r="D1447" s="8" t="s">
        <v>7941</v>
      </c>
      <c r="E1447">
        <v>47775</v>
      </c>
      <c r="I1447" t="s">
        <v>7941</v>
      </c>
      <c r="J1447" s="188">
        <v>47775</v>
      </c>
      <c r="K1447" t="e">
        <f ca="1">[1]!ITEMSIZE(Table3[[#This Row],[Sum of Total]],M$3:M$4,N$3:N$5)</f>
        <v>#NAME?</v>
      </c>
    </row>
    <row r="1448" spans="4:11">
      <c r="D1448" s="8" t="s">
        <v>7944</v>
      </c>
      <c r="E1448">
        <v>33696</v>
      </c>
      <c r="I1448" t="s">
        <v>7944</v>
      </c>
      <c r="J1448" s="188">
        <v>33696</v>
      </c>
      <c r="K1448" t="e">
        <f ca="1">[1]!ITEMSIZE(Table3[[#This Row],[Sum of Total]],M$3:M$4,N$3:N$5)</f>
        <v>#NAME?</v>
      </c>
    </row>
    <row r="1449" spans="4:11">
      <c r="D1449" s="8" t="s">
        <v>7949</v>
      </c>
      <c r="E1449">
        <v>21700</v>
      </c>
      <c r="I1449" t="s">
        <v>7949</v>
      </c>
      <c r="J1449" s="188">
        <v>21700</v>
      </c>
      <c r="K1449" t="e">
        <f ca="1">[1]!ITEMSIZE(Table3[[#This Row],[Sum of Total]],M$3:M$4,N$3:N$5)</f>
        <v>#NAME?</v>
      </c>
    </row>
    <row r="1450" spans="4:11">
      <c r="D1450" s="8" t="s">
        <v>7952</v>
      </c>
      <c r="E1450">
        <v>49600</v>
      </c>
      <c r="I1450" t="s">
        <v>7952</v>
      </c>
      <c r="J1450" s="188">
        <v>49600</v>
      </c>
      <c r="K1450" t="e">
        <f ca="1">[1]!ITEMSIZE(Table3[[#This Row],[Sum of Total]],M$3:M$4,N$3:N$5)</f>
        <v>#NAME?</v>
      </c>
    </row>
    <row r="1451" spans="4:11">
      <c r="D1451" s="8" t="s">
        <v>7955</v>
      </c>
      <c r="E1451">
        <v>34091.11</v>
      </c>
      <c r="I1451" t="s">
        <v>7955</v>
      </c>
      <c r="J1451" s="188">
        <v>34091.11</v>
      </c>
      <c r="K1451" t="e">
        <f ca="1">[1]!ITEMSIZE(Table3[[#This Row],[Sum of Total]],M$3:M$4,N$3:N$5)</f>
        <v>#NAME?</v>
      </c>
    </row>
    <row r="1452" spans="4:11">
      <c r="D1452" s="8" t="s">
        <v>7960</v>
      </c>
      <c r="E1452">
        <v>8550</v>
      </c>
      <c r="I1452" t="s">
        <v>7960</v>
      </c>
      <c r="J1452" s="188">
        <v>8550</v>
      </c>
      <c r="K1452" t="e">
        <f ca="1">[1]!ITEMSIZE(Table3[[#This Row],[Sum of Total]],M$3:M$4,N$3:N$5)</f>
        <v>#NAME?</v>
      </c>
    </row>
    <row r="1453" spans="4:11">
      <c r="D1453" s="8" t="s">
        <v>7965</v>
      </c>
      <c r="E1453">
        <v>85120</v>
      </c>
      <c r="I1453" t="s">
        <v>7965</v>
      </c>
      <c r="J1453" s="188">
        <v>85120</v>
      </c>
      <c r="K1453" t="e">
        <f ca="1">[1]!ITEMSIZE(Table3[[#This Row],[Sum of Total]],M$3:M$4,N$3:N$5)</f>
        <v>#NAME?</v>
      </c>
    </row>
    <row r="1454" spans="4:11">
      <c r="D1454" s="8" t="s">
        <v>7969</v>
      </c>
      <c r="E1454">
        <v>75000</v>
      </c>
      <c r="I1454" t="s">
        <v>7969</v>
      </c>
      <c r="J1454" s="188">
        <v>75000</v>
      </c>
      <c r="K1454" t="e">
        <f ca="1">[1]!ITEMSIZE(Table3[[#This Row],[Sum of Total]],M$3:M$4,N$3:N$5)</f>
        <v>#NAME?</v>
      </c>
    </row>
    <row r="1455" spans="4:11">
      <c r="D1455" s="8" t="s">
        <v>7971</v>
      </c>
      <c r="E1455">
        <v>3500</v>
      </c>
      <c r="I1455" t="s">
        <v>7971</v>
      </c>
      <c r="J1455" s="188">
        <v>3500</v>
      </c>
      <c r="K1455" t="e">
        <f ca="1">[1]!ITEMSIZE(Table3[[#This Row],[Sum of Total]],M$3:M$4,N$3:N$5)</f>
        <v>#NAME?</v>
      </c>
    </row>
    <row r="1456" spans="4:11">
      <c r="D1456" s="8" t="s">
        <v>7976</v>
      </c>
      <c r="E1456">
        <v>24929.109499999999</v>
      </c>
      <c r="I1456" t="s">
        <v>7976</v>
      </c>
      <c r="J1456" s="188">
        <v>24929.109499999999</v>
      </c>
      <c r="K1456" t="e">
        <f ca="1">[1]!ITEMSIZE(Table3[[#This Row],[Sum of Total]],M$3:M$4,N$3:N$5)</f>
        <v>#NAME?</v>
      </c>
    </row>
    <row r="1457" spans="4:11">
      <c r="D1457" s="8" t="s">
        <v>7980</v>
      </c>
      <c r="E1457">
        <v>109389.2739</v>
      </c>
      <c r="I1457" t="s">
        <v>7980</v>
      </c>
      <c r="J1457" s="188">
        <v>109389.2739</v>
      </c>
      <c r="K1457" t="e">
        <f ca="1">[1]!ITEMSIZE(Table3[[#This Row],[Sum of Total]],M$3:M$4,N$3:N$5)</f>
        <v>#NAME?</v>
      </c>
    </row>
    <row r="1458" spans="4:11">
      <c r="D1458" s="8" t="s">
        <v>7983</v>
      </c>
      <c r="E1458">
        <v>322875</v>
      </c>
      <c r="I1458" t="s">
        <v>7983</v>
      </c>
      <c r="J1458" s="188">
        <v>322875</v>
      </c>
      <c r="K1458" t="e">
        <f ca="1">[1]!ITEMSIZE(Table3[[#This Row],[Sum of Total]],M$3:M$4,N$3:N$5)</f>
        <v>#NAME?</v>
      </c>
    </row>
    <row r="1459" spans="4:11">
      <c r="D1459" s="8" t="s">
        <v>7988</v>
      </c>
      <c r="E1459">
        <v>7980</v>
      </c>
      <c r="I1459" t="s">
        <v>7988</v>
      </c>
      <c r="J1459" s="188">
        <v>7980</v>
      </c>
      <c r="K1459" t="e">
        <f ca="1">[1]!ITEMSIZE(Table3[[#This Row],[Sum of Total]],M$3:M$4,N$3:N$5)</f>
        <v>#NAME?</v>
      </c>
    </row>
    <row r="1460" spans="4:11">
      <c r="D1460" s="8" t="s">
        <v>7993</v>
      </c>
      <c r="E1460">
        <v>46170</v>
      </c>
      <c r="I1460" t="s">
        <v>7993</v>
      </c>
      <c r="J1460" s="188">
        <v>46170</v>
      </c>
      <c r="K1460" t="e">
        <f ca="1">[1]!ITEMSIZE(Table3[[#This Row],[Sum of Total]],M$3:M$4,N$3:N$5)</f>
        <v>#NAME?</v>
      </c>
    </row>
    <row r="1461" spans="4:11">
      <c r="D1461" s="8" t="s">
        <v>7998</v>
      </c>
      <c r="E1461">
        <v>34497.237999999998</v>
      </c>
      <c r="I1461" t="s">
        <v>7998</v>
      </c>
      <c r="J1461" s="188">
        <v>34497.237999999998</v>
      </c>
      <c r="K1461" t="e">
        <f ca="1">[1]!ITEMSIZE(Table3[[#This Row],[Sum of Total]],M$3:M$4,N$3:N$5)</f>
        <v>#NAME?</v>
      </c>
    </row>
    <row r="1462" spans="4:11">
      <c r="D1462" s="8" t="s">
        <v>8003</v>
      </c>
      <c r="E1462">
        <v>5680.4811</v>
      </c>
      <c r="I1462" t="s">
        <v>8003</v>
      </c>
      <c r="J1462" s="188">
        <v>5680.4811</v>
      </c>
      <c r="K1462" t="e">
        <f ca="1">[1]!ITEMSIZE(Table3[[#This Row],[Sum of Total]],M$3:M$4,N$3:N$5)</f>
        <v>#NAME?</v>
      </c>
    </row>
    <row r="1463" spans="4:11">
      <c r="D1463" s="8" t="s">
        <v>8006</v>
      </c>
      <c r="E1463">
        <v>9159</v>
      </c>
      <c r="I1463" t="s">
        <v>8006</v>
      </c>
      <c r="J1463" s="188">
        <v>9159</v>
      </c>
      <c r="K1463" t="e">
        <f ca="1">[1]!ITEMSIZE(Table3[[#This Row],[Sum of Total]],M$3:M$4,N$3:N$5)</f>
        <v>#NAME?</v>
      </c>
    </row>
    <row r="1464" spans="4:11">
      <c r="D1464" s="8" t="s">
        <v>8009</v>
      </c>
      <c r="E1464">
        <v>9991.8219000000008</v>
      </c>
      <c r="I1464" t="s">
        <v>8009</v>
      </c>
      <c r="J1464" s="188">
        <v>9991.8219000000008</v>
      </c>
      <c r="K1464" t="e">
        <f ca="1">[1]!ITEMSIZE(Table3[[#This Row],[Sum of Total]],M$3:M$4,N$3:N$5)</f>
        <v>#NAME?</v>
      </c>
    </row>
    <row r="1465" spans="4:11">
      <c r="D1465" s="8" t="s">
        <v>8012</v>
      </c>
      <c r="E1465">
        <v>5769.0637999999999</v>
      </c>
      <c r="I1465" t="s">
        <v>8012</v>
      </c>
      <c r="J1465" s="188">
        <v>5769.0637999999999</v>
      </c>
      <c r="K1465" t="e">
        <f ca="1">[1]!ITEMSIZE(Table3[[#This Row],[Sum of Total]],M$3:M$4,N$3:N$5)</f>
        <v>#NAME?</v>
      </c>
    </row>
    <row r="1466" spans="4:11">
      <c r="D1466" s="8" t="s">
        <v>8015</v>
      </c>
      <c r="E1466">
        <v>17534.206200000001</v>
      </c>
      <c r="I1466" t="s">
        <v>8015</v>
      </c>
      <c r="J1466" s="188">
        <v>17534.206200000001</v>
      </c>
      <c r="K1466" t="e">
        <f ca="1">[1]!ITEMSIZE(Table3[[#This Row],[Sum of Total]],M$3:M$4,N$3:N$5)</f>
        <v>#NAME?</v>
      </c>
    </row>
    <row r="1467" spans="4:11">
      <c r="D1467" s="8" t="s">
        <v>8018</v>
      </c>
      <c r="E1467">
        <v>13292.6716</v>
      </c>
      <c r="I1467" t="s">
        <v>8018</v>
      </c>
      <c r="J1467" s="188">
        <v>13292.6716</v>
      </c>
      <c r="K1467" t="e">
        <f ca="1">[1]!ITEMSIZE(Table3[[#This Row],[Sum of Total]],M$3:M$4,N$3:N$5)</f>
        <v>#NAME?</v>
      </c>
    </row>
    <row r="1468" spans="4:11">
      <c r="D1468" s="8" t="s">
        <v>8021</v>
      </c>
      <c r="E1468">
        <v>16338.5803</v>
      </c>
      <c r="I1468" t="s">
        <v>8021</v>
      </c>
      <c r="J1468" s="188">
        <v>16338.5803</v>
      </c>
      <c r="K1468" t="e">
        <f ca="1">[1]!ITEMSIZE(Table3[[#This Row],[Sum of Total]],M$3:M$4,N$3:N$5)</f>
        <v>#NAME?</v>
      </c>
    </row>
    <row r="1469" spans="4:11">
      <c r="D1469" s="8" t="s">
        <v>8024</v>
      </c>
      <c r="E1469">
        <v>67355.932199999996</v>
      </c>
      <c r="I1469" t="s">
        <v>8024</v>
      </c>
      <c r="J1469" s="188">
        <v>67355.932199999996</v>
      </c>
      <c r="K1469" t="e">
        <f ca="1">[1]!ITEMSIZE(Table3[[#This Row],[Sum of Total]],M$3:M$4,N$3:N$5)</f>
        <v>#NAME?</v>
      </c>
    </row>
    <row r="1470" spans="4:11">
      <c r="D1470" s="8" t="s">
        <v>8029</v>
      </c>
      <c r="E1470">
        <v>475.19</v>
      </c>
      <c r="I1470" t="s">
        <v>8029</v>
      </c>
      <c r="J1470" s="188">
        <v>475.19</v>
      </c>
      <c r="K1470" t="e">
        <f ca="1">[1]!ITEMSIZE(Table3[[#This Row],[Sum of Total]],M$3:M$4,N$3:N$5)</f>
        <v>#NAME?</v>
      </c>
    </row>
    <row r="1471" spans="4:11">
      <c r="D1471" s="8" t="s">
        <v>8032</v>
      </c>
      <c r="E1471">
        <v>32580.8321</v>
      </c>
      <c r="I1471" t="s">
        <v>8032</v>
      </c>
      <c r="J1471" s="188">
        <v>32580.8321</v>
      </c>
      <c r="K1471" t="e">
        <f ca="1">[1]!ITEMSIZE(Table3[[#This Row],[Sum of Total]],M$3:M$4,N$3:N$5)</f>
        <v>#NAME?</v>
      </c>
    </row>
    <row r="1472" spans="4:11">
      <c r="D1472" s="8" t="s">
        <v>8037</v>
      </c>
      <c r="E1472">
        <v>7080</v>
      </c>
      <c r="I1472" t="s">
        <v>8037</v>
      </c>
      <c r="J1472" s="188">
        <v>7080</v>
      </c>
      <c r="K1472" t="e">
        <f ca="1">[1]!ITEMSIZE(Table3[[#This Row],[Sum of Total]],M$3:M$4,N$3:N$5)</f>
        <v>#NAME?</v>
      </c>
    </row>
    <row r="1473" spans="4:11">
      <c r="D1473" s="8" t="s">
        <v>8042</v>
      </c>
      <c r="E1473">
        <v>29201.200000000001</v>
      </c>
      <c r="I1473" t="s">
        <v>8042</v>
      </c>
      <c r="J1473" s="188">
        <v>29201.200000000001</v>
      </c>
      <c r="K1473" t="e">
        <f ca="1">[1]!ITEMSIZE(Table3[[#This Row],[Sum of Total]],M$3:M$4,N$3:N$5)</f>
        <v>#NAME?</v>
      </c>
    </row>
    <row r="1474" spans="4:11">
      <c r="D1474" s="8" t="s">
        <v>8045</v>
      </c>
      <c r="E1474">
        <v>17933.16</v>
      </c>
      <c r="I1474" t="s">
        <v>8045</v>
      </c>
      <c r="J1474" s="188">
        <v>17933.16</v>
      </c>
      <c r="K1474" t="e">
        <f ca="1">[1]!ITEMSIZE(Table3[[#This Row],[Sum of Total]],M$3:M$4,N$3:N$5)</f>
        <v>#NAME?</v>
      </c>
    </row>
    <row r="1475" spans="4:11">
      <c r="D1475" s="8" t="s">
        <v>8046</v>
      </c>
      <c r="E1475">
        <v>15371.28</v>
      </c>
      <c r="I1475" t="s">
        <v>8046</v>
      </c>
      <c r="J1475" s="188">
        <v>15371.28</v>
      </c>
      <c r="K1475" t="e">
        <f ca="1">[1]!ITEMSIZE(Table3[[#This Row],[Sum of Total]],M$3:M$4,N$3:N$5)</f>
        <v>#NAME?</v>
      </c>
    </row>
    <row r="1476" spans="4:11">
      <c r="D1476" s="8" t="s">
        <v>8047</v>
      </c>
      <c r="E1476">
        <v>15371.28</v>
      </c>
      <c r="I1476" t="s">
        <v>8047</v>
      </c>
      <c r="J1476" s="188">
        <v>15371.28</v>
      </c>
      <c r="K1476" t="e">
        <f ca="1">[1]!ITEMSIZE(Table3[[#This Row],[Sum of Total]],M$3:M$4,N$3:N$5)</f>
        <v>#NAME?</v>
      </c>
    </row>
    <row r="1477" spans="4:11">
      <c r="D1477" s="8" t="s">
        <v>8048</v>
      </c>
      <c r="E1477">
        <v>148182.70000000001</v>
      </c>
      <c r="I1477" t="s">
        <v>8048</v>
      </c>
      <c r="J1477" s="188">
        <v>148182.70000000001</v>
      </c>
      <c r="K1477" t="e">
        <f ca="1">[1]!ITEMSIZE(Table3[[#This Row],[Sum of Total]],M$3:M$4,N$3:N$5)</f>
        <v>#NAME?</v>
      </c>
    </row>
    <row r="1478" spans="4:11">
      <c r="D1478" s="8" t="s">
        <v>8051</v>
      </c>
      <c r="E1478">
        <v>35898.017</v>
      </c>
      <c r="I1478" t="s">
        <v>8051</v>
      </c>
      <c r="J1478" s="188">
        <v>35898.017</v>
      </c>
      <c r="K1478" t="e">
        <f ca="1">[1]!ITEMSIZE(Table3[[#This Row],[Sum of Total]],M$3:M$4,N$3:N$5)</f>
        <v>#NAME?</v>
      </c>
    </row>
    <row r="1479" spans="4:11">
      <c r="D1479" s="8" t="s">
        <v>8056</v>
      </c>
      <c r="E1479">
        <v>7736.625</v>
      </c>
      <c r="I1479" t="s">
        <v>8056</v>
      </c>
      <c r="J1479" s="188">
        <v>7736.625</v>
      </c>
      <c r="K1479" t="e">
        <f ca="1">[1]!ITEMSIZE(Table3[[#This Row],[Sum of Total]],M$3:M$4,N$3:N$5)</f>
        <v>#NAME?</v>
      </c>
    </row>
    <row r="1480" spans="4:11">
      <c r="D1480" s="8" t="s">
        <v>8061</v>
      </c>
      <c r="E1480">
        <v>2775</v>
      </c>
      <c r="I1480" t="s">
        <v>8061</v>
      </c>
      <c r="J1480" s="188">
        <v>2775</v>
      </c>
      <c r="K1480" t="e">
        <f ca="1">[1]!ITEMSIZE(Table3[[#This Row],[Sum of Total]],M$3:M$4,N$3:N$5)</f>
        <v>#NAME?</v>
      </c>
    </row>
    <row r="1481" spans="4:11">
      <c r="D1481" s="8" t="s">
        <v>8064</v>
      </c>
      <c r="E1481">
        <v>110.22</v>
      </c>
      <c r="I1481" t="s">
        <v>8064</v>
      </c>
      <c r="J1481" s="188">
        <v>110.22</v>
      </c>
      <c r="K1481" t="e">
        <f ca="1">[1]!ITEMSIZE(Table3[[#This Row],[Sum of Total]],M$3:M$4,N$3:N$5)</f>
        <v>#NAME?</v>
      </c>
    </row>
    <row r="1482" spans="4:11">
      <c r="D1482" s="8" t="s">
        <v>8067</v>
      </c>
      <c r="E1482">
        <v>30314.55</v>
      </c>
      <c r="I1482" t="s">
        <v>8067</v>
      </c>
      <c r="J1482" s="188">
        <v>30314.55</v>
      </c>
      <c r="K1482" t="e">
        <f ca="1">[1]!ITEMSIZE(Table3[[#This Row],[Sum of Total]],M$3:M$4,N$3:N$5)</f>
        <v>#NAME?</v>
      </c>
    </row>
    <row r="1483" spans="4:11">
      <c r="D1483" s="8" t="s">
        <v>8070</v>
      </c>
      <c r="E1483">
        <v>15600</v>
      </c>
      <c r="I1483" t="s">
        <v>8070</v>
      </c>
      <c r="J1483" s="188">
        <v>15600</v>
      </c>
      <c r="K1483" t="e">
        <f ca="1">[1]!ITEMSIZE(Table3[[#This Row],[Sum of Total]],M$3:M$4,N$3:N$5)</f>
        <v>#NAME?</v>
      </c>
    </row>
    <row r="1484" spans="4:11">
      <c r="D1484" s="8" t="s">
        <v>8075</v>
      </c>
      <c r="E1484">
        <v>9612.7999999999993</v>
      </c>
      <c r="I1484" t="s">
        <v>8075</v>
      </c>
      <c r="J1484" s="188">
        <v>9612.7999999999993</v>
      </c>
      <c r="K1484" t="e">
        <f ca="1">[1]!ITEMSIZE(Table3[[#This Row],[Sum of Total]],M$3:M$4,N$3:N$5)</f>
        <v>#NAME?</v>
      </c>
    </row>
    <row r="1485" spans="4:11">
      <c r="D1485" s="8" t="s">
        <v>8080</v>
      </c>
      <c r="E1485">
        <v>48831.199999999997</v>
      </c>
      <c r="I1485" t="s">
        <v>8080</v>
      </c>
      <c r="J1485" s="188">
        <v>48831.199999999997</v>
      </c>
      <c r="K1485" t="e">
        <f ca="1">[1]!ITEMSIZE(Table3[[#This Row],[Sum of Total]],M$3:M$4,N$3:N$5)</f>
        <v>#NAME?</v>
      </c>
    </row>
    <row r="1486" spans="4:11">
      <c r="D1486" s="8" t="s">
        <v>8085</v>
      </c>
      <c r="E1486">
        <v>32400</v>
      </c>
      <c r="I1486" t="s">
        <v>8085</v>
      </c>
      <c r="J1486" s="188">
        <v>32400</v>
      </c>
      <c r="K1486" t="e">
        <f ca="1">[1]!ITEMSIZE(Table3[[#This Row],[Sum of Total]],M$3:M$4,N$3:N$5)</f>
        <v>#NAME?</v>
      </c>
    </row>
    <row r="1487" spans="4:11">
      <c r="D1487" s="8" t="s">
        <v>8088</v>
      </c>
      <c r="E1487">
        <v>69959.360700000005</v>
      </c>
      <c r="I1487" t="s">
        <v>8088</v>
      </c>
      <c r="J1487" s="188">
        <v>69959.360700000005</v>
      </c>
      <c r="K1487" t="e">
        <f ca="1">[1]!ITEMSIZE(Table3[[#This Row],[Sum of Total]],M$3:M$4,N$3:N$5)</f>
        <v>#NAME?</v>
      </c>
    </row>
    <row r="1488" spans="4:11">
      <c r="D1488" s="8" t="s">
        <v>8093</v>
      </c>
      <c r="E1488">
        <v>24428</v>
      </c>
      <c r="I1488" t="s">
        <v>8093</v>
      </c>
      <c r="J1488" s="188">
        <v>24428</v>
      </c>
      <c r="K1488" t="e">
        <f ca="1">[1]!ITEMSIZE(Table3[[#This Row],[Sum of Total]],M$3:M$4,N$3:N$5)</f>
        <v>#NAME?</v>
      </c>
    </row>
    <row r="1489" spans="4:11">
      <c r="D1489" s="8" t="s">
        <v>8096</v>
      </c>
      <c r="E1489">
        <v>105000</v>
      </c>
      <c r="I1489" t="s">
        <v>8096</v>
      </c>
      <c r="J1489" s="188">
        <v>105000</v>
      </c>
      <c r="K1489" t="e">
        <f ca="1">[1]!ITEMSIZE(Table3[[#This Row],[Sum of Total]],M$3:M$4,N$3:N$5)</f>
        <v>#NAME?</v>
      </c>
    </row>
    <row r="1490" spans="4:11">
      <c r="D1490" s="8" t="s">
        <v>8099</v>
      </c>
      <c r="E1490">
        <v>-97027.85</v>
      </c>
      <c r="I1490" t="s">
        <v>8099</v>
      </c>
      <c r="J1490" s="188">
        <v>-97027.85</v>
      </c>
      <c r="K1490" t="e">
        <f ca="1">[1]!ITEMSIZE(Table3[[#This Row],[Sum of Total]],M$3:M$4,N$3:N$5)</f>
        <v>#NAME?</v>
      </c>
    </row>
    <row r="1491" spans="4:11">
      <c r="D1491" s="8" t="s">
        <v>8102</v>
      </c>
      <c r="E1491">
        <v>58080</v>
      </c>
      <c r="I1491" t="s">
        <v>8102</v>
      </c>
      <c r="J1491" s="188">
        <v>58080</v>
      </c>
      <c r="K1491" t="e">
        <f ca="1">[1]!ITEMSIZE(Table3[[#This Row],[Sum of Total]],M$3:M$4,N$3:N$5)</f>
        <v>#NAME?</v>
      </c>
    </row>
    <row r="1492" spans="4:11">
      <c r="D1492" s="8" t="s">
        <v>8107</v>
      </c>
      <c r="E1492">
        <v>65000</v>
      </c>
      <c r="I1492" t="s">
        <v>8107</v>
      </c>
      <c r="J1492" s="188">
        <v>65000</v>
      </c>
      <c r="K1492" t="e">
        <f ca="1">[1]!ITEMSIZE(Table3[[#This Row],[Sum of Total]],M$3:M$4,N$3:N$5)</f>
        <v>#NAME?</v>
      </c>
    </row>
    <row r="1493" spans="4:11">
      <c r="D1493" s="8" t="s">
        <v>8112</v>
      </c>
      <c r="E1493">
        <v>141750</v>
      </c>
      <c r="I1493" t="s">
        <v>8112</v>
      </c>
      <c r="J1493" s="188">
        <v>141750</v>
      </c>
      <c r="K1493" t="e">
        <f ca="1">[1]!ITEMSIZE(Table3[[#This Row],[Sum of Total]],M$3:M$4,N$3:N$5)</f>
        <v>#NAME?</v>
      </c>
    </row>
    <row r="1494" spans="4:11">
      <c r="D1494" s="8" t="s">
        <v>8115</v>
      </c>
      <c r="E1494">
        <v>24126.119699999999</v>
      </c>
      <c r="I1494" t="s">
        <v>8115</v>
      </c>
      <c r="J1494" s="188">
        <v>24126.119699999999</v>
      </c>
      <c r="K1494" t="e">
        <f ca="1">[1]!ITEMSIZE(Table3[[#This Row],[Sum of Total]],M$3:M$4,N$3:N$5)</f>
        <v>#NAME?</v>
      </c>
    </row>
    <row r="1495" spans="4:11">
      <c r="D1495" s="8" t="s">
        <v>8120</v>
      </c>
      <c r="E1495">
        <v>55894.7163</v>
      </c>
      <c r="I1495" t="s">
        <v>8120</v>
      </c>
      <c r="J1495" s="188">
        <v>55894.7163</v>
      </c>
      <c r="K1495" t="e">
        <f ca="1">[1]!ITEMSIZE(Table3[[#This Row],[Sum of Total]],M$3:M$4,N$3:N$5)</f>
        <v>#NAME?</v>
      </c>
    </row>
    <row r="1496" spans="4:11">
      <c r="D1496" s="8" t="s">
        <v>8125</v>
      </c>
      <c r="E1496">
        <v>47484.144500000002</v>
      </c>
      <c r="I1496" t="s">
        <v>8125</v>
      </c>
      <c r="J1496" s="188">
        <v>47484.144500000002</v>
      </c>
      <c r="K1496" t="e">
        <f ca="1">[1]!ITEMSIZE(Table3[[#This Row],[Sum of Total]],M$3:M$4,N$3:N$5)</f>
        <v>#NAME?</v>
      </c>
    </row>
    <row r="1497" spans="4:11">
      <c r="D1497" s="8" t="s">
        <v>8128</v>
      </c>
      <c r="E1497">
        <v>60930.439899999998</v>
      </c>
      <c r="I1497" t="s">
        <v>8128</v>
      </c>
      <c r="J1497" s="188">
        <v>60930.439899999998</v>
      </c>
      <c r="K1497" t="e">
        <f ca="1">[1]!ITEMSIZE(Table3[[#This Row],[Sum of Total]],M$3:M$4,N$3:N$5)</f>
        <v>#NAME?</v>
      </c>
    </row>
    <row r="1498" spans="4:11">
      <c r="D1498" s="8" t="s">
        <v>8129</v>
      </c>
      <c r="E1498">
        <v>151780.87649999998</v>
      </c>
      <c r="I1498" t="s">
        <v>8129</v>
      </c>
      <c r="J1498" s="188">
        <v>151780.87649999998</v>
      </c>
      <c r="K1498" t="e">
        <f ca="1">[1]!ITEMSIZE(Table3[[#This Row],[Sum of Total]],M$3:M$4,N$3:N$5)</f>
        <v>#NAME?</v>
      </c>
    </row>
    <row r="1499" spans="4:11">
      <c r="D1499" s="8" t="s">
        <v>8132</v>
      </c>
      <c r="E1499">
        <v>16426.9431</v>
      </c>
      <c r="I1499" t="s">
        <v>8132</v>
      </c>
      <c r="J1499" s="188">
        <v>16426.9431</v>
      </c>
      <c r="K1499" t="e">
        <f ca="1">[1]!ITEMSIZE(Table3[[#This Row],[Sum of Total]],M$3:M$4,N$3:N$5)</f>
        <v>#NAME?</v>
      </c>
    </row>
    <row r="1500" spans="4:11">
      <c r="D1500" s="8" t="s">
        <v>8135</v>
      </c>
      <c r="E1500">
        <v>5000</v>
      </c>
      <c r="I1500" t="s">
        <v>8135</v>
      </c>
      <c r="J1500" s="188">
        <v>5000</v>
      </c>
      <c r="K1500" t="e">
        <f ca="1">[1]!ITEMSIZE(Table3[[#This Row],[Sum of Total]],M$3:M$4,N$3:N$5)</f>
        <v>#NAME?</v>
      </c>
    </row>
    <row r="1501" spans="4:11">
      <c r="D1501" s="8" t="s">
        <v>8137</v>
      </c>
      <c r="E1501">
        <v>50336.784299999999</v>
      </c>
      <c r="I1501" t="s">
        <v>8137</v>
      </c>
      <c r="J1501" s="188">
        <v>50336.784299999999</v>
      </c>
      <c r="K1501" t="e">
        <f ca="1">[1]!ITEMSIZE(Table3[[#This Row],[Sum of Total]],M$3:M$4,N$3:N$5)</f>
        <v>#NAME?</v>
      </c>
    </row>
    <row r="1502" spans="4:11">
      <c r="D1502" s="8" t="s">
        <v>8140</v>
      </c>
      <c r="E1502">
        <v>115869.65760000001</v>
      </c>
      <c r="I1502" t="s">
        <v>8140</v>
      </c>
      <c r="J1502" s="188">
        <v>115869.65760000001</v>
      </c>
      <c r="K1502" t="e">
        <f ca="1">[1]!ITEMSIZE(Table3[[#This Row],[Sum of Total]],M$3:M$4,N$3:N$5)</f>
        <v>#NAME?</v>
      </c>
    </row>
    <row r="1503" spans="4:11">
      <c r="D1503" s="8" t="s">
        <v>8143</v>
      </c>
      <c r="E1503">
        <v>1504360.4500000002</v>
      </c>
      <c r="I1503" t="s">
        <v>8143</v>
      </c>
      <c r="J1503" s="188">
        <v>1504360.4500000002</v>
      </c>
      <c r="K1503" t="e">
        <f ca="1">[1]!ITEMSIZE(Table3[[#This Row],[Sum of Total]],M$3:M$4,N$3:N$5)</f>
        <v>#NAME?</v>
      </c>
    </row>
    <row r="1504" spans="4:11">
      <c r="D1504" s="8" t="s">
        <v>8146</v>
      </c>
      <c r="E1504">
        <v>39814.532700000003</v>
      </c>
      <c r="I1504" t="s">
        <v>8146</v>
      </c>
      <c r="J1504" s="188">
        <v>39814.532700000003</v>
      </c>
      <c r="K1504" t="e">
        <f ca="1">[1]!ITEMSIZE(Table3[[#This Row],[Sum of Total]],M$3:M$4,N$3:N$5)</f>
        <v>#NAME?</v>
      </c>
    </row>
    <row r="1505" spans="4:11">
      <c r="D1505" s="8" t="s">
        <v>8151</v>
      </c>
      <c r="E1505">
        <v>1452484.5576999998</v>
      </c>
      <c r="I1505" t="s">
        <v>8151</v>
      </c>
      <c r="J1505" s="188">
        <v>1452484.5576999998</v>
      </c>
      <c r="K1505" t="e">
        <f ca="1">[1]!ITEMSIZE(Table3[[#This Row],[Sum of Total]],M$3:M$4,N$3:N$5)</f>
        <v>#NAME?</v>
      </c>
    </row>
    <row r="1506" spans="4:11">
      <c r="D1506" s="8" t="s">
        <v>8154</v>
      </c>
      <c r="E1506">
        <v>38943.449999999997</v>
      </c>
      <c r="I1506" t="s">
        <v>8154</v>
      </c>
      <c r="J1506" s="188">
        <v>38943.449999999997</v>
      </c>
      <c r="K1506" t="e">
        <f ca="1">[1]!ITEMSIZE(Table3[[#This Row],[Sum of Total]],M$3:M$4,N$3:N$5)</f>
        <v>#NAME?</v>
      </c>
    </row>
    <row r="1507" spans="4:11">
      <c r="D1507" s="8" t="s">
        <v>8157</v>
      </c>
      <c r="E1507">
        <v>651191.25</v>
      </c>
      <c r="I1507" t="s">
        <v>8157</v>
      </c>
      <c r="J1507" s="188">
        <v>651191.25</v>
      </c>
      <c r="K1507" t="e">
        <f ca="1">[1]!ITEMSIZE(Table3[[#This Row],[Sum of Total]],M$3:M$4,N$3:N$5)</f>
        <v>#NAME?</v>
      </c>
    </row>
    <row r="1508" spans="4:11">
      <c r="D1508" s="8" t="s">
        <v>8162</v>
      </c>
      <c r="E1508">
        <v>13557</v>
      </c>
      <c r="I1508" t="s">
        <v>8162</v>
      </c>
      <c r="J1508" s="188">
        <v>13557</v>
      </c>
      <c r="K1508" t="e">
        <f ca="1">[1]!ITEMSIZE(Table3[[#This Row],[Sum of Total]],M$3:M$4,N$3:N$5)</f>
        <v>#NAME?</v>
      </c>
    </row>
    <row r="1509" spans="4:11">
      <c r="D1509" s="8" t="s">
        <v>8165</v>
      </c>
      <c r="E1509">
        <v>46354.119200000001</v>
      </c>
      <c r="I1509" t="s">
        <v>8165</v>
      </c>
      <c r="J1509" s="188">
        <v>46354.119200000001</v>
      </c>
      <c r="K1509" t="e">
        <f ca="1">[1]!ITEMSIZE(Table3[[#This Row],[Sum of Total]],M$3:M$4,N$3:N$5)</f>
        <v>#NAME?</v>
      </c>
    </row>
    <row r="1510" spans="4:11">
      <c r="D1510" s="8" t="s">
        <v>8168</v>
      </c>
      <c r="E1510">
        <v>9023.5</v>
      </c>
      <c r="I1510" t="s">
        <v>8168</v>
      </c>
      <c r="J1510" s="188">
        <v>9023.5</v>
      </c>
      <c r="K1510" t="e">
        <f ca="1">[1]!ITEMSIZE(Table3[[#This Row],[Sum of Total]],M$3:M$4,N$3:N$5)</f>
        <v>#NAME?</v>
      </c>
    </row>
    <row r="1511" spans="4:11">
      <c r="D1511" s="8" t="s">
        <v>8171</v>
      </c>
      <c r="E1511">
        <v>21000</v>
      </c>
      <c r="I1511" t="s">
        <v>8171</v>
      </c>
      <c r="J1511" s="188">
        <v>21000</v>
      </c>
      <c r="K1511" t="e">
        <f ca="1">[1]!ITEMSIZE(Table3[[#This Row],[Sum of Total]],M$3:M$4,N$3:N$5)</f>
        <v>#NAME?</v>
      </c>
    </row>
    <row r="1512" spans="4:11">
      <c r="D1512" s="8" t="s">
        <v>8174</v>
      </c>
      <c r="E1512">
        <v>23094</v>
      </c>
      <c r="I1512" t="s">
        <v>8174</v>
      </c>
      <c r="J1512" s="188">
        <v>23094</v>
      </c>
      <c r="K1512" t="e">
        <f ca="1">[1]!ITEMSIZE(Table3[[#This Row],[Sum of Total]],M$3:M$4,N$3:N$5)</f>
        <v>#NAME?</v>
      </c>
    </row>
    <row r="1513" spans="4:11">
      <c r="D1513" s="8" t="s">
        <v>8175</v>
      </c>
      <c r="E1513">
        <v>40949.19</v>
      </c>
      <c r="I1513" t="s">
        <v>8175</v>
      </c>
      <c r="J1513" s="188">
        <v>40949.19</v>
      </c>
      <c r="K1513" t="e">
        <f ca="1">[1]!ITEMSIZE(Table3[[#This Row],[Sum of Total]],M$3:M$4,N$3:N$5)</f>
        <v>#NAME?</v>
      </c>
    </row>
    <row r="1514" spans="4:11">
      <c r="D1514" s="8" t="s">
        <v>8177</v>
      </c>
      <c r="E1514">
        <v>235959.41</v>
      </c>
      <c r="I1514" t="s">
        <v>8177</v>
      </c>
      <c r="J1514" s="188">
        <v>235959.41</v>
      </c>
      <c r="K1514" t="e">
        <f ca="1">[1]!ITEMSIZE(Table3[[#This Row],[Sum of Total]],M$3:M$4,N$3:N$5)</f>
        <v>#NAME?</v>
      </c>
    </row>
    <row r="1515" spans="4:11">
      <c r="D1515" s="8" t="s">
        <v>8180</v>
      </c>
      <c r="E1515">
        <v>857.94140000000004</v>
      </c>
      <c r="I1515" t="s">
        <v>8180</v>
      </c>
      <c r="J1515" s="188">
        <v>857.94140000000004</v>
      </c>
      <c r="K1515" t="e">
        <f ca="1">[1]!ITEMSIZE(Table3[[#This Row],[Sum of Total]],M$3:M$4,N$3:N$5)</f>
        <v>#NAME?</v>
      </c>
    </row>
    <row r="1516" spans="4:11">
      <c r="D1516" s="8" t="s">
        <v>8183</v>
      </c>
      <c r="E1516">
        <v>591.34529999999995</v>
      </c>
      <c r="I1516" t="s">
        <v>8183</v>
      </c>
      <c r="J1516" s="188">
        <v>591.34529999999995</v>
      </c>
      <c r="K1516" t="e">
        <f ca="1">[1]!ITEMSIZE(Table3[[#This Row],[Sum of Total]],M$3:M$4,N$3:N$5)</f>
        <v>#NAME?</v>
      </c>
    </row>
    <row r="1517" spans="4:11">
      <c r="D1517" s="8" t="s">
        <v>8186</v>
      </c>
      <c r="E1517">
        <v>10000</v>
      </c>
      <c r="I1517" t="s">
        <v>8186</v>
      </c>
      <c r="J1517" s="188">
        <v>10000</v>
      </c>
      <c r="K1517" t="e">
        <f ca="1">[1]!ITEMSIZE(Table3[[#This Row],[Sum of Total]],M$3:M$4,N$3:N$5)</f>
        <v>#NAME?</v>
      </c>
    </row>
    <row r="1518" spans="4:11">
      <c r="D1518" s="8" t="s">
        <v>8188</v>
      </c>
      <c r="E1518">
        <v>10000</v>
      </c>
      <c r="I1518" t="s">
        <v>8188</v>
      </c>
      <c r="J1518" s="188">
        <v>10000</v>
      </c>
      <c r="K1518" t="e">
        <f ca="1">[1]!ITEMSIZE(Table3[[#This Row],[Sum of Total]],M$3:M$4,N$3:N$5)</f>
        <v>#NAME?</v>
      </c>
    </row>
    <row r="1519" spans="4:11">
      <c r="D1519" s="8" t="s">
        <v>8191</v>
      </c>
      <c r="E1519">
        <v>205123.77650000001</v>
      </c>
      <c r="I1519" t="s">
        <v>8191</v>
      </c>
      <c r="J1519" s="188">
        <v>205123.77650000001</v>
      </c>
      <c r="K1519" t="e">
        <f ca="1">[1]!ITEMSIZE(Table3[[#This Row],[Sum of Total]],M$3:M$4,N$3:N$5)</f>
        <v>#NAME?</v>
      </c>
    </row>
    <row r="1520" spans="4:11">
      <c r="D1520" s="8" t="s">
        <v>8196</v>
      </c>
      <c r="E1520">
        <v>57528.75</v>
      </c>
      <c r="I1520" t="s">
        <v>8196</v>
      </c>
      <c r="J1520" s="188">
        <v>57528.75</v>
      </c>
      <c r="K1520" t="e">
        <f ca="1">[1]!ITEMSIZE(Table3[[#This Row],[Sum of Total]],M$3:M$4,N$3:N$5)</f>
        <v>#NAME?</v>
      </c>
    </row>
    <row r="1521" spans="4:11">
      <c r="D1521" s="8" t="s">
        <v>8199</v>
      </c>
      <c r="E1521">
        <v>4190.9324999999999</v>
      </c>
      <c r="I1521" t="s">
        <v>8199</v>
      </c>
      <c r="J1521" s="188">
        <v>4190.9324999999999</v>
      </c>
      <c r="K1521" t="e">
        <f ca="1">[1]!ITEMSIZE(Table3[[#This Row],[Sum of Total]],M$3:M$4,N$3:N$5)</f>
        <v>#NAME?</v>
      </c>
    </row>
    <row r="1522" spans="4:11">
      <c r="D1522" s="8" t="s">
        <v>8202</v>
      </c>
      <c r="E1522">
        <v>11367.5</v>
      </c>
      <c r="I1522" t="s">
        <v>8202</v>
      </c>
      <c r="J1522" s="188">
        <v>11367.5</v>
      </c>
      <c r="K1522" t="e">
        <f ca="1">[1]!ITEMSIZE(Table3[[#This Row],[Sum of Total]],M$3:M$4,N$3:N$5)</f>
        <v>#NAME?</v>
      </c>
    </row>
    <row r="1523" spans="4:11">
      <c r="D1523" s="8" t="s">
        <v>8205</v>
      </c>
      <c r="E1523">
        <v>16949.400000000001</v>
      </c>
      <c r="I1523" t="s">
        <v>8205</v>
      </c>
      <c r="J1523" s="188">
        <v>16949.400000000001</v>
      </c>
      <c r="K1523" t="e">
        <f ca="1">[1]!ITEMSIZE(Table3[[#This Row],[Sum of Total]],M$3:M$4,N$3:N$5)</f>
        <v>#NAME?</v>
      </c>
    </row>
    <row r="1524" spans="4:11">
      <c r="D1524" s="8" t="s">
        <v>8207</v>
      </c>
      <c r="E1524">
        <v>8474.7000000000007</v>
      </c>
      <c r="I1524" t="s">
        <v>8207</v>
      </c>
      <c r="J1524" s="188">
        <v>8474.7000000000007</v>
      </c>
      <c r="K1524" t="e">
        <f ca="1">[1]!ITEMSIZE(Table3[[#This Row],[Sum of Total]],M$3:M$4,N$3:N$5)</f>
        <v>#NAME?</v>
      </c>
    </row>
    <row r="1525" spans="4:11">
      <c r="D1525" s="8" t="s">
        <v>8209</v>
      </c>
      <c r="E1525">
        <v>9462.9676999999992</v>
      </c>
      <c r="I1525" t="s">
        <v>8209</v>
      </c>
      <c r="J1525" s="188">
        <v>9462.9676999999992</v>
      </c>
      <c r="K1525" t="e">
        <f ca="1">[1]!ITEMSIZE(Table3[[#This Row],[Sum of Total]],M$3:M$4,N$3:N$5)</f>
        <v>#NAME?</v>
      </c>
    </row>
    <row r="1526" spans="4:11">
      <c r="D1526" s="8" t="s">
        <v>8212</v>
      </c>
      <c r="E1526">
        <v>22777.131300000001</v>
      </c>
      <c r="I1526" t="s">
        <v>8212</v>
      </c>
      <c r="J1526" s="188">
        <v>22777.131300000001</v>
      </c>
      <c r="K1526" t="e">
        <f ca="1">[1]!ITEMSIZE(Table3[[#This Row],[Sum of Total]],M$3:M$4,N$3:N$5)</f>
        <v>#NAME?</v>
      </c>
    </row>
    <row r="1527" spans="4:11">
      <c r="D1527" s="8" t="s">
        <v>8215</v>
      </c>
      <c r="E1527">
        <v>19800</v>
      </c>
      <c r="I1527" t="s">
        <v>8215</v>
      </c>
      <c r="J1527" s="188">
        <v>19800</v>
      </c>
      <c r="K1527" t="e">
        <f ca="1">[1]!ITEMSIZE(Table3[[#This Row],[Sum of Total]],M$3:M$4,N$3:N$5)</f>
        <v>#NAME?</v>
      </c>
    </row>
    <row r="1528" spans="4:11">
      <c r="D1528" s="8" t="s">
        <v>8220</v>
      </c>
      <c r="E1528">
        <v>3685.8863999999999</v>
      </c>
      <c r="I1528" t="s">
        <v>8220</v>
      </c>
      <c r="J1528" s="188">
        <v>3685.8863999999999</v>
      </c>
      <c r="K1528" t="e">
        <f ca="1">[1]!ITEMSIZE(Table3[[#This Row],[Sum of Total]],M$3:M$4,N$3:N$5)</f>
        <v>#NAME?</v>
      </c>
    </row>
    <row r="1529" spans="4:11">
      <c r="D1529" s="8" t="s">
        <v>8225</v>
      </c>
      <c r="E1529">
        <v>12208.236999999999</v>
      </c>
      <c r="I1529" t="s">
        <v>8225</v>
      </c>
      <c r="J1529" s="188">
        <v>12208.236999999999</v>
      </c>
      <c r="K1529" t="e">
        <f ca="1">[1]!ITEMSIZE(Table3[[#This Row],[Sum of Total]],M$3:M$4,N$3:N$5)</f>
        <v>#NAME?</v>
      </c>
    </row>
    <row r="1530" spans="4:11">
      <c r="D1530" s="8" t="s">
        <v>8228</v>
      </c>
      <c r="E1530">
        <v>143568.48000000001</v>
      </c>
      <c r="I1530" t="s">
        <v>8228</v>
      </c>
      <c r="J1530" s="188">
        <v>143568.48000000001</v>
      </c>
      <c r="K1530" t="e">
        <f ca="1">[1]!ITEMSIZE(Table3[[#This Row],[Sum of Total]],M$3:M$4,N$3:N$5)</f>
        <v>#NAME?</v>
      </c>
    </row>
    <row r="1531" spans="4:11">
      <c r="D1531" s="8" t="s">
        <v>8233</v>
      </c>
      <c r="E1531">
        <v>64065.85</v>
      </c>
      <c r="I1531" t="s">
        <v>8233</v>
      </c>
      <c r="J1531" s="188">
        <v>64065.85</v>
      </c>
      <c r="K1531" t="e">
        <f ca="1">[1]!ITEMSIZE(Table3[[#This Row],[Sum of Total]],M$3:M$4,N$3:N$5)</f>
        <v>#NAME?</v>
      </c>
    </row>
    <row r="1532" spans="4:11">
      <c r="D1532" s="8" t="s">
        <v>8236</v>
      </c>
      <c r="E1532">
        <v>125738.19959999999</v>
      </c>
      <c r="I1532" t="s">
        <v>8236</v>
      </c>
      <c r="J1532" s="188">
        <v>125738.19959999999</v>
      </c>
      <c r="K1532" t="e">
        <f ca="1">[1]!ITEMSIZE(Table3[[#This Row],[Sum of Total]],M$3:M$4,N$3:N$5)</f>
        <v>#NAME?</v>
      </c>
    </row>
    <row r="1533" spans="4:11">
      <c r="D1533" s="8" t="s">
        <v>8241</v>
      </c>
      <c r="E1533">
        <v>87807.542000000001</v>
      </c>
      <c r="I1533" t="s">
        <v>8241</v>
      </c>
      <c r="J1533" s="188">
        <v>87807.542000000001</v>
      </c>
      <c r="K1533" t="e">
        <f ca="1">[1]!ITEMSIZE(Table3[[#This Row],[Sum of Total]],M$3:M$4,N$3:N$5)</f>
        <v>#NAME?</v>
      </c>
    </row>
    <row r="1534" spans="4:11">
      <c r="D1534" s="8" t="s">
        <v>8246</v>
      </c>
      <c r="E1534">
        <v>49139.355600000003</v>
      </c>
      <c r="I1534" t="s">
        <v>8246</v>
      </c>
      <c r="J1534" s="188">
        <v>49139.355600000003</v>
      </c>
      <c r="K1534" t="e">
        <f ca="1">[1]!ITEMSIZE(Table3[[#This Row],[Sum of Total]],M$3:M$4,N$3:N$5)</f>
        <v>#NAME?</v>
      </c>
    </row>
    <row r="1535" spans="4:11">
      <c r="D1535" s="8" t="s">
        <v>8251</v>
      </c>
      <c r="E1535">
        <v>7650</v>
      </c>
      <c r="I1535" t="s">
        <v>8251</v>
      </c>
      <c r="J1535" s="188">
        <v>7650</v>
      </c>
      <c r="K1535" t="e">
        <f ca="1">[1]!ITEMSIZE(Table3[[#This Row],[Sum of Total]],M$3:M$4,N$3:N$5)</f>
        <v>#NAME?</v>
      </c>
    </row>
    <row r="1536" spans="4:11">
      <c r="D1536" s="8" t="s">
        <v>8256</v>
      </c>
      <c r="E1536">
        <v>198488</v>
      </c>
      <c r="I1536" t="s">
        <v>8256</v>
      </c>
      <c r="J1536" s="188">
        <v>198488</v>
      </c>
      <c r="K1536" t="e">
        <f ca="1">[1]!ITEMSIZE(Table3[[#This Row],[Sum of Total]],M$3:M$4,N$3:N$5)</f>
        <v>#NAME?</v>
      </c>
    </row>
    <row r="1537" spans="4:11">
      <c r="D1537" s="8" t="s">
        <v>8261</v>
      </c>
      <c r="E1537">
        <v>24811.200000000001</v>
      </c>
      <c r="I1537" t="s">
        <v>8261</v>
      </c>
      <c r="J1537" s="188">
        <v>24811.200000000001</v>
      </c>
      <c r="K1537" t="e">
        <f ca="1">[1]!ITEMSIZE(Table3[[#This Row],[Sum of Total]],M$3:M$4,N$3:N$5)</f>
        <v>#NAME?</v>
      </c>
    </row>
    <row r="1538" spans="4:11">
      <c r="D1538" s="8" t="s">
        <v>8266</v>
      </c>
      <c r="E1538">
        <v>23606.640899999999</v>
      </c>
      <c r="I1538" t="s">
        <v>8266</v>
      </c>
      <c r="J1538" s="188">
        <v>23606.640899999999</v>
      </c>
      <c r="K1538" t="e">
        <f ca="1">[1]!ITEMSIZE(Table3[[#This Row],[Sum of Total]],M$3:M$4,N$3:N$5)</f>
        <v>#NAME?</v>
      </c>
    </row>
    <row r="1539" spans="4:11">
      <c r="D1539" s="8" t="s">
        <v>8271</v>
      </c>
      <c r="E1539">
        <v>20517.400000000001</v>
      </c>
      <c r="I1539" t="s">
        <v>8271</v>
      </c>
      <c r="J1539" s="188">
        <v>20517.400000000001</v>
      </c>
      <c r="K1539" t="e">
        <f ca="1">[1]!ITEMSIZE(Table3[[#This Row],[Sum of Total]],M$3:M$4,N$3:N$5)</f>
        <v>#NAME?</v>
      </c>
    </row>
    <row r="1540" spans="4:11">
      <c r="D1540" s="8" t="s">
        <v>8276</v>
      </c>
      <c r="E1540">
        <v>5000</v>
      </c>
      <c r="I1540" t="s">
        <v>8276</v>
      </c>
      <c r="J1540" s="188">
        <v>5000</v>
      </c>
      <c r="K1540" t="e">
        <f ca="1">[1]!ITEMSIZE(Table3[[#This Row],[Sum of Total]],M$3:M$4,N$3:N$5)</f>
        <v>#NAME?</v>
      </c>
    </row>
    <row r="1541" spans="4:11">
      <c r="D1541" s="8" t="s">
        <v>8280</v>
      </c>
      <c r="E1541">
        <v>5000</v>
      </c>
      <c r="I1541" t="s">
        <v>8280</v>
      </c>
      <c r="J1541" s="188">
        <v>5000</v>
      </c>
      <c r="K1541" t="e">
        <f ca="1">[1]!ITEMSIZE(Table3[[#This Row],[Sum of Total]],M$3:M$4,N$3:N$5)</f>
        <v>#NAME?</v>
      </c>
    </row>
    <row r="1542" spans="4:11">
      <c r="D1542" s="8" t="s">
        <v>8284</v>
      </c>
      <c r="E1542">
        <v>5000</v>
      </c>
      <c r="I1542" t="s">
        <v>8284</v>
      </c>
      <c r="J1542" s="188">
        <v>5000</v>
      </c>
      <c r="K1542" t="e">
        <f ca="1">[1]!ITEMSIZE(Table3[[#This Row],[Sum of Total]],M$3:M$4,N$3:N$5)</f>
        <v>#NAME?</v>
      </c>
    </row>
    <row r="1543" spans="4:11">
      <c r="D1543" s="8" t="s">
        <v>8288</v>
      </c>
      <c r="E1543">
        <v>20000</v>
      </c>
      <c r="I1543" t="s">
        <v>8288</v>
      </c>
      <c r="J1543" s="188">
        <v>20000</v>
      </c>
      <c r="K1543" t="e">
        <f ca="1">[1]!ITEMSIZE(Table3[[#This Row],[Sum of Total]],M$3:M$4,N$3:N$5)</f>
        <v>#NAME?</v>
      </c>
    </row>
    <row r="1544" spans="4:11">
      <c r="D1544" s="8" t="s">
        <v>8291</v>
      </c>
      <c r="E1544">
        <v>5000</v>
      </c>
      <c r="I1544" t="s">
        <v>8291</v>
      </c>
      <c r="J1544" s="188">
        <v>5000</v>
      </c>
      <c r="K1544" t="e">
        <f ca="1">[1]!ITEMSIZE(Table3[[#This Row],[Sum of Total]],M$3:M$4,N$3:N$5)</f>
        <v>#NAME?</v>
      </c>
    </row>
    <row r="1545" spans="4:11">
      <c r="D1545" s="8" t="s">
        <v>8293</v>
      </c>
      <c r="E1545">
        <v>5000</v>
      </c>
      <c r="I1545" t="s">
        <v>8293</v>
      </c>
      <c r="J1545" s="188">
        <v>5000</v>
      </c>
      <c r="K1545" t="e">
        <f ca="1">[1]!ITEMSIZE(Table3[[#This Row],[Sum of Total]],M$3:M$4,N$3:N$5)</f>
        <v>#NAME?</v>
      </c>
    </row>
    <row r="1546" spans="4:11">
      <c r="D1546" s="8" t="s">
        <v>8297</v>
      </c>
      <c r="E1546">
        <v>10000</v>
      </c>
      <c r="I1546" t="s">
        <v>8297</v>
      </c>
      <c r="J1546" s="188">
        <v>10000</v>
      </c>
      <c r="K1546" t="e">
        <f ca="1">[1]!ITEMSIZE(Table3[[#This Row],[Sum of Total]],M$3:M$4,N$3:N$5)</f>
        <v>#NAME?</v>
      </c>
    </row>
    <row r="1547" spans="4:11">
      <c r="D1547" s="8" t="s">
        <v>8301</v>
      </c>
      <c r="E1547">
        <v>10000</v>
      </c>
      <c r="I1547" t="s">
        <v>8301</v>
      </c>
      <c r="J1547" s="188">
        <v>10000</v>
      </c>
      <c r="K1547" t="e">
        <f ca="1">[1]!ITEMSIZE(Table3[[#This Row],[Sum of Total]],M$3:M$4,N$3:N$5)</f>
        <v>#NAME?</v>
      </c>
    </row>
    <row r="1548" spans="4:11">
      <c r="D1548" s="8" t="s">
        <v>8305</v>
      </c>
      <c r="E1548">
        <v>5000</v>
      </c>
      <c r="I1548" t="s">
        <v>8305</v>
      </c>
      <c r="J1548" s="188">
        <v>5000</v>
      </c>
      <c r="K1548" t="e">
        <f ca="1">[1]!ITEMSIZE(Table3[[#This Row],[Sum of Total]],M$3:M$4,N$3:N$5)</f>
        <v>#NAME?</v>
      </c>
    </row>
    <row r="1549" spans="4:11">
      <c r="D1549" s="8" t="s">
        <v>8309</v>
      </c>
      <c r="E1549">
        <v>5000</v>
      </c>
      <c r="I1549" t="s">
        <v>8309</v>
      </c>
      <c r="J1549" s="188">
        <v>5000</v>
      </c>
      <c r="K1549" t="e">
        <f ca="1">[1]!ITEMSIZE(Table3[[#This Row],[Sum of Total]],M$3:M$4,N$3:N$5)</f>
        <v>#NAME?</v>
      </c>
    </row>
    <row r="1550" spans="4:11">
      <c r="D1550" s="8" t="s">
        <v>8313</v>
      </c>
      <c r="E1550">
        <v>10000</v>
      </c>
      <c r="I1550" t="s">
        <v>8313</v>
      </c>
      <c r="J1550" s="188">
        <v>10000</v>
      </c>
      <c r="K1550" t="e">
        <f ca="1">[1]!ITEMSIZE(Table3[[#This Row],[Sum of Total]],M$3:M$4,N$3:N$5)</f>
        <v>#NAME?</v>
      </c>
    </row>
    <row r="1551" spans="4:11">
      <c r="D1551" s="8" t="s">
        <v>8317</v>
      </c>
      <c r="E1551">
        <v>10000</v>
      </c>
      <c r="I1551" t="s">
        <v>8317</v>
      </c>
      <c r="J1551" s="188">
        <v>10000</v>
      </c>
      <c r="K1551" t="e">
        <f ca="1">[1]!ITEMSIZE(Table3[[#This Row],[Sum of Total]],M$3:M$4,N$3:N$5)</f>
        <v>#NAME?</v>
      </c>
    </row>
    <row r="1552" spans="4:11">
      <c r="D1552" s="8" t="s">
        <v>8321</v>
      </c>
      <c r="E1552">
        <v>10000</v>
      </c>
      <c r="I1552" t="s">
        <v>8321</v>
      </c>
      <c r="J1552" s="188">
        <v>10000</v>
      </c>
      <c r="K1552" t="e">
        <f ca="1">[1]!ITEMSIZE(Table3[[#This Row],[Sum of Total]],M$3:M$4,N$3:N$5)</f>
        <v>#NAME?</v>
      </c>
    </row>
    <row r="1553" spans="4:11">
      <c r="D1553" s="8" t="s">
        <v>8323</v>
      </c>
      <c r="E1553">
        <v>2000</v>
      </c>
      <c r="I1553" t="s">
        <v>8323</v>
      </c>
      <c r="J1553" s="188">
        <v>2000</v>
      </c>
      <c r="K1553" t="e">
        <f ca="1">[1]!ITEMSIZE(Table3[[#This Row],[Sum of Total]],M$3:M$4,N$3:N$5)</f>
        <v>#NAME?</v>
      </c>
    </row>
    <row r="1554" spans="4:11">
      <c r="D1554" s="8" t="s">
        <v>8325</v>
      </c>
      <c r="E1554">
        <v>21712.080000000002</v>
      </c>
      <c r="I1554" t="s">
        <v>8325</v>
      </c>
      <c r="J1554" s="188">
        <v>21712.080000000002</v>
      </c>
      <c r="K1554" t="e">
        <f ca="1">[1]!ITEMSIZE(Table3[[#This Row],[Sum of Total]],M$3:M$4,N$3:N$5)</f>
        <v>#NAME?</v>
      </c>
    </row>
    <row r="1555" spans="4:11">
      <c r="D1555" s="8" t="s">
        <v>8330</v>
      </c>
      <c r="E1555">
        <v>50270.6</v>
      </c>
      <c r="I1555" t="s">
        <v>8330</v>
      </c>
      <c r="J1555" s="188">
        <v>50270.6</v>
      </c>
      <c r="K1555" t="e">
        <f ca="1">[1]!ITEMSIZE(Table3[[#This Row],[Sum of Total]],M$3:M$4,N$3:N$5)</f>
        <v>#NAME?</v>
      </c>
    </row>
    <row r="1556" spans="4:11">
      <c r="D1556" s="8" t="s">
        <v>8333</v>
      </c>
      <c r="E1556">
        <v>2920</v>
      </c>
      <c r="I1556" t="s">
        <v>8333</v>
      </c>
      <c r="J1556" s="188">
        <v>2920</v>
      </c>
      <c r="K1556" t="e">
        <f ca="1">[1]!ITEMSIZE(Table3[[#This Row],[Sum of Total]],M$3:M$4,N$3:N$5)</f>
        <v>#NAME?</v>
      </c>
    </row>
    <row r="1557" spans="4:11">
      <c r="D1557" s="8" t="s">
        <v>8336</v>
      </c>
      <c r="E1557">
        <v>17937.900000000001</v>
      </c>
      <c r="I1557" t="s">
        <v>8336</v>
      </c>
      <c r="J1557" s="188">
        <v>17937.900000000001</v>
      </c>
      <c r="K1557" t="e">
        <f ca="1">[1]!ITEMSIZE(Table3[[#This Row],[Sum of Total]],M$3:M$4,N$3:N$5)</f>
        <v>#NAME?</v>
      </c>
    </row>
    <row r="1558" spans="4:11">
      <c r="D1558" s="8" t="s">
        <v>8341</v>
      </c>
      <c r="E1558">
        <v>65115.65</v>
      </c>
      <c r="I1558" t="s">
        <v>8341</v>
      </c>
      <c r="J1558" s="188">
        <v>65115.65</v>
      </c>
      <c r="K1558" t="e">
        <f ca="1">[1]!ITEMSIZE(Table3[[#This Row],[Sum of Total]],M$3:M$4,N$3:N$5)</f>
        <v>#NAME?</v>
      </c>
    </row>
    <row r="1559" spans="4:11">
      <c r="D1559" s="8" t="s">
        <v>8344</v>
      </c>
      <c r="E1559">
        <v>1810.4404999999999</v>
      </c>
      <c r="I1559" t="s">
        <v>8344</v>
      </c>
      <c r="J1559" s="188">
        <v>1810.4404999999999</v>
      </c>
      <c r="K1559" t="e">
        <f ca="1">[1]!ITEMSIZE(Table3[[#This Row],[Sum of Total]],M$3:M$4,N$3:N$5)</f>
        <v>#NAME?</v>
      </c>
    </row>
    <row r="1560" spans="4:11">
      <c r="D1560" s="8" t="s">
        <v>8349</v>
      </c>
      <c r="E1560">
        <v>1308.2084</v>
      </c>
      <c r="I1560" t="s">
        <v>8349</v>
      </c>
      <c r="J1560" s="188">
        <v>1308.2084</v>
      </c>
      <c r="K1560" t="e">
        <f ca="1">[1]!ITEMSIZE(Table3[[#This Row],[Sum of Total]],M$3:M$4,N$3:N$5)</f>
        <v>#NAME?</v>
      </c>
    </row>
    <row r="1561" spans="4:11">
      <c r="D1561" s="8" t="s">
        <v>8354</v>
      </c>
      <c r="E1561">
        <v>2426.9929999999999</v>
      </c>
      <c r="I1561" t="s">
        <v>8354</v>
      </c>
      <c r="J1561" s="188">
        <v>2426.9929999999999</v>
      </c>
      <c r="K1561" t="e">
        <f ca="1">[1]!ITEMSIZE(Table3[[#This Row],[Sum of Total]],M$3:M$4,N$3:N$5)</f>
        <v>#NAME?</v>
      </c>
    </row>
    <row r="1562" spans="4:11">
      <c r="D1562" s="8" t="s">
        <v>8357</v>
      </c>
      <c r="E1562">
        <v>63785.7</v>
      </c>
      <c r="I1562" t="s">
        <v>8357</v>
      </c>
      <c r="J1562" s="188">
        <v>63785.7</v>
      </c>
      <c r="K1562" t="e">
        <f ca="1">[1]!ITEMSIZE(Table3[[#This Row],[Sum of Total]],M$3:M$4,N$3:N$5)</f>
        <v>#NAME?</v>
      </c>
    </row>
    <row r="1563" spans="4:11">
      <c r="D1563" s="8" t="s">
        <v>8360</v>
      </c>
      <c r="E1563">
        <v>39020</v>
      </c>
      <c r="I1563" t="s">
        <v>8360</v>
      </c>
      <c r="J1563" s="188">
        <v>39020</v>
      </c>
      <c r="K1563" t="e">
        <f ca="1">[1]!ITEMSIZE(Table3[[#This Row],[Sum of Total]],M$3:M$4,N$3:N$5)</f>
        <v>#NAME?</v>
      </c>
    </row>
    <row r="1564" spans="4:11">
      <c r="D1564" s="8" t="s">
        <v>8363</v>
      </c>
      <c r="E1564">
        <v>7431.18</v>
      </c>
      <c r="I1564" t="s">
        <v>8363</v>
      </c>
      <c r="J1564" s="188">
        <v>7431.18</v>
      </c>
      <c r="K1564" t="e">
        <f ca="1">[1]!ITEMSIZE(Table3[[#This Row],[Sum of Total]],M$3:M$4,N$3:N$5)</f>
        <v>#NAME?</v>
      </c>
    </row>
    <row r="1565" spans="4:11">
      <c r="D1565" s="8" t="s">
        <v>8366</v>
      </c>
      <c r="E1565">
        <v>37696.269999999997</v>
      </c>
      <c r="I1565" t="s">
        <v>8366</v>
      </c>
      <c r="J1565" s="188">
        <v>37696.269999999997</v>
      </c>
      <c r="K1565" t="e">
        <f ca="1">[1]!ITEMSIZE(Table3[[#This Row],[Sum of Total]],M$3:M$4,N$3:N$5)</f>
        <v>#NAME?</v>
      </c>
    </row>
    <row r="1566" spans="4:11">
      <c r="D1566" s="8" t="s">
        <v>8369</v>
      </c>
      <c r="E1566">
        <v>3349.5</v>
      </c>
      <c r="I1566" t="s">
        <v>8369</v>
      </c>
      <c r="J1566" s="188">
        <v>3349.5</v>
      </c>
      <c r="K1566" t="e">
        <f ca="1">[1]!ITEMSIZE(Table3[[#This Row],[Sum of Total]],M$3:M$4,N$3:N$5)</f>
        <v>#NAME?</v>
      </c>
    </row>
    <row r="1567" spans="4:11">
      <c r="D1567" s="8" t="s">
        <v>8372</v>
      </c>
      <c r="E1567">
        <v>178694.26389999999</v>
      </c>
      <c r="I1567" t="s">
        <v>8372</v>
      </c>
      <c r="J1567" s="188">
        <v>178694.26389999999</v>
      </c>
      <c r="K1567" t="e">
        <f ca="1">[1]!ITEMSIZE(Table3[[#This Row],[Sum of Total]],M$3:M$4,N$3:N$5)</f>
        <v>#NAME?</v>
      </c>
    </row>
    <row r="1568" spans="4:11">
      <c r="D1568" s="8" t="s">
        <v>8375</v>
      </c>
      <c r="E1568">
        <v>3926.1</v>
      </c>
      <c r="I1568" t="s">
        <v>8375</v>
      </c>
      <c r="J1568" s="188">
        <v>3926.1</v>
      </c>
      <c r="K1568" t="e">
        <f ca="1">[1]!ITEMSIZE(Table3[[#This Row],[Sum of Total]],M$3:M$4,N$3:N$5)</f>
        <v>#NAME?</v>
      </c>
    </row>
    <row r="1569" spans="4:11">
      <c r="D1569" s="8" t="s">
        <v>8378</v>
      </c>
      <c r="E1569">
        <v>4723.46</v>
      </c>
      <c r="I1569" t="s">
        <v>8378</v>
      </c>
      <c r="J1569" s="188">
        <v>4723.46</v>
      </c>
      <c r="K1569" t="e">
        <f ca="1">[1]!ITEMSIZE(Table3[[#This Row],[Sum of Total]],M$3:M$4,N$3:N$5)</f>
        <v>#NAME?</v>
      </c>
    </row>
    <row r="1570" spans="4:11">
      <c r="D1570" s="8" t="s">
        <v>8381</v>
      </c>
      <c r="E1570">
        <v>5871.3977000000004</v>
      </c>
      <c r="I1570" t="s">
        <v>8381</v>
      </c>
      <c r="J1570" s="188">
        <v>5871.3977000000004</v>
      </c>
      <c r="K1570" t="e">
        <f ca="1">[1]!ITEMSIZE(Table3[[#This Row],[Sum of Total]],M$3:M$4,N$3:N$5)</f>
        <v>#NAME?</v>
      </c>
    </row>
    <row r="1571" spans="4:11">
      <c r="D1571" s="8" t="s">
        <v>8384</v>
      </c>
      <c r="E1571">
        <v>490544.45</v>
      </c>
      <c r="I1571" t="s">
        <v>8384</v>
      </c>
      <c r="J1571" s="188">
        <v>490544.45</v>
      </c>
      <c r="K1571" t="e">
        <f ca="1">[1]!ITEMSIZE(Table3[[#This Row],[Sum of Total]],M$3:M$4,N$3:N$5)</f>
        <v>#NAME?</v>
      </c>
    </row>
    <row r="1572" spans="4:11">
      <c r="D1572" s="8" t="s">
        <v>8387</v>
      </c>
      <c r="E1572">
        <v>30240</v>
      </c>
      <c r="I1572" t="s">
        <v>8387</v>
      </c>
      <c r="J1572" s="188">
        <v>30240</v>
      </c>
      <c r="K1572" t="e">
        <f ca="1">[1]!ITEMSIZE(Table3[[#This Row],[Sum of Total]],M$3:M$4,N$3:N$5)</f>
        <v>#NAME?</v>
      </c>
    </row>
    <row r="1573" spans="4:11">
      <c r="D1573" s="8" t="s">
        <v>8390</v>
      </c>
      <c r="E1573">
        <v>36000</v>
      </c>
      <c r="I1573" t="s">
        <v>8390</v>
      </c>
      <c r="J1573" s="188">
        <v>36000</v>
      </c>
      <c r="K1573" t="e">
        <f ca="1">[1]!ITEMSIZE(Table3[[#This Row],[Sum of Total]],M$3:M$4,N$3:N$5)</f>
        <v>#NAME?</v>
      </c>
    </row>
    <row r="1574" spans="4:11">
      <c r="D1574" s="8" t="s">
        <v>8394</v>
      </c>
      <c r="E1574">
        <v>23229.599999999999</v>
      </c>
      <c r="I1574" t="s">
        <v>8394</v>
      </c>
      <c r="J1574" s="188">
        <v>23229.599999999999</v>
      </c>
      <c r="K1574" t="e">
        <f ca="1">[1]!ITEMSIZE(Table3[[#This Row],[Sum of Total]],M$3:M$4,N$3:N$5)</f>
        <v>#NAME?</v>
      </c>
    </row>
    <row r="1575" spans="4:11">
      <c r="D1575" s="8" t="s">
        <v>8397</v>
      </c>
      <c r="E1575">
        <v>19412.7824</v>
      </c>
      <c r="I1575" t="s">
        <v>8397</v>
      </c>
      <c r="J1575" s="188">
        <v>19412.7824</v>
      </c>
      <c r="K1575" t="e">
        <f ca="1">[1]!ITEMSIZE(Table3[[#This Row],[Sum of Total]],M$3:M$4,N$3:N$5)</f>
        <v>#NAME?</v>
      </c>
    </row>
    <row r="1576" spans="4:11">
      <c r="D1576" s="8" t="s">
        <v>8400</v>
      </c>
      <c r="E1576">
        <v>4968.12</v>
      </c>
      <c r="I1576" t="s">
        <v>8400</v>
      </c>
      <c r="J1576" s="188">
        <v>4968.12</v>
      </c>
      <c r="K1576" t="e">
        <f ca="1">[1]!ITEMSIZE(Table3[[#This Row],[Sum of Total]],M$3:M$4,N$3:N$5)</f>
        <v>#NAME?</v>
      </c>
    </row>
    <row r="1577" spans="4:11">
      <c r="D1577" s="8" t="s">
        <v>8403</v>
      </c>
      <c r="E1577">
        <v>55350</v>
      </c>
      <c r="I1577" t="s">
        <v>8403</v>
      </c>
      <c r="J1577" s="188">
        <v>55350</v>
      </c>
      <c r="K1577" t="e">
        <f ca="1">[1]!ITEMSIZE(Table3[[#This Row],[Sum of Total]],M$3:M$4,N$3:N$5)</f>
        <v>#NAME?</v>
      </c>
    </row>
    <row r="1578" spans="4:11">
      <c r="D1578" s="8" t="s">
        <v>8408</v>
      </c>
      <c r="E1578">
        <v>535440</v>
      </c>
      <c r="I1578" t="s">
        <v>8408</v>
      </c>
      <c r="J1578" s="188">
        <v>535440</v>
      </c>
      <c r="K1578" t="e">
        <f ca="1">[1]!ITEMSIZE(Table3[[#This Row],[Sum of Total]],M$3:M$4,N$3:N$5)</f>
        <v>#NAME?</v>
      </c>
    </row>
    <row r="1579" spans="4:11">
      <c r="D1579" s="8" t="s">
        <v>8413</v>
      </c>
      <c r="E1579">
        <v>37247.973299999998</v>
      </c>
      <c r="I1579" t="s">
        <v>8413</v>
      </c>
      <c r="J1579" s="188">
        <v>37247.973299999998</v>
      </c>
      <c r="K1579" t="e">
        <f ca="1">[1]!ITEMSIZE(Table3[[#This Row],[Sum of Total]],M$3:M$4,N$3:N$5)</f>
        <v>#NAME?</v>
      </c>
    </row>
    <row r="1580" spans="4:11">
      <c r="D1580" s="8" t="s">
        <v>8416</v>
      </c>
      <c r="E1580">
        <v>5040</v>
      </c>
      <c r="I1580" t="s">
        <v>8416</v>
      </c>
      <c r="J1580" s="188">
        <v>5040</v>
      </c>
      <c r="K1580" t="e">
        <f ca="1">[1]!ITEMSIZE(Table3[[#This Row],[Sum of Total]],M$3:M$4,N$3:N$5)</f>
        <v>#NAME?</v>
      </c>
    </row>
    <row r="1581" spans="4:11">
      <c r="D1581" s="8" t="s">
        <v>8421</v>
      </c>
      <c r="E1581">
        <v>339000</v>
      </c>
      <c r="I1581" t="s">
        <v>8421</v>
      </c>
      <c r="J1581" s="188">
        <v>339000</v>
      </c>
      <c r="K1581" t="e">
        <f ca="1">[1]!ITEMSIZE(Table3[[#This Row],[Sum of Total]],M$3:M$4,N$3:N$5)</f>
        <v>#NAME?</v>
      </c>
    </row>
    <row r="1582" spans="4:11">
      <c r="D1582" s="8" t="s">
        <v>8426</v>
      </c>
      <c r="E1582">
        <v>3806.5</v>
      </c>
      <c r="I1582" t="s">
        <v>8426</v>
      </c>
      <c r="J1582" s="188">
        <v>3806.5</v>
      </c>
      <c r="K1582" t="e">
        <f ca="1">[1]!ITEMSIZE(Table3[[#This Row],[Sum of Total]],M$3:M$4,N$3:N$5)</f>
        <v>#NAME?</v>
      </c>
    </row>
    <row r="1583" spans="4:11">
      <c r="D1583" s="8" t="s">
        <v>8431</v>
      </c>
      <c r="E1583">
        <v>40662.6</v>
      </c>
      <c r="I1583" t="s">
        <v>8431</v>
      </c>
      <c r="J1583" s="188">
        <v>40662.6</v>
      </c>
      <c r="K1583" t="e">
        <f ca="1">[1]!ITEMSIZE(Table3[[#This Row],[Sum of Total]],M$3:M$4,N$3:N$5)</f>
        <v>#NAME?</v>
      </c>
    </row>
    <row r="1584" spans="4:11">
      <c r="D1584" s="8" t="s">
        <v>8433</v>
      </c>
      <c r="E1584">
        <v>152542</v>
      </c>
      <c r="I1584" t="s">
        <v>8433</v>
      </c>
      <c r="J1584" s="188">
        <v>152542</v>
      </c>
      <c r="K1584" t="e">
        <f ca="1">[1]!ITEMSIZE(Table3[[#This Row],[Sum of Total]],M$3:M$4,N$3:N$5)</f>
        <v>#NAME?</v>
      </c>
    </row>
    <row r="1585" spans="4:11">
      <c r="D1585" s="8" t="s">
        <v>8438</v>
      </c>
      <c r="E1585">
        <v>23095.705099999999</v>
      </c>
      <c r="I1585" t="s">
        <v>8438</v>
      </c>
      <c r="J1585" s="188">
        <v>23095.705099999999</v>
      </c>
      <c r="K1585" t="e">
        <f ca="1">[1]!ITEMSIZE(Table3[[#This Row],[Sum of Total]],M$3:M$4,N$3:N$5)</f>
        <v>#NAME?</v>
      </c>
    </row>
    <row r="1586" spans="4:11">
      <c r="D1586" s="8" t="s">
        <v>8441</v>
      </c>
      <c r="E1586">
        <v>70744.970100000006</v>
      </c>
      <c r="I1586" t="s">
        <v>8441</v>
      </c>
      <c r="J1586" s="188">
        <v>70744.970100000006</v>
      </c>
      <c r="K1586" t="e">
        <f ca="1">[1]!ITEMSIZE(Table3[[#This Row],[Sum of Total]],M$3:M$4,N$3:N$5)</f>
        <v>#NAME?</v>
      </c>
    </row>
    <row r="1587" spans="4:11">
      <c r="D1587" s="8" t="s">
        <v>8444</v>
      </c>
      <c r="E1587">
        <v>8680.6689000000006</v>
      </c>
      <c r="I1587" t="s">
        <v>8444</v>
      </c>
      <c r="J1587" s="188">
        <v>8680.6689000000006</v>
      </c>
      <c r="K1587" t="e">
        <f ca="1">[1]!ITEMSIZE(Table3[[#This Row],[Sum of Total]],M$3:M$4,N$3:N$5)</f>
        <v>#NAME?</v>
      </c>
    </row>
    <row r="1588" spans="4:11">
      <c r="D1588" s="8" t="s">
        <v>8447</v>
      </c>
      <c r="E1588">
        <v>26042.006600000001</v>
      </c>
      <c r="I1588" t="s">
        <v>8447</v>
      </c>
      <c r="J1588" s="188">
        <v>26042.006600000001</v>
      </c>
      <c r="K1588" t="e">
        <f ca="1">[1]!ITEMSIZE(Table3[[#This Row],[Sum of Total]],M$3:M$4,N$3:N$5)</f>
        <v>#NAME?</v>
      </c>
    </row>
    <row r="1589" spans="4:11">
      <c r="D1589" s="8" t="s">
        <v>8450</v>
      </c>
      <c r="E1589">
        <v>31105.974999999999</v>
      </c>
      <c r="I1589" t="s">
        <v>8450</v>
      </c>
      <c r="J1589" s="188">
        <v>31105.974999999999</v>
      </c>
      <c r="K1589" t="e">
        <f ca="1">[1]!ITEMSIZE(Table3[[#This Row],[Sum of Total]],M$3:M$4,N$3:N$5)</f>
        <v>#NAME?</v>
      </c>
    </row>
    <row r="1590" spans="4:11">
      <c r="D1590" s="8" t="s">
        <v>8455</v>
      </c>
      <c r="E1590">
        <v>4458.3453</v>
      </c>
      <c r="I1590" t="s">
        <v>8455</v>
      </c>
      <c r="J1590" s="188">
        <v>4458.3453</v>
      </c>
      <c r="K1590" t="e">
        <f ca="1">[1]!ITEMSIZE(Table3[[#This Row],[Sum of Total]],M$3:M$4,N$3:N$5)</f>
        <v>#NAME?</v>
      </c>
    </row>
    <row r="1591" spans="4:11">
      <c r="D1591" s="8" t="s">
        <v>8458</v>
      </c>
      <c r="E1591">
        <v>35118.121299999999</v>
      </c>
      <c r="I1591" t="s">
        <v>8458</v>
      </c>
      <c r="J1591" s="188">
        <v>35118.121299999999</v>
      </c>
      <c r="K1591" t="e">
        <f ca="1">[1]!ITEMSIZE(Table3[[#This Row],[Sum of Total]],M$3:M$4,N$3:N$5)</f>
        <v>#NAME?</v>
      </c>
    </row>
    <row r="1592" spans="4:11">
      <c r="D1592" s="8" t="s">
        <v>8463</v>
      </c>
      <c r="E1592">
        <v>94892.210399999996</v>
      </c>
      <c r="I1592" t="s">
        <v>8463</v>
      </c>
      <c r="J1592" s="188">
        <v>94892.210399999996</v>
      </c>
      <c r="K1592" t="e">
        <f ca="1">[1]!ITEMSIZE(Table3[[#This Row],[Sum of Total]],M$3:M$4,N$3:N$5)</f>
        <v>#NAME?</v>
      </c>
    </row>
    <row r="1593" spans="4:11">
      <c r="D1593" s="8" t="s">
        <v>8468</v>
      </c>
      <c r="E1593">
        <v>5497.5447999999997</v>
      </c>
      <c r="I1593" t="s">
        <v>8468</v>
      </c>
      <c r="J1593" s="188">
        <v>5497.5447999999997</v>
      </c>
      <c r="K1593" t="e">
        <f ca="1">[1]!ITEMSIZE(Table3[[#This Row],[Sum of Total]],M$3:M$4,N$3:N$5)</f>
        <v>#NAME?</v>
      </c>
    </row>
    <row r="1594" spans="4:11">
      <c r="D1594" s="8" t="s">
        <v>8471</v>
      </c>
      <c r="E1594">
        <v>10535</v>
      </c>
      <c r="I1594" t="s">
        <v>8471</v>
      </c>
      <c r="J1594" s="188">
        <v>10535</v>
      </c>
      <c r="K1594" t="e">
        <f ca="1">[1]!ITEMSIZE(Table3[[#This Row],[Sum of Total]],M$3:M$4,N$3:N$5)</f>
        <v>#NAME?</v>
      </c>
    </row>
    <row r="1595" spans="4:11">
      <c r="D1595" s="8" t="s">
        <v>8474</v>
      </c>
      <c r="E1595">
        <v>134361.1942</v>
      </c>
      <c r="I1595" t="s">
        <v>8474</v>
      </c>
      <c r="J1595" s="188">
        <v>134361.1942</v>
      </c>
      <c r="K1595" t="e">
        <f ca="1">[1]!ITEMSIZE(Table3[[#This Row],[Sum of Total]],M$3:M$4,N$3:N$5)</f>
        <v>#NAME?</v>
      </c>
    </row>
    <row r="1596" spans="4:11">
      <c r="D1596" s="8" t="s">
        <v>8479</v>
      </c>
      <c r="E1596">
        <v>56905.927100000001</v>
      </c>
      <c r="I1596" t="s">
        <v>8479</v>
      </c>
      <c r="J1596" s="188">
        <v>56905.927100000001</v>
      </c>
      <c r="K1596" t="e">
        <f ca="1">[1]!ITEMSIZE(Table3[[#This Row],[Sum of Total]],M$3:M$4,N$3:N$5)</f>
        <v>#NAME?</v>
      </c>
    </row>
    <row r="1597" spans="4:11">
      <c r="D1597" s="8" t="s">
        <v>8484</v>
      </c>
      <c r="E1597">
        <v>1005.5193</v>
      </c>
      <c r="I1597" t="s">
        <v>8484</v>
      </c>
      <c r="J1597" s="188">
        <v>1005.5193</v>
      </c>
      <c r="K1597" t="e">
        <f ca="1">[1]!ITEMSIZE(Table3[[#This Row],[Sum of Total]],M$3:M$4,N$3:N$5)</f>
        <v>#NAME?</v>
      </c>
    </row>
    <row r="1598" spans="4:11">
      <c r="D1598" s="8" t="s">
        <v>8487</v>
      </c>
      <c r="E1598">
        <v>230812.5612</v>
      </c>
      <c r="I1598" t="s">
        <v>8487</v>
      </c>
      <c r="J1598" s="188">
        <v>230812.5612</v>
      </c>
      <c r="K1598" t="e">
        <f ca="1">[1]!ITEMSIZE(Table3[[#This Row],[Sum of Total]],M$3:M$4,N$3:N$5)</f>
        <v>#NAME?</v>
      </c>
    </row>
    <row r="1599" spans="4:11">
      <c r="D1599" s="8" t="s">
        <v>8490</v>
      </c>
      <c r="E1599">
        <v>67755.22</v>
      </c>
      <c r="I1599" t="s">
        <v>8490</v>
      </c>
      <c r="J1599" s="188">
        <v>67755.22</v>
      </c>
      <c r="K1599" t="e">
        <f ca="1">[1]!ITEMSIZE(Table3[[#This Row],[Sum of Total]],M$3:M$4,N$3:N$5)</f>
        <v>#NAME?</v>
      </c>
    </row>
    <row r="1600" spans="4:11">
      <c r="D1600" s="8" t="s">
        <v>8493</v>
      </c>
      <c r="E1600">
        <v>40825.448700000001</v>
      </c>
      <c r="I1600" t="s">
        <v>8493</v>
      </c>
      <c r="J1600" s="188">
        <v>40825.448700000001</v>
      </c>
      <c r="K1600" t="e">
        <f ca="1">[1]!ITEMSIZE(Table3[[#This Row],[Sum of Total]],M$3:M$4,N$3:N$5)</f>
        <v>#NAME?</v>
      </c>
    </row>
    <row r="1601" spans="4:11">
      <c r="D1601" s="8" t="s">
        <v>8496</v>
      </c>
      <c r="E1601">
        <v>74319.358600000007</v>
      </c>
      <c r="I1601" t="s">
        <v>8496</v>
      </c>
      <c r="J1601" s="188">
        <v>74319.358600000007</v>
      </c>
      <c r="K1601" t="e">
        <f ca="1">[1]!ITEMSIZE(Table3[[#This Row],[Sum of Total]],M$3:M$4,N$3:N$5)</f>
        <v>#NAME?</v>
      </c>
    </row>
    <row r="1602" spans="4:11">
      <c r="D1602" s="8" t="s">
        <v>8499</v>
      </c>
      <c r="E1602">
        <v>19484.4192</v>
      </c>
      <c r="I1602" t="s">
        <v>8499</v>
      </c>
      <c r="J1602" s="188">
        <v>19484.4192</v>
      </c>
      <c r="K1602" t="e">
        <f ca="1">[1]!ITEMSIZE(Table3[[#This Row],[Sum of Total]],M$3:M$4,N$3:N$5)</f>
        <v>#NAME?</v>
      </c>
    </row>
    <row r="1603" spans="4:11">
      <c r="D1603" s="8" t="s">
        <v>8504</v>
      </c>
      <c r="E1603">
        <v>66774.003899999996</v>
      </c>
      <c r="I1603" t="s">
        <v>8504</v>
      </c>
      <c r="J1603" s="188">
        <v>66774.003899999996</v>
      </c>
      <c r="K1603" t="e">
        <f ca="1">[1]!ITEMSIZE(Table3[[#This Row],[Sum of Total]],M$3:M$4,N$3:N$5)</f>
        <v>#NAME?</v>
      </c>
    </row>
    <row r="1604" spans="4:11">
      <c r="D1604" s="8" t="s">
        <v>8509</v>
      </c>
      <c r="E1604">
        <v>6835.8073999999997</v>
      </c>
      <c r="I1604" t="s">
        <v>8509</v>
      </c>
      <c r="J1604" s="188">
        <v>6835.8073999999997</v>
      </c>
      <c r="K1604" t="e">
        <f ca="1">[1]!ITEMSIZE(Table3[[#This Row],[Sum of Total]],M$3:M$4,N$3:N$5)</f>
        <v>#NAME?</v>
      </c>
    </row>
    <row r="1605" spans="4:11">
      <c r="D1605" s="8" t="s">
        <v>8512</v>
      </c>
      <c r="E1605">
        <v>272695.75890000002</v>
      </c>
      <c r="I1605" t="s">
        <v>8512</v>
      </c>
      <c r="J1605" s="188">
        <v>272695.75890000002</v>
      </c>
      <c r="K1605" t="e">
        <f ca="1">[1]!ITEMSIZE(Table3[[#This Row],[Sum of Total]],M$3:M$4,N$3:N$5)</f>
        <v>#NAME?</v>
      </c>
    </row>
    <row r="1606" spans="4:11">
      <c r="D1606" s="8" t="s">
        <v>8517</v>
      </c>
      <c r="E1606">
        <v>8780.17</v>
      </c>
      <c r="I1606" t="s">
        <v>8517</v>
      </c>
      <c r="J1606" s="188">
        <v>8780.17</v>
      </c>
      <c r="K1606" t="e">
        <f ca="1">[1]!ITEMSIZE(Table3[[#This Row],[Sum of Total]],M$3:M$4,N$3:N$5)</f>
        <v>#NAME?</v>
      </c>
    </row>
    <row r="1607" spans="4:11">
      <c r="D1607" s="8" t="s">
        <v>8520</v>
      </c>
      <c r="E1607">
        <v>4692.0555000000004</v>
      </c>
      <c r="I1607" t="s">
        <v>8520</v>
      </c>
      <c r="J1607" s="188">
        <v>4692.0555000000004</v>
      </c>
      <c r="K1607" t="e">
        <f ca="1">[1]!ITEMSIZE(Table3[[#This Row],[Sum of Total]],M$3:M$4,N$3:N$5)</f>
        <v>#NAME?</v>
      </c>
    </row>
    <row r="1608" spans="4:11">
      <c r="D1608" s="8" t="s">
        <v>8523</v>
      </c>
      <c r="E1608">
        <v>-40154.259999999995</v>
      </c>
      <c r="I1608" t="s">
        <v>8523</v>
      </c>
      <c r="J1608" s="188">
        <v>-40154.259999999995</v>
      </c>
      <c r="K1608" t="e">
        <f ca="1">[1]!ITEMSIZE(Table3[[#This Row],[Sum of Total]],M$3:M$4,N$3:N$5)</f>
        <v>#NAME?</v>
      </c>
    </row>
    <row r="1609" spans="4:11">
      <c r="D1609" s="8" t="s">
        <v>8526</v>
      </c>
      <c r="E1609">
        <v>14712.904500000001</v>
      </c>
      <c r="I1609" t="s">
        <v>8526</v>
      </c>
      <c r="J1609" s="188">
        <v>14712.904500000001</v>
      </c>
      <c r="K1609" t="e">
        <f ca="1">[1]!ITEMSIZE(Table3[[#This Row],[Sum of Total]],M$3:M$4,N$3:N$5)</f>
        <v>#NAME?</v>
      </c>
    </row>
    <row r="1610" spans="4:11">
      <c r="D1610" s="8" t="s">
        <v>8529</v>
      </c>
      <c r="E1610">
        <v>139.47</v>
      </c>
      <c r="I1610" t="s">
        <v>8529</v>
      </c>
      <c r="J1610" s="188">
        <v>139.47</v>
      </c>
      <c r="K1610" t="e">
        <f ca="1">[1]!ITEMSIZE(Table3[[#This Row],[Sum of Total]],M$3:M$4,N$3:N$5)</f>
        <v>#NAME?</v>
      </c>
    </row>
    <row r="1611" spans="4:11">
      <c r="D1611" s="8" t="s">
        <v>8532</v>
      </c>
      <c r="E1611">
        <v>-139.47</v>
      </c>
      <c r="I1611" t="s">
        <v>8532</v>
      </c>
      <c r="J1611" s="188">
        <v>-139.47</v>
      </c>
      <c r="K1611" t="e">
        <f ca="1">[1]!ITEMSIZE(Table3[[#This Row],[Sum of Total]],M$3:M$4,N$3:N$5)</f>
        <v>#NAME?</v>
      </c>
    </row>
    <row r="1612" spans="4:11">
      <c r="D1612" s="8" t="s">
        <v>8534</v>
      </c>
      <c r="E1612">
        <v>7249.4314000000004</v>
      </c>
      <c r="I1612" t="s">
        <v>8534</v>
      </c>
      <c r="J1612" s="188">
        <v>7249.4314000000004</v>
      </c>
      <c r="K1612" t="e">
        <f ca="1">[1]!ITEMSIZE(Table3[[#This Row],[Sum of Total]],M$3:M$4,N$3:N$5)</f>
        <v>#NAME?</v>
      </c>
    </row>
    <row r="1613" spans="4:11">
      <c r="D1613" s="8" t="s">
        <v>8539</v>
      </c>
      <c r="E1613">
        <v>3467.3440999999998</v>
      </c>
      <c r="I1613" t="s">
        <v>8539</v>
      </c>
      <c r="J1613" s="188">
        <v>3467.3440999999998</v>
      </c>
      <c r="K1613" t="e">
        <f ca="1">[1]!ITEMSIZE(Table3[[#This Row],[Sum of Total]],M$3:M$4,N$3:N$5)</f>
        <v>#NAME?</v>
      </c>
    </row>
    <row r="1614" spans="4:11">
      <c r="D1614" s="8" t="s">
        <v>8545</v>
      </c>
      <c r="E1614">
        <v>8929.49</v>
      </c>
      <c r="I1614" t="s">
        <v>8545</v>
      </c>
      <c r="J1614" s="188">
        <v>8929.49</v>
      </c>
      <c r="K1614" t="e">
        <f ca="1">[1]!ITEMSIZE(Table3[[#This Row],[Sum of Total]],M$3:M$4,N$3:N$5)</f>
        <v>#NAME?</v>
      </c>
    </row>
    <row r="1615" spans="4:11">
      <c r="D1615" s="8" t="s">
        <v>8550</v>
      </c>
      <c r="E1615">
        <v>57655</v>
      </c>
      <c r="I1615" t="s">
        <v>8550</v>
      </c>
      <c r="J1615" s="188">
        <v>57655</v>
      </c>
      <c r="K1615" t="e">
        <f ca="1">[1]!ITEMSIZE(Table3[[#This Row],[Sum of Total]],M$3:M$4,N$3:N$5)</f>
        <v>#NAME?</v>
      </c>
    </row>
    <row r="1616" spans="4:11">
      <c r="D1616" s="8" t="s">
        <v>8553</v>
      </c>
      <c r="E1616">
        <v>146977.04999999999</v>
      </c>
      <c r="I1616" t="s">
        <v>8553</v>
      </c>
      <c r="J1616" s="188">
        <v>146977.04999999999</v>
      </c>
      <c r="K1616" t="e">
        <f ca="1">[1]!ITEMSIZE(Table3[[#This Row],[Sum of Total]],M$3:M$4,N$3:N$5)</f>
        <v>#NAME?</v>
      </c>
    </row>
    <row r="1617" spans="4:11">
      <c r="D1617" s="8" t="s">
        <v>8558</v>
      </c>
      <c r="E1617">
        <v>1011.2473</v>
      </c>
      <c r="I1617" t="s">
        <v>8558</v>
      </c>
      <c r="J1617" s="188">
        <v>1011.2473</v>
      </c>
      <c r="K1617" t="e">
        <f ca="1">[1]!ITEMSIZE(Table3[[#This Row],[Sum of Total]],M$3:M$4,N$3:N$5)</f>
        <v>#NAME?</v>
      </c>
    </row>
    <row r="1618" spans="4:11">
      <c r="D1618" s="8" t="s">
        <v>8563</v>
      </c>
      <c r="E1618">
        <v>19946.330000000002</v>
      </c>
      <c r="I1618" t="s">
        <v>8563</v>
      </c>
      <c r="J1618" s="188">
        <v>19946.330000000002</v>
      </c>
      <c r="K1618" t="e">
        <f ca="1">[1]!ITEMSIZE(Table3[[#This Row],[Sum of Total]],M$3:M$4,N$3:N$5)</f>
        <v>#NAME?</v>
      </c>
    </row>
    <row r="1619" spans="4:11">
      <c r="D1619" s="8" t="s">
        <v>8566</v>
      </c>
      <c r="E1619">
        <v>3599.0529000000001</v>
      </c>
      <c r="I1619" t="s">
        <v>8566</v>
      </c>
      <c r="J1619" s="188">
        <v>3599.0529000000001</v>
      </c>
      <c r="K1619" t="e">
        <f ca="1">[1]!ITEMSIZE(Table3[[#This Row],[Sum of Total]],M$3:M$4,N$3:N$5)</f>
        <v>#NAME?</v>
      </c>
    </row>
    <row r="1620" spans="4:11">
      <c r="D1620" s="8" t="s">
        <v>8569</v>
      </c>
      <c r="E1620">
        <v>33938.4372</v>
      </c>
      <c r="I1620" t="s">
        <v>8569</v>
      </c>
      <c r="J1620" s="188">
        <v>33938.4372</v>
      </c>
      <c r="K1620" t="e">
        <f ca="1">[1]!ITEMSIZE(Table3[[#This Row],[Sum of Total]],M$3:M$4,N$3:N$5)</f>
        <v>#NAME?</v>
      </c>
    </row>
    <row r="1621" spans="4:11">
      <c r="D1621" s="8" t="s">
        <v>8572</v>
      </c>
      <c r="E1621">
        <v>15605.6657</v>
      </c>
      <c r="I1621" t="s">
        <v>8572</v>
      </c>
      <c r="J1621" s="188">
        <v>15605.6657</v>
      </c>
      <c r="K1621" t="e">
        <f ca="1">[1]!ITEMSIZE(Table3[[#This Row],[Sum of Total]],M$3:M$4,N$3:N$5)</f>
        <v>#NAME?</v>
      </c>
    </row>
    <row r="1622" spans="4:11">
      <c r="D1622" s="8" t="s">
        <v>8577</v>
      </c>
      <c r="E1622">
        <v>9154.2209999999995</v>
      </c>
      <c r="I1622" t="s">
        <v>8577</v>
      </c>
      <c r="J1622" s="188">
        <v>9154.2209999999995</v>
      </c>
      <c r="K1622" t="e">
        <f ca="1">[1]!ITEMSIZE(Table3[[#This Row],[Sum of Total]],M$3:M$4,N$3:N$5)</f>
        <v>#NAME?</v>
      </c>
    </row>
    <row r="1623" spans="4:11">
      <c r="D1623" s="8" t="s">
        <v>8580</v>
      </c>
      <c r="E1623">
        <v>23100</v>
      </c>
      <c r="I1623" t="s">
        <v>8580</v>
      </c>
      <c r="J1623" s="188">
        <v>23100</v>
      </c>
      <c r="K1623" t="e">
        <f ca="1">[1]!ITEMSIZE(Table3[[#This Row],[Sum of Total]],M$3:M$4,N$3:N$5)</f>
        <v>#NAME?</v>
      </c>
    </row>
    <row r="1624" spans="4:11">
      <c r="D1624" s="8" t="s">
        <v>8585</v>
      </c>
      <c r="E1624">
        <v>30836.516199999998</v>
      </c>
      <c r="I1624" t="s">
        <v>8585</v>
      </c>
      <c r="J1624" s="188">
        <v>30836.516199999998</v>
      </c>
      <c r="K1624" t="e">
        <f ca="1">[1]!ITEMSIZE(Table3[[#This Row],[Sum of Total]],M$3:M$4,N$3:N$5)</f>
        <v>#NAME?</v>
      </c>
    </row>
    <row r="1625" spans="4:11">
      <c r="D1625" s="8" t="s">
        <v>8588</v>
      </c>
      <c r="E1625">
        <v>24250</v>
      </c>
      <c r="I1625" t="s">
        <v>8588</v>
      </c>
      <c r="J1625" s="188">
        <v>24250</v>
      </c>
      <c r="K1625" t="e">
        <f ca="1">[1]!ITEMSIZE(Table3[[#This Row],[Sum of Total]],M$3:M$4,N$3:N$5)</f>
        <v>#NAME?</v>
      </c>
    </row>
    <row r="1626" spans="4:11">
      <c r="D1626" s="8" t="s">
        <v>8593</v>
      </c>
      <c r="E1626">
        <v>410449.30670000002</v>
      </c>
      <c r="I1626" t="s">
        <v>8593</v>
      </c>
      <c r="J1626" s="188">
        <v>410449.30670000002</v>
      </c>
      <c r="K1626" t="e">
        <f ca="1">[1]!ITEMSIZE(Table3[[#This Row],[Sum of Total]],M$3:M$4,N$3:N$5)</f>
        <v>#NAME?</v>
      </c>
    </row>
    <row r="1627" spans="4:11">
      <c r="D1627" s="8" t="s">
        <v>8596</v>
      </c>
      <c r="E1627">
        <v>2064.2741000000001</v>
      </c>
      <c r="I1627" t="s">
        <v>8596</v>
      </c>
      <c r="J1627" s="188">
        <v>2064.2741000000001</v>
      </c>
      <c r="K1627" t="e">
        <f ca="1">[1]!ITEMSIZE(Table3[[#This Row],[Sum of Total]],M$3:M$4,N$3:N$5)</f>
        <v>#NAME?</v>
      </c>
    </row>
    <row r="1628" spans="4:11">
      <c r="D1628" s="8" t="s">
        <v>8601</v>
      </c>
      <c r="E1628">
        <v>15413.281300000001</v>
      </c>
      <c r="I1628" t="s">
        <v>8601</v>
      </c>
      <c r="J1628" s="188">
        <v>15413.281300000001</v>
      </c>
      <c r="K1628" t="e">
        <f ca="1">[1]!ITEMSIZE(Table3[[#This Row],[Sum of Total]],M$3:M$4,N$3:N$5)</f>
        <v>#NAME?</v>
      </c>
    </row>
    <row r="1629" spans="4:11">
      <c r="D1629" s="8" t="s">
        <v>8606</v>
      </c>
      <c r="E1629">
        <v>9778.7384000000002</v>
      </c>
      <c r="I1629" t="s">
        <v>8606</v>
      </c>
      <c r="J1629" s="188">
        <v>9778.7384000000002</v>
      </c>
      <c r="K1629" t="e">
        <f ca="1">[1]!ITEMSIZE(Table3[[#This Row],[Sum of Total]],M$3:M$4,N$3:N$5)</f>
        <v>#NAME?</v>
      </c>
    </row>
    <row r="1630" spans="4:11">
      <c r="D1630" s="8" t="s">
        <v>8611</v>
      </c>
      <c r="E1630">
        <v>31539.076400000002</v>
      </c>
      <c r="I1630" t="s">
        <v>8611</v>
      </c>
      <c r="J1630" s="188">
        <v>31539.076400000002</v>
      </c>
      <c r="K1630" t="e">
        <f ca="1">[1]!ITEMSIZE(Table3[[#This Row],[Sum of Total]],M$3:M$4,N$3:N$5)</f>
        <v>#NAME?</v>
      </c>
    </row>
    <row r="1631" spans="4:11">
      <c r="D1631" s="8" t="s">
        <v>8614</v>
      </c>
      <c r="E1631">
        <v>194400</v>
      </c>
      <c r="I1631" t="s">
        <v>8614</v>
      </c>
      <c r="J1631" s="188">
        <v>194400</v>
      </c>
      <c r="K1631" t="e">
        <f ca="1">[1]!ITEMSIZE(Table3[[#This Row],[Sum of Total]],M$3:M$4,N$3:N$5)</f>
        <v>#NAME?</v>
      </c>
    </row>
    <row r="1632" spans="4:11">
      <c r="D1632" s="8" t="s">
        <v>8617</v>
      </c>
      <c r="E1632">
        <v>3841.3148999999999</v>
      </c>
      <c r="I1632" t="s">
        <v>8617</v>
      </c>
      <c r="J1632" s="188">
        <v>3841.3148999999999</v>
      </c>
      <c r="K1632" t="e">
        <f ca="1">[1]!ITEMSIZE(Table3[[#This Row],[Sum of Total]],M$3:M$4,N$3:N$5)</f>
        <v>#NAME?</v>
      </c>
    </row>
    <row r="1633" spans="4:11">
      <c r="D1633" s="8" t="s">
        <v>8620</v>
      </c>
      <c r="E1633">
        <v>5682.7150000000001</v>
      </c>
      <c r="I1633" t="s">
        <v>8620</v>
      </c>
      <c r="J1633" s="188">
        <v>5682.7150000000001</v>
      </c>
      <c r="K1633" t="e">
        <f ca="1">[1]!ITEMSIZE(Table3[[#This Row],[Sum of Total]],M$3:M$4,N$3:N$5)</f>
        <v>#NAME?</v>
      </c>
    </row>
    <row r="1634" spans="4:11">
      <c r="D1634" s="8" t="s">
        <v>8623</v>
      </c>
      <c r="E1634">
        <v>4670.2147000000004</v>
      </c>
      <c r="I1634" t="s">
        <v>8623</v>
      </c>
      <c r="J1634" s="188">
        <v>4670.2147000000004</v>
      </c>
      <c r="K1634" t="e">
        <f ca="1">[1]!ITEMSIZE(Table3[[#This Row],[Sum of Total]],M$3:M$4,N$3:N$5)</f>
        <v>#NAME?</v>
      </c>
    </row>
    <row r="1635" spans="4:11">
      <c r="D1635" s="8" t="s">
        <v>8626</v>
      </c>
      <c r="E1635">
        <v>10733.6867</v>
      </c>
      <c r="I1635" t="s">
        <v>8626</v>
      </c>
      <c r="J1635" s="188">
        <v>10733.6867</v>
      </c>
      <c r="K1635" t="e">
        <f ca="1">[1]!ITEMSIZE(Table3[[#This Row],[Sum of Total]],M$3:M$4,N$3:N$5)</f>
        <v>#NAME?</v>
      </c>
    </row>
    <row r="1636" spans="4:11">
      <c r="D1636" s="8" t="s">
        <v>8629</v>
      </c>
      <c r="E1636">
        <v>75615</v>
      </c>
      <c r="I1636" t="s">
        <v>8629</v>
      </c>
      <c r="J1636" s="188">
        <v>75615</v>
      </c>
      <c r="K1636" t="e">
        <f ca="1">[1]!ITEMSIZE(Table3[[#This Row],[Sum of Total]],M$3:M$4,N$3:N$5)</f>
        <v>#NAME?</v>
      </c>
    </row>
    <row r="1637" spans="4:11">
      <c r="D1637" s="8" t="s">
        <v>8632</v>
      </c>
      <c r="E1637">
        <v>8025.44</v>
      </c>
      <c r="I1637" t="s">
        <v>8632</v>
      </c>
      <c r="J1637" s="188">
        <v>8025.44</v>
      </c>
      <c r="K1637" t="e">
        <f ca="1">[1]!ITEMSIZE(Table3[[#This Row],[Sum of Total]],M$3:M$4,N$3:N$5)</f>
        <v>#NAME?</v>
      </c>
    </row>
    <row r="1638" spans="4:11">
      <c r="D1638" s="8" t="s">
        <v>8634</v>
      </c>
      <c r="E1638">
        <v>66802.59</v>
      </c>
      <c r="I1638" t="s">
        <v>8634</v>
      </c>
      <c r="J1638" s="188">
        <v>66802.59</v>
      </c>
      <c r="K1638" t="e">
        <f ca="1">[1]!ITEMSIZE(Table3[[#This Row],[Sum of Total]],M$3:M$4,N$3:N$5)</f>
        <v>#NAME?</v>
      </c>
    </row>
    <row r="1639" spans="4:11">
      <c r="D1639" s="8" t="s">
        <v>8636</v>
      </c>
      <c r="E1639">
        <v>5240.5</v>
      </c>
      <c r="I1639" t="s">
        <v>8636</v>
      </c>
      <c r="J1639" s="188">
        <v>5240.5</v>
      </c>
      <c r="K1639" t="e">
        <f ca="1">[1]!ITEMSIZE(Table3[[#This Row],[Sum of Total]],M$3:M$4,N$3:N$5)</f>
        <v>#NAME?</v>
      </c>
    </row>
    <row r="1640" spans="4:11">
      <c r="D1640" s="8" t="s">
        <v>8639</v>
      </c>
      <c r="E1640">
        <v>1227</v>
      </c>
      <c r="I1640" t="s">
        <v>8639</v>
      </c>
      <c r="J1640" s="188">
        <v>1227</v>
      </c>
      <c r="K1640" t="e">
        <f ca="1">[1]!ITEMSIZE(Table3[[#This Row],[Sum of Total]],M$3:M$4,N$3:N$5)</f>
        <v>#NAME?</v>
      </c>
    </row>
    <row r="1641" spans="4:11">
      <c r="D1641" s="8" t="s">
        <v>8642</v>
      </c>
      <c r="E1641">
        <v>1227</v>
      </c>
      <c r="I1641" t="s">
        <v>8642</v>
      </c>
      <c r="J1641" s="188">
        <v>1227</v>
      </c>
      <c r="K1641" t="e">
        <f ca="1">[1]!ITEMSIZE(Table3[[#This Row],[Sum of Total]],M$3:M$4,N$3:N$5)</f>
        <v>#NAME?</v>
      </c>
    </row>
    <row r="1642" spans="4:11">
      <c r="D1642" s="8" t="s">
        <v>8643</v>
      </c>
      <c r="E1642">
        <v>1227</v>
      </c>
      <c r="I1642" t="s">
        <v>8643</v>
      </c>
      <c r="J1642" s="188">
        <v>1227</v>
      </c>
      <c r="K1642" t="e">
        <f ca="1">[1]!ITEMSIZE(Table3[[#This Row],[Sum of Total]],M$3:M$4,N$3:N$5)</f>
        <v>#NAME?</v>
      </c>
    </row>
    <row r="1643" spans="4:11">
      <c r="D1643" s="8" t="s">
        <v>8644</v>
      </c>
      <c r="E1643">
        <v>1227</v>
      </c>
      <c r="I1643" t="s">
        <v>8644</v>
      </c>
      <c r="J1643" s="188">
        <v>1227</v>
      </c>
      <c r="K1643" t="e">
        <f ca="1">[1]!ITEMSIZE(Table3[[#This Row],[Sum of Total]],M$3:M$4,N$3:N$5)</f>
        <v>#NAME?</v>
      </c>
    </row>
    <row r="1644" spans="4:11">
      <c r="D1644" s="8" t="s">
        <v>8645</v>
      </c>
      <c r="E1644">
        <v>6311</v>
      </c>
      <c r="I1644" t="s">
        <v>8645</v>
      </c>
      <c r="J1644" s="188">
        <v>6311</v>
      </c>
      <c r="K1644" t="e">
        <f ca="1">[1]!ITEMSIZE(Table3[[#This Row],[Sum of Total]],M$3:M$4,N$3:N$5)</f>
        <v>#NAME?</v>
      </c>
    </row>
    <row r="1645" spans="4:11">
      <c r="D1645" s="8" t="s">
        <v>8646</v>
      </c>
      <c r="E1645">
        <v>685072.4800000001</v>
      </c>
      <c r="I1645" t="s">
        <v>8646</v>
      </c>
      <c r="J1645" s="188">
        <v>685072.4800000001</v>
      </c>
      <c r="K1645" t="e">
        <f ca="1">[1]!ITEMSIZE(Table3[[#This Row],[Sum of Total]],M$3:M$4,N$3:N$5)</f>
        <v>#NAME?</v>
      </c>
    </row>
    <row r="1646" spans="4:11">
      <c r="D1646" s="8" t="s">
        <v>8649</v>
      </c>
      <c r="E1646">
        <v>91135.16</v>
      </c>
      <c r="I1646" t="s">
        <v>8649</v>
      </c>
      <c r="J1646" s="188">
        <v>91135.16</v>
      </c>
      <c r="K1646" t="e">
        <f ca="1">[1]!ITEMSIZE(Table3[[#This Row],[Sum of Total]],M$3:M$4,N$3:N$5)</f>
        <v>#NAME?</v>
      </c>
    </row>
    <row r="1647" spans="4:11">
      <c r="D1647" s="8" t="s">
        <v>8650</v>
      </c>
      <c r="E1647">
        <v>28.65</v>
      </c>
      <c r="I1647" t="s">
        <v>8650</v>
      </c>
      <c r="J1647" s="188">
        <v>28.65</v>
      </c>
      <c r="K1647" t="e">
        <f ca="1">[1]!ITEMSIZE(Table3[[#This Row],[Sum of Total]],M$3:M$4,N$3:N$5)</f>
        <v>#NAME?</v>
      </c>
    </row>
    <row r="1648" spans="4:11">
      <c r="D1648" s="8" t="s">
        <v>8651</v>
      </c>
      <c r="E1648">
        <v>122.01999999999998</v>
      </c>
      <c r="I1648" t="s">
        <v>8651</v>
      </c>
      <c r="J1648" s="188">
        <v>122.01999999999998</v>
      </c>
      <c r="K1648" t="e">
        <f ca="1">[1]!ITEMSIZE(Table3[[#This Row],[Sum of Total]],M$3:M$4,N$3:N$5)</f>
        <v>#NAME?</v>
      </c>
    </row>
    <row r="1649" spans="4:11">
      <c r="D1649" s="8" t="s">
        <v>8652</v>
      </c>
      <c r="E1649">
        <v>650.79999999999995</v>
      </c>
      <c r="I1649" t="s">
        <v>8652</v>
      </c>
      <c r="J1649" s="188">
        <v>650.79999999999995</v>
      </c>
      <c r="K1649" t="e">
        <f ca="1">[1]!ITEMSIZE(Table3[[#This Row],[Sum of Total]],M$3:M$4,N$3:N$5)</f>
        <v>#NAME?</v>
      </c>
    </row>
    <row r="1650" spans="4:11">
      <c r="D1650" s="8" t="s">
        <v>8653</v>
      </c>
      <c r="E1650">
        <v>650.79999999999995</v>
      </c>
      <c r="I1650" t="s">
        <v>8653</v>
      </c>
      <c r="J1650" s="188">
        <v>650.79999999999995</v>
      </c>
      <c r="K1650" t="e">
        <f ca="1">[1]!ITEMSIZE(Table3[[#This Row],[Sum of Total]],M$3:M$4,N$3:N$5)</f>
        <v>#NAME?</v>
      </c>
    </row>
    <row r="1651" spans="4:11">
      <c r="D1651" s="8" t="s">
        <v>8654</v>
      </c>
      <c r="E1651">
        <v>650.79999999999995</v>
      </c>
      <c r="I1651" t="s">
        <v>8654</v>
      </c>
      <c r="J1651" s="188">
        <v>650.79999999999995</v>
      </c>
      <c r="K1651" t="e">
        <f ca="1">[1]!ITEMSIZE(Table3[[#This Row],[Sum of Total]],M$3:M$4,N$3:N$5)</f>
        <v>#NAME?</v>
      </c>
    </row>
    <row r="1652" spans="4:11">
      <c r="D1652" s="8" t="s">
        <v>8655</v>
      </c>
      <c r="E1652">
        <v>650.79999999999995</v>
      </c>
      <c r="I1652" t="s">
        <v>8655</v>
      </c>
      <c r="J1652" s="188">
        <v>650.79999999999995</v>
      </c>
      <c r="K1652" t="e">
        <f ca="1">[1]!ITEMSIZE(Table3[[#This Row],[Sum of Total]],M$3:M$4,N$3:N$5)</f>
        <v>#NAME?</v>
      </c>
    </row>
    <row r="1653" spans="4:11">
      <c r="D1653" s="8" t="s">
        <v>8656</v>
      </c>
      <c r="E1653">
        <v>650.79999999999995</v>
      </c>
      <c r="I1653" t="s">
        <v>8656</v>
      </c>
      <c r="J1653" s="188">
        <v>650.79999999999995</v>
      </c>
      <c r="K1653" t="e">
        <f ca="1">[1]!ITEMSIZE(Table3[[#This Row],[Sum of Total]],M$3:M$4,N$3:N$5)</f>
        <v>#NAME?</v>
      </c>
    </row>
    <row r="1654" spans="4:11">
      <c r="D1654" s="8" t="s">
        <v>8657</v>
      </c>
      <c r="E1654">
        <v>650.79999999999995</v>
      </c>
      <c r="I1654" t="s">
        <v>8657</v>
      </c>
      <c r="J1654" s="188">
        <v>650.79999999999995</v>
      </c>
      <c r="K1654" t="e">
        <f ca="1">[1]!ITEMSIZE(Table3[[#This Row],[Sum of Total]],M$3:M$4,N$3:N$5)</f>
        <v>#NAME?</v>
      </c>
    </row>
    <row r="1655" spans="4:11">
      <c r="D1655" s="8" t="s">
        <v>8658</v>
      </c>
      <c r="E1655">
        <v>650.79999999999995</v>
      </c>
      <c r="I1655" t="s">
        <v>8658</v>
      </c>
      <c r="J1655" s="188">
        <v>650.79999999999995</v>
      </c>
      <c r="K1655" t="e">
        <f ca="1">[1]!ITEMSIZE(Table3[[#This Row],[Sum of Total]],M$3:M$4,N$3:N$5)</f>
        <v>#NAME?</v>
      </c>
    </row>
    <row r="1656" spans="4:11">
      <c r="D1656" s="8" t="s">
        <v>8659</v>
      </c>
      <c r="E1656">
        <v>650.79999999999995</v>
      </c>
      <c r="I1656" t="s">
        <v>8659</v>
      </c>
      <c r="J1656" s="188">
        <v>650.79999999999995</v>
      </c>
      <c r="K1656" t="e">
        <f ca="1">[1]!ITEMSIZE(Table3[[#This Row],[Sum of Total]],M$3:M$4,N$3:N$5)</f>
        <v>#NAME?</v>
      </c>
    </row>
    <row r="1657" spans="4:11">
      <c r="D1657" s="8" t="s">
        <v>8660</v>
      </c>
      <c r="E1657">
        <v>650.79999999999995</v>
      </c>
      <c r="I1657" t="s">
        <v>8660</v>
      </c>
      <c r="J1657" s="188">
        <v>650.79999999999995</v>
      </c>
      <c r="K1657" t="e">
        <f ca="1">[1]!ITEMSIZE(Table3[[#This Row],[Sum of Total]],M$3:M$4,N$3:N$5)</f>
        <v>#NAME?</v>
      </c>
    </row>
    <row r="1658" spans="4:11">
      <c r="D1658" s="8" t="s">
        <v>8661</v>
      </c>
      <c r="E1658">
        <v>650.79999999999995</v>
      </c>
      <c r="I1658" t="s">
        <v>8661</v>
      </c>
      <c r="J1658" s="188">
        <v>650.79999999999995</v>
      </c>
      <c r="K1658" t="e">
        <f ca="1">[1]!ITEMSIZE(Table3[[#This Row],[Sum of Total]],M$3:M$4,N$3:N$5)</f>
        <v>#NAME?</v>
      </c>
    </row>
    <row r="1659" spans="4:11">
      <c r="D1659" s="8" t="s">
        <v>8662</v>
      </c>
      <c r="E1659">
        <v>650.79999999999995</v>
      </c>
      <c r="I1659" t="s">
        <v>8662</v>
      </c>
      <c r="J1659" s="188">
        <v>650.79999999999995</v>
      </c>
      <c r="K1659" t="e">
        <f ca="1">[1]!ITEMSIZE(Table3[[#This Row],[Sum of Total]],M$3:M$4,N$3:N$5)</f>
        <v>#NAME?</v>
      </c>
    </row>
    <row r="1660" spans="4:11">
      <c r="D1660" s="8" t="s">
        <v>8663</v>
      </c>
      <c r="E1660">
        <v>650.79999999999995</v>
      </c>
      <c r="I1660" t="s">
        <v>8663</v>
      </c>
      <c r="J1660" s="188">
        <v>650.79999999999995</v>
      </c>
      <c r="K1660" t="e">
        <f ca="1">[1]!ITEMSIZE(Table3[[#This Row],[Sum of Total]],M$3:M$4,N$3:N$5)</f>
        <v>#NAME?</v>
      </c>
    </row>
    <row r="1661" spans="4:11">
      <c r="D1661" s="8" t="s">
        <v>8664</v>
      </c>
      <c r="E1661">
        <v>650.79999999999995</v>
      </c>
      <c r="I1661" t="s">
        <v>8664</v>
      </c>
      <c r="J1661" s="188">
        <v>650.79999999999995</v>
      </c>
      <c r="K1661" t="e">
        <f ca="1">[1]!ITEMSIZE(Table3[[#This Row],[Sum of Total]],M$3:M$4,N$3:N$5)</f>
        <v>#NAME?</v>
      </c>
    </row>
    <row r="1662" spans="4:11">
      <c r="D1662" s="8" t="s">
        <v>8665</v>
      </c>
      <c r="E1662">
        <v>650.79999999999995</v>
      </c>
      <c r="I1662" t="s">
        <v>8665</v>
      </c>
      <c r="J1662" s="188">
        <v>650.79999999999995</v>
      </c>
      <c r="K1662" t="e">
        <f ca="1">[1]!ITEMSIZE(Table3[[#This Row],[Sum of Total]],M$3:M$4,N$3:N$5)</f>
        <v>#NAME?</v>
      </c>
    </row>
    <row r="1663" spans="4:11">
      <c r="D1663" s="8" t="s">
        <v>8666</v>
      </c>
      <c r="E1663">
        <v>650.79999999999995</v>
      </c>
      <c r="I1663" t="s">
        <v>8666</v>
      </c>
      <c r="J1663" s="188">
        <v>650.79999999999995</v>
      </c>
      <c r="K1663" t="e">
        <f ca="1">[1]!ITEMSIZE(Table3[[#This Row],[Sum of Total]],M$3:M$4,N$3:N$5)</f>
        <v>#NAME?</v>
      </c>
    </row>
    <row r="1664" spans="4:11">
      <c r="D1664" s="8" t="s">
        <v>8667</v>
      </c>
      <c r="E1664">
        <v>650.79999999999995</v>
      </c>
      <c r="I1664" t="s">
        <v>8667</v>
      </c>
      <c r="J1664" s="188">
        <v>650.79999999999995</v>
      </c>
      <c r="K1664" t="e">
        <f ca="1">[1]!ITEMSIZE(Table3[[#This Row],[Sum of Total]],M$3:M$4,N$3:N$5)</f>
        <v>#NAME?</v>
      </c>
    </row>
    <row r="1665" spans="4:11">
      <c r="D1665" s="8" t="s">
        <v>8668</v>
      </c>
      <c r="E1665">
        <v>650.79999999999995</v>
      </c>
      <c r="I1665" t="s">
        <v>8668</v>
      </c>
      <c r="J1665" s="188">
        <v>650.79999999999995</v>
      </c>
      <c r="K1665" t="e">
        <f ca="1">[1]!ITEMSIZE(Table3[[#This Row],[Sum of Total]],M$3:M$4,N$3:N$5)</f>
        <v>#NAME?</v>
      </c>
    </row>
    <row r="1666" spans="4:11">
      <c r="D1666" s="8" t="s">
        <v>8669</v>
      </c>
      <c r="E1666">
        <v>650.79999999999995</v>
      </c>
      <c r="I1666" t="s">
        <v>8669</v>
      </c>
      <c r="J1666" s="188">
        <v>650.79999999999995</v>
      </c>
      <c r="K1666" t="e">
        <f ca="1">[1]!ITEMSIZE(Table3[[#This Row],[Sum of Total]],M$3:M$4,N$3:N$5)</f>
        <v>#NAME?</v>
      </c>
    </row>
    <row r="1667" spans="4:11">
      <c r="D1667" s="8" t="s">
        <v>8670</v>
      </c>
      <c r="E1667">
        <v>650.79999999999995</v>
      </c>
      <c r="I1667" t="s">
        <v>8670</v>
      </c>
      <c r="J1667" s="188">
        <v>650.79999999999995</v>
      </c>
      <c r="K1667" t="e">
        <f ca="1">[1]!ITEMSIZE(Table3[[#This Row],[Sum of Total]],M$3:M$4,N$3:N$5)</f>
        <v>#NAME?</v>
      </c>
    </row>
    <row r="1668" spans="4:11">
      <c r="D1668" s="8" t="s">
        <v>8671</v>
      </c>
      <c r="E1668">
        <v>1227</v>
      </c>
      <c r="I1668" t="s">
        <v>8671</v>
      </c>
      <c r="J1668" s="188">
        <v>1227</v>
      </c>
      <c r="K1668" t="e">
        <f ca="1">[1]!ITEMSIZE(Table3[[#This Row],[Sum of Total]],M$3:M$4,N$3:N$5)</f>
        <v>#NAME?</v>
      </c>
    </row>
    <row r="1669" spans="4:11">
      <c r="D1669" s="8" t="s">
        <v>8672</v>
      </c>
      <c r="E1669">
        <v>10865.1713</v>
      </c>
      <c r="I1669" t="s">
        <v>8672</v>
      </c>
      <c r="J1669" s="188">
        <v>10865.1713</v>
      </c>
      <c r="K1669" t="e">
        <f ca="1">[1]!ITEMSIZE(Table3[[#This Row],[Sum of Total]],M$3:M$4,N$3:N$5)</f>
        <v>#NAME?</v>
      </c>
    </row>
    <row r="1670" spans="4:11">
      <c r="D1670" s="8" t="s">
        <v>8677</v>
      </c>
      <c r="E1670">
        <v>22005.5648</v>
      </c>
      <c r="I1670" t="s">
        <v>8677</v>
      </c>
      <c r="J1670" s="188">
        <v>22005.5648</v>
      </c>
      <c r="K1670" t="e">
        <f ca="1">[1]!ITEMSIZE(Table3[[#This Row],[Sum of Total]],M$3:M$4,N$3:N$5)</f>
        <v>#NAME?</v>
      </c>
    </row>
    <row r="1671" spans="4:11">
      <c r="D1671" s="8" t="s">
        <v>8680</v>
      </c>
      <c r="E1671">
        <v>22307.300800000001</v>
      </c>
      <c r="I1671" t="s">
        <v>8680</v>
      </c>
      <c r="J1671" s="188">
        <v>22307.300800000001</v>
      </c>
      <c r="K1671" t="e">
        <f ca="1">[1]!ITEMSIZE(Table3[[#This Row],[Sum of Total]],M$3:M$4,N$3:N$5)</f>
        <v>#NAME?</v>
      </c>
    </row>
    <row r="1672" spans="4:11">
      <c r="D1672" s="8" t="s">
        <v>8685</v>
      </c>
      <c r="E1672">
        <v>26295.439999999999</v>
      </c>
      <c r="I1672" t="s">
        <v>8685</v>
      </c>
      <c r="J1672" s="188">
        <v>26295.439999999999</v>
      </c>
      <c r="K1672" t="e">
        <f ca="1">[1]!ITEMSIZE(Table3[[#This Row],[Sum of Total]],M$3:M$4,N$3:N$5)</f>
        <v>#NAME?</v>
      </c>
    </row>
    <row r="1673" spans="4:11">
      <c r="D1673" s="8" t="s">
        <v>8688</v>
      </c>
      <c r="E1673">
        <v>369.96</v>
      </c>
      <c r="I1673" t="s">
        <v>8688</v>
      </c>
      <c r="J1673" s="188">
        <v>369.96</v>
      </c>
      <c r="K1673" t="e">
        <f ca="1">[1]!ITEMSIZE(Table3[[#This Row],[Sum of Total]],M$3:M$4,N$3:N$5)</f>
        <v>#NAME?</v>
      </c>
    </row>
    <row r="1674" spans="4:11">
      <c r="D1674" s="8" t="s">
        <v>8691</v>
      </c>
      <c r="E1674">
        <v>369.96</v>
      </c>
      <c r="I1674" t="s">
        <v>8691</v>
      </c>
      <c r="J1674" s="188">
        <v>369.96</v>
      </c>
      <c r="K1674" t="e">
        <f ca="1">[1]!ITEMSIZE(Table3[[#This Row],[Sum of Total]],M$3:M$4,N$3:N$5)</f>
        <v>#NAME?</v>
      </c>
    </row>
    <row r="1675" spans="4:11">
      <c r="D1675" s="8" t="s">
        <v>8694</v>
      </c>
      <c r="E1675">
        <v>1109.8499999999999</v>
      </c>
      <c r="I1675" t="s">
        <v>8694</v>
      </c>
      <c r="J1675" s="188">
        <v>1109.8499999999999</v>
      </c>
      <c r="K1675" t="e">
        <f ca="1">[1]!ITEMSIZE(Table3[[#This Row],[Sum of Total]],M$3:M$4,N$3:N$5)</f>
        <v>#NAME?</v>
      </c>
    </row>
    <row r="1676" spans="4:11">
      <c r="D1676" s="8" t="s">
        <v>8697</v>
      </c>
      <c r="E1676">
        <v>36.75</v>
      </c>
      <c r="I1676" t="s">
        <v>8697</v>
      </c>
      <c r="J1676" s="188">
        <v>36.75</v>
      </c>
      <c r="K1676" t="e">
        <f ca="1">[1]!ITEMSIZE(Table3[[#This Row],[Sum of Total]],M$3:M$4,N$3:N$5)</f>
        <v>#NAME?</v>
      </c>
    </row>
    <row r="1677" spans="4:11">
      <c r="D1677" s="8" t="s">
        <v>8698</v>
      </c>
      <c r="E1677">
        <v>1227</v>
      </c>
      <c r="I1677" t="s">
        <v>8698</v>
      </c>
      <c r="J1677" s="188">
        <v>1227</v>
      </c>
      <c r="K1677" t="e">
        <f ca="1">[1]!ITEMSIZE(Table3[[#This Row],[Sum of Total]],M$3:M$4,N$3:N$5)</f>
        <v>#NAME?</v>
      </c>
    </row>
    <row r="1678" spans="4:11">
      <c r="D1678" s="8" t="s">
        <v>8699</v>
      </c>
      <c r="E1678">
        <v>1227</v>
      </c>
      <c r="I1678" t="s">
        <v>8699</v>
      </c>
      <c r="J1678" s="188">
        <v>1227</v>
      </c>
      <c r="K1678" t="e">
        <f ca="1">[1]!ITEMSIZE(Table3[[#This Row],[Sum of Total]],M$3:M$4,N$3:N$5)</f>
        <v>#NAME?</v>
      </c>
    </row>
    <row r="1679" spans="4:11">
      <c r="D1679" s="8" t="s">
        <v>8700</v>
      </c>
      <c r="E1679">
        <v>1227</v>
      </c>
      <c r="I1679" t="s">
        <v>8700</v>
      </c>
      <c r="J1679" s="188">
        <v>1227</v>
      </c>
      <c r="K1679" t="e">
        <f ca="1">[1]!ITEMSIZE(Table3[[#This Row],[Sum of Total]],M$3:M$4,N$3:N$5)</f>
        <v>#NAME?</v>
      </c>
    </row>
    <row r="1680" spans="4:11">
      <c r="D1680" s="8" t="s">
        <v>8701</v>
      </c>
      <c r="E1680">
        <v>1227</v>
      </c>
      <c r="I1680" t="s">
        <v>8701</v>
      </c>
      <c r="J1680" s="188">
        <v>1227</v>
      </c>
      <c r="K1680" t="e">
        <f ca="1">[1]!ITEMSIZE(Table3[[#This Row],[Sum of Total]],M$3:M$4,N$3:N$5)</f>
        <v>#NAME?</v>
      </c>
    </row>
    <row r="1681" spans="4:11">
      <c r="D1681" s="8" t="s">
        <v>8702</v>
      </c>
      <c r="E1681">
        <v>4441.9034000000001</v>
      </c>
      <c r="I1681" t="s">
        <v>8702</v>
      </c>
      <c r="J1681" s="188">
        <v>4441.9034000000001</v>
      </c>
      <c r="K1681" t="e">
        <f ca="1">[1]!ITEMSIZE(Table3[[#This Row],[Sum of Total]],M$3:M$4,N$3:N$5)</f>
        <v>#NAME?</v>
      </c>
    </row>
    <row r="1682" spans="4:11">
      <c r="D1682" s="8" t="s">
        <v>8705</v>
      </c>
      <c r="E1682">
        <v>18960.027300000002</v>
      </c>
      <c r="I1682" t="s">
        <v>8705</v>
      </c>
      <c r="J1682" s="188">
        <v>18960.027300000002</v>
      </c>
      <c r="K1682" t="e">
        <f ca="1">[1]!ITEMSIZE(Table3[[#This Row],[Sum of Total]],M$3:M$4,N$3:N$5)</f>
        <v>#NAME?</v>
      </c>
    </row>
    <row r="1683" spans="4:11">
      <c r="D1683" s="8" t="s">
        <v>8707</v>
      </c>
      <c r="E1683">
        <v>13504.4445</v>
      </c>
      <c r="I1683" t="s">
        <v>8707</v>
      </c>
      <c r="J1683" s="188">
        <v>13504.4445</v>
      </c>
      <c r="K1683" t="e">
        <f ca="1">[1]!ITEMSIZE(Table3[[#This Row],[Sum of Total]],M$3:M$4,N$3:N$5)</f>
        <v>#NAME?</v>
      </c>
    </row>
    <row r="1684" spans="4:11">
      <c r="D1684" s="8" t="s">
        <v>8710</v>
      </c>
      <c r="E1684">
        <v>1346.4480000000001</v>
      </c>
      <c r="I1684" t="s">
        <v>8710</v>
      </c>
      <c r="J1684" s="188">
        <v>1346.4480000000001</v>
      </c>
      <c r="K1684" t="e">
        <f ca="1">[1]!ITEMSIZE(Table3[[#This Row],[Sum of Total]],M$3:M$4,N$3:N$5)</f>
        <v>#NAME?</v>
      </c>
    </row>
    <row r="1685" spans="4:11">
      <c r="D1685" s="8" t="s">
        <v>8712</v>
      </c>
      <c r="E1685">
        <v>10416.530000000001</v>
      </c>
      <c r="I1685" t="s">
        <v>8712</v>
      </c>
      <c r="J1685" s="188">
        <v>10416.530000000001</v>
      </c>
      <c r="K1685" t="e">
        <f ca="1">[1]!ITEMSIZE(Table3[[#This Row],[Sum of Total]],M$3:M$4,N$3:N$5)</f>
        <v>#NAME?</v>
      </c>
    </row>
    <row r="1686" spans="4:11">
      <c r="D1686" s="8" t="s">
        <v>8714</v>
      </c>
      <c r="E1686">
        <v>311.7122</v>
      </c>
      <c r="I1686" t="s">
        <v>8714</v>
      </c>
      <c r="J1686" s="188">
        <v>311.7122</v>
      </c>
      <c r="K1686" t="e">
        <f ca="1">[1]!ITEMSIZE(Table3[[#This Row],[Sum of Total]],M$3:M$4,N$3:N$5)</f>
        <v>#NAME?</v>
      </c>
    </row>
    <row r="1687" spans="4:11">
      <c r="D1687" s="8" t="s">
        <v>8717</v>
      </c>
      <c r="E1687">
        <v>196190.8646</v>
      </c>
      <c r="I1687" t="s">
        <v>8717</v>
      </c>
      <c r="J1687" s="188">
        <v>196190.8646</v>
      </c>
      <c r="K1687" t="e">
        <f ca="1">[1]!ITEMSIZE(Table3[[#This Row],[Sum of Total]],M$3:M$4,N$3:N$5)</f>
        <v>#NAME?</v>
      </c>
    </row>
    <row r="1688" spans="4:11">
      <c r="D1688" s="8" t="s">
        <v>8722</v>
      </c>
      <c r="E1688">
        <v>5247.9678000000004</v>
      </c>
      <c r="I1688" t="s">
        <v>8722</v>
      </c>
      <c r="J1688" s="188">
        <v>5247.9678000000004</v>
      </c>
      <c r="K1688" t="e">
        <f ca="1">[1]!ITEMSIZE(Table3[[#This Row],[Sum of Total]],M$3:M$4,N$3:N$5)</f>
        <v>#NAME?</v>
      </c>
    </row>
    <row r="1689" spans="4:11">
      <c r="D1689" s="8" t="s">
        <v>8725</v>
      </c>
      <c r="E1689">
        <v>347100</v>
      </c>
      <c r="I1689" t="s">
        <v>8725</v>
      </c>
      <c r="J1689" s="188">
        <v>347100</v>
      </c>
      <c r="K1689" t="e">
        <f ca="1">[1]!ITEMSIZE(Table3[[#This Row],[Sum of Total]],M$3:M$4,N$3:N$5)</f>
        <v>#NAME?</v>
      </c>
    </row>
    <row r="1690" spans="4:11">
      <c r="D1690" s="8" t="s">
        <v>8728</v>
      </c>
      <c r="E1690">
        <v>31067.4</v>
      </c>
      <c r="I1690" t="s">
        <v>8728</v>
      </c>
      <c r="J1690" s="188">
        <v>31067.4</v>
      </c>
      <c r="K1690" t="e">
        <f ca="1">[1]!ITEMSIZE(Table3[[#This Row],[Sum of Total]],M$3:M$4,N$3:N$5)</f>
        <v>#NAME?</v>
      </c>
    </row>
    <row r="1691" spans="4:11">
      <c r="D1691" s="8" t="s">
        <v>8731</v>
      </c>
      <c r="E1691">
        <v>11061.36</v>
      </c>
      <c r="I1691" t="s">
        <v>8731</v>
      </c>
      <c r="J1691" s="188">
        <v>11061.36</v>
      </c>
      <c r="K1691" t="e">
        <f ca="1">[1]!ITEMSIZE(Table3[[#This Row],[Sum of Total]],M$3:M$4,N$3:N$5)</f>
        <v>#NAME?</v>
      </c>
    </row>
    <row r="1692" spans="4:11">
      <c r="D1692" s="8" t="s">
        <v>8734</v>
      </c>
      <c r="E1692">
        <v>28426.32</v>
      </c>
      <c r="I1692" t="s">
        <v>8734</v>
      </c>
      <c r="J1692" s="188">
        <v>28426.32</v>
      </c>
      <c r="K1692" t="e">
        <f ca="1">[1]!ITEMSIZE(Table3[[#This Row],[Sum of Total]],M$3:M$4,N$3:N$5)</f>
        <v>#NAME?</v>
      </c>
    </row>
    <row r="1693" spans="4:11">
      <c r="D1693" s="8" t="s">
        <v>8737</v>
      </c>
      <c r="E1693">
        <v>214207.86</v>
      </c>
      <c r="I1693" t="s">
        <v>8737</v>
      </c>
      <c r="J1693" s="188">
        <v>214207.86</v>
      </c>
      <c r="K1693" t="e">
        <f ca="1">[1]!ITEMSIZE(Table3[[#This Row],[Sum of Total]],M$3:M$4,N$3:N$5)</f>
        <v>#NAME?</v>
      </c>
    </row>
    <row r="1694" spans="4:11">
      <c r="D1694" s="8" t="s">
        <v>8742</v>
      </c>
      <c r="E1694">
        <v>4665.8963999999996</v>
      </c>
      <c r="I1694" t="s">
        <v>8742</v>
      </c>
      <c r="J1694" s="188">
        <v>4665.8963999999996</v>
      </c>
      <c r="K1694" t="e">
        <f ca="1">[1]!ITEMSIZE(Table3[[#This Row],[Sum of Total]],M$3:M$4,N$3:N$5)</f>
        <v>#NAME?</v>
      </c>
    </row>
    <row r="1695" spans="4:11">
      <c r="D1695" s="8" t="s">
        <v>8745</v>
      </c>
      <c r="E1695">
        <v>80384.210000000006</v>
      </c>
      <c r="I1695" t="s">
        <v>8745</v>
      </c>
      <c r="J1695" s="188">
        <v>80384.210000000006</v>
      </c>
      <c r="K1695" t="e">
        <f ca="1">[1]!ITEMSIZE(Table3[[#This Row],[Sum of Total]],M$3:M$4,N$3:N$5)</f>
        <v>#NAME?</v>
      </c>
    </row>
    <row r="1696" spans="4:11">
      <c r="D1696" s="8" t="s">
        <v>8750</v>
      </c>
      <c r="E1696">
        <v>17102.228999999999</v>
      </c>
      <c r="I1696" t="s">
        <v>8750</v>
      </c>
      <c r="J1696" s="188">
        <v>17102.228999999999</v>
      </c>
      <c r="K1696" t="e">
        <f ca="1">[1]!ITEMSIZE(Table3[[#This Row],[Sum of Total]],M$3:M$4,N$3:N$5)</f>
        <v>#NAME?</v>
      </c>
    </row>
    <row r="1697" spans="4:11">
      <c r="D1697" s="8" t="s">
        <v>8755</v>
      </c>
      <c r="E1697">
        <v>246615</v>
      </c>
      <c r="I1697" t="s">
        <v>8755</v>
      </c>
      <c r="J1697" s="188">
        <v>246615</v>
      </c>
      <c r="K1697" t="e">
        <f ca="1">[1]!ITEMSIZE(Table3[[#This Row],[Sum of Total]],M$3:M$4,N$3:N$5)</f>
        <v>#NAME?</v>
      </c>
    </row>
    <row r="1698" spans="4:11">
      <c r="D1698" s="8" t="s">
        <v>8760</v>
      </c>
      <c r="E1698">
        <v>4338.8284000000003</v>
      </c>
      <c r="I1698" t="s">
        <v>8760</v>
      </c>
      <c r="J1698" s="188">
        <v>4338.8284000000003</v>
      </c>
      <c r="K1698" t="e">
        <f ca="1">[1]!ITEMSIZE(Table3[[#This Row],[Sum of Total]],M$3:M$4,N$3:N$5)</f>
        <v>#NAME?</v>
      </c>
    </row>
    <row r="1699" spans="4:11">
      <c r="D1699" s="8" t="s">
        <v>8765</v>
      </c>
      <c r="E1699">
        <v>29640</v>
      </c>
      <c r="I1699" t="s">
        <v>8765</v>
      </c>
      <c r="J1699" s="188">
        <v>29640</v>
      </c>
      <c r="K1699" t="e">
        <f ca="1">[1]!ITEMSIZE(Table3[[#This Row],[Sum of Total]],M$3:M$4,N$3:N$5)</f>
        <v>#NAME?</v>
      </c>
    </row>
    <row r="1700" spans="4:11">
      <c r="D1700" s="8" t="s">
        <v>8770</v>
      </c>
      <c r="E1700">
        <v>399.04999999999995</v>
      </c>
      <c r="I1700" t="s">
        <v>8770</v>
      </c>
      <c r="J1700" s="188">
        <v>399.04999999999995</v>
      </c>
      <c r="K1700" t="e">
        <f ca="1">[1]!ITEMSIZE(Table3[[#This Row],[Sum of Total]],M$3:M$4,N$3:N$5)</f>
        <v>#NAME?</v>
      </c>
    </row>
    <row r="1701" spans="4:11">
      <c r="D1701" s="8" t="s">
        <v>8773</v>
      </c>
      <c r="E1701">
        <v>2903.2627000000002</v>
      </c>
      <c r="I1701" t="s">
        <v>8773</v>
      </c>
      <c r="J1701" s="188">
        <v>2903.2627000000002</v>
      </c>
      <c r="K1701" t="e">
        <f ca="1">[1]!ITEMSIZE(Table3[[#This Row],[Sum of Total]],M$3:M$4,N$3:N$5)</f>
        <v>#NAME?</v>
      </c>
    </row>
    <row r="1702" spans="4:11">
      <c r="D1702" s="8" t="s">
        <v>8778</v>
      </c>
      <c r="E1702">
        <v>28848</v>
      </c>
      <c r="I1702" t="s">
        <v>8778</v>
      </c>
      <c r="J1702" s="188">
        <v>28848</v>
      </c>
      <c r="K1702" t="e">
        <f ca="1">[1]!ITEMSIZE(Table3[[#This Row],[Sum of Total]],M$3:M$4,N$3:N$5)</f>
        <v>#NAME?</v>
      </c>
    </row>
    <row r="1703" spans="4:11">
      <c r="D1703" s="8" t="s">
        <v>8781</v>
      </c>
      <c r="E1703">
        <v>48863.44</v>
      </c>
      <c r="I1703" t="s">
        <v>8781</v>
      </c>
      <c r="J1703" s="188">
        <v>48863.44</v>
      </c>
      <c r="K1703" t="e">
        <f ca="1">[1]!ITEMSIZE(Table3[[#This Row],[Sum of Total]],M$3:M$4,N$3:N$5)</f>
        <v>#NAME?</v>
      </c>
    </row>
    <row r="1704" spans="4:11">
      <c r="D1704" s="8" t="s">
        <v>8785</v>
      </c>
      <c r="E1704">
        <v>24805.220800000003</v>
      </c>
      <c r="I1704" t="s">
        <v>8785</v>
      </c>
      <c r="J1704" s="188">
        <v>24805.220800000003</v>
      </c>
      <c r="K1704" t="e">
        <f ca="1">[1]!ITEMSIZE(Table3[[#This Row],[Sum of Total]],M$3:M$4,N$3:N$5)</f>
        <v>#NAME?</v>
      </c>
    </row>
    <row r="1705" spans="4:11">
      <c r="D1705" s="8" t="s">
        <v>8788</v>
      </c>
      <c r="E1705">
        <v>9931.2000000000007</v>
      </c>
      <c r="I1705" t="s">
        <v>8788</v>
      </c>
      <c r="J1705" s="188">
        <v>9931.2000000000007</v>
      </c>
      <c r="K1705" t="e">
        <f ca="1">[1]!ITEMSIZE(Table3[[#This Row],[Sum of Total]],M$3:M$4,N$3:N$5)</f>
        <v>#NAME?</v>
      </c>
    </row>
    <row r="1706" spans="4:11">
      <c r="D1706" s="8" t="s">
        <v>8791</v>
      </c>
      <c r="E1706">
        <v>8557.5856999999996</v>
      </c>
      <c r="I1706" t="s">
        <v>8791</v>
      </c>
      <c r="J1706" s="188">
        <v>8557.5856999999996</v>
      </c>
      <c r="K1706" t="e">
        <f ca="1">[1]!ITEMSIZE(Table3[[#This Row],[Sum of Total]],M$3:M$4,N$3:N$5)</f>
        <v>#NAME?</v>
      </c>
    </row>
    <row r="1707" spans="4:11">
      <c r="D1707" s="8" t="s">
        <v>8794</v>
      </c>
      <c r="E1707">
        <v>44076.83</v>
      </c>
      <c r="I1707" t="s">
        <v>8794</v>
      </c>
      <c r="J1707" s="188">
        <v>44076.83</v>
      </c>
      <c r="K1707" t="e">
        <f ca="1">[1]!ITEMSIZE(Table3[[#This Row],[Sum of Total]],M$3:M$4,N$3:N$5)</f>
        <v>#NAME?</v>
      </c>
    </row>
    <row r="1708" spans="4:11">
      <c r="D1708" s="8" t="s">
        <v>8797</v>
      </c>
      <c r="E1708">
        <v>173730.91999999998</v>
      </c>
      <c r="I1708" t="s">
        <v>8797</v>
      </c>
      <c r="J1708" s="188">
        <v>173730.91999999998</v>
      </c>
      <c r="K1708" t="e">
        <f ca="1">[1]!ITEMSIZE(Table3[[#This Row],[Sum of Total]],M$3:M$4,N$3:N$5)</f>
        <v>#NAME?</v>
      </c>
    </row>
    <row r="1709" spans="4:11">
      <c r="D1709" s="8" t="s">
        <v>8802</v>
      </c>
      <c r="E1709">
        <v>12800</v>
      </c>
      <c r="I1709" t="s">
        <v>8802</v>
      </c>
      <c r="J1709" s="188">
        <v>12800</v>
      </c>
      <c r="K1709" t="e">
        <f ca="1">[1]!ITEMSIZE(Table3[[#This Row],[Sum of Total]],M$3:M$4,N$3:N$5)</f>
        <v>#NAME?</v>
      </c>
    </row>
    <row r="1710" spans="4:11">
      <c r="D1710" s="8" t="s">
        <v>8805</v>
      </c>
      <c r="E1710">
        <v>20433</v>
      </c>
      <c r="I1710" t="s">
        <v>8805</v>
      </c>
      <c r="J1710" s="188">
        <v>20433</v>
      </c>
      <c r="K1710" t="e">
        <f ca="1">[1]!ITEMSIZE(Table3[[#This Row],[Sum of Total]],M$3:M$4,N$3:N$5)</f>
        <v>#NAME?</v>
      </c>
    </row>
    <row r="1711" spans="4:11">
      <c r="D1711" s="8" t="s">
        <v>8810</v>
      </c>
      <c r="E1711">
        <v>37282.5</v>
      </c>
      <c r="I1711" t="s">
        <v>8810</v>
      </c>
      <c r="J1711" s="188">
        <v>37282.5</v>
      </c>
      <c r="K1711" t="e">
        <f ca="1">[1]!ITEMSIZE(Table3[[#This Row],[Sum of Total]],M$3:M$4,N$3:N$5)</f>
        <v>#NAME?</v>
      </c>
    </row>
    <row r="1712" spans="4:11">
      <c r="D1712" s="8" t="s">
        <v>8813</v>
      </c>
      <c r="E1712">
        <v>1745.857</v>
      </c>
      <c r="I1712" t="s">
        <v>8813</v>
      </c>
      <c r="J1712" s="188">
        <v>1745.857</v>
      </c>
      <c r="K1712" t="e">
        <f ca="1">[1]!ITEMSIZE(Table3[[#This Row],[Sum of Total]],M$3:M$4,N$3:N$5)</f>
        <v>#NAME?</v>
      </c>
    </row>
    <row r="1713" spans="4:11">
      <c r="D1713" s="8" t="s">
        <v>8816</v>
      </c>
      <c r="E1713">
        <v>5760</v>
      </c>
      <c r="I1713" t="s">
        <v>8816</v>
      </c>
      <c r="J1713" s="188">
        <v>5760</v>
      </c>
      <c r="K1713" t="e">
        <f ca="1">[1]!ITEMSIZE(Table3[[#This Row],[Sum of Total]],M$3:M$4,N$3:N$5)</f>
        <v>#NAME?</v>
      </c>
    </row>
    <row r="1714" spans="4:11">
      <c r="D1714" s="8" t="s">
        <v>8819</v>
      </c>
      <c r="E1714">
        <v>64327.22</v>
      </c>
      <c r="I1714" t="s">
        <v>8819</v>
      </c>
      <c r="J1714" s="188">
        <v>64327.22</v>
      </c>
      <c r="K1714" t="e">
        <f ca="1">[1]!ITEMSIZE(Table3[[#This Row],[Sum of Total]],M$3:M$4,N$3:N$5)</f>
        <v>#NAME?</v>
      </c>
    </row>
    <row r="1715" spans="4:11">
      <c r="D1715" s="8" t="s">
        <v>8822</v>
      </c>
      <c r="E1715">
        <v>650.79999999999995</v>
      </c>
      <c r="I1715" t="s">
        <v>8822</v>
      </c>
      <c r="J1715" s="188">
        <v>650.79999999999995</v>
      </c>
      <c r="K1715" t="e">
        <f ca="1">[1]!ITEMSIZE(Table3[[#This Row],[Sum of Total]],M$3:M$4,N$3:N$5)</f>
        <v>#NAME?</v>
      </c>
    </row>
    <row r="1716" spans="4:11">
      <c r="D1716" s="8" t="s">
        <v>8823</v>
      </c>
      <c r="E1716">
        <v>67811.8079</v>
      </c>
      <c r="I1716" t="s">
        <v>8823</v>
      </c>
      <c r="J1716" s="188">
        <v>67811.8079</v>
      </c>
      <c r="K1716" t="e">
        <f ca="1">[1]!ITEMSIZE(Table3[[#This Row],[Sum of Total]],M$3:M$4,N$3:N$5)</f>
        <v>#NAME?</v>
      </c>
    </row>
    <row r="1717" spans="4:11">
      <c r="D1717" s="8" t="s">
        <v>8826</v>
      </c>
      <c r="E1717">
        <v>281299</v>
      </c>
      <c r="I1717" t="s">
        <v>8826</v>
      </c>
      <c r="J1717" s="188">
        <v>281299</v>
      </c>
      <c r="K1717" t="e">
        <f ca="1">[1]!ITEMSIZE(Table3[[#This Row],[Sum of Total]],M$3:M$4,N$3:N$5)</f>
        <v>#NAME?</v>
      </c>
    </row>
    <row r="1718" spans="4:11">
      <c r="D1718" s="8" t="s">
        <v>8829</v>
      </c>
      <c r="E1718">
        <v>-10701.025799999999</v>
      </c>
      <c r="I1718" t="s">
        <v>8829</v>
      </c>
      <c r="J1718" s="188">
        <v>-10701.025799999999</v>
      </c>
      <c r="K1718" t="e">
        <f ca="1">[1]!ITEMSIZE(Table3[[#This Row],[Sum of Total]],M$3:M$4,N$3:N$5)</f>
        <v>#NAME?</v>
      </c>
    </row>
    <row r="1719" spans="4:11">
      <c r="D1719" s="8" t="s">
        <v>8832</v>
      </c>
      <c r="E1719">
        <v>-3051.9138000000003</v>
      </c>
      <c r="I1719" t="s">
        <v>8832</v>
      </c>
      <c r="J1719" s="188">
        <v>-3051.9138000000003</v>
      </c>
      <c r="K1719" t="e">
        <f ca="1">[1]!ITEMSIZE(Table3[[#This Row],[Sum of Total]],M$3:M$4,N$3:N$5)</f>
        <v>#NAME?</v>
      </c>
    </row>
    <row r="1720" spans="4:11">
      <c r="D1720" s="8" t="s">
        <v>8835</v>
      </c>
      <c r="E1720">
        <v>6061.5842000000002</v>
      </c>
      <c r="I1720" t="s">
        <v>8835</v>
      </c>
      <c r="J1720" s="188">
        <v>6061.5842000000002</v>
      </c>
      <c r="K1720" t="e">
        <f ca="1">[1]!ITEMSIZE(Table3[[#This Row],[Sum of Total]],M$3:M$4,N$3:N$5)</f>
        <v>#NAME?</v>
      </c>
    </row>
    <row r="1721" spans="4:11">
      <c r="D1721" s="8" t="s">
        <v>8840</v>
      </c>
      <c r="E1721">
        <v>195343.33069999999</v>
      </c>
      <c r="I1721" t="s">
        <v>8840</v>
      </c>
      <c r="J1721" s="188">
        <v>195343.33069999999</v>
      </c>
      <c r="K1721" t="e">
        <f ca="1">[1]!ITEMSIZE(Table3[[#This Row],[Sum of Total]],M$3:M$4,N$3:N$5)</f>
        <v>#NAME?</v>
      </c>
    </row>
    <row r="1722" spans="4:11">
      <c r="D1722" s="8" t="s">
        <v>8845</v>
      </c>
      <c r="E1722">
        <v>21527.871899999998</v>
      </c>
      <c r="I1722" t="s">
        <v>8845</v>
      </c>
      <c r="J1722" s="188">
        <v>21527.871899999998</v>
      </c>
      <c r="K1722" t="e">
        <f ca="1">[1]!ITEMSIZE(Table3[[#This Row],[Sum of Total]],M$3:M$4,N$3:N$5)</f>
        <v>#NAME?</v>
      </c>
    </row>
    <row r="1723" spans="4:11">
      <c r="D1723" s="8" t="s">
        <v>8846</v>
      </c>
      <c r="E1723">
        <v>13747.7089</v>
      </c>
      <c r="I1723" t="s">
        <v>8846</v>
      </c>
      <c r="J1723" s="188">
        <v>13747.7089</v>
      </c>
      <c r="K1723" t="e">
        <f ca="1">[1]!ITEMSIZE(Table3[[#This Row],[Sum of Total]],M$3:M$4,N$3:N$5)</f>
        <v>#NAME?</v>
      </c>
    </row>
    <row r="1724" spans="4:11">
      <c r="D1724" s="8" t="s">
        <v>8849</v>
      </c>
      <c r="E1724">
        <v>130.5</v>
      </c>
      <c r="I1724" t="s">
        <v>8849</v>
      </c>
      <c r="J1724" s="188">
        <v>130.5</v>
      </c>
      <c r="K1724" t="e">
        <f ca="1">[1]!ITEMSIZE(Table3[[#This Row],[Sum of Total]],M$3:M$4,N$3:N$5)</f>
        <v>#NAME?</v>
      </c>
    </row>
    <row r="1725" spans="4:11">
      <c r="D1725" s="8" t="s">
        <v>8852</v>
      </c>
      <c r="E1725">
        <v>36750.080000000002</v>
      </c>
      <c r="I1725" t="s">
        <v>8852</v>
      </c>
      <c r="J1725" s="188">
        <v>36750.080000000002</v>
      </c>
      <c r="K1725" t="e">
        <f ca="1">[1]!ITEMSIZE(Table3[[#This Row],[Sum of Total]],M$3:M$4,N$3:N$5)</f>
        <v>#NAME?</v>
      </c>
    </row>
    <row r="1726" spans="4:11">
      <c r="D1726" s="8" t="s">
        <v>8857</v>
      </c>
      <c r="E1726">
        <v>10686.12</v>
      </c>
      <c r="I1726" t="s">
        <v>8857</v>
      </c>
      <c r="J1726" s="188">
        <v>10686.12</v>
      </c>
      <c r="K1726" t="e">
        <f ca="1">[1]!ITEMSIZE(Table3[[#This Row],[Sum of Total]],M$3:M$4,N$3:N$5)</f>
        <v>#NAME?</v>
      </c>
    </row>
    <row r="1727" spans="4:11">
      <c r="D1727" s="8" t="s">
        <v>8860</v>
      </c>
      <c r="E1727">
        <v>43.058500000000002</v>
      </c>
      <c r="I1727" t="s">
        <v>8860</v>
      </c>
      <c r="J1727" s="188">
        <v>43.058500000000002</v>
      </c>
      <c r="K1727" t="e">
        <f ca="1">[1]!ITEMSIZE(Table3[[#This Row],[Sum of Total]],M$3:M$4,N$3:N$5)</f>
        <v>#NAME?</v>
      </c>
    </row>
    <row r="1728" spans="4:11">
      <c r="D1728" s="8" t="s">
        <v>8861</v>
      </c>
      <c r="E1728">
        <v>6458.3249999999998</v>
      </c>
      <c r="I1728" t="s">
        <v>8861</v>
      </c>
      <c r="J1728" s="188">
        <v>6458.3249999999998</v>
      </c>
      <c r="K1728" t="e">
        <f ca="1">[1]!ITEMSIZE(Table3[[#This Row],[Sum of Total]],M$3:M$4,N$3:N$5)</f>
        <v>#NAME?</v>
      </c>
    </row>
    <row r="1729" spans="4:11">
      <c r="D1729" s="8" t="s">
        <v>8862</v>
      </c>
      <c r="E1729">
        <v>10160.302900000001</v>
      </c>
      <c r="I1729" t="s">
        <v>8862</v>
      </c>
      <c r="J1729" s="188">
        <v>10160.302900000001</v>
      </c>
      <c r="K1729" t="e">
        <f ca="1">[1]!ITEMSIZE(Table3[[#This Row],[Sum of Total]],M$3:M$4,N$3:N$5)</f>
        <v>#NAME?</v>
      </c>
    </row>
    <row r="1730" spans="4:11">
      <c r="D1730" s="8" t="s">
        <v>8867</v>
      </c>
      <c r="E1730">
        <v>78649.660300000003</v>
      </c>
      <c r="I1730" t="s">
        <v>8867</v>
      </c>
      <c r="J1730" s="188">
        <v>78649.660300000003</v>
      </c>
      <c r="K1730" t="e">
        <f ca="1">[1]!ITEMSIZE(Table3[[#This Row],[Sum of Total]],M$3:M$4,N$3:N$5)</f>
        <v>#NAME?</v>
      </c>
    </row>
    <row r="1731" spans="4:11">
      <c r="D1731" s="8" t="s">
        <v>8870</v>
      </c>
      <c r="E1731">
        <v>32566.258900000001</v>
      </c>
      <c r="I1731" t="s">
        <v>8870</v>
      </c>
      <c r="J1731" s="188">
        <v>32566.258900000001</v>
      </c>
      <c r="K1731" t="e">
        <f ca="1">[1]!ITEMSIZE(Table3[[#This Row],[Sum of Total]],M$3:M$4,N$3:N$5)</f>
        <v>#NAME?</v>
      </c>
    </row>
    <row r="1732" spans="4:11">
      <c r="D1732" s="8" t="s">
        <v>8875</v>
      </c>
      <c r="E1732">
        <v>6274.6646000000001</v>
      </c>
      <c r="I1732" t="s">
        <v>8875</v>
      </c>
      <c r="J1732" s="188">
        <v>6274.6646000000001</v>
      </c>
      <c r="K1732" t="e">
        <f ca="1">[1]!ITEMSIZE(Table3[[#This Row],[Sum of Total]],M$3:M$4,N$3:N$5)</f>
        <v>#NAME?</v>
      </c>
    </row>
    <row r="1733" spans="4:11">
      <c r="D1733" s="8" t="s">
        <v>8878</v>
      </c>
      <c r="E1733">
        <v>6274.6646000000001</v>
      </c>
      <c r="I1733" t="s">
        <v>8878</v>
      </c>
      <c r="J1733" s="188">
        <v>6274.6646000000001</v>
      </c>
      <c r="K1733" t="e">
        <f ca="1">[1]!ITEMSIZE(Table3[[#This Row],[Sum of Total]],M$3:M$4,N$3:N$5)</f>
        <v>#NAME?</v>
      </c>
    </row>
    <row r="1734" spans="4:11">
      <c r="D1734" s="8" t="s">
        <v>8881</v>
      </c>
      <c r="E1734">
        <v>6274.6646000000001</v>
      </c>
      <c r="I1734" t="s">
        <v>8881</v>
      </c>
      <c r="J1734" s="188">
        <v>6274.6646000000001</v>
      </c>
      <c r="K1734" t="e">
        <f ca="1">[1]!ITEMSIZE(Table3[[#This Row],[Sum of Total]],M$3:M$4,N$3:N$5)</f>
        <v>#NAME?</v>
      </c>
    </row>
    <row r="1735" spans="4:11">
      <c r="D1735" s="8" t="s">
        <v>8884</v>
      </c>
      <c r="E1735">
        <v>6274.6646000000001</v>
      </c>
      <c r="I1735" t="s">
        <v>8884</v>
      </c>
      <c r="J1735" s="188">
        <v>6274.6646000000001</v>
      </c>
      <c r="K1735" t="e">
        <f ca="1">[1]!ITEMSIZE(Table3[[#This Row],[Sum of Total]],M$3:M$4,N$3:N$5)</f>
        <v>#NAME?</v>
      </c>
    </row>
    <row r="1736" spans="4:11">
      <c r="D1736" s="8" t="s">
        <v>8887</v>
      </c>
      <c r="E1736">
        <v>5130.5425999999998</v>
      </c>
      <c r="I1736" t="s">
        <v>8887</v>
      </c>
      <c r="J1736" s="188">
        <v>5130.5425999999998</v>
      </c>
      <c r="K1736" t="e">
        <f ca="1">[1]!ITEMSIZE(Table3[[#This Row],[Sum of Total]],M$3:M$4,N$3:N$5)</f>
        <v>#NAME?</v>
      </c>
    </row>
    <row r="1737" spans="4:11">
      <c r="D1737" s="8" t="s">
        <v>8890</v>
      </c>
      <c r="E1737">
        <v>6274.6646000000001</v>
      </c>
      <c r="I1737" t="s">
        <v>8890</v>
      </c>
      <c r="J1737" s="188">
        <v>6274.6646000000001</v>
      </c>
      <c r="K1737" t="e">
        <f ca="1">[1]!ITEMSIZE(Table3[[#This Row],[Sum of Total]],M$3:M$4,N$3:N$5)</f>
        <v>#NAME?</v>
      </c>
    </row>
    <row r="1738" spans="4:11">
      <c r="D1738" s="8" t="s">
        <v>8893</v>
      </c>
      <c r="E1738">
        <v>6274.6646000000001</v>
      </c>
      <c r="I1738" t="s">
        <v>8893</v>
      </c>
      <c r="J1738" s="188">
        <v>6274.6646000000001</v>
      </c>
      <c r="K1738" t="e">
        <f ca="1">[1]!ITEMSIZE(Table3[[#This Row],[Sum of Total]],M$3:M$4,N$3:N$5)</f>
        <v>#NAME?</v>
      </c>
    </row>
    <row r="1739" spans="4:11">
      <c r="D1739" s="8" t="s">
        <v>8896</v>
      </c>
      <c r="E1739">
        <v>6274.6646000000001</v>
      </c>
      <c r="I1739" t="s">
        <v>8896</v>
      </c>
      <c r="J1739" s="188">
        <v>6274.6646000000001</v>
      </c>
      <c r="K1739" t="e">
        <f ca="1">[1]!ITEMSIZE(Table3[[#This Row],[Sum of Total]],M$3:M$4,N$3:N$5)</f>
        <v>#NAME?</v>
      </c>
    </row>
    <row r="1740" spans="4:11">
      <c r="D1740" s="8" t="s">
        <v>8899</v>
      </c>
      <c r="E1740">
        <v>6274.6646000000001</v>
      </c>
      <c r="I1740" t="s">
        <v>8899</v>
      </c>
      <c r="J1740" s="188">
        <v>6274.6646000000001</v>
      </c>
      <c r="K1740" t="e">
        <f ca="1">[1]!ITEMSIZE(Table3[[#This Row],[Sum of Total]],M$3:M$4,N$3:N$5)</f>
        <v>#NAME?</v>
      </c>
    </row>
    <row r="1741" spans="4:11">
      <c r="D1741" s="8" t="s">
        <v>8902</v>
      </c>
      <c r="E1741">
        <v>6274.6646000000001</v>
      </c>
      <c r="I1741" t="s">
        <v>8902</v>
      </c>
      <c r="J1741" s="188">
        <v>6274.6646000000001</v>
      </c>
      <c r="K1741" t="e">
        <f ca="1">[1]!ITEMSIZE(Table3[[#This Row],[Sum of Total]],M$3:M$4,N$3:N$5)</f>
        <v>#NAME?</v>
      </c>
    </row>
    <row r="1742" spans="4:11">
      <c r="D1742" s="8" t="s">
        <v>8905</v>
      </c>
      <c r="E1742">
        <v>6274.6646000000001</v>
      </c>
      <c r="I1742" t="s">
        <v>8905</v>
      </c>
      <c r="J1742" s="188">
        <v>6274.6646000000001</v>
      </c>
      <c r="K1742" t="e">
        <f ca="1">[1]!ITEMSIZE(Table3[[#This Row],[Sum of Total]],M$3:M$4,N$3:N$5)</f>
        <v>#NAME?</v>
      </c>
    </row>
    <row r="1743" spans="4:11">
      <c r="D1743" s="8" t="s">
        <v>8908</v>
      </c>
      <c r="E1743">
        <v>6274.6646000000001</v>
      </c>
      <c r="I1743" t="s">
        <v>8908</v>
      </c>
      <c r="J1743" s="188">
        <v>6274.6646000000001</v>
      </c>
      <c r="K1743" t="e">
        <f ca="1">[1]!ITEMSIZE(Table3[[#This Row],[Sum of Total]],M$3:M$4,N$3:N$5)</f>
        <v>#NAME?</v>
      </c>
    </row>
    <row r="1744" spans="4:11">
      <c r="D1744" s="8" t="s">
        <v>8911</v>
      </c>
      <c r="E1744">
        <v>6274.6646000000001</v>
      </c>
      <c r="I1744" t="s">
        <v>8911</v>
      </c>
      <c r="J1744" s="188">
        <v>6274.6646000000001</v>
      </c>
      <c r="K1744" t="e">
        <f ca="1">[1]!ITEMSIZE(Table3[[#This Row],[Sum of Total]],M$3:M$4,N$3:N$5)</f>
        <v>#NAME?</v>
      </c>
    </row>
    <row r="1745" spans="4:11">
      <c r="D1745" s="8" t="s">
        <v>8914</v>
      </c>
      <c r="E1745">
        <v>6274.6646000000001</v>
      </c>
      <c r="I1745" t="s">
        <v>8914</v>
      </c>
      <c r="J1745" s="188">
        <v>6274.6646000000001</v>
      </c>
      <c r="K1745" t="e">
        <f ca="1">[1]!ITEMSIZE(Table3[[#This Row],[Sum of Total]],M$3:M$4,N$3:N$5)</f>
        <v>#NAME?</v>
      </c>
    </row>
    <row r="1746" spans="4:11">
      <c r="D1746" s="8" t="s">
        <v>8917</v>
      </c>
      <c r="E1746">
        <v>6274.6646000000001</v>
      </c>
      <c r="I1746" t="s">
        <v>8917</v>
      </c>
      <c r="J1746" s="188">
        <v>6274.6646000000001</v>
      </c>
      <c r="K1746" t="e">
        <f ca="1">[1]!ITEMSIZE(Table3[[#This Row],[Sum of Total]],M$3:M$4,N$3:N$5)</f>
        <v>#NAME?</v>
      </c>
    </row>
    <row r="1747" spans="4:11">
      <c r="D1747" s="8" t="s">
        <v>8920</v>
      </c>
      <c r="E1747">
        <v>6274.6646000000001</v>
      </c>
      <c r="I1747" t="s">
        <v>8920</v>
      </c>
      <c r="J1747" s="188">
        <v>6274.6646000000001</v>
      </c>
      <c r="K1747" t="e">
        <f ca="1">[1]!ITEMSIZE(Table3[[#This Row],[Sum of Total]],M$3:M$4,N$3:N$5)</f>
        <v>#NAME?</v>
      </c>
    </row>
    <row r="1748" spans="4:11">
      <c r="D1748" s="8" t="s">
        <v>8923</v>
      </c>
      <c r="E1748">
        <v>6274.6646000000001</v>
      </c>
      <c r="I1748" t="s">
        <v>8923</v>
      </c>
      <c r="J1748" s="188">
        <v>6274.6646000000001</v>
      </c>
      <c r="K1748" t="e">
        <f ca="1">[1]!ITEMSIZE(Table3[[#This Row],[Sum of Total]],M$3:M$4,N$3:N$5)</f>
        <v>#NAME?</v>
      </c>
    </row>
    <row r="1749" spans="4:11">
      <c r="D1749" s="8" t="s">
        <v>8926</v>
      </c>
      <c r="E1749">
        <v>6274.6646000000001</v>
      </c>
      <c r="I1749" t="s">
        <v>8926</v>
      </c>
      <c r="J1749" s="188">
        <v>6274.6646000000001</v>
      </c>
      <c r="K1749" t="e">
        <f ca="1">[1]!ITEMSIZE(Table3[[#This Row],[Sum of Total]],M$3:M$4,N$3:N$5)</f>
        <v>#NAME?</v>
      </c>
    </row>
    <row r="1750" spans="4:11">
      <c r="D1750" s="8" t="s">
        <v>8929</v>
      </c>
      <c r="E1750">
        <v>6274.6646000000001</v>
      </c>
      <c r="I1750" t="s">
        <v>8929</v>
      </c>
      <c r="J1750" s="188">
        <v>6274.6646000000001</v>
      </c>
      <c r="K1750" t="e">
        <f ca="1">[1]!ITEMSIZE(Table3[[#This Row],[Sum of Total]],M$3:M$4,N$3:N$5)</f>
        <v>#NAME?</v>
      </c>
    </row>
    <row r="1751" spans="4:11">
      <c r="D1751" s="8" t="s">
        <v>8932</v>
      </c>
      <c r="E1751">
        <v>6274.6646000000001</v>
      </c>
      <c r="I1751" t="s">
        <v>8932</v>
      </c>
      <c r="J1751" s="188">
        <v>6274.6646000000001</v>
      </c>
      <c r="K1751" t="e">
        <f ca="1">[1]!ITEMSIZE(Table3[[#This Row],[Sum of Total]],M$3:M$4,N$3:N$5)</f>
        <v>#NAME?</v>
      </c>
    </row>
    <row r="1752" spans="4:11">
      <c r="D1752" s="8" t="s">
        <v>8935</v>
      </c>
      <c r="E1752">
        <v>6274.6646000000001</v>
      </c>
      <c r="I1752" t="s">
        <v>8935</v>
      </c>
      <c r="J1752" s="188">
        <v>6274.6646000000001</v>
      </c>
      <c r="K1752" t="e">
        <f ca="1">[1]!ITEMSIZE(Table3[[#This Row],[Sum of Total]],M$3:M$4,N$3:N$5)</f>
        <v>#NAME?</v>
      </c>
    </row>
    <row r="1753" spans="4:11">
      <c r="D1753" s="8" t="s">
        <v>8938</v>
      </c>
      <c r="E1753">
        <v>90.765600000000006</v>
      </c>
      <c r="I1753" t="s">
        <v>8938</v>
      </c>
      <c r="J1753" s="188">
        <v>90.765600000000006</v>
      </c>
      <c r="K1753" t="e">
        <f ca="1">[1]!ITEMSIZE(Table3[[#This Row],[Sum of Total]],M$3:M$4,N$3:N$5)</f>
        <v>#NAME?</v>
      </c>
    </row>
    <row r="1754" spans="4:11">
      <c r="D1754" s="8" t="s">
        <v>8941</v>
      </c>
      <c r="E1754">
        <v>6274.6646000000001</v>
      </c>
      <c r="I1754" t="s">
        <v>8941</v>
      </c>
      <c r="J1754" s="188">
        <v>6274.6646000000001</v>
      </c>
      <c r="K1754" t="e">
        <f ca="1">[1]!ITEMSIZE(Table3[[#This Row],[Sum of Total]],M$3:M$4,N$3:N$5)</f>
        <v>#NAME?</v>
      </c>
    </row>
    <row r="1755" spans="4:11">
      <c r="D1755" s="8" t="s">
        <v>8944</v>
      </c>
      <c r="E1755">
        <v>6274.6646000000001</v>
      </c>
      <c r="I1755" t="s">
        <v>8944</v>
      </c>
      <c r="J1755" s="188">
        <v>6274.6646000000001</v>
      </c>
      <c r="K1755" t="e">
        <f ca="1">[1]!ITEMSIZE(Table3[[#This Row],[Sum of Total]],M$3:M$4,N$3:N$5)</f>
        <v>#NAME?</v>
      </c>
    </row>
    <row r="1756" spans="4:11">
      <c r="D1756" s="8" t="s">
        <v>8947</v>
      </c>
      <c r="E1756">
        <v>90.765600000000006</v>
      </c>
      <c r="I1756" t="s">
        <v>8947</v>
      </c>
      <c r="J1756" s="188">
        <v>90.765600000000006</v>
      </c>
      <c r="K1756" t="e">
        <f ca="1">[1]!ITEMSIZE(Table3[[#This Row],[Sum of Total]],M$3:M$4,N$3:N$5)</f>
        <v>#NAME?</v>
      </c>
    </row>
    <row r="1757" spans="4:11">
      <c r="D1757" s="8" t="s">
        <v>8950</v>
      </c>
      <c r="E1757">
        <v>6274.6646000000001</v>
      </c>
      <c r="I1757" t="s">
        <v>8950</v>
      </c>
      <c r="J1757" s="188">
        <v>6274.6646000000001</v>
      </c>
      <c r="K1757" t="e">
        <f ca="1">[1]!ITEMSIZE(Table3[[#This Row],[Sum of Total]],M$3:M$4,N$3:N$5)</f>
        <v>#NAME?</v>
      </c>
    </row>
    <row r="1758" spans="4:11">
      <c r="D1758" s="8" t="s">
        <v>8953</v>
      </c>
      <c r="E1758">
        <v>6274.6646000000001</v>
      </c>
      <c r="I1758" t="s">
        <v>8953</v>
      </c>
      <c r="J1758" s="188">
        <v>6274.6646000000001</v>
      </c>
      <c r="K1758" t="e">
        <f ca="1">[1]!ITEMSIZE(Table3[[#This Row],[Sum of Total]],M$3:M$4,N$3:N$5)</f>
        <v>#NAME?</v>
      </c>
    </row>
    <row r="1759" spans="4:11">
      <c r="D1759" s="8" t="s">
        <v>8956</v>
      </c>
      <c r="E1759">
        <v>6274.6646000000001</v>
      </c>
      <c r="I1759" t="s">
        <v>8956</v>
      </c>
      <c r="J1759" s="188">
        <v>6274.6646000000001</v>
      </c>
      <c r="K1759" t="e">
        <f ca="1">[1]!ITEMSIZE(Table3[[#This Row],[Sum of Total]],M$3:M$4,N$3:N$5)</f>
        <v>#NAME?</v>
      </c>
    </row>
    <row r="1760" spans="4:11">
      <c r="D1760" s="8" t="s">
        <v>8959</v>
      </c>
      <c r="E1760">
        <v>6274.6646000000001</v>
      </c>
      <c r="I1760" t="s">
        <v>8959</v>
      </c>
      <c r="J1760" s="188">
        <v>6274.6646000000001</v>
      </c>
      <c r="K1760" t="e">
        <f ca="1">[1]!ITEMSIZE(Table3[[#This Row],[Sum of Total]],M$3:M$4,N$3:N$5)</f>
        <v>#NAME?</v>
      </c>
    </row>
    <row r="1761" spans="4:11">
      <c r="D1761" s="8" t="s">
        <v>8962</v>
      </c>
      <c r="E1761">
        <v>6274.6646000000001</v>
      </c>
      <c r="I1761" t="s">
        <v>8962</v>
      </c>
      <c r="J1761" s="188">
        <v>6274.6646000000001</v>
      </c>
      <c r="K1761" t="e">
        <f ca="1">[1]!ITEMSIZE(Table3[[#This Row],[Sum of Total]],M$3:M$4,N$3:N$5)</f>
        <v>#NAME?</v>
      </c>
    </row>
    <row r="1762" spans="4:11">
      <c r="D1762" s="8" t="s">
        <v>8965</v>
      </c>
      <c r="E1762">
        <v>6274.6646000000001</v>
      </c>
      <c r="I1762" t="s">
        <v>8965</v>
      </c>
      <c r="J1762" s="188">
        <v>6274.6646000000001</v>
      </c>
      <c r="K1762" t="e">
        <f ca="1">[1]!ITEMSIZE(Table3[[#This Row],[Sum of Total]],M$3:M$4,N$3:N$5)</f>
        <v>#NAME?</v>
      </c>
    </row>
    <row r="1763" spans="4:11">
      <c r="D1763" s="8" t="s">
        <v>8968</v>
      </c>
      <c r="E1763">
        <v>90.765600000000006</v>
      </c>
      <c r="I1763" t="s">
        <v>8968</v>
      </c>
      <c r="J1763" s="188">
        <v>90.765600000000006</v>
      </c>
      <c r="K1763" t="e">
        <f ca="1">[1]!ITEMSIZE(Table3[[#This Row],[Sum of Total]],M$3:M$4,N$3:N$5)</f>
        <v>#NAME?</v>
      </c>
    </row>
    <row r="1764" spans="4:11">
      <c r="D1764" s="8" t="s">
        <v>8971</v>
      </c>
      <c r="E1764">
        <v>6274.6646000000001</v>
      </c>
      <c r="I1764" t="s">
        <v>8971</v>
      </c>
      <c r="J1764" s="188">
        <v>6274.6646000000001</v>
      </c>
      <c r="K1764" t="e">
        <f ca="1">[1]!ITEMSIZE(Table3[[#This Row],[Sum of Total]],M$3:M$4,N$3:N$5)</f>
        <v>#NAME?</v>
      </c>
    </row>
    <row r="1765" spans="4:11">
      <c r="D1765" s="8" t="s">
        <v>8974</v>
      </c>
      <c r="E1765">
        <v>6274.6646000000001</v>
      </c>
      <c r="I1765" t="s">
        <v>8974</v>
      </c>
      <c r="J1765" s="188">
        <v>6274.6646000000001</v>
      </c>
      <c r="K1765" t="e">
        <f ca="1">[1]!ITEMSIZE(Table3[[#This Row],[Sum of Total]],M$3:M$4,N$3:N$5)</f>
        <v>#NAME?</v>
      </c>
    </row>
    <row r="1766" spans="4:11">
      <c r="D1766" s="8" t="s">
        <v>8977</v>
      </c>
      <c r="E1766">
        <v>798.09999999999991</v>
      </c>
      <c r="I1766" t="s">
        <v>8977</v>
      </c>
      <c r="J1766" s="188">
        <v>798.09999999999991</v>
      </c>
      <c r="K1766" t="e">
        <f ca="1">[1]!ITEMSIZE(Table3[[#This Row],[Sum of Total]],M$3:M$4,N$3:N$5)</f>
        <v>#NAME?</v>
      </c>
    </row>
    <row r="1767" spans="4:11">
      <c r="D1767" s="8" t="s">
        <v>8980</v>
      </c>
      <c r="E1767">
        <v>65978.720000000001</v>
      </c>
      <c r="I1767" t="s">
        <v>8980</v>
      </c>
      <c r="J1767" s="188">
        <v>65978.720000000001</v>
      </c>
      <c r="K1767" t="e">
        <f ca="1">[1]!ITEMSIZE(Table3[[#This Row],[Sum of Total]],M$3:M$4,N$3:N$5)</f>
        <v>#NAME?</v>
      </c>
    </row>
    <row r="1768" spans="4:11">
      <c r="D1768" s="8" t="s">
        <v>8983</v>
      </c>
      <c r="E1768">
        <v>5071.5</v>
      </c>
      <c r="I1768" t="s">
        <v>8983</v>
      </c>
      <c r="J1768" s="188">
        <v>5071.5</v>
      </c>
      <c r="K1768" t="e">
        <f ca="1">[1]!ITEMSIZE(Table3[[#This Row],[Sum of Total]],M$3:M$4,N$3:N$5)</f>
        <v>#NAME?</v>
      </c>
    </row>
    <row r="1769" spans="4:11">
      <c r="D1769" s="8" t="s">
        <v>8984</v>
      </c>
      <c r="E1769">
        <v>5071.5</v>
      </c>
      <c r="I1769" t="s">
        <v>8984</v>
      </c>
      <c r="J1769" s="188">
        <v>5071.5</v>
      </c>
      <c r="K1769" t="e">
        <f ca="1">[1]!ITEMSIZE(Table3[[#This Row],[Sum of Total]],M$3:M$4,N$3:N$5)</f>
        <v>#NAME?</v>
      </c>
    </row>
    <row r="1770" spans="4:11">
      <c r="D1770" s="8" t="s">
        <v>8985</v>
      </c>
      <c r="E1770">
        <v>5071.5</v>
      </c>
      <c r="I1770" t="s">
        <v>8985</v>
      </c>
      <c r="J1770" s="188">
        <v>5071.5</v>
      </c>
      <c r="K1770" t="e">
        <f ca="1">[1]!ITEMSIZE(Table3[[#This Row],[Sum of Total]],M$3:M$4,N$3:N$5)</f>
        <v>#NAME?</v>
      </c>
    </row>
    <row r="1771" spans="4:11">
      <c r="D1771" s="8" t="s">
        <v>8986</v>
      </c>
      <c r="E1771">
        <v>5071.5</v>
      </c>
      <c r="I1771" t="s">
        <v>8986</v>
      </c>
      <c r="J1771" s="188">
        <v>5071.5</v>
      </c>
      <c r="K1771" t="e">
        <f ca="1">[1]!ITEMSIZE(Table3[[#This Row],[Sum of Total]],M$3:M$4,N$3:N$5)</f>
        <v>#NAME?</v>
      </c>
    </row>
    <row r="1772" spans="4:11">
      <c r="D1772" s="8" t="s">
        <v>8987</v>
      </c>
      <c r="E1772">
        <v>50043</v>
      </c>
      <c r="I1772" t="s">
        <v>8987</v>
      </c>
      <c r="J1772" s="188">
        <v>50043</v>
      </c>
      <c r="K1772" t="e">
        <f ca="1">[1]!ITEMSIZE(Table3[[#This Row],[Sum of Total]],M$3:M$4,N$3:N$5)</f>
        <v>#NAME?</v>
      </c>
    </row>
    <row r="1773" spans="4:11">
      <c r="D1773" s="8" t="s">
        <v>8988</v>
      </c>
      <c r="E1773">
        <v>5733.96</v>
      </c>
      <c r="I1773" t="s">
        <v>8988</v>
      </c>
      <c r="J1773" s="188">
        <v>5733.96</v>
      </c>
      <c r="K1773" t="e">
        <f ca="1">[1]!ITEMSIZE(Table3[[#This Row],[Sum of Total]],M$3:M$4,N$3:N$5)</f>
        <v>#NAME?</v>
      </c>
    </row>
    <row r="1774" spans="4:11">
      <c r="D1774" s="8" t="s">
        <v>8991</v>
      </c>
      <c r="E1774">
        <v>98689.7</v>
      </c>
      <c r="I1774" t="s">
        <v>8991</v>
      </c>
      <c r="J1774" s="188">
        <v>98689.7</v>
      </c>
      <c r="K1774" t="e">
        <f ca="1">[1]!ITEMSIZE(Table3[[#This Row],[Sum of Total]],M$3:M$4,N$3:N$5)</f>
        <v>#NAME?</v>
      </c>
    </row>
    <row r="1775" spans="4:11">
      <c r="D1775" s="8" t="s">
        <v>8992</v>
      </c>
      <c r="E1775">
        <v>100.75</v>
      </c>
      <c r="I1775" t="s">
        <v>8992</v>
      </c>
      <c r="J1775" s="188">
        <v>100.75</v>
      </c>
      <c r="K1775" t="e">
        <f ca="1">[1]!ITEMSIZE(Table3[[#This Row],[Sum of Total]],M$3:M$4,N$3:N$5)</f>
        <v>#NAME?</v>
      </c>
    </row>
    <row r="1776" spans="4:11">
      <c r="D1776" s="8" t="s">
        <v>8993</v>
      </c>
      <c r="E1776">
        <v>100.75</v>
      </c>
      <c r="I1776" t="s">
        <v>8993</v>
      </c>
      <c r="J1776" s="188">
        <v>100.75</v>
      </c>
      <c r="K1776" t="e">
        <f ca="1">[1]!ITEMSIZE(Table3[[#This Row],[Sum of Total]],M$3:M$4,N$3:N$5)</f>
        <v>#NAME?</v>
      </c>
    </row>
    <row r="1777" spans="4:11">
      <c r="D1777" s="8" t="s">
        <v>8994</v>
      </c>
      <c r="E1777">
        <v>13643.56</v>
      </c>
      <c r="I1777" t="s">
        <v>8994</v>
      </c>
      <c r="J1777" s="188">
        <v>13643.56</v>
      </c>
      <c r="K1777" t="e">
        <f ca="1">[1]!ITEMSIZE(Table3[[#This Row],[Sum of Total]],M$3:M$4,N$3:N$5)</f>
        <v>#NAME?</v>
      </c>
    </row>
    <row r="1778" spans="4:11">
      <c r="D1778" s="8" t="s">
        <v>8996</v>
      </c>
      <c r="E1778">
        <v>201.5</v>
      </c>
      <c r="I1778" t="s">
        <v>8996</v>
      </c>
      <c r="J1778" s="188">
        <v>201.5</v>
      </c>
      <c r="K1778" t="e">
        <f ca="1">[1]!ITEMSIZE(Table3[[#This Row],[Sum of Total]],M$3:M$4,N$3:N$5)</f>
        <v>#NAME?</v>
      </c>
    </row>
    <row r="1779" spans="4:11">
      <c r="D1779" s="8" t="s">
        <v>8997</v>
      </c>
      <c r="E1779">
        <v>5071.5</v>
      </c>
      <c r="I1779" t="s">
        <v>8997</v>
      </c>
      <c r="J1779" s="188">
        <v>5071.5</v>
      </c>
      <c r="K1779" t="e">
        <f ca="1">[1]!ITEMSIZE(Table3[[#This Row],[Sum of Total]],M$3:M$4,N$3:N$5)</f>
        <v>#NAME?</v>
      </c>
    </row>
    <row r="1780" spans="4:11">
      <c r="D1780" s="8" t="s">
        <v>8998</v>
      </c>
      <c r="E1780">
        <v>40.299999999999997</v>
      </c>
      <c r="I1780" t="s">
        <v>8998</v>
      </c>
      <c r="J1780" s="188">
        <v>40.299999999999997</v>
      </c>
      <c r="K1780" t="e">
        <f ca="1">[1]!ITEMSIZE(Table3[[#This Row],[Sum of Total]],M$3:M$4,N$3:N$5)</f>
        <v>#NAME?</v>
      </c>
    </row>
    <row r="1781" spans="4:11">
      <c r="D1781" s="8" t="s">
        <v>8999</v>
      </c>
      <c r="E1781">
        <v>5071.5</v>
      </c>
      <c r="I1781" t="s">
        <v>8999</v>
      </c>
      <c r="J1781" s="188">
        <v>5071.5</v>
      </c>
      <c r="K1781" t="e">
        <f ca="1">[1]!ITEMSIZE(Table3[[#This Row],[Sum of Total]],M$3:M$4,N$3:N$5)</f>
        <v>#NAME?</v>
      </c>
    </row>
    <row r="1782" spans="4:11">
      <c r="D1782" s="8" t="s">
        <v>9000</v>
      </c>
      <c r="E1782">
        <v>3673.5</v>
      </c>
      <c r="I1782" t="s">
        <v>9000</v>
      </c>
      <c r="J1782" s="188">
        <v>3673.5</v>
      </c>
      <c r="K1782" t="e">
        <f ca="1">[1]!ITEMSIZE(Table3[[#This Row],[Sum of Total]],M$3:M$4,N$3:N$5)</f>
        <v>#NAME?</v>
      </c>
    </row>
    <row r="1783" spans="4:11">
      <c r="D1783" s="8" t="s">
        <v>9001</v>
      </c>
      <c r="E1783">
        <v>5071.5</v>
      </c>
      <c r="I1783" t="s">
        <v>9001</v>
      </c>
      <c r="J1783" s="188">
        <v>5071.5</v>
      </c>
      <c r="K1783" t="e">
        <f ca="1">[1]!ITEMSIZE(Table3[[#This Row],[Sum of Total]],M$3:M$4,N$3:N$5)</f>
        <v>#NAME?</v>
      </c>
    </row>
    <row r="1784" spans="4:11">
      <c r="D1784" s="8" t="s">
        <v>9002</v>
      </c>
      <c r="E1784">
        <v>5071.5</v>
      </c>
      <c r="I1784" t="s">
        <v>9002</v>
      </c>
      <c r="J1784" s="188">
        <v>5071.5</v>
      </c>
      <c r="K1784" t="e">
        <f ca="1">[1]!ITEMSIZE(Table3[[#This Row],[Sum of Total]],M$3:M$4,N$3:N$5)</f>
        <v>#NAME?</v>
      </c>
    </row>
    <row r="1785" spans="4:11">
      <c r="D1785" s="8" t="s">
        <v>9003</v>
      </c>
      <c r="E1785">
        <v>5071.5</v>
      </c>
      <c r="I1785" t="s">
        <v>9003</v>
      </c>
      <c r="J1785" s="188">
        <v>5071.5</v>
      </c>
      <c r="K1785" t="e">
        <f ca="1">[1]!ITEMSIZE(Table3[[#This Row],[Sum of Total]],M$3:M$4,N$3:N$5)</f>
        <v>#NAME?</v>
      </c>
    </row>
    <row r="1786" spans="4:11">
      <c r="D1786" s="8" t="s">
        <v>9004</v>
      </c>
      <c r="E1786">
        <v>5071.5</v>
      </c>
      <c r="I1786" t="s">
        <v>9004</v>
      </c>
      <c r="J1786" s="188">
        <v>5071.5</v>
      </c>
      <c r="K1786" t="e">
        <f ca="1">[1]!ITEMSIZE(Table3[[#This Row],[Sum of Total]],M$3:M$4,N$3:N$5)</f>
        <v>#NAME?</v>
      </c>
    </row>
    <row r="1787" spans="4:11">
      <c r="D1787" s="8" t="s">
        <v>9005</v>
      </c>
      <c r="E1787">
        <v>5071.5</v>
      </c>
      <c r="I1787" t="s">
        <v>9005</v>
      </c>
      <c r="J1787" s="188">
        <v>5071.5</v>
      </c>
      <c r="K1787" t="e">
        <f ca="1">[1]!ITEMSIZE(Table3[[#This Row],[Sum of Total]],M$3:M$4,N$3:N$5)</f>
        <v>#NAME?</v>
      </c>
    </row>
    <row r="1788" spans="4:11">
      <c r="D1788" s="8" t="s">
        <v>9006</v>
      </c>
      <c r="E1788">
        <v>650.79999999999995</v>
      </c>
      <c r="I1788" t="s">
        <v>9006</v>
      </c>
      <c r="J1788" s="188">
        <v>650.79999999999995</v>
      </c>
      <c r="K1788" t="e">
        <f ca="1">[1]!ITEMSIZE(Table3[[#This Row],[Sum of Total]],M$3:M$4,N$3:N$5)</f>
        <v>#NAME?</v>
      </c>
    </row>
    <row r="1789" spans="4:11">
      <c r="D1789" s="8" t="s">
        <v>9007</v>
      </c>
      <c r="E1789">
        <v>650.79999999999995</v>
      </c>
      <c r="I1789" t="s">
        <v>9007</v>
      </c>
      <c r="J1789" s="188">
        <v>650.79999999999995</v>
      </c>
      <c r="K1789" t="e">
        <f ca="1">[1]!ITEMSIZE(Table3[[#This Row],[Sum of Total]],M$3:M$4,N$3:N$5)</f>
        <v>#NAME?</v>
      </c>
    </row>
    <row r="1790" spans="4:11">
      <c r="D1790" s="8" t="s">
        <v>9008</v>
      </c>
      <c r="E1790">
        <v>650.79999999999995</v>
      </c>
      <c r="I1790" t="s">
        <v>9008</v>
      </c>
      <c r="J1790" s="188">
        <v>650.79999999999995</v>
      </c>
      <c r="K1790" t="e">
        <f ca="1">[1]!ITEMSIZE(Table3[[#This Row],[Sum of Total]],M$3:M$4,N$3:N$5)</f>
        <v>#NAME?</v>
      </c>
    </row>
    <row r="1791" spans="4:11">
      <c r="D1791" s="8" t="s">
        <v>9009</v>
      </c>
      <c r="E1791">
        <v>650.79999999999995</v>
      </c>
      <c r="I1791" t="s">
        <v>9009</v>
      </c>
      <c r="J1791" s="188">
        <v>650.79999999999995</v>
      </c>
      <c r="K1791" t="e">
        <f ca="1">[1]!ITEMSIZE(Table3[[#This Row],[Sum of Total]],M$3:M$4,N$3:N$5)</f>
        <v>#NAME?</v>
      </c>
    </row>
    <row r="1792" spans="4:11">
      <c r="D1792" s="8" t="s">
        <v>9010</v>
      </c>
      <c r="E1792">
        <v>650.79999999999995</v>
      </c>
      <c r="I1792" t="s">
        <v>9010</v>
      </c>
      <c r="J1792" s="188">
        <v>650.79999999999995</v>
      </c>
      <c r="K1792" t="e">
        <f ca="1">[1]!ITEMSIZE(Table3[[#This Row],[Sum of Total]],M$3:M$4,N$3:N$5)</f>
        <v>#NAME?</v>
      </c>
    </row>
    <row r="1793" spans="4:11">
      <c r="D1793" s="8" t="s">
        <v>9011</v>
      </c>
      <c r="E1793">
        <v>5293.2</v>
      </c>
      <c r="I1793" t="s">
        <v>9011</v>
      </c>
      <c r="J1793" s="188">
        <v>5293.2</v>
      </c>
      <c r="K1793" t="e">
        <f ca="1">[1]!ITEMSIZE(Table3[[#This Row],[Sum of Total]],M$3:M$4,N$3:N$5)</f>
        <v>#NAME?</v>
      </c>
    </row>
    <row r="1794" spans="4:11">
      <c r="D1794" s="8" t="s">
        <v>9014</v>
      </c>
      <c r="E1794">
        <v>650.79999999999995</v>
      </c>
      <c r="I1794" t="s">
        <v>9014</v>
      </c>
      <c r="J1794" s="188">
        <v>650.79999999999995</v>
      </c>
      <c r="K1794" t="e">
        <f ca="1">[1]!ITEMSIZE(Table3[[#This Row],[Sum of Total]],M$3:M$4,N$3:N$5)</f>
        <v>#NAME?</v>
      </c>
    </row>
    <row r="1795" spans="4:11">
      <c r="D1795" s="8" t="s">
        <v>9015</v>
      </c>
      <c r="E1795">
        <v>650.79999999999995</v>
      </c>
      <c r="I1795" t="s">
        <v>9015</v>
      </c>
      <c r="J1795" s="188">
        <v>650.79999999999995</v>
      </c>
      <c r="K1795" t="e">
        <f ca="1">[1]!ITEMSIZE(Table3[[#This Row],[Sum of Total]],M$3:M$4,N$3:N$5)</f>
        <v>#NAME?</v>
      </c>
    </row>
    <row r="1796" spans="4:11">
      <c r="D1796" s="8" t="s">
        <v>9016</v>
      </c>
      <c r="E1796">
        <v>650.79999999999995</v>
      </c>
      <c r="I1796" t="s">
        <v>9016</v>
      </c>
      <c r="J1796" s="188">
        <v>650.79999999999995</v>
      </c>
      <c r="K1796" t="e">
        <f ca="1">[1]!ITEMSIZE(Table3[[#This Row],[Sum of Total]],M$3:M$4,N$3:N$5)</f>
        <v>#NAME?</v>
      </c>
    </row>
    <row r="1797" spans="4:11">
      <c r="D1797" s="8" t="s">
        <v>9017</v>
      </c>
      <c r="E1797">
        <v>650.79999999999995</v>
      </c>
      <c r="I1797" t="s">
        <v>9017</v>
      </c>
      <c r="J1797" s="188">
        <v>650.79999999999995</v>
      </c>
      <c r="K1797" t="e">
        <f ca="1">[1]!ITEMSIZE(Table3[[#This Row],[Sum of Total]],M$3:M$4,N$3:N$5)</f>
        <v>#NAME?</v>
      </c>
    </row>
    <row r="1798" spans="4:11">
      <c r="D1798" s="8" t="s">
        <v>9018</v>
      </c>
      <c r="E1798">
        <v>650.79999999999995</v>
      </c>
      <c r="I1798" t="s">
        <v>9018</v>
      </c>
      <c r="J1798" s="188">
        <v>650.79999999999995</v>
      </c>
      <c r="K1798" t="e">
        <f ca="1">[1]!ITEMSIZE(Table3[[#This Row],[Sum of Total]],M$3:M$4,N$3:N$5)</f>
        <v>#NAME?</v>
      </c>
    </row>
    <row r="1799" spans="4:11">
      <c r="D1799" s="8" t="s">
        <v>9019</v>
      </c>
      <c r="E1799">
        <v>5071.5</v>
      </c>
      <c r="I1799" t="s">
        <v>9019</v>
      </c>
      <c r="J1799" s="188">
        <v>5071.5</v>
      </c>
      <c r="K1799" t="e">
        <f ca="1">[1]!ITEMSIZE(Table3[[#This Row],[Sum of Total]],M$3:M$4,N$3:N$5)</f>
        <v>#NAME?</v>
      </c>
    </row>
    <row r="1800" spans="4:11">
      <c r="D1800" s="8" t="s">
        <v>9020</v>
      </c>
      <c r="E1800">
        <v>5071.5</v>
      </c>
      <c r="I1800" t="s">
        <v>9020</v>
      </c>
      <c r="J1800" s="188">
        <v>5071.5</v>
      </c>
      <c r="K1800" t="e">
        <f ca="1">[1]!ITEMSIZE(Table3[[#This Row],[Sum of Total]],M$3:M$4,N$3:N$5)</f>
        <v>#NAME?</v>
      </c>
    </row>
    <row r="1801" spans="4:11">
      <c r="D1801" s="8" t="s">
        <v>9021</v>
      </c>
      <c r="E1801">
        <v>5071.5</v>
      </c>
      <c r="I1801" t="s">
        <v>9021</v>
      </c>
      <c r="J1801" s="188">
        <v>5071.5</v>
      </c>
      <c r="K1801" t="e">
        <f ca="1">[1]!ITEMSIZE(Table3[[#This Row],[Sum of Total]],M$3:M$4,N$3:N$5)</f>
        <v>#NAME?</v>
      </c>
    </row>
    <row r="1802" spans="4:11">
      <c r="D1802" s="8" t="s">
        <v>9022</v>
      </c>
      <c r="E1802">
        <v>5071.5</v>
      </c>
      <c r="I1802" t="s">
        <v>9022</v>
      </c>
      <c r="J1802" s="188">
        <v>5071.5</v>
      </c>
      <c r="K1802" t="e">
        <f ca="1">[1]!ITEMSIZE(Table3[[#This Row],[Sum of Total]],M$3:M$4,N$3:N$5)</f>
        <v>#NAME?</v>
      </c>
    </row>
    <row r="1803" spans="4:11">
      <c r="D1803" s="8" t="s">
        <v>9023</v>
      </c>
      <c r="E1803">
        <v>5071.5</v>
      </c>
      <c r="I1803" t="s">
        <v>9023</v>
      </c>
      <c r="J1803" s="188">
        <v>5071.5</v>
      </c>
      <c r="K1803" t="e">
        <f ca="1">[1]!ITEMSIZE(Table3[[#This Row],[Sum of Total]],M$3:M$4,N$3:N$5)</f>
        <v>#NAME?</v>
      </c>
    </row>
    <row r="1804" spans="4:11">
      <c r="D1804" s="8" t="s">
        <v>9024</v>
      </c>
      <c r="E1804">
        <v>5071.5</v>
      </c>
      <c r="I1804" t="s">
        <v>9024</v>
      </c>
      <c r="J1804" s="188">
        <v>5071.5</v>
      </c>
      <c r="K1804" t="e">
        <f ca="1">[1]!ITEMSIZE(Table3[[#This Row],[Sum of Total]],M$3:M$4,N$3:N$5)</f>
        <v>#NAME?</v>
      </c>
    </row>
    <row r="1805" spans="4:11">
      <c r="D1805" s="8" t="s">
        <v>9025</v>
      </c>
      <c r="E1805">
        <v>5071.5</v>
      </c>
      <c r="I1805" t="s">
        <v>9025</v>
      </c>
      <c r="J1805" s="188">
        <v>5071.5</v>
      </c>
      <c r="K1805" t="e">
        <f ca="1">[1]!ITEMSIZE(Table3[[#This Row],[Sum of Total]],M$3:M$4,N$3:N$5)</f>
        <v>#NAME?</v>
      </c>
    </row>
    <row r="1806" spans="4:11">
      <c r="D1806" s="8" t="s">
        <v>9026</v>
      </c>
      <c r="E1806">
        <v>5071.5</v>
      </c>
      <c r="I1806" t="s">
        <v>9026</v>
      </c>
      <c r="J1806" s="188">
        <v>5071.5</v>
      </c>
      <c r="K1806" t="e">
        <f ca="1">[1]!ITEMSIZE(Table3[[#This Row],[Sum of Total]],M$3:M$4,N$3:N$5)</f>
        <v>#NAME?</v>
      </c>
    </row>
    <row r="1807" spans="4:11">
      <c r="D1807" s="8" t="s">
        <v>9027</v>
      </c>
      <c r="E1807">
        <v>5071.5</v>
      </c>
      <c r="I1807" t="s">
        <v>9027</v>
      </c>
      <c r="J1807" s="188">
        <v>5071.5</v>
      </c>
      <c r="K1807" t="e">
        <f ca="1">[1]!ITEMSIZE(Table3[[#This Row],[Sum of Total]],M$3:M$4,N$3:N$5)</f>
        <v>#NAME?</v>
      </c>
    </row>
    <row r="1808" spans="4:11">
      <c r="D1808" s="8" t="s">
        <v>9028</v>
      </c>
      <c r="E1808">
        <v>5071.5</v>
      </c>
      <c r="I1808" t="s">
        <v>9028</v>
      </c>
      <c r="J1808" s="188">
        <v>5071.5</v>
      </c>
      <c r="K1808" t="e">
        <f ca="1">[1]!ITEMSIZE(Table3[[#This Row],[Sum of Total]],M$3:M$4,N$3:N$5)</f>
        <v>#NAME?</v>
      </c>
    </row>
    <row r="1809" spans="4:11">
      <c r="D1809" s="8" t="s">
        <v>9029</v>
      </c>
      <c r="E1809">
        <v>5071.5</v>
      </c>
      <c r="I1809" t="s">
        <v>9029</v>
      </c>
      <c r="J1809" s="188">
        <v>5071.5</v>
      </c>
      <c r="K1809" t="e">
        <f ca="1">[1]!ITEMSIZE(Table3[[#This Row],[Sum of Total]],M$3:M$4,N$3:N$5)</f>
        <v>#NAME?</v>
      </c>
    </row>
    <row r="1810" spans="4:11">
      <c r="D1810" s="8" t="s">
        <v>9030</v>
      </c>
      <c r="E1810">
        <v>5071.5</v>
      </c>
      <c r="I1810" t="s">
        <v>9030</v>
      </c>
      <c r="J1810" s="188">
        <v>5071.5</v>
      </c>
      <c r="K1810" t="e">
        <f ca="1">[1]!ITEMSIZE(Table3[[#This Row],[Sum of Total]],M$3:M$4,N$3:N$5)</f>
        <v>#NAME?</v>
      </c>
    </row>
    <row r="1811" spans="4:11">
      <c r="D1811" s="8" t="s">
        <v>9031</v>
      </c>
      <c r="E1811">
        <v>5071.5</v>
      </c>
      <c r="I1811" t="s">
        <v>9031</v>
      </c>
      <c r="J1811" s="188">
        <v>5071.5</v>
      </c>
      <c r="K1811" t="e">
        <f ca="1">[1]!ITEMSIZE(Table3[[#This Row],[Sum of Total]],M$3:M$4,N$3:N$5)</f>
        <v>#NAME?</v>
      </c>
    </row>
    <row r="1812" spans="4:11">
      <c r="D1812" s="8" t="s">
        <v>9032</v>
      </c>
      <c r="E1812">
        <v>5071.5</v>
      </c>
      <c r="I1812" t="s">
        <v>9032</v>
      </c>
      <c r="J1812" s="188">
        <v>5071.5</v>
      </c>
      <c r="K1812" t="e">
        <f ca="1">[1]!ITEMSIZE(Table3[[#This Row],[Sum of Total]],M$3:M$4,N$3:N$5)</f>
        <v>#NAME?</v>
      </c>
    </row>
    <row r="1813" spans="4:11">
      <c r="D1813" s="8" t="s">
        <v>9033</v>
      </c>
      <c r="E1813">
        <v>5071.5</v>
      </c>
      <c r="I1813" t="s">
        <v>9033</v>
      </c>
      <c r="J1813" s="188">
        <v>5071.5</v>
      </c>
      <c r="K1813" t="e">
        <f ca="1">[1]!ITEMSIZE(Table3[[#This Row],[Sum of Total]],M$3:M$4,N$3:N$5)</f>
        <v>#NAME?</v>
      </c>
    </row>
    <row r="1814" spans="4:11">
      <c r="D1814" s="8" t="s">
        <v>9034</v>
      </c>
      <c r="E1814">
        <v>5071.5</v>
      </c>
      <c r="I1814" t="s">
        <v>9034</v>
      </c>
      <c r="J1814" s="188">
        <v>5071.5</v>
      </c>
      <c r="K1814" t="e">
        <f ca="1">[1]!ITEMSIZE(Table3[[#This Row],[Sum of Total]],M$3:M$4,N$3:N$5)</f>
        <v>#NAME?</v>
      </c>
    </row>
    <row r="1815" spans="4:11">
      <c r="D1815" s="8" t="s">
        <v>9035</v>
      </c>
      <c r="E1815">
        <v>5071.5</v>
      </c>
      <c r="I1815" t="s">
        <v>9035</v>
      </c>
      <c r="J1815" s="188">
        <v>5071.5</v>
      </c>
      <c r="K1815" t="e">
        <f ca="1">[1]!ITEMSIZE(Table3[[#This Row],[Sum of Total]],M$3:M$4,N$3:N$5)</f>
        <v>#NAME?</v>
      </c>
    </row>
    <row r="1816" spans="4:11">
      <c r="D1816" s="8" t="s">
        <v>9036</v>
      </c>
      <c r="E1816">
        <v>5071.5</v>
      </c>
      <c r="I1816" t="s">
        <v>9036</v>
      </c>
      <c r="J1816" s="188">
        <v>5071.5</v>
      </c>
      <c r="K1816" t="e">
        <f ca="1">[1]!ITEMSIZE(Table3[[#This Row],[Sum of Total]],M$3:M$4,N$3:N$5)</f>
        <v>#NAME?</v>
      </c>
    </row>
    <row r="1817" spans="4:11">
      <c r="D1817" s="8" t="s">
        <v>9037</v>
      </c>
      <c r="E1817">
        <v>5071.5</v>
      </c>
      <c r="I1817" t="s">
        <v>9037</v>
      </c>
      <c r="J1817" s="188">
        <v>5071.5</v>
      </c>
      <c r="K1817" t="e">
        <f ca="1">[1]!ITEMSIZE(Table3[[#This Row],[Sum of Total]],M$3:M$4,N$3:N$5)</f>
        <v>#NAME?</v>
      </c>
    </row>
    <row r="1818" spans="4:11">
      <c r="D1818" s="8" t="s">
        <v>9038</v>
      </c>
      <c r="E1818">
        <v>100.75</v>
      </c>
      <c r="I1818" t="s">
        <v>9038</v>
      </c>
      <c r="J1818" s="188">
        <v>100.75</v>
      </c>
      <c r="K1818" t="e">
        <f ca="1">[1]!ITEMSIZE(Table3[[#This Row],[Sum of Total]],M$3:M$4,N$3:N$5)</f>
        <v>#NAME?</v>
      </c>
    </row>
    <row r="1819" spans="4:11">
      <c r="D1819" s="8" t="s">
        <v>9039</v>
      </c>
      <c r="E1819">
        <v>26598.565500000001</v>
      </c>
      <c r="I1819" t="s">
        <v>9039</v>
      </c>
      <c r="J1819" s="188">
        <v>26598.565500000001</v>
      </c>
      <c r="K1819" t="e">
        <f ca="1">[1]!ITEMSIZE(Table3[[#This Row],[Sum of Total]],M$3:M$4,N$3:N$5)</f>
        <v>#NAME?</v>
      </c>
    </row>
    <row r="1820" spans="4:11">
      <c r="D1820" s="8" t="s">
        <v>9044</v>
      </c>
      <c r="E1820">
        <v>33600</v>
      </c>
      <c r="I1820" t="s">
        <v>9044</v>
      </c>
      <c r="J1820" s="188">
        <v>33600</v>
      </c>
      <c r="K1820" t="e">
        <f ca="1">[1]!ITEMSIZE(Table3[[#This Row],[Sum of Total]],M$3:M$4,N$3:N$5)</f>
        <v>#NAME?</v>
      </c>
    </row>
    <row r="1821" spans="4:11">
      <c r="D1821" s="8" t="s">
        <v>9049</v>
      </c>
      <c r="E1821">
        <v>-5769.0637999999999</v>
      </c>
      <c r="I1821" t="s">
        <v>9049</v>
      </c>
      <c r="J1821" s="188">
        <v>-5769.0637999999999</v>
      </c>
      <c r="K1821" t="e">
        <f ca="1">[1]!ITEMSIZE(Table3[[#This Row],[Sum of Total]],M$3:M$4,N$3:N$5)</f>
        <v>#NAME?</v>
      </c>
    </row>
    <row r="1822" spans="4:11">
      <c r="D1822" s="8" t="s">
        <v>9050</v>
      </c>
      <c r="E1822">
        <v>1197.1500000000001</v>
      </c>
      <c r="I1822" t="s">
        <v>9050</v>
      </c>
      <c r="J1822" s="188">
        <v>1197.1500000000001</v>
      </c>
      <c r="K1822" t="e">
        <f ca="1">[1]!ITEMSIZE(Table3[[#This Row],[Sum of Total]],M$3:M$4,N$3:N$5)</f>
        <v>#NAME?</v>
      </c>
    </row>
    <row r="1823" spans="4:11">
      <c r="D1823" s="8" t="s">
        <v>9053</v>
      </c>
      <c r="E1823">
        <v>8960</v>
      </c>
      <c r="I1823" t="s">
        <v>9053</v>
      </c>
      <c r="J1823" s="188">
        <v>8960</v>
      </c>
      <c r="K1823" t="e">
        <f ca="1">[1]!ITEMSIZE(Table3[[#This Row],[Sum of Total]],M$3:M$4,N$3:N$5)</f>
        <v>#NAME?</v>
      </c>
    </row>
    <row r="1824" spans="4:11">
      <c r="D1824" s="8" t="s">
        <v>9056</v>
      </c>
      <c r="E1824">
        <v>6875</v>
      </c>
      <c r="I1824" t="s">
        <v>9056</v>
      </c>
      <c r="J1824" s="188">
        <v>6875</v>
      </c>
      <c r="K1824" t="e">
        <f ca="1">[1]!ITEMSIZE(Table3[[#This Row],[Sum of Total]],M$3:M$4,N$3:N$5)</f>
        <v>#NAME?</v>
      </c>
    </row>
    <row r="1825" spans="4:11">
      <c r="D1825" s="8" t="s">
        <v>9059</v>
      </c>
      <c r="E1825">
        <v>-3806.5</v>
      </c>
      <c r="I1825" t="s">
        <v>9059</v>
      </c>
      <c r="J1825" s="188">
        <v>-3806.5</v>
      </c>
      <c r="K1825" t="e">
        <f ca="1">[1]!ITEMSIZE(Table3[[#This Row],[Sum of Total]],M$3:M$4,N$3:N$5)</f>
        <v>#NAME?</v>
      </c>
    </row>
    <row r="1826" spans="4:11">
      <c r="D1826" s="8" t="s">
        <v>9060</v>
      </c>
      <c r="E1826">
        <v>3806.5</v>
      </c>
      <c r="I1826" t="s">
        <v>9060</v>
      </c>
      <c r="J1826" s="188">
        <v>3806.5</v>
      </c>
      <c r="K1826" t="e">
        <f ca="1">[1]!ITEMSIZE(Table3[[#This Row],[Sum of Total]],M$3:M$4,N$3:N$5)</f>
        <v>#NAME?</v>
      </c>
    </row>
    <row r="1827" spans="4:11">
      <c r="D1827" s="8" t="s">
        <v>9061</v>
      </c>
      <c r="E1827">
        <v>513.75</v>
      </c>
      <c r="I1827" t="s">
        <v>9061</v>
      </c>
      <c r="J1827" s="188">
        <v>513.75</v>
      </c>
      <c r="K1827" t="e">
        <f ca="1">[1]!ITEMSIZE(Table3[[#This Row],[Sum of Total]],M$3:M$4,N$3:N$5)</f>
        <v>#NAME?</v>
      </c>
    </row>
    <row r="1828" spans="4:11">
      <c r="D1828" s="8" t="s">
        <v>9062</v>
      </c>
      <c r="E1828">
        <v>513.75</v>
      </c>
      <c r="I1828" t="s">
        <v>9062</v>
      </c>
      <c r="J1828" s="188">
        <v>513.75</v>
      </c>
      <c r="K1828" t="e">
        <f ca="1">[1]!ITEMSIZE(Table3[[#This Row],[Sum of Total]],M$3:M$4,N$3:N$5)</f>
        <v>#NAME?</v>
      </c>
    </row>
    <row r="1829" spans="4:11">
      <c r="D1829" s="8" t="s">
        <v>9063</v>
      </c>
      <c r="E1829">
        <v>513.75</v>
      </c>
      <c r="I1829" t="s">
        <v>9063</v>
      </c>
      <c r="J1829" s="188">
        <v>513.75</v>
      </c>
      <c r="K1829" t="e">
        <f ca="1">[1]!ITEMSIZE(Table3[[#This Row],[Sum of Total]],M$3:M$4,N$3:N$5)</f>
        <v>#NAME?</v>
      </c>
    </row>
    <row r="1830" spans="4:11">
      <c r="D1830" s="8" t="s">
        <v>9064</v>
      </c>
      <c r="E1830">
        <v>513.75</v>
      </c>
      <c r="I1830" t="s">
        <v>9064</v>
      </c>
      <c r="J1830" s="188">
        <v>513.75</v>
      </c>
      <c r="K1830" t="e">
        <f ca="1">[1]!ITEMSIZE(Table3[[#This Row],[Sum of Total]],M$3:M$4,N$3:N$5)</f>
        <v>#NAME?</v>
      </c>
    </row>
    <row r="1831" spans="4:11">
      <c r="D1831" s="8" t="s">
        <v>9065</v>
      </c>
      <c r="E1831">
        <v>513.75</v>
      </c>
      <c r="I1831" t="s">
        <v>9065</v>
      </c>
      <c r="J1831" s="188">
        <v>513.75</v>
      </c>
      <c r="K1831" t="e">
        <f ca="1">[1]!ITEMSIZE(Table3[[#This Row],[Sum of Total]],M$3:M$4,N$3:N$5)</f>
        <v>#NAME?</v>
      </c>
    </row>
    <row r="1832" spans="4:11">
      <c r="D1832" s="8" t="s">
        <v>9066</v>
      </c>
      <c r="E1832">
        <v>513.75</v>
      </c>
      <c r="I1832" t="s">
        <v>9066</v>
      </c>
      <c r="J1832" s="188">
        <v>513.75</v>
      </c>
      <c r="K1832" t="e">
        <f ca="1">[1]!ITEMSIZE(Table3[[#This Row],[Sum of Total]],M$3:M$4,N$3:N$5)</f>
        <v>#NAME?</v>
      </c>
    </row>
    <row r="1833" spans="4:11">
      <c r="D1833" s="8" t="s">
        <v>9067</v>
      </c>
      <c r="E1833">
        <v>100.75</v>
      </c>
      <c r="I1833" t="s">
        <v>9067</v>
      </c>
      <c r="J1833" s="188">
        <v>100.75</v>
      </c>
      <c r="K1833" t="e">
        <f ca="1">[1]!ITEMSIZE(Table3[[#This Row],[Sum of Total]],M$3:M$4,N$3:N$5)</f>
        <v>#NAME?</v>
      </c>
    </row>
    <row r="1834" spans="4:11">
      <c r="D1834" s="8" t="s">
        <v>9068</v>
      </c>
      <c r="E1834">
        <v>100.75</v>
      </c>
      <c r="I1834" t="s">
        <v>9068</v>
      </c>
      <c r="J1834" s="188">
        <v>100.75</v>
      </c>
      <c r="K1834" t="e">
        <f ca="1">[1]!ITEMSIZE(Table3[[#This Row],[Sum of Total]],M$3:M$4,N$3:N$5)</f>
        <v>#NAME?</v>
      </c>
    </row>
    <row r="1835" spans="4:11">
      <c r="D1835" s="8" t="s">
        <v>9069</v>
      </c>
      <c r="E1835">
        <v>100.75</v>
      </c>
      <c r="I1835" t="s">
        <v>9069</v>
      </c>
      <c r="J1835" s="188">
        <v>100.75</v>
      </c>
      <c r="K1835" t="e">
        <f ca="1">[1]!ITEMSIZE(Table3[[#This Row],[Sum of Total]],M$3:M$4,N$3:N$5)</f>
        <v>#NAME?</v>
      </c>
    </row>
    <row r="1836" spans="4:11">
      <c r="D1836" s="8" t="s">
        <v>9070</v>
      </c>
      <c r="E1836">
        <v>100.75</v>
      </c>
      <c r="I1836" t="s">
        <v>9070</v>
      </c>
      <c r="J1836" s="188">
        <v>100.75</v>
      </c>
      <c r="K1836" t="e">
        <f ca="1">[1]!ITEMSIZE(Table3[[#This Row],[Sum of Total]],M$3:M$4,N$3:N$5)</f>
        <v>#NAME?</v>
      </c>
    </row>
    <row r="1837" spans="4:11">
      <c r="D1837" s="8" t="s">
        <v>9071</v>
      </c>
      <c r="E1837">
        <v>100.75</v>
      </c>
      <c r="I1837" t="s">
        <v>9071</v>
      </c>
      <c r="J1837" s="188">
        <v>100.75</v>
      </c>
      <c r="K1837" t="e">
        <f ca="1">[1]!ITEMSIZE(Table3[[#This Row],[Sum of Total]],M$3:M$4,N$3:N$5)</f>
        <v>#NAME?</v>
      </c>
    </row>
    <row r="1838" spans="4:11">
      <c r="D1838" s="8" t="s">
        <v>9072</v>
      </c>
      <c r="E1838">
        <v>4.03</v>
      </c>
      <c r="I1838" t="s">
        <v>9072</v>
      </c>
      <c r="J1838" s="188">
        <v>4.03</v>
      </c>
      <c r="K1838" t="e">
        <f ca="1">[1]!ITEMSIZE(Table3[[#This Row],[Sum of Total]],M$3:M$4,N$3:N$5)</f>
        <v>#NAME?</v>
      </c>
    </row>
    <row r="1839" spans="4:11">
      <c r="D1839" s="8" t="s">
        <v>9073</v>
      </c>
      <c r="E1839">
        <v>100.75</v>
      </c>
      <c r="I1839" t="s">
        <v>9073</v>
      </c>
      <c r="J1839" s="188">
        <v>100.75</v>
      </c>
      <c r="K1839" t="e">
        <f ca="1">[1]!ITEMSIZE(Table3[[#This Row],[Sum of Total]],M$3:M$4,N$3:N$5)</f>
        <v>#NAME?</v>
      </c>
    </row>
    <row r="1840" spans="4:11">
      <c r="D1840" s="8" t="s">
        <v>9074</v>
      </c>
      <c r="E1840">
        <v>2908.0940999999998</v>
      </c>
      <c r="I1840" t="s">
        <v>9074</v>
      </c>
      <c r="J1840" s="188">
        <v>2908.0940999999998</v>
      </c>
      <c r="K1840" t="e">
        <f ca="1">[1]!ITEMSIZE(Table3[[#This Row],[Sum of Total]],M$3:M$4,N$3:N$5)</f>
        <v>#NAME?</v>
      </c>
    </row>
    <row r="1841" spans="4:11">
      <c r="D1841" s="8" t="s">
        <v>9079</v>
      </c>
      <c r="E1841">
        <v>3059.018</v>
      </c>
      <c r="I1841" t="s">
        <v>9079</v>
      </c>
      <c r="J1841" s="188">
        <v>3059.018</v>
      </c>
      <c r="K1841" t="e">
        <f ca="1">[1]!ITEMSIZE(Table3[[#This Row],[Sum of Total]],M$3:M$4,N$3:N$5)</f>
        <v>#NAME?</v>
      </c>
    </row>
    <row r="1842" spans="4:11">
      <c r="D1842" s="8" t="s">
        <v>9082</v>
      </c>
      <c r="E1842">
        <v>37082.152900000001</v>
      </c>
      <c r="I1842" t="s">
        <v>9082</v>
      </c>
      <c r="J1842" s="188">
        <v>37082.152900000001</v>
      </c>
      <c r="K1842" t="e">
        <f ca="1">[1]!ITEMSIZE(Table3[[#This Row],[Sum of Total]],M$3:M$4,N$3:N$5)</f>
        <v>#NAME?</v>
      </c>
    </row>
    <row r="1843" spans="4:11">
      <c r="D1843" s="8" t="s">
        <v>9085</v>
      </c>
      <c r="E1843">
        <v>2201.65</v>
      </c>
      <c r="I1843" t="s">
        <v>9085</v>
      </c>
      <c r="J1843" s="188">
        <v>2201.65</v>
      </c>
      <c r="K1843" t="e">
        <f ca="1">[1]!ITEMSIZE(Table3[[#This Row],[Sum of Total]],M$3:M$4,N$3:N$5)</f>
        <v>#NAME?</v>
      </c>
    </row>
    <row r="1844" spans="4:11">
      <c r="D1844" s="8" t="s">
        <v>9086</v>
      </c>
      <c r="E1844">
        <v>2201.65</v>
      </c>
      <c r="I1844" t="s">
        <v>9086</v>
      </c>
      <c r="J1844" s="188">
        <v>2201.65</v>
      </c>
      <c r="K1844" t="e">
        <f ca="1">[1]!ITEMSIZE(Table3[[#This Row],[Sum of Total]],M$3:M$4,N$3:N$5)</f>
        <v>#NAME?</v>
      </c>
    </row>
    <row r="1845" spans="4:11">
      <c r="D1845" s="8" t="s">
        <v>9087</v>
      </c>
      <c r="E1845">
        <v>2201.65</v>
      </c>
      <c r="I1845" t="s">
        <v>9087</v>
      </c>
      <c r="J1845" s="188">
        <v>2201.65</v>
      </c>
      <c r="K1845" t="e">
        <f ca="1">[1]!ITEMSIZE(Table3[[#This Row],[Sum of Total]],M$3:M$4,N$3:N$5)</f>
        <v>#NAME?</v>
      </c>
    </row>
    <row r="1846" spans="4:11">
      <c r="D1846" s="8" t="s">
        <v>9088</v>
      </c>
      <c r="E1846">
        <v>2201.65</v>
      </c>
      <c r="I1846" t="s">
        <v>9088</v>
      </c>
      <c r="J1846" s="188">
        <v>2201.65</v>
      </c>
      <c r="K1846" t="e">
        <f ca="1">[1]!ITEMSIZE(Table3[[#This Row],[Sum of Total]],M$3:M$4,N$3:N$5)</f>
        <v>#NAME?</v>
      </c>
    </row>
    <row r="1847" spans="4:11">
      <c r="D1847" s="8" t="s">
        <v>9089</v>
      </c>
      <c r="E1847">
        <v>2201.65</v>
      </c>
      <c r="I1847" t="s">
        <v>9089</v>
      </c>
      <c r="J1847" s="188">
        <v>2201.65</v>
      </c>
      <c r="K1847" t="e">
        <f ca="1">[1]!ITEMSIZE(Table3[[#This Row],[Sum of Total]],M$3:M$4,N$3:N$5)</f>
        <v>#NAME?</v>
      </c>
    </row>
    <row r="1848" spans="4:11">
      <c r="D1848" s="8" t="s">
        <v>9090</v>
      </c>
      <c r="E1848">
        <v>2201.65</v>
      </c>
      <c r="I1848" t="s">
        <v>9090</v>
      </c>
      <c r="J1848" s="188">
        <v>2201.65</v>
      </c>
      <c r="K1848" t="e">
        <f ca="1">[1]!ITEMSIZE(Table3[[#This Row],[Sum of Total]],M$3:M$4,N$3:N$5)</f>
        <v>#NAME?</v>
      </c>
    </row>
    <row r="1849" spans="4:11">
      <c r="D1849" s="8" t="s">
        <v>19</v>
      </c>
      <c r="E1849">
        <v>74282560.516704619</v>
      </c>
    </row>
  </sheetData>
  <pageMargins left="0.7" right="0.7" top="0.75" bottom="0.75" header="0.3" footer="0.3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6"/>
  </sheetPr>
  <dimension ref="A3:S108"/>
  <sheetViews>
    <sheetView showGridLines="0" topLeftCell="G3" workbookViewId="0">
      <selection activeCell="N3" sqref="N3"/>
    </sheetView>
  </sheetViews>
  <sheetFormatPr defaultRowHeight="13.5"/>
  <cols>
    <col min="1" max="1" width="23.1640625" bestFit="1" customWidth="1"/>
    <col min="6" max="6" width="99.6640625" bestFit="1" customWidth="1"/>
    <col min="7" max="7" width="11.6640625" customWidth="1"/>
    <col min="8" max="9" width="12" bestFit="1" customWidth="1"/>
    <col min="11" max="11" width="22.6640625" customWidth="1"/>
    <col min="12" max="12" width="9.5" customWidth="1"/>
    <col min="13" max="13" width="12.33203125" customWidth="1"/>
    <col min="14" max="14" width="17.6640625" customWidth="1"/>
    <col min="15" max="15" width="11" customWidth="1"/>
    <col min="16" max="16" width="19.6640625" customWidth="1"/>
    <col min="17" max="17" width="11.83203125" customWidth="1"/>
    <col min="18" max="18" width="12.1640625" customWidth="1"/>
    <col min="19" max="19" width="12.5" bestFit="1" customWidth="1"/>
    <col min="20" max="20" width="10.6640625" bestFit="1" customWidth="1"/>
  </cols>
  <sheetData>
    <row r="3" spans="1:19">
      <c r="A3" s="7" t="s">
        <v>99</v>
      </c>
      <c r="B3" s="7" t="s">
        <v>0</v>
      </c>
      <c r="C3" s="7" t="s">
        <v>87</v>
      </c>
      <c r="D3" s="7" t="s">
        <v>106</v>
      </c>
      <c r="E3" s="7" t="s">
        <v>80</v>
      </c>
      <c r="F3" s="7" t="s">
        <v>81</v>
      </c>
      <c r="G3" s="7" t="s">
        <v>10728</v>
      </c>
      <c r="H3" s="7" t="s">
        <v>10732</v>
      </c>
      <c r="K3" t="s">
        <v>10727</v>
      </c>
      <c r="L3" t="s">
        <v>0</v>
      </c>
      <c r="M3" t="s">
        <v>87</v>
      </c>
      <c r="N3" t="s">
        <v>10733</v>
      </c>
      <c r="O3" t="s">
        <v>10734</v>
      </c>
      <c r="P3" t="s">
        <v>10735</v>
      </c>
      <c r="Q3" t="s">
        <v>10728</v>
      </c>
      <c r="R3" t="s">
        <v>10732</v>
      </c>
      <c r="S3" s="187" t="s">
        <v>10736</v>
      </c>
    </row>
    <row r="4" spans="1:19">
      <c r="A4" t="s">
        <v>1795</v>
      </c>
      <c r="B4" t="s">
        <v>9</v>
      </c>
      <c r="C4" t="s">
        <v>14</v>
      </c>
      <c r="D4" t="s">
        <v>170</v>
      </c>
      <c r="E4" t="s">
        <v>1797</v>
      </c>
      <c r="F4" t="s">
        <v>1798</v>
      </c>
      <c r="G4" t="s">
        <v>10730</v>
      </c>
      <c r="H4" t="s">
        <v>85</v>
      </c>
      <c r="K4" t="s">
        <v>9248</v>
      </c>
      <c r="L4" t="s">
        <v>9</v>
      </c>
      <c r="M4" t="s">
        <v>15</v>
      </c>
      <c r="N4" t="s">
        <v>10738</v>
      </c>
      <c r="O4" t="s">
        <v>1432</v>
      </c>
      <c r="P4" t="s">
        <v>1433</v>
      </c>
      <c r="Q4" t="s">
        <v>10731</v>
      </c>
      <c r="R4" t="s">
        <v>10739</v>
      </c>
      <c r="S4" s="188">
        <f>GETPIVOTDATA("Total",'Deal Size'!$A$3,"Sales_Order_Number",Table4[[#This Row],[Order '#]])</f>
        <v>342776.203125</v>
      </c>
    </row>
    <row r="5" spans="1:19" hidden="1">
      <c r="A5" t="s">
        <v>1946</v>
      </c>
      <c r="B5" t="s">
        <v>9</v>
      </c>
      <c r="C5" t="s">
        <v>14</v>
      </c>
      <c r="D5" t="s">
        <v>170</v>
      </c>
      <c r="E5" t="s">
        <v>1948</v>
      </c>
      <c r="F5" t="s">
        <v>1949</v>
      </c>
      <c r="G5" t="s">
        <v>10731</v>
      </c>
      <c r="H5" t="s">
        <v>10737</v>
      </c>
      <c r="K5" t="s">
        <v>1946</v>
      </c>
      <c r="L5" t="s">
        <v>9</v>
      </c>
      <c r="M5" t="s">
        <v>14</v>
      </c>
      <c r="N5" t="s">
        <v>170</v>
      </c>
      <c r="O5" t="s">
        <v>1948</v>
      </c>
      <c r="P5" t="s">
        <v>1949</v>
      </c>
      <c r="Q5" t="s">
        <v>10731</v>
      </c>
      <c r="R5" t="s">
        <v>10737</v>
      </c>
      <c r="S5" s="188">
        <f>GETPIVOTDATA("Total",'Deal Size'!$A$3,"Sales_Order_Number",Table4[[#This Row],[Order '#]])</f>
        <v>444659.0595703125</v>
      </c>
    </row>
    <row r="6" spans="1:19" hidden="1">
      <c r="A6" t="s">
        <v>1940</v>
      </c>
      <c r="B6" t="s">
        <v>9</v>
      </c>
      <c r="C6" t="s">
        <v>14</v>
      </c>
      <c r="D6" t="s">
        <v>155</v>
      </c>
      <c r="E6" t="s">
        <v>1942</v>
      </c>
      <c r="F6" t="s">
        <v>1943</v>
      </c>
      <c r="G6" t="s">
        <v>10731</v>
      </c>
      <c r="H6" t="s">
        <v>85</v>
      </c>
      <c r="K6" t="s">
        <v>1940</v>
      </c>
      <c r="L6" t="s">
        <v>9</v>
      </c>
      <c r="M6" t="s">
        <v>14</v>
      </c>
      <c r="N6" t="s">
        <v>155</v>
      </c>
      <c r="O6" t="s">
        <v>1942</v>
      </c>
      <c r="P6" t="s">
        <v>1943</v>
      </c>
      <c r="Q6" t="s">
        <v>10731</v>
      </c>
      <c r="R6" t="s">
        <v>85</v>
      </c>
      <c r="S6" s="188">
        <f>GETPIVOTDATA("Total",'Deal Size'!$A$3,"Sales_Order_Number",Table4[[#This Row],[Order '#]])</f>
        <v>272609.279296875</v>
      </c>
    </row>
    <row r="7" spans="1:19" hidden="1">
      <c r="A7" t="s">
        <v>1496</v>
      </c>
      <c r="B7" t="s">
        <v>3</v>
      </c>
      <c r="C7" t="s">
        <v>112</v>
      </c>
      <c r="D7" t="s">
        <v>10738</v>
      </c>
      <c r="E7" t="s">
        <v>1482</v>
      </c>
      <c r="F7" t="s">
        <v>1483</v>
      </c>
      <c r="G7" t="s">
        <v>10731</v>
      </c>
      <c r="H7" t="s">
        <v>10737</v>
      </c>
      <c r="K7" t="s">
        <v>1346</v>
      </c>
      <c r="L7" t="s">
        <v>9</v>
      </c>
      <c r="M7" t="s">
        <v>14</v>
      </c>
      <c r="N7" t="s">
        <v>155</v>
      </c>
      <c r="O7" t="s">
        <v>2772</v>
      </c>
      <c r="P7" t="s">
        <v>2773</v>
      </c>
      <c r="Q7" t="s">
        <v>10731</v>
      </c>
      <c r="R7" t="s">
        <v>85</v>
      </c>
      <c r="S7" s="188">
        <f>GETPIVOTDATA("Total",'Deal Size'!$A$3,"Sales_Order_Number",Table4[[#This Row],[Order '#]])</f>
        <v>458954.5703125</v>
      </c>
    </row>
    <row r="8" spans="1:19" hidden="1">
      <c r="A8" t="s">
        <v>1346</v>
      </c>
      <c r="B8" t="s">
        <v>9</v>
      </c>
      <c r="C8" t="s">
        <v>14</v>
      </c>
      <c r="D8" t="s">
        <v>155</v>
      </c>
      <c r="E8" t="s">
        <v>2772</v>
      </c>
      <c r="F8" t="s">
        <v>2773</v>
      </c>
      <c r="G8" t="s">
        <v>10731</v>
      </c>
      <c r="H8" t="s">
        <v>85</v>
      </c>
      <c r="K8" t="s">
        <v>2797</v>
      </c>
      <c r="L8" t="s">
        <v>9</v>
      </c>
      <c r="M8" t="s">
        <v>14</v>
      </c>
      <c r="N8" t="s">
        <v>155</v>
      </c>
      <c r="O8" t="s">
        <v>454</v>
      </c>
      <c r="P8" t="s">
        <v>455</v>
      </c>
      <c r="Q8" t="s">
        <v>10731</v>
      </c>
      <c r="R8" t="s">
        <v>10737</v>
      </c>
      <c r="S8" s="188">
        <f>GETPIVOTDATA("Total",'Deal Size'!$A$3,"Sales_Order_Number",Table4[[#This Row],[Order '#]])</f>
        <v>1548750</v>
      </c>
    </row>
    <row r="9" spans="1:19" hidden="1">
      <c r="A9" t="s">
        <v>1374</v>
      </c>
      <c r="B9" t="s">
        <v>5</v>
      </c>
      <c r="C9" t="s">
        <v>12</v>
      </c>
      <c r="D9" t="s">
        <v>10738</v>
      </c>
      <c r="E9" t="s">
        <v>1376</v>
      </c>
      <c r="F9" t="s">
        <v>1377</v>
      </c>
      <c r="G9" t="s">
        <v>10730</v>
      </c>
      <c r="H9" t="s">
        <v>10739</v>
      </c>
      <c r="K9" t="s">
        <v>10407</v>
      </c>
      <c r="L9" t="s">
        <v>9</v>
      </c>
      <c r="M9" t="s">
        <v>14</v>
      </c>
      <c r="N9" t="s">
        <v>155</v>
      </c>
      <c r="O9" t="s">
        <v>454</v>
      </c>
      <c r="P9" t="s">
        <v>455</v>
      </c>
      <c r="Q9" t="s">
        <v>10731</v>
      </c>
      <c r="R9" t="s">
        <v>10737</v>
      </c>
      <c r="S9" s="188">
        <f>GETPIVOTDATA("Total",'Deal Size'!$A$3,"Sales_Order_Number",Table4[[#This Row],[Order '#]])</f>
        <v>1651039.11328125</v>
      </c>
    </row>
    <row r="10" spans="1:19" hidden="1">
      <c r="A10" t="s">
        <v>1380</v>
      </c>
      <c r="B10" t="s">
        <v>5</v>
      </c>
      <c r="C10" t="s">
        <v>12</v>
      </c>
      <c r="D10" t="s">
        <v>10738</v>
      </c>
      <c r="E10" t="s">
        <v>1376</v>
      </c>
      <c r="F10" t="s">
        <v>1377</v>
      </c>
      <c r="G10" t="s">
        <v>10731</v>
      </c>
      <c r="H10" t="s">
        <v>10739</v>
      </c>
      <c r="K10" t="s">
        <v>10503</v>
      </c>
      <c r="L10" t="s">
        <v>9</v>
      </c>
      <c r="M10" t="s">
        <v>14</v>
      </c>
      <c r="N10" t="s">
        <v>170</v>
      </c>
      <c r="O10" t="s">
        <v>10505</v>
      </c>
      <c r="P10" t="s">
        <v>10506</v>
      </c>
      <c r="Q10" t="s">
        <v>10731</v>
      </c>
      <c r="R10" t="s">
        <v>85</v>
      </c>
      <c r="S10" s="188">
        <f>GETPIVOTDATA("Total",'Deal Size'!$A$3,"Sales_Order_Number",Table4[[#This Row],[Order '#]])</f>
        <v>573024</v>
      </c>
    </row>
    <row r="11" spans="1:19" hidden="1">
      <c r="A11" t="s">
        <v>1486</v>
      </c>
      <c r="B11" t="s">
        <v>3</v>
      </c>
      <c r="C11" t="s">
        <v>112</v>
      </c>
      <c r="D11" t="s">
        <v>10738</v>
      </c>
      <c r="E11" t="s">
        <v>1482</v>
      </c>
      <c r="F11" t="s">
        <v>1483</v>
      </c>
      <c r="G11" t="s">
        <v>10731</v>
      </c>
      <c r="H11" t="s">
        <v>10737</v>
      </c>
      <c r="K11" t="s">
        <v>10372</v>
      </c>
      <c r="L11" t="s">
        <v>9</v>
      </c>
      <c r="M11" t="s">
        <v>14</v>
      </c>
      <c r="N11" t="s">
        <v>155</v>
      </c>
      <c r="O11" t="s">
        <v>1762</v>
      </c>
      <c r="P11" t="s">
        <v>1763</v>
      </c>
      <c r="Q11" t="s">
        <v>10731</v>
      </c>
      <c r="R11" t="s">
        <v>10739</v>
      </c>
      <c r="S11" s="188">
        <f>GETPIVOTDATA("Total",'Deal Size'!$A$3,"Sales_Order_Number",Table4[[#This Row],[Order '#]])</f>
        <v>1719320.69921875</v>
      </c>
    </row>
    <row r="12" spans="1:19">
      <c r="A12" t="s">
        <v>1233</v>
      </c>
      <c r="B12" t="s">
        <v>9</v>
      </c>
      <c r="C12" t="s">
        <v>10</v>
      </c>
      <c r="D12" t="s">
        <v>10738</v>
      </c>
      <c r="E12" t="s">
        <v>1235</v>
      </c>
      <c r="F12" t="s">
        <v>1236</v>
      </c>
      <c r="G12" t="s">
        <v>10731</v>
      </c>
      <c r="H12" t="s">
        <v>10739</v>
      </c>
      <c r="K12" t="s">
        <v>1233</v>
      </c>
      <c r="L12" t="s">
        <v>9</v>
      </c>
      <c r="M12" t="s">
        <v>10</v>
      </c>
      <c r="N12" t="s">
        <v>10738</v>
      </c>
      <c r="O12" t="s">
        <v>1235</v>
      </c>
      <c r="P12" t="s">
        <v>1236</v>
      </c>
      <c r="Q12" t="s">
        <v>10731</v>
      </c>
      <c r="R12" t="s">
        <v>10739</v>
      </c>
      <c r="S12" s="188">
        <f>GETPIVOTDATA("Total",'Deal Size'!$A$3,"Sales_Order_Number",Table4[[#This Row],[Order '#]])</f>
        <v>335337.75</v>
      </c>
    </row>
    <row r="13" spans="1:19">
      <c r="A13" t="s">
        <v>2510</v>
      </c>
      <c r="B13" t="s">
        <v>5</v>
      </c>
      <c r="C13" t="s">
        <v>12</v>
      </c>
      <c r="D13" t="s">
        <v>10738</v>
      </c>
      <c r="E13" t="s">
        <v>2506</v>
      </c>
      <c r="F13" t="s">
        <v>2507</v>
      </c>
      <c r="G13" t="s">
        <v>10731</v>
      </c>
      <c r="H13" t="s">
        <v>10739</v>
      </c>
      <c r="K13" t="s">
        <v>5137</v>
      </c>
      <c r="L13" t="s">
        <v>3</v>
      </c>
      <c r="M13" t="s">
        <v>115</v>
      </c>
      <c r="N13" t="s">
        <v>10738</v>
      </c>
      <c r="O13" t="s">
        <v>5134</v>
      </c>
      <c r="P13" t="s">
        <v>5135</v>
      </c>
      <c r="Q13" t="s">
        <v>10731</v>
      </c>
      <c r="R13" t="s">
        <v>85</v>
      </c>
      <c r="S13" s="188">
        <f>GETPIVOTDATA("Total",'Deal Size'!$A$3,"Sales_Order_Number",Table4[[#This Row],[Order '#]])</f>
        <v>281402.9375</v>
      </c>
    </row>
    <row r="14" spans="1:19">
      <c r="A14" t="s">
        <v>2513</v>
      </c>
      <c r="B14" t="s">
        <v>5</v>
      </c>
      <c r="C14" t="s">
        <v>12</v>
      </c>
      <c r="D14" t="s">
        <v>10738</v>
      </c>
      <c r="E14" t="s">
        <v>2506</v>
      </c>
      <c r="F14" t="s">
        <v>2507</v>
      </c>
      <c r="G14" t="s">
        <v>10731</v>
      </c>
      <c r="H14" t="s">
        <v>10739</v>
      </c>
      <c r="K14" t="s">
        <v>9614</v>
      </c>
      <c r="L14" t="s">
        <v>3</v>
      </c>
      <c r="M14" t="s">
        <v>115</v>
      </c>
      <c r="N14" t="s">
        <v>10738</v>
      </c>
      <c r="O14" t="s">
        <v>9616</v>
      </c>
      <c r="P14" t="s">
        <v>9617</v>
      </c>
      <c r="Q14" t="s">
        <v>10731</v>
      </c>
      <c r="R14" t="s">
        <v>85</v>
      </c>
      <c r="S14" s="188">
        <f>GETPIVOTDATA("Total",'Deal Size'!$A$3,"Sales_Order_Number",Table4[[#This Row],[Order '#]])</f>
        <v>267799.0625</v>
      </c>
    </row>
    <row r="15" spans="1:19">
      <c r="A15" t="s">
        <v>2516</v>
      </c>
      <c r="B15" t="s">
        <v>5</v>
      </c>
      <c r="C15" t="s">
        <v>12</v>
      </c>
      <c r="D15" t="s">
        <v>10738</v>
      </c>
      <c r="E15" t="s">
        <v>2506</v>
      </c>
      <c r="F15" t="s">
        <v>2507</v>
      </c>
      <c r="G15" t="s">
        <v>10731</v>
      </c>
      <c r="H15" t="s">
        <v>10739</v>
      </c>
      <c r="K15" t="s">
        <v>4005</v>
      </c>
      <c r="L15" t="s">
        <v>3</v>
      </c>
      <c r="M15" t="s">
        <v>13</v>
      </c>
      <c r="N15" t="s">
        <v>10738</v>
      </c>
      <c r="O15" t="s">
        <v>2628</v>
      </c>
      <c r="P15" t="s">
        <v>2629</v>
      </c>
      <c r="Q15" t="s">
        <v>10731</v>
      </c>
      <c r="R15" t="s">
        <v>85</v>
      </c>
      <c r="S15" s="188">
        <f>GETPIVOTDATA("Total",'Deal Size'!$A$3,"Sales_Order_Number",Table4[[#This Row],[Order '#]])</f>
        <v>256638</v>
      </c>
    </row>
    <row r="16" spans="1:19">
      <c r="A16" t="s">
        <v>2519</v>
      </c>
      <c r="B16" t="s">
        <v>5</v>
      </c>
      <c r="C16" t="s">
        <v>12</v>
      </c>
      <c r="D16" t="s">
        <v>10738</v>
      </c>
      <c r="E16" t="s">
        <v>2506</v>
      </c>
      <c r="F16" t="s">
        <v>2507</v>
      </c>
      <c r="G16" t="s">
        <v>10731</v>
      </c>
      <c r="H16" t="s">
        <v>10739</v>
      </c>
      <c r="K16" t="s">
        <v>5275</v>
      </c>
      <c r="L16" t="s">
        <v>3</v>
      </c>
      <c r="M16" t="s">
        <v>13</v>
      </c>
      <c r="N16" t="s">
        <v>10738</v>
      </c>
      <c r="O16" t="s">
        <v>2628</v>
      </c>
      <c r="P16" t="s">
        <v>2629</v>
      </c>
      <c r="Q16" t="s">
        <v>10731</v>
      </c>
      <c r="R16" t="s">
        <v>85</v>
      </c>
      <c r="S16" s="188">
        <f>GETPIVOTDATA("Total",'Deal Size'!$A$3,"Sales_Order_Number",Table4[[#This Row],[Order '#]])</f>
        <v>571729.5625</v>
      </c>
    </row>
    <row r="17" spans="1:19">
      <c r="A17" t="s">
        <v>2613</v>
      </c>
      <c r="B17" t="s">
        <v>3</v>
      </c>
      <c r="C17" t="s">
        <v>4</v>
      </c>
      <c r="D17" t="s">
        <v>10738</v>
      </c>
      <c r="E17" t="s">
        <v>2615</v>
      </c>
      <c r="F17" t="s">
        <v>2616</v>
      </c>
      <c r="G17" t="s">
        <v>10731</v>
      </c>
      <c r="H17" t="s">
        <v>10737</v>
      </c>
      <c r="K17" t="s">
        <v>5258</v>
      </c>
      <c r="L17" t="s">
        <v>3</v>
      </c>
      <c r="M17" t="s">
        <v>13</v>
      </c>
      <c r="N17" t="s">
        <v>10738</v>
      </c>
      <c r="O17" t="s">
        <v>3013</v>
      </c>
      <c r="P17" t="s">
        <v>3014</v>
      </c>
      <c r="Q17" t="s">
        <v>10731</v>
      </c>
      <c r="R17" t="s">
        <v>10739</v>
      </c>
      <c r="S17" s="188">
        <f>GETPIVOTDATA("Total",'Deal Size'!$A$3,"Sales_Order_Number",Table4[[#This Row],[Order '#]])</f>
        <v>665633.5625</v>
      </c>
    </row>
    <row r="18" spans="1:19">
      <c r="A18" t="s">
        <v>2685</v>
      </c>
      <c r="B18" t="s">
        <v>3</v>
      </c>
      <c r="C18" t="s">
        <v>115</v>
      </c>
      <c r="D18" t="s">
        <v>10738</v>
      </c>
      <c r="E18" t="s">
        <v>2687</v>
      </c>
      <c r="F18" t="s">
        <v>2688</v>
      </c>
      <c r="G18" t="s">
        <v>10731</v>
      </c>
      <c r="H18" t="s">
        <v>85</v>
      </c>
      <c r="K18" t="s">
        <v>9795</v>
      </c>
      <c r="L18" t="s">
        <v>3</v>
      </c>
      <c r="M18" t="s">
        <v>13</v>
      </c>
      <c r="N18" t="s">
        <v>10738</v>
      </c>
      <c r="O18" t="s">
        <v>221</v>
      </c>
      <c r="P18" t="s">
        <v>222</v>
      </c>
      <c r="Q18" t="s">
        <v>10731</v>
      </c>
      <c r="R18" t="s">
        <v>10737</v>
      </c>
      <c r="S18" s="188">
        <f>GETPIVOTDATA("Total",'Deal Size'!$A$3,"Sales_Order_Number",Table4[[#This Row],[Order '#]])</f>
        <v>405712.1875</v>
      </c>
    </row>
    <row r="19" spans="1:19">
      <c r="A19" t="s">
        <v>2776</v>
      </c>
      <c r="B19" t="s">
        <v>9</v>
      </c>
      <c r="C19" t="s">
        <v>14</v>
      </c>
      <c r="D19" t="s">
        <v>10738</v>
      </c>
      <c r="E19" t="s">
        <v>1738</v>
      </c>
      <c r="F19" t="s">
        <v>1739</v>
      </c>
      <c r="G19" t="s">
        <v>10730</v>
      </c>
      <c r="H19" t="s">
        <v>10737</v>
      </c>
      <c r="K19" t="s">
        <v>10033</v>
      </c>
      <c r="L19" t="s">
        <v>3</v>
      </c>
      <c r="M19" t="s">
        <v>13</v>
      </c>
      <c r="N19" t="s">
        <v>10738</v>
      </c>
      <c r="O19" t="s">
        <v>5439</v>
      </c>
      <c r="P19" t="s">
        <v>5440</v>
      </c>
      <c r="Q19" t="s">
        <v>10731</v>
      </c>
      <c r="R19" t="s">
        <v>10737</v>
      </c>
      <c r="S19" s="188">
        <f>GETPIVOTDATA("Total",'Deal Size'!$A$3,"Sales_Order_Number",Table4[[#This Row],[Order '#]])</f>
        <v>277489.1240234375</v>
      </c>
    </row>
    <row r="20" spans="1:19">
      <c r="A20" t="s">
        <v>2783</v>
      </c>
      <c r="B20" t="s">
        <v>9</v>
      </c>
      <c r="C20" t="s">
        <v>14</v>
      </c>
      <c r="D20" t="s">
        <v>155</v>
      </c>
      <c r="E20" t="s">
        <v>2785</v>
      </c>
      <c r="F20" t="s">
        <v>2786</v>
      </c>
      <c r="G20" t="s">
        <v>10730</v>
      </c>
      <c r="H20" t="s">
        <v>10737</v>
      </c>
      <c r="K20" t="s">
        <v>9741</v>
      </c>
      <c r="L20" t="s">
        <v>3</v>
      </c>
      <c r="M20" t="s">
        <v>13</v>
      </c>
      <c r="N20" t="s">
        <v>10738</v>
      </c>
      <c r="O20" t="s">
        <v>3013</v>
      </c>
      <c r="P20" t="s">
        <v>3014</v>
      </c>
      <c r="Q20" t="s">
        <v>10731</v>
      </c>
      <c r="R20" t="s">
        <v>10737</v>
      </c>
      <c r="S20" s="188">
        <f>GETPIVOTDATA("Total",'Deal Size'!$A$3,"Sales_Order_Number",Table4[[#This Row],[Order '#]])</f>
        <v>543385.9375</v>
      </c>
    </row>
    <row r="21" spans="1:19">
      <c r="A21" t="s">
        <v>2797</v>
      </c>
      <c r="B21" t="s">
        <v>9</v>
      </c>
      <c r="C21" t="s">
        <v>14</v>
      </c>
      <c r="D21" t="s">
        <v>155</v>
      </c>
      <c r="E21" t="s">
        <v>454</v>
      </c>
      <c r="F21" t="s">
        <v>455</v>
      </c>
      <c r="G21" t="s">
        <v>10731</v>
      </c>
      <c r="H21" t="s">
        <v>10737</v>
      </c>
      <c r="K21" t="s">
        <v>9791</v>
      </c>
      <c r="L21" t="s">
        <v>3</v>
      </c>
      <c r="M21" t="s">
        <v>13</v>
      </c>
      <c r="N21" t="s">
        <v>10738</v>
      </c>
      <c r="O21" t="s">
        <v>221</v>
      </c>
      <c r="P21" t="s">
        <v>222</v>
      </c>
      <c r="Q21" t="s">
        <v>10731</v>
      </c>
      <c r="R21" t="s">
        <v>10737</v>
      </c>
      <c r="S21" s="188">
        <f>GETPIVOTDATA("Total",'Deal Size'!$A$3,"Sales_Order_Number",Table4[[#This Row],[Order '#]])</f>
        <v>449557.21875</v>
      </c>
    </row>
    <row r="22" spans="1:19">
      <c r="A22" t="s">
        <v>2829</v>
      </c>
      <c r="B22" t="s">
        <v>9</v>
      </c>
      <c r="C22" t="s">
        <v>14</v>
      </c>
      <c r="D22" t="s">
        <v>10738</v>
      </c>
      <c r="E22" t="s">
        <v>2831</v>
      </c>
      <c r="F22" t="s">
        <v>2832</v>
      </c>
      <c r="G22" t="s">
        <v>10730</v>
      </c>
      <c r="H22" t="s">
        <v>85</v>
      </c>
      <c r="K22" t="s">
        <v>9787</v>
      </c>
      <c r="L22" t="s">
        <v>3</v>
      </c>
      <c r="M22" t="s">
        <v>13</v>
      </c>
      <c r="N22" t="s">
        <v>10738</v>
      </c>
      <c r="O22" t="s">
        <v>221</v>
      </c>
      <c r="P22" t="s">
        <v>222</v>
      </c>
      <c r="Q22" t="s">
        <v>10731</v>
      </c>
      <c r="R22" t="s">
        <v>10737</v>
      </c>
      <c r="S22" s="188">
        <f>GETPIVOTDATA("Total",'Deal Size'!$A$3,"Sales_Order_Number",Table4[[#This Row],[Order '#]])</f>
        <v>430602.3125</v>
      </c>
    </row>
    <row r="23" spans="1:19">
      <c r="A23" t="s">
        <v>2923</v>
      </c>
      <c r="B23" t="s">
        <v>9</v>
      </c>
      <c r="C23" t="s">
        <v>14</v>
      </c>
      <c r="D23" t="s">
        <v>215</v>
      </c>
      <c r="E23" t="s">
        <v>2920</v>
      </c>
      <c r="F23" t="s">
        <v>2921</v>
      </c>
      <c r="G23" t="s">
        <v>10730</v>
      </c>
      <c r="H23" t="s">
        <v>10737</v>
      </c>
      <c r="K23" t="s">
        <v>2613</v>
      </c>
      <c r="L23" t="s">
        <v>3</v>
      </c>
      <c r="M23" t="s">
        <v>4</v>
      </c>
      <c r="N23" t="s">
        <v>10738</v>
      </c>
      <c r="O23" t="s">
        <v>2615</v>
      </c>
      <c r="P23" t="s">
        <v>2616</v>
      </c>
      <c r="Q23" t="s">
        <v>10731</v>
      </c>
      <c r="R23" t="s">
        <v>10737</v>
      </c>
      <c r="S23" s="188">
        <f>GETPIVOTDATA("Total",'Deal Size'!$A$3,"Sales_Order_Number",Table4[[#This Row],[Order '#]])</f>
        <v>681076.6875</v>
      </c>
    </row>
    <row r="24" spans="1:19">
      <c r="A24" t="s">
        <v>3834</v>
      </c>
      <c r="B24" t="s">
        <v>3</v>
      </c>
      <c r="C24" t="s">
        <v>112</v>
      </c>
      <c r="D24" t="s">
        <v>10738</v>
      </c>
      <c r="E24" t="s">
        <v>1482</v>
      </c>
      <c r="F24" t="s">
        <v>1483</v>
      </c>
      <c r="G24" t="s">
        <v>10731</v>
      </c>
      <c r="H24" t="s">
        <v>10739</v>
      </c>
      <c r="K24" t="s">
        <v>9669</v>
      </c>
      <c r="L24" t="s">
        <v>3</v>
      </c>
      <c r="M24" t="s">
        <v>4</v>
      </c>
      <c r="N24" t="s">
        <v>10738</v>
      </c>
      <c r="O24" t="s">
        <v>959</v>
      </c>
      <c r="P24" t="s">
        <v>960</v>
      </c>
      <c r="Q24" t="s">
        <v>10731</v>
      </c>
      <c r="R24" t="s">
        <v>85</v>
      </c>
      <c r="S24" s="188">
        <f>GETPIVOTDATA("Total",'Deal Size'!$A$3,"Sales_Order_Number",Table4[[#This Row],[Order '#]])</f>
        <v>700163.125</v>
      </c>
    </row>
    <row r="25" spans="1:19">
      <c r="A25" t="s">
        <v>5101</v>
      </c>
      <c r="B25" t="s">
        <v>3</v>
      </c>
      <c r="C25" t="s">
        <v>114</v>
      </c>
      <c r="D25" t="s">
        <v>10738</v>
      </c>
      <c r="E25" t="s">
        <v>5103</v>
      </c>
      <c r="F25" t="s">
        <v>5104</v>
      </c>
      <c r="G25" t="s">
        <v>10731</v>
      </c>
      <c r="H25" t="s">
        <v>10737</v>
      </c>
      <c r="K25" t="s">
        <v>9643</v>
      </c>
      <c r="L25" t="s">
        <v>3</v>
      </c>
      <c r="M25" t="s">
        <v>4</v>
      </c>
      <c r="N25" t="s">
        <v>10738</v>
      </c>
      <c r="O25" t="s">
        <v>6833</v>
      </c>
      <c r="P25" t="s">
        <v>6834</v>
      </c>
      <c r="Q25" t="s">
        <v>10731</v>
      </c>
      <c r="R25" t="s">
        <v>10737</v>
      </c>
      <c r="S25" s="188">
        <f>GETPIVOTDATA("Total",'Deal Size'!$A$3,"Sales_Order_Number",Table4[[#This Row],[Order '#]])</f>
        <v>512479.59375</v>
      </c>
    </row>
    <row r="26" spans="1:19">
      <c r="A26" t="s">
        <v>5137</v>
      </c>
      <c r="B26" t="s">
        <v>3</v>
      </c>
      <c r="C26" t="s">
        <v>115</v>
      </c>
      <c r="D26" t="s">
        <v>10738</v>
      </c>
      <c r="E26" t="s">
        <v>5134</v>
      </c>
      <c r="F26" t="s">
        <v>5135</v>
      </c>
      <c r="G26" t="s">
        <v>10731</v>
      </c>
      <c r="H26" t="s">
        <v>85</v>
      </c>
      <c r="K26" t="s">
        <v>2685</v>
      </c>
      <c r="L26" t="s">
        <v>3</v>
      </c>
      <c r="M26" t="s">
        <v>115</v>
      </c>
      <c r="N26" t="s">
        <v>10738</v>
      </c>
      <c r="O26" t="s">
        <v>2687</v>
      </c>
      <c r="P26" t="s">
        <v>2688</v>
      </c>
      <c r="Q26" t="s">
        <v>10731</v>
      </c>
      <c r="R26" t="s">
        <v>85</v>
      </c>
      <c r="S26" s="188">
        <f>GETPIVOTDATA("Total",'Deal Size'!$A$3,"Sales_Order_Number",Table4[[#This Row],[Order '#]])</f>
        <v>556008.8125</v>
      </c>
    </row>
    <row r="27" spans="1:19">
      <c r="A27" t="s">
        <v>5145</v>
      </c>
      <c r="B27" t="s">
        <v>3</v>
      </c>
      <c r="C27" t="s">
        <v>115</v>
      </c>
      <c r="D27" t="s">
        <v>10738</v>
      </c>
      <c r="E27" t="s">
        <v>3883</v>
      </c>
      <c r="F27" t="s">
        <v>3884</v>
      </c>
      <c r="G27" t="s">
        <v>10730</v>
      </c>
      <c r="H27" t="s">
        <v>85</v>
      </c>
      <c r="K27" t="s">
        <v>9461</v>
      </c>
      <c r="L27" t="s">
        <v>3</v>
      </c>
      <c r="M27" t="s">
        <v>115</v>
      </c>
      <c r="N27" t="s">
        <v>10738</v>
      </c>
      <c r="O27" t="s">
        <v>3858</v>
      </c>
      <c r="P27" t="s">
        <v>3859</v>
      </c>
      <c r="Q27" t="s">
        <v>10731</v>
      </c>
      <c r="R27" t="s">
        <v>85</v>
      </c>
      <c r="S27" s="188">
        <f>GETPIVOTDATA("Total",'Deal Size'!$A$3,"Sales_Order_Number",Table4[[#This Row],[Order '#]])</f>
        <v>395643.015625</v>
      </c>
    </row>
    <row r="28" spans="1:19">
      <c r="A28" t="s">
        <v>5147</v>
      </c>
      <c r="B28" t="s">
        <v>3</v>
      </c>
      <c r="C28" t="s">
        <v>115</v>
      </c>
      <c r="D28" t="s">
        <v>10738</v>
      </c>
      <c r="E28" t="s">
        <v>5149</v>
      </c>
      <c r="F28" t="s">
        <v>5150</v>
      </c>
      <c r="G28" t="s">
        <v>10730</v>
      </c>
      <c r="H28" t="s">
        <v>85</v>
      </c>
      <c r="K28" t="s">
        <v>1496</v>
      </c>
      <c r="L28" t="s">
        <v>3</v>
      </c>
      <c r="M28" t="s">
        <v>112</v>
      </c>
      <c r="N28" t="s">
        <v>10738</v>
      </c>
      <c r="O28" t="s">
        <v>1482</v>
      </c>
      <c r="P28" t="s">
        <v>1483</v>
      </c>
      <c r="Q28" t="s">
        <v>10731</v>
      </c>
      <c r="R28" t="s">
        <v>10737</v>
      </c>
      <c r="S28" s="188">
        <f>GETPIVOTDATA("Total",'Deal Size'!$A$3,"Sales_Order_Number",Table4[[#This Row],[Order '#]])</f>
        <v>583039.630859375</v>
      </c>
    </row>
    <row r="29" spans="1:19">
      <c r="A29" t="s">
        <v>5250</v>
      </c>
      <c r="B29" t="s">
        <v>3</v>
      </c>
      <c r="C29" t="s">
        <v>13</v>
      </c>
      <c r="D29" t="s">
        <v>10738</v>
      </c>
      <c r="E29" t="s">
        <v>3013</v>
      </c>
      <c r="F29" t="s">
        <v>3014</v>
      </c>
      <c r="G29" t="s">
        <v>10730</v>
      </c>
      <c r="H29" t="s">
        <v>10739</v>
      </c>
      <c r="K29" t="s">
        <v>1486</v>
      </c>
      <c r="L29" t="s">
        <v>3</v>
      </c>
      <c r="M29" t="s">
        <v>112</v>
      </c>
      <c r="N29" t="s">
        <v>10738</v>
      </c>
      <c r="O29" t="s">
        <v>1482</v>
      </c>
      <c r="P29" t="s">
        <v>1483</v>
      </c>
      <c r="Q29" t="s">
        <v>10731</v>
      </c>
      <c r="R29" t="s">
        <v>10737</v>
      </c>
      <c r="S29" s="188">
        <f>GETPIVOTDATA("Total",'Deal Size'!$A$3,"Sales_Order_Number",Table4[[#This Row],[Order '#]])</f>
        <v>1068062.34375</v>
      </c>
    </row>
    <row r="30" spans="1:19">
      <c r="A30" t="s">
        <v>5258</v>
      </c>
      <c r="B30" t="s">
        <v>3</v>
      </c>
      <c r="C30" t="s">
        <v>13</v>
      </c>
      <c r="D30" t="s">
        <v>10738</v>
      </c>
      <c r="E30" t="s">
        <v>3013</v>
      </c>
      <c r="F30" t="s">
        <v>3014</v>
      </c>
      <c r="G30" t="s">
        <v>10731</v>
      </c>
      <c r="H30" t="s">
        <v>10739</v>
      </c>
      <c r="K30" t="s">
        <v>3834</v>
      </c>
      <c r="L30" t="s">
        <v>3</v>
      </c>
      <c r="M30" t="s">
        <v>112</v>
      </c>
      <c r="N30" t="s">
        <v>10738</v>
      </c>
      <c r="O30" t="s">
        <v>1482</v>
      </c>
      <c r="P30" t="s">
        <v>1483</v>
      </c>
      <c r="Q30" t="s">
        <v>10731</v>
      </c>
      <c r="R30" t="s">
        <v>10739</v>
      </c>
      <c r="S30" s="188">
        <f>GETPIVOTDATA("Total",'Deal Size'!$A$3,"Sales_Order_Number",Table4[[#This Row],[Order '#]])</f>
        <v>2527394.9375</v>
      </c>
    </row>
    <row r="31" spans="1:19">
      <c r="A31" t="s">
        <v>5261</v>
      </c>
      <c r="B31" t="s">
        <v>3</v>
      </c>
      <c r="C31" t="s">
        <v>13</v>
      </c>
      <c r="D31" t="s">
        <v>10738</v>
      </c>
      <c r="E31" t="s">
        <v>3013</v>
      </c>
      <c r="F31" t="s">
        <v>3014</v>
      </c>
      <c r="G31" t="s">
        <v>10730</v>
      </c>
      <c r="H31" t="s">
        <v>10739</v>
      </c>
      <c r="K31" t="s">
        <v>9441</v>
      </c>
      <c r="L31" t="s">
        <v>3</v>
      </c>
      <c r="M31" t="s">
        <v>112</v>
      </c>
      <c r="N31" t="s">
        <v>10738</v>
      </c>
      <c r="O31" t="s">
        <v>1482</v>
      </c>
      <c r="P31" t="s">
        <v>1483</v>
      </c>
      <c r="Q31" t="s">
        <v>10731</v>
      </c>
      <c r="R31" t="s">
        <v>10739</v>
      </c>
      <c r="S31" s="188">
        <f>GETPIVOTDATA("Total",'Deal Size'!$A$3,"Sales_Order_Number",Table4[[#This Row],[Order '#]])</f>
        <v>335818.375</v>
      </c>
    </row>
    <row r="32" spans="1:19">
      <c r="A32" t="s">
        <v>5265</v>
      </c>
      <c r="B32" t="s">
        <v>3</v>
      </c>
      <c r="C32" t="s">
        <v>13</v>
      </c>
      <c r="D32" t="s">
        <v>10738</v>
      </c>
      <c r="E32" t="s">
        <v>3013</v>
      </c>
      <c r="F32" t="s">
        <v>3014</v>
      </c>
      <c r="G32" t="s">
        <v>10730</v>
      </c>
      <c r="H32" t="s">
        <v>10739</v>
      </c>
      <c r="K32" t="s">
        <v>9457</v>
      </c>
      <c r="L32" t="s">
        <v>3</v>
      </c>
      <c r="M32" t="s">
        <v>112</v>
      </c>
      <c r="N32" t="s">
        <v>10738</v>
      </c>
      <c r="O32" t="s">
        <v>1501</v>
      </c>
      <c r="P32" t="s">
        <v>1502</v>
      </c>
      <c r="Q32" t="s">
        <v>10731</v>
      </c>
      <c r="R32" t="s">
        <v>10737</v>
      </c>
      <c r="S32" s="188">
        <f>GETPIVOTDATA("Total",'Deal Size'!$A$3,"Sales_Order_Number",Table4[[#This Row],[Order '#]])</f>
        <v>609747.13671875</v>
      </c>
    </row>
    <row r="33" spans="1:19">
      <c r="A33" t="s">
        <v>5269</v>
      </c>
      <c r="B33" t="s">
        <v>3</v>
      </c>
      <c r="C33" t="s">
        <v>13</v>
      </c>
      <c r="D33" t="s">
        <v>10738</v>
      </c>
      <c r="E33" t="s">
        <v>2628</v>
      </c>
      <c r="F33" t="s">
        <v>2629</v>
      </c>
      <c r="G33" t="s">
        <v>10730</v>
      </c>
      <c r="H33" t="s">
        <v>85</v>
      </c>
      <c r="K33" t="s">
        <v>9336</v>
      </c>
      <c r="L33" t="s">
        <v>3</v>
      </c>
      <c r="M33" t="s">
        <v>112</v>
      </c>
      <c r="N33" t="s">
        <v>10738</v>
      </c>
      <c r="O33" t="s">
        <v>1457</v>
      </c>
      <c r="P33" t="s">
        <v>1458</v>
      </c>
      <c r="Q33" t="s">
        <v>10731</v>
      </c>
      <c r="R33" t="s">
        <v>10737</v>
      </c>
      <c r="S33" s="188">
        <f>GETPIVOTDATA("Total",'Deal Size'!$A$3,"Sales_Order_Number",Table4[[#This Row],[Order '#]])</f>
        <v>994862.3125</v>
      </c>
    </row>
    <row r="34" spans="1:19">
      <c r="A34" t="s">
        <v>4005</v>
      </c>
      <c r="B34" t="s">
        <v>3</v>
      </c>
      <c r="C34" t="s">
        <v>13</v>
      </c>
      <c r="D34" t="s">
        <v>10738</v>
      </c>
      <c r="E34" t="s">
        <v>2628</v>
      </c>
      <c r="F34" t="s">
        <v>2629</v>
      </c>
      <c r="G34" t="s">
        <v>10731</v>
      </c>
      <c r="H34" t="s">
        <v>85</v>
      </c>
      <c r="K34" t="s">
        <v>10155</v>
      </c>
      <c r="L34" t="s">
        <v>3</v>
      </c>
      <c r="M34" t="s">
        <v>114</v>
      </c>
      <c r="N34" t="s">
        <v>10738</v>
      </c>
      <c r="O34" t="s">
        <v>10148</v>
      </c>
      <c r="P34" t="s">
        <v>10149</v>
      </c>
      <c r="Q34" t="s">
        <v>10731</v>
      </c>
      <c r="R34" t="s">
        <v>85</v>
      </c>
      <c r="S34" s="188">
        <f>GETPIVOTDATA("Total",'Deal Size'!$A$3,"Sales_Order_Number",Table4[[#This Row],[Order '#]])</f>
        <v>252283.109375</v>
      </c>
    </row>
    <row r="35" spans="1:19">
      <c r="A35" t="s">
        <v>5272</v>
      </c>
      <c r="B35" t="s">
        <v>3</v>
      </c>
      <c r="C35" t="s">
        <v>13</v>
      </c>
      <c r="D35" t="s">
        <v>10738</v>
      </c>
      <c r="E35" t="s">
        <v>2628</v>
      </c>
      <c r="F35" t="s">
        <v>2629</v>
      </c>
      <c r="G35" t="s">
        <v>10730</v>
      </c>
      <c r="H35" t="s">
        <v>85</v>
      </c>
      <c r="K35" t="s">
        <v>10146</v>
      </c>
      <c r="L35" t="s">
        <v>3</v>
      </c>
      <c r="M35" t="s">
        <v>114</v>
      </c>
      <c r="N35" t="s">
        <v>10738</v>
      </c>
      <c r="O35" t="s">
        <v>10148</v>
      </c>
      <c r="P35" t="s">
        <v>10149</v>
      </c>
      <c r="Q35" t="s">
        <v>10731</v>
      </c>
      <c r="R35" t="s">
        <v>85</v>
      </c>
      <c r="S35" s="188">
        <f>GETPIVOTDATA("Total",'Deal Size'!$A$3,"Sales_Order_Number",Table4[[#This Row],[Order '#]])</f>
        <v>320205.46875</v>
      </c>
    </row>
    <row r="36" spans="1:19">
      <c r="A36" t="s">
        <v>5275</v>
      </c>
      <c r="B36" t="s">
        <v>3</v>
      </c>
      <c r="C36" t="s">
        <v>13</v>
      </c>
      <c r="D36" t="s">
        <v>10738</v>
      </c>
      <c r="E36" t="s">
        <v>2628</v>
      </c>
      <c r="F36" t="s">
        <v>2629</v>
      </c>
      <c r="G36" t="s">
        <v>10731</v>
      </c>
      <c r="H36" t="s">
        <v>85</v>
      </c>
      <c r="K36" t="s">
        <v>10158</v>
      </c>
      <c r="L36" t="s">
        <v>3</v>
      </c>
      <c r="M36" t="s">
        <v>114</v>
      </c>
      <c r="N36" t="s">
        <v>10738</v>
      </c>
      <c r="O36" t="s">
        <v>10148</v>
      </c>
      <c r="P36" t="s">
        <v>10149</v>
      </c>
      <c r="Q36" t="s">
        <v>10731</v>
      </c>
      <c r="R36" t="s">
        <v>85</v>
      </c>
      <c r="S36" s="188">
        <f>GETPIVOTDATA("Total",'Deal Size'!$A$3,"Sales_Order_Number",Table4[[#This Row],[Order '#]])</f>
        <v>288396.49609375</v>
      </c>
    </row>
    <row r="37" spans="1:19">
      <c r="A37" t="s">
        <v>4017</v>
      </c>
      <c r="B37" t="s">
        <v>3</v>
      </c>
      <c r="C37" t="s">
        <v>13</v>
      </c>
      <c r="D37" t="s">
        <v>10738</v>
      </c>
      <c r="E37" t="s">
        <v>2628</v>
      </c>
      <c r="F37" t="s">
        <v>2629</v>
      </c>
      <c r="G37" t="s">
        <v>10730</v>
      </c>
      <c r="H37" t="s">
        <v>85</v>
      </c>
      <c r="K37" t="s">
        <v>9957</v>
      </c>
      <c r="L37" t="s">
        <v>5</v>
      </c>
      <c r="M37" t="s">
        <v>6</v>
      </c>
      <c r="N37" t="s">
        <v>10738</v>
      </c>
      <c r="O37" t="s">
        <v>9959</v>
      </c>
      <c r="P37" t="s">
        <v>9960</v>
      </c>
      <c r="Q37" t="s">
        <v>10730</v>
      </c>
      <c r="R37" t="s">
        <v>10737</v>
      </c>
      <c r="S37" s="188">
        <f>GETPIVOTDATA("Total",'Deal Size'!$A$3,"Sales_Order_Number",Table4[[#This Row],[Order '#]])</f>
        <v>126282.5595703125</v>
      </c>
    </row>
    <row r="38" spans="1:19">
      <c r="A38" t="s">
        <v>4058</v>
      </c>
      <c r="B38" t="s">
        <v>5</v>
      </c>
      <c r="C38" t="s">
        <v>11</v>
      </c>
      <c r="D38" t="s">
        <v>10738</v>
      </c>
      <c r="E38" t="s">
        <v>4060</v>
      </c>
      <c r="F38" t="s">
        <v>4061</v>
      </c>
      <c r="G38" t="s">
        <v>10731</v>
      </c>
      <c r="H38" t="s">
        <v>10737</v>
      </c>
      <c r="K38" t="s">
        <v>9983</v>
      </c>
      <c r="L38" t="s">
        <v>5</v>
      </c>
      <c r="M38" t="s">
        <v>6</v>
      </c>
      <c r="N38" t="s">
        <v>10738</v>
      </c>
      <c r="O38" t="s">
        <v>1607</v>
      </c>
      <c r="P38" t="s">
        <v>1608</v>
      </c>
      <c r="Q38" t="s">
        <v>10730</v>
      </c>
      <c r="R38" t="s">
        <v>10737</v>
      </c>
      <c r="S38" s="188">
        <f>GETPIVOTDATA("Total",'Deal Size'!$A$3,"Sales_Order_Number",Table4[[#This Row],[Order '#]])</f>
        <v>187450.66796875</v>
      </c>
    </row>
    <row r="39" spans="1:19">
      <c r="A39" t="s">
        <v>5353</v>
      </c>
      <c r="B39" t="s">
        <v>3</v>
      </c>
      <c r="C39" t="s">
        <v>115</v>
      </c>
      <c r="D39" t="s">
        <v>10738</v>
      </c>
      <c r="E39" t="s">
        <v>2667</v>
      </c>
      <c r="F39" t="s">
        <v>2668</v>
      </c>
      <c r="G39" t="s">
        <v>10730</v>
      </c>
      <c r="H39" t="s">
        <v>85</v>
      </c>
      <c r="K39" t="s">
        <v>9991</v>
      </c>
      <c r="L39" t="s">
        <v>5</v>
      </c>
      <c r="M39" t="s">
        <v>6</v>
      </c>
      <c r="N39" t="s">
        <v>10738</v>
      </c>
      <c r="O39" t="s">
        <v>4145</v>
      </c>
      <c r="P39" t="s">
        <v>4146</v>
      </c>
      <c r="Q39" t="s">
        <v>10731</v>
      </c>
      <c r="R39" t="s">
        <v>10737</v>
      </c>
      <c r="S39" s="188">
        <f>GETPIVOTDATA("Total",'Deal Size'!$A$3,"Sales_Order_Number",Table4[[#This Row],[Order '#]])</f>
        <v>394632.998046875</v>
      </c>
    </row>
    <row r="40" spans="1:19">
      <c r="A40" t="s">
        <v>4172</v>
      </c>
      <c r="B40" t="s">
        <v>3</v>
      </c>
      <c r="C40" t="s">
        <v>114</v>
      </c>
      <c r="D40" t="s">
        <v>10738</v>
      </c>
      <c r="E40" t="s">
        <v>1624</v>
      </c>
      <c r="F40" t="s">
        <v>1625</v>
      </c>
      <c r="G40" t="s">
        <v>10730</v>
      </c>
      <c r="H40" t="s">
        <v>85</v>
      </c>
      <c r="K40" t="s">
        <v>1380</v>
      </c>
      <c r="L40" t="s">
        <v>5</v>
      </c>
      <c r="M40" t="s">
        <v>12</v>
      </c>
      <c r="N40" t="s">
        <v>10738</v>
      </c>
      <c r="O40" t="s">
        <v>1376</v>
      </c>
      <c r="P40" t="s">
        <v>1377</v>
      </c>
      <c r="Q40" t="s">
        <v>10731</v>
      </c>
      <c r="R40" t="s">
        <v>10739</v>
      </c>
      <c r="S40" s="188">
        <f>GETPIVOTDATA("Total",'Deal Size'!$A$3,"Sales_Order_Number",Table4[[#This Row],[Order '#]])</f>
        <v>1895747.125</v>
      </c>
    </row>
    <row r="41" spans="1:19">
      <c r="A41" t="s">
        <v>5531</v>
      </c>
      <c r="B41" t="s">
        <v>9</v>
      </c>
      <c r="C41" t="s">
        <v>14</v>
      </c>
      <c r="D41" t="s">
        <v>155</v>
      </c>
      <c r="E41" t="s">
        <v>5533</v>
      </c>
      <c r="F41" t="s">
        <v>5534</v>
      </c>
      <c r="G41" t="s">
        <v>10730</v>
      </c>
      <c r="H41" t="s">
        <v>85</v>
      </c>
      <c r="K41" t="s">
        <v>1374</v>
      </c>
      <c r="L41" t="s">
        <v>5</v>
      </c>
      <c r="M41" t="s">
        <v>12</v>
      </c>
      <c r="N41" t="s">
        <v>10738</v>
      </c>
      <c r="O41" t="s">
        <v>1376</v>
      </c>
      <c r="P41" t="s">
        <v>1377</v>
      </c>
      <c r="Q41" t="s">
        <v>10730</v>
      </c>
      <c r="R41" t="s">
        <v>10739</v>
      </c>
      <c r="S41" s="188">
        <f>GETPIVOTDATA("Total",'Deal Size'!$A$3,"Sales_Order_Number",Table4[[#This Row],[Order '#]])</f>
        <v>224111.546875</v>
      </c>
    </row>
    <row r="42" spans="1:19">
      <c r="A42" t="s">
        <v>5557</v>
      </c>
      <c r="B42" t="s">
        <v>9</v>
      </c>
      <c r="C42" t="s">
        <v>14</v>
      </c>
      <c r="D42" t="s">
        <v>170</v>
      </c>
      <c r="E42" t="s">
        <v>2892</v>
      </c>
      <c r="F42" t="s">
        <v>2893</v>
      </c>
      <c r="G42" t="s">
        <v>10730</v>
      </c>
      <c r="H42" t="s">
        <v>10739</v>
      </c>
      <c r="K42" t="s">
        <v>2510</v>
      </c>
      <c r="L42" t="s">
        <v>5</v>
      </c>
      <c r="M42" t="s">
        <v>12</v>
      </c>
      <c r="N42" t="s">
        <v>10738</v>
      </c>
      <c r="O42" t="s">
        <v>2506</v>
      </c>
      <c r="P42" t="s">
        <v>2507</v>
      </c>
      <c r="Q42" t="s">
        <v>10731</v>
      </c>
      <c r="R42" t="s">
        <v>10739</v>
      </c>
      <c r="S42" s="188">
        <f>GETPIVOTDATA("Total",'Deal Size'!$A$3,"Sales_Order_Number",Table4[[#This Row],[Order '#]])</f>
        <v>276905.681640625</v>
      </c>
    </row>
    <row r="43" spans="1:19">
      <c r="H43" t="s">
        <v>10737</v>
      </c>
      <c r="K43" t="s">
        <v>2516</v>
      </c>
      <c r="L43" t="s">
        <v>5</v>
      </c>
      <c r="M43" t="s">
        <v>12</v>
      </c>
      <c r="N43" t="s">
        <v>10738</v>
      </c>
      <c r="O43" t="s">
        <v>2506</v>
      </c>
      <c r="P43" t="s">
        <v>2507</v>
      </c>
      <c r="Q43" t="s">
        <v>10731</v>
      </c>
      <c r="R43" t="s">
        <v>10739</v>
      </c>
      <c r="S43" s="188">
        <f>GETPIVOTDATA("Total",'Deal Size'!$A$3,"Sales_Order_Number",Table4[[#This Row],[Order '#]])</f>
        <v>472964.71484375</v>
      </c>
    </row>
    <row r="44" spans="1:19">
      <c r="A44" t="s">
        <v>5561</v>
      </c>
      <c r="B44" t="s">
        <v>9</v>
      </c>
      <c r="C44" t="s">
        <v>14</v>
      </c>
      <c r="D44" t="s">
        <v>170</v>
      </c>
      <c r="E44" t="s">
        <v>2892</v>
      </c>
      <c r="F44" t="s">
        <v>2893</v>
      </c>
      <c r="G44" t="s">
        <v>10730</v>
      </c>
      <c r="H44" t="s">
        <v>10739</v>
      </c>
      <c r="K44" t="s">
        <v>2519</v>
      </c>
      <c r="L44" t="s">
        <v>5</v>
      </c>
      <c r="M44" t="s">
        <v>12</v>
      </c>
      <c r="N44" t="s">
        <v>10738</v>
      </c>
      <c r="O44" t="s">
        <v>2506</v>
      </c>
      <c r="P44" t="s">
        <v>2507</v>
      </c>
      <c r="Q44" t="s">
        <v>10731</v>
      </c>
      <c r="R44" t="s">
        <v>10739</v>
      </c>
      <c r="S44" s="188">
        <f>GETPIVOTDATA("Total",'Deal Size'!$A$3,"Sales_Order_Number",Table4[[#This Row],[Order '#]])</f>
        <v>472964.71484375</v>
      </c>
    </row>
    <row r="45" spans="1:19">
      <c r="H45" t="s">
        <v>10737</v>
      </c>
      <c r="K45" t="s">
        <v>2513</v>
      </c>
      <c r="L45" t="s">
        <v>5</v>
      </c>
      <c r="M45" t="s">
        <v>12</v>
      </c>
      <c r="N45" t="s">
        <v>10738</v>
      </c>
      <c r="O45" t="s">
        <v>2506</v>
      </c>
      <c r="P45" t="s">
        <v>2507</v>
      </c>
      <c r="Q45" t="s">
        <v>10731</v>
      </c>
      <c r="R45" t="s">
        <v>10739</v>
      </c>
      <c r="S45" s="188">
        <f>GETPIVOTDATA("Total",'Deal Size'!$A$3,"Sales_Order_Number",Table4[[#This Row],[Order '#]])</f>
        <v>472964.71484375</v>
      </c>
    </row>
    <row r="46" spans="1:19">
      <c r="A46" t="s">
        <v>5564</v>
      </c>
      <c r="B46" t="s">
        <v>9</v>
      </c>
      <c r="C46" t="s">
        <v>10</v>
      </c>
      <c r="D46" t="s">
        <v>10738</v>
      </c>
      <c r="E46" t="s">
        <v>5566</v>
      </c>
      <c r="F46" t="s">
        <v>5567</v>
      </c>
      <c r="G46" t="s">
        <v>10730</v>
      </c>
      <c r="H46" t="s">
        <v>85</v>
      </c>
      <c r="K46" t="s">
        <v>10718</v>
      </c>
      <c r="L46" t="s">
        <v>5</v>
      </c>
      <c r="M46" t="s">
        <v>12</v>
      </c>
      <c r="N46" t="s">
        <v>10738</v>
      </c>
      <c r="O46" t="s">
        <v>5577</v>
      </c>
      <c r="P46" t="s">
        <v>5578</v>
      </c>
      <c r="Q46" t="s">
        <v>10730</v>
      </c>
      <c r="R46" t="s">
        <v>85</v>
      </c>
      <c r="S46" s="188">
        <f>GETPIVOTDATA("Total",'Deal Size'!$A$3,"Sales_Order_Number",Table4[[#This Row],[Order '#]])</f>
        <v>187959.6875</v>
      </c>
    </row>
    <row r="47" spans="1:19">
      <c r="A47" t="s">
        <v>3708</v>
      </c>
      <c r="B47" t="s">
        <v>3</v>
      </c>
      <c r="C47" t="s">
        <v>13</v>
      </c>
      <c r="D47" t="s">
        <v>10738</v>
      </c>
      <c r="E47" t="s">
        <v>84</v>
      </c>
      <c r="F47" t="s">
        <v>76</v>
      </c>
      <c r="G47" t="s">
        <v>10730</v>
      </c>
      <c r="H47" t="s">
        <v>85</v>
      </c>
      <c r="K47" t="s">
        <v>5101</v>
      </c>
      <c r="L47" t="s">
        <v>3</v>
      </c>
      <c r="M47" t="s">
        <v>114</v>
      </c>
      <c r="N47" t="s">
        <v>10738</v>
      </c>
      <c r="O47" t="s">
        <v>5103</v>
      </c>
      <c r="P47" t="s">
        <v>5104</v>
      </c>
      <c r="Q47" t="s">
        <v>10731</v>
      </c>
      <c r="R47" t="s">
        <v>10737</v>
      </c>
      <c r="S47" s="188">
        <f>GETPIVOTDATA("Total",'Deal Size'!$A$3,"Sales_Order_Number",Table4[[#This Row],[Order '#]])</f>
        <v>595628.41796875</v>
      </c>
    </row>
    <row r="48" spans="1:19">
      <c r="A48" t="s">
        <v>9124</v>
      </c>
      <c r="B48" t="s">
        <v>9</v>
      </c>
      <c r="C48" t="s">
        <v>10</v>
      </c>
      <c r="D48" t="s">
        <v>10738</v>
      </c>
      <c r="E48" t="s">
        <v>7189</v>
      </c>
      <c r="F48" t="s">
        <v>7190</v>
      </c>
      <c r="G48" t="s">
        <v>10730</v>
      </c>
      <c r="H48" t="s">
        <v>85</v>
      </c>
      <c r="K48" t="s">
        <v>9366</v>
      </c>
      <c r="L48" t="s">
        <v>5</v>
      </c>
      <c r="M48" t="s">
        <v>16</v>
      </c>
      <c r="N48" t="s">
        <v>10738</v>
      </c>
      <c r="O48" t="s">
        <v>1464</v>
      </c>
      <c r="P48" t="s">
        <v>1465</v>
      </c>
      <c r="Q48" t="s">
        <v>10730</v>
      </c>
      <c r="R48" t="s">
        <v>85</v>
      </c>
      <c r="S48" s="188">
        <f>GETPIVOTDATA("Total",'Deal Size'!$A$3,"Sales_Order_Number",Table4[[#This Row],[Order '#]])</f>
        <v>205992.1875</v>
      </c>
    </row>
    <row r="49" spans="1:19">
      <c r="A49" t="s">
        <v>9166</v>
      </c>
      <c r="B49" t="s">
        <v>3</v>
      </c>
      <c r="C49" t="s">
        <v>114</v>
      </c>
      <c r="D49" t="s">
        <v>10738</v>
      </c>
      <c r="E49" t="s">
        <v>4967</v>
      </c>
      <c r="F49" t="s">
        <v>4968</v>
      </c>
      <c r="G49" t="s">
        <v>10730</v>
      </c>
      <c r="H49" t="s">
        <v>85</v>
      </c>
      <c r="K49" t="s">
        <v>9362</v>
      </c>
      <c r="L49" t="s">
        <v>5</v>
      </c>
      <c r="M49" t="s">
        <v>16</v>
      </c>
      <c r="N49" t="s">
        <v>10738</v>
      </c>
      <c r="O49" t="s">
        <v>9359</v>
      </c>
      <c r="P49" t="s">
        <v>9360</v>
      </c>
      <c r="Q49" t="s">
        <v>10731</v>
      </c>
      <c r="R49" t="s">
        <v>10739</v>
      </c>
      <c r="S49" s="188">
        <f>GETPIVOTDATA("Total",'Deal Size'!$A$3,"Sales_Order_Number",Table4[[#This Row],[Order '#]])</f>
        <v>984102.3125</v>
      </c>
    </row>
    <row r="50" spans="1:19">
      <c r="A50" t="s">
        <v>9172</v>
      </c>
      <c r="B50" t="s">
        <v>3</v>
      </c>
      <c r="C50" t="s">
        <v>114</v>
      </c>
      <c r="D50" t="s">
        <v>10738</v>
      </c>
      <c r="E50" t="s">
        <v>4967</v>
      </c>
      <c r="F50" t="s">
        <v>4968</v>
      </c>
      <c r="G50" t="s">
        <v>10730</v>
      </c>
      <c r="H50" t="s">
        <v>85</v>
      </c>
      <c r="K50" t="s">
        <v>10252</v>
      </c>
      <c r="L50" t="s">
        <v>3</v>
      </c>
      <c r="M50" t="s">
        <v>115</v>
      </c>
      <c r="N50" t="s">
        <v>10738</v>
      </c>
      <c r="O50" t="s">
        <v>10254</v>
      </c>
      <c r="P50" t="s">
        <v>10255</v>
      </c>
      <c r="Q50" t="s">
        <v>10731</v>
      </c>
      <c r="R50" t="s">
        <v>10737</v>
      </c>
      <c r="S50" s="188">
        <f>GETPIVOTDATA("Total",'Deal Size'!$A$3,"Sales_Order_Number",Table4[[#This Row],[Order '#]])</f>
        <v>300960</v>
      </c>
    </row>
    <row r="51" spans="1:19">
      <c r="A51" t="s">
        <v>9175</v>
      </c>
      <c r="B51" t="s">
        <v>3</v>
      </c>
      <c r="C51" t="s">
        <v>114</v>
      </c>
      <c r="D51" t="s">
        <v>10738</v>
      </c>
      <c r="E51" t="s">
        <v>4967</v>
      </c>
      <c r="F51" t="s">
        <v>4968</v>
      </c>
      <c r="G51" t="s">
        <v>10730</v>
      </c>
      <c r="H51" t="s">
        <v>85</v>
      </c>
      <c r="K51" t="s">
        <v>4058</v>
      </c>
      <c r="L51" t="s">
        <v>5</v>
      </c>
      <c r="M51" t="s">
        <v>11</v>
      </c>
      <c r="N51" t="s">
        <v>10738</v>
      </c>
      <c r="O51" t="s">
        <v>4060</v>
      </c>
      <c r="P51" t="s">
        <v>4061</v>
      </c>
      <c r="Q51" t="s">
        <v>10731</v>
      </c>
      <c r="R51" t="s">
        <v>10737</v>
      </c>
      <c r="S51" s="188">
        <f>GETPIVOTDATA("Total",'Deal Size'!$A$3,"Sales_Order_Number",Table4[[#This Row],[Order '#]])</f>
        <v>452000</v>
      </c>
    </row>
    <row r="52" spans="1:19">
      <c r="A52" t="s">
        <v>9248</v>
      </c>
      <c r="B52" t="s">
        <v>9</v>
      </c>
      <c r="C52" t="s">
        <v>15</v>
      </c>
      <c r="D52" t="s">
        <v>10738</v>
      </c>
      <c r="E52" t="s">
        <v>1432</v>
      </c>
      <c r="F52" t="s">
        <v>1433</v>
      </c>
      <c r="G52" t="s">
        <v>10731</v>
      </c>
      <c r="H52" t="s">
        <v>10739</v>
      </c>
      <c r="K52" t="s">
        <v>10101</v>
      </c>
      <c r="L52" t="s">
        <v>5</v>
      </c>
      <c r="M52" t="s">
        <v>11</v>
      </c>
      <c r="N52" t="s">
        <v>10738</v>
      </c>
      <c r="O52" t="s">
        <v>1676</v>
      </c>
      <c r="P52" t="s">
        <v>1677</v>
      </c>
      <c r="Q52" t="s">
        <v>10730</v>
      </c>
      <c r="R52" t="s">
        <v>10739</v>
      </c>
      <c r="S52" s="188">
        <f>GETPIVOTDATA("Total",'Deal Size'!$A$3,"Sales_Order_Number",Table4[[#This Row],[Order '#]])</f>
        <v>103000</v>
      </c>
    </row>
    <row r="53" spans="1:19">
      <c r="A53" t="s">
        <v>9268</v>
      </c>
      <c r="B53" t="s">
        <v>9</v>
      </c>
      <c r="C53" t="s">
        <v>15</v>
      </c>
      <c r="D53" t="s">
        <v>10738</v>
      </c>
      <c r="E53" t="s">
        <v>191</v>
      </c>
      <c r="F53" t="s">
        <v>192</v>
      </c>
      <c r="G53" t="s">
        <v>10730</v>
      </c>
      <c r="H53" t="s">
        <v>85</v>
      </c>
    </row>
    <row r="54" spans="1:19">
      <c r="A54" t="s">
        <v>9281</v>
      </c>
      <c r="B54" t="s">
        <v>9</v>
      </c>
      <c r="C54" t="s">
        <v>15</v>
      </c>
      <c r="D54" t="s">
        <v>10738</v>
      </c>
      <c r="E54" t="s">
        <v>7209</v>
      </c>
      <c r="F54" t="s">
        <v>7210</v>
      </c>
      <c r="G54" t="s">
        <v>10730</v>
      </c>
      <c r="H54" t="s">
        <v>85</v>
      </c>
    </row>
    <row r="55" spans="1:19">
      <c r="A55" t="s">
        <v>9304</v>
      </c>
      <c r="B55" t="s">
        <v>3</v>
      </c>
      <c r="C55" t="s">
        <v>112</v>
      </c>
      <c r="D55" t="s">
        <v>10738</v>
      </c>
      <c r="E55" t="s">
        <v>3323</v>
      </c>
      <c r="F55" t="s">
        <v>3324</v>
      </c>
      <c r="G55" t="s">
        <v>10730</v>
      </c>
      <c r="H55" t="s">
        <v>10739</v>
      </c>
    </row>
    <row r="56" spans="1:19">
      <c r="A56" t="s">
        <v>9328</v>
      </c>
      <c r="B56" t="s">
        <v>3</v>
      </c>
      <c r="C56" t="s">
        <v>112</v>
      </c>
      <c r="D56" t="s">
        <v>10738</v>
      </c>
      <c r="E56" t="s">
        <v>5024</v>
      </c>
      <c r="F56" t="s">
        <v>5025</v>
      </c>
      <c r="G56" t="s">
        <v>10730</v>
      </c>
      <c r="H56" t="s">
        <v>85</v>
      </c>
    </row>
    <row r="57" spans="1:19">
      <c r="A57" t="s">
        <v>9336</v>
      </c>
      <c r="B57" t="s">
        <v>3</v>
      </c>
      <c r="C57" t="s">
        <v>112</v>
      </c>
      <c r="D57" t="s">
        <v>10738</v>
      </c>
      <c r="E57" t="s">
        <v>1457</v>
      </c>
      <c r="F57" t="s">
        <v>1458</v>
      </c>
      <c r="G57" t="s">
        <v>10731</v>
      </c>
      <c r="H57" t="s">
        <v>10737</v>
      </c>
    </row>
    <row r="58" spans="1:19">
      <c r="A58" t="s">
        <v>9362</v>
      </c>
      <c r="B58" t="s">
        <v>5</v>
      </c>
      <c r="C58" t="s">
        <v>16</v>
      </c>
      <c r="D58" t="s">
        <v>10738</v>
      </c>
      <c r="E58" t="s">
        <v>9359</v>
      </c>
      <c r="F58" t="s">
        <v>9360</v>
      </c>
      <c r="G58" t="s">
        <v>10731</v>
      </c>
      <c r="H58" t="s">
        <v>10739</v>
      </c>
    </row>
    <row r="59" spans="1:19">
      <c r="A59" t="s">
        <v>9366</v>
      </c>
      <c r="B59" t="s">
        <v>5</v>
      </c>
      <c r="C59" t="s">
        <v>16</v>
      </c>
      <c r="D59" t="s">
        <v>10738</v>
      </c>
      <c r="E59" t="s">
        <v>1464</v>
      </c>
      <c r="F59" t="s">
        <v>1465</v>
      </c>
      <c r="G59" t="s">
        <v>10730</v>
      </c>
      <c r="H59" t="s">
        <v>85</v>
      </c>
    </row>
    <row r="60" spans="1:19">
      <c r="A60" t="s">
        <v>9441</v>
      </c>
      <c r="B60" t="s">
        <v>3</v>
      </c>
      <c r="C60" t="s">
        <v>112</v>
      </c>
      <c r="D60" t="s">
        <v>10738</v>
      </c>
      <c r="E60" t="s">
        <v>1482</v>
      </c>
      <c r="F60" t="s">
        <v>1483</v>
      </c>
      <c r="G60" t="s">
        <v>10731</v>
      </c>
      <c r="H60" t="s">
        <v>10739</v>
      </c>
    </row>
    <row r="61" spans="1:19">
      <c r="A61" t="s">
        <v>9457</v>
      </c>
      <c r="B61" t="s">
        <v>3</v>
      </c>
      <c r="C61" t="s">
        <v>112</v>
      </c>
      <c r="D61" t="s">
        <v>10738</v>
      </c>
      <c r="E61" t="s">
        <v>1501</v>
      </c>
      <c r="F61" t="s">
        <v>1502</v>
      </c>
      <c r="G61" t="s">
        <v>10731</v>
      </c>
      <c r="H61" t="s">
        <v>10737</v>
      </c>
    </row>
    <row r="62" spans="1:19">
      <c r="A62" t="s">
        <v>9461</v>
      </c>
      <c r="B62" t="s">
        <v>3</v>
      </c>
      <c r="C62" t="s">
        <v>115</v>
      </c>
      <c r="D62" t="s">
        <v>10738</v>
      </c>
      <c r="E62" t="s">
        <v>3858</v>
      </c>
      <c r="F62" t="s">
        <v>3859</v>
      </c>
      <c r="G62" t="s">
        <v>10731</v>
      </c>
      <c r="H62" t="s">
        <v>85</v>
      </c>
    </row>
    <row r="63" spans="1:19">
      <c r="A63" t="s">
        <v>9524</v>
      </c>
      <c r="B63" t="s">
        <v>3</v>
      </c>
      <c r="C63" t="s">
        <v>112</v>
      </c>
      <c r="D63" t="s">
        <v>10738</v>
      </c>
      <c r="E63" t="s">
        <v>3339</v>
      </c>
      <c r="F63" t="s">
        <v>3340</v>
      </c>
      <c r="G63" t="s">
        <v>10730</v>
      </c>
      <c r="H63" t="s">
        <v>10737</v>
      </c>
    </row>
    <row r="64" spans="1:19">
      <c r="A64" t="s">
        <v>9548</v>
      </c>
      <c r="B64" t="s">
        <v>3</v>
      </c>
      <c r="C64" t="s">
        <v>114</v>
      </c>
      <c r="D64" t="s">
        <v>10738</v>
      </c>
      <c r="E64" t="s">
        <v>9550</v>
      </c>
      <c r="F64" t="s">
        <v>9551</v>
      </c>
      <c r="G64" t="s">
        <v>10730</v>
      </c>
      <c r="H64" t="s">
        <v>85</v>
      </c>
    </row>
    <row r="65" spans="1:8">
      <c r="A65" t="s">
        <v>9614</v>
      </c>
      <c r="B65" t="s">
        <v>3</v>
      </c>
      <c r="C65" t="s">
        <v>115</v>
      </c>
      <c r="D65" t="s">
        <v>10738</v>
      </c>
      <c r="E65" t="s">
        <v>9616</v>
      </c>
      <c r="F65" t="s">
        <v>9617</v>
      </c>
      <c r="G65" t="s">
        <v>10731</v>
      </c>
      <c r="H65" t="s">
        <v>85</v>
      </c>
    </row>
    <row r="66" spans="1:8">
      <c r="A66" t="s">
        <v>9643</v>
      </c>
      <c r="B66" t="s">
        <v>3</v>
      </c>
      <c r="C66" t="s">
        <v>4</v>
      </c>
      <c r="D66" t="s">
        <v>10738</v>
      </c>
      <c r="E66" t="s">
        <v>6833</v>
      </c>
      <c r="F66" t="s">
        <v>6834</v>
      </c>
      <c r="G66" t="s">
        <v>10731</v>
      </c>
      <c r="H66" t="s">
        <v>10737</v>
      </c>
    </row>
    <row r="67" spans="1:8">
      <c r="A67" t="s">
        <v>9665</v>
      </c>
      <c r="B67" t="s">
        <v>3</v>
      </c>
      <c r="C67" t="s">
        <v>4</v>
      </c>
      <c r="D67" t="s">
        <v>10738</v>
      </c>
      <c r="E67" t="s">
        <v>959</v>
      </c>
      <c r="F67" t="s">
        <v>960</v>
      </c>
      <c r="G67" t="s">
        <v>10730</v>
      </c>
      <c r="H67" t="s">
        <v>85</v>
      </c>
    </row>
    <row r="68" spans="1:8">
      <c r="A68" t="s">
        <v>9669</v>
      </c>
      <c r="B68" t="s">
        <v>3</v>
      </c>
      <c r="C68" t="s">
        <v>4</v>
      </c>
      <c r="D68" t="s">
        <v>10738</v>
      </c>
      <c r="E68" t="s">
        <v>959</v>
      </c>
      <c r="F68" t="s">
        <v>960</v>
      </c>
      <c r="G68" t="s">
        <v>10731</v>
      </c>
      <c r="H68" t="s">
        <v>85</v>
      </c>
    </row>
    <row r="69" spans="1:8">
      <c r="A69" t="s">
        <v>9741</v>
      </c>
      <c r="B69" t="s">
        <v>3</v>
      </c>
      <c r="C69" t="s">
        <v>13</v>
      </c>
      <c r="D69" t="s">
        <v>10738</v>
      </c>
      <c r="E69" t="s">
        <v>3013</v>
      </c>
      <c r="F69" t="s">
        <v>3014</v>
      </c>
      <c r="G69" t="s">
        <v>10731</v>
      </c>
      <c r="H69" t="s">
        <v>10737</v>
      </c>
    </row>
    <row r="70" spans="1:8">
      <c r="A70" t="s">
        <v>9767</v>
      </c>
      <c r="B70" t="s">
        <v>3</v>
      </c>
      <c r="C70" t="s">
        <v>13</v>
      </c>
      <c r="D70" t="s">
        <v>10738</v>
      </c>
      <c r="E70" t="s">
        <v>3113</v>
      </c>
      <c r="F70" t="s">
        <v>3114</v>
      </c>
      <c r="G70" t="s">
        <v>10730</v>
      </c>
      <c r="H70" t="s">
        <v>85</v>
      </c>
    </row>
    <row r="71" spans="1:8">
      <c r="A71" t="s">
        <v>9787</v>
      </c>
      <c r="B71" t="s">
        <v>3</v>
      </c>
      <c r="C71" t="s">
        <v>13</v>
      </c>
      <c r="D71" t="s">
        <v>10738</v>
      </c>
      <c r="E71" t="s">
        <v>221</v>
      </c>
      <c r="F71" t="s">
        <v>222</v>
      </c>
      <c r="G71" t="s">
        <v>10731</v>
      </c>
      <c r="H71" t="s">
        <v>10737</v>
      </c>
    </row>
    <row r="72" spans="1:8">
      <c r="A72" t="s">
        <v>9791</v>
      </c>
      <c r="B72" t="s">
        <v>3</v>
      </c>
      <c r="C72" t="s">
        <v>13</v>
      </c>
      <c r="D72" t="s">
        <v>10738</v>
      </c>
      <c r="E72" t="s">
        <v>221</v>
      </c>
      <c r="F72" t="s">
        <v>222</v>
      </c>
      <c r="G72" t="s">
        <v>10731</v>
      </c>
      <c r="H72" t="s">
        <v>10737</v>
      </c>
    </row>
    <row r="73" spans="1:8">
      <c r="A73" t="s">
        <v>9795</v>
      </c>
      <c r="B73" t="s">
        <v>3</v>
      </c>
      <c r="C73" t="s">
        <v>13</v>
      </c>
      <c r="D73" t="s">
        <v>10738</v>
      </c>
      <c r="E73" t="s">
        <v>221</v>
      </c>
      <c r="F73" t="s">
        <v>222</v>
      </c>
      <c r="G73" t="s">
        <v>10731</v>
      </c>
      <c r="H73" t="s">
        <v>10737</v>
      </c>
    </row>
    <row r="74" spans="1:8">
      <c r="A74" t="s">
        <v>9799</v>
      </c>
      <c r="B74" t="s">
        <v>3</v>
      </c>
      <c r="C74" t="s">
        <v>13</v>
      </c>
      <c r="D74" t="s">
        <v>10738</v>
      </c>
      <c r="E74" t="s">
        <v>221</v>
      </c>
      <c r="F74" t="s">
        <v>222</v>
      </c>
      <c r="G74" t="s">
        <v>10730</v>
      </c>
      <c r="H74" t="s">
        <v>10737</v>
      </c>
    </row>
    <row r="75" spans="1:8">
      <c r="A75" t="s">
        <v>9803</v>
      </c>
      <c r="B75" t="s">
        <v>3</v>
      </c>
      <c r="C75" t="s">
        <v>13</v>
      </c>
      <c r="D75" t="s">
        <v>10738</v>
      </c>
      <c r="E75" t="s">
        <v>221</v>
      </c>
      <c r="F75" t="s">
        <v>222</v>
      </c>
      <c r="G75" t="s">
        <v>10730</v>
      </c>
      <c r="H75" t="s">
        <v>10737</v>
      </c>
    </row>
    <row r="76" spans="1:8">
      <c r="A76" t="s">
        <v>9880</v>
      </c>
      <c r="B76" t="s">
        <v>3</v>
      </c>
      <c r="C76" t="s">
        <v>115</v>
      </c>
      <c r="D76" t="s">
        <v>10738</v>
      </c>
      <c r="E76" t="s">
        <v>4099</v>
      </c>
      <c r="F76" t="s">
        <v>4100</v>
      </c>
      <c r="G76" t="s">
        <v>10730</v>
      </c>
      <c r="H76" t="s">
        <v>10737</v>
      </c>
    </row>
    <row r="77" spans="1:8">
      <c r="A77" t="s">
        <v>9899</v>
      </c>
      <c r="B77" t="s">
        <v>3</v>
      </c>
      <c r="C77" t="s">
        <v>115</v>
      </c>
      <c r="D77" t="s">
        <v>10738</v>
      </c>
      <c r="E77" t="s">
        <v>5381</v>
      </c>
      <c r="F77" t="s">
        <v>5382</v>
      </c>
      <c r="G77" t="s">
        <v>10730</v>
      </c>
      <c r="H77" t="s">
        <v>85</v>
      </c>
    </row>
    <row r="78" spans="1:8">
      <c r="A78" t="s">
        <v>9902</v>
      </c>
      <c r="B78" t="s">
        <v>3</v>
      </c>
      <c r="C78" t="s">
        <v>115</v>
      </c>
      <c r="D78" t="s">
        <v>10738</v>
      </c>
      <c r="E78" t="s">
        <v>5381</v>
      </c>
      <c r="F78" t="s">
        <v>5382</v>
      </c>
      <c r="G78" t="s">
        <v>10730</v>
      </c>
      <c r="H78" t="s">
        <v>85</v>
      </c>
    </row>
    <row r="79" spans="1:8">
      <c r="A79" t="s">
        <v>9917</v>
      </c>
      <c r="B79" t="s">
        <v>3</v>
      </c>
      <c r="C79" t="s">
        <v>115</v>
      </c>
      <c r="D79" t="s">
        <v>10738</v>
      </c>
      <c r="E79" t="s">
        <v>2687</v>
      </c>
      <c r="F79" t="s">
        <v>2688</v>
      </c>
      <c r="G79" t="s">
        <v>10730</v>
      </c>
      <c r="H79" t="s">
        <v>85</v>
      </c>
    </row>
    <row r="80" spans="1:8">
      <c r="A80" t="s">
        <v>9957</v>
      </c>
      <c r="B80" t="s">
        <v>5</v>
      </c>
      <c r="C80" t="s">
        <v>6</v>
      </c>
      <c r="D80" t="s">
        <v>10738</v>
      </c>
      <c r="E80" t="s">
        <v>9959</v>
      </c>
      <c r="F80" t="s">
        <v>9960</v>
      </c>
      <c r="G80" t="s">
        <v>10730</v>
      </c>
      <c r="H80" t="s">
        <v>10737</v>
      </c>
    </row>
    <row r="81" spans="1:8">
      <c r="A81" t="s">
        <v>9983</v>
      </c>
      <c r="B81" t="s">
        <v>5</v>
      </c>
      <c r="C81" t="s">
        <v>6</v>
      </c>
      <c r="D81" t="s">
        <v>10738</v>
      </c>
      <c r="E81" t="s">
        <v>1607</v>
      </c>
      <c r="F81" t="s">
        <v>1608</v>
      </c>
      <c r="G81" t="s">
        <v>10730</v>
      </c>
      <c r="H81" t="s">
        <v>10737</v>
      </c>
    </row>
    <row r="82" spans="1:8">
      <c r="A82" t="s">
        <v>9991</v>
      </c>
      <c r="B82" t="s">
        <v>5</v>
      </c>
      <c r="C82" t="s">
        <v>6</v>
      </c>
      <c r="D82" t="s">
        <v>10738</v>
      </c>
      <c r="E82" t="s">
        <v>4145</v>
      </c>
      <c r="F82" t="s">
        <v>4146</v>
      </c>
      <c r="G82" t="s">
        <v>10731</v>
      </c>
      <c r="H82" t="s">
        <v>10737</v>
      </c>
    </row>
    <row r="83" spans="1:8">
      <c r="A83" t="s">
        <v>10026</v>
      </c>
      <c r="B83" t="s">
        <v>3</v>
      </c>
      <c r="C83" t="s">
        <v>114</v>
      </c>
      <c r="D83" t="s">
        <v>10738</v>
      </c>
      <c r="E83" t="s">
        <v>2714</v>
      </c>
      <c r="F83" t="s">
        <v>2715</v>
      </c>
      <c r="G83" t="s">
        <v>10730</v>
      </c>
      <c r="H83" t="s">
        <v>10737</v>
      </c>
    </row>
    <row r="84" spans="1:8">
      <c r="A84" t="s">
        <v>10033</v>
      </c>
      <c r="B84" t="s">
        <v>3</v>
      </c>
      <c r="C84" t="s">
        <v>13</v>
      </c>
      <c r="D84" t="s">
        <v>10738</v>
      </c>
      <c r="E84" t="s">
        <v>5439</v>
      </c>
      <c r="F84" t="s">
        <v>5440</v>
      </c>
      <c r="G84" t="s">
        <v>10731</v>
      </c>
      <c r="H84" t="s">
        <v>10737</v>
      </c>
    </row>
    <row r="85" spans="1:8">
      <c r="A85" t="s">
        <v>10065</v>
      </c>
      <c r="B85" t="s">
        <v>3</v>
      </c>
      <c r="C85" t="s">
        <v>114</v>
      </c>
      <c r="D85" t="s">
        <v>10738</v>
      </c>
      <c r="E85" t="s">
        <v>10067</v>
      </c>
      <c r="F85" t="s">
        <v>10068</v>
      </c>
      <c r="G85" t="s">
        <v>10730</v>
      </c>
      <c r="H85" t="s">
        <v>85</v>
      </c>
    </row>
    <row r="86" spans="1:8">
      <c r="A86" t="s">
        <v>10083</v>
      </c>
      <c r="B86" t="s">
        <v>3</v>
      </c>
      <c r="C86" t="s">
        <v>114</v>
      </c>
      <c r="D86" t="s">
        <v>10738</v>
      </c>
      <c r="E86" t="s">
        <v>987</v>
      </c>
      <c r="F86" t="s">
        <v>988</v>
      </c>
      <c r="G86" t="s">
        <v>10730</v>
      </c>
      <c r="H86" t="s">
        <v>10739</v>
      </c>
    </row>
    <row r="87" spans="1:8">
      <c r="A87" t="s">
        <v>10101</v>
      </c>
      <c r="B87" t="s">
        <v>5</v>
      </c>
      <c r="C87" t="s">
        <v>11</v>
      </c>
      <c r="D87" t="s">
        <v>10738</v>
      </c>
      <c r="E87" t="s">
        <v>1676</v>
      </c>
      <c r="F87" t="s">
        <v>1677</v>
      </c>
      <c r="G87" t="s">
        <v>10730</v>
      </c>
      <c r="H87" t="s">
        <v>10739</v>
      </c>
    </row>
    <row r="88" spans="1:8">
      <c r="A88" t="s">
        <v>10132</v>
      </c>
      <c r="B88" t="s">
        <v>3</v>
      </c>
      <c r="C88" t="s">
        <v>8</v>
      </c>
      <c r="D88" t="s">
        <v>10738</v>
      </c>
      <c r="E88" t="s">
        <v>4226</v>
      </c>
      <c r="F88" t="s">
        <v>4227</v>
      </c>
      <c r="G88" t="s">
        <v>10730</v>
      </c>
      <c r="H88" t="s">
        <v>85</v>
      </c>
    </row>
    <row r="89" spans="1:8">
      <c r="A89" t="s">
        <v>10146</v>
      </c>
      <c r="B89" t="s">
        <v>3</v>
      </c>
      <c r="C89" t="s">
        <v>114</v>
      </c>
      <c r="D89" t="s">
        <v>10738</v>
      </c>
      <c r="E89" t="s">
        <v>10148</v>
      </c>
      <c r="F89" t="s">
        <v>10149</v>
      </c>
      <c r="G89" t="s">
        <v>10731</v>
      </c>
      <c r="H89" t="s">
        <v>85</v>
      </c>
    </row>
    <row r="90" spans="1:8">
      <c r="A90" t="s">
        <v>10152</v>
      </c>
      <c r="B90" t="s">
        <v>3</v>
      </c>
      <c r="C90" t="s">
        <v>114</v>
      </c>
      <c r="D90" t="s">
        <v>10738</v>
      </c>
      <c r="E90" t="s">
        <v>10148</v>
      </c>
      <c r="F90" t="s">
        <v>10149</v>
      </c>
      <c r="G90" t="s">
        <v>10730</v>
      </c>
      <c r="H90" t="s">
        <v>85</v>
      </c>
    </row>
    <row r="91" spans="1:8">
      <c r="A91" t="s">
        <v>10155</v>
      </c>
      <c r="B91" t="s">
        <v>3</v>
      </c>
      <c r="C91" t="s">
        <v>114</v>
      </c>
      <c r="D91" t="s">
        <v>10738</v>
      </c>
      <c r="E91" t="s">
        <v>10148</v>
      </c>
      <c r="F91" t="s">
        <v>10149</v>
      </c>
      <c r="G91" t="s">
        <v>10731</v>
      </c>
      <c r="H91" t="s">
        <v>85</v>
      </c>
    </row>
    <row r="92" spans="1:8">
      <c r="A92" t="s">
        <v>10158</v>
      </c>
      <c r="B92" t="s">
        <v>3</v>
      </c>
      <c r="C92" t="s">
        <v>114</v>
      </c>
      <c r="D92" t="s">
        <v>10738</v>
      </c>
      <c r="E92" t="s">
        <v>10148</v>
      </c>
      <c r="F92" t="s">
        <v>10149</v>
      </c>
      <c r="G92" t="s">
        <v>10731</v>
      </c>
      <c r="H92" t="s">
        <v>85</v>
      </c>
    </row>
    <row r="93" spans="1:8">
      <c r="A93" t="s">
        <v>10162</v>
      </c>
      <c r="B93" t="s">
        <v>3</v>
      </c>
      <c r="C93" t="s">
        <v>114</v>
      </c>
      <c r="D93" t="s">
        <v>10738</v>
      </c>
      <c r="E93" t="s">
        <v>10148</v>
      </c>
      <c r="F93" t="s">
        <v>10149</v>
      </c>
      <c r="G93" t="s">
        <v>10730</v>
      </c>
      <c r="H93" t="s">
        <v>85</v>
      </c>
    </row>
    <row r="94" spans="1:8">
      <c r="A94" t="s">
        <v>10175</v>
      </c>
      <c r="B94" t="s">
        <v>3</v>
      </c>
      <c r="C94" t="s">
        <v>114</v>
      </c>
      <c r="D94" t="s">
        <v>10738</v>
      </c>
      <c r="E94" t="s">
        <v>10177</v>
      </c>
      <c r="F94" t="s">
        <v>10178</v>
      </c>
      <c r="G94" t="s">
        <v>10730</v>
      </c>
      <c r="H94" t="s">
        <v>85</v>
      </c>
    </row>
    <row r="95" spans="1:8">
      <c r="A95" t="s">
        <v>10187</v>
      </c>
      <c r="B95" t="s">
        <v>3</v>
      </c>
      <c r="C95" t="s">
        <v>114</v>
      </c>
      <c r="D95" t="s">
        <v>10738</v>
      </c>
      <c r="E95" t="s">
        <v>10189</v>
      </c>
      <c r="F95" t="s">
        <v>10190</v>
      </c>
      <c r="G95" t="s">
        <v>10730</v>
      </c>
      <c r="H95" t="s">
        <v>85</v>
      </c>
    </row>
    <row r="96" spans="1:8">
      <c r="A96" t="s">
        <v>10252</v>
      </c>
      <c r="B96" t="s">
        <v>3</v>
      </c>
      <c r="C96" t="s">
        <v>115</v>
      </c>
      <c r="D96" t="s">
        <v>10738</v>
      </c>
      <c r="E96" t="s">
        <v>10254</v>
      </c>
      <c r="F96" t="s">
        <v>10255</v>
      </c>
      <c r="G96" t="s">
        <v>10731</v>
      </c>
      <c r="H96" t="s">
        <v>10737</v>
      </c>
    </row>
    <row r="97" spans="1:8">
      <c r="A97" t="s">
        <v>10258</v>
      </c>
      <c r="B97" t="s">
        <v>3</v>
      </c>
      <c r="C97" t="s">
        <v>115</v>
      </c>
      <c r="D97" t="s">
        <v>10738</v>
      </c>
      <c r="E97" t="s">
        <v>10260</v>
      </c>
      <c r="F97" t="s">
        <v>10261</v>
      </c>
      <c r="G97" t="s">
        <v>10730</v>
      </c>
      <c r="H97" t="s">
        <v>85</v>
      </c>
    </row>
    <row r="98" spans="1:8">
      <c r="A98" t="s">
        <v>10286</v>
      </c>
      <c r="B98" t="s">
        <v>9</v>
      </c>
      <c r="C98" t="s">
        <v>14</v>
      </c>
      <c r="D98" t="s">
        <v>155</v>
      </c>
      <c r="E98" t="s">
        <v>2757</v>
      </c>
      <c r="F98" t="s">
        <v>2758</v>
      </c>
      <c r="G98" t="s">
        <v>10730</v>
      </c>
      <c r="H98" t="s">
        <v>85</v>
      </c>
    </row>
    <row r="99" spans="1:8">
      <c r="A99" t="s">
        <v>10292</v>
      </c>
      <c r="B99" t="s">
        <v>9</v>
      </c>
      <c r="C99" t="s">
        <v>14</v>
      </c>
      <c r="D99" t="s">
        <v>155</v>
      </c>
      <c r="E99" t="s">
        <v>2757</v>
      </c>
      <c r="F99" t="s">
        <v>2758</v>
      </c>
      <c r="G99" t="s">
        <v>10730</v>
      </c>
      <c r="H99" t="s">
        <v>85</v>
      </c>
    </row>
    <row r="100" spans="1:8">
      <c r="A100" t="s">
        <v>10316</v>
      </c>
      <c r="B100" t="s">
        <v>9</v>
      </c>
      <c r="C100" t="s">
        <v>14</v>
      </c>
      <c r="D100" t="s">
        <v>155</v>
      </c>
      <c r="E100" t="s">
        <v>10318</v>
      </c>
      <c r="F100" t="s">
        <v>10319</v>
      </c>
      <c r="G100" t="s">
        <v>10730</v>
      </c>
      <c r="H100" t="s">
        <v>85</v>
      </c>
    </row>
    <row r="101" spans="1:8">
      <c r="A101" t="s">
        <v>10372</v>
      </c>
      <c r="B101" t="s">
        <v>9</v>
      </c>
      <c r="C101" t="s">
        <v>14</v>
      </c>
      <c r="D101" t="s">
        <v>155</v>
      </c>
      <c r="E101" t="s">
        <v>1762</v>
      </c>
      <c r="F101" t="s">
        <v>1763</v>
      </c>
      <c r="G101" t="s">
        <v>10731</v>
      </c>
      <c r="H101" t="s">
        <v>10739</v>
      </c>
    </row>
    <row r="102" spans="1:8">
      <c r="A102" t="s">
        <v>10407</v>
      </c>
      <c r="B102" t="s">
        <v>9</v>
      </c>
      <c r="C102" t="s">
        <v>14</v>
      </c>
      <c r="D102" t="s">
        <v>155</v>
      </c>
      <c r="E102" t="s">
        <v>454</v>
      </c>
      <c r="F102" t="s">
        <v>455</v>
      </c>
      <c r="G102" t="s">
        <v>10731</v>
      </c>
      <c r="H102" t="s">
        <v>10737</v>
      </c>
    </row>
    <row r="103" spans="1:8">
      <c r="A103" t="s">
        <v>10500</v>
      </c>
      <c r="B103" t="s">
        <v>9</v>
      </c>
      <c r="C103" t="s">
        <v>14</v>
      </c>
      <c r="D103" t="s">
        <v>170</v>
      </c>
      <c r="E103" t="s">
        <v>5544</v>
      </c>
      <c r="F103" t="s">
        <v>5545</v>
      </c>
      <c r="G103" t="s">
        <v>10730</v>
      </c>
      <c r="H103" t="s">
        <v>85</v>
      </c>
    </row>
    <row r="104" spans="1:8">
      <c r="A104" t="s">
        <v>10503</v>
      </c>
      <c r="B104" t="s">
        <v>9</v>
      </c>
      <c r="C104" t="s">
        <v>14</v>
      </c>
      <c r="D104" t="s">
        <v>170</v>
      </c>
      <c r="E104" t="s">
        <v>10505</v>
      </c>
      <c r="F104" t="s">
        <v>10506</v>
      </c>
      <c r="G104" t="s">
        <v>10731</v>
      </c>
      <c r="H104" t="s">
        <v>85</v>
      </c>
    </row>
    <row r="105" spans="1:8">
      <c r="A105" t="s">
        <v>10606</v>
      </c>
      <c r="B105" t="s">
        <v>9</v>
      </c>
      <c r="C105" t="s">
        <v>14</v>
      </c>
      <c r="D105" t="s">
        <v>155</v>
      </c>
      <c r="E105" t="s">
        <v>10608</v>
      </c>
      <c r="F105" t="s">
        <v>10609</v>
      </c>
      <c r="G105" t="s">
        <v>10730</v>
      </c>
      <c r="H105" t="s">
        <v>85</v>
      </c>
    </row>
    <row r="106" spans="1:8">
      <c r="A106" t="s">
        <v>10689</v>
      </c>
      <c r="B106" t="s">
        <v>9</v>
      </c>
      <c r="C106" t="s">
        <v>14</v>
      </c>
      <c r="D106" t="s">
        <v>215</v>
      </c>
      <c r="E106" t="s">
        <v>10691</v>
      </c>
      <c r="F106" t="s">
        <v>10692</v>
      </c>
      <c r="G106" t="s">
        <v>10730</v>
      </c>
      <c r="H106" t="s">
        <v>85</v>
      </c>
    </row>
    <row r="107" spans="1:8">
      <c r="A107" t="s">
        <v>10718</v>
      </c>
      <c r="B107" t="s">
        <v>5</v>
      </c>
      <c r="C107" t="s">
        <v>12</v>
      </c>
      <c r="D107" t="s">
        <v>10738</v>
      </c>
      <c r="E107" t="s">
        <v>5577</v>
      </c>
      <c r="F107" t="s">
        <v>5578</v>
      </c>
      <c r="G107" t="s">
        <v>10730</v>
      </c>
      <c r="H107" t="s">
        <v>85</v>
      </c>
    </row>
    <row r="108" spans="1:8">
      <c r="A108" t="s">
        <v>19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92D050"/>
  </sheetPr>
  <dimension ref="A3:S186"/>
  <sheetViews>
    <sheetView showGridLines="0" topLeftCell="G3" workbookViewId="0">
      <selection activeCell="K3" sqref="K3"/>
    </sheetView>
  </sheetViews>
  <sheetFormatPr defaultRowHeight="13.5"/>
  <cols>
    <col min="1" max="1" width="18.6640625" bestFit="1" customWidth="1"/>
    <col min="3" max="3" width="12.5" bestFit="1" customWidth="1"/>
    <col min="4" max="4" width="24.83203125" customWidth="1"/>
    <col min="5" max="5" width="29.83203125" customWidth="1"/>
    <col min="6" max="6" width="76.83203125" bestFit="1" customWidth="1"/>
    <col min="7" max="7" width="11.6640625" bestFit="1" customWidth="1"/>
    <col min="8" max="8" width="12" bestFit="1" customWidth="1"/>
    <col min="9" max="9" width="19.5" bestFit="1" customWidth="1"/>
    <col min="11" max="11" width="16.5" customWidth="1"/>
    <col min="12" max="12" width="9.5" customWidth="1"/>
    <col min="13" max="13" width="12.33203125" customWidth="1"/>
    <col min="14" max="15" width="16.1640625" customWidth="1"/>
    <col min="16" max="16" width="14" bestFit="1" customWidth="1"/>
    <col min="17" max="17" width="11.83203125" customWidth="1"/>
    <col min="18" max="18" width="12.1640625" customWidth="1"/>
    <col min="19" max="19" width="10.83203125" customWidth="1"/>
  </cols>
  <sheetData>
    <row r="3" spans="1:19">
      <c r="A3" s="7" t="s">
        <v>94</v>
      </c>
      <c r="B3" s="7" t="s">
        <v>0</v>
      </c>
      <c r="C3" s="7" t="s">
        <v>87</v>
      </c>
      <c r="D3" s="7" t="s">
        <v>106</v>
      </c>
      <c r="E3" s="7" t="s">
        <v>70</v>
      </c>
      <c r="F3" s="7" t="s">
        <v>71</v>
      </c>
      <c r="G3" s="7" t="s">
        <v>10728</v>
      </c>
      <c r="H3" s="7" t="s">
        <v>10732</v>
      </c>
      <c r="K3" t="s">
        <v>10727</v>
      </c>
      <c r="L3" t="s">
        <v>0</v>
      </c>
      <c r="M3" t="s">
        <v>87</v>
      </c>
      <c r="N3" t="s">
        <v>10733</v>
      </c>
      <c r="O3" t="s">
        <v>10734</v>
      </c>
      <c r="P3" t="s">
        <v>10735</v>
      </c>
      <c r="Q3" t="s">
        <v>10728</v>
      </c>
      <c r="R3" t="s">
        <v>10732</v>
      </c>
      <c r="S3" s="187" t="s">
        <v>10736</v>
      </c>
    </row>
    <row r="4" spans="1:19">
      <c r="A4" t="s">
        <v>195</v>
      </c>
      <c r="B4" t="s">
        <v>9</v>
      </c>
      <c r="C4" t="s">
        <v>14</v>
      </c>
      <c r="D4" t="s">
        <v>155</v>
      </c>
      <c r="E4" t="s">
        <v>197</v>
      </c>
      <c r="F4" t="s">
        <v>198</v>
      </c>
      <c r="G4" t="s">
        <v>10730</v>
      </c>
      <c r="H4" t="s">
        <v>10739</v>
      </c>
      <c r="K4" t="s">
        <v>3143</v>
      </c>
      <c r="L4" t="s">
        <v>9</v>
      </c>
      <c r="M4" t="s">
        <v>10</v>
      </c>
      <c r="N4" t="s">
        <v>10738</v>
      </c>
      <c r="O4" t="s">
        <v>2282</v>
      </c>
      <c r="P4" t="s">
        <v>2283</v>
      </c>
      <c r="Q4" t="s">
        <v>10731</v>
      </c>
      <c r="R4" t="s">
        <v>85</v>
      </c>
      <c r="S4" s="188">
        <f>VLOOKUP(Table5[[#This Row],[Order '#]],'Deal Size'!D:E,2,0)</f>
        <v>252229.65</v>
      </c>
    </row>
    <row r="5" spans="1:19">
      <c r="A5" t="s">
        <v>366</v>
      </c>
      <c r="B5" t="s">
        <v>3</v>
      </c>
      <c r="C5" t="s">
        <v>13</v>
      </c>
      <c r="D5" t="s">
        <v>10738</v>
      </c>
      <c r="E5" t="s">
        <v>368</v>
      </c>
      <c r="F5" t="s">
        <v>369</v>
      </c>
      <c r="G5" t="s">
        <v>10730</v>
      </c>
      <c r="H5" t="s">
        <v>10737</v>
      </c>
      <c r="K5" t="s">
        <v>981</v>
      </c>
      <c r="L5" t="s">
        <v>9</v>
      </c>
      <c r="M5" t="s">
        <v>15</v>
      </c>
      <c r="N5" t="s">
        <v>10738</v>
      </c>
      <c r="O5" t="s">
        <v>983</v>
      </c>
      <c r="P5" t="s">
        <v>984</v>
      </c>
      <c r="Q5" t="s">
        <v>10731</v>
      </c>
      <c r="R5" t="s">
        <v>10739</v>
      </c>
      <c r="S5" s="188">
        <f>VLOOKUP(Table5[[#This Row],[Order '#]],'Deal Size'!D:E,2,0)</f>
        <v>1148183.9117047184</v>
      </c>
    </row>
    <row r="6" spans="1:19">
      <c r="A6" t="s">
        <v>444</v>
      </c>
      <c r="B6" t="s">
        <v>9</v>
      </c>
      <c r="C6" t="s">
        <v>14</v>
      </c>
      <c r="D6" t="s">
        <v>155</v>
      </c>
      <c r="E6" t="s">
        <v>446</v>
      </c>
      <c r="F6" t="s">
        <v>447</v>
      </c>
      <c r="G6" t="s">
        <v>10731</v>
      </c>
      <c r="H6" t="s">
        <v>10739</v>
      </c>
      <c r="K6" t="s">
        <v>923</v>
      </c>
      <c r="L6" t="s">
        <v>9</v>
      </c>
      <c r="M6" t="s">
        <v>14</v>
      </c>
      <c r="N6" t="s">
        <v>155</v>
      </c>
      <c r="O6" t="s">
        <v>925</v>
      </c>
      <c r="P6" t="s">
        <v>926</v>
      </c>
      <c r="Q6" t="s">
        <v>10731</v>
      </c>
      <c r="R6" t="s">
        <v>10739</v>
      </c>
      <c r="S6" s="188">
        <f>VLOOKUP(Table5[[#This Row],[Order '#]],'Deal Size'!D:E,2,0)</f>
        <v>906740.8</v>
      </c>
    </row>
    <row r="7" spans="1:19">
      <c r="A7" t="s">
        <v>452</v>
      </c>
      <c r="B7" t="s">
        <v>9</v>
      </c>
      <c r="C7" t="s">
        <v>14</v>
      </c>
      <c r="D7" t="s">
        <v>155</v>
      </c>
      <c r="E7" t="s">
        <v>454</v>
      </c>
      <c r="F7" t="s">
        <v>455</v>
      </c>
      <c r="G7" t="s">
        <v>10730</v>
      </c>
      <c r="H7" t="s">
        <v>10739</v>
      </c>
      <c r="K7" t="s">
        <v>904</v>
      </c>
      <c r="L7" t="s">
        <v>9</v>
      </c>
      <c r="M7" t="s">
        <v>14</v>
      </c>
      <c r="N7" t="s">
        <v>170</v>
      </c>
      <c r="O7" t="s">
        <v>3617</v>
      </c>
      <c r="P7" t="s">
        <v>3618</v>
      </c>
      <c r="Q7" t="s">
        <v>10731</v>
      </c>
      <c r="R7" t="s">
        <v>85</v>
      </c>
      <c r="S7" s="188">
        <f>VLOOKUP(Table5[[#This Row],[Order '#]],'Deal Size'!D:E,2,0)</f>
        <v>296000.7</v>
      </c>
    </row>
    <row r="8" spans="1:19">
      <c r="A8" t="s">
        <v>464</v>
      </c>
      <c r="B8" t="s">
        <v>9</v>
      </c>
      <c r="C8" t="s">
        <v>14</v>
      </c>
      <c r="D8" t="s">
        <v>170</v>
      </c>
      <c r="E8" t="s">
        <v>466</v>
      </c>
      <c r="F8" t="s">
        <v>467</v>
      </c>
      <c r="G8" t="s">
        <v>10731</v>
      </c>
      <c r="H8" t="s">
        <v>85</v>
      </c>
      <c r="K8" t="s">
        <v>3033</v>
      </c>
      <c r="L8" t="s">
        <v>9</v>
      </c>
      <c r="M8" t="s">
        <v>14</v>
      </c>
      <c r="N8" t="s">
        <v>170</v>
      </c>
      <c r="O8" t="s">
        <v>1707</v>
      </c>
      <c r="P8" t="s">
        <v>1708</v>
      </c>
      <c r="Q8" t="s">
        <v>10731</v>
      </c>
      <c r="R8" t="s">
        <v>10737</v>
      </c>
      <c r="S8" s="188">
        <f>VLOOKUP(Table5[[#This Row],[Order '#]],'Deal Size'!D:E,2,0)</f>
        <v>851202.75</v>
      </c>
    </row>
    <row r="9" spans="1:19">
      <c r="A9" t="s">
        <v>470</v>
      </c>
      <c r="B9" t="s">
        <v>9</v>
      </c>
      <c r="C9" t="s">
        <v>14</v>
      </c>
      <c r="D9" t="s">
        <v>475</v>
      </c>
      <c r="E9" t="s">
        <v>472</v>
      </c>
      <c r="F9" t="s">
        <v>473</v>
      </c>
      <c r="G9" t="s">
        <v>10730</v>
      </c>
      <c r="H9" t="s">
        <v>85</v>
      </c>
      <c r="K9" t="s">
        <v>4727</v>
      </c>
      <c r="L9" t="s">
        <v>9</v>
      </c>
      <c r="M9" t="s">
        <v>14</v>
      </c>
      <c r="N9" t="s">
        <v>170</v>
      </c>
      <c r="O9" t="s">
        <v>4729</v>
      </c>
      <c r="P9" t="s">
        <v>4730</v>
      </c>
      <c r="Q9" t="s">
        <v>10731</v>
      </c>
      <c r="R9" t="s">
        <v>85</v>
      </c>
      <c r="S9" s="188">
        <f>VLOOKUP(Table5[[#This Row],[Order '#]],'Deal Size'!D:E,2,0)</f>
        <v>341126.2</v>
      </c>
    </row>
    <row r="10" spans="1:19">
      <c r="A10" t="s">
        <v>502</v>
      </c>
      <c r="B10" t="s">
        <v>9</v>
      </c>
      <c r="C10" t="s">
        <v>14</v>
      </c>
      <c r="D10" t="s">
        <v>155</v>
      </c>
      <c r="E10" t="s">
        <v>504</v>
      </c>
      <c r="F10" t="s">
        <v>505</v>
      </c>
      <c r="G10" t="s">
        <v>10730</v>
      </c>
      <c r="H10" t="s">
        <v>85</v>
      </c>
      <c r="K10" t="s">
        <v>7434</v>
      </c>
      <c r="L10" t="s">
        <v>9</v>
      </c>
      <c r="M10" t="s">
        <v>14</v>
      </c>
      <c r="N10" t="s">
        <v>155</v>
      </c>
      <c r="O10" t="s">
        <v>361</v>
      </c>
      <c r="P10" t="s">
        <v>362</v>
      </c>
      <c r="Q10" t="s">
        <v>10731</v>
      </c>
      <c r="R10" t="s">
        <v>10737</v>
      </c>
      <c r="S10" s="188">
        <f>VLOOKUP(Table5[[#This Row],[Order '#]],'Deal Size'!D:E,2,0)</f>
        <v>285228</v>
      </c>
    </row>
    <row r="11" spans="1:19">
      <c r="A11" t="s">
        <v>694</v>
      </c>
      <c r="B11" t="s">
        <v>9</v>
      </c>
      <c r="C11" t="s">
        <v>14</v>
      </c>
      <c r="D11" t="s">
        <v>10738</v>
      </c>
      <c r="E11" t="s">
        <v>4455</v>
      </c>
      <c r="F11" t="s">
        <v>4456</v>
      </c>
      <c r="G11" t="s">
        <v>10730</v>
      </c>
      <c r="H11" t="s">
        <v>85</v>
      </c>
      <c r="K11" t="s">
        <v>6646</v>
      </c>
      <c r="L11" t="s">
        <v>9</v>
      </c>
      <c r="M11" t="s">
        <v>14</v>
      </c>
      <c r="N11" t="s">
        <v>10738</v>
      </c>
      <c r="O11" t="s">
        <v>75</v>
      </c>
      <c r="P11" t="s">
        <v>122</v>
      </c>
      <c r="Q11" t="s">
        <v>10731</v>
      </c>
      <c r="R11" t="s">
        <v>10737</v>
      </c>
      <c r="S11" s="188">
        <f>VLOOKUP(Table5[[#This Row],[Order '#]],'Deal Size'!D:E,2,0)</f>
        <v>555131</v>
      </c>
    </row>
    <row r="12" spans="1:19">
      <c r="A12" t="s">
        <v>904</v>
      </c>
      <c r="B12" t="s">
        <v>9</v>
      </c>
      <c r="C12" t="s">
        <v>14</v>
      </c>
      <c r="D12" t="s">
        <v>170</v>
      </c>
      <c r="E12" t="s">
        <v>3617</v>
      </c>
      <c r="F12" t="s">
        <v>3618</v>
      </c>
      <c r="G12" t="s">
        <v>10731</v>
      </c>
      <c r="H12" t="s">
        <v>85</v>
      </c>
      <c r="K12" t="s">
        <v>6860</v>
      </c>
      <c r="L12" t="s">
        <v>9</v>
      </c>
      <c r="M12" t="s">
        <v>14</v>
      </c>
      <c r="N12" t="s">
        <v>170</v>
      </c>
      <c r="O12" t="s">
        <v>2762</v>
      </c>
      <c r="P12" t="s">
        <v>2763</v>
      </c>
      <c r="Q12" t="s">
        <v>10731</v>
      </c>
      <c r="R12" t="s">
        <v>10739</v>
      </c>
      <c r="S12" s="188">
        <f>VLOOKUP(Table5[[#This Row],[Order '#]],'Deal Size'!D:E,2,0)</f>
        <v>1705645.36</v>
      </c>
    </row>
    <row r="13" spans="1:19">
      <c r="A13" t="s">
        <v>908</v>
      </c>
      <c r="B13" t="s">
        <v>3</v>
      </c>
      <c r="C13" t="s">
        <v>4</v>
      </c>
      <c r="D13" t="s">
        <v>10738</v>
      </c>
      <c r="E13" t="s">
        <v>910</v>
      </c>
      <c r="F13" t="s">
        <v>911</v>
      </c>
      <c r="G13" t="s">
        <v>10731</v>
      </c>
      <c r="H13" t="s">
        <v>85</v>
      </c>
      <c r="K13" t="s">
        <v>6941</v>
      </c>
      <c r="L13" t="s">
        <v>9</v>
      </c>
      <c r="M13" t="s">
        <v>14</v>
      </c>
      <c r="N13" t="s">
        <v>155</v>
      </c>
      <c r="O13" t="s">
        <v>2785</v>
      </c>
      <c r="P13" t="s">
        <v>2786</v>
      </c>
      <c r="Q13" t="s">
        <v>10731</v>
      </c>
      <c r="R13" t="s">
        <v>10737</v>
      </c>
      <c r="S13" s="188">
        <f>VLOOKUP(Table5[[#This Row],[Order '#]],'Deal Size'!D:E,2,0)</f>
        <v>709360</v>
      </c>
    </row>
    <row r="14" spans="1:19">
      <c r="A14" t="s">
        <v>918</v>
      </c>
      <c r="B14" t="s">
        <v>9</v>
      </c>
      <c r="C14" t="s">
        <v>14</v>
      </c>
      <c r="D14" t="s">
        <v>170</v>
      </c>
      <c r="E14" t="s">
        <v>920</v>
      </c>
      <c r="F14" t="s">
        <v>921</v>
      </c>
      <c r="G14" t="s">
        <v>10730</v>
      </c>
      <c r="H14" t="s">
        <v>85</v>
      </c>
      <c r="K14" t="s">
        <v>8408</v>
      </c>
      <c r="L14" t="s">
        <v>9</v>
      </c>
      <c r="M14" t="s">
        <v>14</v>
      </c>
      <c r="N14" t="s">
        <v>170</v>
      </c>
      <c r="O14" t="s">
        <v>8410</v>
      </c>
      <c r="P14" t="s">
        <v>8411</v>
      </c>
      <c r="Q14" t="s">
        <v>10731</v>
      </c>
      <c r="R14" t="s">
        <v>85</v>
      </c>
      <c r="S14" s="188">
        <f>VLOOKUP(Table5[[#This Row],[Order '#]],'Deal Size'!D:E,2,0)</f>
        <v>535440</v>
      </c>
    </row>
    <row r="15" spans="1:19">
      <c r="A15" t="s">
        <v>923</v>
      </c>
      <c r="B15" t="s">
        <v>9</v>
      </c>
      <c r="C15" t="s">
        <v>14</v>
      </c>
      <c r="D15" t="s">
        <v>155</v>
      </c>
      <c r="E15" t="s">
        <v>925</v>
      </c>
      <c r="F15" t="s">
        <v>926</v>
      </c>
      <c r="G15" t="s">
        <v>10731</v>
      </c>
      <c r="H15" t="s">
        <v>10739</v>
      </c>
      <c r="K15" t="s">
        <v>8725</v>
      </c>
      <c r="L15" t="s">
        <v>9</v>
      </c>
      <c r="M15" t="s">
        <v>14</v>
      </c>
      <c r="N15" t="s">
        <v>10738</v>
      </c>
      <c r="O15" t="s">
        <v>2974</v>
      </c>
      <c r="P15" t="s">
        <v>2975</v>
      </c>
      <c r="Q15" t="s">
        <v>10731</v>
      </c>
      <c r="R15" t="s">
        <v>85</v>
      </c>
      <c r="S15" s="188">
        <f>VLOOKUP(Table5[[#This Row],[Order '#]],'Deal Size'!D:E,2,0)</f>
        <v>347100</v>
      </c>
    </row>
    <row r="16" spans="1:19">
      <c r="A16" t="s">
        <v>968</v>
      </c>
      <c r="B16" t="s">
        <v>9</v>
      </c>
      <c r="C16" t="s">
        <v>10</v>
      </c>
      <c r="D16" t="s">
        <v>10738</v>
      </c>
      <c r="E16" t="s">
        <v>970</v>
      </c>
      <c r="F16" t="s">
        <v>971</v>
      </c>
      <c r="G16" t="s">
        <v>10730</v>
      </c>
      <c r="H16" t="s">
        <v>85</v>
      </c>
      <c r="K16" t="s">
        <v>3045</v>
      </c>
      <c r="L16" t="s">
        <v>9</v>
      </c>
      <c r="M16" t="s">
        <v>14</v>
      </c>
      <c r="N16" t="s">
        <v>155</v>
      </c>
      <c r="O16" t="s">
        <v>945</v>
      </c>
      <c r="P16" t="s">
        <v>946</v>
      </c>
      <c r="Q16" t="s">
        <v>10731</v>
      </c>
      <c r="R16" t="s">
        <v>10737</v>
      </c>
      <c r="S16" s="188">
        <f>VLOOKUP(Table5[[#This Row],[Order '#]],'Deal Size'!D:E,2,0)</f>
        <v>499961.55</v>
      </c>
    </row>
    <row r="17" spans="1:19">
      <c r="A17" t="s">
        <v>981</v>
      </c>
      <c r="B17" t="s">
        <v>9</v>
      </c>
      <c r="C17" t="s">
        <v>15</v>
      </c>
      <c r="D17" t="s">
        <v>10738</v>
      </c>
      <c r="E17" t="s">
        <v>983</v>
      </c>
      <c r="F17" t="s">
        <v>984</v>
      </c>
      <c r="G17" t="s">
        <v>10731</v>
      </c>
      <c r="H17" t="s">
        <v>10739</v>
      </c>
      <c r="K17" t="s">
        <v>3125</v>
      </c>
      <c r="L17" t="s">
        <v>9</v>
      </c>
      <c r="M17" t="s">
        <v>14</v>
      </c>
      <c r="N17" t="s">
        <v>170</v>
      </c>
      <c r="O17" t="s">
        <v>879</v>
      </c>
      <c r="P17" t="s">
        <v>880</v>
      </c>
      <c r="Q17" t="s">
        <v>10731</v>
      </c>
      <c r="R17" t="s">
        <v>85</v>
      </c>
      <c r="S17" s="188">
        <f>VLOOKUP(Table5[[#This Row],[Order '#]],'Deal Size'!D:E,2,0)</f>
        <v>505000</v>
      </c>
    </row>
    <row r="18" spans="1:19">
      <c r="A18" t="s">
        <v>1000</v>
      </c>
      <c r="B18" t="s">
        <v>9</v>
      </c>
      <c r="C18" t="s">
        <v>14</v>
      </c>
      <c r="D18" t="s">
        <v>170</v>
      </c>
      <c r="E18" t="s">
        <v>1002</v>
      </c>
      <c r="F18" t="s">
        <v>1003</v>
      </c>
      <c r="G18" t="s">
        <v>10731</v>
      </c>
      <c r="H18" t="s">
        <v>10739</v>
      </c>
      <c r="K18" t="s">
        <v>464</v>
      </c>
      <c r="L18" t="s">
        <v>9</v>
      </c>
      <c r="M18" t="s">
        <v>14</v>
      </c>
      <c r="N18" t="s">
        <v>170</v>
      </c>
      <c r="O18" t="s">
        <v>466</v>
      </c>
      <c r="P18" t="s">
        <v>467</v>
      </c>
      <c r="Q18" t="s">
        <v>10731</v>
      </c>
      <c r="R18" t="s">
        <v>85</v>
      </c>
      <c r="S18" s="188">
        <f>VLOOKUP(Table5[[#This Row],[Order '#]],'Deal Size'!D:E,2,0)</f>
        <v>443100</v>
      </c>
    </row>
    <row r="19" spans="1:19">
      <c r="A19" t="s">
        <v>1007</v>
      </c>
      <c r="B19" t="s">
        <v>9</v>
      </c>
      <c r="C19" t="s">
        <v>14</v>
      </c>
      <c r="D19" t="s">
        <v>170</v>
      </c>
      <c r="E19" t="s">
        <v>1009</v>
      </c>
      <c r="F19" t="s">
        <v>1010</v>
      </c>
      <c r="G19" t="s">
        <v>10731</v>
      </c>
      <c r="H19" t="s">
        <v>85</v>
      </c>
      <c r="K19" t="s">
        <v>3110</v>
      </c>
      <c r="L19" t="s">
        <v>9</v>
      </c>
      <c r="M19" t="s">
        <v>14</v>
      </c>
      <c r="N19" t="s">
        <v>155</v>
      </c>
      <c r="O19" t="s">
        <v>454</v>
      </c>
      <c r="P19" t="s">
        <v>455</v>
      </c>
      <c r="Q19" t="s">
        <v>10731</v>
      </c>
      <c r="R19" t="s">
        <v>10739</v>
      </c>
      <c r="S19" s="188">
        <f>VLOOKUP(Table5[[#This Row],[Order '#]],'Deal Size'!D:E,2,0)</f>
        <v>976600</v>
      </c>
    </row>
    <row r="20" spans="1:19">
      <c r="A20" t="s">
        <v>1023</v>
      </c>
      <c r="B20" t="s">
        <v>9</v>
      </c>
      <c r="C20" t="s">
        <v>14</v>
      </c>
      <c r="D20" t="s">
        <v>155</v>
      </c>
      <c r="E20" t="s">
        <v>1025</v>
      </c>
      <c r="F20" t="s">
        <v>1026</v>
      </c>
      <c r="G20" t="s">
        <v>10730</v>
      </c>
      <c r="H20" t="s">
        <v>10739</v>
      </c>
      <c r="K20" t="s">
        <v>3540</v>
      </c>
      <c r="L20" t="s">
        <v>9</v>
      </c>
      <c r="M20" t="s">
        <v>14</v>
      </c>
      <c r="N20" t="s">
        <v>155</v>
      </c>
      <c r="O20" t="s">
        <v>1961</v>
      </c>
      <c r="P20" t="s">
        <v>1962</v>
      </c>
      <c r="Q20" t="s">
        <v>10731</v>
      </c>
      <c r="R20" t="s">
        <v>10739</v>
      </c>
      <c r="S20" s="188">
        <f>VLOOKUP(Table5[[#This Row],[Order '#]],'Deal Size'!D:E,2,0)</f>
        <v>384150</v>
      </c>
    </row>
    <row r="21" spans="1:19">
      <c r="A21" t="s">
        <v>1042</v>
      </c>
      <c r="B21" t="s">
        <v>9</v>
      </c>
      <c r="C21" t="s">
        <v>14</v>
      </c>
      <c r="D21" t="s">
        <v>155</v>
      </c>
      <c r="E21" t="s">
        <v>945</v>
      </c>
      <c r="F21" t="s">
        <v>946</v>
      </c>
      <c r="G21" t="s">
        <v>10731</v>
      </c>
      <c r="H21" t="s">
        <v>10737</v>
      </c>
      <c r="K21" t="s">
        <v>6126</v>
      </c>
      <c r="L21" t="s">
        <v>9</v>
      </c>
      <c r="M21" t="s">
        <v>14</v>
      </c>
      <c r="N21" t="s">
        <v>155</v>
      </c>
      <c r="O21" t="s">
        <v>1082</v>
      </c>
      <c r="P21" t="s">
        <v>1083</v>
      </c>
      <c r="Q21" t="s">
        <v>10731</v>
      </c>
      <c r="R21" t="s">
        <v>85</v>
      </c>
      <c r="S21" s="188">
        <f>VLOOKUP(Table5[[#This Row],[Order '#]],'Deal Size'!D:E,2,0)</f>
        <v>1045625</v>
      </c>
    </row>
    <row r="22" spans="1:19">
      <c r="A22" t="s">
        <v>1075</v>
      </c>
      <c r="B22" t="s">
        <v>9</v>
      </c>
      <c r="C22" t="s">
        <v>14</v>
      </c>
      <c r="D22" t="s">
        <v>155</v>
      </c>
      <c r="E22" t="s">
        <v>1077</v>
      </c>
      <c r="F22" t="s">
        <v>1078</v>
      </c>
      <c r="G22" t="s">
        <v>10731</v>
      </c>
      <c r="H22" t="s">
        <v>85</v>
      </c>
      <c r="K22" t="s">
        <v>4685</v>
      </c>
      <c r="L22" t="s">
        <v>9</v>
      </c>
      <c r="M22" t="s">
        <v>14</v>
      </c>
      <c r="N22" t="s">
        <v>155</v>
      </c>
      <c r="O22" t="s">
        <v>2003</v>
      </c>
      <c r="P22" t="s">
        <v>2004</v>
      </c>
      <c r="Q22" t="s">
        <v>10731</v>
      </c>
      <c r="R22" t="s">
        <v>85</v>
      </c>
      <c r="S22" s="188">
        <f>VLOOKUP(Table5[[#This Row],[Order '#]],'Deal Size'!D:E,2,0)</f>
        <v>1294844.74</v>
      </c>
    </row>
    <row r="23" spans="1:19">
      <c r="A23" t="s">
        <v>1080</v>
      </c>
      <c r="B23" t="s">
        <v>9</v>
      </c>
      <c r="C23" t="s">
        <v>14</v>
      </c>
      <c r="D23" t="s">
        <v>155</v>
      </c>
      <c r="E23" t="s">
        <v>1082</v>
      </c>
      <c r="F23" t="s">
        <v>1083</v>
      </c>
      <c r="G23" t="s">
        <v>10731</v>
      </c>
      <c r="H23" t="s">
        <v>85</v>
      </c>
      <c r="K23" t="s">
        <v>4663</v>
      </c>
      <c r="L23" t="s">
        <v>9</v>
      </c>
      <c r="M23" t="s">
        <v>14</v>
      </c>
      <c r="N23" t="s">
        <v>170</v>
      </c>
      <c r="O23" t="s">
        <v>4660</v>
      </c>
      <c r="P23" t="s">
        <v>4661</v>
      </c>
      <c r="Q23" t="s">
        <v>10731</v>
      </c>
      <c r="R23" t="s">
        <v>85</v>
      </c>
      <c r="S23" s="188">
        <f>VLOOKUP(Table5[[#This Row],[Order '#]],'Deal Size'!D:E,2,0)</f>
        <v>315940.53999999998</v>
      </c>
    </row>
    <row r="24" spans="1:19">
      <c r="A24" t="s">
        <v>1085</v>
      </c>
      <c r="B24" t="s">
        <v>9</v>
      </c>
      <c r="C24" t="s">
        <v>14</v>
      </c>
      <c r="D24" t="s">
        <v>155</v>
      </c>
      <c r="E24" t="s">
        <v>1087</v>
      </c>
      <c r="F24" t="s">
        <v>1088</v>
      </c>
      <c r="G24" t="s">
        <v>10731</v>
      </c>
      <c r="H24" t="s">
        <v>85</v>
      </c>
      <c r="K24" t="s">
        <v>1080</v>
      </c>
      <c r="L24" t="s">
        <v>9</v>
      </c>
      <c r="M24" t="s">
        <v>14</v>
      </c>
      <c r="N24" t="s">
        <v>155</v>
      </c>
      <c r="O24" t="s">
        <v>1082</v>
      </c>
      <c r="P24" t="s">
        <v>1083</v>
      </c>
      <c r="Q24" t="s">
        <v>10731</v>
      </c>
      <c r="R24" t="s">
        <v>85</v>
      </c>
      <c r="S24" s="188">
        <f>VLOOKUP(Table5[[#This Row],[Order '#]],'Deal Size'!D:E,2,0)</f>
        <v>810748.35</v>
      </c>
    </row>
    <row r="25" spans="1:19">
      <c r="A25" t="s">
        <v>1090</v>
      </c>
      <c r="B25" t="s">
        <v>9</v>
      </c>
      <c r="C25" t="s">
        <v>14</v>
      </c>
      <c r="D25" t="s">
        <v>170</v>
      </c>
      <c r="E25" t="s">
        <v>1009</v>
      </c>
      <c r="F25" t="s">
        <v>1010</v>
      </c>
      <c r="G25" t="s">
        <v>10730</v>
      </c>
      <c r="H25" t="s">
        <v>85</v>
      </c>
      <c r="K25" t="s">
        <v>6124</v>
      </c>
      <c r="L25" t="s">
        <v>9</v>
      </c>
      <c r="M25" t="s">
        <v>14</v>
      </c>
      <c r="N25" t="s">
        <v>155</v>
      </c>
      <c r="O25" t="s">
        <v>1082</v>
      </c>
      <c r="P25" t="s">
        <v>1083</v>
      </c>
      <c r="Q25" t="s">
        <v>10731</v>
      </c>
      <c r="R25" t="s">
        <v>85</v>
      </c>
      <c r="S25" s="188">
        <f>VLOOKUP(Table5[[#This Row],[Order '#]],'Deal Size'!D:E,2,0)</f>
        <v>810748.35</v>
      </c>
    </row>
    <row r="26" spans="1:19">
      <c r="A26" t="s">
        <v>1093</v>
      </c>
      <c r="B26" t="s">
        <v>9</v>
      </c>
      <c r="C26" t="s">
        <v>14</v>
      </c>
      <c r="D26" t="s">
        <v>155</v>
      </c>
      <c r="E26" t="s">
        <v>1095</v>
      </c>
      <c r="F26" t="s">
        <v>1096</v>
      </c>
      <c r="G26" t="s">
        <v>10730</v>
      </c>
      <c r="H26" t="s">
        <v>85</v>
      </c>
      <c r="K26" t="s">
        <v>1007</v>
      </c>
      <c r="L26" t="s">
        <v>9</v>
      </c>
      <c r="M26" t="s">
        <v>14</v>
      </c>
      <c r="N26" t="s">
        <v>170</v>
      </c>
      <c r="O26" t="s">
        <v>1009</v>
      </c>
      <c r="P26" t="s">
        <v>1010</v>
      </c>
      <c r="Q26" t="s">
        <v>10731</v>
      </c>
      <c r="R26" t="s">
        <v>85</v>
      </c>
      <c r="S26" s="188">
        <f>VLOOKUP(Table5[[#This Row],[Order '#]],'Deal Size'!D:E,2,0)</f>
        <v>351049.8</v>
      </c>
    </row>
    <row r="27" spans="1:19">
      <c r="A27" t="s">
        <v>1098</v>
      </c>
      <c r="B27" t="s">
        <v>9</v>
      </c>
      <c r="C27" t="s">
        <v>14</v>
      </c>
      <c r="D27" t="s">
        <v>170</v>
      </c>
      <c r="E27" t="s">
        <v>1100</v>
      </c>
      <c r="F27" t="s">
        <v>1101</v>
      </c>
      <c r="G27" t="s">
        <v>10730</v>
      </c>
      <c r="H27" t="s">
        <v>85</v>
      </c>
      <c r="K27" t="s">
        <v>1085</v>
      </c>
      <c r="L27" t="s">
        <v>9</v>
      </c>
      <c r="M27" t="s">
        <v>14</v>
      </c>
      <c r="N27" t="s">
        <v>155</v>
      </c>
      <c r="O27" t="s">
        <v>1087</v>
      </c>
      <c r="P27" t="s">
        <v>1088</v>
      </c>
      <c r="Q27" t="s">
        <v>10731</v>
      </c>
      <c r="R27" t="s">
        <v>85</v>
      </c>
      <c r="S27" s="188">
        <f>VLOOKUP(Table5[[#This Row],[Order '#]],'Deal Size'!D:E,2,0)</f>
        <v>747216.79999999993</v>
      </c>
    </row>
    <row r="28" spans="1:19">
      <c r="A28" t="s">
        <v>1151</v>
      </c>
      <c r="B28" t="s">
        <v>3</v>
      </c>
      <c r="C28" t="s">
        <v>115</v>
      </c>
      <c r="D28" t="s">
        <v>10738</v>
      </c>
      <c r="E28" t="s">
        <v>1153</v>
      </c>
      <c r="F28" t="s">
        <v>1154</v>
      </c>
      <c r="G28" t="s">
        <v>10731</v>
      </c>
      <c r="H28" t="s">
        <v>10739</v>
      </c>
      <c r="K28" t="s">
        <v>1075</v>
      </c>
      <c r="L28" t="s">
        <v>9</v>
      </c>
      <c r="M28" t="s">
        <v>14</v>
      </c>
      <c r="N28" t="s">
        <v>155</v>
      </c>
      <c r="O28" t="s">
        <v>1077</v>
      </c>
      <c r="P28" t="s">
        <v>1078</v>
      </c>
      <c r="Q28" t="s">
        <v>10731</v>
      </c>
      <c r="R28" t="s">
        <v>85</v>
      </c>
      <c r="S28" s="188">
        <f>VLOOKUP(Table5[[#This Row],[Order '#]],'Deal Size'!D:E,2,0)</f>
        <v>438068.55000000005</v>
      </c>
    </row>
    <row r="29" spans="1:19">
      <c r="A29" t="s">
        <v>1168</v>
      </c>
      <c r="B29" t="s">
        <v>9</v>
      </c>
      <c r="C29" t="s">
        <v>14</v>
      </c>
      <c r="D29" t="s">
        <v>155</v>
      </c>
      <c r="E29" t="s">
        <v>1170</v>
      </c>
      <c r="F29" t="s">
        <v>1171</v>
      </c>
      <c r="G29" t="s">
        <v>10731</v>
      </c>
      <c r="H29" t="s">
        <v>10739</v>
      </c>
      <c r="K29" t="s">
        <v>1000</v>
      </c>
      <c r="L29" t="s">
        <v>9</v>
      </c>
      <c r="M29" t="s">
        <v>14</v>
      </c>
      <c r="N29" t="s">
        <v>170</v>
      </c>
      <c r="O29" t="s">
        <v>1002</v>
      </c>
      <c r="P29" t="s">
        <v>1003</v>
      </c>
      <c r="Q29" t="s">
        <v>10731</v>
      </c>
      <c r="R29" t="s">
        <v>10739</v>
      </c>
      <c r="S29" s="188">
        <f>VLOOKUP(Table5[[#This Row],[Order '#]],'Deal Size'!D:E,2,0)</f>
        <v>6012996.8199999947</v>
      </c>
    </row>
    <row r="30" spans="1:19">
      <c r="A30" t="s">
        <v>1298</v>
      </c>
      <c r="B30" t="s">
        <v>3</v>
      </c>
      <c r="C30" t="s">
        <v>13</v>
      </c>
      <c r="D30" t="s">
        <v>10738</v>
      </c>
      <c r="E30" t="s">
        <v>3607</v>
      </c>
      <c r="F30" t="s">
        <v>3608</v>
      </c>
      <c r="G30" t="s">
        <v>10730</v>
      </c>
      <c r="H30" t="s">
        <v>85</v>
      </c>
      <c r="K30" t="s">
        <v>1042</v>
      </c>
      <c r="L30" t="s">
        <v>9</v>
      </c>
      <c r="M30" t="s">
        <v>14</v>
      </c>
      <c r="N30" t="s">
        <v>155</v>
      </c>
      <c r="O30" t="s">
        <v>945</v>
      </c>
      <c r="P30" t="s">
        <v>946</v>
      </c>
      <c r="Q30" t="s">
        <v>10731</v>
      </c>
      <c r="R30" t="s">
        <v>10737</v>
      </c>
      <c r="S30" s="188">
        <f>VLOOKUP(Table5[[#This Row],[Order '#]],'Deal Size'!D:E,2,0)</f>
        <v>311812</v>
      </c>
    </row>
    <row r="31" spans="1:19">
      <c r="A31" t="s">
        <v>2068</v>
      </c>
      <c r="B31" t="s">
        <v>9</v>
      </c>
      <c r="C31" t="s">
        <v>10</v>
      </c>
      <c r="D31" t="s">
        <v>10738</v>
      </c>
      <c r="E31" t="s">
        <v>801</v>
      </c>
      <c r="F31" t="s">
        <v>802</v>
      </c>
      <c r="G31" t="s">
        <v>10730</v>
      </c>
      <c r="H31" t="s">
        <v>85</v>
      </c>
      <c r="K31" t="s">
        <v>1168</v>
      </c>
      <c r="L31" t="s">
        <v>9</v>
      </c>
      <c r="M31" t="s">
        <v>14</v>
      </c>
      <c r="N31" t="s">
        <v>155</v>
      </c>
      <c r="O31" t="s">
        <v>1170</v>
      </c>
      <c r="P31" t="s">
        <v>1171</v>
      </c>
      <c r="Q31" t="s">
        <v>10731</v>
      </c>
      <c r="R31" t="s">
        <v>10739</v>
      </c>
      <c r="S31" s="188">
        <f>VLOOKUP(Table5[[#This Row],[Order '#]],'Deal Size'!D:E,2,0)</f>
        <v>711225</v>
      </c>
    </row>
    <row r="32" spans="1:19">
      <c r="A32" t="s">
        <v>2085</v>
      </c>
      <c r="B32" t="s">
        <v>9</v>
      </c>
      <c r="C32" t="s">
        <v>10</v>
      </c>
      <c r="D32" t="s">
        <v>10738</v>
      </c>
      <c r="E32" t="s">
        <v>795</v>
      </c>
      <c r="F32" t="s">
        <v>796</v>
      </c>
      <c r="G32" t="s">
        <v>10730</v>
      </c>
      <c r="H32" t="s">
        <v>85</v>
      </c>
      <c r="K32" t="s">
        <v>444</v>
      </c>
      <c r="L32" t="s">
        <v>9</v>
      </c>
      <c r="M32" t="s">
        <v>14</v>
      </c>
      <c r="N32" t="s">
        <v>155</v>
      </c>
      <c r="O32" t="s">
        <v>446</v>
      </c>
      <c r="P32" t="s">
        <v>447</v>
      </c>
      <c r="Q32" t="s">
        <v>10731</v>
      </c>
      <c r="R32" t="s">
        <v>10739</v>
      </c>
      <c r="S32" s="188">
        <f>VLOOKUP(Table5[[#This Row],[Order '#]],'Deal Size'!D:E,2,0)</f>
        <v>921106.96999999986</v>
      </c>
    </row>
    <row r="33" spans="1:19">
      <c r="A33" t="s">
        <v>2099</v>
      </c>
      <c r="B33" t="s">
        <v>3</v>
      </c>
      <c r="C33" t="s">
        <v>13</v>
      </c>
      <c r="D33" t="s">
        <v>10738</v>
      </c>
      <c r="E33" t="s">
        <v>2101</v>
      </c>
      <c r="F33" t="s">
        <v>2102</v>
      </c>
      <c r="G33" t="s">
        <v>10731</v>
      </c>
      <c r="H33" t="s">
        <v>85</v>
      </c>
      <c r="K33" t="s">
        <v>2311</v>
      </c>
      <c r="L33" t="s">
        <v>9</v>
      </c>
      <c r="M33" t="s">
        <v>14</v>
      </c>
      <c r="N33" t="s">
        <v>155</v>
      </c>
      <c r="O33" t="s">
        <v>446</v>
      </c>
      <c r="P33" t="s">
        <v>447</v>
      </c>
      <c r="Q33" t="s">
        <v>10731</v>
      </c>
      <c r="R33" t="s">
        <v>10739</v>
      </c>
      <c r="S33" s="188">
        <f>VLOOKUP(Table5[[#This Row],[Order '#]],'Deal Size'!D:E,2,0)</f>
        <v>921106.96999999986</v>
      </c>
    </row>
    <row r="34" spans="1:19">
      <c r="A34" t="s">
        <v>2250</v>
      </c>
      <c r="B34" t="s">
        <v>9</v>
      </c>
      <c r="C34" t="s">
        <v>14</v>
      </c>
      <c r="D34" t="s">
        <v>155</v>
      </c>
      <c r="E34" t="s">
        <v>2252</v>
      </c>
      <c r="F34" t="s">
        <v>2253</v>
      </c>
      <c r="G34" t="s">
        <v>10730</v>
      </c>
      <c r="H34" t="s">
        <v>85</v>
      </c>
      <c r="K34" t="s">
        <v>7734</v>
      </c>
      <c r="L34" t="s">
        <v>9</v>
      </c>
      <c r="M34" t="s">
        <v>14</v>
      </c>
      <c r="N34" t="s">
        <v>215</v>
      </c>
      <c r="O34" t="s">
        <v>7736</v>
      </c>
      <c r="P34" t="s">
        <v>7737</v>
      </c>
      <c r="Q34" t="s">
        <v>10731</v>
      </c>
      <c r="R34" t="s">
        <v>10737</v>
      </c>
      <c r="S34" s="188">
        <f>VLOOKUP(Table5[[#This Row],[Order '#]],'Deal Size'!D:E,2,0)</f>
        <v>286560</v>
      </c>
    </row>
    <row r="35" spans="1:19">
      <c r="A35" t="s">
        <v>2258</v>
      </c>
      <c r="B35" t="s">
        <v>9</v>
      </c>
      <c r="C35" t="s">
        <v>14</v>
      </c>
      <c r="D35" t="s">
        <v>170</v>
      </c>
      <c r="E35" t="s">
        <v>1100</v>
      </c>
      <c r="F35" t="s">
        <v>1101</v>
      </c>
      <c r="G35" t="s">
        <v>10730</v>
      </c>
      <c r="H35" t="s">
        <v>85</v>
      </c>
      <c r="K35" t="s">
        <v>7500</v>
      </c>
      <c r="L35" t="s">
        <v>9</v>
      </c>
      <c r="M35" t="s">
        <v>14</v>
      </c>
      <c r="N35" t="s">
        <v>170</v>
      </c>
      <c r="O35" t="s">
        <v>7502</v>
      </c>
      <c r="P35" t="s">
        <v>7503</v>
      </c>
      <c r="Q35" t="s">
        <v>10731</v>
      </c>
      <c r="R35" t="s">
        <v>10739</v>
      </c>
      <c r="S35" s="188">
        <f>VLOOKUP(Table5[[#This Row],[Order '#]],'Deal Size'!D:E,2,0)</f>
        <v>257952.5</v>
      </c>
    </row>
    <row r="36" spans="1:19">
      <c r="A36" t="s">
        <v>2311</v>
      </c>
      <c r="B36" t="s">
        <v>9</v>
      </c>
      <c r="C36" t="s">
        <v>14</v>
      </c>
      <c r="D36" t="s">
        <v>155</v>
      </c>
      <c r="E36" t="s">
        <v>446</v>
      </c>
      <c r="F36" t="s">
        <v>447</v>
      </c>
      <c r="G36" t="s">
        <v>10731</v>
      </c>
      <c r="H36" t="s">
        <v>10739</v>
      </c>
      <c r="K36" t="s">
        <v>6944</v>
      </c>
      <c r="L36" t="s">
        <v>9</v>
      </c>
      <c r="M36" t="s">
        <v>14</v>
      </c>
      <c r="N36" t="s">
        <v>155</v>
      </c>
      <c r="O36" t="s">
        <v>6946</v>
      </c>
      <c r="P36" t="s">
        <v>6947</v>
      </c>
      <c r="Q36" t="s">
        <v>10731</v>
      </c>
      <c r="R36" t="s">
        <v>10739</v>
      </c>
      <c r="S36" s="188">
        <f>VLOOKUP(Table5[[#This Row],[Order '#]],'Deal Size'!D:E,2,0)</f>
        <v>336478</v>
      </c>
    </row>
    <row r="37" spans="1:19">
      <c r="A37" t="s">
        <v>3604</v>
      </c>
      <c r="B37" t="s">
        <v>9</v>
      </c>
      <c r="C37" t="s">
        <v>14</v>
      </c>
      <c r="D37" t="s">
        <v>170</v>
      </c>
      <c r="E37" t="s">
        <v>184</v>
      </c>
      <c r="F37" t="s">
        <v>185</v>
      </c>
      <c r="G37" t="s">
        <v>10730</v>
      </c>
      <c r="H37" t="s">
        <v>85</v>
      </c>
      <c r="K37" t="s">
        <v>6771</v>
      </c>
      <c r="L37" t="s">
        <v>9</v>
      </c>
      <c r="M37" t="s">
        <v>14</v>
      </c>
      <c r="N37" t="s">
        <v>155</v>
      </c>
      <c r="O37" t="s">
        <v>6760</v>
      </c>
      <c r="P37" t="s">
        <v>6761</v>
      </c>
      <c r="Q37" t="s">
        <v>10731</v>
      </c>
      <c r="R37" t="s">
        <v>85</v>
      </c>
      <c r="S37" s="188">
        <f>VLOOKUP(Table5[[#This Row],[Order '#]],'Deal Size'!D:E,2,0)</f>
        <v>272510</v>
      </c>
    </row>
    <row r="38" spans="1:19">
      <c r="A38" t="s">
        <v>3594</v>
      </c>
      <c r="B38" t="s">
        <v>9</v>
      </c>
      <c r="C38" t="s">
        <v>14</v>
      </c>
      <c r="D38" t="s">
        <v>155</v>
      </c>
      <c r="E38" t="s">
        <v>3596</v>
      </c>
      <c r="F38" t="s">
        <v>3597</v>
      </c>
      <c r="G38" t="s">
        <v>10730</v>
      </c>
      <c r="H38" t="s">
        <v>85</v>
      </c>
      <c r="K38" t="s">
        <v>6758</v>
      </c>
      <c r="L38" t="s">
        <v>9</v>
      </c>
      <c r="M38" t="s">
        <v>14</v>
      </c>
      <c r="N38" t="s">
        <v>155</v>
      </c>
      <c r="O38" t="s">
        <v>6760</v>
      </c>
      <c r="P38" t="s">
        <v>6761</v>
      </c>
      <c r="Q38" t="s">
        <v>10731</v>
      </c>
      <c r="R38" t="s">
        <v>85</v>
      </c>
      <c r="S38" s="188">
        <f>VLOOKUP(Table5[[#This Row],[Order '#]],'Deal Size'!D:E,2,0)</f>
        <v>274827</v>
      </c>
    </row>
    <row r="39" spans="1:19">
      <c r="A39" t="s">
        <v>3321</v>
      </c>
      <c r="B39" t="s">
        <v>3</v>
      </c>
      <c r="C39" t="s">
        <v>112</v>
      </c>
      <c r="D39" t="s">
        <v>10738</v>
      </c>
      <c r="E39" t="s">
        <v>3323</v>
      </c>
      <c r="F39" t="s">
        <v>3324</v>
      </c>
      <c r="G39" t="s">
        <v>10730</v>
      </c>
      <c r="H39" t="s">
        <v>85</v>
      </c>
      <c r="K39" t="s">
        <v>8421</v>
      </c>
      <c r="L39" t="s">
        <v>9</v>
      </c>
      <c r="M39" t="s">
        <v>14</v>
      </c>
      <c r="N39" t="s">
        <v>170</v>
      </c>
      <c r="O39" t="s">
        <v>8423</v>
      </c>
      <c r="P39" t="s">
        <v>8424</v>
      </c>
      <c r="Q39" t="s">
        <v>10731</v>
      </c>
      <c r="R39" t="s">
        <v>10739</v>
      </c>
      <c r="S39" s="188">
        <f>VLOOKUP(Table5[[#This Row],[Order '#]],'Deal Size'!D:E,2,0)</f>
        <v>339000</v>
      </c>
    </row>
    <row r="40" spans="1:19">
      <c r="A40" t="s">
        <v>4399</v>
      </c>
      <c r="B40" t="s">
        <v>3</v>
      </c>
      <c r="C40" t="s">
        <v>4</v>
      </c>
      <c r="D40" t="s">
        <v>10738</v>
      </c>
      <c r="E40" t="s">
        <v>4401</v>
      </c>
      <c r="F40" t="s">
        <v>4402</v>
      </c>
      <c r="G40" t="s">
        <v>10731</v>
      </c>
      <c r="H40" t="s">
        <v>85</v>
      </c>
      <c r="K40" t="s">
        <v>7892</v>
      </c>
      <c r="L40" t="s">
        <v>9</v>
      </c>
      <c r="M40" t="s">
        <v>14</v>
      </c>
      <c r="N40" t="s">
        <v>155</v>
      </c>
      <c r="O40" t="s">
        <v>7894</v>
      </c>
      <c r="P40" t="s">
        <v>7895</v>
      </c>
      <c r="Q40" t="s">
        <v>10731</v>
      </c>
      <c r="R40" t="s">
        <v>10739</v>
      </c>
      <c r="S40" s="188">
        <f>VLOOKUP(Table5[[#This Row],[Order '#]],'Deal Size'!D:E,2,0)</f>
        <v>2092487.95</v>
      </c>
    </row>
    <row r="41" spans="1:19">
      <c r="A41" t="s">
        <v>4460</v>
      </c>
      <c r="B41" t="s">
        <v>3</v>
      </c>
      <c r="C41" t="s">
        <v>114</v>
      </c>
      <c r="D41" t="s">
        <v>10738</v>
      </c>
      <c r="E41" t="s">
        <v>4462</v>
      </c>
      <c r="F41" t="s">
        <v>4463</v>
      </c>
      <c r="G41" t="s">
        <v>10731</v>
      </c>
      <c r="H41" t="s">
        <v>10739</v>
      </c>
      <c r="K41" t="s">
        <v>7983</v>
      </c>
      <c r="L41" t="s">
        <v>9</v>
      </c>
      <c r="M41" t="s">
        <v>14</v>
      </c>
      <c r="N41" t="s">
        <v>170</v>
      </c>
      <c r="O41" t="s">
        <v>7985</v>
      </c>
      <c r="P41" t="s">
        <v>7986</v>
      </c>
      <c r="Q41" t="s">
        <v>10731</v>
      </c>
      <c r="R41" t="s">
        <v>85</v>
      </c>
      <c r="S41" s="188">
        <f>VLOOKUP(Table5[[#This Row],[Order '#]],'Deal Size'!D:E,2,0)</f>
        <v>322875</v>
      </c>
    </row>
    <row r="42" spans="1:19">
      <c r="A42" t="s">
        <v>3199</v>
      </c>
      <c r="B42" t="s">
        <v>9</v>
      </c>
      <c r="C42" t="s">
        <v>14</v>
      </c>
      <c r="D42" t="s">
        <v>155</v>
      </c>
      <c r="E42" t="s">
        <v>1942</v>
      </c>
      <c r="F42" t="s">
        <v>1943</v>
      </c>
      <c r="G42" t="s">
        <v>10730</v>
      </c>
      <c r="H42" t="s">
        <v>85</v>
      </c>
      <c r="K42" t="s">
        <v>8826</v>
      </c>
      <c r="L42" t="s">
        <v>9</v>
      </c>
      <c r="M42" t="s">
        <v>10</v>
      </c>
      <c r="N42" t="s">
        <v>10738</v>
      </c>
      <c r="O42" t="s">
        <v>75</v>
      </c>
      <c r="P42" t="s">
        <v>122</v>
      </c>
      <c r="Q42" t="s">
        <v>10731</v>
      </c>
      <c r="R42" t="s">
        <v>10737</v>
      </c>
      <c r="S42" s="188">
        <f>VLOOKUP(Table5[[#This Row],[Order '#]],'Deal Size'!D:E,2,0)</f>
        <v>281299</v>
      </c>
    </row>
    <row r="43" spans="1:19">
      <c r="A43" t="s">
        <v>3200</v>
      </c>
      <c r="B43" t="s">
        <v>9</v>
      </c>
      <c r="C43" t="s">
        <v>14</v>
      </c>
      <c r="D43" t="s">
        <v>155</v>
      </c>
      <c r="E43" t="s">
        <v>4492</v>
      </c>
      <c r="F43" t="s">
        <v>4493</v>
      </c>
      <c r="G43" t="s">
        <v>10730</v>
      </c>
      <c r="H43" t="s">
        <v>85</v>
      </c>
      <c r="K43" t="s">
        <v>8143</v>
      </c>
      <c r="L43" t="s">
        <v>9</v>
      </c>
      <c r="M43" t="s">
        <v>10</v>
      </c>
      <c r="N43" t="s">
        <v>10738</v>
      </c>
      <c r="O43" t="s">
        <v>238</v>
      </c>
      <c r="P43" t="s">
        <v>76</v>
      </c>
      <c r="Q43" t="s">
        <v>10731</v>
      </c>
      <c r="R43" t="s">
        <v>10739</v>
      </c>
      <c r="S43" s="188">
        <f>VLOOKUP(Table5[[#This Row],[Order '#]],'Deal Size'!D:E,2,0)</f>
        <v>1504360.4500000002</v>
      </c>
    </row>
    <row r="44" spans="1:19">
      <c r="A44" t="s">
        <v>3223</v>
      </c>
      <c r="B44" t="s">
        <v>3</v>
      </c>
      <c r="C44" t="s">
        <v>8</v>
      </c>
      <c r="D44" t="s">
        <v>10738</v>
      </c>
      <c r="E44" t="s">
        <v>238</v>
      </c>
      <c r="F44" t="s">
        <v>76</v>
      </c>
      <c r="G44" t="s">
        <v>10730</v>
      </c>
      <c r="H44" t="s">
        <v>10737</v>
      </c>
      <c r="K44" t="s">
        <v>8553</v>
      </c>
      <c r="L44" t="s">
        <v>5</v>
      </c>
      <c r="M44" t="s">
        <v>16</v>
      </c>
      <c r="N44" t="s">
        <v>10738</v>
      </c>
      <c r="O44" t="s">
        <v>8555</v>
      </c>
      <c r="P44" t="s">
        <v>8556</v>
      </c>
      <c r="Q44" t="s">
        <v>10730</v>
      </c>
      <c r="R44" t="s">
        <v>85</v>
      </c>
      <c r="S44" s="188">
        <f>VLOOKUP(Table5[[#This Row],[Order '#]],'Deal Size'!D:E,2,0)</f>
        <v>146977.04999999999</v>
      </c>
    </row>
    <row r="45" spans="1:19">
      <c r="A45" t="s">
        <v>3347</v>
      </c>
      <c r="B45" t="s">
        <v>9</v>
      </c>
      <c r="C45" t="s">
        <v>14</v>
      </c>
      <c r="D45" t="s">
        <v>155</v>
      </c>
      <c r="E45" t="s">
        <v>3349</v>
      </c>
      <c r="F45" t="s">
        <v>3350</v>
      </c>
      <c r="G45" t="s">
        <v>10730</v>
      </c>
      <c r="H45" t="s">
        <v>85</v>
      </c>
      <c r="K45" t="s">
        <v>8157</v>
      </c>
      <c r="L45" t="s">
        <v>3</v>
      </c>
      <c r="M45" t="s">
        <v>115</v>
      </c>
      <c r="N45" t="s">
        <v>10738</v>
      </c>
      <c r="O45" t="s">
        <v>8159</v>
      </c>
      <c r="P45" t="s">
        <v>8160</v>
      </c>
      <c r="Q45" t="s">
        <v>10731</v>
      </c>
      <c r="R45" t="s">
        <v>85</v>
      </c>
      <c r="S45" s="188">
        <f>VLOOKUP(Table5[[#This Row],[Order '#]],'Deal Size'!D:E,2,0)</f>
        <v>651191.25</v>
      </c>
    </row>
    <row r="46" spans="1:19">
      <c r="A46" t="s">
        <v>3355</v>
      </c>
      <c r="B46" t="s">
        <v>3</v>
      </c>
      <c r="C46" t="s">
        <v>4</v>
      </c>
      <c r="D46" t="s">
        <v>10738</v>
      </c>
      <c r="E46" t="s">
        <v>3357</v>
      </c>
      <c r="F46" t="s">
        <v>3358</v>
      </c>
      <c r="G46" t="s">
        <v>10730</v>
      </c>
      <c r="H46" t="s">
        <v>85</v>
      </c>
      <c r="K46" t="s">
        <v>7266</v>
      </c>
      <c r="L46" t="s">
        <v>5</v>
      </c>
      <c r="M46" t="s">
        <v>11</v>
      </c>
      <c r="N46" t="s">
        <v>10738</v>
      </c>
      <c r="O46" t="s">
        <v>7268</v>
      </c>
      <c r="P46" t="s">
        <v>7269</v>
      </c>
      <c r="Q46" t="s">
        <v>10730</v>
      </c>
      <c r="R46" t="s">
        <v>85</v>
      </c>
      <c r="S46" s="188">
        <f>VLOOKUP(Table5[[#This Row],[Order '#]],'Deal Size'!D:E,2,0)</f>
        <v>124936.9402</v>
      </c>
    </row>
    <row r="47" spans="1:19">
      <c r="A47" t="s">
        <v>3386</v>
      </c>
      <c r="B47" t="s">
        <v>5</v>
      </c>
      <c r="C47" t="s">
        <v>17</v>
      </c>
      <c r="D47" t="s">
        <v>10738</v>
      </c>
      <c r="E47" t="s">
        <v>238</v>
      </c>
      <c r="F47" t="s">
        <v>76</v>
      </c>
      <c r="G47" t="s">
        <v>10730</v>
      </c>
      <c r="H47" t="s">
        <v>10739</v>
      </c>
      <c r="K47" t="s">
        <v>8177</v>
      </c>
      <c r="L47" t="s">
        <v>5</v>
      </c>
      <c r="M47" t="s">
        <v>17</v>
      </c>
      <c r="N47" t="s">
        <v>10738</v>
      </c>
      <c r="O47" t="s">
        <v>5945</v>
      </c>
      <c r="P47" t="s">
        <v>5946</v>
      </c>
      <c r="Q47" t="s">
        <v>10730</v>
      </c>
      <c r="R47" t="s">
        <v>85</v>
      </c>
      <c r="S47" s="188">
        <f>VLOOKUP(Table5[[#This Row],[Order '#]],'Deal Size'!D:E,2,0)</f>
        <v>235959.41</v>
      </c>
    </row>
    <row r="48" spans="1:19">
      <c r="A48" t="s">
        <v>4547</v>
      </c>
      <c r="B48" t="s">
        <v>3</v>
      </c>
      <c r="C48" t="s">
        <v>114</v>
      </c>
      <c r="D48" t="s">
        <v>10738</v>
      </c>
      <c r="E48" t="s">
        <v>75</v>
      </c>
      <c r="F48" t="s">
        <v>122</v>
      </c>
      <c r="G48" t="s">
        <v>10731</v>
      </c>
      <c r="H48" t="s">
        <v>10737</v>
      </c>
      <c r="K48" t="s">
        <v>2099</v>
      </c>
      <c r="L48" t="s">
        <v>3</v>
      </c>
      <c r="M48" t="s">
        <v>13</v>
      </c>
      <c r="N48" t="s">
        <v>10738</v>
      </c>
      <c r="O48" t="s">
        <v>2101</v>
      </c>
      <c r="P48" t="s">
        <v>2102</v>
      </c>
      <c r="Q48" t="s">
        <v>10731</v>
      </c>
      <c r="R48" t="s">
        <v>85</v>
      </c>
      <c r="S48" s="188">
        <f>VLOOKUP(Table5[[#This Row],[Order '#]],'Deal Size'!D:E,2,0)</f>
        <v>282398.908</v>
      </c>
    </row>
    <row r="49" spans="1:19">
      <c r="A49" t="s">
        <v>3545</v>
      </c>
      <c r="B49" t="s">
        <v>3</v>
      </c>
      <c r="C49" t="s">
        <v>113</v>
      </c>
      <c r="D49" t="s">
        <v>10738</v>
      </c>
      <c r="E49" t="s">
        <v>3547</v>
      </c>
      <c r="F49" t="s">
        <v>3548</v>
      </c>
      <c r="G49" t="s">
        <v>10730</v>
      </c>
      <c r="H49" t="s">
        <v>85</v>
      </c>
      <c r="K49" t="s">
        <v>3011</v>
      </c>
      <c r="L49" t="s">
        <v>3</v>
      </c>
      <c r="M49" t="s">
        <v>13</v>
      </c>
      <c r="N49" t="s">
        <v>10738</v>
      </c>
      <c r="O49" t="s">
        <v>3013</v>
      </c>
      <c r="P49" t="s">
        <v>3014</v>
      </c>
      <c r="Q49" t="s">
        <v>10731</v>
      </c>
      <c r="R49" t="s">
        <v>10739</v>
      </c>
      <c r="S49" s="188">
        <f>VLOOKUP(Table5[[#This Row],[Order '#]],'Deal Size'!D:E,2,0)</f>
        <v>1981872.5549999999</v>
      </c>
    </row>
    <row r="50" spans="1:19">
      <c r="A50" t="s">
        <v>3560</v>
      </c>
      <c r="B50" t="s">
        <v>9</v>
      </c>
      <c r="C50" t="s">
        <v>14</v>
      </c>
      <c r="D50" t="s">
        <v>155</v>
      </c>
      <c r="E50" t="s">
        <v>3562</v>
      </c>
      <c r="F50" t="s">
        <v>3563</v>
      </c>
      <c r="G50" t="s">
        <v>10730</v>
      </c>
      <c r="H50" t="s">
        <v>85</v>
      </c>
      <c r="K50" t="s">
        <v>6464</v>
      </c>
      <c r="L50" t="s">
        <v>3</v>
      </c>
      <c r="M50" t="s">
        <v>4</v>
      </c>
      <c r="N50" t="s">
        <v>10738</v>
      </c>
      <c r="O50" t="s">
        <v>6446</v>
      </c>
      <c r="P50" t="s">
        <v>6447</v>
      </c>
      <c r="Q50" t="s">
        <v>10731</v>
      </c>
      <c r="R50" t="s">
        <v>10737</v>
      </c>
      <c r="S50" s="188">
        <f>VLOOKUP(Table5[[#This Row],[Order '#]],'Deal Size'!D:E,2,0)</f>
        <v>498580.34250000003</v>
      </c>
    </row>
    <row r="51" spans="1:19">
      <c r="A51" t="s">
        <v>3540</v>
      </c>
      <c r="B51" t="s">
        <v>9</v>
      </c>
      <c r="C51" t="s">
        <v>14</v>
      </c>
      <c r="D51" t="s">
        <v>155</v>
      </c>
      <c r="E51" t="s">
        <v>1961</v>
      </c>
      <c r="F51" t="s">
        <v>1962</v>
      </c>
      <c r="G51" t="s">
        <v>10731</v>
      </c>
      <c r="H51" t="s">
        <v>10739</v>
      </c>
      <c r="K51" t="s">
        <v>908</v>
      </c>
      <c r="L51" t="s">
        <v>3</v>
      </c>
      <c r="M51" t="s">
        <v>4</v>
      </c>
      <c r="N51" t="s">
        <v>10738</v>
      </c>
      <c r="O51" t="s">
        <v>910</v>
      </c>
      <c r="P51" t="s">
        <v>911</v>
      </c>
      <c r="Q51" t="s">
        <v>10731</v>
      </c>
      <c r="R51" t="s">
        <v>85</v>
      </c>
      <c r="S51" s="188">
        <f>VLOOKUP(Table5[[#This Row],[Order '#]],'Deal Size'!D:E,2,0)</f>
        <v>2570649.8443</v>
      </c>
    </row>
    <row r="52" spans="1:19">
      <c r="A52" t="s">
        <v>3445</v>
      </c>
      <c r="B52" t="s">
        <v>3</v>
      </c>
      <c r="C52" t="s">
        <v>115</v>
      </c>
      <c r="D52" t="s">
        <v>10738</v>
      </c>
      <c r="E52" t="s">
        <v>622</v>
      </c>
      <c r="F52" t="s">
        <v>623</v>
      </c>
      <c r="G52" t="s">
        <v>10730</v>
      </c>
      <c r="H52" t="s">
        <v>85</v>
      </c>
      <c r="K52" t="s">
        <v>4399</v>
      </c>
      <c r="L52" t="s">
        <v>3</v>
      </c>
      <c r="M52" t="s">
        <v>4</v>
      </c>
      <c r="N52" t="s">
        <v>10738</v>
      </c>
      <c r="O52" t="s">
        <v>4401</v>
      </c>
      <c r="P52" t="s">
        <v>4402</v>
      </c>
      <c r="Q52" t="s">
        <v>10731</v>
      </c>
      <c r="R52" t="s">
        <v>85</v>
      </c>
      <c r="S52" s="188">
        <f>VLOOKUP(Table5[[#This Row],[Order '#]],'Deal Size'!D:E,2,0)</f>
        <v>522817.02020000003</v>
      </c>
    </row>
    <row r="53" spans="1:19">
      <c r="A53" t="s">
        <v>3143</v>
      </c>
      <c r="B53" t="s">
        <v>9</v>
      </c>
      <c r="C53" t="s">
        <v>10</v>
      </c>
      <c r="D53" t="s">
        <v>10738</v>
      </c>
      <c r="E53" t="s">
        <v>2282</v>
      </c>
      <c r="F53" t="s">
        <v>2283</v>
      </c>
      <c r="G53" t="s">
        <v>10731</v>
      </c>
      <c r="H53" t="s">
        <v>85</v>
      </c>
      <c r="K53" t="s">
        <v>5864</v>
      </c>
      <c r="L53" t="s">
        <v>3</v>
      </c>
      <c r="M53" t="s">
        <v>4</v>
      </c>
      <c r="N53" t="s">
        <v>10738</v>
      </c>
      <c r="O53" t="s">
        <v>75</v>
      </c>
      <c r="P53" t="s">
        <v>122</v>
      </c>
      <c r="Q53" t="s">
        <v>10731</v>
      </c>
      <c r="R53" t="s">
        <v>10737</v>
      </c>
      <c r="S53" s="188">
        <f>VLOOKUP(Table5[[#This Row],[Order '#]],'Deal Size'!D:E,2,0)</f>
        <v>798079.75809999998</v>
      </c>
    </row>
    <row r="54" spans="1:19">
      <c r="A54" t="s">
        <v>3110</v>
      </c>
      <c r="B54" t="s">
        <v>9</v>
      </c>
      <c r="C54" t="s">
        <v>14</v>
      </c>
      <c r="D54" t="s">
        <v>155</v>
      </c>
      <c r="E54" t="s">
        <v>454</v>
      </c>
      <c r="F54" t="s">
        <v>455</v>
      </c>
      <c r="G54" t="s">
        <v>10731</v>
      </c>
      <c r="H54" t="s">
        <v>10739</v>
      </c>
      <c r="K54" t="s">
        <v>8593</v>
      </c>
      <c r="L54" t="s">
        <v>3</v>
      </c>
      <c r="M54" t="s">
        <v>4</v>
      </c>
      <c r="N54" t="s">
        <v>10738</v>
      </c>
      <c r="O54" t="s">
        <v>6446</v>
      </c>
      <c r="P54" t="s">
        <v>6447</v>
      </c>
      <c r="Q54" t="s">
        <v>10731</v>
      </c>
      <c r="R54" t="s">
        <v>10737</v>
      </c>
      <c r="S54" s="188">
        <f>VLOOKUP(Table5[[#This Row],[Order '#]],'Deal Size'!D:E,2,0)</f>
        <v>410449.30670000002</v>
      </c>
    </row>
    <row r="55" spans="1:19">
      <c r="A55" t="s">
        <v>3090</v>
      </c>
      <c r="B55" t="s">
        <v>9</v>
      </c>
      <c r="C55" t="s">
        <v>14</v>
      </c>
      <c r="D55" t="s">
        <v>170</v>
      </c>
      <c r="E55" t="s">
        <v>1867</v>
      </c>
      <c r="F55" t="s">
        <v>1868</v>
      </c>
      <c r="G55" t="s">
        <v>10730</v>
      </c>
      <c r="H55" t="s">
        <v>10739</v>
      </c>
      <c r="K55" t="s">
        <v>7167</v>
      </c>
      <c r="L55" t="s">
        <v>3</v>
      </c>
      <c r="M55" t="s">
        <v>4</v>
      </c>
      <c r="N55" t="s">
        <v>10738</v>
      </c>
      <c r="O55" t="s">
        <v>5185</v>
      </c>
      <c r="P55" t="s">
        <v>5186</v>
      </c>
      <c r="Q55" t="s">
        <v>10731</v>
      </c>
      <c r="R55" t="s">
        <v>10737</v>
      </c>
      <c r="S55" s="188">
        <f>VLOOKUP(Table5[[#This Row],[Order '#]],'Deal Size'!D:E,2,0)</f>
        <v>721290.40219999989</v>
      </c>
    </row>
    <row r="56" spans="1:19">
      <c r="A56" t="s">
        <v>3125</v>
      </c>
      <c r="B56" t="s">
        <v>9</v>
      </c>
      <c r="C56" t="s">
        <v>14</v>
      </c>
      <c r="D56" t="s">
        <v>170</v>
      </c>
      <c r="E56" t="s">
        <v>879</v>
      </c>
      <c r="F56" t="s">
        <v>880</v>
      </c>
      <c r="G56" t="s">
        <v>10731</v>
      </c>
      <c r="H56" t="s">
        <v>85</v>
      </c>
      <c r="K56" t="s">
        <v>6319</v>
      </c>
      <c r="L56" t="s">
        <v>3</v>
      </c>
      <c r="M56" t="s">
        <v>4</v>
      </c>
      <c r="N56" t="s">
        <v>10738</v>
      </c>
      <c r="O56" t="s">
        <v>75</v>
      </c>
      <c r="P56" t="s">
        <v>122</v>
      </c>
      <c r="Q56" t="s">
        <v>10731</v>
      </c>
      <c r="R56" t="s">
        <v>10737</v>
      </c>
      <c r="S56" s="188">
        <f>VLOOKUP(Table5[[#This Row],[Order '#]],'Deal Size'!D:E,2,0)</f>
        <v>409630.4241</v>
      </c>
    </row>
    <row r="57" spans="1:19">
      <c r="A57" t="s">
        <v>3101</v>
      </c>
      <c r="B57" t="s">
        <v>9</v>
      </c>
      <c r="C57" t="s">
        <v>14</v>
      </c>
      <c r="D57" t="s">
        <v>10738</v>
      </c>
      <c r="E57" t="s">
        <v>3103</v>
      </c>
      <c r="F57" t="s">
        <v>261</v>
      </c>
      <c r="G57" t="s">
        <v>10730</v>
      </c>
      <c r="H57" t="s">
        <v>85</v>
      </c>
      <c r="K57" t="s">
        <v>8151</v>
      </c>
      <c r="L57" t="s">
        <v>3</v>
      </c>
      <c r="M57" t="s">
        <v>115</v>
      </c>
      <c r="N57" t="s">
        <v>10738</v>
      </c>
      <c r="O57" t="s">
        <v>4099</v>
      </c>
      <c r="P57" t="s">
        <v>4100</v>
      </c>
      <c r="Q57" t="s">
        <v>10731</v>
      </c>
      <c r="R57" t="s">
        <v>10739</v>
      </c>
      <c r="S57" s="188">
        <f>VLOOKUP(Table5[[#This Row],[Order '#]],'Deal Size'!D:E,2,0)</f>
        <v>1452484.5576999998</v>
      </c>
    </row>
    <row r="58" spans="1:19">
      <c r="A58" t="s">
        <v>3117</v>
      </c>
      <c r="B58" t="s">
        <v>3</v>
      </c>
      <c r="C58" t="s">
        <v>13</v>
      </c>
      <c r="D58" t="s">
        <v>10738</v>
      </c>
      <c r="E58" t="s">
        <v>3113</v>
      </c>
      <c r="F58" t="s">
        <v>3114</v>
      </c>
      <c r="G58" t="s">
        <v>10730</v>
      </c>
      <c r="H58" t="s">
        <v>10739</v>
      </c>
      <c r="K58" t="s">
        <v>6583</v>
      </c>
      <c r="L58" t="s">
        <v>3</v>
      </c>
      <c r="M58" t="s">
        <v>112</v>
      </c>
      <c r="N58" t="s">
        <v>10738</v>
      </c>
      <c r="O58" t="s">
        <v>3071</v>
      </c>
      <c r="P58" t="s">
        <v>3072</v>
      </c>
      <c r="Q58" t="s">
        <v>10731</v>
      </c>
      <c r="R58" t="s">
        <v>10737</v>
      </c>
      <c r="S58" s="188">
        <f>VLOOKUP(Table5[[#This Row],[Order '#]],'Deal Size'!D:E,2,0)</f>
        <v>403960.72590000002</v>
      </c>
    </row>
    <row r="59" spans="1:19">
      <c r="A59" t="s">
        <v>3118</v>
      </c>
      <c r="B59" t="s">
        <v>3</v>
      </c>
      <c r="C59" t="s">
        <v>13</v>
      </c>
      <c r="D59" t="s">
        <v>10738</v>
      </c>
      <c r="E59" t="s">
        <v>3113</v>
      </c>
      <c r="F59" t="s">
        <v>3114</v>
      </c>
      <c r="G59" t="s">
        <v>10730</v>
      </c>
      <c r="H59" t="s">
        <v>10739</v>
      </c>
      <c r="K59" t="s">
        <v>6847</v>
      </c>
      <c r="L59" t="s">
        <v>3</v>
      </c>
      <c r="M59" t="s">
        <v>112</v>
      </c>
      <c r="N59" t="s">
        <v>10738</v>
      </c>
      <c r="O59" t="s">
        <v>1482</v>
      </c>
      <c r="P59" t="s">
        <v>1483</v>
      </c>
      <c r="Q59" t="s">
        <v>10731</v>
      </c>
      <c r="R59" t="s">
        <v>10739</v>
      </c>
      <c r="S59" s="188">
        <f>VLOOKUP(Table5[[#This Row],[Order '#]],'Deal Size'!D:E,2,0)</f>
        <v>543110.99790000007</v>
      </c>
    </row>
    <row r="60" spans="1:19">
      <c r="A60" t="s">
        <v>3011</v>
      </c>
      <c r="B60" t="s">
        <v>3</v>
      </c>
      <c r="C60" t="s">
        <v>13</v>
      </c>
      <c r="D60" t="s">
        <v>10738</v>
      </c>
      <c r="E60" t="s">
        <v>3013</v>
      </c>
      <c r="F60" t="s">
        <v>3014</v>
      </c>
      <c r="G60" t="s">
        <v>10731</v>
      </c>
      <c r="H60" t="s">
        <v>10739</v>
      </c>
      <c r="K60" t="s">
        <v>8512</v>
      </c>
      <c r="L60" t="s">
        <v>3</v>
      </c>
      <c r="M60" t="s">
        <v>114</v>
      </c>
      <c r="N60" t="s">
        <v>10738</v>
      </c>
      <c r="O60" t="s">
        <v>8514</v>
      </c>
      <c r="P60" t="s">
        <v>8515</v>
      </c>
      <c r="Q60" t="s">
        <v>10731</v>
      </c>
      <c r="R60" t="s">
        <v>85</v>
      </c>
      <c r="S60" s="188">
        <f>VLOOKUP(Table5[[#This Row],[Order '#]],'Deal Size'!D:E,2,0)</f>
        <v>272695.75890000002</v>
      </c>
    </row>
    <row r="61" spans="1:19">
      <c r="A61" t="s">
        <v>3045</v>
      </c>
      <c r="B61" t="s">
        <v>9</v>
      </c>
      <c r="C61" t="s">
        <v>14</v>
      </c>
      <c r="D61" t="s">
        <v>155</v>
      </c>
      <c r="E61" t="s">
        <v>945</v>
      </c>
      <c r="F61" t="s">
        <v>946</v>
      </c>
      <c r="G61" t="s">
        <v>10731</v>
      </c>
      <c r="H61" t="s">
        <v>10737</v>
      </c>
      <c r="K61" t="s">
        <v>4751</v>
      </c>
      <c r="L61" t="s">
        <v>3</v>
      </c>
      <c r="M61" t="s">
        <v>112</v>
      </c>
      <c r="N61" t="s">
        <v>10738</v>
      </c>
      <c r="O61" t="s">
        <v>4753</v>
      </c>
      <c r="P61" t="s">
        <v>4754</v>
      </c>
      <c r="Q61" t="s">
        <v>10731</v>
      </c>
      <c r="R61" t="s">
        <v>10739</v>
      </c>
      <c r="S61" s="188">
        <f>VLOOKUP(Table5[[#This Row],[Order '#]],'Deal Size'!D:E,2,0)</f>
        <v>804110.78</v>
      </c>
    </row>
    <row r="62" spans="1:19">
      <c r="A62" t="s">
        <v>3019</v>
      </c>
      <c r="B62" t="s">
        <v>3</v>
      </c>
      <c r="C62" t="s">
        <v>8</v>
      </c>
      <c r="D62" t="s">
        <v>10738</v>
      </c>
      <c r="E62" t="s">
        <v>3021</v>
      </c>
      <c r="F62" t="s">
        <v>3022</v>
      </c>
      <c r="G62" t="s">
        <v>10730</v>
      </c>
      <c r="H62" t="s">
        <v>85</v>
      </c>
      <c r="K62" t="s">
        <v>6887</v>
      </c>
      <c r="L62" t="s">
        <v>3</v>
      </c>
      <c r="M62" t="s">
        <v>112</v>
      </c>
      <c r="N62" t="s">
        <v>10738</v>
      </c>
      <c r="O62" t="s">
        <v>6889</v>
      </c>
      <c r="P62" t="s">
        <v>6890</v>
      </c>
      <c r="Q62" t="s">
        <v>10731</v>
      </c>
      <c r="R62" t="s">
        <v>10739</v>
      </c>
      <c r="S62" s="188">
        <f>VLOOKUP(Table5[[#This Row],[Order '#]],'Deal Size'!D:E,2,0)</f>
        <v>524260</v>
      </c>
    </row>
    <row r="63" spans="1:19">
      <c r="A63" t="s">
        <v>3033</v>
      </c>
      <c r="B63" t="s">
        <v>9</v>
      </c>
      <c r="C63" t="s">
        <v>14</v>
      </c>
      <c r="D63" t="s">
        <v>170</v>
      </c>
      <c r="E63" t="s">
        <v>1707</v>
      </c>
      <c r="F63" t="s">
        <v>1708</v>
      </c>
      <c r="G63" t="s">
        <v>10731</v>
      </c>
      <c r="H63" t="s">
        <v>10737</v>
      </c>
      <c r="K63" t="s">
        <v>4547</v>
      </c>
      <c r="L63" t="s">
        <v>3</v>
      </c>
      <c r="M63" t="s">
        <v>114</v>
      </c>
      <c r="N63" t="s">
        <v>10738</v>
      </c>
      <c r="O63" t="s">
        <v>75</v>
      </c>
      <c r="P63" t="s">
        <v>122</v>
      </c>
      <c r="Q63" t="s">
        <v>10731</v>
      </c>
      <c r="R63" t="s">
        <v>10737</v>
      </c>
      <c r="S63" s="188">
        <f>VLOOKUP(Table5[[#This Row],[Order '#]],'Deal Size'!D:E,2,0)</f>
        <v>284072.60739999998</v>
      </c>
    </row>
    <row r="64" spans="1:19">
      <c r="A64" t="s">
        <v>3085</v>
      </c>
      <c r="B64" t="s">
        <v>3</v>
      </c>
      <c r="C64" t="s">
        <v>4</v>
      </c>
      <c r="D64" t="s">
        <v>10738</v>
      </c>
      <c r="E64" t="s">
        <v>3087</v>
      </c>
      <c r="F64" t="s">
        <v>3088</v>
      </c>
      <c r="G64" t="s">
        <v>10730</v>
      </c>
      <c r="H64" t="s">
        <v>85</v>
      </c>
      <c r="K64" t="s">
        <v>8840</v>
      </c>
      <c r="L64" t="s">
        <v>5</v>
      </c>
      <c r="M64" t="s">
        <v>6</v>
      </c>
      <c r="N64" t="s">
        <v>10738</v>
      </c>
      <c r="O64" t="s">
        <v>8842</v>
      </c>
      <c r="P64" t="s">
        <v>8843</v>
      </c>
      <c r="Q64" t="s">
        <v>10730</v>
      </c>
      <c r="R64" t="s">
        <v>85</v>
      </c>
      <c r="S64" s="188">
        <f>VLOOKUP(Table5[[#This Row],[Order '#]],'Deal Size'!D:E,2,0)</f>
        <v>195343.33069999999</v>
      </c>
    </row>
    <row r="65" spans="1:19">
      <c r="A65" t="s">
        <v>3153</v>
      </c>
      <c r="B65" t="s">
        <v>3</v>
      </c>
      <c r="C65" t="s">
        <v>114</v>
      </c>
      <c r="D65" t="s">
        <v>10738</v>
      </c>
      <c r="E65" t="s">
        <v>3155</v>
      </c>
      <c r="F65" t="s">
        <v>3156</v>
      </c>
      <c r="G65" t="s">
        <v>10730</v>
      </c>
      <c r="H65" t="s">
        <v>85</v>
      </c>
      <c r="K65" t="s">
        <v>7406</v>
      </c>
      <c r="L65" t="s">
        <v>5</v>
      </c>
      <c r="M65" t="s">
        <v>12</v>
      </c>
      <c r="N65" t="s">
        <v>10738</v>
      </c>
      <c r="O65" t="s">
        <v>238</v>
      </c>
      <c r="P65" t="s">
        <v>76</v>
      </c>
      <c r="Q65" t="s">
        <v>10731</v>
      </c>
      <c r="R65" t="s">
        <v>10737</v>
      </c>
      <c r="S65" s="188">
        <f>VLOOKUP(Table5[[#This Row],[Order '#]],'Deal Size'!D:E,2,0)</f>
        <v>454008.89939999999</v>
      </c>
    </row>
    <row r="66" spans="1:19">
      <c r="A66" t="s">
        <v>3159</v>
      </c>
      <c r="B66" t="s">
        <v>3</v>
      </c>
      <c r="C66" t="s">
        <v>113</v>
      </c>
      <c r="D66" t="s">
        <v>10738</v>
      </c>
      <c r="E66" t="s">
        <v>3161</v>
      </c>
      <c r="F66" t="s">
        <v>3162</v>
      </c>
      <c r="G66" t="s">
        <v>10730</v>
      </c>
      <c r="H66" t="s">
        <v>85</v>
      </c>
      <c r="K66" t="s">
        <v>4460</v>
      </c>
      <c r="L66" t="s">
        <v>3</v>
      </c>
      <c r="M66" t="s">
        <v>114</v>
      </c>
      <c r="N66" t="s">
        <v>10738</v>
      </c>
      <c r="O66" t="s">
        <v>4462</v>
      </c>
      <c r="P66" t="s">
        <v>4463</v>
      </c>
      <c r="Q66" t="s">
        <v>10731</v>
      </c>
      <c r="R66" t="s">
        <v>10739</v>
      </c>
      <c r="S66" s="188">
        <f>VLOOKUP(Table5[[#This Row],[Order '#]],'Deal Size'!D:E,2,0)</f>
        <v>1242469.5221000002</v>
      </c>
    </row>
    <row r="67" spans="1:19">
      <c r="A67" t="s">
        <v>4663</v>
      </c>
      <c r="B67" t="s">
        <v>9</v>
      </c>
      <c r="C67" t="s">
        <v>14</v>
      </c>
      <c r="D67" t="s">
        <v>170</v>
      </c>
      <c r="E67" t="s">
        <v>4660</v>
      </c>
      <c r="F67" t="s">
        <v>4661</v>
      </c>
      <c r="G67" t="s">
        <v>10731</v>
      </c>
      <c r="H67" t="s">
        <v>85</v>
      </c>
      <c r="K67" t="s">
        <v>6322</v>
      </c>
      <c r="L67" t="s">
        <v>3</v>
      </c>
      <c r="M67" t="s">
        <v>114</v>
      </c>
      <c r="N67" t="s">
        <v>10738</v>
      </c>
      <c r="O67" t="s">
        <v>987</v>
      </c>
      <c r="P67" t="s">
        <v>988</v>
      </c>
      <c r="Q67" t="s">
        <v>10731</v>
      </c>
      <c r="R67" t="s">
        <v>10739</v>
      </c>
      <c r="S67" s="188">
        <f>VLOOKUP(Table5[[#This Row],[Order '#]],'Deal Size'!D:E,2,0)</f>
        <v>411019.78659999999</v>
      </c>
    </row>
    <row r="68" spans="1:19">
      <c r="A68" t="s">
        <v>4667</v>
      </c>
      <c r="B68" t="s">
        <v>9</v>
      </c>
      <c r="C68" t="s">
        <v>14</v>
      </c>
      <c r="D68" t="s">
        <v>170</v>
      </c>
      <c r="E68" t="s">
        <v>4669</v>
      </c>
      <c r="F68" t="s">
        <v>4670</v>
      </c>
      <c r="G68" t="s">
        <v>10730</v>
      </c>
      <c r="H68" t="s">
        <v>85</v>
      </c>
      <c r="K68" t="s">
        <v>7857</v>
      </c>
      <c r="L68" t="s">
        <v>3</v>
      </c>
      <c r="M68" t="s">
        <v>114</v>
      </c>
      <c r="N68" t="s">
        <v>10738</v>
      </c>
      <c r="O68" t="s">
        <v>7859</v>
      </c>
      <c r="P68" t="s">
        <v>7860</v>
      </c>
      <c r="Q68" t="s">
        <v>10731</v>
      </c>
      <c r="R68" t="s">
        <v>10739</v>
      </c>
      <c r="S68" s="188">
        <f>VLOOKUP(Table5[[#This Row],[Order '#]],'Deal Size'!D:E,2,0)</f>
        <v>337500</v>
      </c>
    </row>
    <row r="69" spans="1:19">
      <c r="A69" t="s">
        <v>4675</v>
      </c>
      <c r="B69" t="s">
        <v>9</v>
      </c>
      <c r="C69" t="s">
        <v>14</v>
      </c>
      <c r="D69" t="s">
        <v>155</v>
      </c>
      <c r="E69" t="s">
        <v>4677</v>
      </c>
      <c r="F69" t="s">
        <v>4678</v>
      </c>
      <c r="G69" t="s">
        <v>10730</v>
      </c>
      <c r="H69" t="s">
        <v>85</v>
      </c>
      <c r="K69" t="s">
        <v>6921</v>
      </c>
      <c r="L69" t="s">
        <v>9</v>
      </c>
      <c r="M69" t="s">
        <v>10</v>
      </c>
      <c r="N69" t="s">
        <v>10738</v>
      </c>
      <c r="O69" t="s">
        <v>6923</v>
      </c>
      <c r="P69" t="s">
        <v>6924</v>
      </c>
      <c r="Q69" t="s">
        <v>10731</v>
      </c>
      <c r="R69" t="s">
        <v>85</v>
      </c>
      <c r="S69" s="188">
        <f>VLOOKUP(Table5[[#This Row],[Order '#]],'Deal Size'!D:E,2,0)</f>
        <v>307931.48</v>
      </c>
    </row>
    <row r="70" spans="1:19">
      <c r="A70" t="s">
        <v>4685</v>
      </c>
      <c r="B70" t="s">
        <v>9</v>
      </c>
      <c r="C70" t="s">
        <v>14</v>
      </c>
      <c r="D70" t="s">
        <v>155</v>
      </c>
      <c r="E70" t="s">
        <v>2003</v>
      </c>
      <c r="F70" t="s">
        <v>2004</v>
      </c>
      <c r="G70" t="s">
        <v>10731</v>
      </c>
      <c r="H70" t="s">
        <v>85</v>
      </c>
      <c r="K70" t="s">
        <v>7548</v>
      </c>
      <c r="L70" t="s">
        <v>3</v>
      </c>
      <c r="M70" t="s">
        <v>8</v>
      </c>
      <c r="N70" t="s">
        <v>10738</v>
      </c>
      <c r="O70" t="s">
        <v>238</v>
      </c>
      <c r="P70" t="s">
        <v>76</v>
      </c>
      <c r="Q70" t="s">
        <v>10731</v>
      </c>
      <c r="R70" t="s">
        <v>10737</v>
      </c>
      <c r="S70" s="188">
        <f>VLOOKUP(Table5[[#This Row],[Order '#]],'Deal Size'!D:E,2,0)</f>
        <v>508642.48</v>
      </c>
    </row>
    <row r="71" spans="1:19">
      <c r="A71" t="s">
        <v>4708</v>
      </c>
      <c r="B71" t="s">
        <v>9</v>
      </c>
      <c r="C71" t="s">
        <v>15</v>
      </c>
      <c r="D71" t="s">
        <v>10738</v>
      </c>
      <c r="E71" t="s">
        <v>4705</v>
      </c>
      <c r="F71" t="s">
        <v>4706</v>
      </c>
      <c r="G71" t="s">
        <v>10730</v>
      </c>
      <c r="H71" t="s">
        <v>85</v>
      </c>
      <c r="K71" t="s">
        <v>6328</v>
      </c>
      <c r="L71" t="s">
        <v>3</v>
      </c>
      <c r="M71" t="s">
        <v>8</v>
      </c>
      <c r="N71" t="s">
        <v>10738</v>
      </c>
      <c r="O71" t="s">
        <v>238</v>
      </c>
      <c r="P71" t="s">
        <v>76</v>
      </c>
      <c r="Q71" t="s">
        <v>10731</v>
      </c>
      <c r="R71" t="s">
        <v>10737</v>
      </c>
      <c r="S71" s="188">
        <f>VLOOKUP(Table5[[#This Row],[Order '#]],'Deal Size'!D:E,2,0)</f>
        <v>429573</v>
      </c>
    </row>
    <row r="72" spans="1:19">
      <c r="A72" t="s">
        <v>4727</v>
      </c>
      <c r="B72" t="s">
        <v>9</v>
      </c>
      <c r="C72" t="s">
        <v>14</v>
      </c>
      <c r="D72" t="s">
        <v>170</v>
      </c>
      <c r="E72" t="s">
        <v>4729</v>
      </c>
      <c r="F72" t="s">
        <v>4730</v>
      </c>
      <c r="G72" t="s">
        <v>10731</v>
      </c>
      <c r="H72" t="s">
        <v>85</v>
      </c>
      <c r="K72" t="s">
        <v>8384</v>
      </c>
      <c r="L72" t="s">
        <v>3</v>
      </c>
      <c r="M72" t="s">
        <v>8</v>
      </c>
      <c r="N72" t="s">
        <v>10738</v>
      </c>
      <c r="O72" t="s">
        <v>238</v>
      </c>
      <c r="P72" t="s">
        <v>76</v>
      </c>
      <c r="Q72" t="s">
        <v>10731</v>
      </c>
      <c r="R72" t="s">
        <v>10737</v>
      </c>
      <c r="S72" s="188">
        <f>VLOOKUP(Table5[[#This Row],[Order '#]],'Deal Size'!D:E,2,0)</f>
        <v>490544.45</v>
      </c>
    </row>
    <row r="73" spans="1:19">
      <c r="A73" t="s">
        <v>4751</v>
      </c>
      <c r="B73" t="s">
        <v>3</v>
      </c>
      <c r="C73" t="s">
        <v>112</v>
      </c>
      <c r="D73" t="s">
        <v>10738</v>
      </c>
      <c r="E73" t="s">
        <v>4753</v>
      </c>
      <c r="F73" t="s">
        <v>4754</v>
      </c>
      <c r="G73" t="s">
        <v>10731</v>
      </c>
      <c r="H73" t="s">
        <v>10739</v>
      </c>
      <c r="K73" t="s">
        <v>4811</v>
      </c>
      <c r="L73" t="s">
        <v>5</v>
      </c>
      <c r="M73" t="s">
        <v>7</v>
      </c>
      <c r="N73" t="s">
        <v>10738</v>
      </c>
      <c r="O73" t="s">
        <v>238</v>
      </c>
      <c r="P73" t="s">
        <v>76</v>
      </c>
      <c r="Q73" t="s">
        <v>10730</v>
      </c>
      <c r="R73" t="s">
        <v>10737</v>
      </c>
      <c r="S73" s="188">
        <f>VLOOKUP(Table5[[#This Row],[Order '#]],'Deal Size'!D:E,2,0)</f>
        <v>117075.01790000001</v>
      </c>
    </row>
    <row r="74" spans="1:19">
      <c r="A74" t="s">
        <v>4787</v>
      </c>
      <c r="B74" t="s">
        <v>9</v>
      </c>
      <c r="C74" t="s">
        <v>14</v>
      </c>
      <c r="D74" t="s">
        <v>155</v>
      </c>
      <c r="E74" t="s">
        <v>4789</v>
      </c>
      <c r="F74" t="s">
        <v>4790</v>
      </c>
      <c r="G74" t="s">
        <v>10730</v>
      </c>
      <c r="H74" t="s">
        <v>85</v>
      </c>
      <c r="K74" t="s">
        <v>6314</v>
      </c>
      <c r="L74" t="s">
        <v>3</v>
      </c>
      <c r="M74" t="s">
        <v>113</v>
      </c>
      <c r="N74" t="s">
        <v>10738</v>
      </c>
      <c r="O74" t="s">
        <v>6316</v>
      </c>
      <c r="P74" t="s">
        <v>6317</v>
      </c>
      <c r="Q74" t="s">
        <v>10731</v>
      </c>
      <c r="R74" t="s">
        <v>85</v>
      </c>
      <c r="S74" s="188">
        <f>VLOOKUP(Table5[[#This Row],[Order '#]],'Deal Size'!D:E,2,0)</f>
        <v>250000.09</v>
      </c>
    </row>
    <row r="75" spans="1:19">
      <c r="A75" t="s">
        <v>4811</v>
      </c>
      <c r="B75" t="s">
        <v>5</v>
      </c>
      <c r="C75" t="s">
        <v>7</v>
      </c>
      <c r="D75" t="s">
        <v>10738</v>
      </c>
      <c r="E75" t="s">
        <v>238</v>
      </c>
      <c r="F75" t="s">
        <v>76</v>
      </c>
      <c r="G75" t="s">
        <v>10730</v>
      </c>
      <c r="H75" t="s">
        <v>10737</v>
      </c>
      <c r="K75" t="s">
        <v>7914</v>
      </c>
      <c r="L75" t="s">
        <v>3</v>
      </c>
      <c r="M75" t="s">
        <v>113</v>
      </c>
      <c r="N75" t="s">
        <v>10738</v>
      </c>
      <c r="O75" t="s">
        <v>7916</v>
      </c>
      <c r="P75" t="s">
        <v>7917</v>
      </c>
      <c r="Q75" t="s">
        <v>10731</v>
      </c>
      <c r="R75" t="s">
        <v>85</v>
      </c>
      <c r="S75" s="188">
        <f>VLOOKUP(Table5[[#This Row],[Order '#]],'Deal Size'!D:E,2,0)</f>
        <v>435056.03</v>
      </c>
    </row>
    <row r="76" spans="1:19">
      <c r="A76" t="s">
        <v>4822</v>
      </c>
      <c r="B76" t="s">
        <v>9</v>
      </c>
      <c r="C76" t="s">
        <v>15</v>
      </c>
      <c r="D76" t="s">
        <v>10738</v>
      </c>
      <c r="E76" t="s">
        <v>4824</v>
      </c>
      <c r="F76" t="s">
        <v>4825</v>
      </c>
      <c r="G76" t="s">
        <v>10730</v>
      </c>
      <c r="H76" t="s">
        <v>85</v>
      </c>
      <c r="K76" t="s">
        <v>8646</v>
      </c>
      <c r="L76" t="s">
        <v>5</v>
      </c>
      <c r="M76" t="s">
        <v>16</v>
      </c>
      <c r="N76" t="s">
        <v>10738</v>
      </c>
      <c r="O76" t="s">
        <v>238</v>
      </c>
      <c r="P76" t="s">
        <v>76</v>
      </c>
      <c r="Q76" t="s">
        <v>10731</v>
      </c>
      <c r="R76" t="s">
        <v>10737</v>
      </c>
      <c r="S76" s="188">
        <f>VLOOKUP(Table5[[#This Row],[Order '#]],'Deal Size'!D:E,2,0)</f>
        <v>685072.4800000001</v>
      </c>
    </row>
    <row r="77" spans="1:19">
      <c r="A77" t="s">
        <v>4830</v>
      </c>
      <c r="B77" t="s">
        <v>9</v>
      </c>
      <c r="C77" t="s">
        <v>15</v>
      </c>
      <c r="D77" t="s">
        <v>10738</v>
      </c>
      <c r="E77" t="s">
        <v>4824</v>
      </c>
      <c r="F77" t="s">
        <v>4825</v>
      </c>
      <c r="G77" t="s">
        <v>10730</v>
      </c>
      <c r="H77" t="s">
        <v>85</v>
      </c>
      <c r="K77" t="s">
        <v>7838</v>
      </c>
      <c r="L77" t="s">
        <v>9</v>
      </c>
      <c r="M77" t="s">
        <v>10</v>
      </c>
      <c r="N77" t="s">
        <v>10738</v>
      </c>
      <c r="O77" t="s">
        <v>1189</v>
      </c>
      <c r="P77" t="s">
        <v>1190</v>
      </c>
      <c r="Q77" t="s">
        <v>10731</v>
      </c>
      <c r="R77" t="s">
        <v>85</v>
      </c>
      <c r="S77" s="188">
        <f>VLOOKUP(Table5[[#This Row],[Order '#]],'Deal Size'!D:E,2,0)</f>
        <v>258936.21</v>
      </c>
    </row>
    <row r="78" spans="1:19">
      <c r="A78" t="s">
        <v>4851</v>
      </c>
      <c r="B78" t="s">
        <v>9</v>
      </c>
      <c r="C78" t="s">
        <v>10</v>
      </c>
      <c r="D78" t="s">
        <v>10738</v>
      </c>
      <c r="E78" t="s">
        <v>4853</v>
      </c>
      <c r="F78" t="s">
        <v>4854</v>
      </c>
      <c r="G78" t="s">
        <v>10730</v>
      </c>
      <c r="H78" t="s">
        <v>85</v>
      </c>
      <c r="K78" t="s">
        <v>1151</v>
      </c>
      <c r="L78" t="s">
        <v>3</v>
      </c>
      <c r="M78" t="s">
        <v>115</v>
      </c>
      <c r="N78" t="s">
        <v>10738</v>
      </c>
      <c r="O78" t="s">
        <v>1153</v>
      </c>
      <c r="P78" t="s">
        <v>1154</v>
      </c>
      <c r="Q78" t="s">
        <v>10731</v>
      </c>
      <c r="R78" t="s">
        <v>10739</v>
      </c>
      <c r="S78" s="188">
        <f>VLOOKUP(Table5[[#This Row],[Order '#]],'Deal Size'!D:E,2,0)</f>
        <v>297687.03000000003</v>
      </c>
    </row>
    <row r="79" spans="1:19">
      <c r="A79" t="s">
        <v>4904</v>
      </c>
      <c r="B79" t="s">
        <v>9</v>
      </c>
      <c r="C79" t="s">
        <v>14</v>
      </c>
      <c r="D79" t="s">
        <v>10738</v>
      </c>
      <c r="E79" t="s">
        <v>2817</v>
      </c>
      <c r="F79" t="s">
        <v>2818</v>
      </c>
      <c r="G79" t="s">
        <v>10730</v>
      </c>
      <c r="H79" t="s">
        <v>85</v>
      </c>
      <c r="K79" t="s">
        <v>7887</v>
      </c>
      <c r="L79" t="s">
        <v>3</v>
      </c>
      <c r="M79" t="s">
        <v>115</v>
      </c>
      <c r="N79" t="s">
        <v>10738</v>
      </c>
      <c r="O79" t="s">
        <v>7889</v>
      </c>
      <c r="P79" t="s">
        <v>7890</v>
      </c>
      <c r="Q79" t="s">
        <v>10731</v>
      </c>
      <c r="R79" t="s">
        <v>10739</v>
      </c>
      <c r="S79" s="188">
        <f>VLOOKUP(Table5[[#This Row],[Order '#]],'Deal Size'!D:E,2,0)</f>
        <v>1010021.05</v>
      </c>
    </row>
    <row r="80" spans="1:19">
      <c r="A80" t="s">
        <v>7391</v>
      </c>
      <c r="B80" t="s">
        <v>9</v>
      </c>
      <c r="C80" t="s">
        <v>14</v>
      </c>
      <c r="D80" t="s">
        <v>170</v>
      </c>
      <c r="E80" t="s">
        <v>7393</v>
      </c>
      <c r="F80" t="s">
        <v>7394</v>
      </c>
      <c r="G80" t="s">
        <v>10730</v>
      </c>
      <c r="H80" t="s">
        <v>85</v>
      </c>
      <c r="K80" t="s">
        <v>8129</v>
      </c>
      <c r="L80" t="s">
        <v>5</v>
      </c>
      <c r="M80" t="s">
        <v>17</v>
      </c>
      <c r="N80" t="s">
        <v>10738</v>
      </c>
      <c r="O80" t="s">
        <v>1594</v>
      </c>
      <c r="P80" t="s">
        <v>1595</v>
      </c>
      <c r="Q80" t="s">
        <v>10730</v>
      </c>
      <c r="R80" t="s">
        <v>85</v>
      </c>
      <c r="S80" s="188">
        <f>VLOOKUP(Table5[[#This Row],[Order '#]],'Deal Size'!D:E,2,0)</f>
        <v>151780.87649999998</v>
      </c>
    </row>
    <row r="81" spans="1:19">
      <c r="A81" t="s">
        <v>6219</v>
      </c>
      <c r="B81" t="s">
        <v>3</v>
      </c>
      <c r="C81" t="s">
        <v>112</v>
      </c>
      <c r="D81" t="s">
        <v>10738</v>
      </c>
      <c r="E81" t="s">
        <v>6221</v>
      </c>
      <c r="F81" t="s">
        <v>6222</v>
      </c>
      <c r="G81" t="s">
        <v>10730</v>
      </c>
      <c r="H81" t="s">
        <v>85</v>
      </c>
      <c r="K81" t="s">
        <v>3386</v>
      </c>
      <c r="L81" t="s">
        <v>5</v>
      </c>
      <c r="M81" t="s">
        <v>17</v>
      </c>
      <c r="N81" t="s">
        <v>10738</v>
      </c>
      <c r="O81" t="s">
        <v>238</v>
      </c>
      <c r="P81" t="s">
        <v>76</v>
      </c>
      <c r="Q81" t="s">
        <v>10730</v>
      </c>
      <c r="R81" t="s">
        <v>10739</v>
      </c>
      <c r="S81" s="188">
        <f>VLOOKUP(Table5[[#This Row],[Order '#]],'Deal Size'!D:E,2,0)</f>
        <v>190636.29050000003</v>
      </c>
    </row>
    <row r="82" spans="1:19">
      <c r="A82" t="s">
        <v>6168</v>
      </c>
      <c r="B82" t="s">
        <v>5</v>
      </c>
      <c r="C82" t="s">
        <v>11</v>
      </c>
      <c r="D82" t="s">
        <v>10738</v>
      </c>
      <c r="E82" t="s">
        <v>1676</v>
      </c>
      <c r="F82" t="s">
        <v>1677</v>
      </c>
      <c r="G82" t="s">
        <v>10730</v>
      </c>
      <c r="H82" t="s">
        <v>10739</v>
      </c>
      <c r="K82" t="s">
        <v>7220</v>
      </c>
      <c r="L82" t="s">
        <v>9</v>
      </c>
      <c r="M82" t="s">
        <v>10</v>
      </c>
      <c r="N82" t="s">
        <v>10738</v>
      </c>
      <c r="O82" t="s">
        <v>7222</v>
      </c>
      <c r="P82" t="s">
        <v>7223</v>
      </c>
      <c r="Q82" t="s">
        <v>10731</v>
      </c>
      <c r="R82" t="s">
        <v>85</v>
      </c>
      <c r="S82" s="188">
        <f>VLOOKUP(Table5[[#This Row],[Order '#]],'Deal Size'!D:E,2,0)</f>
        <v>578091.16</v>
      </c>
    </row>
    <row r="83" spans="1:19">
      <c r="A83" t="s">
        <v>6012</v>
      </c>
      <c r="B83" t="s">
        <v>9</v>
      </c>
      <c r="C83" t="s">
        <v>14</v>
      </c>
      <c r="D83" t="s">
        <v>215</v>
      </c>
      <c r="E83" t="s">
        <v>6014</v>
      </c>
      <c r="F83" t="s">
        <v>6015</v>
      </c>
      <c r="G83" t="s">
        <v>10730</v>
      </c>
      <c r="H83" t="s">
        <v>85</v>
      </c>
      <c r="K83" t="s">
        <v>6168</v>
      </c>
      <c r="L83" t="s">
        <v>5</v>
      </c>
      <c r="M83" t="s">
        <v>11</v>
      </c>
      <c r="N83" t="s">
        <v>10738</v>
      </c>
      <c r="O83" t="s">
        <v>1676</v>
      </c>
      <c r="P83" t="s">
        <v>1677</v>
      </c>
      <c r="Q83" t="s">
        <v>10730</v>
      </c>
      <c r="R83" t="s">
        <v>10739</v>
      </c>
      <c r="S83" s="188">
        <f>VLOOKUP(Table5[[#This Row],[Order '#]],'Deal Size'!D:E,2,0)</f>
        <v>158170.70939999999</v>
      </c>
    </row>
    <row r="84" spans="1:19">
      <c r="A84" t="s">
        <v>6142</v>
      </c>
      <c r="B84" t="s">
        <v>3</v>
      </c>
      <c r="C84" t="s">
        <v>112</v>
      </c>
      <c r="D84" t="s">
        <v>10738</v>
      </c>
      <c r="E84" t="s">
        <v>3747</v>
      </c>
      <c r="F84" t="s">
        <v>3748</v>
      </c>
      <c r="G84" t="s">
        <v>10730</v>
      </c>
      <c r="H84" t="s">
        <v>85</v>
      </c>
    </row>
    <row r="85" spans="1:19">
      <c r="A85" t="s">
        <v>6145</v>
      </c>
      <c r="B85" t="s">
        <v>3</v>
      </c>
      <c r="C85" t="s">
        <v>112</v>
      </c>
      <c r="D85" t="s">
        <v>10738</v>
      </c>
      <c r="E85" t="s">
        <v>2572</v>
      </c>
      <c r="F85" t="s">
        <v>2573</v>
      </c>
      <c r="G85" t="s">
        <v>10730</v>
      </c>
      <c r="H85" t="s">
        <v>85</v>
      </c>
    </row>
    <row r="86" spans="1:19">
      <c r="A86" t="s">
        <v>6126</v>
      </c>
      <c r="B86" t="s">
        <v>9</v>
      </c>
      <c r="C86" t="s">
        <v>14</v>
      </c>
      <c r="D86" t="s">
        <v>155</v>
      </c>
      <c r="E86" t="s">
        <v>1082</v>
      </c>
      <c r="F86" t="s">
        <v>1083</v>
      </c>
      <c r="G86" t="s">
        <v>10731</v>
      </c>
      <c r="H86" t="s">
        <v>85</v>
      </c>
    </row>
    <row r="87" spans="1:19">
      <c r="A87" t="s">
        <v>6124</v>
      </c>
      <c r="B87" t="s">
        <v>9</v>
      </c>
      <c r="C87" t="s">
        <v>14</v>
      </c>
      <c r="D87" t="s">
        <v>155</v>
      </c>
      <c r="E87" t="s">
        <v>1082</v>
      </c>
      <c r="F87" t="s">
        <v>1083</v>
      </c>
      <c r="G87" t="s">
        <v>10731</v>
      </c>
      <c r="H87" t="s">
        <v>85</v>
      </c>
    </row>
    <row r="88" spans="1:19">
      <c r="A88" t="s">
        <v>7343</v>
      </c>
      <c r="B88" t="s">
        <v>3</v>
      </c>
      <c r="C88" t="s">
        <v>115</v>
      </c>
      <c r="D88" t="s">
        <v>10738</v>
      </c>
      <c r="E88" t="s">
        <v>7345</v>
      </c>
      <c r="F88" t="s">
        <v>7346</v>
      </c>
      <c r="G88" t="s">
        <v>10730</v>
      </c>
      <c r="H88" t="s">
        <v>85</v>
      </c>
    </row>
    <row r="89" spans="1:19">
      <c r="A89" t="s">
        <v>7434</v>
      </c>
      <c r="B89" t="s">
        <v>9</v>
      </c>
      <c r="C89" t="s">
        <v>14</v>
      </c>
      <c r="D89" t="s">
        <v>155</v>
      </c>
      <c r="E89" t="s">
        <v>361</v>
      </c>
      <c r="F89" t="s">
        <v>362</v>
      </c>
      <c r="G89" t="s">
        <v>10731</v>
      </c>
      <c r="H89" t="s">
        <v>10737</v>
      </c>
    </row>
    <row r="90" spans="1:19">
      <c r="A90" t="s">
        <v>7290</v>
      </c>
      <c r="B90" t="s">
        <v>9</v>
      </c>
      <c r="C90" t="s">
        <v>15</v>
      </c>
      <c r="D90" t="s">
        <v>10738</v>
      </c>
      <c r="E90" t="s">
        <v>75</v>
      </c>
      <c r="F90" t="s">
        <v>122</v>
      </c>
      <c r="G90" t="s">
        <v>10730</v>
      </c>
      <c r="H90" t="s">
        <v>10737</v>
      </c>
    </row>
    <row r="91" spans="1:19">
      <c r="A91" t="s">
        <v>7406</v>
      </c>
      <c r="B91" t="s">
        <v>5</v>
      </c>
      <c r="C91" t="s">
        <v>12</v>
      </c>
      <c r="D91" t="s">
        <v>10738</v>
      </c>
      <c r="E91" t="s">
        <v>238</v>
      </c>
      <c r="F91" t="s">
        <v>76</v>
      </c>
      <c r="G91" t="s">
        <v>10731</v>
      </c>
      <c r="H91" t="s">
        <v>10737</v>
      </c>
    </row>
    <row r="92" spans="1:19">
      <c r="A92" t="s">
        <v>7220</v>
      </c>
      <c r="B92" t="s">
        <v>9</v>
      </c>
      <c r="C92" t="s">
        <v>10</v>
      </c>
      <c r="D92" t="s">
        <v>10738</v>
      </c>
      <c r="E92" t="s">
        <v>7222</v>
      </c>
      <c r="F92" t="s">
        <v>7223</v>
      </c>
      <c r="G92" t="s">
        <v>10731</v>
      </c>
      <c r="H92" t="s">
        <v>85</v>
      </c>
    </row>
    <row r="93" spans="1:19">
      <c r="A93" t="s">
        <v>7176</v>
      </c>
      <c r="B93" t="s">
        <v>9</v>
      </c>
      <c r="C93" t="s">
        <v>14</v>
      </c>
      <c r="D93" t="s">
        <v>170</v>
      </c>
      <c r="E93" t="s">
        <v>1009</v>
      </c>
      <c r="F93" t="s">
        <v>1010</v>
      </c>
      <c r="G93" t="s">
        <v>10730</v>
      </c>
      <c r="H93" t="s">
        <v>85</v>
      </c>
    </row>
    <row r="94" spans="1:19">
      <c r="A94" t="s">
        <v>7657</v>
      </c>
      <c r="B94" t="s">
        <v>9</v>
      </c>
      <c r="C94" t="s">
        <v>14</v>
      </c>
      <c r="D94" t="s">
        <v>170</v>
      </c>
      <c r="E94" t="s">
        <v>1785</v>
      </c>
      <c r="F94" t="s">
        <v>1786</v>
      </c>
      <c r="G94" t="s">
        <v>10730</v>
      </c>
      <c r="H94" t="s">
        <v>10737</v>
      </c>
    </row>
    <row r="95" spans="1:19">
      <c r="A95" t="s">
        <v>7266</v>
      </c>
      <c r="B95" t="s">
        <v>5</v>
      </c>
      <c r="C95" t="s">
        <v>11</v>
      </c>
      <c r="D95" t="s">
        <v>10738</v>
      </c>
      <c r="E95" t="s">
        <v>7268</v>
      </c>
      <c r="F95" t="s">
        <v>7269</v>
      </c>
      <c r="G95" t="s">
        <v>10730</v>
      </c>
      <c r="H95" t="s">
        <v>85</v>
      </c>
    </row>
    <row r="96" spans="1:19">
      <c r="A96" t="s">
        <v>7164</v>
      </c>
      <c r="B96" t="s">
        <v>3</v>
      </c>
      <c r="C96" t="s">
        <v>8</v>
      </c>
      <c r="D96" t="s">
        <v>10738</v>
      </c>
      <c r="E96" t="s">
        <v>238</v>
      </c>
      <c r="F96" t="s">
        <v>76</v>
      </c>
      <c r="G96" t="s">
        <v>10730</v>
      </c>
      <c r="H96" t="s">
        <v>10737</v>
      </c>
    </row>
    <row r="97" spans="1:8">
      <c r="A97" t="s">
        <v>7217</v>
      </c>
      <c r="B97" t="s">
        <v>3</v>
      </c>
      <c r="C97" t="s">
        <v>8</v>
      </c>
      <c r="D97" t="s">
        <v>10738</v>
      </c>
      <c r="E97" t="s">
        <v>238</v>
      </c>
      <c r="F97" t="s">
        <v>76</v>
      </c>
      <c r="G97" t="s">
        <v>10730</v>
      </c>
      <c r="H97" t="s">
        <v>10737</v>
      </c>
    </row>
    <row r="98" spans="1:8">
      <c r="A98" t="s">
        <v>7106</v>
      </c>
      <c r="B98" t="s">
        <v>9</v>
      </c>
      <c r="C98" t="s">
        <v>14</v>
      </c>
      <c r="D98" t="s">
        <v>155</v>
      </c>
      <c r="E98" t="s">
        <v>361</v>
      </c>
      <c r="F98" t="s">
        <v>362</v>
      </c>
      <c r="G98" t="s">
        <v>10730</v>
      </c>
      <c r="H98" t="s">
        <v>10737</v>
      </c>
    </row>
    <row r="99" spans="1:8">
      <c r="A99" t="s">
        <v>7293</v>
      </c>
      <c r="B99" t="s">
        <v>3</v>
      </c>
      <c r="C99" t="s">
        <v>4</v>
      </c>
      <c r="D99" t="s">
        <v>10738</v>
      </c>
      <c r="E99" t="s">
        <v>7295</v>
      </c>
      <c r="F99" t="s">
        <v>7296</v>
      </c>
      <c r="G99" t="s">
        <v>10730</v>
      </c>
      <c r="H99" t="s">
        <v>85</v>
      </c>
    </row>
    <row r="100" spans="1:8">
      <c r="A100" t="s">
        <v>7122</v>
      </c>
      <c r="B100" t="s">
        <v>3</v>
      </c>
      <c r="C100" t="s">
        <v>115</v>
      </c>
      <c r="D100" t="s">
        <v>10738</v>
      </c>
      <c r="E100" t="s">
        <v>5830</v>
      </c>
      <c r="F100" t="s">
        <v>5831</v>
      </c>
      <c r="G100" t="s">
        <v>10730</v>
      </c>
      <c r="H100" t="s">
        <v>85</v>
      </c>
    </row>
    <row r="101" spans="1:8">
      <c r="A101" t="s">
        <v>5864</v>
      </c>
      <c r="B101" t="s">
        <v>3</v>
      </c>
      <c r="C101" t="s">
        <v>4</v>
      </c>
      <c r="D101" t="s">
        <v>10738</v>
      </c>
      <c r="E101" t="s">
        <v>75</v>
      </c>
      <c r="F101" t="s">
        <v>122</v>
      </c>
      <c r="G101" t="s">
        <v>10731</v>
      </c>
      <c r="H101" t="s">
        <v>10737</v>
      </c>
    </row>
    <row r="102" spans="1:8">
      <c r="A102" t="s">
        <v>6300</v>
      </c>
      <c r="B102" t="s">
        <v>9</v>
      </c>
      <c r="C102" t="s">
        <v>14</v>
      </c>
      <c r="D102" t="s">
        <v>10738</v>
      </c>
      <c r="E102" t="s">
        <v>75</v>
      </c>
      <c r="F102" t="s">
        <v>122</v>
      </c>
      <c r="G102" t="s">
        <v>10730</v>
      </c>
      <c r="H102" t="s">
        <v>10737</v>
      </c>
    </row>
    <row r="103" spans="1:8">
      <c r="A103" t="s">
        <v>6311</v>
      </c>
      <c r="B103" t="s">
        <v>3</v>
      </c>
      <c r="C103" t="s">
        <v>8</v>
      </c>
      <c r="D103" t="s">
        <v>10738</v>
      </c>
      <c r="E103" t="s">
        <v>238</v>
      </c>
      <c r="F103" t="s">
        <v>76</v>
      </c>
      <c r="G103" t="s">
        <v>10730</v>
      </c>
      <c r="H103" t="s">
        <v>10737</v>
      </c>
    </row>
    <row r="104" spans="1:8">
      <c r="A104" t="s">
        <v>6314</v>
      </c>
      <c r="B104" t="s">
        <v>3</v>
      </c>
      <c r="C104" t="s">
        <v>113</v>
      </c>
      <c r="D104" t="s">
        <v>10738</v>
      </c>
      <c r="E104" t="s">
        <v>6316</v>
      </c>
      <c r="F104" t="s">
        <v>6317</v>
      </c>
      <c r="G104" t="s">
        <v>10731</v>
      </c>
      <c r="H104" t="s">
        <v>85</v>
      </c>
    </row>
    <row r="105" spans="1:8">
      <c r="A105" t="s">
        <v>6319</v>
      </c>
      <c r="B105" t="s">
        <v>3</v>
      </c>
      <c r="C105" t="s">
        <v>4</v>
      </c>
      <c r="D105" t="s">
        <v>10738</v>
      </c>
      <c r="E105" t="s">
        <v>75</v>
      </c>
      <c r="F105" t="s">
        <v>122</v>
      </c>
      <c r="G105" t="s">
        <v>10731</v>
      </c>
      <c r="H105" t="s">
        <v>10737</v>
      </c>
    </row>
    <row r="106" spans="1:8">
      <c r="A106" t="s">
        <v>6322</v>
      </c>
      <c r="B106" t="s">
        <v>3</v>
      </c>
      <c r="C106" t="s">
        <v>114</v>
      </c>
      <c r="D106" t="s">
        <v>10738</v>
      </c>
      <c r="E106" t="s">
        <v>987</v>
      </c>
      <c r="F106" t="s">
        <v>988</v>
      </c>
      <c r="G106" t="s">
        <v>10731</v>
      </c>
      <c r="H106" t="s">
        <v>10739</v>
      </c>
    </row>
    <row r="107" spans="1:8">
      <c r="H107" t="s">
        <v>85</v>
      </c>
    </row>
    <row r="108" spans="1:8">
      <c r="A108" t="s">
        <v>6325</v>
      </c>
      <c r="B108" t="s">
        <v>9</v>
      </c>
      <c r="C108" t="s">
        <v>14</v>
      </c>
      <c r="D108" t="s">
        <v>10738</v>
      </c>
      <c r="E108" t="s">
        <v>75</v>
      </c>
      <c r="F108" t="s">
        <v>122</v>
      </c>
      <c r="G108" t="s">
        <v>10730</v>
      </c>
      <c r="H108" t="s">
        <v>10737</v>
      </c>
    </row>
    <row r="109" spans="1:8">
      <c r="A109" t="s">
        <v>6328</v>
      </c>
      <c r="B109" t="s">
        <v>3</v>
      </c>
      <c r="C109" t="s">
        <v>8</v>
      </c>
      <c r="D109" t="s">
        <v>10738</v>
      </c>
      <c r="E109" t="s">
        <v>238</v>
      </c>
      <c r="F109" t="s">
        <v>76</v>
      </c>
      <c r="G109" t="s">
        <v>10731</v>
      </c>
      <c r="H109" t="s">
        <v>10737</v>
      </c>
    </row>
    <row r="110" spans="1:8">
      <c r="A110" t="s">
        <v>6459</v>
      </c>
      <c r="B110" t="s">
        <v>3</v>
      </c>
      <c r="C110" t="s">
        <v>112</v>
      </c>
      <c r="D110" t="s">
        <v>10738</v>
      </c>
      <c r="E110" t="s">
        <v>6461</v>
      </c>
      <c r="F110" t="s">
        <v>6462</v>
      </c>
      <c r="G110" t="s">
        <v>10730</v>
      </c>
      <c r="H110" t="s">
        <v>85</v>
      </c>
    </row>
    <row r="111" spans="1:8">
      <c r="A111" t="s">
        <v>6464</v>
      </c>
      <c r="B111" t="s">
        <v>3</v>
      </c>
      <c r="C111" t="s">
        <v>4</v>
      </c>
      <c r="D111" t="s">
        <v>10738</v>
      </c>
      <c r="E111" t="s">
        <v>6446</v>
      </c>
      <c r="F111" t="s">
        <v>6447</v>
      </c>
      <c r="G111" t="s">
        <v>10731</v>
      </c>
      <c r="H111" t="s">
        <v>10737</v>
      </c>
    </row>
    <row r="112" spans="1:8">
      <c r="A112" t="s">
        <v>6473</v>
      </c>
      <c r="B112" t="s">
        <v>3</v>
      </c>
      <c r="C112" t="s">
        <v>112</v>
      </c>
      <c r="D112" t="s">
        <v>10738</v>
      </c>
      <c r="E112" t="s">
        <v>6470</v>
      </c>
      <c r="F112" t="s">
        <v>6471</v>
      </c>
      <c r="G112" t="s">
        <v>10730</v>
      </c>
      <c r="H112" t="s">
        <v>85</v>
      </c>
    </row>
    <row r="113" spans="1:8">
      <c r="A113" t="s">
        <v>6546</v>
      </c>
      <c r="B113" t="s">
        <v>9</v>
      </c>
      <c r="C113" t="s">
        <v>14</v>
      </c>
      <c r="D113" t="s">
        <v>155</v>
      </c>
      <c r="E113" t="s">
        <v>1087</v>
      </c>
      <c r="F113" t="s">
        <v>1088</v>
      </c>
      <c r="G113" t="s">
        <v>10730</v>
      </c>
      <c r="H113" t="s">
        <v>85</v>
      </c>
    </row>
    <row r="114" spans="1:8">
      <c r="A114" t="s">
        <v>6565</v>
      </c>
      <c r="B114" t="s">
        <v>9</v>
      </c>
      <c r="C114" t="s">
        <v>10</v>
      </c>
      <c r="D114" t="s">
        <v>10738</v>
      </c>
      <c r="E114" t="s">
        <v>6567</v>
      </c>
      <c r="F114" t="s">
        <v>6568</v>
      </c>
      <c r="G114" t="s">
        <v>10730</v>
      </c>
      <c r="H114" t="s">
        <v>85</v>
      </c>
    </row>
    <row r="115" spans="1:8">
      <c r="A115" t="s">
        <v>6583</v>
      </c>
      <c r="B115" t="s">
        <v>3</v>
      </c>
      <c r="C115" t="s">
        <v>112</v>
      </c>
      <c r="D115" t="s">
        <v>10738</v>
      </c>
      <c r="E115" t="s">
        <v>3071</v>
      </c>
      <c r="F115" t="s">
        <v>3072</v>
      </c>
      <c r="G115" t="s">
        <v>10731</v>
      </c>
      <c r="H115" t="s">
        <v>10737</v>
      </c>
    </row>
    <row r="116" spans="1:8">
      <c r="A116" t="s">
        <v>6646</v>
      </c>
      <c r="B116" t="s">
        <v>9</v>
      </c>
      <c r="C116" t="s">
        <v>14</v>
      </c>
      <c r="D116" t="s">
        <v>10738</v>
      </c>
      <c r="E116" t="s">
        <v>75</v>
      </c>
      <c r="F116" t="s">
        <v>122</v>
      </c>
      <c r="G116" t="s">
        <v>10731</v>
      </c>
      <c r="H116" t="s">
        <v>10737</v>
      </c>
    </row>
    <row r="117" spans="1:8">
      <c r="A117" t="s">
        <v>6730</v>
      </c>
      <c r="B117" t="s">
        <v>9</v>
      </c>
      <c r="C117" t="s">
        <v>14</v>
      </c>
      <c r="D117" t="s">
        <v>170</v>
      </c>
      <c r="E117" t="s">
        <v>4273</v>
      </c>
      <c r="F117" t="s">
        <v>4274</v>
      </c>
      <c r="G117" t="s">
        <v>10730</v>
      </c>
      <c r="H117" t="s">
        <v>10739</v>
      </c>
    </row>
    <row r="118" spans="1:8">
      <c r="A118" t="s">
        <v>6758</v>
      </c>
      <c r="B118" t="s">
        <v>9</v>
      </c>
      <c r="C118" t="s">
        <v>14</v>
      </c>
      <c r="D118" t="s">
        <v>155</v>
      </c>
      <c r="E118" t="s">
        <v>6760</v>
      </c>
      <c r="F118" t="s">
        <v>6761</v>
      </c>
      <c r="G118" t="s">
        <v>10731</v>
      </c>
      <c r="H118" t="s">
        <v>85</v>
      </c>
    </row>
    <row r="119" spans="1:8">
      <c r="A119" t="s">
        <v>6768</v>
      </c>
      <c r="B119" t="s">
        <v>9</v>
      </c>
      <c r="C119" t="s">
        <v>14</v>
      </c>
      <c r="D119" t="s">
        <v>170</v>
      </c>
      <c r="E119" t="s">
        <v>1141</v>
      </c>
      <c r="F119" t="s">
        <v>1142</v>
      </c>
      <c r="G119" t="s">
        <v>10730</v>
      </c>
      <c r="H119" t="s">
        <v>85</v>
      </c>
    </row>
    <row r="120" spans="1:8">
      <c r="A120" t="s">
        <v>6771</v>
      </c>
      <c r="B120" t="s">
        <v>9</v>
      </c>
      <c r="C120" t="s">
        <v>14</v>
      </c>
      <c r="D120" t="s">
        <v>155</v>
      </c>
      <c r="E120" t="s">
        <v>6760</v>
      </c>
      <c r="F120" t="s">
        <v>6761</v>
      </c>
      <c r="G120" t="s">
        <v>10731</v>
      </c>
      <c r="H120" t="s">
        <v>85</v>
      </c>
    </row>
    <row r="121" spans="1:8">
      <c r="A121" t="s">
        <v>6780</v>
      </c>
      <c r="B121" t="s">
        <v>9</v>
      </c>
      <c r="C121" t="s">
        <v>14</v>
      </c>
      <c r="D121" t="s">
        <v>155</v>
      </c>
      <c r="E121" t="s">
        <v>6760</v>
      </c>
      <c r="F121" t="s">
        <v>6761</v>
      </c>
      <c r="G121" t="s">
        <v>10730</v>
      </c>
      <c r="H121" t="s">
        <v>85</v>
      </c>
    </row>
    <row r="122" spans="1:8">
      <c r="A122" t="s">
        <v>6813</v>
      </c>
      <c r="B122" t="s">
        <v>9</v>
      </c>
      <c r="C122" t="s">
        <v>10</v>
      </c>
      <c r="D122" t="s">
        <v>10738</v>
      </c>
      <c r="E122" t="s">
        <v>6815</v>
      </c>
      <c r="F122" t="s">
        <v>6816</v>
      </c>
      <c r="G122" t="s">
        <v>10730</v>
      </c>
      <c r="H122" t="s">
        <v>85</v>
      </c>
    </row>
    <row r="123" spans="1:8">
      <c r="A123" t="s">
        <v>6847</v>
      </c>
      <c r="B123" t="s">
        <v>3</v>
      </c>
      <c r="C123" t="s">
        <v>112</v>
      </c>
      <c r="D123" t="s">
        <v>10738</v>
      </c>
      <c r="E123" t="s">
        <v>1482</v>
      </c>
      <c r="F123" t="s">
        <v>1483</v>
      </c>
      <c r="G123" t="s">
        <v>10731</v>
      </c>
      <c r="H123" t="s">
        <v>10739</v>
      </c>
    </row>
    <row r="124" spans="1:8">
      <c r="H124" t="s">
        <v>10737</v>
      </c>
    </row>
    <row r="125" spans="1:8">
      <c r="A125" t="s">
        <v>6860</v>
      </c>
      <c r="B125" t="s">
        <v>9</v>
      </c>
      <c r="C125" t="s">
        <v>14</v>
      </c>
      <c r="D125" t="s">
        <v>170</v>
      </c>
      <c r="E125" t="s">
        <v>2762</v>
      </c>
      <c r="F125" t="s">
        <v>2763</v>
      </c>
      <c r="G125" t="s">
        <v>10731</v>
      </c>
      <c r="H125" t="s">
        <v>10739</v>
      </c>
    </row>
    <row r="126" spans="1:8">
      <c r="A126" t="s">
        <v>6887</v>
      </c>
      <c r="B126" t="s">
        <v>3</v>
      </c>
      <c r="C126" t="s">
        <v>112</v>
      </c>
      <c r="D126" t="s">
        <v>10738</v>
      </c>
      <c r="E126" t="s">
        <v>6889</v>
      </c>
      <c r="F126" t="s">
        <v>6890</v>
      </c>
      <c r="G126" t="s">
        <v>10731</v>
      </c>
      <c r="H126" t="s">
        <v>10739</v>
      </c>
    </row>
    <row r="127" spans="1:8">
      <c r="A127" t="s">
        <v>6906</v>
      </c>
      <c r="B127" t="s">
        <v>3</v>
      </c>
      <c r="C127" t="s">
        <v>112</v>
      </c>
      <c r="D127" t="s">
        <v>10738</v>
      </c>
      <c r="E127" t="s">
        <v>6908</v>
      </c>
      <c r="F127" t="s">
        <v>6909</v>
      </c>
      <c r="G127" t="s">
        <v>10730</v>
      </c>
      <c r="H127" t="s">
        <v>85</v>
      </c>
    </row>
    <row r="128" spans="1:8">
      <c r="A128" t="s">
        <v>6921</v>
      </c>
      <c r="B128" t="s">
        <v>9</v>
      </c>
      <c r="C128" t="s">
        <v>10</v>
      </c>
      <c r="D128" t="s">
        <v>10738</v>
      </c>
      <c r="E128" t="s">
        <v>6923</v>
      </c>
      <c r="F128" t="s">
        <v>6924</v>
      </c>
      <c r="G128" t="s">
        <v>10731</v>
      </c>
      <c r="H128" t="s">
        <v>85</v>
      </c>
    </row>
    <row r="129" spans="1:8">
      <c r="A129" t="s">
        <v>6926</v>
      </c>
      <c r="B129" t="s">
        <v>9</v>
      </c>
      <c r="C129" t="s">
        <v>14</v>
      </c>
      <c r="D129" t="s">
        <v>170</v>
      </c>
      <c r="E129" t="s">
        <v>6928</v>
      </c>
      <c r="F129" t="s">
        <v>6929</v>
      </c>
      <c r="G129" t="s">
        <v>10730</v>
      </c>
      <c r="H129" t="s">
        <v>85</v>
      </c>
    </row>
    <row r="130" spans="1:8">
      <c r="A130" t="s">
        <v>6941</v>
      </c>
      <c r="B130" t="s">
        <v>9</v>
      </c>
      <c r="C130" t="s">
        <v>14</v>
      </c>
      <c r="D130" t="s">
        <v>155</v>
      </c>
      <c r="E130" t="s">
        <v>2785</v>
      </c>
      <c r="F130" t="s">
        <v>2786</v>
      </c>
      <c r="G130" t="s">
        <v>10731</v>
      </c>
      <c r="H130" t="s">
        <v>10737</v>
      </c>
    </row>
    <row r="131" spans="1:8">
      <c r="A131" t="s">
        <v>6944</v>
      </c>
      <c r="B131" t="s">
        <v>9</v>
      </c>
      <c r="C131" t="s">
        <v>14</v>
      </c>
      <c r="D131" t="s">
        <v>155</v>
      </c>
      <c r="E131" t="s">
        <v>6946</v>
      </c>
      <c r="F131" t="s">
        <v>6947</v>
      </c>
      <c r="G131" t="s">
        <v>10731</v>
      </c>
      <c r="H131" t="s">
        <v>10739</v>
      </c>
    </row>
    <row r="132" spans="1:8">
      <c r="A132" t="s">
        <v>6955</v>
      </c>
      <c r="B132" t="s">
        <v>9</v>
      </c>
      <c r="C132" t="s">
        <v>14</v>
      </c>
      <c r="D132" t="s">
        <v>155</v>
      </c>
      <c r="E132" t="s">
        <v>1750</v>
      </c>
      <c r="F132" t="s">
        <v>1751</v>
      </c>
      <c r="G132" t="s">
        <v>10730</v>
      </c>
      <c r="H132" t="s">
        <v>85</v>
      </c>
    </row>
    <row r="133" spans="1:8">
      <c r="A133" t="s">
        <v>6991</v>
      </c>
      <c r="B133" t="s">
        <v>3</v>
      </c>
      <c r="C133" t="s">
        <v>112</v>
      </c>
      <c r="D133" t="s">
        <v>10738</v>
      </c>
      <c r="E133" t="s">
        <v>5024</v>
      </c>
      <c r="F133" t="s">
        <v>5025</v>
      </c>
      <c r="G133" t="s">
        <v>10730</v>
      </c>
      <c r="H133" t="s">
        <v>85</v>
      </c>
    </row>
    <row r="134" spans="1:8">
      <c r="A134" t="s">
        <v>7167</v>
      </c>
      <c r="B134" t="s">
        <v>3</v>
      </c>
      <c r="C134" t="s">
        <v>4</v>
      </c>
      <c r="D134" t="s">
        <v>10738</v>
      </c>
      <c r="E134" t="s">
        <v>5185</v>
      </c>
      <c r="F134" t="s">
        <v>5186</v>
      </c>
      <c r="G134" t="s">
        <v>10731</v>
      </c>
      <c r="H134" t="s">
        <v>10737</v>
      </c>
    </row>
    <row r="135" spans="1:8">
      <c r="A135" t="s">
        <v>7187</v>
      </c>
      <c r="B135" t="s">
        <v>9</v>
      </c>
      <c r="C135" t="s">
        <v>10</v>
      </c>
      <c r="D135" t="s">
        <v>10738</v>
      </c>
      <c r="E135" t="s">
        <v>7189</v>
      </c>
      <c r="F135" t="s">
        <v>7190</v>
      </c>
      <c r="G135" t="s">
        <v>10730</v>
      </c>
      <c r="H135" t="s">
        <v>85</v>
      </c>
    </row>
    <row r="136" spans="1:8">
      <c r="A136" t="s">
        <v>7261</v>
      </c>
      <c r="B136" t="s">
        <v>9</v>
      </c>
      <c r="C136" t="s">
        <v>14</v>
      </c>
      <c r="D136" t="s">
        <v>170</v>
      </c>
      <c r="E136" t="s">
        <v>7263</v>
      </c>
      <c r="F136" t="s">
        <v>7264</v>
      </c>
      <c r="G136" t="s">
        <v>10730</v>
      </c>
      <c r="H136" t="s">
        <v>85</v>
      </c>
    </row>
    <row r="137" spans="1:8">
      <c r="A137" t="s">
        <v>7500</v>
      </c>
      <c r="B137" t="s">
        <v>9</v>
      </c>
      <c r="C137" t="s">
        <v>14</v>
      </c>
      <c r="D137" t="s">
        <v>170</v>
      </c>
      <c r="E137" t="s">
        <v>7502</v>
      </c>
      <c r="F137" t="s">
        <v>7503</v>
      </c>
      <c r="G137" t="s">
        <v>10731</v>
      </c>
      <c r="H137" t="s">
        <v>10739</v>
      </c>
    </row>
    <row r="138" spans="1:8">
      <c r="A138" t="s">
        <v>7548</v>
      </c>
      <c r="B138" t="s">
        <v>3</v>
      </c>
      <c r="C138" t="s">
        <v>8</v>
      </c>
      <c r="D138" t="s">
        <v>10738</v>
      </c>
      <c r="E138" t="s">
        <v>238</v>
      </c>
      <c r="F138" t="s">
        <v>76</v>
      </c>
      <c r="G138" t="s">
        <v>10731</v>
      </c>
      <c r="H138" t="s">
        <v>10737</v>
      </c>
    </row>
    <row r="139" spans="1:8">
      <c r="A139" t="s">
        <v>7560</v>
      </c>
      <c r="B139" t="s">
        <v>3</v>
      </c>
      <c r="C139" t="s">
        <v>112</v>
      </c>
      <c r="D139" t="s">
        <v>10738</v>
      </c>
      <c r="E139" t="s">
        <v>7562</v>
      </c>
      <c r="F139" t="s">
        <v>7563</v>
      </c>
      <c r="G139" t="s">
        <v>10730</v>
      </c>
      <c r="H139" t="s">
        <v>85</v>
      </c>
    </row>
    <row r="140" spans="1:8">
      <c r="A140" t="s">
        <v>7635</v>
      </c>
      <c r="B140" t="s">
        <v>3</v>
      </c>
      <c r="C140" t="s">
        <v>112</v>
      </c>
      <c r="D140" t="s">
        <v>10738</v>
      </c>
      <c r="E140" t="s">
        <v>7637</v>
      </c>
      <c r="F140" t="s">
        <v>7638</v>
      </c>
      <c r="G140" t="s">
        <v>10730</v>
      </c>
      <c r="H140" t="s">
        <v>85</v>
      </c>
    </row>
    <row r="141" spans="1:8">
      <c r="A141" t="s">
        <v>7663</v>
      </c>
      <c r="B141" t="s">
        <v>9</v>
      </c>
      <c r="C141" t="s">
        <v>14</v>
      </c>
      <c r="D141" t="s">
        <v>10738</v>
      </c>
      <c r="E141" t="s">
        <v>7665</v>
      </c>
      <c r="F141" t="s">
        <v>7666</v>
      </c>
      <c r="G141" t="s">
        <v>10730</v>
      </c>
      <c r="H141" t="s">
        <v>85</v>
      </c>
    </row>
    <row r="142" spans="1:8">
      <c r="A142" t="s">
        <v>7729</v>
      </c>
      <c r="B142" t="s">
        <v>9</v>
      </c>
      <c r="C142" t="s">
        <v>14</v>
      </c>
      <c r="D142" t="s">
        <v>170</v>
      </c>
      <c r="E142" t="s">
        <v>7731</v>
      </c>
      <c r="F142" t="s">
        <v>7732</v>
      </c>
      <c r="G142" t="s">
        <v>10730</v>
      </c>
      <c r="H142" t="s">
        <v>85</v>
      </c>
    </row>
    <row r="143" spans="1:8">
      <c r="A143" t="s">
        <v>7734</v>
      </c>
      <c r="B143" t="s">
        <v>9</v>
      </c>
      <c r="C143" t="s">
        <v>14</v>
      </c>
      <c r="D143" t="s">
        <v>215</v>
      </c>
      <c r="E143" t="s">
        <v>7736</v>
      </c>
      <c r="F143" t="s">
        <v>7737</v>
      </c>
      <c r="G143" t="s">
        <v>10731</v>
      </c>
      <c r="H143" t="s">
        <v>10737</v>
      </c>
    </row>
    <row r="144" spans="1:8">
      <c r="A144" t="s">
        <v>7800</v>
      </c>
      <c r="B144" t="s">
        <v>3</v>
      </c>
      <c r="C144" t="s">
        <v>113</v>
      </c>
      <c r="D144" t="s">
        <v>10738</v>
      </c>
      <c r="E144" t="s">
        <v>7802</v>
      </c>
      <c r="F144" t="s">
        <v>7803</v>
      </c>
      <c r="G144" t="s">
        <v>10730</v>
      </c>
      <c r="H144" t="s">
        <v>85</v>
      </c>
    </row>
    <row r="145" spans="1:8">
      <c r="A145" t="s">
        <v>7838</v>
      </c>
      <c r="B145" t="s">
        <v>9</v>
      </c>
      <c r="C145" t="s">
        <v>10</v>
      </c>
      <c r="D145" t="s">
        <v>10738</v>
      </c>
      <c r="E145" t="s">
        <v>1189</v>
      </c>
      <c r="F145" t="s">
        <v>1190</v>
      </c>
      <c r="G145" t="s">
        <v>10731</v>
      </c>
      <c r="H145" t="s">
        <v>85</v>
      </c>
    </row>
    <row r="146" spans="1:8">
      <c r="A146" t="s">
        <v>7841</v>
      </c>
      <c r="B146" t="s">
        <v>3</v>
      </c>
      <c r="C146" t="s">
        <v>4</v>
      </c>
      <c r="D146" t="s">
        <v>10738</v>
      </c>
      <c r="E146" t="s">
        <v>7843</v>
      </c>
      <c r="F146" t="s">
        <v>7844</v>
      </c>
      <c r="G146" t="s">
        <v>10730</v>
      </c>
      <c r="H146" t="s">
        <v>10737</v>
      </c>
    </row>
    <row r="147" spans="1:8">
      <c r="A147" t="s">
        <v>7857</v>
      </c>
      <c r="B147" t="s">
        <v>3</v>
      </c>
      <c r="C147" t="s">
        <v>114</v>
      </c>
      <c r="D147" t="s">
        <v>10738</v>
      </c>
      <c r="E147" t="s">
        <v>7859</v>
      </c>
      <c r="F147" t="s">
        <v>7860</v>
      </c>
      <c r="G147" t="s">
        <v>10731</v>
      </c>
      <c r="H147" t="s">
        <v>10739</v>
      </c>
    </row>
    <row r="148" spans="1:8">
      <c r="A148" t="s">
        <v>7887</v>
      </c>
      <c r="B148" t="s">
        <v>3</v>
      </c>
      <c r="C148" t="s">
        <v>115</v>
      </c>
      <c r="D148" t="s">
        <v>10738</v>
      </c>
      <c r="E148" t="s">
        <v>7889</v>
      </c>
      <c r="F148" t="s">
        <v>7890</v>
      </c>
      <c r="G148" t="s">
        <v>10731</v>
      </c>
      <c r="H148" t="s">
        <v>10739</v>
      </c>
    </row>
    <row r="149" spans="1:8">
      <c r="A149" t="s">
        <v>7892</v>
      </c>
      <c r="B149" t="s">
        <v>9</v>
      </c>
      <c r="C149" t="s">
        <v>14</v>
      </c>
      <c r="D149" t="s">
        <v>155</v>
      </c>
      <c r="E149" t="s">
        <v>7894</v>
      </c>
      <c r="F149" t="s">
        <v>7895</v>
      </c>
      <c r="G149" t="s">
        <v>10731</v>
      </c>
      <c r="H149" t="s">
        <v>10739</v>
      </c>
    </row>
    <row r="150" spans="1:8">
      <c r="A150" t="s">
        <v>7914</v>
      </c>
      <c r="B150" t="s">
        <v>3</v>
      </c>
      <c r="C150" t="s">
        <v>113</v>
      </c>
      <c r="D150" t="s">
        <v>10738</v>
      </c>
      <c r="E150" t="s">
        <v>7916</v>
      </c>
      <c r="F150" t="s">
        <v>7917</v>
      </c>
      <c r="G150" t="s">
        <v>10731</v>
      </c>
      <c r="H150" t="s">
        <v>85</v>
      </c>
    </row>
    <row r="151" spans="1:8">
      <c r="A151" t="s">
        <v>7933</v>
      </c>
      <c r="B151" t="s">
        <v>9</v>
      </c>
      <c r="C151" t="s">
        <v>14</v>
      </c>
      <c r="D151" t="s">
        <v>155</v>
      </c>
      <c r="E151" t="s">
        <v>7894</v>
      </c>
      <c r="F151" t="s">
        <v>7895</v>
      </c>
      <c r="G151" t="s">
        <v>10730</v>
      </c>
      <c r="H151" t="s">
        <v>10739</v>
      </c>
    </row>
    <row r="152" spans="1:8">
      <c r="A152" t="s">
        <v>7980</v>
      </c>
      <c r="B152" t="s">
        <v>3</v>
      </c>
      <c r="C152" t="s">
        <v>4</v>
      </c>
      <c r="D152" t="s">
        <v>10738</v>
      </c>
      <c r="E152" t="s">
        <v>75</v>
      </c>
      <c r="F152" t="s">
        <v>122</v>
      </c>
      <c r="G152" t="s">
        <v>10730</v>
      </c>
      <c r="H152" t="s">
        <v>10737</v>
      </c>
    </row>
    <row r="153" spans="1:8">
      <c r="A153" t="s">
        <v>7983</v>
      </c>
      <c r="B153" t="s">
        <v>9</v>
      </c>
      <c r="C153" t="s">
        <v>14</v>
      </c>
      <c r="D153" t="s">
        <v>170</v>
      </c>
      <c r="E153" t="s">
        <v>7985</v>
      </c>
      <c r="F153" t="s">
        <v>7986</v>
      </c>
      <c r="G153" t="s">
        <v>10731</v>
      </c>
      <c r="H153" t="s">
        <v>85</v>
      </c>
    </row>
    <row r="154" spans="1:8">
      <c r="A154" t="s">
        <v>8048</v>
      </c>
      <c r="B154" t="s">
        <v>9</v>
      </c>
      <c r="C154" t="s">
        <v>14</v>
      </c>
      <c r="D154" t="s">
        <v>10738</v>
      </c>
      <c r="E154" t="s">
        <v>75</v>
      </c>
      <c r="F154" t="s">
        <v>122</v>
      </c>
      <c r="G154" t="s">
        <v>10730</v>
      </c>
      <c r="H154" t="s">
        <v>10737</v>
      </c>
    </row>
    <row r="155" spans="1:8">
      <c r="A155" t="s">
        <v>8096</v>
      </c>
      <c r="B155" t="s">
        <v>9</v>
      </c>
      <c r="C155" t="s">
        <v>14</v>
      </c>
      <c r="D155" t="s">
        <v>10738</v>
      </c>
      <c r="E155" t="s">
        <v>238</v>
      </c>
      <c r="F155" t="s">
        <v>76</v>
      </c>
      <c r="G155" t="s">
        <v>10730</v>
      </c>
      <c r="H155" t="s">
        <v>10737</v>
      </c>
    </row>
    <row r="156" spans="1:8">
      <c r="A156" t="s">
        <v>8112</v>
      </c>
      <c r="B156" t="s">
        <v>9</v>
      </c>
      <c r="C156" t="s">
        <v>14</v>
      </c>
      <c r="D156" t="s">
        <v>170</v>
      </c>
      <c r="E156" t="s">
        <v>4279</v>
      </c>
      <c r="F156" t="s">
        <v>4280</v>
      </c>
      <c r="G156" t="s">
        <v>10730</v>
      </c>
      <c r="H156" t="s">
        <v>85</v>
      </c>
    </row>
    <row r="157" spans="1:8">
      <c r="A157" t="s">
        <v>8129</v>
      </c>
      <c r="B157" t="s">
        <v>5</v>
      </c>
      <c r="C157" t="s">
        <v>17</v>
      </c>
      <c r="D157" t="s">
        <v>10738</v>
      </c>
      <c r="E157" t="s">
        <v>1594</v>
      </c>
      <c r="F157" t="s">
        <v>1595</v>
      </c>
      <c r="G157" t="s">
        <v>10730</v>
      </c>
      <c r="H157" t="s">
        <v>85</v>
      </c>
    </row>
    <row r="158" spans="1:8">
      <c r="A158" t="s">
        <v>8140</v>
      </c>
      <c r="B158" t="s">
        <v>3</v>
      </c>
      <c r="C158" t="s">
        <v>13</v>
      </c>
      <c r="D158" t="s">
        <v>10738</v>
      </c>
      <c r="E158" t="s">
        <v>75</v>
      </c>
      <c r="F158" t="s">
        <v>122</v>
      </c>
      <c r="G158" t="s">
        <v>10730</v>
      </c>
      <c r="H158" t="s">
        <v>10739</v>
      </c>
    </row>
    <row r="159" spans="1:8">
      <c r="A159" t="s">
        <v>8143</v>
      </c>
      <c r="B159" t="s">
        <v>9</v>
      </c>
      <c r="C159" t="s">
        <v>10</v>
      </c>
      <c r="D159" t="s">
        <v>10738</v>
      </c>
      <c r="E159" t="s">
        <v>238</v>
      </c>
      <c r="F159" t="s">
        <v>76</v>
      </c>
      <c r="G159" t="s">
        <v>10731</v>
      </c>
      <c r="H159" t="s">
        <v>10739</v>
      </c>
    </row>
    <row r="160" spans="1:8">
      <c r="A160" t="s">
        <v>8151</v>
      </c>
      <c r="B160" t="s">
        <v>3</v>
      </c>
      <c r="C160" t="s">
        <v>115</v>
      </c>
      <c r="D160" t="s">
        <v>10738</v>
      </c>
      <c r="E160" t="s">
        <v>4099</v>
      </c>
      <c r="F160" t="s">
        <v>4100</v>
      </c>
      <c r="G160" t="s">
        <v>10731</v>
      </c>
      <c r="H160" t="s">
        <v>10739</v>
      </c>
    </row>
    <row r="161" spans="1:8">
      <c r="A161" t="s">
        <v>8157</v>
      </c>
      <c r="B161" t="s">
        <v>3</v>
      </c>
      <c r="C161" t="s">
        <v>115</v>
      </c>
      <c r="D161" t="s">
        <v>10738</v>
      </c>
      <c r="E161" t="s">
        <v>8159</v>
      </c>
      <c r="F161" t="s">
        <v>8160</v>
      </c>
      <c r="G161" t="s">
        <v>10731</v>
      </c>
      <c r="H161" t="s">
        <v>85</v>
      </c>
    </row>
    <row r="162" spans="1:8">
      <c r="A162" t="s">
        <v>8177</v>
      </c>
      <c r="B162" t="s">
        <v>5</v>
      </c>
      <c r="C162" t="s">
        <v>17</v>
      </c>
      <c r="D162" t="s">
        <v>10738</v>
      </c>
      <c r="E162" t="s">
        <v>5945</v>
      </c>
      <c r="F162" t="s">
        <v>5946</v>
      </c>
      <c r="G162" t="s">
        <v>10730</v>
      </c>
      <c r="H162" t="s">
        <v>85</v>
      </c>
    </row>
    <row r="163" spans="1:8">
      <c r="A163" t="s">
        <v>8191</v>
      </c>
      <c r="B163" t="s">
        <v>3</v>
      </c>
      <c r="C163" t="s">
        <v>4</v>
      </c>
      <c r="D163" t="s">
        <v>10738</v>
      </c>
      <c r="E163" t="s">
        <v>8193</v>
      </c>
      <c r="F163" t="s">
        <v>8194</v>
      </c>
      <c r="G163" t="s">
        <v>10730</v>
      </c>
      <c r="H163" t="s">
        <v>85</v>
      </c>
    </row>
    <row r="164" spans="1:8">
      <c r="A164" t="s">
        <v>8228</v>
      </c>
      <c r="B164" t="s">
        <v>3</v>
      </c>
      <c r="C164" t="s">
        <v>113</v>
      </c>
      <c r="D164" t="s">
        <v>10738</v>
      </c>
      <c r="E164" t="s">
        <v>8230</v>
      </c>
      <c r="F164" t="s">
        <v>8231</v>
      </c>
      <c r="G164" t="s">
        <v>10730</v>
      </c>
      <c r="H164" t="s">
        <v>85</v>
      </c>
    </row>
    <row r="165" spans="1:8">
      <c r="A165" t="s">
        <v>8236</v>
      </c>
      <c r="B165" t="s">
        <v>3</v>
      </c>
      <c r="C165" t="s">
        <v>114</v>
      </c>
      <c r="D165" t="s">
        <v>10738</v>
      </c>
      <c r="E165" t="s">
        <v>8238</v>
      </c>
      <c r="F165" t="s">
        <v>8239</v>
      </c>
      <c r="G165" t="s">
        <v>10730</v>
      </c>
      <c r="H165" t="s">
        <v>85</v>
      </c>
    </row>
    <row r="166" spans="1:8">
      <c r="A166" t="s">
        <v>8256</v>
      </c>
      <c r="B166" t="s">
        <v>9</v>
      </c>
      <c r="C166" t="s">
        <v>14</v>
      </c>
      <c r="D166" t="s">
        <v>155</v>
      </c>
      <c r="E166" t="s">
        <v>8258</v>
      </c>
      <c r="F166" t="s">
        <v>8259</v>
      </c>
      <c r="G166" t="s">
        <v>10730</v>
      </c>
      <c r="H166" t="s">
        <v>85</v>
      </c>
    </row>
    <row r="167" spans="1:8">
      <c r="A167" t="s">
        <v>8372</v>
      </c>
      <c r="B167" t="s">
        <v>3</v>
      </c>
      <c r="C167" t="s">
        <v>113</v>
      </c>
      <c r="D167" t="s">
        <v>10738</v>
      </c>
      <c r="E167" t="s">
        <v>2228</v>
      </c>
      <c r="F167" t="s">
        <v>2229</v>
      </c>
      <c r="G167" t="s">
        <v>10730</v>
      </c>
      <c r="H167" t="s">
        <v>85</v>
      </c>
    </row>
    <row r="168" spans="1:8">
      <c r="A168" t="s">
        <v>8384</v>
      </c>
      <c r="B168" t="s">
        <v>3</v>
      </c>
      <c r="C168" t="s">
        <v>8</v>
      </c>
      <c r="D168" t="s">
        <v>10738</v>
      </c>
      <c r="E168" t="s">
        <v>238</v>
      </c>
      <c r="F168" t="s">
        <v>76</v>
      </c>
      <c r="G168" t="s">
        <v>10731</v>
      </c>
      <c r="H168" t="s">
        <v>10737</v>
      </c>
    </row>
    <row r="169" spans="1:8">
      <c r="A169" t="s">
        <v>8408</v>
      </c>
      <c r="B169" t="s">
        <v>9</v>
      </c>
      <c r="C169" t="s">
        <v>14</v>
      </c>
      <c r="D169" t="s">
        <v>170</v>
      </c>
      <c r="E169" t="s">
        <v>8410</v>
      </c>
      <c r="F169" t="s">
        <v>8411</v>
      </c>
      <c r="G169" t="s">
        <v>10731</v>
      </c>
      <c r="H169" t="s">
        <v>85</v>
      </c>
    </row>
    <row r="170" spans="1:8">
      <c r="A170" t="s">
        <v>8421</v>
      </c>
      <c r="B170" t="s">
        <v>9</v>
      </c>
      <c r="C170" t="s">
        <v>14</v>
      </c>
      <c r="D170" t="s">
        <v>170</v>
      </c>
      <c r="E170" t="s">
        <v>8423</v>
      </c>
      <c r="F170" t="s">
        <v>8424</v>
      </c>
      <c r="G170" t="s">
        <v>10731</v>
      </c>
      <c r="H170" t="s">
        <v>10739</v>
      </c>
    </row>
    <row r="171" spans="1:8">
      <c r="A171" t="s">
        <v>8433</v>
      </c>
      <c r="B171" t="s">
        <v>9</v>
      </c>
      <c r="C171" t="s">
        <v>14</v>
      </c>
      <c r="D171" t="s">
        <v>170</v>
      </c>
      <c r="E171" t="s">
        <v>8435</v>
      </c>
      <c r="F171" t="s">
        <v>8436</v>
      </c>
      <c r="G171" t="s">
        <v>10730</v>
      </c>
      <c r="H171" t="s">
        <v>85</v>
      </c>
    </row>
    <row r="172" spans="1:8">
      <c r="A172" t="s">
        <v>8474</v>
      </c>
      <c r="B172" t="s">
        <v>3</v>
      </c>
      <c r="C172" t="s">
        <v>8</v>
      </c>
      <c r="D172" t="s">
        <v>10738</v>
      </c>
      <c r="E172" t="s">
        <v>8476</v>
      </c>
      <c r="F172" t="s">
        <v>8477</v>
      </c>
      <c r="G172" t="s">
        <v>10730</v>
      </c>
      <c r="H172" t="s">
        <v>10739</v>
      </c>
    </row>
    <row r="173" spans="1:8">
      <c r="A173" t="s">
        <v>8487</v>
      </c>
      <c r="B173" t="s">
        <v>3</v>
      </c>
      <c r="C173" t="s">
        <v>4</v>
      </c>
      <c r="D173" t="s">
        <v>10738</v>
      </c>
      <c r="E173" t="s">
        <v>2595</v>
      </c>
      <c r="F173" t="s">
        <v>2596</v>
      </c>
      <c r="G173" t="s">
        <v>10730</v>
      </c>
      <c r="H173" t="s">
        <v>85</v>
      </c>
    </row>
    <row r="174" spans="1:8">
      <c r="A174" t="s">
        <v>8512</v>
      </c>
      <c r="B174" t="s">
        <v>3</v>
      </c>
      <c r="C174" t="s">
        <v>114</v>
      </c>
      <c r="D174" t="s">
        <v>10738</v>
      </c>
      <c r="E174" t="s">
        <v>8514</v>
      </c>
      <c r="F174" t="s">
        <v>8515</v>
      </c>
      <c r="G174" t="s">
        <v>10731</v>
      </c>
      <c r="H174" t="s">
        <v>85</v>
      </c>
    </row>
    <row r="175" spans="1:8">
      <c r="A175" t="s">
        <v>8553</v>
      </c>
      <c r="B175" t="s">
        <v>5</v>
      </c>
      <c r="C175" t="s">
        <v>16</v>
      </c>
      <c r="D175" t="s">
        <v>10738</v>
      </c>
      <c r="E175" t="s">
        <v>8555</v>
      </c>
      <c r="F175" t="s">
        <v>8556</v>
      </c>
      <c r="G175" t="s">
        <v>10730</v>
      </c>
      <c r="H175" t="s">
        <v>85</v>
      </c>
    </row>
    <row r="176" spans="1:8">
      <c r="A176" t="s">
        <v>8593</v>
      </c>
      <c r="B176" t="s">
        <v>3</v>
      </c>
      <c r="C176" t="s">
        <v>4</v>
      </c>
      <c r="D176" t="s">
        <v>10738</v>
      </c>
      <c r="E176" t="s">
        <v>6446</v>
      </c>
      <c r="F176" t="s">
        <v>6447</v>
      </c>
      <c r="G176" t="s">
        <v>10731</v>
      </c>
      <c r="H176" t="s">
        <v>10737</v>
      </c>
    </row>
    <row r="177" spans="1:8">
      <c r="A177" t="s">
        <v>8614</v>
      </c>
      <c r="B177" t="s">
        <v>3</v>
      </c>
      <c r="C177" t="s">
        <v>114</v>
      </c>
      <c r="D177" t="s">
        <v>10738</v>
      </c>
      <c r="E177" t="s">
        <v>987</v>
      </c>
      <c r="F177" t="s">
        <v>988</v>
      </c>
      <c r="G177" t="s">
        <v>10730</v>
      </c>
      <c r="H177" t="s">
        <v>10739</v>
      </c>
    </row>
    <row r="178" spans="1:8">
      <c r="A178" t="s">
        <v>8646</v>
      </c>
      <c r="B178" t="s">
        <v>5</v>
      </c>
      <c r="C178" t="s">
        <v>16</v>
      </c>
      <c r="D178" t="s">
        <v>10738</v>
      </c>
      <c r="E178" t="s">
        <v>238</v>
      </c>
      <c r="F178" t="s">
        <v>76</v>
      </c>
      <c r="G178" t="s">
        <v>10731</v>
      </c>
      <c r="H178" t="s">
        <v>10737</v>
      </c>
    </row>
    <row r="179" spans="1:8">
      <c r="A179" t="s">
        <v>8717</v>
      </c>
      <c r="B179" t="s">
        <v>3</v>
      </c>
      <c r="C179" t="s">
        <v>8</v>
      </c>
      <c r="D179" t="s">
        <v>10738</v>
      </c>
      <c r="E179" t="s">
        <v>8719</v>
      </c>
      <c r="F179" t="s">
        <v>8720</v>
      </c>
      <c r="G179" t="s">
        <v>10730</v>
      </c>
      <c r="H179" t="s">
        <v>85</v>
      </c>
    </row>
    <row r="180" spans="1:8">
      <c r="A180" t="s">
        <v>8725</v>
      </c>
      <c r="B180" t="s">
        <v>9</v>
      </c>
      <c r="C180" t="s">
        <v>14</v>
      </c>
      <c r="D180" t="s">
        <v>10738</v>
      </c>
      <c r="E180" t="s">
        <v>2974</v>
      </c>
      <c r="F180" t="s">
        <v>2975</v>
      </c>
      <c r="G180" t="s">
        <v>10731</v>
      </c>
      <c r="H180" t="s">
        <v>85</v>
      </c>
    </row>
    <row r="181" spans="1:8">
      <c r="A181" t="s">
        <v>8737</v>
      </c>
      <c r="B181" t="s">
        <v>9</v>
      </c>
      <c r="C181" t="s">
        <v>14</v>
      </c>
      <c r="D181" t="s">
        <v>215</v>
      </c>
      <c r="E181" t="s">
        <v>8739</v>
      </c>
      <c r="F181" t="s">
        <v>8740</v>
      </c>
      <c r="G181" t="s">
        <v>10730</v>
      </c>
      <c r="H181" t="s">
        <v>85</v>
      </c>
    </row>
    <row r="182" spans="1:8">
      <c r="A182" t="s">
        <v>8755</v>
      </c>
      <c r="B182" t="s">
        <v>9</v>
      </c>
      <c r="C182" t="s">
        <v>14</v>
      </c>
      <c r="D182" t="s">
        <v>155</v>
      </c>
      <c r="E182" t="s">
        <v>8757</v>
      </c>
      <c r="F182" t="s">
        <v>8758</v>
      </c>
      <c r="G182" t="s">
        <v>10730</v>
      </c>
      <c r="H182" t="s">
        <v>85</v>
      </c>
    </row>
    <row r="183" spans="1:8">
      <c r="A183" t="s">
        <v>8797</v>
      </c>
      <c r="B183" t="s">
        <v>9</v>
      </c>
      <c r="C183" t="s">
        <v>10</v>
      </c>
      <c r="D183" t="s">
        <v>10738</v>
      </c>
      <c r="E183" t="s">
        <v>8799</v>
      </c>
      <c r="F183" t="s">
        <v>8800</v>
      </c>
      <c r="G183" t="s">
        <v>10730</v>
      </c>
      <c r="H183" t="s">
        <v>85</v>
      </c>
    </row>
    <row r="184" spans="1:8">
      <c r="A184" t="s">
        <v>8826</v>
      </c>
      <c r="B184" t="s">
        <v>9</v>
      </c>
      <c r="C184" t="s">
        <v>10</v>
      </c>
      <c r="D184" t="s">
        <v>10738</v>
      </c>
      <c r="E184" t="s">
        <v>75</v>
      </c>
      <c r="F184" t="s">
        <v>122</v>
      </c>
      <c r="G184" t="s">
        <v>10731</v>
      </c>
      <c r="H184" t="s">
        <v>10737</v>
      </c>
    </row>
    <row r="185" spans="1:8">
      <c r="A185" t="s">
        <v>8840</v>
      </c>
      <c r="B185" t="s">
        <v>5</v>
      </c>
      <c r="C185" t="s">
        <v>6</v>
      </c>
      <c r="D185" t="s">
        <v>10738</v>
      </c>
      <c r="E185" t="s">
        <v>8842</v>
      </c>
      <c r="F185" t="s">
        <v>8843</v>
      </c>
      <c r="G185" t="s">
        <v>10730</v>
      </c>
      <c r="H185" t="s">
        <v>85</v>
      </c>
    </row>
    <row r="186" spans="1:8">
      <c r="A186" t="s">
        <v>19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6"/>
  </sheetPr>
  <dimension ref="A1:U49"/>
  <sheetViews>
    <sheetView showGridLines="0" topLeftCell="A15" workbookViewId="0">
      <selection activeCell="N48" sqref="N48"/>
    </sheetView>
  </sheetViews>
  <sheetFormatPr defaultRowHeight="13.5"/>
  <cols>
    <col min="8" max="8" width="16" customWidth="1"/>
    <col min="9" max="9" width="12" customWidth="1"/>
    <col min="10" max="10" width="4.83203125" customWidth="1"/>
    <col min="11" max="11" width="5.1640625" customWidth="1"/>
    <col min="12" max="12" width="11.6640625" customWidth="1"/>
    <col min="13" max="13" width="16" bestFit="1" customWidth="1"/>
    <col min="14" max="14" width="12" customWidth="1"/>
    <col min="15" max="15" width="4.83203125" customWidth="1"/>
    <col min="16" max="16" width="5.1640625" customWidth="1"/>
    <col min="17" max="17" width="11.6640625" customWidth="1"/>
    <col min="18" max="18" width="16" bestFit="1" customWidth="1"/>
    <col min="19" max="19" width="12" bestFit="1" customWidth="1"/>
    <col min="20" max="20" width="4.83203125" customWidth="1"/>
    <col min="21" max="21" width="5.1640625" customWidth="1"/>
  </cols>
  <sheetData>
    <row r="1" spans="1:21">
      <c r="H1" s="189" t="s">
        <v>34</v>
      </c>
    </row>
    <row r="2" spans="1:21" hidden="1"/>
    <row r="3" spans="1:21" hidden="1">
      <c r="R3" s="7" t="s">
        <v>87</v>
      </c>
      <c r="S3" t="s">
        <v>14</v>
      </c>
    </row>
    <row r="4" spans="1:21" hidden="1"/>
    <row r="5" spans="1:21">
      <c r="A5" t="s">
        <v>10740</v>
      </c>
      <c r="B5" t="s">
        <v>0</v>
      </c>
      <c r="C5" t="s">
        <v>85</v>
      </c>
      <c r="D5" t="s">
        <v>10739</v>
      </c>
      <c r="E5" t="s">
        <v>10737</v>
      </c>
      <c r="H5" s="7" t="s">
        <v>10741</v>
      </c>
      <c r="I5" s="7" t="s">
        <v>10732</v>
      </c>
      <c r="M5" s="7" t="s">
        <v>10741</v>
      </c>
      <c r="N5" s="7" t="s">
        <v>10732</v>
      </c>
      <c r="R5" s="7" t="s">
        <v>10741</v>
      </c>
      <c r="S5" s="7" t="s">
        <v>10732</v>
      </c>
    </row>
    <row r="6" spans="1:21">
      <c r="A6" t="s">
        <v>21</v>
      </c>
      <c r="B6" t="s">
        <v>27</v>
      </c>
      <c r="C6">
        <f>SUM(C7:C9)</f>
        <v>15</v>
      </c>
      <c r="D6">
        <f t="shared" ref="D6:E6" si="0">SUM(D7:D9)</f>
        <v>14</v>
      </c>
      <c r="E6">
        <f t="shared" si="0"/>
        <v>20</v>
      </c>
      <c r="H6" s="7" t="s">
        <v>87</v>
      </c>
      <c r="I6" t="s">
        <v>85</v>
      </c>
      <c r="J6" t="s">
        <v>10739</v>
      </c>
      <c r="K6" t="s">
        <v>10737</v>
      </c>
      <c r="M6" s="7" t="s">
        <v>0</v>
      </c>
      <c r="N6" t="s">
        <v>85</v>
      </c>
      <c r="O6" t="s">
        <v>10739</v>
      </c>
      <c r="P6" t="s">
        <v>10737</v>
      </c>
      <c r="R6" s="7" t="s">
        <v>10733</v>
      </c>
      <c r="S6" t="s">
        <v>85</v>
      </c>
      <c r="T6" t="s">
        <v>10739</v>
      </c>
      <c r="U6" t="s">
        <v>10737</v>
      </c>
    </row>
    <row r="7" spans="1:21">
      <c r="A7" t="s">
        <v>21</v>
      </c>
      <c r="B7" t="s">
        <v>9</v>
      </c>
      <c r="C7">
        <f t="shared" ref="C7:E9" si="1">IFERROR(GETPIVOTDATA("Order #",$M$5,"Region",$B7,"Exception",C$5),0)</f>
        <v>3</v>
      </c>
      <c r="D7">
        <f t="shared" si="1"/>
        <v>3</v>
      </c>
      <c r="E7">
        <f t="shared" si="1"/>
        <v>3</v>
      </c>
      <c r="H7" t="s">
        <v>11</v>
      </c>
      <c r="I7">
        <v>0</v>
      </c>
      <c r="J7">
        <v>1</v>
      </c>
      <c r="K7">
        <v>1</v>
      </c>
      <c r="M7" t="s">
        <v>5</v>
      </c>
      <c r="N7">
        <v>2</v>
      </c>
      <c r="O7">
        <v>8</v>
      </c>
      <c r="P7">
        <v>4</v>
      </c>
      <c r="R7" t="s">
        <v>155</v>
      </c>
      <c r="S7">
        <v>2</v>
      </c>
      <c r="T7">
        <v>1</v>
      </c>
      <c r="U7">
        <v>2</v>
      </c>
    </row>
    <row r="8" spans="1:21">
      <c r="A8" t="s">
        <v>21</v>
      </c>
      <c r="B8" t="s">
        <v>5</v>
      </c>
      <c r="C8">
        <f t="shared" si="1"/>
        <v>2</v>
      </c>
      <c r="D8">
        <f t="shared" si="1"/>
        <v>8</v>
      </c>
      <c r="E8">
        <f t="shared" si="1"/>
        <v>4</v>
      </c>
      <c r="H8" t="s">
        <v>4</v>
      </c>
      <c r="I8">
        <v>1</v>
      </c>
      <c r="J8">
        <v>0</v>
      </c>
      <c r="K8">
        <v>2</v>
      </c>
      <c r="M8" t="s">
        <v>9</v>
      </c>
      <c r="N8">
        <v>3</v>
      </c>
      <c r="O8">
        <v>3</v>
      </c>
      <c r="P8">
        <v>3</v>
      </c>
      <c r="R8" t="s">
        <v>170</v>
      </c>
      <c r="S8">
        <v>1</v>
      </c>
      <c r="T8">
        <v>0</v>
      </c>
      <c r="U8">
        <v>1</v>
      </c>
    </row>
    <row r="9" spans="1:21">
      <c r="A9" t="s">
        <v>21</v>
      </c>
      <c r="B9" t="s">
        <v>3</v>
      </c>
      <c r="C9">
        <f t="shared" si="1"/>
        <v>10</v>
      </c>
      <c r="D9">
        <f t="shared" si="1"/>
        <v>3</v>
      </c>
      <c r="E9">
        <f t="shared" si="1"/>
        <v>13</v>
      </c>
      <c r="H9" t="s">
        <v>10</v>
      </c>
      <c r="I9">
        <v>0</v>
      </c>
      <c r="J9">
        <v>1</v>
      </c>
      <c r="K9">
        <v>0</v>
      </c>
      <c r="M9" t="s">
        <v>3</v>
      </c>
      <c r="N9">
        <v>10</v>
      </c>
      <c r="O9">
        <v>3</v>
      </c>
      <c r="P9">
        <v>13</v>
      </c>
    </row>
    <row r="10" spans="1:21">
      <c r="A10" t="s">
        <v>21</v>
      </c>
      <c r="B10" t="s">
        <v>4</v>
      </c>
      <c r="C10">
        <f>IFERROR(GETPIVOTDATA("Order #",$H$5,"Subregion",$B10,"Exception",C$5),0)</f>
        <v>1</v>
      </c>
      <c r="D10">
        <f t="shared" ref="D10:E23" si="2">IFERROR(GETPIVOTDATA("Order #",$H$5,"Subregion",$B10,"Exception",D$5),0)</f>
        <v>0</v>
      </c>
      <c r="E10">
        <f t="shared" si="2"/>
        <v>2</v>
      </c>
      <c r="H10" t="s">
        <v>12</v>
      </c>
      <c r="I10">
        <v>1</v>
      </c>
      <c r="J10">
        <v>6</v>
      </c>
      <c r="K10">
        <v>0</v>
      </c>
      <c r="M10" t="s">
        <v>19</v>
      </c>
      <c r="N10">
        <v>15</v>
      </c>
      <c r="O10">
        <v>14</v>
      </c>
      <c r="P10">
        <v>20</v>
      </c>
    </row>
    <row r="11" spans="1:21">
      <c r="A11" t="s">
        <v>21</v>
      </c>
      <c r="B11" t="s">
        <v>10742</v>
      </c>
      <c r="C11">
        <f t="shared" ref="C11:C23" si="3">IFERROR(GETPIVOTDATA("Order #",$H$5,"Subregion",$B11,"Exception",C$5),0)</f>
        <v>0</v>
      </c>
      <c r="D11">
        <f t="shared" si="2"/>
        <v>0</v>
      </c>
      <c r="E11">
        <f t="shared" si="2"/>
        <v>0</v>
      </c>
      <c r="H11" t="s">
        <v>13</v>
      </c>
      <c r="I11">
        <v>2</v>
      </c>
      <c r="J11">
        <v>1</v>
      </c>
      <c r="K11">
        <v>5</v>
      </c>
    </row>
    <row r="12" spans="1:21">
      <c r="A12" t="s">
        <v>21</v>
      </c>
      <c r="B12" t="s">
        <v>114</v>
      </c>
      <c r="C12">
        <f t="shared" si="3"/>
        <v>3</v>
      </c>
      <c r="D12">
        <f t="shared" si="2"/>
        <v>0</v>
      </c>
      <c r="E12">
        <f t="shared" si="2"/>
        <v>1</v>
      </c>
      <c r="H12" t="s">
        <v>14</v>
      </c>
      <c r="I12">
        <v>3</v>
      </c>
      <c r="J12">
        <v>1</v>
      </c>
      <c r="K12">
        <v>3</v>
      </c>
    </row>
    <row r="13" spans="1:21">
      <c r="A13" t="s">
        <v>21</v>
      </c>
      <c r="B13" t="s">
        <v>10</v>
      </c>
      <c r="C13">
        <f t="shared" si="3"/>
        <v>0</v>
      </c>
      <c r="D13">
        <f t="shared" si="2"/>
        <v>1</v>
      </c>
      <c r="E13">
        <f t="shared" si="2"/>
        <v>0</v>
      </c>
      <c r="H13" t="s">
        <v>112</v>
      </c>
      <c r="I13">
        <v>0</v>
      </c>
      <c r="J13">
        <v>2</v>
      </c>
      <c r="K13">
        <v>4</v>
      </c>
    </row>
    <row r="14" spans="1:21">
      <c r="A14" t="s">
        <v>21</v>
      </c>
      <c r="B14" t="s">
        <v>13</v>
      </c>
      <c r="C14">
        <f t="shared" si="3"/>
        <v>2</v>
      </c>
      <c r="D14">
        <f t="shared" si="2"/>
        <v>1</v>
      </c>
      <c r="E14">
        <f t="shared" si="2"/>
        <v>5</v>
      </c>
      <c r="H14" t="s">
        <v>115</v>
      </c>
      <c r="I14">
        <v>4</v>
      </c>
      <c r="J14">
        <v>0</v>
      </c>
      <c r="K14">
        <v>1</v>
      </c>
    </row>
    <row r="15" spans="1:21">
      <c r="A15" t="s">
        <v>21</v>
      </c>
      <c r="B15" t="s">
        <v>14</v>
      </c>
      <c r="C15">
        <f t="shared" si="3"/>
        <v>3</v>
      </c>
      <c r="D15">
        <f t="shared" si="2"/>
        <v>1</v>
      </c>
      <c r="E15">
        <f t="shared" si="2"/>
        <v>3</v>
      </c>
      <c r="H15" t="s">
        <v>114</v>
      </c>
      <c r="I15">
        <v>3</v>
      </c>
      <c r="J15">
        <v>0</v>
      </c>
      <c r="K15">
        <v>1</v>
      </c>
    </row>
    <row r="16" spans="1:21">
      <c r="A16" t="s">
        <v>21</v>
      </c>
      <c r="B16" t="s">
        <v>15</v>
      </c>
      <c r="C16">
        <f t="shared" si="3"/>
        <v>0</v>
      </c>
      <c r="D16">
        <f t="shared" si="2"/>
        <v>1</v>
      </c>
      <c r="E16">
        <f t="shared" si="2"/>
        <v>0</v>
      </c>
      <c r="H16" t="s">
        <v>15</v>
      </c>
      <c r="I16">
        <v>0</v>
      </c>
      <c r="J16">
        <v>1</v>
      </c>
      <c r="K16">
        <v>0</v>
      </c>
    </row>
    <row r="17" spans="1:21">
      <c r="A17" t="s">
        <v>21</v>
      </c>
      <c r="B17" t="s">
        <v>10743</v>
      </c>
      <c r="C17">
        <f t="shared" si="3"/>
        <v>0</v>
      </c>
      <c r="D17">
        <f t="shared" si="2"/>
        <v>0</v>
      </c>
      <c r="E17">
        <f t="shared" si="2"/>
        <v>0</v>
      </c>
      <c r="H17" t="s">
        <v>6</v>
      </c>
      <c r="I17">
        <v>0</v>
      </c>
      <c r="J17">
        <v>0</v>
      </c>
      <c r="K17">
        <v>3</v>
      </c>
    </row>
    <row r="18" spans="1:21">
      <c r="A18" t="s">
        <v>21</v>
      </c>
      <c r="B18" t="s">
        <v>17</v>
      </c>
      <c r="C18">
        <f t="shared" si="3"/>
        <v>0</v>
      </c>
      <c r="D18">
        <f t="shared" si="2"/>
        <v>0</v>
      </c>
      <c r="E18">
        <f t="shared" si="2"/>
        <v>0</v>
      </c>
      <c r="H18" t="s">
        <v>16</v>
      </c>
      <c r="I18">
        <v>1</v>
      </c>
      <c r="J18">
        <v>1</v>
      </c>
      <c r="K18">
        <v>0</v>
      </c>
    </row>
    <row r="19" spans="1:21">
      <c r="A19" t="s">
        <v>21</v>
      </c>
      <c r="B19" t="s">
        <v>7</v>
      </c>
      <c r="C19">
        <f t="shared" si="3"/>
        <v>0</v>
      </c>
      <c r="D19">
        <f t="shared" si="2"/>
        <v>0</v>
      </c>
      <c r="E19">
        <f t="shared" si="2"/>
        <v>0</v>
      </c>
    </row>
    <row r="20" spans="1:21">
      <c r="A20" t="s">
        <v>21</v>
      </c>
      <c r="B20" t="s">
        <v>12</v>
      </c>
      <c r="C20">
        <f t="shared" si="3"/>
        <v>1</v>
      </c>
      <c r="D20">
        <f t="shared" si="2"/>
        <v>6</v>
      </c>
      <c r="E20">
        <f t="shared" si="2"/>
        <v>0</v>
      </c>
    </row>
    <row r="21" spans="1:21">
      <c r="A21" t="s">
        <v>21</v>
      </c>
      <c r="B21" t="s">
        <v>16</v>
      </c>
      <c r="C21">
        <f t="shared" si="3"/>
        <v>1</v>
      </c>
      <c r="D21">
        <f t="shared" si="2"/>
        <v>1</v>
      </c>
      <c r="E21">
        <f t="shared" si="2"/>
        <v>0</v>
      </c>
    </row>
    <row r="22" spans="1:21">
      <c r="A22" t="s">
        <v>21</v>
      </c>
      <c r="B22" t="s">
        <v>6</v>
      </c>
      <c r="C22">
        <f t="shared" si="3"/>
        <v>0</v>
      </c>
      <c r="D22">
        <f t="shared" si="2"/>
        <v>0</v>
      </c>
      <c r="E22">
        <f t="shared" si="2"/>
        <v>3</v>
      </c>
    </row>
    <row r="23" spans="1:21">
      <c r="A23" t="s">
        <v>21</v>
      </c>
      <c r="B23" t="s">
        <v>11</v>
      </c>
      <c r="C23">
        <f t="shared" si="3"/>
        <v>0</v>
      </c>
      <c r="D23">
        <f t="shared" si="2"/>
        <v>1</v>
      </c>
      <c r="E23">
        <f t="shared" si="2"/>
        <v>1</v>
      </c>
      <c r="H23" s="189" t="s">
        <v>10744</v>
      </c>
    </row>
    <row r="24" spans="1:21">
      <c r="A24" t="s">
        <v>21</v>
      </c>
      <c r="B24" t="s">
        <v>170</v>
      </c>
      <c r="C24">
        <f>IFERROR(GETPIVOTDATA("Order #",$R$5,"SW Sub-Reg",$B24,"Exception",C$5),0)</f>
        <v>1</v>
      </c>
      <c r="D24">
        <f t="shared" ref="D24:E27" si="4">IFERROR(GETPIVOTDATA("Order #",$R$5,"SW Sub-Reg",$B24,"Exception",D$5),0)</f>
        <v>0</v>
      </c>
      <c r="E24">
        <f t="shared" si="4"/>
        <v>1</v>
      </c>
    </row>
    <row r="25" spans="1:21">
      <c r="A25" t="s">
        <v>21</v>
      </c>
      <c r="B25" t="s">
        <v>215</v>
      </c>
      <c r="C25">
        <f t="shared" ref="C25:C27" si="5">IFERROR(GETPIVOTDATA("Order #",$R$5,"SW Sub-Reg",$B25,"Exception",C$5),0)</f>
        <v>0</v>
      </c>
      <c r="D25">
        <f t="shared" si="4"/>
        <v>0</v>
      </c>
      <c r="E25">
        <f t="shared" si="4"/>
        <v>0</v>
      </c>
      <c r="R25" s="7" t="s">
        <v>87</v>
      </c>
      <c r="S25" t="s">
        <v>14</v>
      </c>
    </row>
    <row r="26" spans="1:21">
      <c r="A26" t="s">
        <v>21</v>
      </c>
      <c r="B26" t="s">
        <v>155</v>
      </c>
      <c r="C26">
        <f t="shared" si="5"/>
        <v>2</v>
      </c>
      <c r="D26">
        <f t="shared" si="4"/>
        <v>1</v>
      </c>
      <c r="E26">
        <f t="shared" si="4"/>
        <v>2</v>
      </c>
    </row>
    <row r="27" spans="1:21">
      <c r="A27" t="s">
        <v>21</v>
      </c>
      <c r="B27" t="s">
        <v>10745</v>
      </c>
      <c r="C27">
        <f t="shared" si="5"/>
        <v>0</v>
      </c>
      <c r="D27">
        <f t="shared" si="4"/>
        <v>0</v>
      </c>
      <c r="E27">
        <f t="shared" si="4"/>
        <v>0</v>
      </c>
      <c r="H27" s="7" t="s">
        <v>10741</v>
      </c>
      <c r="I27" s="7" t="s">
        <v>10732</v>
      </c>
      <c r="M27" s="7" t="s">
        <v>10741</v>
      </c>
      <c r="N27" s="7" t="s">
        <v>10732</v>
      </c>
      <c r="R27" s="7" t="s">
        <v>10741</v>
      </c>
      <c r="S27" s="7" t="s">
        <v>10732</v>
      </c>
    </row>
    <row r="28" spans="1:21">
      <c r="A28" t="s">
        <v>32</v>
      </c>
      <c r="B28" t="s">
        <v>27</v>
      </c>
      <c r="C28">
        <f>SUM(C29:C31)</f>
        <v>33</v>
      </c>
      <c r="D28">
        <f t="shared" ref="D28:E28" si="6">SUM(D29:D31)</f>
        <v>26</v>
      </c>
      <c r="E28">
        <f t="shared" si="6"/>
        <v>21</v>
      </c>
      <c r="H28" s="7" t="s">
        <v>87</v>
      </c>
      <c r="I28" t="s">
        <v>85</v>
      </c>
      <c r="J28" t="s">
        <v>10739</v>
      </c>
      <c r="K28" t="s">
        <v>10737</v>
      </c>
      <c r="M28" s="7" t="s">
        <v>0</v>
      </c>
      <c r="N28" t="s">
        <v>85</v>
      </c>
      <c r="O28" t="s">
        <v>10739</v>
      </c>
      <c r="P28" t="s">
        <v>10737</v>
      </c>
      <c r="R28" s="7" t="s">
        <v>10733</v>
      </c>
      <c r="S28" t="s">
        <v>85</v>
      </c>
      <c r="T28" t="s">
        <v>10739</v>
      </c>
      <c r="U28" t="s">
        <v>10737</v>
      </c>
    </row>
    <row r="29" spans="1:21">
      <c r="A29" t="s">
        <v>32</v>
      </c>
      <c r="B29" t="s">
        <v>9</v>
      </c>
      <c r="C29">
        <f t="shared" ref="C29:E31" si="7">IFERROR(GETPIVOTDATA("Order #",$M$27,"Region",$B29,"Exception",C$5),0)</f>
        <v>21</v>
      </c>
      <c r="D29">
        <f t="shared" si="7"/>
        <v>14</v>
      </c>
      <c r="E29">
        <f t="shared" si="7"/>
        <v>8</v>
      </c>
      <c r="H29" t="s">
        <v>4</v>
      </c>
      <c r="I29">
        <v>2</v>
      </c>
      <c r="J29">
        <v>0</v>
      </c>
      <c r="K29">
        <v>5</v>
      </c>
      <c r="M29" t="s">
        <v>9</v>
      </c>
      <c r="N29">
        <v>21</v>
      </c>
      <c r="O29">
        <v>14</v>
      </c>
      <c r="P29">
        <v>8</v>
      </c>
      <c r="R29" t="s">
        <v>10738</v>
      </c>
      <c r="S29">
        <v>1</v>
      </c>
      <c r="T29">
        <v>0</v>
      </c>
      <c r="U29">
        <v>1</v>
      </c>
    </row>
    <row r="30" spans="1:21">
      <c r="A30" t="s">
        <v>32</v>
      </c>
      <c r="B30" t="s">
        <v>5</v>
      </c>
      <c r="C30">
        <f t="shared" si="7"/>
        <v>5</v>
      </c>
      <c r="D30">
        <f t="shared" si="7"/>
        <v>2</v>
      </c>
      <c r="E30">
        <f t="shared" si="7"/>
        <v>3</v>
      </c>
      <c r="H30" t="s">
        <v>10</v>
      </c>
      <c r="I30">
        <v>4</v>
      </c>
      <c r="J30">
        <v>1</v>
      </c>
      <c r="K30">
        <v>1</v>
      </c>
      <c r="M30" t="s">
        <v>5</v>
      </c>
      <c r="N30">
        <v>5</v>
      </c>
      <c r="O30">
        <v>2</v>
      </c>
      <c r="P30">
        <v>3</v>
      </c>
      <c r="R30" t="s">
        <v>170</v>
      </c>
      <c r="S30">
        <v>8</v>
      </c>
      <c r="T30">
        <v>4</v>
      </c>
      <c r="U30">
        <v>1</v>
      </c>
    </row>
    <row r="31" spans="1:21">
      <c r="A31" t="s">
        <v>32</v>
      </c>
      <c r="B31" t="s">
        <v>3</v>
      </c>
      <c r="C31">
        <f t="shared" si="7"/>
        <v>7</v>
      </c>
      <c r="D31">
        <f t="shared" si="7"/>
        <v>10</v>
      </c>
      <c r="E31">
        <f t="shared" si="7"/>
        <v>10</v>
      </c>
      <c r="H31" t="s">
        <v>14</v>
      </c>
      <c r="I31">
        <v>17</v>
      </c>
      <c r="J31">
        <v>12</v>
      </c>
      <c r="K31">
        <v>7</v>
      </c>
      <c r="M31" t="s">
        <v>3</v>
      </c>
      <c r="N31">
        <v>7</v>
      </c>
      <c r="O31">
        <v>10</v>
      </c>
      <c r="P31">
        <v>10</v>
      </c>
      <c r="R31" t="s">
        <v>155</v>
      </c>
      <c r="S31">
        <v>8</v>
      </c>
      <c r="T31">
        <v>8</v>
      </c>
      <c r="U31">
        <v>4</v>
      </c>
    </row>
    <row r="32" spans="1:21">
      <c r="A32" t="s">
        <v>32</v>
      </c>
      <c r="B32" t="s">
        <v>4</v>
      </c>
      <c r="C32">
        <f t="shared" ref="C32:E45" si="8">IFERROR(GETPIVOTDATA("Order #",$H$27,"Subregion",$B32,"Exception",C$5),0)</f>
        <v>2</v>
      </c>
      <c r="D32">
        <f t="shared" si="8"/>
        <v>0</v>
      </c>
      <c r="E32">
        <f t="shared" si="8"/>
        <v>5</v>
      </c>
      <c r="H32" t="s">
        <v>17</v>
      </c>
      <c r="I32">
        <v>2</v>
      </c>
      <c r="J32">
        <v>1</v>
      </c>
      <c r="K32">
        <v>0</v>
      </c>
      <c r="M32" t="s">
        <v>19</v>
      </c>
      <c r="N32">
        <v>33</v>
      </c>
      <c r="O32">
        <v>26</v>
      </c>
      <c r="P32">
        <v>21</v>
      </c>
      <c r="R32" t="s">
        <v>215</v>
      </c>
      <c r="S32">
        <v>0</v>
      </c>
      <c r="T32">
        <v>0</v>
      </c>
      <c r="U32">
        <v>1</v>
      </c>
    </row>
    <row r="33" spans="1:11">
      <c r="A33" t="s">
        <v>32</v>
      </c>
      <c r="B33" t="s">
        <v>10742</v>
      </c>
      <c r="C33">
        <f t="shared" si="8"/>
        <v>0</v>
      </c>
      <c r="D33">
        <f t="shared" si="8"/>
        <v>0</v>
      </c>
      <c r="E33">
        <f t="shared" si="8"/>
        <v>0</v>
      </c>
      <c r="H33" t="s">
        <v>7</v>
      </c>
      <c r="I33">
        <v>0</v>
      </c>
      <c r="J33">
        <v>0</v>
      </c>
      <c r="K33">
        <v>1</v>
      </c>
    </row>
    <row r="34" spans="1:11">
      <c r="A34" t="s">
        <v>32</v>
      </c>
      <c r="B34" t="s">
        <v>114</v>
      </c>
      <c r="C34">
        <f t="shared" si="8"/>
        <v>1</v>
      </c>
      <c r="D34">
        <f t="shared" si="8"/>
        <v>3</v>
      </c>
      <c r="E34">
        <f t="shared" si="8"/>
        <v>1</v>
      </c>
      <c r="H34" t="s">
        <v>13</v>
      </c>
      <c r="I34">
        <v>1</v>
      </c>
      <c r="J34">
        <v>1</v>
      </c>
      <c r="K34">
        <v>0</v>
      </c>
    </row>
    <row r="35" spans="1:11">
      <c r="A35" t="s">
        <v>32</v>
      </c>
      <c r="B35" t="s">
        <v>10</v>
      </c>
      <c r="C35">
        <f t="shared" si="8"/>
        <v>4</v>
      </c>
      <c r="D35">
        <f t="shared" si="8"/>
        <v>1</v>
      </c>
      <c r="E35">
        <f t="shared" si="8"/>
        <v>1</v>
      </c>
      <c r="H35" t="s">
        <v>15</v>
      </c>
      <c r="I35">
        <v>0</v>
      </c>
      <c r="J35">
        <v>1</v>
      </c>
      <c r="K35">
        <v>0</v>
      </c>
    </row>
    <row r="36" spans="1:11">
      <c r="A36" t="s">
        <v>32</v>
      </c>
      <c r="B36" t="s">
        <v>13</v>
      </c>
      <c r="C36">
        <f t="shared" si="8"/>
        <v>1</v>
      </c>
      <c r="D36">
        <f t="shared" si="8"/>
        <v>1</v>
      </c>
      <c r="E36">
        <f t="shared" si="8"/>
        <v>0</v>
      </c>
      <c r="H36" t="s">
        <v>112</v>
      </c>
      <c r="I36">
        <v>0</v>
      </c>
      <c r="J36">
        <v>3</v>
      </c>
      <c r="K36">
        <v>1</v>
      </c>
    </row>
    <row r="37" spans="1:11">
      <c r="A37" t="s">
        <v>32</v>
      </c>
      <c r="B37" t="s">
        <v>14</v>
      </c>
      <c r="C37">
        <f t="shared" si="8"/>
        <v>17</v>
      </c>
      <c r="D37">
        <f t="shared" si="8"/>
        <v>12</v>
      </c>
      <c r="E37">
        <f t="shared" si="8"/>
        <v>7</v>
      </c>
      <c r="H37" t="s">
        <v>114</v>
      </c>
      <c r="I37">
        <v>1</v>
      </c>
      <c r="J37">
        <v>3</v>
      </c>
      <c r="K37">
        <v>1</v>
      </c>
    </row>
    <row r="38" spans="1:11">
      <c r="A38" t="s">
        <v>32</v>
      </c>
      <c r="B38" t="s">
        <v>15</v>
      </c>
      <c r="C38">
        <f t="shared" si="8"/>
        <v>0</v>
      </c>
      <c r="D38">
        <f t="shared" si="8"/>
        <v>1</v>
      </c>
      <c r="E38">
        <f t="shared" si="8"/>
        <v>0</v>
      </c>
      <c r="H38" t="s">
        <v>11</v>
      </c>
      <c r="I38">
        <v>1</v>
      </c>
      <c r="J38">
        <v>1</v>
      </c>
      <c r="K38">
        <v>0</v>
      </c>
    </row>
    <row r="39" spans="1:11">
      <c r="A39" t="s">
        <v>32</v>
      </c>
      <c r="B39" t="s">
        <v>10743</v>
      </c>
      <c r="C39">
        <f t="shared" si="8"/>
        <v>0</v>
      </c>
      <c r="D39">
        <f t="shared" si="8"/>
        <v>0</v>
      </c>
      <c r="E39">
        <f t="shared" si="8"/>
        <v>0</v>
      </c>
      <c r="H39" t="s">
        <v>12</v>
      </c>
      <c r="I39">
        <v>0</v>
      </c>
      <c r="J39">
        <v>0</v>
      </c>
      <c r="K39">
        <v>1</v>
      </c>
    </row>
    <row r="40" spans="1:11">
      <c r="A40" t="s">
        <v>32</v>
      </c>
      <c r="B40" t="s">
        <v>17</v>
      </c>
      <c r="C40">
        <f t="shared" si="8"/>
        <v>2</v>
      </c>
      <c r="D40">
        <f t="shared" si="8"/>
        <v>1</v>
      </c>
      <c r="E40">
        <f t="shared" si="8"/>
        <v>0</v>
      </c>
      <c r="H40" t="s">
        <v>16</v>
      </c>
      <c r="I40">
        <v>1</v>
      </c>
      <c r="J40">
        <v>0</v>
      </c>
      <c r="K40">
        <v>1</v>
      </c>
    </row>
    <row r="41" spans="1:11">
      <c r="A41" t="s">
        <v>32</v>
      </c>
      <c r="B41" t="s">
        <v>7</v>
      </c>
      <c r="C41">
        <f t="shared" si="8"/>
        <v>0</v>
      </c>
      <c r="D41">
        <f t="shared" si="8"/>
        <v>0</v>
      </c>
      <c r="E41">
        <f t="shared" si="8"/>
        <v>1</v>
      </c>
      <c r="H41" t="s">
        <v>115</v>
      </c>
      <c r="I41">
        <v>1</v>
      </c>
      <c r="J41">
        <v>3</v>
      </c>
      <c r="K41">
        <v>0</v>
      </c>
    </row>
    <row r="42" spans="1:11">
      <c r="A42" t="s">
        <v>32</v>
      </c>
      <c r="B42" t="s">
        <v>12</v>
      </c>
      <c r="C42">
        <f t="shared" si="8"/>
        <v>0</v>
      </c>
      <c r="D42">
        <f t="shared" si="8"/>
        <v>0</v>
      </c>
      <c r="E42">
        <f t="shared" si="8"/>
        <v>1</v>
      </c>
      <c r="H42" t="s">
        <v>6</v>
      </c>
      <c r="I42">
        <v>1</v>
      </c>
      <c r="J42">
        <v>0</v>
      </c>
      <c r="K42">
        <v>0</v>
      </c>
    </row>
    <row r="43" spans="1:11">
      <c r="A43" t="s">
        <v>32</v>
      </c>
      <c r="B43" t="s">
        <v>16</v>
      </c>
      <c r="C43">
        <f t="shared" si="8"/>
        <v>1</v>
      </c>
      <c r="D43">
        <f t="shared" si="8"/>
        <v>0</v>
      </c>
      <c r="E43">
        <f t="shared" si="8"/>
        <v>1</v>
      </c>
      <c r="H43" t="s">
        <v>8</v>
      </c>
      <c r="I43">
        <v>0</v>
      </c>
      <c r="J43">
        <v>0</v>
      </c>
      <c r="K43">
        <v>3</v>
      </c>
    </row>
    <row r="44" spans="1:11">
      <c r="A44" t="s">
        <v>32</v>
      </c>
      <c r="B44" t="s">
        <v>6</v>
      </c>
      <c r="C44">
        <f t="shared" si="8"/>
        <v>1</v>
      </c>
      <c r="D44">
        <f t="shared" si="8"/>
        <v>0</v>
      </c>
      <c r="E44">
        <f t="shared" si="8"/>
        <v>0</v>
      </c>
      <c r="H44" t="s">
        <v>113</v>
      </c>
      <c r="I44">
        <v>2</v>
      </c>
      <c r="J44">
        <v>0</v>
      </c>
      <c r="K44">
        <v>0</v>
      </c>
    </row>
    <row r="45" spans="1:11">
      <c r="A45" t="s">
        <v>32</v>
      </c>
      <c r="B45" t="s">
        <v>11</v>
      </c>
      <c r="C45">
        <f t="shared" si="8"/>
        <v>1</v>
      </c>
      <c r="D45">
        <f t="shared" si="8"/>
        <v>1</v>
      </c>
      <c r="E45">
        <f t="shared" si="8"/>
        <v>0</v>
      </c>
    </row>
    <row r="46" spans="1:11">
      <c r="A46" t="s">
        <v>32</v>
      </c>
      <c r="B46" t="s">
        <v>170</v>
      </c>
      <c r="C46">
        <f t="shared" ref="C46:E49" si="9">IFERROR(GETPIVOTDATA("Order #",$R$27,"SW Sub-Reg",$B46,"Exception",C$5),0)</f>
        <v>8</v>
      </c>
      <c r="D46">
        <f t="shared" si="9"/>
        <v>4</v>
      </c>
      <c r="E46">
        <f t="shared" si="9"/>
        <v>1</v>
      </c>
    </row>
    <row r="47" spans="1:11">
      <c r="A47" t="s">
        <v>32</v>
      </c>
      <c r="B47" t="s">
        <v>215</v>
      </c>
      <c r="C47">
        <f t="shared" si="9"/>
        <v>0</v>
      </c>
      <c r="D47">
        <f t="shared" si="9"/>
        <v>0</v>
      </c>
      <c r="E47">
        <f t="shared" si="9"/>
        <v>1</v>
      </c>
    </row>
    <row r="48" spans="1:11">
      <c r="A48" t="s">
        <v>32</v>
      </c>
      <c r="B48" t="s">
        <v>155</v>
      </c>
      <c r="C48">
        <f t="shared" si="9"/>
        <v>8</v>
      </c>
      <c r="D48">
        <f t="shared" si="9"/>
        <v>8</v>
      </c>
      <c r="E48">
        <f t="shared" si="9"/>
        <v>4</v>
      </c>
    </row>
    <row r="49" spans="1:5">
      <c r="A49" t="s">
        <v>32</v>
      </c>
      <c r="B49" t="s">
        <v>10745</v>
      </c>
      <c r="C49">
        <f t="shared" si="9"/>
        <v>0</v>
      </c>
      <c r="D49">
        <f t="shared" si="9"/>
        <v>0</v>
      </c>
      <c r="E49">
        <f t="shared" si="9"/>
        <v>0</v>
      </c>
    </row>
  </sheetData>
  <pageMargins left="0.7" right="0.7" top="0.75" bottom="0.75" header="0.3" footer="0.3"/>
  <pageSetup orientation="portrait" r:id="rId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B21"/>
  <sheetViews>
    <sheetView workbookViewId="0"/>
  </sheetViews>
  <sheetFormatPr defaultRowHeight="13.5"/>
  <cols>
    <col min="1" max="1" width="13.33203125" bestFit="1" customWidth="1"/>
    <col min="2" max="2" width="19.5" customWidth="1"/>
    <col min="3" max="3" width="33.6640625" customWidth="1"/>
    <col min="4" max="4" width="36.6640625" bestFit="1" customWidth="1"/>
  </cols>
  <sheetData>
    <row r="2" spans="1:2">
      <c r="A2" s="7" t="s">
        <v>25</v>
      </c>
      <c r="B2" t="s">
        <v>42</v>
      </c>
    </row>
    <row r="4" spans="1:2">
      <c r="A4" s="7" t="s">
        <v>18</v>
      </c>
      <c r="B4" t="s">
        <v>28</v>
      </c>
    </row>
    <row r="5" spans="1:2">
      <c r="A5" s="8" t="s">
        <v>13</v>
      </c>
      <c r="B5">
        <v>3721077.3685999969</v>
      </c>
    </row>
    <row r="6" spans="1:2">
      <c r="A6" s="8" t="s">
        <v>6</v>
      </c>
      <c r="B6">
        <v>1232592.3749000009</v>
      </c>
    </row>
    <row r="7" spans="1:2">
      <c r="A7" s="8" t="s">
        <v>14</v>
      </c>
      <c r="B7">
        <v>30387458.394400019</v>
      </c>
    </row>
    <row r="8" spans="1:2">
      <c r="A8" s="8" t="s">
        <v>10</v>
      </c>
      <c r="B8">
        <v>4485225.979700001</v>
      </c>
    </row>
    <row r="9" spans="1:2">
      <c r="A9" s="8" t="s">
        <v>15</v>
      </c>
      <c r="B9">
        <v>2779120.5729047176</v>
      </c>
    </row>
    <row r="10" spans="1:2">
      <c r="A10" s="8" t="s">
        <v>16</v>
      </c>
      <c r="B10">
        <v>2365348.800700001</v>
      </c>
    </row>
    <row r="11" spans="1:2">
      <c r="A11" s="8" t="s">
        <v>11</v>
      </c>
      <c r="B11">
        <v>690978.81369999982</v>
      </c>
    </row>
    <row r="12" spans="1:2">
      <c r="A12" s="8" t="s">
        <v>17</v>
      </c>
      <c r="B12">
        <v>932763.0425000001</v>
      </c>
    </row>
    <row r="13" spans="1:2">
      <c r="A13" s="8" t="s">
        <v>12</v>
      </c>
      <c r="B13">
        <v>942310.32689999999</v>
      </c>
    </row>
    <row r="14" spans="1:2">
      <c r="A14" s="8" t="s">
        <v>7</v>
      </c>
      <c r="B14">
        <v>546596.07959999994</v>
      </c>
    </row>
    <row r="15" spans="1:2">
      <c r="A15" s="8" t="s">
        <v>4</v>
      </c>
      <c r="B15">
        <v>7438449.3850999996</v>
      </c>
    </row>
    <row r="16" spans="1:2">
      <c r="A16" s="8" t="s">
        <v>114</v>
      </c>
      <c r="B16">
        <v>2594424.0118</v>
      </c>
    </row>
    <row r="17" spans="1:2">
      <c r="A17" s="8" t="s">
        <v>8</v>
      </c>
      <c r="B17">
        <v>4001856.4720000005</v>
      </c>
    </row>
    <row r="18" spans="1:2">
      <c r="A18" s="8" t="s">
        <v>115</v>
      </c>
      <c r="B18">
        <v>5066039.1000999995</v>
      </c>
    </row>
    <row r="19" spans="1:2">
      <c r="A19" s="8" t="s">
        <v>112</v>
      </c>
      <c r="B19">
        <v>4935033.6497</v>
      </c>
    </row>
    <row r="20" spans="1:2">
      <c r="A20" s="8" t="s">
        <v>113</v>
      </c>
      <c r="B20">
        <v>2163286.1440999997</v>
      </c>
    </row>
    <row r="21" spans="1:2">
      <c r="A21" s="8" t="s">
        <v>19</v>
      </c>
      <c r="B21">
        <v>74282560.516704723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M90"/>
  <sheetViews>
    <sheetView showGridLines="0" zoomScaleNormal="100" workbookViewId="0"/>
  </sheetViews>
  <sheetFormatPr defaultColWidth="17.83203125" defaultRowHeight="13.5"/>
  <cols>
    <col min="1" max="1" width="12" style="9" customWidth="1"/>
    <col min="2" max="2" width="15.33203125" style="9" customWidth="1"/>
    <col min="3" max="3" width="8.83203125" style="9" customWidth="1"/>
    <col min="4" max="4" width="7.1640625" style="9" customWidth="1"/>
    <col min="5" max="5" width="29.6640625" style="9" customWidth="1"/>
    <col min="6" max="6" width="10.83203125" style="9" customWidth="1"/>
    <col min="7" max="7" width="12" style="9" customWidth="1"/>
    <col min="8" max="8" width="14.5" style="9" customWidth="1"/>
    <col min="9" max="9" width="8.83203125" style="9" customWidth="1"/>
    <col min="10" max="11" width="7.1640625" style="9" customWidth="1"/>
    <col min="12" max="16384" width="17.83203125" style="9"/>
  </cols>
  <sheetData>
    <row r="1" spans="1:13">
      <c r="A1"/>
      <c r="B1"/>
      <c r="C1"/>
      <c r="D1"/>
      <c r="E1"/>
    </row>
    <row r="2" spans="1:13">
      <c r="A2"/>
      <c r="B2"/>
      <c r="C2"/>
      <c r="D2"/>
      <c r="E2"/>
    </row>
    <row r="3" spans="1:13">
      <c r="A3"/>
      <c r="B3" s="167" t="s">
        <v>105</v>
      </c>
      <c r="C3"/>
      <c r="D3"/>
      <c r="E3"/>
      <c r="F3"/>
      <c r="G3"/>
      <c r="H3"/>
      <c r="I3"/>
      <c r="J3"/>
    </row>
    <row r="4" spans="1:13">
      <c r="A4" s="50" t="s">
        <v>1</v>
      </c>
      <c r="B4" s="51" t="s">
        <v>43</v>
      </c>
      <c r="C4"/>
      <c r="D4"/>
      <c r="E4"/>
      <c r="F4"/>
      <c r="G4" s="50" t="s">
        <v>1</v>
      </c>
      <c r="H4" s="51" t="s">
        <v>42</v>
      </c>
      <c r="I4"/>
      <c r="J4"/>
      <c r="K4"/>
      <c r="L4"/>
      <c r="M4"/>
    </row>
    <row r="5" spans="1:13" s="48" customFormat="1">
      <c r="A5"/>
      <c r="B5"/>
      <c r="C5"/>
      <c r="D5"/>
      <c r="E5"/>
      <c r="F5"/>
      <c r="G5"/>
      <c r="H5"/>
      <c r="I5"/>
      <c r="J5"/>
      <c r="K5"/>
      <c r="L5"/>
      <c r="M5"/>
    </row>
    <row r="6" spans="1:13" s="49" customFormat="1">
      <c r="A6" s="166" t="s">
        <v>20</v>
      </c>
      <c r="B6" s="168" t="s">
        <v>24</v>
      </c>
      <c r="C6" s="174"/>
      <c r="D6" s="175"/>
      <c r="E6"/>
      <c r="F6"/>
      <c r="G6" s="166" t="s">
        <v>20</v>
      </c>
      <c r="H6" s="168" t="s">
        <v>24</v>
      </c>
      <c r="I6" s="174"/>
      <c r="J6" s="175"/>
      <c r="K6"/>
      <c r="L6"/>
      <c r="M6"/>
    </row>
    <row r="7" spans="1:13" s="49" customFormat="1">
      <c r="A7" s="52" t="s">
        <v>18</v>
      </c>
      <c r="B7" s="169" t="s">
        <v>21</v>
      </c>
      <c r="C7" s="170" t="s">
        <v>22</v>
      </c>
      <c r="D7" s="171" t="s">
        <v>23</v>
      </c>
      <c r="E7"/>
      <c r="F7"/>
      <c r="G7" s="52" t="s">
        <v>18</v>
      </c>
      <c r="H7" s="169" t="s">
        <v>21</v>
      </c>
      <c r="I7" s="170" t="s">
        <v>22</v>
      </c>
      <c r="J7" s="171" t="s">
        <v>23</v>
      </c>
      <c r="K7"/>
      <c r="L7" s="47"/>
      <c r="M7" s="47"/>
    </row>
    <row r="8" spans="1:13">
      <c r="A8" s="169" t="s">
        <v>14</v>
      </c>
      <c r="B8" s="176">
        <v>614799.90002441406</v>
      </c>
      <c r="C8" s="177">
        <v>216462.5</v>
      </c>
      <c r="D8" s="178">
        <v>101991.59008789063</v>
      </c>
      <c r="E8"/>
      <c r="F8"/>
      <c r="G8" s="169" t="s">
        <v>14</v>
      </c>
      <c r="H8" s="176">
        <v>6270308.6351521481</v>
      </c>
      <c r="I8" s="177">
        <v>656622.4599609375</v>
      </c>
      <c r="J8" s="178">
        <v>216720.41979980469</v>
      </c>
      <c r="K8"/>
      <c r="L8"/>
      <c r="M8"/>
    </row>
    <row r="9" spans="1:13">
      <c r="A9" s="172" t="s">
        <v>4</v>
      </c>
      <c r="B9" s="179">
        <v>594237.59680175781</v>
      </c>
      <c r="C9" s="180"/>
      <c r="D9" s="181"/>
      <c r="E9"/>
      <c r="F9"/>
      <c r="G9" s="172" t="s">
        <v>4</v>
      </c>
      <c r="H9" s="179">
        <v>2431563.4287376404</v>
      </c>
      <c r="I9" s="180">
        <v>220693.6445337683</v>
      </c>
      <c r="J9" s="181"/>
      <c r="K9"/>
      <c r="L9"/>
      <c r="M9"/>
    </row>
    <row r="10" spans="1:13">
      <c r="A10" s="172" t="s">
        <v>10</v>
      </c>
      <c r="B10" s="179">
        <v>350582.28515625</v>
      </c>
      <c r="C10" s="180">
        <v>149606.08752441406</v>
      </c>
      <c r="D10" s="181"/>
      <c r="E10"/>
      <c r="F10"/>
      <c r="G10" s="172" t="s">
        <v>10</v>
      </c>
      <c r="H10" s="179">
        <v>231789.41284179688</v>
      </c>
      <c r="I10" s="180">
        <v>202869.54821777344</v>
      </c>
      <c r="J10" s="181">
        <v>25802.99951171875</v>
      </c>
      <c r="K10"/>
      <c r="L10"/>
      <c r="M10"/>
    </row>
    <row r="11" spans="1:13">
      <c r="A11" s="172" t="s">
        <v>12</v>
      </c>
      <c r="B11" s="179">
        <v>35044.9453125</v>
      </c>
      <c r="C11" s="180">
        <v>454.0087890625</v>
      </c>
      <c r="D11" s="181"/>
      <c r="E11"/>
      <c r="F11"/>
      <c r="G11" s="172" t="s">
        <v>12</v>
      </c>
      <c r="H11" s="179">
        <v>2415559.4729003906</v>
      </c>
      <c r="I11" s="180">
        <v>38632.20361328125</v>
      </c>
      <c r="J11" s="181"/>
      <c r="K11"/>
      <c r="L11"/>
      <c r="M11"/>
    </row>
    <row r="12" spans="1:13">
      <c r="A12" s="172" t="s">
        <v>13</v>
      </c>
      <c r="B12" s="179">
        <v>1573463.841796875</v>
      </c>
      <c r="C12" s="180">
        <v>32458.1865234375</v>
      </c>
      <c r="D12" s="181">
        <v>38003.85498046875</v>
      </c>
      <c r="E12"/>
      <c r="F12"/>
      <c r="G12" s="172" t="s">
        <v>13</v>
      </c>
      <c r="H12" s="179">
        <v>3418206.7768745422</v>
      </c>
      <c r="I12" s="180">
        <v>213690.5196091797</v>
      </c>
      <c r="J12" s="181">
        <v>86915.13671875</v>
      </c>
      <c r="K12"/>
      <c r="L12"/>
      <c r="M12"/>
    </row>
    <row r="13" spans="1:13">
      <c r="A13" s="172" t="s">
        <v>17</v>
      </c>
      <c r="B13" s="179"/>
      <c r="C13" s="180">
        <v>58315.755615234375</v>
      </c>
      <c r="D13" s="181">
        <v>75706.266914367676</v>
      </c>
      <c r="E13"/>
      <c r="F13"/>
      <c r="G13" s="172" t="s">
        <v>17</v>
      </c>
      <c r="H13" s="179">
        <v>-103594.82958984375</v>
      </c>
      <c r="I13" s="180">
        <v>119520.5703125</v>
      </c>
      <c r="J13" s="181">
        <v>75706.266914367676</v>
      </c>
      <c r="K13"/>
      <c r="L13"/>
      <c r="M13"/>
    </row>
    <row r="14" spans="1:13">
      <c r="A14" s="172" t="s">
        <v>15</v>
      </c>
      <c r="B14" s="179">
        <v>343314.85485839844</v>
      </c>
      <c r="C14" s="180">
        <v>5701.133056640625</v>
      </c>
      <c r="D14" s="181">
        <v>66721.43701171875</v>
      </c>
      <c r="E14"/>
      <c r="F14"/>
      <c r="G14" s="172" t="s">
        <v>15</v>
      </c>
      <c r="H14" s="179">
        <v>830899.29487800598</v>
      </c>
      <c r="I14" s="180">
        <v>27919.91064453125</v>
      </c>
      <c r="J14" s="181">
        <v>66721.43701171875</v>
      </c>
      <c r="K14"/>
      <c r="L14"/>
      <c r="M14"/>
    </row>
    <row r="15" spans="1:13">
      <c r="A15" s="172" t="s">
        <v>11</v>
      </c>
      <c r="B15" s="179">
        <v>161804.78125</v>
      </c>
      <c r="C15" s="180">
        <v>22076.21923828125</v>
      </c>
      <c r="D15" s="181">
        <v>51452.122010913081</v>
      </c>
      <c r="E15"/>
      <c r="F15"/>
      <c r="G15" s="172" t="s">
        <v>11</v>
      </c>
      <c r="H15" s="179">
        <v>664407.90185546875</v>
      </c>
      <c r="I15" s="180">
        <v>64927.47163772583</v>
      </c>
      <c r="J15" s="181">
        <v>19503.522748675532</v>
      </c>
      <c r="K15"/>
      <c r="L15"/>
      <c r="M15"/>
    </row>
    <row r="16" spans="1:13">
      <c r="A16" s="172" t="s">
        <v>6</v>
      </c>
      <c r="B16" s="179">
        <v>55831.89453125</v>
      </c>
      <c r="C16" s="180">
        <v>7054.0292873382568</v>
      </c>
      <c r="D16" s="181">
        <v>340.16848754882813</v>
      </c>
      <c r="E16"/>
      <c r="F16"/>
      <c r="G16" s="172" t="s">
        <v>6</v>
      </c>
      <c r="H16" s="179">
        <v>880342.30419921875</v>
      </c>
      <c r="I16" s="180">
        <v>49370.173757553101</v>
      </c>
      <c r="J16" s="181">
        <v>210.62039184570313</v>
      </c>
      <c r="K16"/>
      <c r="L16"/>
      <c r="M16"/>
    </row>
    <row r="17" spans="1:13">
      <c r="A17" s="172" t="s">
        <v>114</v>
      </c>
      <c r="B17" s="179">
        <v>619764.49490404129</v>
      </c>
      <c r="C17" s="180">
        <v>25000</v>
      </c>
      <c r="D17" s="181">
        <v>137890.00244140625</v>
      </c>
      <c r="E17"/>
      <c r="F17"/>
      <c r="G17" s="172" t="s">
        <v>16</v>
      </c>
      <c r="H17" s="179">
        <v>2997916.4430236816</v>
      </c>
      <c r="I17" s="180">
        <v>372293.86181640625</v>
      </c>
      <c r="J17" s="181"/>
      <c r="K17"/>
      <c r="L17"/>
      <c r="M17"/>
    </row>
    <row r="18" spans="1:13">
      <c r="A18" s="172" t="s">
        <v>115</v>
      </c>
      <c r="B18" s="179">
        <v>227944.533203125</v>
      </c>
      <c r="C18" s="180">
        <v>39431.142578125</v>
      </c>
      <c r="D18" s="181">
        <v>131150.25001525879</v>
      </c>
      <c r="E18"/>
      <c r="F18"/>
      <c r="G18" s="172" t="s">
        <v>114</v>
      </c>
      <c r="H18" s="179">
        <v>4110712.4109504223</v>
      </c>
      <c r="I18" s="180">
        <v>282653.34114778042</v>
      </c>
      <c r="J18" s="181">
        <v>137890.00244140625</v>
      </c>
      <c r="K18"/>
      <c r="L18"/>
      <c r="M18"/>
    </row>
    <row r="19" spans="1:13">
      <c r="A19" s="172" t="s">
        <v>112</v>
      </c>
      <c r="B19" s="179">
        <v>1748346.9993484914</v>
      </c>
      <c r="C19" s="180">
        <v>45324.172058105469</v>
      </c>
      <c r="D19" s="181">
        <v>18695.619995117188</v>
      </c>
      <c r="E19"/>
      <c r="F19"/>
      <c r="G19" s="172" t="s">
        <v>115</v>
      </c>
      <c r="H19" s="179">
        <v>4904908.8899636641</v>
      </c>
      <c r="I19" s="180">
        <v>169463.13013076782</v>
      </c>
      <c r="J19" s="181">
        <v>138790.75303649902</v>
      </c>
      <c r="K19"/>
      <c r="L19"/>
      <c r="M19"/>
    </row>
    <row r="20" spans="1:13">
      <c r="A20" s="172" t="s">
        <v>8</v>
      </c>
      <c r="B20" s="179">
        <v>9894.736328125</v>
      </c>
      <c r="C20" s="180">
        <v>2365.671630859375</v>
      </c>
      <c r="D20" s="181"/>
      <c r="E20"/>
      <c r="F20"/>
      <c r="G20" s="172" t="s">
        <v>112</v>
      </c>
      <c r="H20" s="179">
        <v>5973451.2581470907</v>
      </c>
      <c r="I20" s="180">
        <v>319449.27696176618</v>
      </c>
      <c r="J20" s="181">
        <v>118060.96813964844</v>
      </c>
      <c r="K20"/>
      <c r="L20"/>
      <c r="M20"/>
    </row>
    <row r="21" spans="1:13">
      <c r="A21" s="173" t="s">
        <v>113</v>
      </c>
      <c r="B21" s="182"/>
      <c r="C21" s="183">
        <v>3312</v>
      </c>
      <c r="D21" s="184"/>
      <c r="E21"/>
      <c r="F21"/>
      <c r="G21" s="172" t="s">
        <v>8</v>
      </c>
      <c r="H21" s="179">
        <v>426160.46417236328</v>
      </c>
      <c r="I21" s="180">
        <v>77681.858367919922</v>
      </c>
      <c r="J21" s="181">
        <v>7746.35986328125</v>
      </c>
      <c r="K21"/>
      <c r="L21"/>
      <c r="M21"/>
    </row>
    <row r="22" spans="1:13">
      <c r="A22"/>
      <c r="B22"/>
      <c r="C22"/>
      <c r="D22"/>
      <c r="E22"/>
      <c r="F22"/>
      <c r="G22" s="172" t="s">
        <v>113</v>
      </c>
      <c r="H22" s="179">
        <v>7680</v>
      </c>
      <c r="I22" s="180">
        <v>131075.89453125</v>
      </c>
      <c r="J22" s="181">
        <v>10549.6572265625</v>
      </c>
      <c r="K22"/>
      <c r="L22"/>
      <c r="M22"/>
    </row>
    <row r="23" spans="1:13">
      <c r="A23"/>
      <c r="B23"/>
      <c r="C23"/>
      <c r="D23"/>
      <c r="E23"/>
      <c r="F23"/>
      <c r="G23" s="173" t="s">
        <v>7</v>
      </c>
      <c r="H23" s="182">
        <v>9425.0703125</v>
      </c>
      <c r="I23" s="183">
        <v>24991.1083984375</v>
      </c>
      <c r="J23" s="184"/>
      <c r="K23"/>
      <c r="L23"/>
      <c r="M23"/>
    </row>
    <row r="24" spans="1:13">
      <c r="A24"/>
      <c r="B24"/>
      <c r="C24"/>
      <c r="D24"/>
      <c r="E24"/>
      <c r="F24"/>
      <c r="G24"/>
      <c r="H24"/>
      <c r="I24"/>
      <c r="J24"/>
      <c r="K24"/>
      <c r="L24"/>
      <c r="M24"/>
    </row>
    <row r="25" spans="1:13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13">
      <c r="A26"/>
      <c r="B26"/>
      <c r="C26"/>
      <c r="D26"/>
      <c r="E26"/>
      <c r="F26"/>
      <c r="G26"/>
      <c r="H26"/>
    </row>
    <row r="27" spans="1:13">
      <c r="A27"/>
      <c r="B27"/>
      <c r="C27"/>
      <c r="D27"/>
      <c r="E27"/>
      <c r="F27"/>
      <c r="G27"/>
      <c r="H27"/>
    </row>
    <row r="28" spans="1:13">
      <c r="A28"/>
      <c r="B28"/>
      <c r="C28"/>
      <c r="D28"/>
      <c r="E28"/>
      <c r="F28"/>
      <c r="G28"/>
      <c r="H28"/>
    </row>
    <row r="29" spans="1:13">
      <c r="A29"/>
      <c r="B29"/>
      <c r="C29"/>
      <c r="D29"/>
      <c r="E29"/>
      <c r="F29"/>
      <c r="G29"/>
      <c r="H29"/>
    </row>
    <row r="30" spans="1:13">
      <c r="A30"/>
      <c r="B30"/>
      <c r="C30"/>
      <c r="D30"/>
      <c r="E30"/>
      <c r="F30"/>
      <c r="G30"/>
      <c r="H30"/>
    </row>
    <row r="31" spans="1:13">
      <c r="A31"/>
      <c r="B31"/>
      <c r="C31"/>
      <c r="D31"/>
      <c r="E31"/>
      <c r="F31"/>
      <c r="G31"/>
      <c r="H31"/>
    </row>
    <row r="32" spans="1:13">
      <c r="A32"/>
      <c r="B32"/>
      <c r="C32"/>
      <c r="D32"/>
      <c r="E32"/>
      <c r="F32"/>
      <c r="G32"/>
      <c r="H32"/>
    </row>
    <row r="33" spans="1:8">
      <c r="A33"/>
      <c r="B33"/>
      <c r="C33"/>
      <c r="D33"/>
      <c r="E33"/>
      <c r="F33"/>
      <c r="G33"/>
      <c r="H33"/>
    </row>
    <row r="34" spans="1:8">
      <c r="A34"/>
      <c r="B34"/>
      <c r="C34"/>
      <c r="D34"/>
      <c r="E34"/>
      <c r="F34"/>
      <c r="G34"/>
      <c r="H34"/>
    </row>
    <row r="35" spans="1:8">
      <c r="A35"/>
      <c r="B35"/>
      <c r="C35"/>
      <c r="D35"/>
      <c r="E35"/>
      <c r="F35"/>
      <c r="G35"/>
      <c r="H35"/>
    </row>
    <row r="36" spans="1:8">
      <c r="A36"/>
      <c r="B36"/>
      <c r="C36"/>
      <c r="D36"/>
      <c r="E36"/>
      <c r="F36"/>
      <c r="G36"/>
      <c r="H36"/>
    </row>
    <row r="37" spans="1:8">
      <c r="A37"/>
      <c r="B37"/>
      <c r="C37"/>
      <c r="D37"/>
      <c r="E37"/>
      <c r="F37"/>
      <c r="G37"/>
      <c r="H37"/>
    </row>
    <row r="38" spans="1:8">
      <c r="A38"/>
      <c r="B38"/>
      <c r="C38"/>
      <c r="D38"/>
      <c r="E38"/>
      <c r="F38"/>
      <c r="G38"/>
      <c r="H38"/>
    </row>
    <row r="39" spans="1:8">
      <c r="A39"/>
      <c r="B39"/>
      <c r="C39"/>
      <c r="D39"/>
      <c r="E39"/>
      <c r="F39"/>
      <c r="G39"/>
      <c r="H39"/>
    </row>
    <row r="40" spans="1:8">
      <c r="A40"/>
      <c r="B40"/>
      <c r="C40"/>
      <c r="D40"/>
      <c r="E40"/>
      <c r="F40"/>
      <c r="G40"/>
      <c r="H40"/>
    </row>
    <row r="41" spans="1:8">
      <c r="A41"/>
      <c r="B41"/>
      <c r="C41"/>
      <c r="D41"/>
      <c r="E41"/>
      <c r="F41"/>
      <c r="G41"/>
      <c r="H41"/>
    </row>
    <row r="42" spans="1:8">
      <c r="A42"/>
      <c r="B42"/>
      <c r="C42"/>
      <c r="D42"/>
      <c r="E42"/>
      <c r="F42"/>
      <c r="G42"/>
      <c r="H42"/>
    </row>
    <row r="43" spans="1:8">
      <c r="A43"/>
      <c r="B43"/>
      <c r="C43"/>
      <c r="D43"/>
      <c r="E43"/>
      <c r="F43"/>
      <c r="G43"/>
      <c r="H43"/>
    </row>
    <row r="44" spans="1:8">
      <c r="A44"/>
      <c r="B44"/>
      <c r="C44"/>
      <c r="D44"/>
      <c r="E44"/>
      <c r="F44"/>
      <c r="G44"/>
      <c r="H44"/>
    </row>
    <row r="45" spans="1:8">
      <c r="A45"/>
      <c r="B45"/>
      <c r="C45"/>
      <c r="D45"/>
      <c r="E45"/>
      <c r="F45"/>
      <c r="G45"/>
      <c r="H45"/>
    </row>
    <row r="46" spans="1:8">
      <c r="A46"/>
      <c r="B46"/>
      <c r="C46"/>
      <c r="D46"/>
      <c r="E46"/>
      <c r="F46"/>
      <c r="G46"/>
      <c r="H46"/>
    </row>
    <row r="47" spans="1:8">
      <c r="A47"/>
      <c r="B47"/>
      <c r="C47"/>
      <c r="D47"/>
      <c r="E47"/>
      <c r="F47"/>
      <c r="G47"/>
      <c r="H47"/>
    </row>
    <row r="48" spans="1:8">
      <c r="A48"/>
      <c r="B48"/>
      <c r="C48"/>
      <c r="D48"/>
      <c r="E48"/>
      <c r="F48"/>
      <c r="G48"/>
      <c r="H48"/>
    </row>
    <row r="49" spans="1:8">
      <c r="A49"/>
      <c r="B49"/>
      <c r="C49"/>
      <c r="D49"/>
      <c r="E49"/>
      <c r="F49"/>
      <c r="G49"/>
      <c r="H49"/>
    </row>
    <row r="50" spans="1:8">
      <c r="A50"/>
      <c r="B50"/>
      <c r="C50"/>
      <c r="D50"/>
      <c r="E50"/>
      <c r="F50"/>
      <c r="G50"/>
      <c r="H50"/>
    </row>
    <row r="51" spans="1:8">
      <c r="A51"/>
      <c r="B51"/>
      <c r="C51"/>
      <c r="D51"/>
      <c r="E51"/>
    </row>
    <row r="52" spans="1:8">
      <c r="A52"/>
      <c r="B52"/>
      <c r="C52"/>
      <c r="D52"/>
      <c r="E52"/>
    </row>
    <row r="53" spans="1:8">
      <c r="A53"/>
      <c r="B53"/>
      <c r="C53"/>
      <c r="D53"/>
      <c r="E53"/>
    </row>
    <row r="54" spans="1:8">
      <c r="A54"/>
      <c r="B54"/>
      <c r="C54"/>
      <c r="D54"/>
      <c r="E54"/>
    </row>
    <row r="55" spans="1:8">
      <c r="A55"/>
      <c r="B55"/>
      <c r="C55"/>
      <c r="D55"/>
      <c r="E55"/>
    </row>
    <row r="56" spans="1:8">
      <c r="A56"/>
      <c r="B56"/>
      <c r="C56"/>
      <c r="D56"/>
      <c r="E56"/>
    </row>
    <row r="57" spans="1:8">
      <c r="A57"/>
      <c r="B57"/>
      <c r="C57"/>
      <c r="D57"/>
      <c r="E57"/>
    </row>
    <row r="58" spans="1:8">
      <c r="A58"/>
      <c r="B58"/>
      <c r="C58"/>
      <c r="D58"/>
      <c r="E58"/>
    </row>
    <row r="59" spans="1:8">
      <c r="A59"/>
      <c r="B59"/>
      <c r="C59"/>
      <c r="D59"/>
      <c r="E59"/>
    </row>
    <row r="60" spans="1:8">
      <c r="A60"/>
      <c r="B60"/>
      <c r="C60"/>
      <c r="D60"/>
      <c r="E60"/>
    </row>
    <row r="61" spans="1:8">
      <c r="A61"/>
      <c r="B61"/>
      <c r="C61"/>
      <c r="D61"/>
      <c r="E61"/>
    </row>
    <row r="62" spans="1:8">
      <c r="A62"/>
      <c r="B62"/>
      <c r="C62"/>
      <c r="D62"/>
      <c r="E62"/>
    </row>
    <row r="63" spans="1:8">
      <c r="A63"/>
      <c r="B63"/>
      <c r="C63"/>
      <c r="D63"/>
      <c r="E63"/>
    </row>
    <row r="64" spans="1:8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  <row r="68" spans="1:5">
      <c r="A68"/>
      <c r="B68"/>
      <c r="C68"/>
      <c r="D68"/>
      <c r="E68"/>
    </row>
    <row r="69" spans="1:5">
      <c r="A69"/>
      <c r="B69"/>
      <c r="C69"/>
      <c r="D69"/>
      <c r="E69"/>
    </row>
    <row r="70" spans="1:5">
      <c r="A70"/>
      <c r="B70"/>
      <c r="C70"/>
      <c r="D70"/>
      <c r="E70"/>
    </row>
    <row r="71" spans="1:5">
      <c r="A71"/>
      <c r="B71"/>
      <c r="C71"/>
      <c r="D71"/>
      <c r="E71"/>
    </row>
    <row r="72" spans="1:5">
      <c r="A72"/>
      <c r="B72"/>
      <c r="C72"/>
      <c r="D72"/>
      <c r="E72"/>
    </row>
    <row r="73" spans="1:5">
      <c r="A73"/>
      <c r="B73"/>
      <c r="C73"/>
      <c r="D73"/>
      <c r="E73"/>
    </row>
    <row r="74" spans="1:5">
      <c r="A74"/>
      <c r="B74"/>
      <c r="C74"/>
      <c r="D74"/>
      <c r="E74"/>
    </row>
    <row r="75" spans="1:5">
      <c r="A75"/>
      <c r="B75"/>
      <c r="C75"/>
      <c r="D75"/>
      <c r="E75"/>
    </row>
    <row r="76" spans="1:5">
      <c r="A76"/>
      <c r="B76"/>
      <c r="C76"/>
      <c r="D76"/>
      <c r="E76"/>
    </row>
    <row r="77" spans="1:5">
      <c r="A77"/>
      <c r="B77"/>
      <c r="C77"/>
      <c r="D77"/>
      <c r="E77"/>
    </row>
    <row r="78" spans="1:5">
      <c r="A78"/>
      <c r="B78"/>
      <c r="C78"/>
      <c r="D78"/>
      <c r="E78"/>
    </row>
    <row r="79" spans="1:5">
      <c r="A79"/>
      <c r="B79"/>
      <c r="C79"/>
      <c r="D79"/>
      <c r="E79"/>
    </row>
    <row r="80" spans="1:5">
      <c r="A80"/>
      <c r="B80"/>
      <c r="C80"/>
      <c r="D80"/>
      <c r="E80"/>
    </row>
    <row r="81" spans="1:5">
      <c r="A81"/>
      <c r="B81"/>
      <c r="C81"/>
      <c r="D81"/>
      <c r="E81"/>
    </row>
    <row r="82" spans="1:5">
      <c r="A82"/>
      <c r="B82"/>
      <c r="C82"/>
      <c r="D82"/>
      <c r="E82"/>
    </row>
    <row r="83" spans="1:5">
      <c r="A83"/>
      <c r="B83"/>
      <c r="C83"/>
      <c r="D83"/>
      <c r="E83"/>
    </row>
    <row r="84" spans="1:5">
      <c r="A84"/>
      <c r="B84"/>
      <c r="C84"/>
      <c r="D84"/>
      <c r="E84"/>
    </row>
    <row r="85" spans="1:5">
      <c r="A85"/>
      <c r="B85"/>
      <c r="C85"/>
      <c r="D85"/>
      <c r="E85"/>
    </row>
    <row r="86" spans="1:5">
      <c r="A86"/>
      <c r="B86"/>
      <c r="C86"/>
      <c r="D86"/>
      <c r="E86"/>
    </row>
    <row r="87" spans="1:5">
      <c r="A87"/>
      <c r="B87"/>
      <c r="C87"/>
      <c r="D87"/>
      <c r="E87"/>
    </row>
    <row r="88" spans="1:5">
      <c r="A88"/>
      <c r="B88"/>
      <c r="C88"/>
      <c r="D88"/>
      <c r="E88"/>
    </row>
    <row r="89" spans="1:5">
      <c r="A89"/>
      <c r="B89"/>
      <c r="C89"/>
      <c r="D89"/>
      <c r="E89"/>
    </row>
    <row r="90" spans="1:5">
      <c r="A90"/>
      <c r="B90"/>
      <c r="C90"/>
      <c r="D90"/>
      <c r="E90"/>
    </row>
  </sheetData>
  <pageMargins left="0.7" right="0.7" top="0.75" bottom="0.75" header="0.3" footer="0.3"/>
  <pageSetup paperSize="9"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D18"/>
  <sheetViews>
    <sheetView workbookViewId="0"/>
  </sheetViews>
  <sheetFormatPr defaultRowHeight="13.5"/>
  <cols>
    <col min="1" max="1" width="15" bestFit="1" customWidth="1"/>
    <col min="2" max="2" width="16.5" bestFit="1" customWidth="1"/>
    <col min="3" max="3" width="27.33203125" bestFit="1" customWidth="1"/>
    <col min="4" max="4" width="12.1640625" customWidth="1"/>
    <col min="5" max="5" width="33.6640625" bestFit="1" customWidth="1"/>
    <col min="6" max="6" width="18" bestFit="1" customWidth="1"/>
  </cols>
  <sheetData>
    <row r="1" spans="1:4">
      <c r="A1" s="7" t="s">
        <v>1</v>
      </c>
      <c r="B1" t="s">
        <v>42</v>
      </c>
    </row>
    <row r="2" spans="1:4">
      <c r="A2" s="7" t="s">
        <v>46</v>
      </c>
      <c r="B2" t="s">
        <v>43</v>
      </c>
      <c r="C2" s="167" t="s">
        <v>105</v>
      </c>
    </row>
    <row r="3" spans="1:4">
      <c r="A3" s="7" t="s">
        <v>98</v>
      </c>
      <c r="B3" t="s">
        <v>43</v>
      </c>
    </row>
    <row r="5" spans="1:4">
      <c r="A5" s="7" t="s">
        <v>20</v>
      </c>
      <c r="B5" s="7" t="s">
        <v>24</v>
      </c>
    </row>
    <row r="6" spans="1:4">
      <c r="A6" s="7" t="s">
        <v>18</v>
      </c>
      <c r="B6" t="s">
        <v>22</v>
      </c>
      <c r="C6" t="s">
        <v>23</v>
      </c>
      <c r="D6" t="s">
        <v>19</v>
      </c>
    </row>
    <row r="7" spans="1:4">
      <c r="A7" s="8" t="s">
        <v>14</v>
      </c>
      <c r="B7">
        <v>111667.5</v>
      </c>
      <c r="C7">
        <v>123673.01000976563</v>
      </c>
      <c r="D7">
        <v>235340.51000976563</v>
      </c>
    </row>
    <row r="8" spans="1:4">
      <c r="A8" s="8" t="s">
        <v>4</v>
      </c>
      <c r="B8">
        <v>7024.8913999944925</v>
      </c>
      <c r="D8">
        <v>7024.8913999944925</v>
      </c>
    </row>
    <row r="9" spans="1:4">
      <c r="A9" s="8" t="s">
        <v>10</v>
      </c>
      <c r="B9">
        <v>0</v>
      </c>
      <c r="D9">
        <v>0</v>
      </c>
    </row>
    <row r="10" spans="1:4">
      <c r="A10" s="8" t="s">
        <v>12</v>
      </c>
      <c r="B10">
        <v>199224.29345703125</v>
      </c>
      <c r="D10">
        <v>199224.29345703125</v>
      </c>
    </row>
    <row r="11" spans="1:4">
      <c r="A11" s="8" t="s">
        <v>13</v>
      </c>
      <c r="B11">
        <v>22482.736328125</v>
      </c>
      <c r="C11">
        <v>38003.85498046875</v>
      </c>
      <c r="D11">
        <v>60486.59130859375</v>
      </c>
    </row>
    <row r="12" spans="1:4">
      <c r="A12" s="8" t="s">
        <v>15</v>
      </c>
      <c r="B12">
        <v>3009.9150390625</v>
      </c>
      <c r="D12">
        <v>3009.9150390625</v>
      </c>
    </row>
    <row r="13" spans="1:4">
      <c r="A13" s="8" t="s">
        <v>11</v>
      </c>
      <c r="B13">
        <v>31133.03515625</v>
      </c>
      <c r="C13">
        <v>28130.030151367188</v>
      </c>
      <c r="D13">
        <v>59263.065307617188</v>
      </c>
    </row>
    <row r="14" spans="1:4">
      <c r="A14" s="8" t="s">
        <v>6</v>
      </c>
      <c r="B14">
        <v>8485.6357421875</v>
      </c>
      <c r="D14">
        <v>8485.6357421875</v>
      </c>
    </row>
    <row r="15" spans="1:4">
      <c r="A15" s="8" t="s">
        <v>16</v>
      </c>
      <c r="B15">
        <v>70731.630859375</v>
      </c>
      <c r="D15">
        <v>70731.630859375</v>
      </c>
    </row>
    <row r="16" spans="1:4">
      <c r="A16" s="8" t="s">
        <v>114</v>
      </c>
      <c r="B16">
        <v>34202.422607421875</v>
      </c>
      <c r="C16">
        <v>29826.4072265625</v>
      </c>
      <c r="D16">
        <v>64028.829833984375</v>
      </c>
    </row>
    <row r="17" spans="1:4">
      <c r="A17" s="8" t="s">
        <v>112</v>
      </c>
      <c r="B17">
        <v>212065.63311406225</v>
      </c>
      <c r="C17">
        <v>47651.478881835938</v>
      </c>
      <c r="D17">
        <v>259717.11199589819</v>
      </c>
    </row>
    <row r="18" spans="1:4">
      <c r="A18" s="8" t="s">
        <v>19</v>
      </c>
      <c r="B18">
        <v>700027.69370350987</v>
      </c>
      <c r="C18">
        <v>267284.78125</v>
      </c>
      <c r="D18">
        <v>967312.47495350987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490E8316E3094FA880FDECA65CEF21" ma:contentTypeVersion="1" ma:contentTypeDescription="Create a new document." ma:contentTypeScope="" ma:versionID="70d3d3f5a331d3a3cd279e4aaeff76a3">
  <xsd:schema xmlns:xsd="http://www.w3.org/2001/XMLSchema" xmlns:xs="http://www.w3.org/2001/XMLSchema" xmlns:p="http://schemas.microsoft.com/office/2006/metadata/properties" xmlns:ns2="a28c1ed8-642d-4b92-ba0d-a935a89debf8" targetNamespace="http://schemas.microsoft.com/office/2006/metadata/properties" ma:root="true" ma:fieldsID="865b48a1149ddaba29be55dd0abd37c2" ns2:_="">
    <xsd:import namespace="a28c1ed8-642d-4b92-ba0d-a935a89debf8"/>
    <xsd:element name="properties">
      <xsd:complexType>
        <xsd:sequence>
          <xsd:element name="documentManagement">
            <xsd:complexType>
              <xsd:all>
                <xsd:element ref="ns2:Comme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8c1ed8-642d-4b92-ba0d-a935a89debf8" elementFormDefault="qualified">
    <xsd:import namespace="http://schemas.microsoft.com/office/2006/documentManagement/types"/>
    <xsd:import namespace="http://schemas.microsoft.com/office/infopath/2007/PartnerControls"/>
    <xsd:element name="Comments" ma:index="8" nillable="true" ma:displayName="Comments" ma:internalName="Comments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s xmlns="a28c1ed8-642d-4b92-ba0d-a935a89debf8" xsi:nil="true"/>
  </documentManagement>
</p:properties>
</file>

<file path=customXml/itemProps1.xml><?xml version="1.0" encoding="utf-8"?>
<ds:datastoreItem xmlns:ds="http://schemas.openxmlformats.org/officeDocument/2006/customXml" ds:itemID="{4E72D773-B648-4456-98CD-4B3B153E275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01EE56-3DDB-4539-A95E-4B94BF0CE9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8c1ed8-642d-4b92-ba0d-a935a89deb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D919744-45E0-4493-AB85-A7A3E510A42C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a28c1ed8-642d-4b92-ba0d-a935a89debf8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Attach</vt:lpstr>
      <vt:lpstr>Connect</vt:lpstr>
      <vt:lpstr>EDU-Attach-To-Services</vt:lpstr>
      <vt:lpstr>LicenseOrders</vt:lpstr>
      <vt:lpstr>PSOrders</vt:lpstr>
      <vt:lpstr>Deal Size</vt:lpstr>
      <vt:lpstr>PS Order Lvl</vt:lpstr>
      <vt:lpstr>LIC Order Lvl</vt:lpstr>
      <vt:lpstr>Summary</vt:lpstr>
      <vt:lpstr>Licensepivot</vt:lpstr>
      <vt:lpstr>PSPivot</vt:lpstr>
      <vt:lpstr>EduPivot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Ekta Shashikant Naik</dc:creator>
  <cp:lastModifiedBy>Marc Sodano</cp:lastModifiedBy>
  <dcterms:created xsi:type="dcterms:W3CDTF">2013-02-28T09:11:02Z</dcterms:created>
  <dcterms:modified xsi:type="dcterms:W3CDTF">2024-04-24T13:21:11Z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0x01010089490E8316E3094FA880FDECA65CEF21</vt:lpwstr>
  </property>
</Properties>
</file>